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\\HLCCISTERNASR\c$\Users\ccisternasr\Desktop\COMPARTIDOS\NATALIA\CONSOLIDADOS AÑO 2021\REM A Y BS CONSOLIDADOS\SERIE A\"/>
    </mc:Choice>
  </mc:AlternateContent>
  <xr:revisionPtr revIDLastSave="0" documentId="13_ncr:1_{6899D2F2-1B91-407A-8BFC-D6D514452B34}" xr6:coauthVersionLast="45" xr6:coauthVersionMax="45" xr10:uidLastSave="{00000000-0000-0000-0000-000000000000}"/>
  <bookViews>
    <workbookView xWindow="-120" yWindow="-120" windowWidth="24240" windowHeight="13140" tabRatio="757" activeTab="12" xr2:uid="{00000000-000D-0000-FFFF-FFFF00000000}"/>
  </bookViews>
  <sheets>
    <sheet name="RESUMEN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27" i="13" l="1"/>
  <c r="D327" i="13"/>
  <c r="CI321" i="13"/>
  <c r="CH321" i="13"/>
  <c r="CA321" i="13"/>
  <c r="AS321" i="13"/>
  <c r="F321" i="13"/>
  <c r="E321" i="13"/>
  <c r="D321" i="13"/>
  <c r="CB321" i="13" s="1"/>
  <c r="CH320" i="13"/>
  <c r="CA320" i="13"/>
  <c r="F320" i="13"/>
  <c r="E320" i="13"/>
  <c r="D320" i="13"/>
  <c r="CH319" i="13"/>
  <c r="CA319" i="13"/>
  <c r="F319" i="13"/>
  <c r="E319" i="13"/>
  <c r="D319" i="13"/>
  <c r="CH318" i="13"/>
  <c r="CA318" i="13"/>
  <c r="F318" i="13"/>
  <c r="E318" i="13"/>
  <c r="D318" i="13"/>
  <c r="CI317" i="13"/>
  <c r="CH317" i="13"/>
  <c r="CA317" i="13"/>
  <c r="AS317" i="13"/>
  <c r="F317" i="13"/>
  <c r="E317" i="13"/>
  <c r="D317" i="13"/>
  <c r="CB317" i="13" s="1"/>
  <c r="AW312" i="13"/>
  <c r="AV312" i="13"/>
  <c r="AU312" i="13"/>
  <c r="AT312" i="13"/>
  <c r="AP312" i="13"/>
  <c r="AO312" i="13"/>
  <c r="AN312" i="13"/>
  <c r="AM312" i="13"/>
  <c r="AL312" i="13"/>
  <c r="AK312" i="13"/>
  <c r="AJ312" i="13"/>
  <c r="AI312" i="13"/>
  <c r="AH312" i="13"/>
  <c r="AG312" i="13"/>
  <c r="AF312" i="13"/>
  <c r="AE312" i="13"/>
  <c r="AD312" i="13"/>
  <c r="AC312" i="13"/>
  <c r="AB312" i="13"/>
  <c r="AA312" i="13"/>
  <c r="Z312" i="13"/>
  <c r="Y312" i="13"/>
  <c r="X312" i="13"/>
  <c r="W312" i="13"/>
  <c r="V312" i="13"/>
  <c r="U312" i="13"/>
  <c r="T312" i="13"/>
  <c r="S312" i="13"/>
  <c r="R312" i="13"/>
  <c r="Q312" i="13"/>
  <c r="P312" i="13"/>
  <c r="O312" i="13"/>
  <c r="N312" i="13"/>
  <c r="M312" i="13"/>
  <c r="L312" i="13"/>
  <c r="K312" i="13"/>
  <c r="J312" i="13"/>
  <c r="I312" i="13"/>
  <c r="H312" i="13"/>
  <c r="G312" i="13"/>
  <c r="E312" i="13" s="1"/>
  <c r="F312" i="13"/>
  <c r="AW311" i="13"/>
  <c r="AV311" i="13"/>
  <c r="AU311" i="13"/>
  <c r="AT311" i="13"/>
  <c r="AP311" i="13"/>
  <c r="AO311" i="13"/>
  <c r="AN311" i="13"/>
  <c r="AM311" i="13"/>
  <c r="AL311" i="13"/>
  <c r="AK311" i="13"/>
  <c r="AJ311" i="13"/>
  <c r="AI311" i="13"/>
  <c r="AH311" i="13"/>
  <c r="AG311" i="13"/>
  <c r="AF311" i="13"/>
  <c r="AE311" i="13"/>
  <c r="AD311" i="13"/>
  <c r="AC311" i="13"/>
  <c r="AB311" i="13"/>
  <c r="AA311" i="13"/>
  <c r="Z311" i="13"/>
  <c r="Y311" i="13"/>
  <c r="X311" i="13"/>
  <c r="W311" i="13"/>
  <c r="V311" i="13"/>
  <c r="U311" i="13"/>
  <c r="T311" i="13"/>
  <c r="S311" i="13"/>
  <c r="R311" i="13"/>
  <c r="Q311" i="13"/>
  <c r="P311" i="13"/>
  <c r="O311" i="13"/>
  <c r="N311" i="13"/>
  <c r="M311" i="13"/>
  <c r="L311" i="13"/>
  <c r="K311" i="13"/>
  <c r="J311" i="13"/>
  <c r="I311" i="13"/>
  <c r="H311" i="13"/>
  <c r="G311" i="13"/>
  <c r="F311" i="13"/>
  <c r="E311" i="13"/>
  <c r="AW310" i="13"/>
  <c r="AV310" i="13"/>
  <c r="AU310" i="13"/>
  <c r="AT310" i="13"/>
  <c r="AP310" i="13"/>
  <c r="AO310" i="13"/>
  <c r="AN310" i="13"/>
  <c r="AM310" i="13"/>
  <c r="AL310" i="13"/>
  <c r="AK310" i="13"/>
  <c r="AJ310" i="13"/>
  <c r="AI310" i="13"/>
  <c r="AH310" i="13"/>
  <c r="AG310" i="13"/>
  <c r="AF310" i="13"/>
  <c r="AE310" i="13"/>
  <c r="AD310" i="13"/>
  <c r="AC310" i="13"/>
  <c r="AB310" i="13"/>
  <c r="AA310" i="13"/>
  <c r="Z310" i="13"/>
  <c r="Y310" i="13"/>
  <c r="X310" i="13"/>
  <c r="W310" i="13"/>
  <c r="V310" i="13"/>
  <c r="U310" i="13"/>
  <c r="T310" i="13"/>
  <c r="S310" i="13"/>
  <c r="R310" i="13"/>
  <c r="Q310" i="13"/>
  <c r="P310" i="13"/>
  <c r="O310" i="13"/>
  <c r="N310" i="13"/>
  <c r="M310" i="13"/>
  <c r="L310" i="13"/>
  <c r="K310" i="13"/>
  <c r="J310" i="13"/>
  <c r="I310" i="13"/>
  <c r="H310" i="13"/>
  <c r="F310" i="13" s="1"/>
  <c r="G310" i="13"/>
  <c r="E310" i="13"/>
  <c r="D310" i="13"/>
  <c r="AW309" i="13"/>
  <c r="AV309" i="13"/>
  <c r="AU309" i="13"/>
  <c r="AT309" i="13"/>
  <c r="AP309" i="13"/>
  <c r="AO309" i="13"/>
  <c r="AN309" i="13"/>
  <c r="AM309" i="13"/>
  <c r="AL309" i="13"/>
  <c r="AK309" i="13"/>
  <c r="AJ309" i="13"/>
  <c r="AI309" i="13"/>
  <c r="AH309" i="13"/>
  <c r="AG309" i="13"/>
  <c r="AF309" i="13"/>
  <c r="AE309" i="13"/>
  <c r="AD309" i="13"/>
  <c r="AC309" i="13"/>
  <c r="AB309" i="13"/>
  <c r="AA309" i="13"/>
  <c r="Z309" i="13"/>
  <c r="Y309" i="13"/>
  <c r="X309" i="13"/>
  <c r="W309" i="13"/>
  <c r="V309" i="13"/>
  <c r="U309" i="13"/>
  <c r="T309" i="13"/>
  <c r="S309" i="13"/>
  <c r="R309" i="13"/>
  <c r="Q309" i="13"/>
  <c r="P309" i="13"/>
  <c r="O309" i="13"/>
  <c r="N309" i="13"/>
  <c r="M309" i="13"/>
  <c r="L309" i="13"/>
  <c r="K309" i="13"/>
  <c r="J309" i="13"/>
  <c r="I309" i="13"/>
  <c r="H309" i="13"/>
  <c r="F309" i="13" s="1"/>
  <c r="G309" i="13"/>
  <c r="E309" i="13" s="1"/>
  <c r="D309" i="13" s="1"/>
  <c r="AW308" i="13"/>
  <c r="AV308" i="13"/>
  <c r="AU308" i="13"/>
  <c r="AT308" i="13"/>
  <c r="AS308" i="13"/>
  <c r="AP308" i="13"/>
  <c r="AO308" i="13"/>
  <c r="AN308" i="13"/>
  <c r="AM308" i="13"/>
  <c r="AL308" i="13"/>
  <c r="AK308" i="13"/>
  <c r="AJ308" i="13"/>
  <c r="AI308" i="13"/>
  <c r="AH308" i="13"/>
  <c r="AG308" i="13"/>
  <c r="AF308" i="13"/>
  <c r="AE308" i="13"/>
  <c r="AD308" i="13"/>
  <c r="AC308" i="13"/>
  <c r="AB308" i="13"/>
  <c r="AA308" i="13"/>
  <c r="Z308" i="13"/>
  <c r="Y308" i="13"/>
  <c r="X308" i="13"/>
  <c r="W308" i="13"/>
  <c r="V308" i="13"/>
  <c r="U308" i="13"/>
  <c r="T308" i="13"/>
  <c r="S308" i="13"/>
  <c r="R308" i="13"/>
  <c r="Q308" i="13"/>
  <c r="P308" i="13"/>
  <c r="O308" i="13"/>
  <c r="N308" i="13"/>
  <c r="M308" i="13"/>
  <c r="L308" i="13"/>
  <c r="K308" i="13"/>
  <c r="J308" i="13"/>
  <c r="I308" i="13"/>
  <c r="H308" i="13"/>
  <c r="F308" i="13" s="1"/>
  <c r="G308" i="13"/>
  <c r="E308" i="13"/>
  <c r="D308" i="13" s="1"/>
  <c r="AW307" i="13"/>
  <c r="AV307" i="13"/>
  <c r="AU307" i="13"/>
  <c r="AT307" i="13"/>
  <c r="AS307" i="13"/>
  <c r="AR307" i="13"/>
  <c r="AQ307" i="13"/>
  <c r="AP307" i="13"/>
  <c r="AO307" i="13"/>
  <c r="AN307" i="13"/>
  <c r="AM307" i="13"/>
  <c r="AL307" i="13"/>
  <c r="AK307" i="13"/>
  <c r="AJ307" i="13"/>
  <c r="AI307" i="13"/>
  <c r="AH307" i="13"/>
  <c r="AG307" i="13"/>
  <c r="AF307" i="13"/>
  <c r="AE307" i="13"/>
  <c r="AD307" i="13"/>
  <c r="AC307" i="13"/>
  <c r="AB307" i="13"/>
  <c r="AA307" i="13"/>
  <c r="Z307" i="13"/>
  <c r="Y307" i="13"/>
  <c r="X307" i="13"/>
  <c r="W307" i="13"/>
  <c r="V307" i="13"/>
  <c r="U307" i="13"/>
  <c r="T307" i="13"/>
  <c r="S307" i="13"/>
  <c r="R307" i="13"/>
  <c r="Q307" i="13"/>
  <c r="P307" i="13"/>
  <c r="O307" i="13"/>
  <c r="N307" i="13"/>
  <c r="M307" i="13"/>
  <c r="L307" i="13"/>
  <c r="K307" i="13"/>
  <c r="J307" i="13"/>
  <c r="I307" i="13"/>
  <c r="H307" i="13"/>
  <c r="G307" i="13"/>
  <c r="F307" i="13"/>
  <c r="E307" i="13"/>
  <c r="D307" i="13" s="1"/>
  <c r="CH306" i="13"/>
  <c r="CA306" i="13" s="1"/>
  <c r="CC306" i="13"/>
  <c r="CB306" i="13"/>
  <c r="F306" i="13"/>
  <c r="E306" i="13"/>
  <c r="CL305" i="13"/>
  <c r="CH305" i="13"/>
  <c r="CA305" i="13" s="1"/>
  <c r="CF305" i="13"/>
  <c r="CC305" i="13"/>
  <c r="CB305" i="13"/>
  <c r="F305" i="13"/>
  <c r="E305" i="13"/>
  <c r="D305" i="13" s="1"/>
  <c r="CH304" i="13"/>
  <c r="CA304" i="13" s="1"/>
  <c r="CC304" i="13"/>
  <c r="CB304" i="13"/>
  <c r="F304" i="13"/>
  <c r="E304" i="13"/>
  <c r="CH303" i="13"/>
  <c r="CA303" i="13" s="1"/>
  <c r="CC303" i="13"/>
  <c r="CB303" i="13"/>
  <c r="F303" i="13"/>
  <c r="E303" i="13"/>
  <c r="D303" i="13" s="1"/>
  <c r="CH302" i="13"/>
  <c r="CA302" i="13" s="1"/>
  <c r="CC302" i="13"/>
  <c r="CB302" i="13"/>
  <c r="F302" i="13"/>
  <c r="E302" i="13"/>
  <c r="CL301" i="13"/>
  <c r="CJ301" i="13"/>
  <c r="CC301" i="13" s="1"/>
  <c r="CH301" i="13"/>
  <c r="CA301" i="13" s="1"/>
  <c r="F301" i="13"/>
  <c r="E301" i="13"/>
  <c r="D301" i="13"/>
  <c r="CH300" i="13"/>
  <c r="CA300" i="13" s="1"/>
  <c r="CC300" i="13"/>
  <c r="CB300" i="13"/>
  <c r="F300" i="13"/>
  <c r="E300" i="13"/>
  <c r="D300" i="13" s="1"/>
  <c r="CH299" i="13"/>
  <c r="CF299" i="13"/>
  <c r="CC299" i="13"/>
  <c r="CB299" i="13"/>
  <c r="CA299" i="13"/>
  <c r="F299" i="13"/>
  <c r="E299" i="13"/>
  <c r="D299" i="13" s="1"/>
  <c r="CK298" i="13"/>
  <c r="CH298" i="13"/>
  <c r="CA298" i="13" s="1"/>
  <c r="CF298" i="13"/>
  <c r="CC298" i="13"/>
  <c r="CB298" i="13"/>
  <c r="F298" i="13"/>
  <c r="E298" i="13"/>
  <c r="D298" i="13" s="1"/>
  <c r="CH297" i="13"/>
  <c r="CC297" i="13"/>
  <c r="CB297" i="13"/>
  <c r="CA297" i="13"/>
  <c r="F297" i="13"/>
  <c r="E297" i="13"/>
  <c r="D297" i="13"/>
  <c r="CL297" i="13" s="1"/>
  <c r="CH296" i="13"/>
  <c r="CA296" i="13" s="1"/>
  <c r="CC296" i="13"/>
  <c r="CB296" i="13"/>
  <c r="F296" i="13"/>
  <c r="E296" i="13"/>
  <c r="D296" i="13" s="1"/>
  <c r="CN295" i="13"/>
  <c r="CL295" i="13"/>
  <c r="CH295" i="13"/>
  <c r="CA295" i="13" s="1"/>
  <c r="CG295" i="13"/>
  <c r="CF295" i="13"/>
  <c r="F295" i="13"/>
  <c r="E295" i="13"/>
  <c r="D295" i="13" s="1"/>
  <c r="CN294" i="13"/>
  <c r="CM294" i="13"/>
  <c r="CH294" i="13"/>
  <c r="CA294" i="13" s="1"/>
  <c r="CC294" i="13"/>
  <c r="CB294" i="13"/>
  <c r="F294" i="13"/>
  <c r="E294" i="13"/>
  <c r="D294" i="13" s="1"/>
  <c r="CN293" i="13"/>
  <c r="CH293" i="13"/>
  <c r="CA293" i="13" s="1"/>
  <c r="CG293" i="13"/>
  <c r="CF293" i="13"/>
  <c r="CC293" i="13"/>
  <c r="CB293" i="13"/>
  <c r="F293" i="13"/>
  <c r="E293" i="13"/>
  <c r="D293" i="13" s="1"/>
  <c r="CH292" i="13"/>
  <c r="CA292" i="13" s="1"/>
  <c r="CC292" i="13"/>
  <c r="CB292" i="13"/>
  <c r="F292" i="13"/>
  <c r="E292" i="13"/>
  <c r="D292" i="13" s="1"/>
  <c r="CN291" i="13"/>
  <c r="CH291" i="13"/>
  <c r="CA291" i="13" s="1"/>
  <c r="CG291" i="13"/>
  <c r="CF291" i="13"/>
  <c r="CC291" i="13"/>
  <c r="CB291" i="13"/>
  <c r="F291" i="13"/>
  <c r="E291" i="13"/>
  <c r="D291" i="13" s="1"/>
  <c r="CH290" i="13"/>
  <c r="CA290" i="13" s="1"/>
  <c r="CC290" i="13"/>
  <c r="CB290" i="13"/>
  <c r="F290" i="13"/>
  <c r="E290" i="13"/>
  <c r="D290" i="13" s="1"/>
  <c r="CN289" i="13"/>
  <c r="CH289" i="13"/>
  <c r="CA289" i="13" s="1"/>
  <c r="CD289" i="13"/>
  <c r="F289" i="13"/>
  <c r="E289" i="13"/>
  <c r="D289" i="13" s="1"/>
  <c r="CL288" i="13"/>
  <c r="CH288" i="13"/>
  <c r="CC288" i="13"/>
  <c r="CB288" i="13"/>
  <c r="CA288" i="13"/>
  <c r="F288" i="13"/>
  <c r="E288" i="13"/>
  <c r="D288" i="13"/>
  <c r="CK287" i="13"/>
  <c r="CH287" i="13"/>
  <c r="CA287" i="13" s="1"/>
  <c r="CC287" i="13"/>
  <c r="CB287" i="13"/>
  <c r="F287" i="13"/>
  <c r="E287" i="13"/>
  <c r="D287" i="13" s="1"/>
  <c r="CN286" i="13"/>
  <c r="CH286" i="13"/>
  <c r="CC286" i="13"/>
  <c r="CB286" i="13"/>
  <c r="CA286" i="13"/>
  <c r="F286" i="13"/>
  <c r="E286" i="13"/>
  <c r="D286" i="13"/>
  <c r="CH285" i="13"/>
  <c r="CA285" i="13" s="1"/>
  <c r="CC285" i="13"/>
  <c r="CB285" i="13"/>
  <c r="F285" i="13"/>
  <c r="E285" i="13"/>
  <c r="D285" i="13" s="1"/>
  <c r="CN284" i="13"/>
  <c r="CH284" i="13"/>
  <c r="CF284" i="13"/>
  <c r="CE284" i="13"/>
  <c r="CC284" i="13"/>
  <c r="CB284" i="13"/>
  <c r="CA284" i="13"/>
  <c r="F284" i="13"/>
  <c r="E284" i="13"/>
  <c r="D284" i="13" s="1"/>
  <c r="CK283" i="13"/>
  <c r="CJ283" i="13"/>
  <c r="CC283" i="13" s="1"/>
  <c r="CH283" i="13"/>
  <c r="CA283" i="13" s="1"/>
  <c r="F283" i="13"/>
  <c r="E283" i="13"/>
  <c r="D283" i="13" s="1"/>
  <c r="CH282" i="13"/>
  <c r="CA282" i="13" s="1"/>
  <c r="CC282" i="13"/>
  <c r="CB282" i="13"/>
  <c r="F282" i="13"/>
  <c r="E282" i="13"/>
  <c r="D282" i="13" s="1"/>
  <c r="CH281" i="13"/>
  <c r="CA281" i="13" s="1"/>
  <c r="CC281" i="13"/>
  <c r="CB281" i="13"/>
  <c r="F281" i="13"/>
  <c r="E281" i="13"/>
  <c r="CH280" i="13"/>
  <c r="CA280" i="13" s="1"/>
  <c r="CC280" i="13"/>
  <c r="CB280" i="13"/>
  <c r="F280" i="13"/>
  <c r="E280" i="13"/>
  <c r="CH279" i="13"/>
  <c r="CA279" i="13" s="1"/>
  <c r="CC279" i="13"/>
  <c r="CB279" i="13"/>
  <c r="F279" i="13"/>
  <c r="E279" i="13"/>
  <c r="CM278" i="13"/>
  <c r="CL278" i="13"/>
  <c r="CH278" i="13"/>
  <c r="CA278" i="13" s="1"/>
  <c r="CC278" i="13"/>
  <c r="CB278" i="13"/>
  <c r="F278" i="13"/>
  <c r="E278" i="13"/>
  <c r="D278" i="13" s="1"/>
  <c r="CJ277" i="13"/>
  <c r="CC277" i="13" s="1"/>
  <c r="CH277" i="13"/>
  <c r="CA277" i="13"/>
  <c r="F277" i="13"/>
  <c r="E277" i="13"/>
  <c r="D277" i="13"/>
  <c r="CM277" i="13" s="1"/>
  <c r="CN276" i="13"/>
  <c r="CH276" i="13"/>
  <c r="CA276" i="13" s="1"/>
  <c r="CF276" i="13"/>
  <c r="CD276" i="13"/>
  <c r="CC276" i="13"/>
  <c r="CB276" i="13"/>
  <c r="F276" i="13"/>
  <c r="E276" i="13"/>
  <c r="D276" i="13" s="1"/>
  <c r="CL275" i="13"/>
  <c r="CH275" i="13"/>
  <c r="CD275" i="13"/>
  <c r="CC275" i="13"/>
  <c r="CB275" i="13"/>
  <c r="CA275" i="13"/>
  <c r="F275" i="13"/>
  <c r="E275" i="13"/>
  <c r="D275" i="13"/>
  <c r="CN274" i="13"/>
  <c r="CH274" i="13"/>
  <c r="CA274" i="13" s="1"/>
  <c r="CF274" i="13"/>
  <c r="CD274" i="13"/>
  <c r="CC274" i="13"/>
  <c r="CB274" i="13"/>
  <c r="F274" i="13"/>
  <c r="E274" i="13"/>
  <c r="D274" i="13" s="1"/>
  <c r="CK273" i="13"/>
  <c r="CH273" i="13"/>
  <c r="CD273" i="13"/>
  <c r="CC273" i="13"/>
  <c r="CB273" i="13"/>
  <c r="CA273" i="13"/>
  <c r="F273" i="13"/>
  <c r="E273" i="13"/>
  <c r="D273" i="13"/>
  <c r="CH272" i="13"/>
  <c r="CA272" i="13" s="1"/>
  <c r="CC272" i="13"/>
  <c r="CB272" i="13"/>
  <c r="F272" i="13"/>
  <c r="E272" i="13"/>
  <c r="D272" i="13"/>
  <c r="CH271" i="13"/>
  <c r="CA271" i="13"/>
  <c r="F271" i="13"/>
  <c r="E271" i="13"/>
  <c r="D271" i="13"/>
  <c r="CH270" i="13"/>
  <c r="CC270" i="13"/>
  <c r="CB270" i="13"/>
  <c r="CA270" i="13"/>
  <c r="F270" i="13"/>
  <c r="E270" i="13"/>
  <c r="D270" i="13"/>
  <c r="CH269" i="13"/>
  <c r="CC269" i="13"/>
  <c r="CB269" i="13"/>
  <c r="CA269" i="13"/>
  <c r="F269" i="13"/>
  <c r="E269" i="13"/>
  <c r="CH268" i="13"/>
  <c r="CC268" i="13"/>
  <c r="CB268" i="13"/>
  <c r="CA268" i="13"/>
  <c r="F268" i="13"/>
  <c r="D268" i="13" s="1"/>
  <c r="CK268" i="13" s="1"/>
  <c r="E268" i="13"/>
  <c r="CH267" i="13"/>
  <c r="CC267" i="13"/>
  <c r="CB267" i="13"/>
  <c r="CA267" i="13"/>
  <c r="F267" i="13"/>
  <c r="E267" i="13"/>
  <c r="D267" i="13" s="1"/>
  <c r="CH266" i="13"/>
  <c r="CC266" i="13"/>
  <c r="CB266" i="13"/>
  <c r="CA266" i="13"/>
  <c r="F266" i="13"/>
  <c r="E266" i="13"/>
  <c r="D266" i="13"/>
  <c r="CH265" i="13"/>
  <c r="CA265" i="13"/>
  <c r="F265" i="13"/>
  <c r="E265" i="13"/>
  <c r="D265" i="13"/>
  <c r="CF264" i="13"/>
  <c r="CC264" i="13"/>
  <c r="CA264" i="13"/>
  <c r="F264" i="13"/>
  <c r="D264" i="13" s="1"/>
  <c r="E264" i="13"/>
  <c r="CG263" i="13"/>
  <c r="CC263" i="13"/>
  <c r="CA263" i="13"/>
  <c r="F263" i="13"/>
  <c r="D263" i="13" s="1"/>
  <c r="E263" i="13"/>
  <c r="CC262" i="13"/>
  <c r="CA262" i="13"/>
  <c r="F262" i="13"/>
  <c r="E262" i="13"/>
  <c r="D262" i="13"/>
  <c r="CE261" i="13"/>
  <c r="CC261" i="13"/>
  <c r="CA261" i="13"/>
  <c r="F261" i="13"/>
  <c r="D261" i="13" s="1"/>
  <c r="E261" i="13"/>
  <c r="CN260" i="13"/>
  <c r="CM260" i="13"/>
  <c r="CF260" i="13"/>
  <c r="CC260" i="13"/>
  <c r="CA260" i="13"/>
  <c r="F260" i="13"/>
  <c r="D260" i="13" s="1"/>
  <c r="E260" i="13"/>
  <c r="CA259" i="13"/>
  <c r="F259" i="13"/>
  <c r="E259" i="13"/>
  <c r="CC258" i="13"/>
  <c r="CA258" i="13"/>
  <c r="F258" i="13"/>
  <c r="E258" i="13"/>
  <c r="CC257" i="13"/>
  <c r="CA257" i="13"/>
  <c r="F257" i="13"/>
  <c r="E257" i="13"/>
  <c r="CC256" i="13"/>
  <c r="CA256" i="13"/>
  <c r="F256" i="13"/>
  <c r="E256" i="13"/>
  <c r="CC255" i="13"/>
  <c r="CA255" i="13"/>
  <c r="F255" i="13"/>
  <c r="E255" i="13"/>
  <c r="CN254" i="13"/>
  <c r="CM254" i="13"/>
  <c r="CC254" i="13"/>
  <c r="CA254" i="13"/>
  <c r="F254" i="13"/>
  <c r="E254" i="13"/>
  <c r="D254" i="13" s="1"/>
  <c r="CA253" i="13"/>
  <c r="F253" i="13"/>
  <c r="E253" i="13"/>
  <c r="D253" i="13" s="1"/>
  <c r="CH252" i="13"/>
  <c r="CG252" i="13"/>
  <c r="CC252" i="13"/>
  <c r="CA252" i="13"/>
  <c r="F252" i="13"/>
  <c r="E252" i="13"/>
  <c r="D252" i="13"/>
  <c r="CL251" i="13"/>
  <c r="CK251" i="13"/>
  <c r="CH251" i="13"/>
  <c r="CA251" i="13" s="1"/>
  <c r="CD251" i="13"/>
  <c r="CC251" i="13"/>
  <c r="F251" i="13"/>
  <c r="D251" i="13" s="1"/>
  <c r="E251" i="13"/>
  <c r="CN250" i="13"/>
  <c r="CH250" i="13"/>
  <c r="CA250" i="13" s="1"/>
  <c r="CG250" i="13"/>
  <c r="CC250" i="13"/>
  <c r="F250" i="13"/>
  <c r="E250" i="13"/>
  <c r="D250" i="13" s="1"/>
  <c r="CL249" i="13"/>
  <c r="CH249" i="13"/>
  <c r="CA249" i="13" s="1"/>
  <c r="CC249" i="13"/>
  <c r="F249" i="13"/>
  <c r="E249" i="13"/>
  <c r="D249" i="13"/>
  <c r="CM249" i="13" s="1"/>
  <c r="CL248" i="13"/>
  <c r="CH248" i="13"/>
  <c r="CF248" i="13"/>
  <c r="CE248" i="13"/>
  <c r="CC248" i="13"/>
  <c r="CA248" i="13"/>
  <c r="F248" i="13"/>
  <c r="E248" i="13"/>
  <c r="D248" i="13" s="1"/>
  <c r="CL247" i="13"/>
  <c r="CH247" i="13"/>
  <c r="CA247" i="13" s="1"/>
  <c r="F247" i="13"/>
  <c r="E247" i="13"/>
  <c r="D247" i="13" s="1"/>
  <c r="CF247" i="13" s="1"/>
  <c r="CF246" i="13"/>
  <c r="CC246" i="13"/>
  <c r="CA246" i="13"/>
  <c r="F246" i="13"/>
  <c r="E246" i="13"/>
  <c r="D246" i="13"/>
  <c r="CG246" i="13" s="1"/>
  <c r="CC245" i="13"/>
  <c r="CA245" i="13"/>
  <c r="F245" i="13"/>
  <c r="E245" i="13"/>
  <c r="CC244" i="13"/>
  <c r="CA244" i="13"/>
  <c r="F244" i="13"/>
  <c r="E244" i="13"/>
  <c r="D244" i="13" s="1"/>
  <c r="CC243" i="13"/>
  <c r="CA243" i="13"/>
  <c r="F243" i="13"/>
  <c r="E243" i="13"/>
  <c r="CL242" i="13"/>
  <c r="CG242" i="13"/>
  <c r="CC242" i="13"/>
  <c r="CA242" i="13"/>
  <c r="F242" i="13"/>
  <c r="E242" i="13"/>
  <c r="D242" i="13"/>
  <c r="CL241" i="13"/>
  <c r="CA241" i="13"/>
  <c r="F241" i="13"/>
  <c r="E241" i="13"/>
  <c r="D241" i="13" s="1"/>
  <c r="CH240" i="13"/>
  <c r="CC240" i="13"/>
  <c r="CA240" i="13"/>
  <c r="F240" i="13"/>
  <c r="E240" i="13"/>
  <c r="D240" i="13"/>
  <c r="CM240" i="13" s="1"/>
  <c r="CH239" i="13"/>
  <c r="CF239" i="13"/>
  <c r="CC239" i="13"/>
  <c r="CA239" i="13"/>
  <c r="F239" i="13"/>
  <c r="E239" i="13"/>
  <c r="D239" i="13"/>
  <c r="CN238" i="13"/>
  <c r="CH238" i="13"/>
  <c r="CA238" i="13" s="1"/>
  <c r="CD238" i="13"/>
  <c r="CC238" i="13"/>
  <c r="F238" i="13"/>
  <c r="E238" i="13"/>
  <c r="D238" i="13" s="1"/>
  <c r="CH237" i="13"/>
  <c r="CA237" i="13" s="1"/>
  <c r="CC237" i="13"/>
  <c r="F237" i="13"/>
  <c r="D237" i="13" s="1"/>
  <c r="CG237" i="13" s="1"/>
  <c r="E237" i="13"/>
  <c r="CM236" i="13"/>
  <c r="CH236" i="13"/>
  <c r="CC236" i="13"/>
  <c r="CA236" i="13"/>
  <c r="F236" i="13"/>
  <c r="E236" i="13"/>
  <c r="D236" i="13" s="1"/>
  <c r="CK235" i="13"/>
  <c r="CH235" i="13"/>
  <c r="CA235" i="13" s="1"/>
  <c r="F235" i="13"/>
  <c r="E235" i="13"/>
  <c r="D235" i="13" s="1"/>
  <c r="CD235" i="13" s="1"/>
  <c r="CH234" i="13"/>
  <c r="CA234" i="13" s="1"/>
  <c r="CC234" i="13"/>
  <c r="F234" i="13"/>
  <c r="E234" i="13"/>
  <c r="D234" i="13"/>
  <c r="CN234" i="13" s="1"/>
  <c r="CH233" i="13"/>
  <c r="CC233" i="13"/>
  <c r="CA233" i="13"/>
  <c r="F233" i="13"/>
  <c r="E233" i="13"/>
  <c r="D233" i="13"/>
  <c r="CM233" i="13" s="1"/>
  <c r="CH232" i="13"/>
  <c r="CA232" i="13" s="1"/>
  <c r="CC232" i="13"/>
  <c r="F232" i="13"/>
  <c r="D232" i="13" s="1"/>
  <c r="E232" i="13"/>
  <c r="CH231" i="13"/>
  <c r="CA231" i="13" s="1"/>
  <c r="CE231" i="13"/>
  <c r="CC231" i="13"/>
  <c r="F231" i="13"/>
  <c r="E231" i="13"/>
  <c r="D231" i="13" s="1"/>
  <c r="CH230" i="13"/>
  <c r="CA230" i="13" s="1"/>
  <c r="CC230" i="13"/>
  <c r="F230" i="13"/>
  <c r="E230" i="13"/>
  <c r="D230" i="13" s="1"/>
  <c r="CK229" i="13"/>
  <c r="CH229" i="13"/>
  <c r="CD229" i="13"/>
  <c r="CA229" i="13"/>
  <c r="F229" i="13"/>
  <c r="D229" i="13" s="1"/>
  <c r="E229" i="13"/>
  <c r="CH228" i="13"/>
  <c r="CA228" i="13" s="1"/>
  <c r="CC228" i="13"/>
  <c r="F228" i="13"/>
  <c r="E228" i="13"/>
  <c r="CH227" i="13"/>
  <c r="CC227" i="13"/>
  <c r="CA227" i="13"/>
  <c r="F227" i="13"/>
  <c r="E227" i="13"/>
  <c r="D227" i="13" s="1"/>
  <c r="CL227" i="13" s="1"/>
  <c r="CL226" i="13"/>
  <c r="CK226" i="13"/>
  <c r="CH226" i="13"/>
  <c r="CF226" i="13"/>
  <c r="CE226" i="13"/>
  <c r="CC226" i="13"/>
  <c r="CA226" i="13"/>
  <c r="F226" i="13"/>
  <c r="E226" i="13"/>
  <c r="D226" i="13"/>
  <c r="CH225" i="13"/>
  <c r="CC225" i="13"/>
  <c r="CA225" i="13"/>
  <c r="F225" i="13"/>
  <c r="E225" i="13"/>
  <c r="D225" i="13"/>
  <c r="CN224" i="13"/>
  <c r="CH224" i="13"/>
  <c r="CA224" i="13" s="1"/>
  <c r="CG224" i="13"/>
  <c r="CC224" i="13"/>
  <c r="F224" i="13"/>
  <c r="E224" i="13"/>
  <c r="D224" i="13" s="1"/>
  <c r="CN223" i="13"/>
  <c r="CI223" i="13"/>
  <c r="CB223" i="13" s="1"/>
  <c r="CH223" i="13"/>
  <c r="CA223" i="13" s="1"/>
  <c r="CD223" i="13"/>
  <c r="F223" i="13"/>
  <c r="E223" i="13"/>
  <c r="D223" i="13" s="1"/>
  <c r="CL222" i="13"/>
  <c r="CK222" i="13"/>
  <c r="CH222" i="13"/>
  <c r="CA222" i="13" s="1"/>
  <c r="CG222" i="13"/>
  <c r="CF222" i="13"/>
  <c r="F222" i="13"/>
  <c r="E222" i="13"/>
  <c r="D222" i="13" s="1"/>
  <c r="CH221" i="13"/>
  <c r="CA221" i="13" s="1"/>
  <c r="F221" i="13"/>
  <c r="E221" i="13"/>
  <c r="D221" i="13" s="1"/>
  <c r="F216" i="13"/>
  <c r="E216" i="13"/>
  <c r="D216" i="13"/>
  <c r="F215" i="13"/>
  <c r="E215" i="13"/>
  <c r="D215" i="13" s="1"/>
  <c r="F214" i="13"/>
  <c r="E214" i="13"/>
  <c r="F213" i="13"/>
  <c r="E213" i="13"/>
  <c r="D213" i="13"/>
  <c r="CE208" i="13"/>
  <c r="CD208" i="13"/>
  <c r="CC208" i="13"/>
  <c r="CB208" i="13"/>
  <c r="CA208" i="13"/>
  <c r="AR208" i="13"/>
  <c r="CE207" i="13"/>
  <c r="CD207" i="13"/>
  <c r="CC207" i="13"/>
  <c r="CB207" i="13"/>
  <c r="CA207" i="13"/>
  <c r="AR207" i="13"/>
  <c r="CH206" i="13"/>
  <c r="CA206" i="13" s="1"/>
  <c r="AR206" i="13"/>
  <c r="F206" i="13"/>
  <c r="E206" i="13"/>
  <c r="D206" i="13"/>
  <c r="CI206" i="13" s="1"/>
  <c r="CB206" i="13" s="1"/>
  <c r="CI205" i="13"/>
  <c r="CB205" i="13" s="1"/>
  <c r="CH205" i="13"/>
  <c r="CA205" i="13" s="1"/>
  <c r="AR205" i="13"/>
  <c r="F205" i="13"/>
  <c r="E205" i="13"/>
  <c r="D205" i="13" s="1"/>
  <c r="AR204" i="13"/>
  <c r="F204" i="13"/>
  <c r="E204" i="13"/>
  <c r="D204" i="13"/>
  <c r="CH204" i="13" s="1"/>
  <c r="CA204" i="13" s="1"/>
  <c r="AR203" i="13"/>
  <c r="F203" i="13"/>
  <c r="E203" i="13"/>
  <c r="D203" i="13"/>
  <c r="CI203" i="13" s="1"/>
  <c r="CB203" i="13" s="1"/>
  <c r="CH198" i="13"/>
  <c r="CA198" i="13" s="1"/>
  <c r="F198" i="13"/>
  <c r="E198" i="13"/>
  <c r="D198" i="13"/>
  <c r="CJ198" i="13" s="1"/>
  <c r="CC198" i="13" s="1"/>
  <c r="F197" i="13"/>
  <c r="E197" i="13"/>
  <c r="D197" i="13" s="1"/>
  <c r="CI196" i="13"/>
  <c r="CB196" i="13" s="1"/>
  <c r="F196" i="13"/>
  <c r="E196" i="13"/>
  <c r="D196" i="13"/>
  <c r="F195" i="13"/>
  <c r="E195" i="13"/>
  <c r="D195" i="13" s="1"/>
  <c r="CI194" i="13"/>
  <c r="CB194" i="13" s="1"/>
  <c r="F194" i="13"/>
  <c r="E194" i="13"/>
  <c r="D194" i="13"/>
  <c r="CK193" i="13"/>
  <c r="CD193" i="13" s="1"/>
  <c r="F193" i="13"/>
  <c r="E193" i="13"/>
  <c r="D193" i="13" s="1"/>
  <c r="CI192" i="13"/>
  <c r="CB192" i="13" s="1"/>
  <c r="F192" i="13"/>
  <c r="E192" i="13"/>
  <c r="D192" i="13"/>
  <c r="F191" i="13"/>
  <c r="E191" i="13"/>
  <c r="D191" i="13" s="1"/>
  <c r="CI190" i="13"/>
  <c r="CB190" i="13" s="1"/>
  <c r="F190" i="13"/>
  <c r="E190" i="13"/>
  <c r="D190" i="13"/>
  <c r="CK189" i="13"/>
  <c r="CD189" i="13" s="1"/>
  <c r="F189" i="13"/>
  <c r="E189" i="13"/>
  <c r="D189" i="13" s="1"/>
  <c r="CI188" i="13"/>
  <c r="CB188" i="13" s="1"/>
  <c r="F188" i="13"/>
  <c r="E188" i="13"/>
  <c r="D188" i="13"/>
  <c r="F187" i="13"/>
  <c r="E187" i="13"/>
  <c r="D187" i="13" s="1"/>
  <c r="CI186" i="13"/>
  <c r="CB186" i="13" s="1"/>
  <c r="F186" i="13"/>
  <c r="E186" i="13"/>
  <c r="D186" i="13"/>
  <c r="CK185" i="13"/>
  <c r="CD185" i="13" s="1"/>
  <c r="F185" i="13"/>
  <c r="E185" i="13"/>
  <c r="D185" i="13" s="1"/>
  <c r="CI184" i="13"/>
  <c r="CB184" i="13" s="1"/>
  <c r="F184" i="13"/>
  <c r="E184" i="13"/>
  <c r="D184" i="13"/>
  <c r="F183" i="13"/>
  <c r="E183" i="13"/>
  <c r="D183" i="13" s="1"/>
  <c r="F182" i="13"/>
  <c r="E182" i="13"/>
  <c r="D182" i="13"/>
  <c r="F181" i="13"/>
  <c r="E181" i="13"/>
  <c r="D181" i="13" s="1"/>
  <c r="F180" i="13"/>
  <c r="E180" i="13"/>
  <c r="D180" i="13"/>
  <c r="F179" i="13"/>
  <c r="E179" i="13"/>
  <c r="D179" i="13" s="1"/>
  <c r="AW178" i="13"/>
  <c r="AV178" i="13"/>
  <c r="AU178" i="13"/>
  <c r="AT178" i="13"/>
  <c r="AS178" i="13"/>
  <c r="AR178" i="13"/>
  <c r="AQ178" i="13"/>
  <c r="AP178" i="13"/>
  <c r="AO178" i="13"/>
  <c r="AN178" i="13"/>
  <c r="AM178" i="13"/>
  <c r="AL178" i="13"/>
  <c r="AK178" i="13"/>
  <c r="AJ178" i="13"/>
  <c r="AI178" i="13"/>
  <c r="AH178" i="13"/>
  <c r="AG178" i="13"/>
  <c r="AF178" i="13"/>
  <c r="AE178" i="13"/>
  <c r="AD178" i="13"/>
  <c r="AC178" i="13"/>
  <c r="AB178" i="13"/>
  <c r="AA178" i="13"/>
  <c r="Z178" i="13"/>
  <c r="Y178" i="13"/>
  <c r="X178" i="13"/>
  <c r="W178" i="13"/>
  <c r="V178" i="13"/>
  <c r="U178" i="13"/>
  <c r="T178" i="13"/>
  <c r="S178" i="13"/>
  <c r="R178" i="13"/>
  <c r="Q178" i="13"/>
  <c r="P178" i="13"/>
  <c r="O178" i="13"/>
  <c r="N178" i="13"/>
  <c r="M178" i="13"/>
  <c r="L178" i="13"/>
  <c r="K178" i="13"/>
  <c r="J178" i="13"/>
  <c r="I178" i="13"/>
  <c r="H178" i="13"/>
  <c r="G178" i="13"/>
  <c r="E178" i="13" s="1"/>
  <c r="D178" i="13" s="1"/>
  <c r="F178" i="13"/>
  <c r="CK177" i="13"/>
  <c r="CD177" i="13" s="1"/>
  <c r="E177" i="13"/>
  <c r="D177" i="13"/>
  <c r="CJ176" i="13"/>
  <c r="CC176" i="13" s="1"/>
  <c r="E176" i="13"/>
  <c r="D176" i="13"/>
  <c r="CK175" i="13"/>
  <c r="CD175" i="13" s="1"/>
  <c r="CI175" i="13"/>
  <c r="CB175" i="13"/>
  <c r="E175" i="13"/>
  <c r="D175" i="13"/>
  <c r="E174" i="13"/>
  <c r="D174" i="13" s="1"/>
  <c r="CK174" i="13" s="1"/>
  <c r="CD174" i="13" s="1"/>
  <c r="F173" i="13"/>
  <c r="D173" i="13"/>
  <c r="CH172" i="13"/>
  <c r="CA172" i="13" s="1"/>
  <c r="F172" i="13"/>
  <c r="D172" i="13" s="1"/>
  <c r="CI171" i="13"/>
  <c r="CB171" i="13" s="1"/>
  <c r="CH171" i="13"/>
  <c r="CA171" i="13" s="1"/>
  <c r="F171" i="13"/>
  <c r="D171" i="13"/>
  <c r="CJ171" i="13" s="1"/>
  <c r="CC171" i="13" s="1"/>
  <c r="CK170" i="13"/>
  <c r="CD170" i="13" s="1"/>
  <c r="CJ170" i="13"/>
  <c r="CH170" i="13"/>
  <c r="CC170" i="13"/>
  <c r="CA170" i="13"/>
  <c r="AW170" i="13" s="1"/>
  <c r="F170" i="13"/>
  <c r="D170" i="13" s="1"/>
  <c r="CI170" i="13" s="1"/>
  <c r="CB170" i="13" s="1"/>
  <c r="F169" i="13"/>
  <c r="D169" i="13"/>
  <c r="CJ168" i="13"/>
  <c r="CC168" i="13" s="1"/>
  <c r="CI168" i="13"/>
  <c r="CB168" i="13" s="1"/>
  <c r="F168" i="13"/>
  <c r="D168" i="13"/>
  <c r="AW167" i="13"/>
  <c r="AV167" i="13"/>
  <c r="AU167" i="13"/>
  <c r="AT167" i="13"/>
  <c r="AS167" i="13"/>
  <c r="AR167" i="13"/>
  <c r="AQ167" i="13"/>
  <c r="AP167" i="13"/>
  <c r="AN167" i="13"/>
  <c r="AL167" i="13"/>
  <c r="AJ167" i="13"/>
  <c r="AH167" i="13"/>
  <c r="AF167" i="13"/>
  <c r="F167" i="13" s="1"/>
  <c r="D167" i="13" s="1"/>
  <c r="AD167" i="13"/>
  <c r="F166" i="13"/>
  <c r="D166" i="13"/>
  <c r="CI166" i="13" s="1"/>
  <c r="CB166" i="13" s="1"/>
  <c r="CK165" i="13"/>
  <c r="CD165" i="13"/>
  <c r="F165" i="13"/>
  <c r="D165" i="13" s="1"/>
  <c r="F164" i="13"/>
  <c r="D164" i="13" s="1"/>
  <c r="CK164" i="13" s="1"/>
  <c r="CD164" i="13" s="1"/>
  <c r="AX159" i="13"/>
  <c r="AW159" i="13"/>
  <c r="AV159" i="13"/>
  <c r="AU159" i="13"/>
  <c r="AT159" i="13"/>
  <c r="AS159" i="13"/>
  <c r="AR159" i="13"/>
  <c r="AQ159" i="13"/>
  <c r="AP159" i="13"/>
  <c r="AO159" i="13"/>
  <c r="AN159" i="13"/>
  <c r="AM159" i="13"/>
  <c r="AL159" i="13"/>
  <c r="AK159" i="13"/>
  <c r="AJ159" i="13"/>
  <c r="AI159" i="13"/>
  <c r="AH159" i="13"/>
  <c r="AG159" i="13"/>
  <c r="AF159" i="13"/>
  <c r="AE159" i="13"/>
  <c r="AD159" i="13"/>
  <c r="AC159" i="13"/>
  <c r="AB159" i="13"/>
  <c r="AA159" i="13"/>
  <c r="Z159" i="13"/>
  <c r="Y159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CN158" i="13"/>
  <c r="CL158" i="13"/>
  <c r="CJ158" i="13"/>
  <c r="CC158" i="13" s="1"/>
  <c r="CI158" i="13"/>
  <c r="CH158" i="13"/>
  <c r="CA158" i="13" s="1"/>
  <c r="CG158" i="13"/>
  <c r="CF158" i="13"/>
  <c r="CB158" i="13"/>
  <c r="F158" i="13"/>
  <c r="CK158" i="13" s="1"/>
  <c r="E158" i="13"/>
  <c r="D158" i="13"/>
  <c r="CM158" i="13" s="1"/>
  <c r="CL157" i="13"/>
  <c r="CI157" i="13"/>
  <c r="CH157" i="13"/>
  <c r="CA157" i="13" s="1"/>
  <c r="CB157" i="13"/>
  <c r="F157" i="13"/>
  <c r="E157" i="13"/>
  <c r="D157" i="13"/>
  <c r="CN156" i="13"/>
  <c r="CL156" i="13"/>
  <c r="CK156" i="13"/>
  <c r="CJ156" i="13"/>
  <c r="CC156" i="13" s="1"/>
  <c r="CI156" i="13"/>
  <c r="CH156" i="13"/>
  <c r="CA156" i="13" s="1"/>
  <c r="CG156" i="13"/>
  <c r="CF156" i="13"/>
  <c r="CB156" i="13"/>
  <c r="F156" i="13"/>
  <c r="CD156" i="13" s="1"/>
  <c r="E156" i="13"/>
  <c r="D156" i="13"/>
  <c r="CM156" i="13" s="1"/>
  <c r="CL155" i="13"/>
  <c r="CI155" i="13"/>
  <c r="CB155" i="13" s="1"/>
  <c r="CH155" i="13"/>
  <c r="CA155" i="13"/>
  <c r="F155" i="13"/>
  <c r="E155" i="13"/>
  <c r="D155" i="13"/>
  <c r="CN154" i="13"/>
  <c r="CL154" i="13"/>
  <c r="CJ154" i="13"/>
  <c r="CI154" i="13"/>
  <c r="CH154" i="13"/>
  <c r="CA154" i="13" s="1"/>
  <c r="CG154" i="13"/>
  <c r="CF154" i="13"/>
  <c r="CD154" i="13"/>
  <c r="CC154" i="13"/>
  <c r="CB154" i="13"/>
  <c r="F154" i="13"/>
  <c r="CK154" i="13" s="1"/>
  <c r="E154" i="13"/>
  <c r="D154" i="13"/>
  <c r="CM154" i="13" s="1"/>
  <c r="CI153" i="13"/>
  <c r="CB153" i="13" s="1"/>
  <c r="CH153" i="13"/>
  <c r="CF153" i="13"/>
  <c r="CA153" i="13"/>
  <c r="F153" i="13"/>
  <c r="E153" i="13"/>
  <c r="D153" i="13"/>
  <c r="CN152" i="13"/>
  <c r="CL152" i="13"/>
  <c r="CK152" i="13"/>
  <c r="CJ152" i="13"/>
  <c r="CC152" i="13" s="1"/>
  <c r="CI152" i="13"/>
  <c r="CH152" i="13"/>
  <c r="CA152" i="13" s="1"/>
  <c r="CG152" i="13"/>
  <c r="CF152" i="13"/>
  <c r="CB152" i="13"/>
  <c r="F152" i="13"/>
  <c r="CD152" i="13" s="1"/>
  <c r="E152" i="13"/>
  <c r="D152" i="13"/>
  <c r="CM152" i="13" s="1"/>
  <c r="CI151" i="13"/>
  <c r="CB151" i="13" s="1"/>
  <c r="CH151" i="13"/>
  <c r="CA151" i="13"/>
  <c r="F151" i="13"/>
  <c r="E151" i="13"/>
  <c r="D151" i="13"/>
  <c r="CN151" i="13" s="1"/>
  <c r="CN150" i="13"/>
  <c r="CL150" i="13"/>
  <c r="CJ150" i="13"/>
  <c r="CI150" i="13"/>
  <c r="CH150" i="13"/>
  <c r="CA150" i="13" s="1"/>
  <c r="CG150" i="13"/>
  <c r="CF150" i="13"/>
  <c r="CD150" i="13"/>
  <c r="CC150" i="13"/>
  <c r="CB150" i="13"/>
  <c r="F150" i="13"/>
  <c r="E150" i="13"/>
  <c r="D150" i="13"/>
  <c r="CM150" i="13" s="1"/>
  <c r="AV145" i="13"/>
  <c r="AU145" i="13"/>
  <c r="AT145" i="13"/>
  <c r="AS145" i="13"/>
  <c r="AR145" i="13"/>
  <c r="AQ145" i="13"/>
  <c r="AP145" i="13"/>
  <c r="AO145" i="13"/>
  <c r="AN145" i="13"/>
  <c r="AM145" i="13"/>
  <c r="AL145" i="13"/>
  <c r="AK145" i="13"/>
  <c r="AJ145" i="13"/>
  <c r="AI145" i="13"/>
  <c r="AH145" i="13"/>
  <c r="AG145" i="13"/>
  <c r="AF145" i="13"/>
  <c r="AE145" i="13"/>
  <c r="AD145" i="13"/>
  <c r="AC145" i="13"/>
  <c r="AB145" i="13"/>
  <c r="AA145" i="13"/>
  <c r="Z145" i="13"/>
  <c r="Y145" i="13"/>
  <c r="X145" i="13"/>
  <c r="W145" i="13"/>
  <c r="V145" i="13"/>
  <c r="U145" i="13"/>
  <c r="T145" i="13"/>
  <c r="S145" i="13"/>
  <c r="R145" i="13"/>
  <c r="Q145" i="13"/>
  <c r="P145" i="13"/>
  <c r="O145" i="13"/>
  <c r="N145" i="13"/>
  <c r="M145" i="13"/>
  <c r="L145" i="13"/>
  <c r="K145" i="13"/>
  <c r="J145" i="13"/>
  <c r="I145" i="13"/>
  <c r="H145" i="13"/>
  <c r="G145" i="13"/>
  <c r="E145" i="13" s="1"/>
  <c r="D145" i="13" s="1"/>
  <c r="F145" i="13"/>
  <c r="CI144" i="13"/>
  <c r="CB144" i="13" s="1"/>
  <c r="CH144" i="13"/>
  <c r="CA144" i="13"/>
  <c r="F144" i="13"/>
  <c r="E144" i="13"/>
  <c r="CL143" i="13"/>
  <c r="CI143" i="13"/>
  <c r="CB143" i="13" s="1"/>
  <c r="CH143" i="13"/>
  <c r="CG143" i="13"/>
  <c r="CD143" i="13"/>
  <c r="CA143" i="13"/>
  <c r="F143" i="13"/>
  <c r="D143" i="13" s="1"/>
  <c r="E143" i="13"/>
  <c r="CM142" i="13"/>
  <c r="CI142" i="13"/>
  <c r="CB142" i="13" s="1"/>
  <c r="CH142" i="13"/>
  <c r="CA142" i="13"/>
  <c r="F142" i="13"/>
  <c r="E142" i="13"/>
  <c r="D142" i="13" s="1"/>
  <c r="CF142" i="13" s="1"/>
  <c r="CL141" i="13"/>
  <c r="CK141" i="13"/>
  <c r="CI141" i="13"/>
  <c r="CB141" i="13" s="1"/>
  <c r="CH141" i="13"/>
  <c r="CG141" i="13"/>
  <c r="CE141" i="13"/>
  <c r="CA141" i="13"/>
  <c r="F141" i="13"/>
  <c r="E141" i="13"/>
  <c r="D141" i="13"/>
  <c r="CI140" i="13"/>
  <c r="CH140" i="13"/>
  <c r="CG140" i="13"/>
  <c r="CB140" i="13"/>
  <c r="CA140" i="13"/>
  <c r="F140" i="13"/>
  <c r="E140" i="13"/>
  <c r="D140" i="13"/>
  <c r="CI139" i="13"/>
  <c r="CB139" i="13" s="1"/>
  <c r="CH139" i="13"/>
  <c r="CA139" i="13" s="1"/>
  <c r="F139" i="13"/>
  <c r="D139" i="13" s="1"/>
  <c r="E139" i="13"/>
  <c r="CM138" i="13"/>
  <c r="CJ138" i="13"/>
  <c r="CC138" i="13" s="1"/>
  <c r="CI138" i="13"/>
  <c r="CH138" i="13"/>
  <c r="CF138" i="13"/>
  <c r="CB138" i="13"/>
  <c r="CA138" i="13"/>
  <c r="F138" i="13"/>
  <c r="E138" i="13"/>
  <c r="D138" i="13"/>
  <c r="CM137" i="13"/>
  <c r="CI137" i="13"/>
  <c r="CB137" i="13" s="1"/>
  <c r="CH137" i="13"/>
  <c r="CA137" i="13" s="1"/>
  <c r="CE137" i="13"/>
  <c r="F137" i="13"/>
  <c r="D137" i="13" s="1"/>
  <c r="E137" i="13"/>
  <c r="CK136" i="13"/>
  <c r="CI136" i="13"/>
  <c r="CB136" i="13" s="1"/>
  <c r="CH136" i="13"/>
  <c r="CE136" i="13"/>
  <c r="CA136" i="13"/>
  <c r="F136" i="13"/>
  <c r="E136" i="13"/>
  <c r="D136" i="13" s="1"/>
  <c r="CK135" i="13"/>
  <c r="CI135" i="13"/>
  <c r="CB135" i="13" s="1"/>
  <c r="CH135" i="13"/>
  <c r="CA135" i="13"/>
  <c r="F135" i="13"/>
  <c r="D135" i="13" s="1"/>
  <c r="CE135" i="13" s="1"/>
  <c r="E135" i="13"/>
  <c r="CI134" i="13"/>
  <c r="CB134" i="13" s="1"/>
  <c r="CH134" i="13"/>
  <c r="CA134" i="13"/>
  <c r="F134" i="13"/>
  <c r="E134" i="13"/>
  <c r="CL133" i="13"/>
  <c r="CK133" i="13"/>
  <c r="CI133" i="13"/>
  <c r="CB133" i="13" s="1"/>
  <c r="CH133" i="13"/>
  <c r="CG133" i="13"/>
  <c r="CE133" i="13"/>
  <c r="CA133" i="13"/>
  <c r="F133" i="13"/>
  <c r="E133" i="13"/>
  <c r="D133" i="13"/>
  <c r="CN132" i="13"/>
  <c r="CJ132" i="13"/>
  <c r="CC132" i="13" s="1"/>
  <c r="CI132" i="13"/>
  <c r="CH132" i="13"/>
  <c r="CF132" i="13"/>
  <c r="CB132" i="13"/>
  <c r="CA132" i="13"/>
  <c r="F132" i="13"/>
  <c r="E132" i="13"/>
  <c r="D132" i="13"/>
  <c r="CM131" i="13"/>
  <c r="CI131" i="13"/>
  <c r="CB131" i="13" s="1"/>
  <c r="CH131" i="13"/>
  <c r="CG131" i="13"/>
  <c r="CA131" i="13"/>
  <c r="F131" i="13"/>
  <c r="D131" i="13" s="1"/>
  <c r="E131" i="13"/>
  <c r="CI130" i="13"/>
  <c r="CH130" i="13"/>
  <c r="CB130" i="13"/>
  <c r="CA130" i="13"/>
  <c r="F130" i="13"/>
  <c r="E130" i="13"/>
  <c r="D130" i="13"/>
  <c r="CI129" i="13"/>
  <c r="CB129" i="13"/>
  <c r="F129" i="13"/>
  <c r="D129" i="13" s="1"/>
  <c r="E129" i="13"/>
  <c r="CN128" i="13"/>
  <c r="CM128" i="13"/>
  <c r="CI128" i="13"/>
  <c r="CB128" i="13" s="1"/>
  <c r="CF128" i="13"/>
  <c r="CD128" i="13"/>
  <c r="F128" i="13"/>
  <c r="E128" i="13"/>
  <c r="D128" i="13"/>
  <c r="CN127" i="13"/>
  <c r="CJ127" i="13"/>
  <c r="CC127" i="13" s="1"/>
  <c r="CI127" i="13"/>
  <c r="CE127" i="13"/>
  <c r="CB127" i="13"/>
  <c r="F127" i="13"/>
  <c r="E127" i="13"/>
  <c r="D127" i="13"/>
  <c r="CM126" i="13"/>
  <c r="CJ126" i="13"/>
  <c r="CC126" i="13" s="1"/>
  <c r="CI126" i="13"/>
  <c r="CF126" i="13"/>
  <c r="CD126" i="13"/>
  <c r="CB126" i="13"/>
  <c r="F126" i="13"/>
  <c r="D126" i="13" s="1"/>
  <c r="E126" i="13"/>
  <c r="CI125" i="13"/>
  <c r="CB125" i="13" s="1"/>
  <c r="CE125" i="13"/>
  <c r="F125" i="13"/>
  <c r="D125" i="13" s="1"/>
  <c r="E125" i="13"/>
  <c r="CN124" i="13"/>
  <c r="CJ124" i="13"/>
  <c r="CC124" i="13" s="1"/>
  <c r="CI124" i="13"/>
  <c r="CB124" i="13"/>
  <c r="F124" i="13"/>
  <c r="E124" i="13"/>
  <c r="D124" i="13"/>
  <c r="CK123" i="13"/>
  <c r="CI123" i="13"/>
  <c r="CB123" i="13" s="1"/>
  <c r="CD123" i="13"/>
  <c r="F123" i="13"/>
  <c r="E123" i="13"/>
  <c r="D123" i="13"/>
  <c r="CI122" i="13"/>
  <c r="CH122" i="13"/>
  <c r="CB122" i="13"/>
  <c r="CA122" i="13"/>
  <c r="F122" i="13"/>
  <c r="E122" i="13"/>
  <c r="D122" i="13" s="1"/>
  <c r="CI121" i="13"/>
  <c r="CB121" i="13" s="1"/>
  <c r="F121" i="13"/>
  <c r="E121" i="13"/>
  <c r="D121" i="13" s="1"/>
  <c r="CI120" i="13"/>
  <c r="CB120" i="13" s="1"/>
  <c r="CH120" i="13"/>
  <c r="CA120" i="13" s="1"/>
  <c r="CE120" i="13"/>
  <c r="F120" i="13"/>
  <c r="D120" i="13" s="1"/>
  <c r="E120" i="13"/>
  <c r="CN119" i="13"/>
  <c r="CI119" i="13"/>
  <c r="CH119" i="13"/>
  <c r="CE119" i="13"/>
  <c r="CB119" i="13"/>
  <c r="CA119" i="13"/>
  <c r="F119" i="13"/>
  <c r="E119" i="13"/>
  <c r="D119" i="13"/>
  <c r="CK118" i="13"/>
  <c r="CI118" i="13"/>
  <c r="CB118" i="13" s="1"/>
  <c r="CH118" i="13"/>
  <c r="CA118" i="13"/>
  <c r="F118" i="13"/>
  <c r="E118" i="13"/>
  <c r="D118" i="13"/>
  <c r="CI117" i="13"/>
  <c r="CB117" i="13" s="1"/>
  <c r="CH117" i="13"/>
  <c r="CA117" i="13"/>
  <c r="F117" i="13"/>
  <c r="E117" i="13"/>
  <c r="CI116" i="13"/>
  <c r="CB116" i="13" s="1"/>
  <c r="CH116" i="13"/>
  <c r="CA116" i="13" s="1"/>
  <c r="F116" i="13"/>
  <c r="E116" i="13"/>
  <c r="D116" i="13"/>
  <c r="CK116" i="13" s="1"/>
  <c r="CI115" i="13"/>
  <c r="CB115" i="13" s="1"/>
  <c r="CH115" i="13"/>
  <c r="CG115" i="13"/>
  <c r="CA115" i="13"/>
  <c r="F115" i="13"/>
  <c r="D115" i="13" s="1"/>
  <c r="CK115" i="13" s="1"/>
  <c r="E115" i="13"/>
  <c r="CI114" i="13"/>
  <c r="CB114" i="13" s="1"/>
  <c r="CH114" i="13"/>
  <c r="CA114" i="13"/>
  <c r="F114" i="13"/>
  <c r="D114" i="13" s="1"/>
  <c r="E114" i="13"/>
  <c r="CI113" i="13"/>
  <c r="CH113" i="13"/>
  <c r="CB113" i="13"/>
  <c r="CA113" i="13"/>
  <c r="F113" i="13"/>
  <c r="E113" i="13"/>
  <c r="D113" i="13" s="1"/>
  <c r="CI112" i="13"/>
  <c r="CB112" i="13" s="1"/>
  <c r="CH112" i="13"/>
  <c r="CA112" i="13" s="1"/>
  <c r="CE112" i="13"/>
  <c r="F112" i="13"/>
  <c r="D112" i="13" s="1"/>
  <c r="E112" i="13"/>
  <c r="CH111" i="13"/>
  <c r="CA111" i="13"/>
  <c r="F111" i="13"/>
  <c r="E111" i="13"/>
  <c r="D111" i="13"/>
  <c r="CI110" i="13"/>
  <c r="CB110" i="13" s="1"/>
  <c r="CH110" i="13"/>
  <c r="CA110" i="13"/>
  <c r="F110" i="13"/>
  <c r="E110" i="13"/>
  <c r="D110" i="13"/>
  <c r="CI109" i="13"/>
  <c r="CB109" i="13" s="1"/>
  <c r="CH109" i="13"/>
  <c r="CA109" i="13"/>
  <c r="F109" i="13"/>
  <c r="E109" i="13"/>
  <c r="CK108" i="13"/>
  <c r="CI108" i="13"/>
  <c r="CB108" i="13" s="1"/>
  <c r="CH108" i="13"/>
  <c r="CA108" i="13" s="1"/>
  <c r="F108" i="13"/>
  <c r="E108" i="13"/>
  <c r="D108" i="13"/>
  <c r="CH107" i="13"/>
  <c r="CA107" i="13" s="1"/>
  <c r="F107" i="13"/>
  <c r="D107" i="13" s="1"/>
  <c r="E107" i="13"/>
  <c r="CI106" i="13"/>
  <c r="CH106" i="13"/>
  <c r="CB106" i="13"/>
  <c r="CA106" i="13"/>
  <c r="F106" i="13"/>
  <c r="E106" i="13"/>
  <c r="D106" i="13" s="1"/>
  <c r="CI105" i="13"/>
  <c r="CB105" i="13" s="1"/>
  <c r="CH105" i="13"/>
  <c r="CA105" i="13" s="1"/>
  <c r="CE105" i="13"/>
  <c r="F105" i="13"/>
  <c r="D105" i="13" s="1"/>
  <c r="E105" i="13"/>
  <c r="CN104" i="13"/>
  <c r="CI104" i="13"/>
  <c r="CH104" i="13"/>
  <c r="CE104" i="13"/>
  <c r="CB104" i="13"/>
  <c r="CA104" i="13"/>
  <c r="F104" i="13"/>
  <c r="E104" i="13"/>
  <c r="D104" i="13"/>
  <c r="CK103" i="13"/>
  <c r="CI103" i="13"/>
  <c r="CB103" i="13" s="1"/>
  <c r="CH103" i="13"/>
  <c r="CA103" i="13"/>
  <c r="F103" i="13"/>
  <c r="E103" i="13"/>
  <c r="D103" i="13"/>
  <c r="CM102" i="13"/>
  <c r="CH102" i="13"/>
  <c r="CA102" i="13" s="1"/>
  <c r="CD102" i="13"/>
  <c r="F102" i="13"/>
  <c r="E102" i="13"/>
  <c r="D102" i="13"/>
  <c r="CI101" i="13"/>
  <c r="CE101" i="13"/>
  <c r="CB101" i="13"/>
  <c r="F101" i="13"/>
  <c r="D101" i="13" s="1"/>
  <c r="E101" i="13"/>
  <c r="CM100" i="13"/>
  <c r="CI100" i="13"/>
  <c r="CH100" i="13"/>
  <c r="CF100" i="13"/>
  <c r="CB100" i="13"/>
  <c r="CA100" i="13"/>
  <c r="F100" i="13"/>
  <c r="E100" i="13"/>
  <c r="D100" i="13"/>
  <c r="CK99" i="13"/>
  <c r="CI99" i="13"/>
  <c r="CB99" i="13" s="1"/>
  <c r="CH99" i="13"/>
  <c r="CA99" i="13" s="1"/>
  <c r="CD99" i="13"/>
  <c r="F99" i="13"/>
  <c r="D99" i="13" s="1"/>
  <c r="E99" i="13"/>
  <c r="CI98" i="13"/>
  <c r="CB98" i="13" s="1"/>
  <c r="CH98" i="13"/>
  <c r="CA98" i="13"/>
  <c r="F98" i="13"/>
  <c r="E98" i="13"/>
  <c r="D98" i="13" s="1"/>
  <c r="CI97" i="13"/>
  <c r="CB97" i="13" s="1"/>
  <c r="CH97" i="13"/>
  <c r="CA97" i="13"/>
  <c r="F97" i="13"/>
  <c r="D97" i="13" s="1"/>
  <c r="E97" i="13"/>
  <c r="CN96" i="13"/>
  <c r="CI96" i="13"/>
  <c r="CB96" i="13"/>
  <c r="F96" i="13"/>
  <c r="E96" i="13"/>
  <c r="D96" i="13"/>
  <c r="CJ96" i="13" s="1"/>
  <c r="CC96" i="13" s="1"/>
  <c r="CI95" i="13"/>
  <c r="CB95" i="13" s="1"/>
  <c r="CH95" i="13"/>
  <c r="CA95" i="13"/>
  <c r="F95" i="13"/>
  <c r="D95" i="13" s="1"/>
  <c r="E95" i="13"/>
  <c r="CI94" i="13"/>
  <c r="CB94" i="13" s="1"/>
  <c r="CH94" i="13"/>
  <c r="CA94" i="13"/>
  <c r="F94" i="13"/>
  <c r="D94" i="13" s="1"/>
  <c r="E94" i="13"/>
  <c r="CI93" i="13"/>
  <c r="CH93" i="13"/>
  <c r="CG93" i="13"/>
  <c r="CB93" i="13"/>
  <c r="CA93" i="13"/>
  <c r="F93" i="13"/>
  <c r="E93" i="13"/>
  <c r="D93" i="13" s="1"/>
  <c r="CM92" i="13"/>
  <c r="CI92" i="13"/>
  <c r="CB92" i="13" s="1"/>
  <c r="CH92" i="13"/>
  <c r="CA92" i="13" s="1"/>
  <c r="F92" i="13"/>
  <c r="D92" i="13" s="1"/>
  <c r="CE92" i="13" s="1"/>
  <c r="E92" i="13"/>
  <c r="CI91" i="13"/>
  <c r="CH91" i="13"/>
  <c r="CB91" i="13"/>
  <c r="CA91" i="13"/>
  <c r="F91" i="13"/>
  <c r="E91" i="13"/>
  <c r="D91" i="13"/>
  <c r="D86" i="13"/>
  <c r="D85" i="13"/>
  <c r="CL81" i="13"/>
  <c r="CK81" i="13"/>
  <c r="CD81" i="13" s="1"/>
  <c r="CJ81" i="13"/>
  <c r="CI81" i="13"/>
  <c r="CH81" i="13"/>
  <c r="CE81" i="13"/>
  <c r="CC81" i="13"/>
  <c r="CB81" i="13"/>
  <c r="CA81" i="13"/>
  <c r="CL80" i="13"/>
  <c r="CE80" i="13" s="1"/>
  <c r="CK80" i="13"/>
  <c r="CJ80" i="13"/>
  <c r="CC80" i="13" s="1"/>
  <c r="CI80" i="13"/>
  <c r="CH80" i="13"/>
  <c r="CA80" i="13" s="1"/>
  <c r="J80" i="13" s="1"/>
  <c r="CD80" i="13"/>
  <c r="CB80" i="13"/>
  <c r="CL79" i="13"/>
  <c r="CK79" i="13"/>
  <c r="CJ79" i="13"/>
  <c r="CC79" i="13" s="1"/>
  <c r="J79" i="13" s="1"/>
  <c r="CI79" i="13"/>
  <c r="CB79" i="13" s="1"/>
  <c r="CH79" i="13"/>
  <c r="CE79" i="13"/>
  <c r="CD79" i="13"/>
  <c r="CA79" i="13"/>
  <c r="CL78" i="13"/>
  <c r="CE78" i="13" s="1"/>
  <c r="CK78" i="13"/>
  <c r="CJ78" i="13"/>
  <c r="CI78" i="13"/>
  <c r="CH78" i="13"/>
  <c r="CA78" i="13" s="1"/>
  <c r="CD78" i="13"/>
  <c r="CC78" i="13"/>
  <c r="CB78" i="13"/>
  <c r="J78" i="13" s="1"/>
  <c r="CL77" i="13"/>
  <c r="CK77" i="13"/>
  <c r="CD77" i="13" s="1"/>
  <c r="CJ77" i="13"/>
  <c r="CI77" i="13"/>
  <c r="CH77" i="13"/>
  <c r="CE77" i="13"/>
  <c r="CC77" i="13"/>
  <c r="CB77" i="13"/>
  <c r="CA77" i="13"/>
  <c r="CL76" i="13"/>
  <c r="CK76" i="13"/>
  <c r="CD76" i="13" s="1"/>
  <c r="J76" i="13" s="1"/>
  <c r="CJ76" i="13"/>
  <c r="CC76" i="13" s="1"/>
  <c r="CI76" i="13"/>
  <c r="CH76" i="13"/>
  <c r="CE76" i="13"/>
  <c r="CB76" i="13"/>
  <c r="CA76" i="13"/>
  <c r="CL75" i="13"/>
  <c r="CK75" i="13"/>
  <c r="CJ75" i="13"/>
  <c r="CI75" i="13"/>
  <c r="CB75" i="13" s="1"/>
  <c r="CH75" i="13"/>
  <c r="CE75" i="13"/>
  <c r="CD75" i="13"/>
  <c r="CC75" i="13"/>
  <c r="CA75" i="13"/>
  <c r="CL74" i="13"/>
  <c r="CE74" i="13" s="1"/>
  <c r="CK74" i="13"/>
  <c r="CJ74" i="13"/>
  <c r="CI74" i="13"/>
  <c r="CH74" i="13"/>
  <c r="CA74" i="13" s="1"/>
  <c r="CD74" i="13"/>
  <c r="CC74" i="13"/>
  <c r="J74" i="13" s="1"/>
  <c r="CB74" i="13"/>
  <c r="CL73" i="13"/>
  <c r="CK73" i="13"/>
  <c r="CD73" i="13" s="1"/>
  <c r="CJ73" i="13"/>
  <c r="CI73" i="13"/>
  <c r="CH73" i="13"/>
  <c r="CE73" i="13"/>
  <c r="CC73" i="13"/>
  <c r="CB73" i="13"/>
  <c r="CA73" i="13"/>
  <c r="CL72" i="13"/>
  <c r="CE72" i="13" s="1"/>
  <c r="CK72" i="13"/>
  <c r="CJ72" i="13"/>
  <c r="CC72" i="13" s="1"/>
  <c r="CI72" i="13"/>
  <c r="CH72" i="13"/>
  <c r="CA72" i="13" s="1"/>
  <c r="J72" i="13" s="1"/>
  <c r="CD72" i="13"/>
  <c r="CB72" i="13"/>
  <c r="CL71" i="13"/>
  <c r="CK71" i="13"/>
  <c r="CJ71" i="13"/>
  <c r="CC71" i="13" s="1"/>
  <c r="CI71" i="13"/>
  <c r="CB71" i="13" s="1"/>
  <c r="CH71" i="13"/>
  <c r="CE71" i="13"/>
  <c r="CD71" i="13"/>
  <c r="CA71" i="13"/>
  <c r="J71" i="13"/>
  <c r="CL70" i="13"/>
  <c r="CE70" i="13" s="1"/>
  <c r="CK70" i="13"/>
  <c r="CJ70" i="13"/>
  <c r="CI70" i="13"/>
  <c r="CH70" i="13"/>
  <c r="CA70" i="13" s="1"/>
  <c r="CD70" i="13"/>
  <c r="CC70" i="13"/>
  <c r="CB70" i="13"/>
  <c r="J70" i="13" s="1"/>
  <c r="CL69" i="13"/>
  <c r="CK69" i="13"/>
  <c r="CD69" i="13" s="1"/>
  <c r="CJ69" i="13"/>
  <c r="CI69" i="13"/>
  <c r="CH69" i="13"/>
  <c r="CE69" i="13"/>
  <c r="CC69" i="13"/>
  <c r="CB69" i="13"/>
  <c r="CA69" i="13"/>
  <c r="CL68" i="13"/>
  <c r="CK68" i="13"/>
  <c r="CD68" i="13" s="1"/>
  <c r="CJ68" i="13"/>
  <c r="CC68" i="13" s="1"/>
  <c r="CI68" i="13"/>
  <c r="CH68" i="13"/>
  <c r="CE68" i="13"/>
  <c r="CB68" i="13"/>
  <c r="CA68" i="13"/>
  <c r="J68" i="13"/>
  <c r="CL67" i="13"/>
  <c r="CK67" i="13"/>
  <c r="CJ67" i="13"/>
  <c r="CI67" i="13"/>
  <c r="CB67" i="13" s="1"/>
  <c r="CH67" i="13"/>
  <c r="CE67" i="13"/>
  <c r="CD67" i="13"/>
  <c r="CC67" i="13"/>
  <c r="CA67" i="13"/>
  <c r="AW64" i="13"/>
  <c r="AV64" i="13"/>
  <c r="AU64" i="13"/>
  <c r="AT64" i="13"/>
  <c r="AS64" i="13"/>
  <c r="AR64" i="13"/>
  <c r="AQ64" i="13"/>
  <c r="AP64" i="13"/>
  <c r="AO64" i="13"/>
  <c r="AN64" i="13"/>
  <c r="AM64" i="13"/>
  <c r="AL64" i="13"/>
  <c r="AK64" i="13"/>
  <c r="AJ64" i="13"/>
  <c r="AI64" i="13"/>
  <c r="AH64" i="13"/>
  <c r="AG64" i="13"/>
  <c r="AF64" i="13"/>
  <c r="AE64" i="13"/>
  <c r="AD64" i="13"/>
  <c r="AC64" i="13"/>
  <c r="AB64" i="13"/>
  <c r="AA64" i="13"/>
  <c r="CJ63" i="13"/>
  <c r="CC63" i="13" s="1"/>
  <c r="CH63" i="13"/>
  <c r="CA63" i="13" s="1"/>
  <c r="F63" i="13"/>
  <c r="E63" i="13"/>
  <c r="D63" i="13" s="1"/>
  <c r="CN63" i="13" s="1"/>
  <c r="CL62" i="13"/>
  <c r="CJ62" i="13"/>
  <c r="CH62" i="13"/>
  <c r="CA62" i="13" s="1"/>
  <c r="CC62" i="13"/>
  <c r="F62" i="13"/>
  <c r="F64" i="13" s="1"/>
  <c r="E62" i="13"/>
  <c r="D62" i="13" s="1"/>
  <c r="CM61" i="13"/>
  <c r="CJ61" i="13"/>
  <c r="CC61" i="13" s="1"/>
  <c r="CI61" i="13"/>
  <c r="CB61" i="13" s="1"/>
  <c r="CH61" i="13"/>
  <c r="CA61" i="13" s="1"/>
  <c r="CE61" i="13"/>
  <c r="F61" i="13"/>
  <c r="E61" i="13"/>
  <c r="D61" i="13" s="1"/>
  <c r="AW60" i="13"/>
  <c r="AV60" i="13"/>
  <c r="AU60" i="13"/>
  <c r="AT60" i="13"/>
  <c r="AS60" i="13"/>
  <c r="AR60" i="13"/>
  <c r="AQ60" i="13"/>
  <c r="AP60" i="13"/>
  <c r="AO60" i="13"/>
  <c r="AN60" i="13"/>
  <c r="AM60" i="13"/>
  <c r="AL60" i="13"/>
  <c r="AK60" i="13"/>
  <c r="AJ60" i="13"/>
  <c r="AI60" i="13"/>
  <c r="AH60" i="13"/>
  <c r="AG60" i="13"/>
  <c r="AF60" i="13"/>
  <c r="AE60" i="13"/>
  <c r="AD60" i="13"/>
  <c r="AC60" i="13"/>
  <c r="AB60" i="13"/>
  <c r="AA60" i="13"/>
  <c r="Z60" i="13"/>
  <c r="Y60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CN59" i="13"/>
  <c r="CJ59" i="13"/>
  <c r="CC59" i="13" s="1"/>
  <c r="CH59" i="13"/>
  <c r="CA59" i="13" s="1"/>
  <c r="F59" i="13"/>
  <c r="E59" i="13"/>
  <c r="D59" i="13" s="1"/>
  <c r="CL58" i="13"/>
  <c r="CJ58" i="13"/>
  <c r="CH58" i="13"/>
  <c r="CA58" i="13" s="1"/>
  <c r="CC58" i="13"/>
  <c r="F58" i="13"/>
  <c r="E58" i="13"/>
  <c r="D58" i="13" s="1"/>
  <c r="CN57" i="13"/>
  <c r="CM57" i="13"/>
  <c r="CJ57" i="13"/>
  <c r="CC57" i="13" s="1"/>
  <c r="CI57" i="13"/>
  <c r="CH57" i="13"/>
  <c r="CA57" i="13" s="1"/>
  <c r="CE57" i="13"/>
  <c r="CB57" i="13"/>
  <c r="F57" i="13"/>
  <c r="E57" i="13"/>
  <c r="D57" i="13" s="1"/>
  <c r="CN56" i="13"/>
  <c r="CL56" i="13"/>
  <c r="CK56" i="13"/>
  <c r="CD56" i="13" s="1"/>
  <c r="CJ56" i="13"/>
  <c r="CH56" i="13"/>
  <c r="CA56" i="13" s="1"/>
  <c r="CG56" i="13"/>
  <c r="CF56" i="13"/>
  <c r="CC56" i="13"/>
  <c r="F56" i="13"/>
  <c r="F60" i="13" s="1"/>
  <c r="E56" i="13"/>
  <c r="D56" i="13" s="1"/>
  <c r="CJ55" i="13"/>
  <c r="CC55" i="13" s="1"/>
  <c r="CH55" i="13"/>
  <c r="CA55" i="13" s="1"/>
  <c r="F55" i="13"/>
  <c r="E55" i="13"/>
  <c r="AW54" i="13"/>
  <c r="AV54" i="13"/>
  <c r="AU54" i="13"/>
  <c r="AT54" i="13"/>
  <c r="AS54" i="13"/>
  <c r="AR54" i="13"/>
  <c r="AQ54" i="13"/>
  <c r="AP54" i="13"/>
  <c r="AO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CM53" i="13"/>
  <c r="CJ53" i="13"/>
  <c r="CC53" i="13" s="1"/>
  <c r="CI53" i="13"/>
  <c r="CH53" i="13"/>
  <c r="CA53" i="13" s="1"/>
  <c r="CE53" i="13"/>
  <c r="CB53" i="13"/>
  <c r="F53" i="13"/>
  <c r="E53" i="13"/>
  <c r="D53" i="13" s="1"/>
  <c r="CN52" i="13"/>
  <c r="CK52" i="13"/>
  <c r="CD52" i="13" s="1"/>
  <c r="CJ52" i="13"/>
  <c r="CH52" i="13"/>
  <c r="CA52" i="13" s="1"/>
  <c r="CF52" i="13"/>
  <c r="CC52" i="13"/>
  <c r="F52" i="13"/>
  <c r="E52" i="13"/>
  <c r="D52" i="13" s="1"/>
  <c r="CN51" i="13"/>
  <c r="CJ51" i="13"/>
  <c r="CC51" i="13" s="1"/>
  <c r="CH51" i="13"/>
  <c r="CA51" i="13" s="1"/>
  <c r="F51" i="13"/>
  <c r="E51" i="13"/>
  <c r="D51" i="13" s="1"/>
  <c r="CJ50" i="13"/>
  <c r="CH50" i="13"/>
  <c r="CA50" i="13" s="1"/>
  <c r="CC50" i="13"/>
  <c r="F50" i="13"/>
  <c r="E50" i="13"/>
  <c r="D50" i="13" s="1"/>
  <c r="CL50" i="13" s="1"/>
  <c r="CN49" i="13"/>
  <c r="CM49" i="13"/>
  <c r="CJ49" i="13"/>
  <c r="CC49" i="13" s="1"/>
  <c r="CI49" i="13"/>
  <c r="CB49" i="13" s="1"/>
  <c r="CH49" i="13"/>
  <c r="CA49" i="13" s="1"/>
  <c r="CE49" i="13"/>
  <c r="F49" i="13"/>
  <c r="E49" i="13"/>
  <c r="D49" i="13" s="1"/>
  <c r="CN48" i="13"/>
  <c r="CL48" i="13"/>
  <c r="CK48" i="13"/>
  <c r="CD48" i="13" s="1"/>
  <c r="CJ48" i="13"/>
  <c r="CH48" i="13"/>
  <c r="CA48" i="13" s="1"/>
  <c r="CG48" i="13"/>
  <c r="CF48" i="13"/>
  <c r="CC48" i="13"/>
  <c r="F48" i="13"/>
  <c r="F54" i="13" s="1"/>
  <c r="E48" i="13"/>
  <c r="D48" i="13" s="1"/>
  <c r="CJ47" i="13"/>
  <c r="CC47" i="13" s="1"/>
  <c r="CH47" i="13"/>
  <c r="CA47" i="13" s="1"/>
  <c r="F47" i="13"/>
  <c r="E47" i="13"/>
  <c r="D47" i="13" s="1"/>
  <c r="CN47" i="13" s="1"/>
  <c r="AW46" i="13"/>
  <c r="AV46" i="13"/>
  <c r="AU46" i="13"/>
  <c r="AT46" i="13"/>
  <c r="AS46" i="13"/>
  <c r="AR46" i="13"/>
  <c r="AQ46" i="13"/>
  <c r="AP46" i="13"/>
  <c r="AO46" i="13"/>
  <c r="AN46" i="13"/>
  <c r="AM46" i="13"/>
  <c r="AL46" i="13"/>
  <c r="AK46" i="13"/>
  <c r="AJ46" i="13"/>
  <c r="AI46" i="13"/>
  <c r="AH46" i="13"/>
  <c r="AG46" i="13"/>
  <c r="AF46" i="13"/>
  <c r="AE46" i="13"/>
  <c r="AD46" i="13"/>
  <c r="AC46" i="13"/>
  <c r="AB46" i="13"/>
  <c r="AA46" i="13"/>
  <c r="Z46" i="13"/>
  <c r="F46" i="13" s="1"/>
  <c r="Y46" i="13"/>
  <c r="E46" i="13"/>
  <c r="D46" i="13" s="1"/>
  <c r="CL45" i="13"/>
  <c r="CJ45" i="13"/>
  <c r="CC45" i="13" s="1"/>
  <c r="CE45" i="13"/>
  <c r="F45" i="13"/>
  <c r="E45" i="13"/>
  <c r="D45" i="13" s="1"/>
  <c r="CL44" i="13"/>
  <c r="CJ44" i="13"/>
  <c r="CH44" i="13"/>
  <c r="CA44" i="13" s="1"/>
  <c r="CC44" i="13"/>
  <c r="F44" i="13"/>
  <c r="E44" i="13"/>
  <c r="D44" i="13" s="1"/>
  <c r="F43" i="13"/>
  <c r="E43" i="13"/>
  <c r="F42" i="13"/>
  <c r="E42" i="13"/>
  <c r="D42" i="13" s="1"/>
  <c r="CG42" i="13" s="1"/>
  <c r="CJ41" i="13"/>
  <c r="CC41" i="13" s="1"/>
  <c r="CH41" i="13"/>
  <c r="CA41" i="13" s="1"/>
  <c r="F41" i="13"/>
  <c r="E41" i="13"/>
  <c r="D41" i="13"/>
  <c r="CL41" i="13" s="1"/>
  <c r="AX36" i="13"/>
  <c r="AW36" i="13"/>
  <c r="AV36" i="13"/>
  <c r="AU36" i="13"/>
  <c r="AT36" i="13"/>
  <c r="AS36" i="13"/>
  <c r="AR36" i="13"/>
  <c r="AQ36" i="13"/>
  <c r="AP36" i="13"/>
  <c r="AO36" i="13"/>
  <c r="AN36" i="13"/>
  <c r="AM36" i="13"/>
  <c r="AL36" i="13"/>
  <c r="AK36" i="13"/>
  <c r="AJ36" i="13"/>
  <c r="AI36" i="13"/>
  <c r="AH36" i="13"/>
  <c r="AG36" i="13"/>
  <c r="AF36" i="13"/>
  <c r="AE36" i="13"/>
  <c r="AD36" i="13"/>
  <c r="AC36" i="13"/>
  <c r="AB36" i="13"/>
  <c r="AA36" i="13"/>
  <c r="Z36" i="13"/>
  <c r="Y36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CI35" i="13"/>
  <c r="CH35" i="13"/>
  <c r="CB35" i="13"/>
  <c r="CA35" i="13"/>
  <c r="F35" i="13"/>
  <c r="D35" i="13" s="1"/>
  <c r="E35" i="13"/>
  <c r="CI34" i="13"/>
  <c r="CB34" i="13" s="1"/>
  <c r="CH34" i="13"/>
  <c r="CA34" i="13"/>
  <c r="F34" i="13"/>
  <c r="D34" i="13" s="1"/>
  <c r="E34" i="13"/>
  <c r="CI33" i="13"/>
  <c r="CB33" i="13" s="1"/>
  <c r="CH33" i="13"/>
  <c r="CA33" i="13"/>
  <c r="F33" i="13"/>
  <c r="E33" i="13"/>
  <c r="CM32" i="13"/>
  <c r="CI32" i="13"/>
  <c r="CB32" i="13" s="1"/>
  <c r="CH32" i="13"/>
  <c r="CE32" i="13"/>
  <c r="CA32" i="13"/>
  <c r="F32" i="13"/>
  <c r="E32" i="13"/>
  <c r="D32" i="13"/>
  <c r="CI31" i="13"/>
  <c r="CB31" i="13" s="1"/>
  <c r="CH31" i="13"/>
  <c r="CA31" i="13"/>
  <c r="F31" i="13"/>
  <c r="D31" i="13" s="1"/>
  <c r="CK31" i="13" s="1"/>
  <c r="E31" i="13"/>
  <c r="CI30" i="13"/>
  <c r="CB30" i="13" s="1"/>
  <c r="CH30" i="13"/>
  <c r="CA30" i="13"/>
  <c r="F30" i="13"/>
  <c r="E30" i="13"/>
  <c r="D30" i="13"/>
  <c r="CK29" i="13"/>
  <c r="CJ29" i="13"/>
  <c r="CC29" i="13" s="1"/>
  <c r="CI29" i="13"/>
  <c r="CH29" i="13"/>
  <c r="CG29" i="13"/>
  <c r="CF29" i="13"/>
  <c r="CB29" i="13"/>
  <c r="CA29" i="13"/>
  <c r="F29" i="13"/>
  <c r="E29" i="13"/>
  <c r="D29" i="13" s="1"/>
  <c r="CM28" i="13"/>
  <c r="CK28" i="13"/>
  <c r="CI28" i="13"/>
  <c r="CB28" i="13" s="1"/>
  <c r="CH28" i="13"/>
  <c r="CA28" i="13" s="1"/>
  <c r="CE28" i="13"/>
  <c r="CD28" i="13"/>
  <c r="F28" i="13"/>
  <c r="D28" i="13" s="1"/>
  <c r="E28" i="13"/>
  <c r="CI27" i="13"/>
  <c r="CH27" i="13"/>
  <c r="CB27" i="13"/>
  <c r="CA27" i="13"/>
  <c r="F27" i="13"/>
  <c r="E27" i="13"/>
  <c r="D27" i="13" s="1"/>
  <c r="CI26" i="13"/>
  <c r="CB26" i="13" s="1"/>
  <c r="CH26" i="13"/>
  <c r="CA26" i="13"/>
  <c r="F26" i="13"/>
  <c r="E26" i="13"/>
  <c r="D26" i="13"/>
  <c r="CE26" i="13" s="1"/>
  <c r="CI25" i="13"/>
  <c r="CB25" i="13" s="1"/>
  <c r="CH25" i="13"/>
  <c r="CA25" i="13"/>
  <c r="F25" i="13"/>
  <c r="E25" i="13"/>
  <c r="D25" i="13" s="1"/>
  <c r="CI24" i="13"/>
  <c r="CB24" i="13" s="1"/>
  <c r="CH24" i="13"/>
  <c r="CA24" i="13" s="1"/>
  <c r="F24" i="13"/>
  <c r="E24" i="13"/>
  <c r="D24" i="13"/>
  <c r="CM24" i="13" s="1"/>
  <c r="CJ23" i="13"/>
  <c r="CC23" i="13" s="1"/>
  <c r="CI23" i="13"/>
  <c r="CB23" i="13" s="1"/>
  <c r="CH23" i="13"/>
  <c r="CF23" i="13"/>
  <c r="CA23" i="13"/>
  <c r="F23" i="13"/>
  <c r="D23" i="13" s="1"/>
  <c r="CE23" i="13" s="1"/>
  <c r="E23" i="13"/>
  <c r="CL22" i="13"/>
  <c r="CI22" i="13"/>
  <c r="CB22" i="13" s="1"/>
  <c r="CH22" i="13"/>
  <c r="CD22" i="13"/>
  <c r="CA22" i="13"/>
  <c r="F22" i="13"/>
  <c r="E22" i="13"/>
  <c r="D22" i="13"/>
  <c r="CM22" i="13" s="1"/>
  <c r="CI21" i="13"/>
  <c r="CH21" i="13"/>
  <c r="CB21" i="13"/>
  <c r="CA21" i="13"/>
  <c r="F21" i="13"/>
  <c r="E21" i="13"/>
  <c r="D21" i="13" s="1"/>
  <c r="CJ21" i="13" s="1"/>
  <c r="CC21" i="13" s="1"/>
  <c r="CI20" i="13"/>
  <c r="CB20" i="13" s="1"/>
  <c r="CH20" i="13"/>
  <c r="CA20" i="13" s="1"/>
  <c r="F20" i="13"/>
  <c r="D20" i="13" s="1"/>
  <c r="E20" i="13"/>
  <c r="CI19" i="13"/>
  <c r="CH19" i="13"/>
  <c r="CB19" i="13"/>
  <c r="CA19" i="13"/>
  <c r="F19" i="13"/>
  <c r="F36" i="13" s="1"/>
  <c r="E19" i="13"/>
  <c r="D19" i="13"/>
  <c r="CJ15" i="13"/>
  <c r="CH15" i="13"/>
  <c r="CE15" i="13"/>
  <c r="CC15" i="13"/>
  <c r="CA15" i="13"/>
  <c r="F15" i="13"/>
  <c r="E15" i="13"/>
  <c r="D15" i="13"/>
  <c r="CJ14" i="13"/>
  <c r="CC14" i="13" s="1"/>
  <c r="CI14" i="13"/>
  <c r="CB14" i="13" s="1"/>
  <c r="CH14" i="13"/>
  <c r="CE14" i="13"/>
  <c r="CA14" i="13"/>
  <c r="F14" i="13"/>
  <c r="D14" i="13" s="1"/>
  <c r="CF14" i="13" s="1"/>
  <c r="E14" i="13"/>
  <c r="CJ13" i="13"/>
  <c r="CH13" i="13"/>
  <c r="CA13" i="13" s="1"/>
  <c r="CC13" i="13"/>
  <c r="F13" i="13"/>
  <c r="D13" i="13" s="1"/>
  <c r="E13" i="13"/>
  <c r="CM12" i="13"/>
  <c r="CJ12" i="13"/>
  <c r="CH12" i="13"/>
  <c r="CG12" i="13"/>
  <c r="CC12" i="13"/>
  <c r="CA12" i="13"/>
  <c r="F12" i="13"/>
  <c r="E12" i="13"/>
  <c r="D12" i="13"/>
  <c r="CK12" i="13" s="1"/>
  <c r="CD12" i="13" s="1"/>
  <c r="A5" i="13"/>
  <c r="A4" i="13"/>
  <c r="A3" i="13"/>
  <c r="A2" i="13"/>
  <c r="CL27" i="13" l="1"/>
  <c r="CD27" i="13"/>
  <c r="CJ27" i="13"/>
  <c r="CC27" i="13" s="1"/>
  <c r="CF27" i="13"/>
  <c r="CM27" i="13"/>
  <c r="CG27" i="13"/>
  <c r="CN27" i="13"/>
  <c r="CE27" i="13"/>
  <c r="CK27" i="13"/>
  <c r="CL107" i="13"/>
  <c r="CG107" i="13"/>
  <c r="CM107" i="13"/>
  <c r="CF107" i="13"/>
  <c r="CJ107" i="13"/>
  <c r="CC107" i="13" s="1"/>
  <c r="CN107" i="13"/>
  <c r="CE107" i="13"/>
  <c r="AW107" i="13" s="1"/>
  <c r="CK107" i="13"/>
  <c r="CD107" i="13"/>
  <c r="CN114" i="13"/>
  <c r="CJ114" i="13"/>
  <c r="CC114" i="13" s="1"/>
  <c r="AW114" i="13" s="1"/>
  <c r="CF114" i="13"/>
  <c r="CK114" i="13"/>
  <c r="CE114" i="13"/>
  <c r="CL114" i="13"/>
  <c r="CD114" i="13"/>
  <c r="CG114" i="13"/>
  <c r="CM114" i="13"/>
  <c r="CN129" i="13"/>
  <c r="CL129" i="13"/>
  <c r="CG129" i="13"/>
  <c r="CJ129" i="13"/>
  <c r="CC129" i="13" s="1"/>
  <c r="CD129" i="13"/>
  <c r="CM129" i="13"/>
  <c r="CE129" i="13"/>
  <c r="CK129" i="13"/>
  <c r="CF129" i="13"/>
  <c r="CN34" i="13"/>
  <c r="CJ34" i="13"/>
  <c r="CC34" i="13" s="1"/>
  <c r="CF34" i="13"/>
  <c r="CM34" i="13"/>
  <c r="CL34" i="13"/>
  <c r="CG34" i="13"/>
  <c r="CE34" i="13"/>
  <c r="CK34" i="13"/>
  <c r="CD34" i="13"/>
  <c r="CN94" i="13"/>
  <c r="CJ94" i="13"/>
  <c r="CC94" i="13" s="1"/>
  <c r="CF94" i="13"/>
  <c r="CK94" i="13"/>
  <c r="CE94" i="13"/>
  <c r="AW94" i="13" s="1"/>
  <c r="CL94" i="13"/>
  <c r="CD94" i="13"/>
  <c r="CG94" i="13"/>
  <c r="CM94" i="13"/>
  <c r="AW126" i="13"/>
  <c r="CL35" i="13"/>
  <c r="CD35" i="13"/>
  <c r="CJ35" i="13"/>
  <c r="CC35" i="13" s="1"/>
  <c r="AY35" i="13" s="1"/>
  <c r="CF35" i="13"/>
  <c r="CM35" i="13"/>
  <c r="CG35" i="13"/>
  <c r="CK35" i="13"/>
  <c r="CN35" i="13"/>
  <c r="CE35" i="13"/>
  <c r="AY152" i="13"/>
  <c r="CN13" i="13"/>
  <c r="CF13" i="13"/>
  <c r="CK13" i="13"/>
  <c r="CD13" i="13" s="1"/>
  <c r="CG13" i="13"/>
  <c r="CI13" i="13"/>
  <c r="CB13" i="13" s="1"/>
  <c r="CM13" i="13"/>
  <c r="CL19" i="13"/>
  <c r="CD19" i="13"/>
  <c r="D36" i="13"/>
  <c r="A378" i="13" s="1"/>
  <c r="CJ19" i="13"/>
  <c r="CC19" i="13" s="1"/>
  <c r="CF19" i="13"/>
  <c r="CM19" i="13"/>
  <c r="CG19" i="13"/>
  <c r="AY19" i="13" s="1"/>
  <c r="CN20" i="13"/>
  <c r="CJ20" i="13"/>
  <c r="CC20" i="13" s="1"/>
  <c r="CF20" i="13"/>
  <c r="CL20" i="13"/>
  <c r="CG20" i="13"/>
  <c r="CN30" i="13"/>
  <c r="CJ30" i="13"/>
  <c r="CC30" i="13" s="1"/>
  <c r="AY30" i="13" s="1"/>
  <c r="CF30" i="13"/>
  <c r="CK30" i="13"/>
  <c r="CE30" i="13"/>
  <c r="CL91" i="13"/>
  <c r="CD91" i="13"/>
  <c r="CJ91" i="13"/>
  <c r="CC91" i="13" s="1"/>
  <c r="CF91" i="13"/>
  <c r="CM91" i="13"/>
  <c r="CG91" i="13"/>
  <c r="CK91" i="13"/>
  <c r="CL95" i="13"/>
  <c r="CD95" i="13"/>
  <c r="CM95" i="13"/>
  <c r="CN95" i="13"/>
  <c r="CJ95" i="13"/>
  <c r="CC95" i="13" s="1"/>
  <c r="CF95" i="13"/>
  <c r="CN97" i="13"/>
  <c r="CJ97" i="13"/>
  <c r="CC97" i="13" s="1"/>
  <c r="AW97" i="13" s="1"/>
  <c r="CF97" i="13"/>
  <c r="CM97" i="13"/>
  <c r="CK97" i="13"/>
  <c r="CE97" i="13"/>
  <c r="CG97" i="13"/>
  <c r="CL98" i="13"/>
  <c r="CD98" i="13"/>
  <c r="CJ98" i="13"/>
  <c r="CC98" i="13" s="1"/>
  <c r="AW98" i="13" s="1"/>
  <c r="CF98" i="13"/>
  <c r="CN98" i="13"/>
  <c r="CK98" i="13"/>
  <c r="CE98" i="13"/>
  <c r="CG98" i="13"/>
  <c r="CL106" i="13"/>
  <c r="CD106" i="13"/>
  <c r="CN106" i="13"/>
  <c r="CE106" i="13"/>
  <c r="AW106" i="13" s="1"/>
  <c r="CM106" i="13"/>
  <c r="CJ106" i="13"/>
  <c r="CC106" i="13" s="1"/>
  <c r="CF106" i="13"/>
  <c r="CK106" i="13"/>
  <c r="CN110" i="13"/>
  <c r="CJ110" i="13"/>
  <c r="CC110" i="13" s="1"/>
  <c r="CF110" i="13"/>
  <c r="CM110" i="13"/>
  <c r="CD110" i="13"/>
  <c r="CL110" i="13"/>
  <c r="CG110" i="13"/>
  <c r="CE110" i="13"/>
  <c r="CL111" i="13"/>
  <c r="CF111" i="13"/>
  <c r="CM111" i="13"/>
  <c r="CE111" i="13"/>
  <c r="AW111" i="13" s="1"/>
  <c r="CN111" i="13"/>
  <c r="CL113" i="13"/>
  <c r="CD113" i="13"/>
  <c r="CN113" i="13"/>
  <c r="CE113" i="13"/>
  <c r="CM113" i="13"/>
  <c r="CJ113" i="13"/>
  <c r="CC113" i="13" s="1"/>
  <c r="CF113" i="13"/>
  <c r="CK113" i="13"/>
  <c r="CN121" i="13"/>
  <c r="CJ121" i="13"/>
  <c r="CC121" i="13" s="1"/>
  <c r="AW121" i="13" s="1"/>
  <c r="CE121" i="13"/>
  <c r="CL121" i="13"/>
  <c r="CF121" i="13"/>
  <c r="CK121" i="13"/>
  <c r="CG121" i="13"/>
  <c r="AW129" i="13"/>
  <c r="CL130" i="13"/>
  <c r="CD130" i="13"/>
  <c r="CN130" i="13"/>
  <c r="CE130" i="13"/>
  <c r="AW130" i="13" s="1"/>
  <c r="CM130" i="13"/>
  <c r="CJ130" i="13"/>
  <c r="CC130" i="13" s="1"/>
  <c r="CF130" i="13"/>
  <c r="CK130" i="13"/>
  <c r="CJ181" i="13"/>
  <c r="CC181" i="13" s="1"/>
  <c r="CH181" i="13"/>
  <c r="CA181" i="13" s="1"/>
  <c r="CI181" i="13"/>
  <c r="CB181" i="13" s="1"/>
  <c r="CK181" i="13"/>
  <c r="CD181" i="13" s="1"/>
  <c r="CJ182" i="13"/>
  <c r="CC182" i="13" s="1"/>
  <c r="CK182" i="13"/>
  <c r="CD182" i="13" s="1"/>
  <c r="CH182" i="13"/>
  <c r="CA182" i="13" s="1"/>
  <c r="CI182" i="13"/>
  <c r="CB182" i="13" s="1"/>
  <c r="CJ195" i="13"/>
  <c r="CC195" i="13" s="1"/>
  <c r="CH195" i="13"/>
  <c r="CA195" i="13" s="1"/>
  <c r="CI195" i="13"/>
  <c r="CB195" i="13" s="1"/>
  <c r="CK195" i="13"/>
  <c r="CD195" i="13" s="1"/>
  <c r="AW198" i="13"/>
  <c r="CB318" i="13"/>
  <c r="CI318" i="13"/>
  <c r="CE12" i="13"/>
  <c r="E36" i="13"/>
  <c r="CK19" i="13"/>
  <c r="CF21" i="13"/>
  <c r="CG22" i="13"/>
  <c r="CE24" i="13"/>
  <c r="CN28" i="13"/>
  <c r="CJ28" i="13"/>
  <c r="CC28" i="13" s="1"/>
  <c r="CF28" i="13"/>
  <c r="CL28" i="13"/>
  <c r="CG28" i="13"/>
  <c r="AY28" i="13" s="1"/>
  <c r="CL29" i="13"/>
  <c r="CD29" i="13"/>
  <c r="CN29" i="13"/>
  <c r="CE29" i="13"/>
  <c r="CM29" i="13"/>
  <c r="CD30" i="13"/>
  <c r="CL30" i="13"/>
  <c r="CN32" i="13"/>
  <c r="CJ32" i="13"/>
  <c r="CC32" i="13" s="1"/>
  <c r="CF32" i="13"/>
  <c r="CD32" i="13"/>
  <c r="AY32" i="13" s="1"/>
  <c r="CL32" i="13"/>
  <c r="CG32" i="13"/>
  <c r="CK32" i="13"/>
  <c r="CM58" i="13"/>
  <c r="CI58" i="13"/>
  <c r="CB58" i="13" s="1"/>
  <c r="CE58" i="13"/>
  <c r="CK58" i="13"/>
  <c r="CD58" i="13" s="1"/>
  <c r="CF58" i="13"/>
  <c r="CN58" i="13"/>
  <c r="CG58" i="13"/>
  <c r="CK59" i="13"/>
  <c r="CD59" i="13" s="1"/>
  <c r="CG59" i="13"/>
  <c r="CL59" i="13"/>
  <c r="CF59" i="13"/>
  <c r="CM59" i="13"/>
  <c r="CE59" i="13"/>
  <c r="CI59" i="13"/>
  <c r="CB59" i="13" s="1"/>
  <c r="CE91" i="13"/>
  <c r="CN91" i="13"/>
  <c r="CL93" i="13"/>
  <c r="CD93" i="13"/>
  <c r="CN93" i="13"/>
  <c r="CE93" i="13"/>
  <c r="CM93" i="13"/>
  <c r="CJ93" i="13"/>
  <c r="CC93" i="13" s="1"/>
  <c r="CF93" i="13"/>
  <c r="CK93" i="13"/>
  <c r="CG106" i="13"/>
  <c r="CG111" i="13"/>
  <c r="CG113" i="13"/>
  <c r="CE115" i="13"/>
  <c r="CM121" i="13"/>
  <c r="CL124" i="13"/>
  <c r="CG124" i="13"/>
  <c r="CK124" i="13"/>
  <c r="CE124" i="13"/>
  <c r="CM124" i="13"/>
  <c r="CD124" i="13"/>
  <c r="AW124" i="13" s="1"/>
  <c r="CF124" i="13"/>
  <c r="CG130" i="13"/>
  <c r="CL136" i="13"/>
  <c r="CD136" i="13"/>
  <c r="CJ136" i="13"/>
  <c r="CC136" i="13" s="1"/>
  <c r="CF136" i="13"/>
  <c r="CN136" i="13"/>
  <c r="CM136" i="13"/>
  <c r="CG136" i="13"/>
  <c r="CK155" i="13"/>
  <c r="CG155" i="13"/>
  <c r="CM155" i="13"/>
  <c r="CD155" i="13"/>
  <c r="CJ155" i="13"/>
  <c r="CC155" i="13" s="1"/>
  <c r="AY155" i="13" s="1"/>
  <c r="CE155" i="13"/>
  <c r="CN155" i="13"/>
  <c r="CF155" i="13"/>
  <c r="CK157" i="13"/>
  <c r="CG157" i="13"/>
  <c r="CJ157" i="13"/>
  <c r="CC157" i="13" s="1"/>
  <c r="AY157" i="13" s="1"/>
  <c r="CE157" i="13"/>
  <c r="CM157" i="13"/>
  <c r="CF157" i="13"/>
  <c r="CN157" i="13"/>
  <c r="CD157" i="13"/>
  <c r="CH169" i="13"/>
  <c r="CA169" i="13" s="1"/>
  <c r="CI169" i="13"/>
  <c r="CB169" i="13" s="1"/>
  <c r="CJ169" i="13"/>
  <c r="CC169" i="13" s="1"/>
  <c r="CK169" i="13"/>
  <c r="CD169" i="13" s="1"/>
  <c r="CK172" i="13"/>
  <c r="CD172" i="13" s="1"/>
  <c r="CJ172" i="13"/>
  <c r="CC172" i="13" s="1"/>
  <c r="CI172" i="13"/>
  <c r="CB172" i="13" s="1"/>
  <c r="AW172" i="13" s="1"/>
  <c r="CJ185" i="13"/>
  <c r="CC185" i="13" s="1"/>
  <c r="CH185" i="13"/>
  <c r="CA185" i="13" s="1"/>
  <c r="CI185" i="13"/>
  <c r="CB185" i="13" s="1"/>
  <c r="CJ191" i="13"/>
  <c r="CC191" i="13" s="1"/>
  <c r="CH191" i="13"/>
  <c r="CA191" i="13" s="1"/>
  <c r="CI191" i="13"/>
  <c r="CB191" i="13" s="1"/>
  <c r="CK191" i="13"/>
  <c r="CD191" i="13" s="1"/>
  <c r="CN266" i="13"/>
  <c r="CD266" i="13"/>
  <c r="AX266" i="13" s="1"/>
  <c r="CL266" i="13"/>
  <c r="CF266" i="13"/>
  <c r="CG266" i="13"/>
  <c r="CM266" i="13"/>
  <c r="CE266" i="13"/>
  <c r="CK266" i="13"/>
  <c r="CL271" i="13"/>
  <c r="CD271" i="13"/>
  <c r="CN271" i="13"/>
  <c r="CI271" i="13"/>
  <c r="CB271" i="13" s="1"/>
  <c r="CE271" i="13"/>
  <c r="CM271" i="13"/>
  <c r="CG271" i="13"/>
  <c r="CK271" i="13"/>
  <c r="CF271" i="13"/>
  <c r="CJ271" i="13"/>
  <c r="CC271" i="13" s="1"/>
  <c r="AX271" i="13" s="1"/>
  <c r="CE13" i="13"/>
  <c r="CL21" i="13"/>
  <c r="CD21" i="13"/>
  <c r="CN21" i="13"/>
  <c r="CE21" i="13"/>
  <c r="AY21" i="13" s="1"/>
  <c r="CM21" i="13"/>
  <c r="CN24" i="13"/>
  <c r="CJ24" i="13"/>
  <c r="CC24" i="13" s="1"/>
  <c r="AY24" i="13" s="1"/>
  <c r="CF24" i="13"/>
  <c r="CD24" i="13"/>
  <c r="CL24" i="13"/>
  <c r="CG24" i="13"/>
  <c r="CK24" i="13"/>
  <c r="CN26" i="13"/>
  <c r="CJ26" i="13"/>
  <c r="CC26" i="13" s="1"/>
  <c r="CF26" i="13"/>
  <c r="CM26" i="13"/>
  <c r="CL26" i="13"/>
  <c r="CG26" i="13"/>
  <c r="CD26" i="13"/>
  <c r="AY26" i="13" s="1"/>
  <c r="CK26" i="13"/>
  <c r="CL31" i="13"/>
  <c r="CD31" i="13"/>
  <c r="CM31" i="13"/>
  <c r="CN31" i="13"/>
  <c r="CG31" i="13"/>
  <c r="AY34" i="13"/>
  <c r="CL14" i="13"/>
  <c r="CM14" i="13"/>
  <c r="CN14" i="13"/>
  <c r="CG14" i="13"/>
  <c r="CK14" i="13"/>
  <c r="CD14" i="13" s="1"/>
  <c r="CE19" i="13"/>
  <c r="CN19" i="13"/>
  <c r="CD20" i="13"/>
  <c r="CK20" i="13"/>
  <c r="CG21" i="13"/>
  <c r="CK21" i="13"/>
  <c r="CL25" i="13"/>
  <c r="CD25" i="13"/>
  <c r="CK25" i="13"/>
  <c r="CG25" i="13"/>
  <c r="CN25" i="13"/>
  <c r="CE25" i="13"/>
  <c r="CJ25" i="13"/>
  <c r="CC25" i="13" s="1"/>
  <c r="AY25" i="13" s="1"/>
  <c r="CG30" i="13"/>
  <c r="CM30" i="13"/>
  <c r="CE31" i="13"/>
  <c r="AY31" i="13" s="1"/>
  <c r="CK41" i="13"/>
  <c r="CD41" i="13" s="1"/>
  <c r="CG41" i="13"/>
  <c r="CN41" i="13"/>
  <c r="CI41" i="13"/>
  <c r="CB41" i="13" s="1"/>
  <c r="AX41" i="13" s="1"/>
  <c r="CM41" i="13"/>
  <c r="CF41" i="13"/>
  <c r="CE41" i="13"/>
  <c r="CI42" i="13"/>
  <c r="CB42" i="13" s="1"/>
  <c r="AX42" i="13" s="1"/>
  <c r="CM42" i="13"/>
  <c r="CK42" i="13"/>
  <c r="CD42" i="13" s="1"/>
  <c r="CF42" i="13"/>
  <c r="CN42" i="13"/>
  <c r="CM50" i="13"/>
  <c r="CI50" i="13"/>
  <c r="CB50" i="13" s="1"/>
  <c r="CE50" i="13"/>
  <c r="CK50" i="13"/>
  <c r="CD50" i="13" s="1"/>
  <c r="CF50" i="13"/>
  <c r="CN50" i="13"/>
  <c r="CG50" i="13"/>
  <c r="CK51" i="13"/>
  <c r="CD51" i="13" s="1"/>
  <c r="CG51" i="13"/>
  <c r="CL51" i="13"/>
  <c r="CF51" i="13"/>
  <c r="CM51" i="13"/>
  <c r="CE51" i="13"/>
  <c r="CI51" i="13"/>
  <c r="CB51" i="13" s="1"/>
  <c r="E54" i="13"/>
  <c r="D55" i="13"/>
  <c r="E60" i="13"/>
  <c r="CE95" i="13"/>
  <c r="AW95" i="13" s="1"/>
  <c r="CK95" i="13"/>
  <c r="CL101" i="13"/>
  <c r="CG101" i="13"/>
  <c r="CM101" i="13"/>
  <c r="CF101" i="13"/>
  <c r="CK101" i="13"/>
  <c r="CD101" i="13"/>
  <c r="AW101" i="13" s="1"/>
  <c r="CJ101" i="13"/>
  <c r="CC101" i="13" s="1"/>
  <c r="CN105" i="13"/>
  <c r="CJ105" i="13"/>
  <c r="CC105" i="13" s="1"/>
  <c r="AW105" i="13" s="1"/>
  <c r="CF105" i="13"/>
  <c r="CL105" i="13"/>
  <c r="CG105" i="13"/>
  <c r="CK105" i="13"/>
  <c r="CD105" i="13"/>
  <c r="CN112" i="13"/>
  <c r="CJ112" i="13"/>
  <c r="CC112" i="13" s="1"/>
  <c r="CF112" i="13"/>
  <c r="CL112" i="13"/>
  <c r="CG112" i="13"/>
  <c r="AW112" i="13" s="1"/>
  <c r="CK112" i="13"/>
  <c r="CD112" i="13"/>
  <c r="AW113" i="13"/>
  <c r="CN116" i="13"/>
  <c r="CJ116" i="13"/>
  <c r="CC116" i="13" s="1"/>
  <c r="CF116" i="13"/>
  <c r="CD116" i="13"/>
  <c r="AW116" i="13" s="1"/>
  <c r="CL116" i="13"/>
  <c r="CG116" i="13"/>
  <c r="CE116" i="13"/>
  <c r="CM116" i="13"/>
  <c r="CN120" i="13"/>
  <c r="CJ120" i="13"/>
  <c r="CC120" i="13" s="1"/>
  <c r="AW120" i="13" s="1"/>
  <c r="CF120" i="13"/>
  <c r="CL120" i="13"/>
  <c r="CG120" i="13"/>
  <c r="CK120" i="13"/>
  <c r="CD120" i="13"/>
  <c r="CL122" i="13"/>
  <c r="CD122" i="13"/>
  <c r="CN122" i="13"/>
  <c r="CE122" i="13"/>
  <c r="CJ122" i="13"/>
  <c r="CC122" i="13" s="1"/>
  <c r="AW122" i="13" s="1"/>
  <c r="CF122" i="13"/>
  <c r="CM122" i="13"/>
  <c r="CK122" i="13"/>
  <c r="CL125" i="13"/>
  <c r="CG125" i="13"/>
  <c r="CJ125" i="13"/>
  <c r="CC125" i="13" s="1"/>
  <c r="CD125" i="13"/>
  <c r="CK125" i="13"/>
  <c r="CN125" i="13"/>
  <c r="CF125" i="13"/>
  <c r="CM125" i="13"/>
  <c r="CN139" i="13"/>
  <c r="CJ139" i="13"/>
  <c r="CC139" i="13" s="1"/>
  <c r="AW139" i="13" s="1"/>
  <c r="CF139" i="13"/>
  <c r="CK139" i="13"/>
  <c r="CE139" i="13"/>
  <c r="CM139" i="13"/>
  <c r="CG139" i="13"/>
  <c r="CL139" i="13"/>
  <c r="CL142" i="13"/>
  <c r="CD142" i="13"/>
  <c r="CK142" i="13"/>
  <c r="CG142" i="13"/>
  <c r="CN142" i="13"/>
  <c r="CJ142" i="13"/>
  <c r="CC142" i="13" s="1"/>
  <c r="AW142" i="13" s="1"/>
  <c r="CE142" i="13"/>
  <c r="CK151" i="13"/>
  <c r="CG151" i="13"/>
  <c r="CM151" i="13"/>
  <c r="D159" i="13"/>
  <c r="CJ151" i="13"/>
  <c r="CC151" i="13" s="1"/>
  <c r="CE151" i="13"/>
  <c r="AY151" i="13" s="1"/>
  <c r="CL151" i="13"/>
  <c r="CD151" i="13"/>
  <c r="CF151" i="13"/>
  <c r="CJ166" i="13"/>
  <c r="CC166" i="13" s="1"/>
  <c r="CH166" i="13"/>
  <c r="CA166" i="13" s="1"/>
  <c r="CK166" i="13"/>
  <c r="CD166" i="13" s="1"/>
  <c r="CL12" i="13"/>
  <c r="CF12" i="13"/>
  <c r="AX12" i="13" s="1"/>
  <c r="CN12" i="13"/>
  <c r="CI12" i="13"/>
  <c r="CB12" i="13" s="1"/>
  <c r="CL13" i="13"/>
  <c r="AX14" i="13"/>
  <c r="CN15" i="13"/>
  <c r="CF15" i="13"/>
  <c r="CM15" i="13"/>
  <c r="CI15" i="13"/>
  <c r="CB15" i="13" s="1"/>
  <c r="AX15" i="13" s="1"/>
  <c r="CL15" i="13"/>
  <c r="CG15" i="13"/>
  <c r="CK15" i="13"/>
  <c r="CD15" i="13" s="1"/>
  <c r="CE20" i="13"/>
  <c r="AY20" i="13" s="1"/>
  <c r="CM20" i="13"/>
  <c r="CN22" i="13"/>
  <c r="CJ22" i="13"/>
  <c r="CC22" i="13" s="1"/>
  <c r="CF22" i="13"/>
  <c r="CK22" i="13"/>
  <c r="CE22" i="13"/>
  <c r="CL23" i="13"/>
  <c r="CD23" i="13"/>
  <c r="AY23" i="13" s="1"/>
  <c r="CM23" i="13"/>
  <c r="CN23" i="13"/>
  <c r="CG23" i="13"/>
  <c r="CK23" i="13"/>
  <c r="CF25" i="13"/>
  <c r="CM25" i="13"/>
  <c r="AY29" i="13"/>
  <c r="CF31" i="13"/>
  <c r="CJ31" i="13"/>
  <c r="CC31" i="13" s="1"/>
  <c r="D33" i="13"/>
  <c r="CM44" i="13"/>
  <c r="CI44" i="13"/>
  <c r="CB44" i="13" s="1"/>
  <c r="CE44" i="13"/>
  <c r="CN44" i="13"/>
  <c r="CK44" i="13"/>
  <c r="CD44" i="13" s="1"/>
  <c r="CF44" i="13"/>
  <c r="CG44" i="13"/>
  <c r="CM45" i="13"/>
  <c r="CI45" i="13"/>
  <c r="CB45" i="13" s="1"/>
  <c r="AX45" i="13" s="1"/>
  <c r="CN45" i="13"/>
  <c r="CG45" i="13"/>
  <c r="CK45" i="13"/>
  <c r="CD45" i="13" s="1"/>
  <c r="CF45" i="13"/>
  <c r="CK47" i="13"/>
  <c r="CD47" i="13" s="1"/>
  <c r="CG47" i="13"/>
  <c r="CL47" i="13"/>
  <c r="CF47" i="13"/>
  <c r="CI47" i="13"/>
  <c r="CB47" i="13" s="1"/>
  <c r="AX47" i="13" s="1"/>
  <c r="CM47" i="13"/>
  <c r="CE47" i="13"/>
  <c r="CM62" i="13"/>
  <c r="CI62" i="13"/>
  <c r="CB62" i="13" s="1"/>
  <c r="CE62" i="13"/>
  <c r="CN62" i="13"/>
  <c r="CK62" i="13"/>
  <c r="CD62" i="13" s="1"/>
  <c r="CF62" i="13"/>
  <c r="CG62" i="13"/>
  <c r="CK63" i="13"/>
  <c r="CD63" i="13" s="1"/>
  <c r="CG63" i="13"/>
  <c r="CL63" i="13"/>
  <c r="CF63" i="13"/>
  <c r="CI63" i="13"/>
  <c r="CB63" i="13" s="1"/>
  <c r="AX63" i="13" s="1"/>
  <c r="CM63" i="13"/>
  <c r="CE63" i="13"/>
  <c r="CN92" i="13"/>
  <c r="CJ92" i="13"/>
  <c r="CC92" i="13" s="1"/>
  <c r="AW92" i="13" s="1"/>
  <c r="CF92" i="13"/>
  <c r="CL92" i="13"/>
  <c r="CG92" i="13"/>
  <c r="CK92" i="13"/>
  <c r="CD92" i="13"/>
  <c r="AW93" i="13"/>
  <c r="CG95" i="13"/>
  <c r="CL96" i="13"/>
  <c r="CG96" i="13"/>
  <c r="CK96" i="13"/>
  <c r="CE96" i="13"/>
  <c r="CM96" i="13"/>
  <c r="CD96" i="13"/>
  <c r="AW96" i="13" s="1"/>
  <c r="CF96" i="13"/>
  <c r="CD97" i="13"/>
  <c r="CL97" i="13"/>
  <c r="CM98" i="13"/>
  <c r="CL100" i="13"/>
  <c r="CD100" i="13"/>
  <c r="AW100" i="13" s="1"/>
  <c r="CN100" i="13"/>
  <c r="CE100" i="13"/>
  <c r="CK100" i="13"/>
  <c r="CG100" i="13"/>
  <c r="CJ100" i="13"/>
  <c r="CC100" i="13" s="1"/>
  <c r="CN101" i="13"/>
  <c r="CN103" i="13"/>
  <c r="CJ103" i="13"/>
  <c r="CC103" i="13" s="1"/>
  <c r="AW103" i="13" s="1"/>
  <c r="CF103" i="13"/>
  <c r="CM103" i="13"/>
  <c r="CL103" i="13"/>
  <c r="CG103" i="13"/>
  <c r="CD103" i="13"/>
  <c r="CE103" i="13"/>
  <c r="CL104" i="13"/>
  <c r="CD104" i="13"/>
  <c r="CJ104" i="13"/>
  <c r="CC104" i="13" s="1"/>
  <c r="CF104" i="13"/>
  <c r="AW104" i="13" s="1"/>
  <c r="CM104" i="13"/>
  <c r="CG104" i="13"/>
  <c r="CK104" i="13"/>
  <c r="CM105" i="13"/>
  <c r="CN108" i="13"/>
  <c r="CJ108" i="13"/>
  <c r="CC108" i="13" s="1"/>
  <c r="AW108" i="13" s="1"/>
  <c r="CF108" i="13"/>
  <c r="CD108" i="13"/>
  <c r="CL108" i="13"/>
  <c r="CG108" i="13"/>
  <c r="CE108" i="13"/>
  <c r="CM108" i="13"/>
  <c r="AW110" i="13"/>
  <c r="CK110" i="13"/>
  <c r="CJ111" i="13"/>
  <c r="CC111" i="13" s="1"/>
  <c r="CM112" i="13"/>
  <c r="CL115" i="13"/>
  <c r="CD115" i="13"/>
  <c r="CM115" i="13"/>
  <c r="CN115" i="13"/>
  <c r="CJ115" i="13"/>
  <c r="CC115" i="13" s="1"/>
  <c r="AW115" i="13" s="1"/>
  <c r="CF115" i="13"/>
  <c r="CN118" i="13"/>
  <c r="CJ118" i="13"/>
  <c r="CC118" i="13" s="1"/>
  <c r="AW118" i="13" s="1"/>
  <c r="CF118" i="13"/>
  <c r="CM118" i="13"/>
  <c r="CL118" i="13"/>
  <c r="CG118" i="13"/>
  <c r="CD118" i="13"/>
  <c r="CE118" i="13"/>
  <c r="CL119" i="13"/>
  <c r="CD119" i="13"/>
  <c r="CJ119" i="13"/>
  <c r="CC119" i="13" s="1"/>
  <c r="CF119" i="13"/>
  <c r="CM119" i="13"/>
  <c r="CG119" i="13"/>
  <c r="CK119" i="13"/>
  <c r="CM120" i="13"/>
  <c r="CD121" i="13"/>
  <c r="CG122" i="13"/>
  <c r="CL123" i="13"/>
  <c r="CG123" i="13"/>
  <c r="CM123" i="13"/>
  <c r="CF123" i="13"/>
  <c r="AW123" i="13" s="1"/>
  <c r="CN123" i="13"/>
  <c r="CE123" i="13"/>
  <c r="CJ123" i="13"/>
  <c r="CC123" i="13" s="1"/>
  <c r="AW127" i="13"/>
  <c r="CN135" i="13"/>
  <c r="CJ135" i="13"/>
  <c r="CC135" i="13" s="1"/>
  <c r="AW135" i="13" s="1"/>
  <c r="CF135" i="13"/>
  <c r="CM135" i="13"/>
  <c r="CD135" i="13"/>
  <c r="CL135" i="13"/>
  <c r="CG135" i="13"/>
  <c r="CD139" i="13"/>
  <c r="CL140" i="13"/>
  <c r="CD140" i="13"/>
  <c r="AW140" i="13" s="1"/>
  <c r="CM140" i="13"/>
  <c r="CE140" i="13"/>
  <c r="CJ140" i="13"/>
  <c r="CC140" i="13" s="1"/>
  <c r="CF140" i="13"/>
  <c r="CN140" i="13"/>
  <c r="CK140" i="13"/>
  <c r="F159" i="13"/>
  <c r="CK150" i="13"/>
  <c r="CK153" i="13"/>
  <c r="CG153" i="13"/>
  <c r="CJ153" i="13"/>
  <c r="CC153" i="13" s="1"/>
  <c r="CE153" i="13"/>
  <c r="AY153" i="13" s="1"/>
  <c r="CN153" i="13"/>
  <c r="CL153" i="13"/>
  <c r="CD153" i="13"/>
  <c r="CM153" i="13"/>
  <c r="CH164" i="13"/>
  <c r="CA164" i="13" s="1"/>
  <c r="CJ164" i="13"/>
  <c r="CC164" i="13" s="1"/>
  <c r="CI164" i="13"/>
  <c r="CB164" i="13" s="1"/>
  <c r="AW171" i="13"/>
  <c r="CH173" i="13"/>
  <c r="CA173" i="13" s="1"/>
  <c r="CJ173" i="13"/>
  <c r="CC173" i="13" s="1"/>
  <c r="CI173" i="13"/>
  <c r="CB173" i="13" s="1"/>
  <c r="CK173" i="13"/>
  <c r="CD173" i="13" s="1"/>
  <c r="CI174" i="13"/>
  <c r="CB174" i="13" s="1"/>
  <c r="CJ174" i="13"/>
  <c r="CC174" i="13" s="1"/>
  <c r="CH174" i="13"/>
  <c r="CA174" i="13" s="1"/>
  <c r="AW174" i="13" s="1"/>
  <c r="CJ179" i="13"/>
  <c r="CC179" i="13" s="1"/>
  <c r="CH179" i="13"/>
  <c r="CA179" i="13" s="1"/>
  <c r="CI179" i="13"/>
  <c r="CB179" i="13" s="1"/>
  <c r="CK179" i="13"/>
  <c r="CD179" i="13" s="1"/>
  <c r="CJ180" i="13"/>
  <c r="CC180" i="13" s="1"/>
  <c r="CK180" i="13"/>
  <c r="CD180" i="13" s="1"/>
  <c r="CH180" i="13"/>
  <c r="CA180" i="13" s="1"/>
  <c r="CI180" i="13"/>
  <c r="CB180" i="13" s="1"/>
  <c r="CK244" i="13"/>
  <c r="CD244" i="13"/>
  <c r="AX244" i="13" s="1"/>
  <c r="CG244" i="13"/>
  <c r="CF244" i="13"/>
  <c r="CN244" i="13"/>
  <c r="CE244" i="13"/>
  <c r="CM244" i="13"/>
  <c r="CL244" i="13"/>
  <c r="CM272" i="13"/>
  <c r="CL272" i="13"/>
  <c r="CF272" i="13"/>
  <c r="CK272" i="13"/>
  <c r="CD272" i="13"/>
  <c r="CG272" i="13"/>
  <c r="CE272" i="13"/>
  <c r="AX272" i="13" s="1"/>
  <c r="CN272" i="13"/>
  <c r="D43" i="13"/>
  <c r="CM52" i="13"/>
  <c r="CI52" i="13"/>
  <c r="CB52" i="13" s="1"/>
  <c r="AX52" i="13" s="1"/>
  <c r="CE52" i="13"/>
  <c r="CK53" i="13"/>
  <c r="CD53" i="13" s="1"/>
  <c r="CG53" i="13"/>
  <c r="CL53" i="13"/>
  <c r="CF53" i="13"/>
  <c r="AX53" i="13" s="1"/>
  <c r="CK61" i="13"/>
  <c r="CD61" i="13" s="1"/>
  <c r="CG61" i="13"/>
  <c r="CL61" i="13"/>
  <c r="CF61" i="13"/>
  <c r="AX61" i="13" s="1"/>
  <c r="J73" i="13"/>
  <c r="J81" i="13"/>
  <c r="CN99" i="13"/>
  <c r="CJ99" i="13"/>
  <c r="CC99" i="13" s="1"/>
  <c r="AW99" i="13" s="1"/>
  <c r="CF99" i="13"/>
  <c r="CL99" i="13"/>
  <c r="CG99" i="13"/>
  <c r="CE99" i="13"/>
  <c r="CM99" i="13"/>
  <c r="CL102" i="13"/>
  <c r="CG102" i="13"/>
  <c r="CK102" i="13"/>
  <c r="CE102" i="13"/>
  <c r="CJ102" i="13"/>
  <c r="CC102" i="13" s="1"/>
  <c r="D117" i="13"/>
  <c r="CL127" i="13"/>
  <c r="CG127" i="13"/>
  <c r="CM127" i="13"/>
  <c r="CF127" i="13"/>
  <c r="CD127" i="13"/>
  <c r="CK127" i="13"/>
  <c r="CN131" i="13"/>
  <c r="CJ131" i="13"/>
  <c r="CC131" i="13" s="1"/>
  <c r="AW131" i="13" s="1"/>
  <c r="CF131" i="13"/>
  <c r="CK131" i="13"/>
  <c r="CE131" i="13"/>
  <c r="CL132" i="13"/>
  <c r="CD132" i="13"/>
  <c r="AW132" i="13" s="1"/>
  <c r="CM132" i="13"/>
  <c r="CE132" i="13"/>
  <c r="D134" i="13"/>
  <c r="CN137" i="13"/>
  <c r="CJ137" i="13"/>
  <c r="CC137" i="13" s="1"/>
  <c r="CF137" i="13"/>
  <c r="CL137" i="13"/>
  <c r="CG137" i="13"/>
  <c r="CL138" i="13"/>
  <c r="CD138" i="13"/>
  <c r="AW138" i="13" s="1"/>
  <c r="CN138" i="13"/>
  <c r="CE138" i="13"/>
  <c r="CN143" i="13"/>
  <c r="CJ143" i="13"/>
  <c r="CC143" i="13" s="1"/>
  <c r="AW143" i="13" s="1"/>
  <c r="CF143" i="13"/>
  <c r="CM143" i="13"/>
  <c r="CE143" i="13"/>
  <c r="CK143" i="13"/>
  <c r="E159" i="13"/>
  <c r="CK176" i="13"/>
  <c r="CD176" i="13" s="1"/>
  <c r="CH176" i="13"/>
  <c r="CA176" i="13" s="1"/>
  <c r="CI176" i="13"/>
  <c r="CB176" i="13" s="1"/>
  <c r="CJ183" i="13"/>
  <c r="CC183" i="13" s="1"/>
  <c r="CH183" i="13"/>
  <c r="CA183" i="13" s="1"/>
  <c r="AW183" i="13" s="1"/>
  <c r="CI183" i="13"/>
  <c r="CB183" i="13" s="1"/>
  <c r="CK183" i="13"/>
  <c r="CD183" i="13" s="1"/>
  <c r="CJ189" i="13"/>
  <c r="CC189" i="13" s="1"/>
  <c r="CH189" i="13"/>
  <c r="CA189" i="13" s="1"/>
  <c r="AW189" i="13" s="1"/>
  <c r="CI189" i="13"/>
  <c r="CB189" i="13" s="1"/>
  <c r="CJ197" i="13"/>
  <c r="CC197" i="13" s="1"/>
  <c r="CH197" i="13"/>
  <c r="CA197" i="13" s="1"/>
  <c r="CK197" i="13"/>
  <c r="CD197" i="13" s="1"/>
  <c r="CI197" i="13"/>
  <c r="CB197" i="13" s="1"/>
  <c r="CM225" i="13"/>
  <c r="CG225" i="13"/>
  <c r="CK225" i="13"/>
  <c r="CD225" i="13"/>
  <c r="AX225" i="13" s="1"/>
  <c r="CF225" i="13"/>
  <c r="CN225" i="13"/>
  <c r="CE225" i="13"/>
  <c r="CL225" i="13"/>
  <c r="CK230" i="13"/>
  <c r="CE230" i="13"/>
  <c r="CN230" i="13"/>
  <c r="CG230" i="13"/>
  <c r="CM230" i="13"/>
  <c r="CF230" i="13"/>
  <c r="CL230" i="13"/>
  <c r="CD230" i="13"/>
  <c r="CL231" i="13"/>
  <c r="CF231" i="13"/>
  <c r="CN231" i="13"/>
  <c r="CG231" i="13"/>
  <c r="CM231" i="13"/>
  <c r="CD231" i="13"/>
  <c r="AX231" i="13" s="1"/>
  <c r="CK231" i="13"/>
  <c r="AX239" i="13"/>
  <c r="CL262" i="13"/>
  <c r="CN262" i="13"/>
  <c r="CE262" i="13"/>
  <c r="AX262" i="13" s="1"/>
  <c r="CF262" i="13"/>
  <c r="CM262" i="13"/>
  <c r="CG262" i="13"/>
  <c r="CN267" i="13"/>
  <c r="CD267" i="13"/>
  <c r="AX267" i="13" s="1"/>
  <c r="CK267" i="13"/>
  <c r="CE267" i="13"/>
  <c r="CG267" i="13"/>
  <c r="CL267" i="13"/>
  <c r="CF267" i="13"/>
  <c r="CN270" i="13"/>
  <c r="CD270" i="13"/>
  <c r="CL270" i="13"/>
  <c r="CF270" i="13"/>
  <c r="CM270" i="13"/>
  <c r="CE270" i="13"/>
  <c r="CK270" i="13"/>
  <c r="CG270" i="13"/>
  <c r="AY22" i="13"/>
  <c r="D54" i="13"/>
  <c r="CM48" i="13"/>
  <c r="CI48" i="13"/>
  <c r="CB48" i="13" s="1"/>
  <c r="CE48" i="13"/>
  <c r="AX48" i="13" s="1"/>
  <c r="CK49" i="13"/>
  <c r="CD49" i="13" s="1"/>
  <c r="AX49" i="13" s="1"/>
  <c r="CG49" i="13"/>
  <c r="CL49" i="13"/>
  <c r="CF49" i="13"/>
  <c r="CG52" i="13"/>
  <c r="CL52" i="13"/>
  <c r="CN53" i="13"/>
  <c r="CM56" i="13"/>
  <c r="CI56" i="13"/>
  <c r="CB56" i="13" s="1"/>
  <c r="AX56" i="13" s="1"/>
  <c r="CE56" i="13"/>
  <c r="CK57" i="13"/>
  <c r="CD57" i="13" s="1"/>
  <c r="CG57" i="13"/>
  <c r="AX57" i="13" s="1"/>
  <c r="CL57" i="13"/>
  <c r="CF57" i="13"/>
  <c r="CN61" i="13"/>
  <c r="E64" i="13"/>
  <c r="D64" i="13" s="1"/>
  <c r="J67" i="13"/>
  <c r="J75" i="13"/>
  <c r="CF102" i="13"/>
  <c r="CN102" i="13"/>
  <c r="D109" i="13"/>
  <c r="CL126" i="13"/>
  <c r="CG126" i="13"/>
  <c r="CN126" i="13"/>
  <c r="CE126" i="13"/>
  <c r="CK126" i="13"/>
  <c r="CL128" i="13"/>
  <c r="CG128" i="13"/>
  <c r="CK128" i="13"/>
  <c r="CE128" i="13"/>
  <c r="AW128" i="13" s="1"/>
  <c r="CJ128" i="13"/>
  <c r="CC128" i="13" s="1"/>
  <c r="CD131" i="13"/>
  <c r="CL131" i="13"/>
  <c r="CG132" i="13"/>
  <c r="CK132" i="13"/>
  <c r="CD137" i="13"/>
  <c r="CK137" i="13"/>
  <c r="CG138" i="13"/>
  <c r="CK138" i="13"/>
  <c r="D144" i="13"/>
  <c r="CH177" i="13"/>
  <c r="CA177" i="13" s="1"/>
  <c r="CJ177" i="13"/>
  <c r="CC177" i="13" s="1"/>
  <c r="CI177" i="13"/>
  <c r="CB177" i="13" s="1"/>
  <c r="CJ187" i="13"/>
  <c r="CC187" i="13" s="1"/>
  <c r="CH187" i="13"/>
  <c r="CA187" i="13" s="1"/>
  <c r="CI187" i="13"/>
  <c r="CB187" i="13" s="1"/>
  <c r="CK187" i="13"/>
  <c r="CD187" i="13" s="1"/>
  <c r="CJ193" i="13"/>
  <c r="CC193" i="13" s="1"/>
  <c r="CH193" i="13"/>
  <c r="CA193" i="13" s="1"/>
  <c r="CI193" i="13"/>
  <c r="CB193" i="13" s="1"/>
  <c r="CK221" i="13"/>
  <c r="CG221" i="13"/>
  <c r="CL221" i="13"/>
  <c r="CF221" i="13"/>
  <c r="CJ221" i="13"/>
  <c r="CC221" i="13" s="1"/>
  <c r="CE221" i="13"/>
  <c r="CN221" i="13"/>
  <c r="CD221" i="13"/>
  <c r="CM221" i="13"/>
  <c r="CI221" i="13"/>
  <c r="CB221" i="13" s="1"/>
  <c r="AX221" i="13" s="1"/>
  <c r="CJ253" i="13"/>
  <c r="CC253" i="13" s="1"/>
  <c r="CE253" i="13"/>
  <c r="CM253" i="13"/>
  <c r="CF253" i="13"/>
  <c r="CI253" i="13"/>
  <c r="CB253" i="13" s="1"/>
  <c r="AX253" i="13" s="1"/>
  <c r="CG253" i="13"/>
  <c r="CN253" i="13"/>
  <c r="CL253" i="13"/>
  <c r="CM267" i="13"/>
  <c r="CJ184" i="13"/>
  <c r="CC184" i="13" s="1"/>
  <c r="CK184" i="13"/>
  <c r="CD184" i="13" s="1"/>
  <c r="CJ186" i="13"/>
  <c r="CC186" i="13" s="1"/>
  <c r="CK186" i="13"/>
  <c r="CD186" i="13" s="1"/>
  <c r="CJ188" i="13"/>
  <c r="CC188" i="13" s="1"/>
  <c r="CK188" i="13"/>
  <c r="CD188" i="13" s="1"/>
  <c r="CJ190" i="13"/>
  <c r="CC190" i="13" s="1"/>
  <c r="CK190" i="13"/>
  <c r="CD190" i="13" s="1"/>
  <c r="CJ192" i="13"/>
  <c r="CC192" i="13" s="1"/>
  <c r="CK192" i="13"/>
  <c r="CD192" i="13" s="1"/>
  <c r="CJ194" i="13"/>
  <c r="CC194" i="13" s="1"/>
  <c r="CK194" i="13"/>
  <c r="CD194" i="13" s="1"/>
  <c r="CJ196" i="13"/>
  <c r="CC196" i="13" s="1"/>
  <c r="CK196" i="13"/>
  <c r="CD196" i="13" s="1"/>
  <c r="D214" i="13"/>
  <c r="CK223" i="13"/>
  <c r="CG223" i="13"/>
  <c r="CL223" i="13"/>
  <c r="CF223" i="13"/>
  <c r="CJ223" i="13"/>
  <c r="CC223" i="13" s="1"/>
  <c r="AX223" i="13" s="1"/>
  <c r="CE223" i="13"/>
  <c r="CN229" i="13"/>
  <c r="CJ229" i="13"/>
  <c r="CC229" i="13" s="1"/>
  <c r="CF229" i="13"/>
  <c r="CM229" i="13"/>
  <c r="CL229" i="13"/>
  <c r="CG229" i="13"/>
  <c r="CE229" i="13"/>
  <c r="CM232" i="13"/>
  <c r="CG232" i="13"/>
  <c r="CN232" i="13"/>
  <c r="CF232" i="13"/>
  <c r="CL232" i="13"/>
  <c r="CE232" i="13"/>
  <c r="CK232" i="13"/>
  <c r="CN236" i="13"/>
  <c r="CD236" i="13"/>
  <c r="AX236" i="13" s="1"/>
  <c r="CK236" i="13"/>
  <c r="CE236" i="13"/>
  <c r="CG236" i="13"/>
  <c r="CF236" i="13"/>
  <c r="D258" i="13"/>
  <c r="CL263" i="13"/>
  <c r="CF263" i="13"/>
  <c r="CE263" i="13"/>
  <c r="AX263" i="13" s="1"/>
  <c r="CN263" i="13"/>
  <c r="CM263" i="13"/>
  <c r="CN265" i="13"/>
  <c r="CJ265" i="13"/>
  <c r="CC265" i="13" s="1"/>
  <c r="AX265" i="13" s="1"/>
  <c r="CF265" i="13"/>
  <c r="CM265" i="13"/>
  <c r="CL265" i="13"/>
  <c r="CG265" i="13"/>
  <c r="CK265" i="13"/>
  <c r="CE265" i="13"/>
  <c r="CD265" i="13"/>
  <c r="CM275" i="13"/>
  <c r="CG275" i="13"/>
  <c r="CN275" i="13"/>
  <c r="CF275" i="13"/>
  <c r="CE275" i="13"/>
  <c r="CM288" i="13"/>
  <c r="CG288" i="13"/>
  <c r="CK288" i="13"/>
  <c r="CD288" i="13"/>
  <c r="AX288" i="13" s="1"/>
  <c r="CN288" i="13"/>
  <c r="CE288" i="13"/>
  <c r="CF288" i="13"/>
  <c r="CK292" i="13"/>
  <c r="CE292" i="13"/>
  <c r="CL292" i="13"/>
  <c r="CD292" i="13"/>
  <c r="CG292" i="13"/>
  <c r="CN292" i="13"/>
  <c r="CM292" i="13"/>
  <c r="CF292" i="13"/>
  <c r="CM296" i="13"/>
  <c r="CG296" i="13"/>
  <c r="CL296" i="13"/>
  <c r="CE296" i="13"/>
  <c r="CN296" i="13"/>
  <c r="CD296" i="13"/>
  <c r="CK296" i="13"/>
  <c r="CF296" i="13"/>
  <c r="CK303" i="13"/>
  <c r="CE303" i="13"/>
  <c r="CN303" i="13"/>
  <c r="CG303" i="13"/>
  <c r="CM303" i="13"/>
  <c r="CD303" i="13"/>
  <c r="AX303" i="13" s="1"/>
  <c r="CL303" i="13"/>
  <c r="CF303" i="13"/>
  <c r="CL203" i="13"/>
  <c r="CE203" i="13" s="1"/>
  <c r="CH203" i="13"/>
  <c r="CA203" i="13" s="1"/>
  <c r="AV203" i="13" s="1"/>
  <c r="CK203" i="13"/>
  <c r="CD203" i="13" s="1"/>
  <c r="CJ203" i="13"/>
  <c r="CC203" i="13" s="1"/>
  <c r="CI204" i="13"/>
  <c r="CB204" i="13" s="1"/>
  <c r="CK204" i="13"/>
  <c r="CD204" i="13" s="1"/>
  <c r="AV204" i="13" s="1"/>
  <c r="CJ204" i="13"/>
  <c r="CC204" i="13" s="1"/>
  <c r="CL204" i="13"/>
  <c r="CE204" i="13" s="1"/>
  <c r="CK206" i="13"/>
  <c r="CD206" i="13" s="1"/>
  <c r="CL206" i="13"/>
  <c r="CE206" i="13" s="1"/>
  <c r="AV206" i="13" s="1"/>
  <c r="CJ206" i="13"/>
  <c r="CC206" i="13" s="1"/>
  <c r="CK227" i="13"/>
  <c r="CE227" i="13"/>
  <c r="AX227" i="13" s="1"/>
  <c r="CN227" i="13"/>
  <c r="CG227" i="13"/>
  <c r="CD227" i="13"/>
  <c r="CM227" i="13"/>
  <c r="AX230" i="13"/>
  <c r="CN233" i="13"/>
  <c r="CD233" i="13"/>
  <c r="CL233" i="13"/>
  <c r="CF233" i="13"/>
  <c r="AX233" i="13" s="1"/>
  <c r="CK233" i="13"/>
  <c r="CE233" i="13"/>
  <c r="CK234" i="13"/>
  <c r="CE234" i="13"/>
  <c r="CM234" i="13"/>
  <c r="CF234" i="13"/>
  <c r="CL234" i="13"/>
  <c r="CD234" i="13"/>
  <c r="AX234" i="13" s="1"/>
  <c r="CM235" i="13"/>
  <c r="CI235" i="13"/>
  <c r="CB235" i="13" s="1"/>
  <c r="CE235" i="13"/>
  <c r="CL235" i="13"/>
  <c r="CG235" i="13"/>
  <c r="CN235" i="13"/>
  <c r="CF235" i="13"/>
  <c r="CK237" i="13"/>
  <c r="CE237" i="13"/>
  <c r="CL237" i="13"/>
  <c r="CD237" i="13"/>
  <c r="AX237" i="13" s="1"/>
  <c r="CN237" i="13"/>
  <c r="CF237" i="13"/>
  <c r="CM237" i="13"/>
  <c r="CM239" i="13"/>
  <c r="CG239" i="13"/>
  <c r="CK239" i="13"/>
  <c r="CD239" i="13"/>
  <c r="CN239" i="13"/>
  <c r="CE239" i="13"/>
  <c r="CL239" i="13"/>
  <c r="CN240" i="13"/>
  <c r="CD240" i="13"/>
  <c r="AX240" i="13" s="1"/>
  <c r="CL240" i="13"/>
  <c r="CF240" i="13"/>
  <c r="CK240" i="13"/>
  <c r="CE240" i="13"/>
  <c r="CM241" i="13"/>
  <c r="CI241" i="13"/>
  <c r="CB241" i="13" s="1"/>
  <c r="CD241" i="13"/>
  <c r="AX241" i="13" s="1"/>
  <c r="CN241" i="13"/>
  <c r="CG241" i="13"/>
  <c r="CJ241" i="13"/>
  <c r="CC241" i="13" s="1"/>
  <c r="CF241" i="13"/>
  <c r="CE241" i="13"/>
  <c r="CK246" i="13"/>
  <c r="CD246" i="13"/>
  <c r="AX246" i="13" s="1"/>
  <c r="CL246" i="13"/>
  <c r="CN246" i="13"/>
  <c r="CE246" i="13"/>
  <c r="CM246" i="13"/>
  <c r="CM247" i="13"/>
  <c r="CI247" i="13"/>
  <c r="CB247" i="13" s="1"/>
  <c r="AX247" i="13" s="1"/>
  <c r="CE247" i="13"/>
  <c r="CJ247" i="13"/>
  <c r="CC247" i="13" s="1"/>
  <c r="CD247" i="13"/>
  <c r="CN247" i="13"/>
  <c r="CG247" i="13"/>
  <c r="CK249" i="13"/>
  <c r="CE249" i="13"/>
  <c r="CN249" i="13"/>
  <c r="CG249" i="13"/>
  <c r="CF249" i="13"/>
  <c r="CD249" i="13"/>
  <c r="AX249" i="13" s="1"/>
  <c r="CN268" i="13"/>
  <c r="CD268" i="13"/>
  <c r="CM268" i="13"/>
  <c r="CG268" i="13"/>
  <c r="CE268" i="13"/>
  <c r="CL268" i="13"/>
  <c r="CK277" i="13"/>
  <c r="CG277" i="13"/>
  <c r="CN277" i="13"/>
  <c r="CI277" i="13"/>
  <c r="CB277" i="13" s="1"/>
  <c r="AX277" i="13" s="1"/>
  <c r="CD277" i="13"/>
  <c r="CL277" i="13"/>
  <c r="CE277" i="13"/>
  <c r="CF277" i="13"/>
  <c r="CK282" i="13"/>
  <c r="CE282" i="13"/>
  <c r="CN282" i="13"/>
  <c r="CG282" i="13"/>
  <c r="CF282" i="13"/>
  <c r="CM282" i="13"/>
  <c r="CL282" i="13"/>
  <c r="CD282" i="13"/>
  <c r="AX282" i="13" s="1"/>
  <c r="CM285" i="13"/>
  <c r="CG285" i="13"/>
  <c r="CL285" i="13"/>
  <c r="CE285" i="13"/>
  <c r="CN285" i="13"/>
  <c r="CD285" i="13"/>
  <c r="AX285" i="13" s="1"/>
  <c r="CF285" i="13"/>
  <c r="CK285" i="13"/>
  <c r="CM297" i="13"/>
  <c r="CG297" i="13"/>
  <c r="CK297" i="13"/>
  <c r="CD297" i="13"/>
  <c r="CF297" i="13"/>
  <c r="CE297" i="13"/>
  <c r="AX297" i="13" s="1"/>
  <c r="CN297" i="13"/>
  <c r="CM300" i="13"/>
  <c r="CG300" i="13"/>
  <c r="CL300" i="13"/>
  <c r="CE300" i="13"/>
  <c r="CN300" i="13"/>
  <c r="CD300" i="13"/>
  <c r="AX300" i="13" s="1"/>
  <c r="CF300" i="13"/>
  <c r="CK300" i="13"/>
  <c r="CB320" i="13"/>
  <c r="AS320" i="13" s="1"/>
  <c r="CI320" i="13"/>
  <c r="AY27" i="13"/>
  <c r="J69" i="13"/>
  <c r="J77" i="13"/>
  <c r="AW91" i="13"/>
  <c r="AW119" i="13"/>
  <c r="CN133" i="13"/>
  <c r="CJ133" i="13"/>
  <c r="CC133" i="13" s="1"/>
  <c r="CF133" i="13"/>
  <c r="CD133" i="13"/>
  <c r="CM133" i="13"/>
  <c r="CN141" i="13"/>
  <c r="CJ141" i="13"/>
  <c r="CC141" i="13" s="1"/>
  <c r="CF141" i="13"/>
  <c r="CD141" i="13"/>
  <c r="CM141" i="13"/>
  <c r="CD158" i="13"/>
  <c r="AY158" i="13" s="1"/>
  <c r="CI165" i="13"/>
  <c r="CB165" i="13" s="1"/>
  <c r="CJ165" i="13"/>
  <c r="CC165" i="13" s="1"/>
  <c r="CH165" i="13"/>
  <c r="CA165" i="13" s="1"/>
  <c r="AW165" i="13" s="1"/>
  <c r="CK168" i="13"/>
  <c r="CD168" i="13" s="1"/>
  <c r="CH168" i="13"/>
  <c r="CA168" i="13" s="1"/>
  <c r="CJ175" i="13"/>
  <c r="CC175" i="13" s="1"/>
  <c r="CH175" i="13"/>
  <c r="CA175" i="13" s="1"/>
  <c r="AW175" i="13" s="1"/>
  <c r="CH184" i="13"/>
  <c r="CA184" i="13" s="1"/>
  <c r="AW184" i="13" s="1"/>
  <c r="CH186" i="13"/>
  <c r="CA186" i="13" s="1"/>
  <c r="CH188" i="13"/>
  <c r="CA188" i="13" s="1"/>
  <c r="AW188" i="13" s="1"/>
  <c r="CH190" i="13"/>
  <c r="CA190" i="13" s="1"/>
  <c r="CH192" i="13"/>
  <c r="CA192" i="13" s="1"/>
  <c r="AW192" i="13" s="1"/>
  <c r="CH194" i="13"/>
  <c r="CA194" i="13" s="1"/>
  <c r="CH196" i="13"/>
  <c r="CA196" i="13" s="1"/>
  <c r="AW196" i="13" s="1"/>
  <c r="CJ205" i="13"/>
  <c r="CC205" i="13" s="1"/>
  <c r="AV205" i="13" s="1"/>
  <c r="CL205" i="13"/>
  <c r="CE205" i="13" s="1"/>
  <c r="CK205" i="13"/>
  <c r="CD205" i="13" s="1"/>
  <c r="CM223" i="13"/>
  <c r="CF227" i="13"/>
  <c r="CI229" i="13"/>
  <c r="CB229" i="13" s="1"/>
  <c r="AX229" i="13" s="1"/>
  <c r="CD232" i="13"/>
  <c r="AX232" i="13" s="1"/>
  <c r="CG233" i="13"/>
  <c r="CG234" i="13"/>
  <c r="CJ235" i="13"/>
  <c r="CC235" i="13" s="1"/>
  <c r="CL236" i="13"/>
  <c r="CL238" i="13"/>
  <c r="CF238" i="13"/>
  <c r="AX238" i="13" s="1"/>
  <c r="CM238" i="13"/>
  <c r="CE238" i="13"/>
  <c r="CK238" i="13"/>
  <c r="CG238" i="13"/>
  <c r="CG240" i="13"/>
  <c r="CK241" i="13"/>
  <c r="CK247" i="13"/>
  <c r="CL261" i="13"/>
  <c r="CM261" i="13"/>
  <c r="CG261" i="13"/>
  <c r="CF261" i="13"/>
  <c r="AX261" i="13" s="1"/>
  <c r="CN261" i="13"/>
  <c r="CL264" i="13"/>
  <c r="CG264" i="13"/>
  <c r="CN264" i="13"/>
  <c r="CM264" i="13"/>
  <c r="CE264" i="13"/>
  <c r="CI265" i="13"/>
  <c r="CB265" i="13" s="1"/>
  <c r="AX268" i="13"/>
  <c r="CF268" i="13"/>
  <c r="CK275" i="13"/>
  <c r="CM286" i="13"/>
  <c r="CG286" i="13"/>
  <c r="CK286" i="13"/>
  <c r="CD286" i="13"/>
  <c r="AX286" i="13" s="1"/>
  <c r="CL286" i="13"/>
  <c r="CF286" i="13"/>
  <c r="CE286" i="13"/>
  <c r="CK290" i="13"/>
  <c r="CE290" i="13"/>
  <c r="AX290" i="13" s="1"/>
  <c r="CL290" i="13"/>
  <c r="CD290" i="13"/>
  <c r="CG290" i="13"/>
  <c r="CM290" i="13"/>
  <c r="CN290" i="13"/>
  <c r="CF290" i="13"/>
  <c r="AS318" i="13"/>
  <c r="CI198" i="13"/>
  <c r="CB198" i="13" s="1"/>
  <c r="CM222" i="13"/>
  <c r="CI222" i="13"/>
  <c r="CB222" i="13" s="1"/>
  <c r="CE222" i="13"/>
  <c r="CN222" i="13"/>
  <c r="CL224" i="13"/>
  <c r="CF224" i="13"/>
  <c r="CD224" i="13"/>
  <c r="AX224" i="13" s="1"/>
  <c r="CK224" i="13"/>
  <c r="CN226" i="13"/>
  <c r="CD226" i="13"/>
  <c r="CG226" i="13"/>
  <c r="CM226" i="13"/>
  <c r="CK242" i="13"/>
  <c r="CD242" i="13"/>
  <c r="AX242" i="13" s="1"/>
  <c r="CN242" i="13"/>
  <c r="CF242" i="13"/>
  <c r="CM242" i="13"/>
  <c r="CL250" i="13"/>
  <c r="CF250" i="13"/>
  <c r="CD250" i="13"/>
  <c r="CK250" i="13"/>
  <c r="CM251" i="13"/>
  <c r="CG251" i="13"/>
  <c r="CN251" i="13"/>
  <c r="CF251" i="13"/>
  <c r="CE251" i="13"/>
  <c r="AX251" i="13" s="1"/>
  <c r="CN252" i="13"/>
  <c r="CD252" i="13"/>
  <c r="CL252" i="13"/>
  <c r="CF252" i="13"/>
  <c r="CK252" i="13"/>
  <c r="CG254" i="13"/>
  <c r="CF254" i="13"/>
  <c r="CE254" i="13"/>
  <c r="AX254" i="13" s="1"/>
  <c r="CM273" i="13"/>
  <c r="CG273" i="13"/>
  <c r="CE273" i="13"/>
  <c r="CL273" i="13"/>
  <c r="CK278" i="13"/>
  <c r="CE278" i="13"/>
  <c r="CN278" i="13"/>
  <c r="CG278" i="13"/>
  <c r="CF278" i="13"/>
  <c r="CD278" i="13"/>
  <c r="AX278" i="13" s="1"/>
  <c r="CM287" i="13"/>
  <c r="CG287" i="13"/>
  <c r="CL287" i="13"/>
  <c r="CE287" i="13"/>
  <c r="CN287" i="13"/>
  <c r="CD287" i="13"/>
  <c r="AX287" i="13" s="1"/>
  <c r="CF287" i="13"/>
  <c r="CK289" i="13"/>
  <c r="CG289" i="13"/>
  <c r="CL289" i="13"/>
  <c r="CF289" i="13"/>
  <c r="CM289" i="13"/>
  <c r="CE289" i="13"/>
  <c r="CJ289" i="13"/>
  <c r="CC289" i="13" s="1"/>
  <c r="CM299" i="13"/>
  <c r="CG299" i="13"/>
  <c r="CK299" i="13"/>
  <c r="CD299" i="13"/>
  <c r="AX299" i="13" s="1"/>
  <c r="CL299" i="13"/>
  <c r="AW136" i="13"/>
  <c r="CK171" i="13"/>
  <c r="CD171" i="13" s="1"/>
  <c r="CK198" i="13"/>
  <c r="CD198" i="13" s="1"/>
  <c r="CD222" i="13"/>
  <c r="CJ222" i="13"/>
  <c r="CC222" i="13" s="1"/>
  <c r="CE224" i="13"/>
  <c r="CM224" i="13"/>
  <c r="D228" i="13"/>
  <c r="CE242" i="13"/>
  <c r="D243" i="13"/>
  <c r="CN248" i="13"/>
  <c r="CD248" i="13"/>
  <c r="CM248" i="13"/>
  <c r="CG248" i="13"/>
  <c r="CK248" i="13"/>
  <c r="CE250" i="13"/>
  <c r="CM250" i="13"/>
  <c r="CE252" i="13"/>
  <c r="AX252" i="13" s="1"/>
  <c r="CM252" i="13"/>
  <c r="CL254" i="13"/>
  <c r="D256" i="13"/>
  <c r="CL260" i="13"/>
  <c r="CG260" i="13"/>
  <c r="CE260" i="13"/>
  <c r="AX260" i="13" s="1"/>
  <c r="D269" i="13"/>
  <c r="CF273" i="13"/>
  <c r="CN273" i="13"/>
  <c r="D280" i="13"/>
  <c r="CM284" i="13"/>
  <c r="CG284" i="13"/>
  <c r="CK284" i="13"/>
  <c r="CD284" i="13"/>
  <c r="AX284" i="13" s="1"/>
  <c r="CL284" i="13"/>
  <c r="CI289" i="13"/>
  <c r="CB289" i="13" s="1"/>
  <c r="CE299" i="13"/>
  <c r="CN299" i="13"/>
  <c r="CK301" i="13"/>
  <c r="CG301" i="13"/>
  <c r="CN301" i="13"/>
  <c r="CI301" i="13"/>
  <c r="CB301" i="13" s="1"/>
  <c r="AX301" i="13" s="1"/>
  <c r="CD301" i="13"/>
  <c r="CM301" i="13"/>
  <c r="CF301" i="13"/>
  <c r="CE301" i="13"/>
  <c r="D304" i="13"/>
  <c r="CB319" i="13"/>
  <c r="AS319" i="13" s="1"/>
  <c r="CI319" i="13"/>
  <c r="CE150" i="13"/>
  <c r="AY150" i="13" s="1"/>
  <c r="CE152" i="13"/>
  <c r="CE154" i="13"/>
  <c r="AY154" i="13" s="1"/>
  <c r="CE156" i="13"/>
  <c r="AY156" i="13" s="1"/>
  <c r="CE158" i="13"/>
  <c r="D245" i="13"/>
  <c r="D255" i="13"/>
  <c r="D257" i="13"/>
  <c r="D259" i="13"/>
  <c r="AX270" i="13"/>
  <c r="CM274" i="13"/>
  <c r="CG274" i="13"/>
  <c r="CL274" i="13"/>
  <c r="CE274" i="13"/>
  <c r="AX274" i="13" s="1"/>
  <c r="CK274" i="13"/>
  <c r="CM276" i="13"/>
  <c r="CG276" i="13"/>
  <c r="CL276" i="13"/>
  <c r="CE276" i="13"/>
  <c r="AX276" i="13" s="1"/>
  <c r="CK276" i="13"/>
  <c r="D279" i="13"/>
  <c r="D281" i="13"/>
  <c r="CM283" i="13"/>
  <c r="CI283" i="13"/>
  <c r="CB283" i="13" s="1"/>
  <c r="AX283" i="13" s="1"/>
  <c r="CE283" i="13"/>
  <c r="CL283" i="13"/>
  <c r="CG283" i="13"/>
  <c r="CN283" i="13"/>
  <c r="CF283" i="13"/>
  <c r="CD283" i="13"/>
  <c r="AX292" i="13"/>
  <c r="CK294" i="13"/>
  <c r="CE294" i="13"/>
  <c r="CL294" i="13"/>
  <c r="CD294" i="13"/>
  <c r="AX294" i="13" s="1"/>
  <c r="CG294" i="13"/>
  <c r="CF294" i="13"/>
  <c r="CM298" i="13"/>
  <c r="CG298" i="13"/>
  <c r="CL298" i="13"/>
  <c r="CE298" i="13"/>
  <c r="AX298" i="13" s="1"/>
  <c r="CN298" i="13"/>
  <c r="CD298" i="13"/>
  <c r="D302" i="13"/>
  <c r="CK305" i="13"/>
  <c r="CE305" i="13"/>
  <c r="CN305" i="13"/>
  <c r="CG305" i="13"/>
  <c r="CM305" i="13"/>
  <c r="CD305" i="13"/>
  <c r="AX305" i="13" s="1"/>
  <c r="D306" i="13"/>
  <c r="D312" i="13"/>
  <c r="CK291" i="13"/>
  <c r="CE291" i="13"/>
  <c r="AX291" i="13" s="1"/>
  <c r="CL291" i="13"/>
  <c r="CD291" i="13"/>
  <c r="CM291" i="13"/>
  <c r="CK293" i="13"/>
  <c r="CE293" i="13"/>
  <c r="CL293" i="13"/>
  <c r="CD293" i="13"/>
  <c r="AX293" i="13" s="1"/>
  <c r="CM293" i="13"/>
  <c r="CM295" i="13"/>
  <c r="CI295" i="13"/>
  <c r="CB295" i="13" s="1"/>
  <c r="CE295" i="13"/>
  <c r="CJ295" i="13"/>
  <c r="CC295" i="13" s="1"/>
  <c r="CD295" i="13"/>
  <c r="CK295" i="13"/>
  <c r="D311" i="13"/>
  <c r="E327" i="12"/>
  <c r="D327" i="12"/>
  <c r="CH321" i="12"/>
  <c r="CA321" i="12" s="1"/>
  <c r="F321" i="12"/>
  <c r="E321" i="12"/>
  <c r="D321" i="12" s="1"/>
  <c r="CH320" i="12"/>
  <c r="CA320" i="12" s="1"/>
  <c r="F320" i="12"/>
  <c r="E320" i="12"/>
  <c r="D320" i="12" s="1"/>
  <c r="CH319" i="12"/>
  <c r="CA319" i="12" s="1"/>
  <c r="F319" i="12"/>
  <c r="E319" i="12"/>
  <c r="D319" i="12" s="1"/>
  <c r="CH318" i="12"/>
  <c r="CA318" i="12" s="1"/>
  <c r="F318" i="12"/>
  <c r="E318" i="12"/>
  <c r="D318" i="12" s="1"/>
  <c r="CH317" i="12"/>
  <c r="CA317" i="12" s="1"/>
  <c r="F317" i="12"/>
  <c r="E317" i="12"/>
  <c r="D317" i="12" s="1"/>
  <c r="AW312" i="12"/>
  <c r="AV312" i="12"/>
  <c r="AU312" i="12"/>
  <c r="AT312" i="12"/>
  <c r="AP312" i="12"/>
  <c r="AO312" i="12"/>
  <c r="AN312" i="12"/>
  <c r="AM312" i="12"/>
  <c r="AL312" i="12"/>
  <c r="AK312" i="12"/>
  <c r="AJ312" i="12"/>
  <c r="AI312" i="12"/>
  <c r="AH312" i="12"/>
  <c r="AG312" i="12"/>
  <c r="AF312" i="12"/>
  <c r="AE312" i="12"/>
  <c r="AD312" i="12"/>
  <c r="AC312" i="12"/>
  <c r="AB312" i="12"/>
  <c r="AA312" i="12"/>
  <c r="Z312" i="12"/>
  <c r="Y312" i="12"/>
  <c r="X312" i="12"/>
  <c r="W312" i="12"/>
  <c r="V312" i="12"/>
  <c r="U312" i="12"/>
  <c r="T312" i="12"/>
  <c r="S312" i="12"/>
  <c r="R312" i="12"/>
  <c r="Q312" i="12"/>
  <c r="P312" i="12"/>
  <c r="O312" i="12"/>
  <c r="N312" i="12"/>
  <c r="M312" i="12"/>
  <c r="L312" i="12"/>
  <c r="K312" i="12"/>
  <c r="J312" i="12"/>
  <c r="I312" i="12"/>
  <c r="H312" i="12"/>
  <c r="F312" i="12" s="1"/>
  <c r="G312" i="12"/>
  <c r="E312" i="12"/>
  <c r="D312" i="12" s="1"/>
  <c r="AW311" i="12"/>
  <c r="AV311" i="12"/>
  <c r="AU311" i="12"/>
  <c r="AT311" i="12"/>
  <c r="AP311" i="12"/>
  <c r="AO311" i="12"/>
  <c r="AN311" i="12"/>
  <c r="AM311" i="12"/>
  <c r="AL311" i="12"/>
  <c r="AK311" i="12"/>
  <c r="AJ311" i="12"/>
  <c r="AI311" i="12"/>
  <c r="AH311" i="12"/>
  <c r="AG311" i="12"/>
  <c r="AF311" i="12"/>
  <c r="AE311" i="12"/>
  <c r="AD311" i="12"/>
  <c r="AC311" i="12"/>
  <c r="AB311" i="12"/>
  <c r="AA311" i="12"/>
  <c r="Z311" i="12"/>
  <c r="Y311" i="12"/>
  <c r="X311" i="12"/>
  <c r="W311" i="12"/>
  <c r="V311" i="12"/>
  <c r="U311" i="12"/>
  <c r="T311" i="12"/>
  <c r="S311" i="12"/>
  <c r="R311" i="12"/>
  <c r="Q311" i="12"/>
  <c r="P311" i="12"/>
  <c r="O311" i="12"/>
  <c r="N311" i="12"/>
  <c r="M311" i="12"/>
  <c r="L311" i="12"/>
  <c r="K311" i="12"/>
  <c r="J311" i="12"/>
  <c r="I311" i="12"/>
  <c r="H311" i="12"/>
  <c r="F311" i="12" s="1"/>
  <c r="G311" i="12"/>
  <c r="E311" i="12" s="1"/>
  <c r="D311" i="12" s="1"/>
  <c r="AW310" i="12"/>
  <c r="AV310" i="12"/>
  <c r="AU310" i="12"/>
  <c r="AT310" i="12"/>
  <c r="AP310" i="12"/>
  <c r="AO310" i="12"/>
  <c r="AN310" i="12"/>
  <c r="AM310" i="12"/>
  <c r="AL310" i="12"/>
  <c r="AK310" i="12"/>
  <c r="AJ310" i="12"/>
  <c r="AI310" i="12"/>
  <c r="AH310" i="12"/>
  <c r="AG310" i="12"/>
  <c r="AF310" i="12"/>
  <c r="AE310" i="12"/>
  <c r="AD310" i="12"/>
  <c r="AC310" i="12"/>
  <c r="AB310" i="12"/>
  <c r="AA310" i="12"/>
  <c r="Z310" i="12"/>
  <c r="Y310" i="12"/>
  <c r="X310" i="12"/>
  <c r="W310" i="12"/>
  <c r="V310" i="12"/>
  <c r="U310" i="12"/>
  <c r="T310" i="12"/>
  <c r="S310" i="12"/>
  <c r="R310" i="12"/>
  <c r="Q310" i="12"/>
  <c r="P310" i="12"/>
  <c r="O310" i="12"/>
  <c r="N310" i="12"/>
  <c r="M310" i="12"/>
  <c r="L310" i="12"/>
  <c r="K310" i="12"/>
  <c r="J310" i="12"/>
  <c r="I310" i="12"/>
  <c r="H310" i="12"/>
  <c r="G310" i="12"/>
  <c r="E310" i="12" s="1"/>
  <c r="F310" i="12"/>
  <c r="AW309" i="12"/>
  <c r="AV309" i="12"/>
  <c r="AU309" i="12"/>
  <c r="AT309" i="12"/>
  <c r="AP309" i="12"/>
  <c r="AO309" i="12"/>
  <c r="AN309" i="12"/>
  <c r="AM309" i="12"/>
  <c r="AL309" i="12"/>
  <c r="AK309" i="12"/>
  <c r="AJ309" i="12"/>
  <c r="AI309" i="12"/>
  <c r="AH309" i="12"/>
  <c r="AG309" i="12"/>
  <c r="AF309" i="12"/>
  <c r="AE309" i="12"/>
  <c r="AD309" i="12"/>
  <c r="AC309" i="12"/>
  <c r="AB309" i="12"/>
  <c r="AA309" i="12"/>
  <c r="Z309" i="12"/>
  <c r="Y309" i="12"/>
  <c r="X309" i="12"/>
  <c r="W309" i="12"/>
  <c r="V309" i="12"/>
  <c r="U309" i="12"/>
  <c r="T309" i="12"/>
  <c r="S309" i="12"/>
  <c r="R309" i="12"/>
  <c r="Q309" i="12"/>
  <c r="P309" i="12"/>
  <c r="O309" i="12"/>
  <c r="N309" i="12"/>
  <c r="M309" i="12"/>
  <c r="L309" i="12"/>
  <c r="K309" i="12"/>
  <c r="J309" i="12"/>
  <c r="I309" i="12"/>
  <c r="H309" i="12"/>
  <c r="G309" i="12"/>
  <c r="F309" i="12"/>
  <c r="E309" i="12"/>
  <c r="AW308" i="12"/>
  <c r="AV308" i="12"/>
  <c r="AU308" i="12"/>
  <c r="AT308" i="12"/>
  <c r="AS308" i="12"/>
  <c r="AP308" i="12"/>
  <c r="AO308" i="12"/>
  <c r="AN308" i="12"/>
  <c r="AM308" i="12"/>
  <c r="AL308" i="12"/>
  <c r="AK308" i="12"/>
  <c r="AJ308" i="12"/>
  <c r="AI308" i="12"/>
  <c r="AH308" i="12"/>
  <c r="AG308" i="12"/>
  <c r="AF308" i="12"/>
  <c r="AE308" i="12"/>
  <c r="AD308" i="12"/>
  <c r="AC308" i="12"/>
  <c r="AB308" i="12"/>
  <c r="AA308" i="12"/>
  <c r="Z308" i="12"/>
  <c r="Y308" i="12"/>
  <c r="X308" i="12"/>
  <c r="W308" i="12"/>
  <c r="V308" i="12"/>
  <c r="U308" i="12"/>
  <c r="T308" i="12"/>
  <c r="S308" i="12"/>
  <c r="R308" i="12"/>
  <c r="Q308" i="12"/>
  <c r="P308" i="12"/>
  <c r="O308" i="12"/>
  <c r="N308" i="12"/>
  <c r="M308" i="12"/>
  <c r="L308" i="12"/>
  <c r="K308" i="12"/>
  <c r="J308" i="12"/>
  <c r="I308" i="12"/>
  <c r="H308" i="12"/>
  <c r="G308" i="12"/>
  <c r="F308" i="12"/>
  <c r="E308" i="12"/>
  <c r="AW307" i="12"/>
  <c r="AV307" i="12"/>
  <c r="AU307" i="12"/>
  <c r="AT307" i="12"/>
  <c r="AS307" i="12"/>
  <c r="AR307" i="12"/>
  <c r="AQ307" i="12"/>
  <c r="AP307" i="12"/>
  <c r="AO307" i="12"/>
  <c r="AN307" i="12"/>
  <c r="AM307" i="12"/>
  <c r="AL307" i="12"/>
  <c r="AK307" i="12"/>
  <c r="AJ307" i="12"/>
  <c r="AI307" i="12"/>
  <c r="AH307" i="12"/>
  <c r="AG307" i="12"/>
  <c r="AF307" i="12"/>
  <c r="AE307" i="12"/>
  <c r="AD307" i="12"/>
  <c r="AC307" i="12"/>
  <c r="AB307" i="12"/>
  <c r="AA307" i="12"/>
  <c r="Z307" i="12"/>
  <c r="Y307" i="12"/>
  <c r="X307" i="12"/>
  <c r="W307" i="12"/>
  <c r="V307" i="12"/>
  <c r="U307" i="12"/>
  <c r="T307" i="12"/>
  <c r="S307" i="12"/>
  <c r="R307" i="12"/>
  <c r="Q307" i="12"/>
  <c r="P307" i="12"/>
  <c r="O307" i="12"/>
  <c r="N307" i="12"/>
  <c r="M307" i="12"/>
  <c r="L307" i="12"/>
  <c r="K307" i="12"/>
  <c r="J307" i="12"/>
  <c r="I307" i="12"/>
  <c r="H307" i="12"/>
  <c r="F307" i="12" s="1"/>
  <c r="G307" i="12"/>
  <c r="E307" i="12" s="1"/>
  <c r="D307" i="12" s="1"/>
  <c r="CH306" i="12"/>
  <c r="CE306" i="12"/>
  <c r="CC306" i="12"/>
  <c r="CB306" i="12"/>
  <c r="CA306" i="12"/>
  <c r="F306" i="12"/>
  <c r="E306" i="12"/>
  <c r="D306" i="12"/>
  <c r="CH305" i="12"/>
  <c r="CE305" i="12"/>
  <c r="CC305" i="12"/>
  <c r="CB305" i="12"/>
  <c r="CA305" i="12"/>
  <c r="F305" i="12"/>
  <c r="E305" i="12"/>
  <c r="D305" i="12"/>
  <c r="CH304" i="12"/>
  <c r="CE304" i="12"/>
  <c r="CC304" i="12"/>
  <c r="CB304" i="12"/>
  <c r="CA304" i="12"/>
  <c r="F304" i="12"/>
  <c r="E304" i="12"/>
  <c r="D304" i="12"/>
  <c r="CH303" i="12"/>
  <c r="CE303" i="12"/>
  <c r="CC303" i="12"/>
  <c r="CB303" i="12"/>
  <c r="CA303" i="12"/>
  <c r="F303" i="12"/>
  <c r="E303" i="12"/>
  <c r="D303" i="12"/>
  <c r="CH302" i="12"/>
  <c r="CE302" i="12"/>
  <c r="CC302" i="12"/>
  <c r="CB302" i="12"/>
  <c r="CA302" i="12"/>
  <c r="F302" i="12"/>
  <c r="E302" i="12"/>
  <c r="D302" i="12"/>
  <c r="CH301" i="12"/>
  <c r="CA301" i="12"/>
  <c r="F301" i="12"/>
  <c r="E301" i="12"/>
  <c r="D301" i="12" s="1"/>
  <c r="CH300" i="12"/>
  <c r="CC300" i="12"/>
  <c r="CB300" i="12"/>
  <c r="CA300" i="12"/>
  <c r="F300" i="12"/>
  <c r="E300" i="12"/>
  <c r="CH299" i="12"/>
  <c r="CC299" i="12"/>
  <c r="CB299" i="12"/>
  <c r="CA299" i="12"/>
  <c r="F299" i="12"/>
  <c r="E299" i="12"/>
  <c r="D299" i="12" s="1"/>
  <c r="CH298" i="12"/>
  <c r="CC298" i="12"/>
  <c r="CB298" i="12"/>
  <c r="CA298" i="12"/>
  <c r="F298" i="12"/>
  <c r="E298" i="12"/>
  <c r="CH297" i="12"/>
  <c r="CC297" i="12"/>
  <c r="CB297" i="12"/>
  <c r="CA297" i="12"/>
  <c r="F297" i="12"/>
  <c r="E297" i="12"/>
  <c r="D297" i="12" s="1"/>
  <c r="CH296" i="12"/>
  <c r="CC296" i="12"/>
  <c r="CB296" i="12"/>
  <c r="CA296" i="12"/>
  <c r="F296" i="12"/>
  <c r="E296" i="12"/>
  <c r="CI295" i="12"/>
  <c r="CB295" i="12" s="1"/>
  <c r="CH295" i="12"/>
  <c r="CA295" i="12"/>
  <c r="F295" i="12"/>
  <c r="E295" i="12"/>
  <c r="D295" i="12"/>
  <c r="CH294" i="12"/>
  <c r="CE294" i="12"/>
  <c r="CC294" i="12"/>
  <c r="CB294" i="12"/>
  <c r="CA294" i="12"/>
  <c r="F294" i="12"/>
  <c r="E294" i="12"/>
  <c r="D294" i="12"/>
  <c r="CH293" i="12"/>
  <c r="CE293" i="12"/>
  <c r="CC293" i="12"/>
  <c r="CB293" i="12"/>
  <c r="CA293" i="12"/>
  <c r="F293" i="12"/>
  <c r="E293" i="12"/>
  <c r="D293" i="12"/>
  <c r="CH292" i="12"/>
  <c r="CE292" i="12"/>
  <c r="CC292" i="12"/>
  <c r="CB292" i="12"/>
  <c r="CA292" i="12"/>
  <c r="F292" i="12"/>
  <c r="E292" i="12"/>
  <c r="D292" i="12"/>
  <c r="CH291" i="12"/>
  <c r="CE291" i="12"/>
  <c r="CC291" i="12"/>
  <c r="CB291" i="12"/>
  <c r="CA291" i="12"/>
  <c r="F291" i="12"/>
  <c r="E291" i="12"/>
  <c r="D291" i="12"/>
  <c r="CH290" i="12"/>
  <c r="CE290" i="12"/>
  <c r="CC290" i="12"/>
  <c r="CB290" i="12"/>
  <c r="CA290" i="12"/>
  <c r="F290" i="12"/>
  <c r="E290" i="12"/>
  <c r="D290" i="12"/>
  <c r="CH289" i="12"/>
  <c r="CA289" i="12"/>
  <c r="F289" i="12"/>
  <c r="E289" i="12"/>
  <c r="D289" i="12" s="1"/>
  <c r="CH288" i="12"/>
  <c r="CC288" i="12"/>
  <c r="CB288" i="12"/>
  <c r="CA288" i="12"/>
  <c r="F288" i="12"/>
  <c r="E288" i="12"/>
  <c r="CH287" i="12"/>
  <c r="CC287" i="12"/>
  <c r="CB287" i="12"/>
  <c r="CA287" i="12"/>
  <c r="F287" i="12"/>
  <c r="E287" i="12"/>
  <c r="D287" i="12" s="1"/>
  <c r="CH286" i="12"/>
  <c r="CC286" i="12"/>
  <c r="CB286" i="12"/>
  <c r="CA286" i="12"/>
  <c r="F286" i="12"/>
  <c r="E286" i="12"/>
  <c r="CH285" i="12"/>
  <c r="CC285" i="12"/>
  <c r="CB285" i="12"/>
  <c r="CA285" i="12"/>
  <c r="F285" i="12"/>
  <c r="E285" i="12"/>
  <c r="D285" i="12" s="1"/>
  <c r="CH284" i="12"/>
  <c r="CC284" i="12"/>
  <c r="CB284" i="12"/>
  <c r="CA284" i="12"/>
  <c r="F284" i="12"/>
  <c r="E284" i="12"/>
  <c r="CI283" i="12"/>
  <c r="CB283" i="12" s="1"/>
  <c r="CH283" i="12"/>
  <c r="CA283" i="12"/>
  <c r="F283" i="12"/>
  <c r="E283" i="12"/>
  <c r="D283" i="12"/>
  <c r="CH282" i="12"/>
  <c r="CE282" i="12"/>
  <c r="CC282" i="12"/>
  <c r="CB282" i="12"/>
  <c r="CA282" i="12"/>
  <c r="F282" i="12"/>
  <c r="E282" i="12"/>
  <c r="D282" i="12"/>
  <c r="CH281" i="12"/>
  <c r="CE281" i="12"/>
  <c r="CC281" i="12"/>
  <c r="CB281" i="12"/>
  <c r="CA281" i="12"/>
  <c r="F281" i="12"/>
  <c r="E281" i="12"/>
  <c r="D281" i="12"/>
  <c r="CH280" i="12"/>
  <c r="CE280" i="12"/>
  <c r="CC280" i="12"/>
  <c r="CB280" i="12"/>
  <c r="CA280" i="12"/>
  <c r="F280" i="12"/>
  <c r="E280" i="12"/>
  <c r="D280" i="12" s="1"/>
  <c r="CH279" i="12"/>
  <c r="CC279" i="12"/>
  <c r="CB279" i="12"/>
  <c r="CA279" i="12"/>
  <c r="F279" i="12"/>
  <c r="E279" i="12"/>
  <c r="D279" i="12"/>
  <c r="CH278" i="12"/>
  <c r="CC278" i="12"/>
  <c r="CB278" i="12"/>
  <c r="CA278" i="12"/>
  <c r="F278" i="12"/>
  <c r="E278" i="12"/>
  <c r="D278" i="12"/>
  <c r="CH277" i="12"/>
  <c r="CA277" i="12" s="1"/>
  <c r="CD277" i="12"/>
  <c r="F277" i="12"/>
  <c r="E277" i="12"/>
  <c r="D277" i="12" s="1"/>
  <c r="CH276" i="12"/>
  <c r="CA276" i="12" s="1"/>
  <c r="CC276" i="12"/>
  <c r="CB276" i="12"/>
  <c r="F276" i="12"/>
  <c r="E276" i="12"/>
  <c r="CH275" i="12"/>
  <c r="CA275" i="12" s="1"/>
  <c r="CC275" i="12"/>
  <c r="CB275" i="12"/>
  <c r="F275" i="12"/>
  <c r="E275" i="12"/>
  <c r="CH274" i="12"/>
  <c r="CA274" i="12" s="1"/>
  <c r="CC274" i="12"/>
  <c r="CB274" i="12"/>
  <c r="F274" i="12"/>
  <c r="E274" i="12"/>
  <c r="CM273" i="12"/>
  <c r="CL273" i="12"/>
  <c r="CH273" i="12"/>
  <c r="CA273" i="12" s="1"/>
  <c r="CC273" i="12"/>
  <c r="CB273" i="12"/>
  <c r="F273" i="12"/>
  <c r="E273" i="12"/>
  <c r="D273" i="12" s="1"/>
  <c r="CH272" i="12"/>
  <c r="CA272" i="12" s="1"/>
  <c r="CC272" i="12"/>
  <c r="CB272" i="12"/>
  <c r="F272" i="12"/>
  <c r="E272" i="12"/>
  <c r="CI271" i="12"/>
  <c r="CB271" i="12" s="1"/>
  <c r="CH271" i="12"/>
  <c r="CA271" i="12" s="1"/>
  <c r="F271" i="12"/>
  <c r="E271" i="12"/>
  <c r="D271" i="12"/>
  <c r="CH270" i="12"/>
  <c r="CE270" i="12"/>
  <c r="CC270" i="12"/>
  <c r="CB270" i="12"/>
  <c r="CA270" i="12"/>
  <c r="F270" i="12"/>
  <c r="E270" i="12"/>
  <c r="D270" i="12"/>
  <c r="CH269" i="12"/>
  <c r="CC269" i="12"/>
  <c r="CB269" i="12"/>
  <c r="CA269" i="12"/>
  <c r="F269" i="12"/>
  <c r="E269" i="12"/>
  <c r="D269" i="12"/>
  <c r="CN268" i="12"/>
  <c r="CH268" i="12"/>
  <c r="CD268" i="12"/>
  <c r="CC268" i="12"/>
  <c r="CB268" i="12"/>
  <c r="CA268" i="12"/>
  <c r="F268" i="12"/>
  <c r="E268" i="12"/>
  <c r="D268" i="12"/>
  <c r="CN267" i="12"/>
  <c r="CH267" i="12"/>
  <c r="CC267" i="12"/>
  <c r="CB267" i="12"/>
  <c r="CA267" i="12"/>
  <c r="F267" i="12"/>
  <c r="E267" i="12"/>
  <c r="D267" i="12"/>
  <c r="CD267" i="12" s="1"/>
  <c r="CH266" i="12"/>
  <c r="CE266" i="12"/>
  <c r="CC266" i="12"/>
  <c r="CB266" i="12"/>
  <c r="CA266" i="12"/>
  <c r="F266" i="12"/>
  <c r="E266" i="12"/>
  <c r="D266" i="12"/>
  <c r="CN265" i="12"/>
  <c r="CH265" i="12"/>
  <c r="CG265" i="12"/>
  <c r="CA265" i="12"/>
  <c r="F265" i="12"/>
  <c r="E265" i="12"/>
  <c r="D265" i="12" s="1"/>
  <c r="CC264" i="12"/>
  <c r="CA264" i="12"/>
  <c r="F264" i="12"/>
  <c r="E264" i="12"/>
  <c r="CC263" i="12"/>
  <c r="CA263" i="12"/>
  <c r="F263" i="12"/>
  <c r="E263" i="12"/>
  <c r="D263" i="12" s="1"/>
  <c r="CC262" i="12"/>
  <c r="CA262" i="12"/>
  <c r="F262" i="12"/>
  <c r="E262" i="12"/>
  <c r="D262" i="12" s="1"/>
  <c r="CM261" i="12"/>
  <c r="CC261" i="12"/>
  <c r="CA261" i="12"/>
  <c r="F261" i="12"/>
  <c r="E261" i="12"/>
  <c r="D261" i="12" s="1"/>
  <c r="CC260" i="12"/>
  <c r="CA260" i="12"/>
  <c r="F260" i="12"/>
  <c r="E260" i="12"/>
  <c r="CL259" i="12"/>
  <c r="CA259" i="12"/>
  <c r="F259" i="12"/>
  <c r="E259" i="12"/>
  <c r="D259" i="12" s="1"/>
  <c r="CC258" i="12"/>
  <c r="CA258" i="12"/>
  <c r="F258" i="12"/>
  <c r="E258" i="12"/>
  <c r="D258" i="12" s="1"/>
  <c r="CC257" i="12"/>
  <c r="CA257" i="12"/>
  <c r="F257" i="12"/>
  <c r="E257" i="12"/>
  <c r="D257" i="12" s="1"/>
  <c r="CC256" i="12"/>
  <c r="CA256" i="12"/>
  <c r="F256" i="12"/>
  <c r="E256" i="12"/>
  <c r="D256" i="12"/>
  <c r="CC255" i="12"/>
  <c r="CA255" i="12"/>
  <c r="F255" i="12"/>
  <c r="E255" i="12"/>
  <c r="D255" i="12" s="1"/>
  <c r="CC254" i="12"/>
  <c r="CA254" i="12"/>
  <c r="F254" i="12"/>
  <c r="E254" i="12"/>
  <c r="D254" i="12" s="1"/>
  <c r="CJ253" i="12"/>
  <c r="CC253" i="12" s="1"/>
  <c r="CF253" i="12"/>
  <c r="CE253" i="12"/>
  <c r="CA253" i="12"/>
  <c r="F253" i="12"/>
  <c r="E253" i="12"/>
  <c r="D253" i="12"/>
  <c r="CN252" i="12"/>
  <c r="CK252" i="12"/>
  <c r="CH252" i="12"/>
  <c r="CA252" i="12" s="1"/>
  <c r="CD252" i="12"/>
  <c r="CC252" i="12"/>
  <c r="F252" i="12"/>
  <c r="D252" i="12" s="1"/>
  <c r="E252" i="12"/>
  <c r="CN251" i="12"/>
  <c r="CH251" i="12"/>
  <c r="CA251" i="12" s="1"/>
  <c r="CD251" i="12"/>
  <c r="CC251" i="12"/>
  <c r="F251" i="12"/>
  <c r="E251" i="12"/>
  <c r="D251" i="12" s="1"/>
  <c r="CM250" i="12"/>
  <c r="CH250" i="12"/>
  <c r="CC250" i="12"/>
  <c r="CA250" i="12"/>
  <c r="F250" i="12"/>
  <c r="E250" i="12"/>
  <c r="D250" i="12" s="1"/>
  <c r="CK249" i="12"/>
  <c r="CH249" i="12"/>
  <c r="CC249" i="12"/>
  <c r="CA249" i="12"/>
  <c r="F249" i="12"/>
  <c r="E249" i="12"/>
  <c r="D249" i="12"/>
  <c r="CH248" i="12"/>
  <c r="CA248" i="12" s="1"/>
  <c r="CE248" i="12"/>
  <c r="CC248" i="12"/>
  <c r="F248" i="12"/>
  <c r="D248" i="12" s="1"/>
  <c r="E248" i="12"/>
  <c r="CH247" i="12"/>
  <c r="CF247" i="12"/>
  <c r="CA247" i="12"/>
  <c r="F247" i="12"/>
  <c r="E247" i="12"/>
  <c r="D247" i="12" s="1"/>
  <c r="CK246" i="12"/>
  <c r="CE246" i="12"/>
  <c r="CC246" i="12"/>
  <c r="CA246" i="12"/>
  <c r="F246" i="12"/>
  <c r="D246" i="12" s="1"/>
  <c r="CL246" i="12" s="1"/>
  <c r="E246" i="12"/>
  <c r="CN245" i="12"/>
  <c r="CM245" i="12"/>
  <c r="CC245" i="12"/>
  <c r="CA245" i="12"/>
  <c r="F245" i="12"/>
  <c r="E245" i="12"/>
  <c r="D245" i="12"/>
  <c r="CD244" i="12"/>
  <c r="CC244" i="12"/>
  <c r="CA244" i="12"/>
  <c r="F244" i="12"/>
  <c r="D244" i="12" s="1"/>
  <c r="E244" i="12"/>
  <c r="CG243" i="12"/>
  <c r="CC243" i="12"/>
  <c r="CA243" i="12"/>
  <c r="F243" i="12"/>
  <c r="E243" i="12"/>
  <c r="D243" i="12" s="1"/>
  <c r="CK242" i="12"/>
  <c r="CE242" i="12"/>
  <c r="CC242" i="12"/>
  <c r="CA242" i="12"/>
  <c r="F242" i="12"/>
  <c r="D242" i="12" s="1"/>
  <c r="CL242" i="12" s="1"/>
  <c r="E242" i="12"/>
  <c r="CN241" i="12"/>
  <c r="CM241" i="12"/>
  <c r="CE241" i="12"/>
  <c r="CD241" i="12"/>
  <c r="CA241" i="12"/>
  <c r="F241" i="12"/>
  <c r="E241" i="12"/>
  <c r="D241" i="12"/>
  <c r="CI241" i="12" s="1"/>
  <c r="CB241" i="12" s="1"/>
  <c r="CH240" i="12"/>
  <c r="CA240" i="12" s="1"/>
  <c r="CC240" i="12"/>
  <c r="F240" i="12"/>
  <c r="E240" i="12"/>
  <c r="CH239" i="12"/>
  <c r="CA239" i="12" s="1"/>
  <c r="CC239" i="12"/>
  <c r="F239" i="12"/>
  <c r="E239" i="12"/>
  <c r="CL238" i="12"/>
  <c r="CH238" i="12"/>
  <c r="CC238" i="12"/>
  <c r="CA238" i="12"/>
  <c r="F238" i="12"/>
  <c r="E238" i="12"/>
  <c r="D238" i="12"/>
  <c r="CH237" i="12"/>
  <c r="CF237" i="12"/>
  <c r="CC237" i="12"/>
  <c r="CA237" i="12"/>
  <c r="F237" i="12"/>
  <c r="E237" i="12"/>
  <c r="D237" i="12"/>
  <c r="CH236" i="12"/>
  <c r="CA236" i="12" s="1"/>
  <c r="CC236" i="12"/>
  <c r="F236" i="12"/>
  <c r="D236" i="12" s="1"/>
  <c r="E236" i="12"/>
  <c r="CI235" i="12"/>
  <c r="CB235" i="12" s="1"/>
  <c r="CH235" i="12"/>
  <c r="CA235" i="12"/>
  <c r="F235" i="12"/>
  <c r="E235" i="12"/>
  <c r="D235" i="12"/>
  <c r="CH234" i="12"/>
  <c r="CF234" i="12"/>
  <c r="CC234" i="12"/>
  <c r="CA234" i="12"/>
  <c r="F234" i="12"/>
  <c r="E234" i="12"/>
  <c r="D234" i="12"/>
  <c r="CH233" i="12"/>
  <c r="CA233" i="12" s="1"/>
  <c r="CC233" i="12"/>
  <c r="F233" i="12"/>
  <c r="E233" i="12"/>
  <c r="CH232" i="12"/>
  <c r="CA232" i="12" s="1"/>
  <c r="CG232" i="12"/>
  <c r="CC232" i="12"/>
  <c r="F232" i="12"/>
  <c r="E232" i="12"/>
  <c r="D232" i="12" s="1"/>
  <c r="CH231" i="12"/>
  <c r="CC231" i="12"/>
  <c r="CA231" i="12"/>
  <c r="F231" i="12"/>
  <c r="E231" i="12"/>
  <c r="D231" i="12" s="1"/>
  <c r="CL230" i="12"/>
  <c r="CK230" i="12"/>
  <c r="CH230" i="12"/>
  <c r="CE230" i="12"/>
  <c r="CC230" i="12"/>
  <c r="CA230" i="12"/>
  <c r="F230" i="12"/>
  <c r="E230" i="12"/>
  <c r="D230" i="12"/>
  <c r="CF230" i="12" s="1"/>
  <c r="CH229" i="12"/>
  <c r="CA229" i="12" s="1"/>
  <c r="F229" i="12"/>
  <c r="E229" i="12"/>
  <c r="D229" i="12" s="1"/>
  <c r="CH228" i="12"/>
  <c r="CC228" i="12"/>
  <c r="CA228" i="12"/>
  <c r="F228" i="12"/>
  <c r="E228" i="12"/>
  <c r="D228" i="12" s="1"/>
  <c r="CH227" i="12"/>
  <c r="CC227" i="12"/>
  <c r="CA227" i="12"/>
  <c r="F227" i="12"/>
  <c r="E227" i="12"/>
  <c r="D227" i="12"/>
  <c r="CK226" i="12"/>
  <c r="CH226" i="12"/>
  <c r="CA226" i="12" s="1"/>
  <c r="CC226" i="12"/>
  <c r="F226" i="12"/>
  <c r="D226" i="12" s="1"/>
  <c r="E226" i="12"/>
  <c r="CK225" i="12"/>
  <c r="CH225" i="12"/>
  <c r="CA225" i="12" s="1"/>
  <c r="CC225" i="12"/>
  <c r="F225" i="12"/>
  <c r="D225" i="12" s="1"/>
  <c r="E225" i="12"/>
  <c r="CM224" i="12"/>
  <c r="CH224" i="12"/>
  <c r="CG224" i="12"/>
  <c r="CF224" i="12"/>
  <c r="CC224" i="12"/>
  <c r="CA224" i="12"/>
  <c r="F224" i="12"/>
  <c r="E224" i="12"/>
  <c r="D224" i="12"/>
  <c r="CL224" i="12" s="1"/>
  <c r="CN223" i="12"/>
  <c r="CJ223" i="12"/>
  <c r="CH223" i="12"/>
  <c r="CA223" i="12" s="1"/>
  <c r="CD223" i="12"/>
  <c r="CC223" i="12"/>
  <c r="F223" i="12"/>
  <c r="D223" i="12" s="1"/>
  <c r="E223" i="12"/>
  <c r="CN222" i="12"/>
  <c r="CM222" i="12"/>
  <c r="CH222" i="12"/>
  <c r="CF222" i="12"/>
  <c r="CA222" i="12"/>
  <c r="F222" i="12"/>
  <c r="E222" i="12"/>
  <c r="D222" i="12"/>
  <c r="CJ222" i="12" s="1"/>
  <c r="CC222" i="12" s="1"/>
  <c r="CL221" i="12"/>
  <c r="CK221" i="12"/>
  <c r="CH221" i="12"/>
  <c r="CA221" i="12" s="1"/>
  <c r="CD221" i="12"/>
  <c r="F221" i="12"/>
  <c r="D221" i="12" s="1"/>
  <c r="E221" i="12"/>
  <c r="F216" i="12"/>
  <c r="E216" i="12"/>
  <c r="F215" i="12"/>
  <c r="E215" i="12"/>
  <c r="D215" i="12"/>
  <c r="F214" i="12"/>
  <c r="E214" i="12"/>
  <c r="D214" i="12"/>
  <c r="F213" i="12"/>
  <c r="D213" i="12" s="1"/>
  <c r="E213" i="12"/>
  <c r="CE208" i="12"/>
  <c r="CD208" i="12"/>
  <c r="CC208" i="12"/>
  <c r="CB208" i="12"/>
  <c r="CA208" i="12"/>
  <c r="AR208" i="12"/>
  <c r="CE207" i="12"/>
  <c r="CD207" i="12"/>
  <c r="CC207" i="12"/>
  <c r="CB207" i="12"/>
  <c r="CA207" i="12"/>
  <c r="AR207" i="12"/>
  <c r="CK206" i="12"/>
  <c r="CD206" i="12" s="1"/>
  <c r="CH206" i="12"/>
  <c r="CA206" i="12"/>
  <c r="AR206" i="12"/>
  <c r="F206" i="12"/>
  <c r="E206" i="12"/>
  <c r="D206" i="12" s="1"/>
  <c r="AR205" i="12"/>
  <c r="F205" i="12"/>
  <c r="E205" i="12"/>
  <c r="D205" i="12"/>
  <c r="CK205" i="12" s="1"/>
  <c r="CD205" i="12" s="1"/>
  <c r="CI204" i="12"/>
  <c r="CB204" i="12" s="1"/>
  <c r="AR204" i="12"/>
  <c r="F204" i="12"/>
  <c r="E204" i="12"/>
  <c r="D204" i="12"/>
  <c r="CI203" i="12"/>
  <c r="CB203" i="12" s="1"/>
  <c r="CH203" i="12"/>
  <c r="CA203" i="12" s="1"/>
  <c r="AR203" i="12"/>
  <c r="F203" i="12"/>
  <c r="D203" i="12" s="1"/>
  <c r="E203" i="12"/>
  <c r="CJ198" i="12"/>
  <c r="CC198" i="12" s="1"/>
  <c r="F198" i="12"/>
  <c r="E198" i="12"/>
  <c r="D198" i="12" s="1"/>
  <c r="F197" i="12"/>
  <c r="E197" i="12"/>
  <c r="D197" i="12" s="1"/>
  <c r="CK196" i="12"/>
  <c r="CD196" i="12" s="1"/>
  <c r="F196" i="12"/>
  <c r="E196" i="12"/>
  <c r="D196" i="12" s="1"/>
  <c r="CJ196" i="12" s="1"/>
  <c r="CC196" i="12" s="1"/>
  <c r="F195" i="12"/>
  <c r="E195" i="12"/>
  <c r="F194" i="12"/>
  <c r="E194" i="12"/>
  <c r="F193" i="12"/>
  <c r="E193" i="12"/>
  <c r="D193" i="12" s="1"/>
  <c r="CK192" i="12"/>
  <c r="CD192" i="12" s="1"/>
  <c r="CC192" i="12"/>
  <c r="F192" i="12"/>
  <c r="E192" i="12"/>
  <c r="D192" i="12" s="1"/>
  <c r="CJ192" i="12" s="1"/>
  <c r="F191" i="12"/>
  <c r="E191" i="12"/>
  <c r="F190" i="12"/>
  <c r="E190" i="12"/>
  <c r="D190" i="12" s="1"/>
  <c r="F189" i="12"/>
  <c r="E189" i="12"/>
  <c r="D189" i="12" s="1"/>
  <c r="CK188" i="12"/>
  <c r="CD188" i="12" s="1"/>
  <c r="F188" i="12"/>
  <c r="E188" i="12"/>
  <c r="D188" i="12" s="1"/>
  <c r="CJ188" i="12" s="1"/>
  <c r="CC188" i="12" s="1"/>
  <c r="F187" i="12"/>
  <c r="E187" i="12"/>
  <c r="F186" i="12"/>
  <c r="E186" i="12"/>
  <c r="F185" i="12"/>
  <c r="E185" i="12"/>
  <c r="D185" i="12" s="1"/>
  <c r="CK184" i="12"/>
  <c r="CD184" i="12" s="1"/>
  <c r="CC184" i="12"/>
  <c r="F184" i="12"/>
  <c r="E184" i="12"/>
  <c r="D184" i="12" s="1"/>
  <c r="CJ184" i="12" s="1"/>
  <c r="F183" i="12"/>
  <c r="E183" i="12"/>
  <c r="F182" i="12"/>
  <c r="E182" i="12"/>
  <c r="D182" i="12" s="1"/>
  <c r="F181" i="12"/>
  <c r="E181" i="12"/>
  <c r="D181" i="12" s="1"/>
  <c r="CK180" i="12"/>
  <c r="CD180" i="12" s="1"/>
  <c r="F180" i="12"/>
  <c r="E180" i="12"/>
  <c r="D180" i="12" s="1"/>
  <c r="CJ180" i="12" s="1"/>
  <c r="CC180" i="12" s="1"/>
  <c r="F179" i="12"/>
  <c r="E179" i="12"/>
  <c r="AW178" i="12"/>
  <c r="AV178" i="12"/>
  <c r="AU178" i="12"/>
  <c r="AT178" i="12"/>
  <c r="AS178" i="12"/>
  <c r="AR178" i="12"/>
  <c r="AQ178" i="12"/>
  <c r="AP178" i="12"/>
  <c r="AO178" i="12"/>
  <c r="AN178" i="12"/>
  <c r="AM178" i="12"/>
  <c r="AL178" i="12"/>
  <c r="AK178" i="12"/>
  <c r="AJ178" i="12"/>
  <c r="AI178" i="12"/>
  <c r="AH178" i="12"/>
  <c r="AG178" i="12"/>
  <c r="AF178" i="12"/>
  <c r="AE178" i="12"/>
  <c r="AD178" i="12"/>
  <c r="AC178" i="12"/>
  <c r="AB178" i="12"/>
  <c r="AA178" i="12"/>
  <c r="Z178" i="12"/>
  <c r="Y178" i="12"/>
  <c r="X178" i="12"/>
  <c r="W178" i="12"/>
  <c r="V178" i="12"/>
  <c r="U178" i="12"/>
  <c r="T178" i="12"/>
  <c r="S178" i="12"/>
  <c r="R178" i="12"/>
  <c r="Q178" i="12"/>
  <c r="P178" i="12"/>
  <c r="O178" i="12"/>
  <c r="N178" i="12"/>
  <c r="M178" i="12"/>
  <c r="L178" i="12"/>
  <c r="K178" i="12"/>
  <c r="J178" i="12"/>
  <c r="I178" i="12"/>
  <c r="E178" i="12" s="1"/>
  <c r="H178" i="12"/>
  <c r="F178" i="12" s="1"/>
  <c r="G178" i="12"/>
  <c r="E177" i="12"/>
  <c r="D177" i="12"/>
  <c r="E176" i="12"/>
  <c r="D176" i="12" s="1"/>
  <c r="CK176" i="12" s="1"/>
  <c r="CD176" i="12" s="1"/>
  <c r="E175" i="12"/>
  <c r="D175" i="12" s="1"/>
  <c r="CK175" i="12" s="1"/>
  <c r="CD175" i="12" s="1"/>
  <c r="E174" i="12"/>
  <c r="D174" i="12"/>
  <c r="CJ174" i="12" s="1"/>
  <c r="CC174" i="12" s="1"/>
  <c r="CI173" i="12"/>
  <c r="CB173" i="12" s="1"/>
  <c r="F173" i="12"/>
  <c r="D173" i="12"/>
  <c r="CD172" i="12"/>
  <c r="F172" i="12"/>
  <c r="D172" i="12" s="1"/>
  <c r="CK172" i="12" s="1"/>
  <c r="CK171" i="12"/>
  <c r="CD171" i="12" s="1"/>
  <c r="CJ171" i="12"/>
  <c r="CC171" i="12" s="1"/>
  <c r="F171" i="12"/>
  <c r="D171" i="12" s="1"/>
  <c r="CC170" i="12"/>
  <c r="F170" i="12"/>
  <c r="D170" i="12"/>
  <c r="CJ170" i="12" s="1"/>
  <c r="CI169" i="12"/>
  <c r="CB169" i="12" s="1"/>
  <c r="CH169" i="12"/>
  <c r="CA169" i="12" s="1"/>
  <c r="F169" i="12"/>
  <c r="D169" i="12"/>
  <c r="CD168" i="12"/>
  <c r="F168" i="12"/>
  <c r="D168" i="12" s="1"/>
  <c r="CK168" i="12" s="1"/>
  <c r="AW167" i="12"/>
  <c r="AV167" i="12"/>
  <c r="AU167" i="12"/>
  <c r="AT167" i="12"/>
  <c r="AS167" i="12"/>
  <c r="AR167" i="12"/>
  <c r="AQ167" i="12"/>
  <c r="AP167" i="12"/>
  <c r="AN167" i="12"/>
  <c r="AL167" i="12"/>
  <c r="AJ167" i="12"/>
  <c r="AH167" i="12"/>
  <c r="AF167" i="12"/>
  <c r="AD167" i="12"/>
  <c r="F167" i="12" s="1"/>
  <c r="D167" i="12" s="1"/>
  <c r="CD166" i="12"/>
  <c r="F166" i="12"/>
  <c r="D166" i="12" s="1"/>
  <c r="CK166" i="12" s="1"/>
  <c r="CJ165" i="12"/>
  <c r="CC165" i="12" s="1"/>
  <c r="CI165" i="12"/>
  <c r="CB165" i="12" s="1"/>
  <c r="F165" i="12"/>
  <c r="D165" i="12"/>
  <c r="CB164" i="12"/>
  <c r="F164" i="12"/>
  <c r="D164" i="12"/>
  <c r="CI164" i="12" s="1"/>
  <c r="AX159" i="12"/>
  <c r="AW159" i="12"/>
  <c r="AV159" i="12"/>
  <c r="AU159" i="12"/>
  <c r="AT159" i="12"/>
  <c r="AS159" i="12"/>
  <c r="AR159" i="12"/>
  <c r="AQ159" i="12"/>
  <c r="AP159" i="12"/>
  <c r="AO159" i="12"/>
  <c r="AN159" i="12"/>
  <c r="AM159" i="12"/>
  <c r="AL159" i="12"/>
  <c r="AK159" i="12"/>
  <c r="AJ159" i="12"/>
  <c r="AI159" i="12"/>
  <c r="AH159" i="12"/>
  <c r="AG159" i="12"/>
  <c r="AF159" i="12"/>
  <c r="AE159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P159" i="12"/>
  <c r="O159" i="12"/>
  <c r="N159" i="12"/>
  <c r="M159" i="12"/>
  <c r="L159" i="12"/>
  <c r="K159" i="12"/>
  <c r="J159" i="12"/>
  <c r="I159" i="12"/>
  <c r="H159" i="12"/>
  <c r="G159" i="12"/>
  <c r="CN158" i="12"/>
  <c r="CI158" i="12"/>
  <c r="CH158" i="12"/>
  <c r="CB158" i="12"/>
  <c r="CA158" i="12"/>
  <c r="F158" i="12"/>
  <c r="E158" i="12"/>
  <c r="D158" i="12"/>
  <c r="CL157" i="12"/>
  <c r="CI157" i="12"/>
  <c r="CB157" i="12" s="1"/>
  <c r="CH157" i="12"/>
  <c r="CA157" i="12" s="1"/>
  <c r="CG157" i="12"/>
  <c r="CD157" i="12"/>
  <c r="F157" i="12"/>
  <c r="E157" i="12"/>
  <c r="D157" i="12"/>
  <c r="CN156" i="12"/>
  <c r="CM156" i="12"/>
  <c r="CJ156" i="12"/>
  <c r="CC156" i="12" s="1"/>
  <c r="CI156" i="12"/>
  <c r="CH156" i="12"/>
  <c r="CF156" i="12"/>
  <c r="CE156" i="12"/>
  <c r="CB156" i="12"/>
  <c r="CA156" i="12"/>
  <c r="F156" i="12"/>
  <c r="E156" i="12"/>
  <c r="D156" i="12"/>
  <c r="CL155" i="12"/>
  <c r="CK155" i="12"/>
  <c r="CI155" i="12"/>
  <c r="CB155" i="12" s="1"/>
  <c r="CH155" i="12"/>
  <c r="CA155" i="12" s="1"/>
  <c r="CG155" i="12"/>
  <c r="CD155" i="12"/>
  <c r="F155" i="12"/>
  <c r="E155" i="12"/>
  <c r="D155" i="12"/>
  <c r="CM155" i="12" s="1"/>
  <c r="CI154" i="12"/>
  <c r="CB154" i="12" s="1"/>
  <c r="CH154" i="12"/>
  <c r="CA154" i="12"/>
  <c r="F154" i="12"/>
  <c r="E154" i="12"/>
  <c r="D154" i="12"/>
  <c r="CE154" i="12" s="1"/>
  <c r="CL153" i="12"/>
  <c r="CK153" i="12"/>
  <c r="CI153" i="12"/>
  <c r="CB153" i="12" s="1"/>
  <c r="CH153" i="12"/>
  <c r="CA153" i="12" s="1"/>
  <c r="CG153" i="12"/>
  <c r="CD153" i="12"/>
  <c r="F153" i="12"/>
  <c r="E153" i="12"/>
  <c r="D153" i="12"/>
  <c r="CM153" i="12" s="1"/>
  <c r="CI152" i="12"/>
  <c r="CB152" i="12" s="1"/>
  <c r="CH152" i="12"/>
  <c r="CA152" i="12"/>
  <c r="F152" i="12"/>
  <c r="E152" i="12"/>
  <c r="D152" i="12"/>
  <c r="CL151" i="12"/>
  <c r="CI151" i="12"/>
  <c r="CB151" i="12" s="1"/>
  <c r="CH151" i="12"/>
  <c r="CA151" i="12" s="1"/>
  <c r="CG151" i="12"/>
  <c r="F151" i="12"/>
  <c r="E151" i="12"/>
  <c r="D151" i="12"/>
  <c r="CM151" i="12" s="1"/>
  <c r="CN150" i="12"/>
  <c r="CM150" i="12"/>
  <c r="CI150" i="12"/>
  <c r="CH150" i="12"/>
  <c r="CF150" i="12"/>
  <c r="CB150" i="12"/>
  <c r="CA150" i="12"/>
  <c r="F150" i="12"/>
  <c r="E150" i="12"/>
  <c r="D150" i="12"/>
  <c r="AV145" i="12"/>
  <c r="AU145" i="12"/>
  <c r="AT145" i="12"/>
  <c r="AS145" i="12"/>
  <c r="AR145" i="12"/>
  <c r="AQ145" i="12"/>
  <c r="AP145" i="12"/>
  <c r="AO145" i="12"/>
  <c r="AN145" i="12"/>
  <c r="AM145" i="12"/>
  <c r="AL145" i="12"/>
  <c r="AK145" i="12"/>
  <c r="AJ145" i="12"/>
  <c r="AI145" i="12"/>
  <c r="AH145" i="12"/>
  <c r="AG145" i="12"/>
  <c r="AF145" i="12"/>
  <c r="AE145" i="12"/>
  <c r="AD145" i="12"/>
  <c r="AC145" i="12"/>
  <c r="AB145" i="12"/>
  <c r="AA145" i="12"/>
  <c r="Z145" i="12"/>
  <c r="Y145" i="12"/>
  <c r="X145" i="12"/>
  <c r="W145" i="12"/>
  <c r="V145" i="12"/>
  <c r="U145" i="12"/>
  <c r="T145" i="12"/>
  <c r="S145" i="12"/>
  <c r="R145" i="12"/>
  <c r="Q145" i="12"/>
  <c r="P145" i="12"/>
  <c r="O145" i="12"/>
  <c r="N145" i="12"/>
  <c r="M145" i="12"/>
  <c r="L145" i="12"/>
  <c r="K145" i="12"/>
  <c r="J145" i="12"/>
  <c r="I145" i="12"/>
  <c r="H145" i="12"/>
  <c r="G145" i="12"/>
  <c r="F145" i="12"/>
  <c r="E145" i="12"/>
  <c r="D145" i="12" s="1"/>
  <c r="CM144" i="12"/>
  <c r="CL144" i="12"/>
  <c r="CI144" i="12"/>
  <c r="CB144" i="12" s="1"/>
  <c r="CH144" i="12"/>
  <c r="CA144" i="12" s="1"/>
  <c r="CE144" i="12"/>
  <c r="CD144" i="12"/>
  <c r="F144" i="12"/>
  <c r="E144" i="12"/>
  <c r="D144" i="12"/>
  <c r="CI143" i="12"/>
  <c r="CH143" i="12"/>
  <c r="CA143" i="12" s="1"/>
  <c r="CB143" i="12"/>
  <c r="F143" i="12"/>
  <c r="E143" i="12"/>
  <c r="CI142" i="12"/>
  <c r="CB142" i="12" s="1"/>
  <c r="CH142" i="12"/>
  <c r="CA142" i="12"/>
  <c r="F142" i="12"/>
  <c r="E142" i="12"/>
  <c r="D142" i="12"/>
  <c r="CN141" i="12"/>
  <c r="CI141" i="12"/>
  <c r="CH141" i="12"/>
  <c r="CA141" i="12" s="1"/>
  <c r="CB141" i="12"/>
  <c r="F141" i="12"/>
  <c r="E141" i="12"/>
  <c r="D141" i="12" s="1"/>
  <c r="CM140" i="12"/>
  <c r="CL140" i="12"/>
  <c r="CI140" i="12"/>
  <c r="CB140" i="12" s="1"/>
  <c r="CH140" i="12"/>
  <c r="CA140" i="12" s="1"/>
  <c r="CE140" i="12"/>
  <c r="CD140" i="12"/>
  <c r="F140" i="12"/>
  <c r="E140" i="12"/>
  <c r="D140" i="12"/>
  <c r="CI139" i="12"/>
  <c r="CH139" i="12"/>
  <c r="CA139" i="12" s="1"/>
  <c r="CB139" i="12"/>
  <c r="F139" i="12"/>
  <c r="E139" i="12"/>
  <c r="CI138" i="12"/>
  <c r="CB138" i="12" s="1"/>
  <c r="CH138" i="12"/>
  <c r="CA138" i="12"/>
  <c r="F138" i="12"/>
  <c r="E138" i="12"/>
  <c r="D138" i="12"/>
  <c r="CI137" i="12"/>
  <c r="CH137" i="12"/>
  <c r="CB137" i="12"/>
  <c r="CA137" i="12"/>
  <c r="F137" i="12"/>
  <c r="E137" i="12"/>
  <c r="D137" i="12" s="1"/>
  <c r="CN137" i="12" s="1"/>
  <c r="CM136" i="12"/>
  <c r="CI136" i="12"/>
  <c r="CB136" i="12" s="1"/>
  <c r="CH136" i="12"/>
  <c r="CA136" i="12" s="1"/>
  <c r="CE136" i="12"/>
  <c r="F136" i="12"/>
  <c r="E136" i="12"/>
  <c r="D136" i="12"/>
  <c r="CN135" i="12"/>
  <c r="CK135" i="12"/>
  <c r="CI135" i="12"/>
  <c r="CH135" i="12"/>
  <c r="CG135" i="12"/>
  <c r="CB135" i="12"/>
  <c r="CA135" i="12"/>
  <c r="F135" i="12"/>
  <c r="E135" i="12"/>
  <c r="D135" i="12" s="1"/>
  <c r="CM134" i="12"/>
  <c r="CL134" i="12"/>
  <c r="CI134" i="12"/>
  <c r="CB134" i="12" s="1"/>
  <c r="CH134" i="12"/>
  <c r="CA134" i="12" s="1"/>
  <c r="CE134" i="12"/>
  <c r="CD134" i="12"/>
  <c r="F134" i="12"/>
  <c r="E134" i="12"/>
  <c r="D134" i="12"/>
  <c r="CI133" i="12"/>
  <c r="CH133" i="12"/>
  <c r="CB133" i="12"/>
  <c r="CA133" i="12"/>
  <c r="F133" i="12"/>
  <c r="E133" i="12"/>
  <c r="CI132" i="12"/>
  <c r="CB132" i="12" s="1"/>
  <c r="CH132" i="12"/>
  <c r="CA132" i="12"/>
  <c r="F132" i="12"/>
  <c r="E132" i="12"/>
  <c r="D132" i="12"/>
  <c r="CL132" i="12" s="1"/>
  <c r="CI131" i="12"/>
  <c r="CH131" i="12"/>
  <c r="CB131" i="12"/>
  <c r="CA131" i="12"/>
  <c r="F131" i="12"/>
  <c r="E131" i="12"/>
  <c r="CI130" i="12"/>
  <c r="CB130" i="12" s="1"/>
  <c r="CH130" i="12"/>
  <c r="CA130" i="12"/>
  <c r="F130" i="12"/>
  <c r="E130" i="12"/>
  <c r="D130" i="12"/>
  <c r="CN129" i="12"/>
  <c r="CI129" i="12"/>
  <c r="CF129" i="12"/>
  <c r="CB129" i="12"/>
  <c r="F129" i="12"/>
  <c r="E129" i="12"/>
  <c r="D129" i="12"/>
  <c r="CN128" i="12"/>
  <c r="CK128" i="12"/>
  <c r="CI128" i="12"/>
  <c r="CF128" i="12"/>
  <c r="CE128" i="12"/>
  <c r="CB128" i="12"/>
  <c r="F128" i="12"/>
  <c r="E128" i="12"/>
  <c r="D128" i="12"/>
  <c r="CJ127" i="12"/>
  <c r="CC127" i="12" s="1"/>
  <c r="CI127" i="12"/>
  <c r="CB127" i="12"/>
  <c r="F127" i="12"/>
  <c r="E127" i="12"/>
  <c r="D127" i="12"/>
  <c r="CI126" i="12"/>
  <c r="CB126" i="12"/>
  <c r="F126" i="12"/>
  <c r="E126" i="12"/>
  <c r="D126" i="12"/>
  <c r="CN125" i="12"/>
  <c r="CI125" i="12"/>
  <c r="CF125" i="12"/>
  <c r="CB125" i="12"/>
  <c r="F125" i="12"/>
  <c r="E125" i="12"/>
  <c r="D125" i="12"/>
  <c r="CN124" i="12"/>
  <c r="CK124" i="12"/>
  <c r="CI124" i="12"/>
  <c r="CF124" i="12"/>
  <c r="CE124" i="12"/>
  <c r="CB124" i="12"/>
  <c r="F124" i="12"/>
  <c r="E124" i="12"/>
  <c r="D124" i="12"/>
  <c r="CJ123" i="12"/>
  <c r="CC123" i="12" s="1"/>
  <c r="CI123" i="12"/>
  <c r="CB123" i="12"/>
  <c r="F123" i="12"/>
  <c r="E123" i="12"/>
  <c r="D123" i="12"/>
  <c r="CI122" i="12"/>
  <c r="CB122" i="12" s="1"/>
  <c r="CH122" i="12"/>
  <c r="CA122" i="12"/>
  <c r="F122" i="12"/>
  <c r="D122" i="12" s="1"/>
  <c r="CF122" i="12" s="1"/>
  <c r="E122" i="12"/>
  <c r="CI121" i="12"/>
  <c r="CB121" i="12"/>
  <c r="F121" i="12"/>
  <c r="D121" i="12" s="1"/>
  <c r="CG121" i="12" s="1"/>
  <c r="E121" i="12"/>
  <c r="CI120" i="12"/>
  <c r="CH120" i="12"/>
  <c r="CB120" i="12"/>
  <c r="CA120" i="12"/>
  <c r="F120" i="12"/>
  <c r="E120" i="12"/>
  <c r="D120" i="12" s="1"/>
  <c r="CK119" i="12"/>
  <c r="CI119" i="12"/>
  <c r="CB119" i="12" s="1"/>
  <c r="CH119" i="12"/>
  <c r="CA119" i="12" s="1"/>
  <c r="CD119" i="12"/>
  <c r="F119" i="12"/>
  <c r="D119" i="12" s="1"/>
  <c r="E119" i="12"/>
  <c r="CN118" i="12"/>
  <c r="CI118" i="12"/>
  <c r="CH118" i="12"/>
  <c r="CB118" i="12"/>
  <c r="CA118" i="12"/>
  <c r="F118" i="12"/>
  <c r="E118" i="12"/>
  <c r="D118" i="12"/>
  <c r="CI117" i="12"/>
  <c r="CB117" i="12" s="1"/>
  <c r="CH117" i="12"/>
  <c r="CA117" i="12" s="1"/>
  <c r="F117" i="12"/>
  <c r="D117" i="12" s="1"/>
  <c r="CK117" i="12" s="1"/>
  <c r="E117" i="12"/>
  <c r="CI116" i="12"/>
  <c r="CH116" i="12"/>
  <c r="CB116" i="12"/>
  <c r="CA116" i="12"/>
  <c r="F116" i="12"/>
  <c r="E116" i="12"/>
  <c r="D116" i="12" s="1"/>
  <c r="CK115" i="12"/>
  <c r="CI115" i="12"/>
  <c r="CB115" i="12" s="1"/>
  <c r="CH115" i="12"/>
  <c r="CA115" i="12" s="1"/>
  <c r="CD115" i="12"/>
  <c r="F115" i="12"/>
  <c r="D115" i="12" s="1"/>
  <c r="E115" i="12"/>
  <c r="CN114" i="12"/>
  <c r="CI114" i="12"/>
  <c r="CH114" i="12"/>
  <c r="CB114" i="12"/>
  <c r="CA114" i="12"/>
  <c r="F114" i="12"/>
  <c r="E114" i="12"/>
  <c r="D114" i="12"/>
  <c r="CI113" i="12"/>
  <c r="CB113" i="12" s="1"/>
  <c r="CH113" i="12"/>
  <c r="CA113" i="12" s="1"/>
  <c r="CG113" i="12"/>
  <c r="F113" i="12"/>
  <c r="D113" i="12" s="1"/>
  <c r="CK113" i="12" s="1"/>
  <c r="E113" i="12"/>
  <c r="CI112" i="12"/>
  <c r="CH112" i="12"/>
  <c r="CB112" i="12"/>
  <c r="CA112" i="12"/>
  <c r="F112" i="12"/>
  <c r="E112" i="12"/>
  <c r="D112" i="12" s="1"/>
  <c r="CJ111" i="12"/>
  <c r="CC111" i="12" s="1"/>
  <c r="CH111" i="12"/>
  <c r="CA111" i="12"/>
  <c r="F111" i="12"/>
  <c r="D111" i="12" s="1"/>
  <c r="E111" i="12"/>
  <c r="CI110" i="12"/>
  <c r="CH110" i="12"/>
  <c r="CB110" i="12"/>
  <c r="CA110" i="12"/>
  <c r="F110" i="12"/>
  <c r="E110" i="12"/>
  <c r="D110" i="12" s="1"/>
  <c r="CK109" i="12"/>
  <c r="CI109" i="12"/>
  <c r="CB109" i="12" s="1"/>
  <c r="CH109" i="12"/>
  <c r="CA109" i="12" s="1"/>
  <c r="CD109" i="12"/>
  <c r="F109" i="12"/>
  <c r="D109" i="12" s="1"/>
  <c r="E109" i="12"/>
  <c r="CI108" i="12"/>
  <c r="CH108" i="12"/>
  <c r="CB108" i="12"/>
  <c r="CA108" i="12"/>
  <c r="F108" i="12"/>
  <c r="E108" i="12"/>
  <c r="D108" i="12"/>
  <c r="CN108" i="12" s="1"/>
  <c r="CH107" i="12"/>
  <c r="CA107" i="12"/>
  <c r="F107" i="12"/>
  <c r="E107" i="12"/>
  <c r="D107" i="12" s="1"/>
  <c r="CK106" i="12"/>
  <c r="CI106" i="12"/>
  <c r="CB106" i="12" s="1"/>
  <c r="CH106" i="12"/>
  <c r="CA106" i="12" s="1"/>
  <c r="CD106" i="12"/>
  <c r="F106" i="12"/>
  <c r="D106" i="12" s="1"/>
  <c r="E106" i="12"/>
  <c r="CI105" i="12"/>
  <c r="CB105" i="12" s="1"/>
  <c r="CH105" i="12"/>
  <c r="CA105" i="12"/>
  <c r="F105" i="12"/>
  <c r="E105" i="12"/>
  <c r="D105" i="12"/>
  <c r="CN105" i="12" s="1"/>
  <c r="CI104" i="12"/>
  <c r="CB104" i="12" s="1"/>
  <c r="CH104" i="12"/>
  <c r="CA104" i="12" s="1"/>
  <c r="F104" i="12"/>
  <c r="D104" i="12" s="1"/>
  <c r="E104" i="12"/>
  <c r="CI103" i="12"/>
  <c r="CH103" i="12"/>
  <c r="CB103" i="12"/>
  <c r="CA103" i="12"/>
  <c r="F103" i="12"/>
  <c r="E103" i="12"/>
  <c r="D103" i="12" s="1"/>
  <c r="CH102" i="12"/>
  <c r="CA102" i="12"/>
  <c r="F102" i="12"/>
  <c r="E102" i="12"/>
  <c r="D102" i="12"/>
  <c r="CL102" i="12" s="1"/>
  <c r="CI101" i="12"/>
  <c r="CB101" i="12"/>
  <c r="F101" i="12"/>
  <c r="E101" i="12"/>
  <c r="D101" i="12" s="1"/>
  <c r="CK100" i="12"/>
  <c r="CI100" i="12"/>
  <c r="CB100" i="12" s="1"/>
  <c r="CH100" i="12"/>
  <c r="CA100" i="12" s="1"/>
  <c r="CD100" i="12"/>
  <c r="F100" i="12"/>
  <c r="D100" i="12" s="1"/>
  <c r="E100" i="12"/>
  <c r="CI99" i="12"/>
  <c r="CH99" i="12"/>
  <c r="CB99" i="12"/>
  <c r="CA99" i="12"/>
  <c r="F99" i="12"/>
  <c r="E99" i="12"/>
  <c r="D99" i="12"/>
  <c r="CN99" i="12" s="1"/>
  <c r="CI98" i="12"/>
  <c r="CB98" i="12" s="1"/>
  <c r="CH98" i="12"/>
  <c r="CA98" i="12" s="1"/>
  <c r="F98" i="12"/>
  <c r="D98" i="12" s="1"/>
  <c r="E98" i="12"/>
  <c r="CI97" i="12"/>
  <c r="CH97" i="12"/>
  <c r="CB97" i="12"/>
  <c r="CA97" i="12"/>
  <c r="F97" i="12"/>
  <c r="E97" i="12"/>
  <c r="D97" i="12" s="1"/>
  <c r="CI96" i="12"/>
  <c r="CB96" i="12"/>
  <c r="F96" i="12"/>
  <c r="E96" i="12"/>
  <c r="D96" i="12"/>
  <c r="CL96" i="12" s="1"/>
  <c r="CI95" i="12"/>
  <c r="CB95" i="12" s="1"/>
  <c r="CH95" i="12"/>
  <c r="CA95" i="12" s="1"/>
  <c r="F95" i="12"/>
  <c r="D95" i="12" s="1"/>
  <c r="E95" i="12"/>
  <c r="CI94" i="12"/>
  <c r="CH94" i="12"/>
  <c r="CB94" i="12"/>
  <c r="CA94" i="12"/>
  <c r="F94" i="12"/>
  <c r="E94" i="12"/>
  <c r="D94" i="12" s="1"/>
  <c r="CK93" i="12"/>
  <c r="CI93" i="12"/>
  <c r="CB93" i="12" s="1"/>
  <c r="CH93" i="12"/>
  <c r="CA93" i="12" s="1"/>
  <c r="CD93" i="12"/>
  <c r="F93" i="12"/>
  <c r="D93" i="12" s="1"/>
  <c r="E93" i="12"/>
  <c r="CI92" i="12"/>
  <c r="CH92" i="12"/>
  <c r="CB92" i="12"/>
  <c r="CA92" i="12"/>
  <c r="F92" i="12"/>
  <c r="E92" i="12"/>
  <c r="D92" i="12"/>
  <c r="CN92" i="12" s="1"/>
  <c r="CI91" i="12"/>
  <c r="CB91" i="12" s="1"/>
  <c r="CH91" i="12"/>
  <c r="CA91" i="12" s="1"/>
  <c r="F91" i="12"/>
  <c r="D91" i="12" s="1"/>
  <c r="E91" i="12"/>
  <c r="D86" i="12"/>
  <c r="D85" i="12"/>
  <c r="CL81" i="12"/>
  <c r="CK81" i="12"/>
  <c r="CJ81" i="12"/>
  <c r="CI81" i="12"/>
  <c r="CB81" i="12" s="1"/>
  <c r="J81" i="12" s="1"/>
  <c r="CH81" i="12"/>
  <c r="CE81" i="12"/>
  <c r="CD81" i="12"/>
  <c r="CC81" i="12"/>
  <c r="CA81" i="12"/>
  <c r="CL80" i="12"/>
  <c r="CE80" i="12" s="1"/>
  <c r="CK80" i="12"/>
  <c r="CJ80" i="12"/>
  <c r="CI80" i="12"/>
  <c r="CH80" i="12"/>
  <c r="CA80" i="12" s="1"/>
  <c r="CD80" i="12"/>
  <c r="CC80" i="12"/>
  <c r="CB80" i="12"/>
  <c r="CL79" i="12"/>
  <c r="CK79" i="12"/>
  <c r="CD79" i="12" s="1"/>
  <c r="CJ79" i="12"/>
  <c r="CI79" i="12"/>
  <c r="CH79" i="12"/>
  <c r="CA79" i="12" s="1"/>
  <c r="J79" i="12" s="1"/>
  <c r="CE79" i="12"/>
  <c r="CC79" i="12"/>
  <c r="CB79" i="12"/>
  <c r="CL78" i="12"/>
  <c r="CK78" i="12"/>
  <c r="CD78" i="12" s="1"/>
  <c r="CJ78" i="12"/>
  <c r="CC78" i="12" s="1"/>
  <c r="CI78" i="12"/>
  <c r="CH78" i="12"/>
  <c r="CE78" i="12"/>
  <c r="CB78" i="12"/>
  <c r="CA78" i="12"/>
  <c r="J78" i="12" s="1"/>
  <c r="CL77" i="12"/>
  <c r="CK77" i="12"/>
  <c r="CJ77" i="12"/>
  <c r="CC77" i="12" s="1"/>
  <c r="J77" i="12" s="1"/>
  <c r="CI77" i="12"/>
  <c r="CB77" i="12" s="1"/>
  <c r="CH77" i="12"/>
  <c r="CE77" i="12"/>
  <c r="CD77" i="12"/>
  <c r="CA77" i="12"/>
  <c r="CL76" i="12"/>
  <c r="CE76" i="12" s="1"/>
  <c r="CK76" i="12"/>
  <c r="CJ76" i="12"/>
  <c r="CI76" i="12"/>
  <c r="CH76" i="12"/>
  <c r="CA76" i="12" s="1"/>
  <c r="J76" i="12" s="1"/>
  <c r="CD76" i="12"/>
  <c r="CC76" i="12"/>
  <c r="CB76" i="12"/>
  <c r="CL75" i="12"/>
  <c r="CE75" i="12" s="1"/>
  <c r="CK75" i="12"/>
  <c r="CD75" i="12" s="1"/>
  <c r="CJ75" i="12"/>
  <c r="CI75" i="12"/>
  <c r="CH75" i="12"/>
  <c r="CC75" i="12"/>
  <c r="CB75" i="12"/>
  <c r="CA75" i="12"/>
  <c r="CL74" i="12"/>
  <c r="CK74" i="12"/>
  <c r="CJ74" i="12"/>
  <c r="CC74" i="12" s="1"/>
  <c r="CI74" i="12"/>
  <c r="CH74" i="12"/>
  <c r="CE74" i="12"/>
  <c r="CD74" i="12"/>
  <c r="CB74" i="12"/>
  <c r="CA74" i="12"/>
  <c r="J74" i="12" s="1"/>
  <c r="CL73" i="12"/>
  <c r="CK73" i="12"/>
  <c r="CJ73" i="12"/>
  <c r="CC73" i="12" s="1"/>
  <c r="J73" i="12" s="1"/>
  <c r="CI73" i="12"/>
  <c r="CB73" i="12" s="1"/>
  <c r="CH73" i="12"/>
  <c r="CE73" i="12"/>
  <c r="CD73" i="12"/>
  <c r="CA73" i="12"/>
  <c r="CL72" i="12"/>
  <c r="CE72" i="12" s="1"/>
  <c r="CK72" i="12"/>
  <c r="CJ72" i="12"/>
  <c r="CI72" i="12"/>
  <c r="CH72" i="12"/>
  <c r="CA72" i="12" s="1"/>
  <c r="CD72" i="12"/>
  <c r="CC72" i="12"/>
  <c r="CB72" i="12"/>
  <c r="CL71" i="12"/>
  <c r="CE71" i="12" s="1"/>
  <c r="CK71" i="12"/>
  <c r="CD71" i="12" s="1"/>
  <c r="CJ71" i="12"/>
  <c r="CI71" i="12"/>
  <c r="CH71" i="12"/>
  <c r="CC71" i="12"/>
  <c r="CB71" i="12"/>
  <c r="CA71" i="12"/>
  <c r="CL70" i="12"/>
  <c r="CK70" i="12"/>
  <c r="CJ70" i="12"/>
  <c r="CC70" i="12" s="1"/>
  <c r="J70" i="12" s="1"/>
  <c r="CI70" i="12"/>
  <c r="CH70" i="12"/>
  <c r="CE70" i="12"/>
  <c r="CD70" i="12"/>
  <c r="CB70" i="12"/>
  <c r="CA70" i="12"/>
  <c r="CL69" i="12"/>
  <c r="CK69" i="12"/>
  <c r="CJ69" i="12"/>
  <c r="CI69" i="12"/>
  <c r="CB69" i="12" s="1"/>
  <c r="J69" i="12" s="1"/>
  <c r="CH69" i="12"/>
  <c r="CE69" i="12"/>
  <c r="CD69" i="12"/>
  <c r="CC69" i="12"/>
  <c r="CA69" i="12"/>
  <c r="CL68" i="12"/>
  <c r="CE68" i="12" s="1"/>
  <c r="CK68" i="12"/>
  <c r="CJ68" i="12"/>
  <c r="CI68" i="12"/>
  <c r="CH68" i="12"/>
  <c r="CA68" i="12" s="1"/>
  <c r="CD68" i="12"/>
  <c r="CC68" i="12"/>
  <c r="CB68" i="12"/>
  <c r="CL67" i="12"/>
  <c r="CK67" i="12"/>
  <c r="CD67" i="12" s="1"/>
  <c r="CJ67" i="12"/>
  <c r="CI67" i="12"/>
  <c r="CH67" i="12"/>
  <c r="CE67" i="12"/>
  <c r="CC67" i="12"/>
  <c r="CB67" i="12"/>
  <c r="CA67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CJ63" i="12"/>
  <c r="CH63" i="12"/>
  <c r="CA63" i="12" s="1"/>
  <c r="CC63" i="12"/>
  <c r="F63" i="12"/>
  <c r="E63" i="12"/>
  <c r="D63" i="12" s="1"/>
  <c r="CN63" i="12" s="1"/>
  <c r="CJ62" i="12"/>
  <c r="CC62" i="12" s="1"/>
  <c r="CH62" i="12"/>
  <c r="CA62" i="12"/>
  <c r="F62" i="12"/>
  <c r="E62" i="12"/>
  <c r="D62" i="12"/>
  <c r="CJ61" i="12"/>
  <c r="CC61" i="12" s="1"/>
  <c r="CH61" i="12"/>
  <c r="CA61" i="12" s="1"/>
  <c r="F61" i="12"/>
  <c r="E61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CJ59" i="12"/>
  <c r="CH59" i="12"/>
  <c r="CC59" i="12"/>
  <c r="CA59" i="12"/>
  <c r="F59" i="12"/>
  <c r="E59" i="12"/>
  <c r="CL58" i="12"/>
  <c r="CJ58" i="12"/>
  <c r="CI58" i="12"/>
  <c r="CB58" i="12" s="1"/>
  <c r="CH58" i="12"/>
  <c r="CE58" i="12"/>
  <c r="CC58" i="12"/>
  <c r="CA58" i="12"/>
  <c r="F58" i="12"/>
  <c r="E58" i="12"/>
  <c r="D58" i="12"/>
  <c r="CJ57" i="12"/>
  <c r="CH57" i="12"/>
  <c r="CC57" i="12"/>
  <c r="CA57" i="12"/>
  <c r="F57" i="12"/>
  <c r="E57" i="12"/>
  <c r="CL56" i="12"/>
  <c r="CJ56" i="12"/>
  <c r="CI56" i="12"/>
  <c r="CB56" i="12" s="1"/>
  <c r="CH56" i="12"/>
  <c r="CE56" i="12"/>
  <c r="CC56" i="12"/>
  <c r="CA56" i="12"/>
  <c r="F56" i="12"/>
  <c r="E56" i="12"/>
  <c r="D56" i="12"/>
  <c r="CJ55" i="12"/>
  <c r="CH55" i="12"/>
  <c r="CC55" i="12"/>
  <c r="CA55" i="12"/>
  <c r="F55" i="12"/>
  <c r="F60" i="12" s="1"/>
  <c r="E55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CJ53" i="12"/>
  <c r="CC53" i="12" s="1"/>
  <c r="CH53" i="12"/>
  <c r="CA53" i="12"/>
  <c r="F53" i="12"/>
  <c r="E53" i="12"/>
  <c r="D53" i="12" s="1"/>
  <c r="CF53" i="12" s="1"/>
  <c r="CJ52" i="12"/>
  <c r="CC52" i="12" s="1"/>
  <c r="CH52" i="12"/>
  <c r="CA52" i="12"/>
  <c r="F52" i="12"/>
  <c r="E52" i="12"/>
  <c r="D52" i="12"/>
  <c r="CJ51" i="12"/>
  <c r="CC51" i="12" s="1"/>
  <c r="CH51" i="12"/>
  <c r="CA51" i="12" s="1"/>
  <c r="F51" i="12"/>
  <c r="E51" i="12"/>
  <c r="CM50" i="12"/>
  <c r="CL50" i="12"/>
  <c r="CJ50" i="12"/>
  <c r="CC50" i="12" s="1"/>
  <c r="CH50" i="12"/>
  <c r="CA50" i="12" s="1"/>
  <c r="CE50" i="12"/>
  <c r="F50" i="12"/>
  <c r="E50" i="12"/>
  <c r="D50" i="12"/>
  <c r="CJ49" i="12"/>
  <c r="CH49" i="12"/>
  <c r="CA49" i="12" s="1"/>
  <c r="CC49" i="12"/>
  <c r="F49" i="12"/>
  <c r="E49" i="12"/>
  <c r="D49" i="12" s="1"/>
  <c r="CK49" i="12" s="1"/>
  <c r="CD49" i="12" s="1"/>
  <c r="CJ48" i="12"/>
  <c r="CC48" i="12" s="1"/>
  <c r="CH48" i="12"/>
  <c r="CA48" i="12"/>
  <c r="F48" i="12"/>
  <c r="E48" i="12"/>
  <c r="D48" i="12"/>
  <c r="CJ47" i="12"/>
  <c r="CC47" i="12" s="1"/>
  <c r="CH47" i="12"/>
  <c r="CA47" i="12" s="1"/>
  <c r="F47" i="12"/>
  <c r="E47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F46" i="12" s="1"/>
  <c r="AE46" i="12"/>
  <c r="AD46" i="12"/>
  <c r="AC46" i="12"/>
  <c r="AB46" i="12"/>
  <c r="AA46" i="12"/>
  <c r="Z46" i="12"/>
  <c r="Y46" i="12"/>
  <c r="E46" i="12"/>
  <c r="CJ45" i="12"/>
  <c r="CC45" i="12"/>
  <c r="F45" i="12"/>
  <c r="E45" i="12"/>
  <c r="CM44" i="12"/>
  <c r="CL44" i="12"/>
  <c r="CJ44" i="12"/>
  <c r="CC44" i="12" s="1"/>
  <c r="CH44" i="12"/>
  <c r="CA44" i="12" s="1"/>
  <c r="CE44" i="12"/>
  <c r="F44" i="12"/>
  <c r="E44" i="12"/>
  <c r="D44" i="12"/>
  <c r="CN43" i="12"/>
  <c r="CI43" i="12"/>
  <c r="CB43" i="12" s="1"/>
  <c r="CG43" i="12"/>
  <c r="F43" i="12"/>
  <c r="E43" i="12"/>
  <c r="D43" i="12"/>
  <c r="CN42" i="12"/>
  <c r="CI42" i="12"/>
  <c r="CB42" i="12" s="1"/>
  <c r="CG42" i="12"/>
  <c r="F42" i="12"/>
  <c r="E42" i="12"/>
  <c r="D42" i="12"/>
  <c r="CJ41" i="12"/>
  <c r="CH41" i="12"/>
  <c r="CC41" i="12"/>
  <c r="CA41" i="12"/>
  <c r="F41" i="12"/>
  <c r="E41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CI35" i="12"/>
  <c r="CH35" i="12"/>
  <c r="CA35" i="12" s="1"/>
  <c r="CB35" i="12"/>
  <c r="F35" i="12"/>
  <c r="E35" i="12"/>
  <c r="CI34" i="12"/>
  <c r="CH34" i="12"/>
  <c r="CB34" i="12"/>
  <c r="CA34" i="12"/>
  <c r="F34" i="12"/>
  <c r="E34" i="12"/>
  <c r="D34" i="12" s="1"/>
  <c r="CI33" i="12"/>
  <c r="CH33" i="12"/>
  <c r="CA33" i="12" s="1"/>
  <c r="CB33" i="12"/>
  <c r="F33" i="12"/>
  <c r="E33" i="12"/>
  <c r="CI32" i="12"/>
  <c r="CH32" i="12"/>
  <c r="CB32" i="12"/>
  <c r="CA32" i="12"/>
  <c r="F32" i="12"/>
  <c r="E32" i="12"/>
  <c r="D32" i="12" s="1"/>
  <c r="CI31" i="12"/>
  <c r="CH31" i="12"/>
  <c r="CA31" i="12" s="1"/>
  <c r="CB31" i="12"/>
  <c r="F31" i="12"/>
  <c r="E31" i="12"/>
  <c r="D31" i="12" s="1"/>
  <c r="CI30" i="12"/>
  <c r="CH30" i="12"/>
  <c r="CB30" i="12"/>
  <c r="CA30" i="12"/>
  <c r="F30" i="12"/>
  <c r="E30" i="12"/>
  <c r="D30" i="12"/>
  <c r="CI29" i="12"/>
  <c r="CH29" i="12"/>
  <c r="CA29" i="12" s="1"/>
  <c r="CB29" i="12"/>
  <c r="F29" i="12"/>
  <c r="E29" i="12"/>
  <c r="D29" i="12" s="1"/>
  <c r="CN28" i="12"/>
  <c r="CI28" i="12"/>
  <c r="CB28" i="12" s="1"/>
  <c r="CH28" i="12"/>
  <c r="CA28" i="12"/>
  <c r="F28" i="12"/>
  <c r="E28" i="12"/>
  <c r="D28" i="12"/>
  <c r="CM28" i="12" s="1"/>
  <c r="CI27" i="12"/>
  <c r="CH27" i="12"/>
  <c r="CA27" i="12" s="1"/>
  <c r="CB27" i="12"/>
  <c r="F27" i="12"/>
  <c r="E27" i="12"/>
  <c r="CI26" i="12"/>
  <c r="CH26" i="12"/>
  <c r="CB26" i="12"/>
  <c r="CA26" i="12"/>
  <c r="F26" i="12"/>
  <c r="E26" i="12"/>
  <c r="D26" i="12" s="1"/>
  <c r="CI25" i="12"/>
  <c r="CH25" i="12"/>
  <c r="CA25" i="12" s="1"/>
  <c r="CB25" i="12"/>
  <c r="F25" i="12"/>
  <c r="E25" i="12"/>
  <c r="CI24" i="12"/>
  <c r="CH24" i="12"/>
  <c r="CB24" i="12"/>
  <c r="CA24" i="12"/>
  <c r="F24" i="12"/>
  <c r="E24" i="12"/>
  <c r="D24" i="12" s="1"/>
  <c r="CI23" i="12"/>
  <c r="CH23" i="12"/>
  <c r="CA23" i="12" s="1"/>
  <c r="CB23" i="12"/>
  <c r="F23" i="12"/>
  <c r="E23" i="12"/>
  <c r="D23" i="12" s="1"/>
  <c r="CK23" i="12" s="1"/>
  <c r="CI22" i="12"/>
  <c r="CB22" i="12" s="1"/>
  <c r="CH22" i="12"/>
  <c r="CA22" i="12"/>
  <c r="F22" i="12"/>
  <c r="E22" i="12"/>
  <c r="D22" i="12"/>
  <c r="CN22" i="12" s="1"/>
  <c r="CI21" i="12"/>
  <c r="CH21" i="12"/>
  <c r="CA21" i="12" s="1"/>
  <c r="CB21" i="12"/>
  <c r="F21" i="12"/>
  <c r="E21" i="12"/>
  <c r="D21" i="12" s="1"/>
  <c r="CI20" i="12"/>
  <c r="CB20" i="12" s="1"/>
  <c r="CH20" i="12"/>
  <c r="CA20" i="12" s="1"/>
  <c r="F20" i="12"/>
  <c r="E20" i="12"/>
  <c r="D20" i="12" s="1"/>
  <c r="CI19" i="12"/>
  <c r="CB19" i="12" s="1"/>
  <c r="CH19" i="12"/>
  <c r="CA19" i="12"/>
  <c r="F19" i="12"/>
  <c r="E19" i="12"/>
  <c r="E36" i="12" s="1"/>
  <c r="D19" i="12"/>
  <c r="CK19" i="12" s="1"/>
  <c r="CJ15" i="12"/>
  <c r="CH15" i="12"/>
  <c r="CA15" i="12" s="1"/>
  <c r="CC15" i="12"/>
  <c r="F15" i="12"/>
  <c r="E15" i="12"/>
  <c r="D15" i="12" s="1"/>
  <c r="CJ14" i="12"/>
  <c r="CC14" i="12" s="1"/>
  <c r="CH14" i="12"/>
  <c r="CA14" i="12"/>
  <c r="F14" i="12"/>
  <c r="E14" i="12"/>
  <c r="D14" i="12"/>
  <c r="CK14" i="12" s="1"/>
  <c r="CD14" i="12" s="1"/>
  <c r="CJ13" i="12"/>
  <c r="CH13" i="12"/>
  <c r="CA13" i="12" s="1"/>
  <c r="CC13" i="12"/>
  <c r="F13" i="12"/>
  <c r="E13" i="12"/>
  <c r="D13" i="12" s="1"/>
  <c r="CJ12" i="12"/>
  <c r="CC12" i="12" s="1"/>
  <c r="CH12" i="12"/>
  <c r="CA12" i="12"/>
  <c r="F12" i="12"/>
  <c r="E12" i="12"/>
  <c r="D12" i="12"/>
  <c r="CM12" i="12" s="1"/>
  <c r="A5" i="12"/>
  <c r="A4" i="12"/>
  <c r="A3" i="12"/>
  <c r="A2" i="12"/>
  <c r="CG257" i="13" l="1"/>
  <c r="CM257" i="13"/>
  <c r="CN257" i="13"/>
  <c r="CL257" i="13"/>
  <c r="CE257" i="13"/>
  <c r="CF257" i="13"/>
  <c r="AW125" i="13"/>
  <c r="CG255" i="13"/>
  <c r="CM255" i="13"/>
  <c r="CE255" i="13"/>
  <c r="CN255" i="13"/>
  <c r="CL255" i="13"/>
  <c r="CF255" i="13"/>
  <c r="CM243" i="13"/>
  <c r="CF243" i="13"/>
  <c r="CG243" i="13"/>
  <c r="CL243" i="13"/>
  <c r="CK243" i="13"/>
  <c r="CN243" i="13"/>
  <c r="CE243" i="13"/>
  <c r="CD243" i="13"/>
  <c r="AX222" i="13"/>
  <c r="AW141" i="13"/>
  <c r="AW197" i="13"/>
  <c r="AW137" i="13"/>
  <c r="CK306" i="13"/>
  <c r="CE306" i="13"/>
  <c r="CN306" i="13"/>
  <c r="CG306" i="13"/>
  <c r="CL306" i="13"/>
  <c r="CM306" i="13"/>
  <c r="CF306" i="13"/>
  <c r="CD306" i="13"/>
  <c r="AX306" i="13" s="1"/>
  <c r="CL259" i="13"/>
  <c r="CF259" i="13"/>
  <c r="CI259" i="13"/>
  <c r="CB259" i="13" s="1"/>
  <c r="CJ259" i="13"/>
  <c r="CC259" i="13" s="1"/>
  <c r="CG259" i="13"/>
  <c r="CE259" i="13"/>
  <c r="CN259" i="13"/>
  <c r="CM259" i="13"/>
  <c r="CN269" i="13"/>
  <c r="CD269" i="13"/>
  <c r="CM269" i="13"/>
  <c r="CG269" i="13"/>
  <c r="CK269" i="13"/>
  <c r="CL269" i="13"/>
  <c r="CF269" i="13"/>
  <c r="CE269" i="13"/>
  <c r="AX248" i="13"/>
  <c r="AX273" i="13"/>
  <c r="AW194" i="13"/>
  <c r="AW186" i="13"/>
  <c r="AW168" i="13"/>
  <c r="CG258" i="13"/>
  <c r="CF258" i="13"/>
  <c r="CN258" i="13"/>
  <c r="CM258" i="13"/>
  <c r="CL258" i="13"/>
  <c r="CE258" i="13"/>
  <c r="AW193" i="13"/>
  <c r="AW187" i="13"/>
  <c r="AW177" i="13"/>
  <c r="CL109" i="13"/>
  <c r="CD109" i="13"/>
  <c r="CK109" i="13"/>
  <c r="CG109" i="13"/>
  <c r="CJ109" i="13"/>
  <c r="CC109" i="13" s="1"/>
  <c r="CE109" i="13"/>
  <c r="CN109" i="13"/>
  <c r="CM109" i="13"/>
  <c r="CF109" i="13"/>
  <c r="AW176" i="13"/>
  <c r="CL134" i="13"/>
  <c r="CD134" i="13"/>
  <c r="CK134" i="13"/>
  <c r="CG134" i="13"/>
  <c r="CM134" i="13"/>
  <c r="CF134" i="13"/>
  <c r="CN134" i="13"/>
  <c r="CE134" i="13"/>
  <c r="CJ134" i="13"/>
  <c r="CC134" i="13" s="1"/>
  <c r="CL117" i="13"/>
  <c r="CD117" i="13"/>
  <c r="CK117" i="13"/>
  <c r="CG117" i="13"/>
  <c r="CN117" i="13"/>
  <c r="CJ117" i="13"/>
  <c r="CC117" i="13" s="1"/>
  <c r="CE117" i="13"/>
  <c r="CF117" i="13"/>
  <c r="CM117" i="13"/>
  <c r="CI43" i="13"/>
  <c r="CB43" i="13" s="1"/>
  <c r="CK43" i="13"/>
  <c r="CD43" i="13" s="1"/>
  <c r="CN43" i="13"/>
  <c r="CG43" i="13"/>
  <c r="CM43" i="13"/>
  <c r="CF43" i="13"/>
  <c r="AW179" i="13"/>
  <c r="AW173" i="13"/>
  <c r="AW164" i="13"/>
  <c r="AX44" i="13"/>
  <c r="AW166" i="13"/>
  <c r="D60" i="13"/>
  <c r="CK55" i="13"/>
  <c r="CD55" i="13" s="1"/>
  <c r="CG55" i="13"/>
  <c r="CL55" i="13"/>
  <c r="CF55" i="13"/>
  <c r="CI55" i="13"/>
  <c r="CB55" i="13" s="1"/>
  <c r="CM55" i="13"/>
  <c r="CE55" i="13"/>
  <c r="CN55" i="13"/>
  <c r="AW191" i="13"/>
  <c r="AX59" i="13"/>
  <c r="AX58" i="13"/>
  <c r="AW195" i="13"/>
  <c r="AW181" i="13"/>
  <c r="CG256" i="13"/>
  <c r="CF256" i="13"/>
  <c r="CE256" i="13"/>
  <c r="CN256" i="13"/>
  <c r="CM256" i="13"/>
  <c r="CL256" i="13"/>
  <c r="CL228" i="13"/>
  <c r="CF228" i="13"/>
  <c r="CK228" i="13"/>
  <c r="CD228" i="13"/>
  <c r="CN228" i="13"/>
  <c r="CE228" i="13"/>
  <c r="CM228" i="13"/>
  <c r="CG228" i="13"/>
  <c r="CL144" i="13"/>
  <c r="CD144" i="13"/>
  <c r="CJ144" i="13"/>
  <c r="CC144" i="13" s="1"/>
  <c r="CF144" i="13"/>
  <c r="CN144" i="13"/>
  <c r="CK144" i="13"/>
  <c r="CE144" i="13"/>
  <c r="CG144" i="13"/>
  <c r="CM144" i="13"/>
  <c r="AX13" i="13"/>
  <c r="CK281" i="13"/>
  <c r="CE281" i="13"/>
  <c r="CN281" i="13"/>
  <c r="CG281" i="13"/>
  <c r="CL281" i="13"/>
  <c r="CM281" i="13"/>
  <c r="CD281" i="13"/>
  <c r="AX281" i="13" s="1"/>
  <c r="CF281" i="13"/>
  <c r="AX226" i="13"/>
  <c r="AW190" i="13"/>
  <c r="AX275" i="13"/>
  <c r="AW102" i="13"/>
  <c r="CL33" i="13"/>
  <c r="CD33" i="13"/>
  <c r="CK33" i="13"/>
  <c r="B378" i="13" s="1"/>
  <c r="CG33" i="13"/>
  <c r="CN33" i="13"/>
  <c r="CJ33" i="13"/>
  <c r="CC33" i="13" s="1"/>
  <c r="CE33" i="13"/>
  <c r="CM33" i="13"/>
  <c r="CF33" i="13"/>
  <c r="AX295" i="13"/>
  <c r="CK302" i="13"/>
  <c r="CE302" i="13"/>
  <c r="CN302" i="13"/>
  <c r="CG302" i="13"/>
  <c r="CL302" i="13"/>
  <c r="CM302" i="13"/>
  <c r="CF302" i="13"/>
  <c r="CD302" i="13"/>
  <c r="CK279" i="13"/>
  <c r="CE279" i="13"/>
  <c r="CN279" i="13"/>
  <c r="CG279" i="13"/>
  <c r="CL279" i="13"/>
  <c r="CD279" i="13"/>
  <c r="AX279" i="13" s="1"/>
  <c r="CM279" i="13"/>
  <c r="CF279" i="13"/>
  <c r="CM245" i="13"/>
  <c r="CF245" i="13"/>
  <c r="CK245" i="13"/>
  <c r="CL245" i="13"/>
  <c r="CG245" i="13"/>
  <c r="CD245" i="13"/>
  <c r="CN245" i="13"/>
  <c r="CE245" i="13"/>
  <c r="CK304" i="13"/>
  <c r="CE304" i="13"/>
  <c r="CN304" i="13"/>
  <c r="CG304" i="13"/>
  <c r="CF304" i="13"/>
  <c r="CD304" i="13"/>
  <c r="CM304" i="13"/>
  <c r="CL304" i="13"/>
  <c r="AX289" i="13"/>
  <c r="CK280" i="13"/>
  <c r="CE280" i="13"/>
  <c r="CN280" i="13"/>
  <c r="CG280" i="13"/>
  <c r="CF280" i="13"/>
  <c r="CD280" i="13"/>
  <c r="AX280" i="13" s="1"/>
  <c r="CM280" i="13"/>
  <c r="CL280" i="13"/>
  <c r="AX250" i="13"/>
  <c r="AX264" i="13"/>
  <c r="AW133" i="13"/>
  <c r="AX235" i="13"/>
  <c r="AX296" i="13"/>
  <c r="AW180" i="13"/>
  <c r="AX62" i="13"/>
  <c r="AX51" i="13"/>
  <c r="AX50" i="13"/>
  <c r="AW185" i="13"/>
  <c r="AW169" i="13"/>
  <c r="AW182" i="13"/>
  <c r="CL34" i="12"/>
  <c r="CD34" i="12"/>
  <c r="CK34" i="12"/>
  <c r="CG34" i="12"/>
  <c r="CM34" i="12"/>
  <c r="CJ34" i="12"/>
  <c r="CC34" i="12" s="1"/>
  <c r="CE34" i="12"/>
  <c r="AY34" i="12" s="1"/>
  <c r="CN34" i="12"/>
  <c r="CF34" i="12"/>
  <c r="CM13" i="12"/>
  <c r="CI13" i="12"/>
  <c r="CB13" i="12" s="1"/>
  <c r="CE13" i="12"/>
  <c r="CL13" i="12"/>
  <c r="CG13" i="12"/>
  <c r="CK13" i="12"/>
  <c r="CD13" i="12" s="1"/>
  <c r="CN13" i="12"/>
  <c r="CF13" i="12"/>
  <c r="AX14" i="12"/>
  <c r="CL32" i="12"/>
  <c r="CD32" i="12"/>
  <c r="AY32" i="12" s="1"/>
  <c r="CK32" i="12"/>
  <c r="CG32" i="12"/>
  <c r="CN32" i="12"/>
  <c r="CF32" i="12"/>
  <c r="CJ32" i="12"/>
  <c r="CC32" i="12" s="1"/>
  <c r="CM32" i="12"/>
  <c r="CE32" i="12"/>
  <c r="CN101" i="12"/>
  <c r="CJ101" i="12"/>
  <c r="CC101" i="12" s="1"/>
  <c r="CE101" i="12"/>
  <c r="CM101" i="12"/>
  <c r="CD101" i="12"/>
  <c r="AW101" i="12" s="1"/>
  <c r="CK101" i="12"/>
  <c r="CG101" i="12"/>
  <c r="CL101" i="12"/>
  <c r="CF101" i="12"/>
  <c r="CL110" i="12"/>
  <c r="CD110" i="12"/>
  <c r="CK110" i="12"/>
  <c r="CG110" i="12"/>
  <c r="AW110" i="12" s="1"/>
  <c r="CJ110" i="12"/>
  <c r="CC110" i="12" s="1"/>
  <c r="CE110" i="12"/>
  <c r="CN110" i="12"/>
  <c r="CM110" i="12"/>
  <c r="CF110" i="12"/>
  <c r="CL116" i="12"/>
  <c r="CD116" i="12"/>
  <c r="AW116" i="12" s="1"/>
  <c r="CK116" i="12"/>
  <c r="CG116" i="12"/>
  <c r="CN116" i="12"/>
  <c r="CM116" i="12"/>
  <c r="CF116" i="12"/>
  <c r="CJ116" i="12"/>
  <c r="CC116" i="12" s="1"/>
  <c r="CE116" i="12"/>
  <c r="CL120" i="12"/>
  <c r="CD120" i="12"/>
  <c r="CK120" i="12"/>
  <c r="CG120" i="12"/>
  <c r="CN120" i="12"/>
  <c r="CM120" i="12"/>
  <c r="CF120" i="12"/>
  <c r="CJ120" i="12"/>
  <c r="CC120" i="12" s="1"/>
  <c r="CE120" i="12"/>
  <c r="CM15" i="12"/>
  <c r="CI15" i="12"/>
  <c r="CB15" i="12" s="1"/>
  <c r="CE15" i="12"/>
  <c r="CN15" i="12"/>
  <c r="CF15" i="12"/>
  <c r="AX15" i="12" s="1"/>
  <c r="CL15" i="12"/>
  <c r="CK15" i="12"/>
  <c r="CD15" i="12" s="1"/>
  <c r="CG15" i="12"/>
  <c r="CL112" i="12"/>
  <c r="CD112" i="12"/>
  <c r="CK112" i="12"/>
  <c r="CG112" i="12"/>
  <c r="CN112" i="12"/>
  <c r="CM112" i="12"/>
  <c r="CF112" i="12"/>
  <c r="CJ112" i="12"/>
  <c r="CC112" i="12" s="1"/>
  <c r="CE112" i="12"/>
  <c r="CL26" i="12"/>
  <c r="CD26" i="12"/>
  <c r="CK26" i="12"/>
  <c r="CG26" i="12"/>
  <c r="CN26" i="12"/>
  <c r="CM26" i="12"/>
  <c r="CJ26" i="12"/>
  <c r="CC26" i="12" s="1"/>
  <c r="CE26" i="12"/>
  <c r="CF26" i="12"/>
  <c r="AY26" i="12" s="1"/>
  <c r="CL97" i="12"/>
  <c r="CD97" i="12"/>
  <c r="AW97" i="12" s="1"/>
  <c r="CK97" i="12"/>
  <c r="CG97" i="12"/>
  <c r="CN97" i="12"/>
  <c r="CM97" i="12"/>
  <c r="CF97" i="12"/>
  <c r="CJ97" i="12"/>
  <c r="CC97" i="12" s="1"/>
  <c r="CE97" i="12"/>
  <c r="CL103" i="12"/>
  <c r="CD103" i="12"/>
  <c r="CK103" i="12"/>
  <c r="CG103" i="12"/>
  <c r="CN103" i="12"/>
  <c r="CM103" i="12"/>
  <c r="CF103" i="12"/>
  <c r="CJ103" i="12"/>
  <c r="CC103" i="12" s="1"/>
  <c r="AW103" i="12" s="1"/>
  <c r="CE103" i="12"/>
  <c r="AX13" i="12"/>
  <c r="CN107" i="12"/>
  <c r="CJ107" i="12"/>
  <c r="CC107" i="12" s="1"/>
  <c r="CE107" i="12"/>
  <c r="CM107" i="12"/>
  <c r="CD107" i="12"/>
  <c r="AW107" i="12" s="1"/>
  <c r="CK107" i="12"/>
  <c r="CG107" i="12"/>
  <c r="CL107" i="12"/>
  <c r="CF107" i="12"/>
  <c r="CK20" i="12"/>
  <c r="CG20" i="12"/>
  <c r="CL20" i="12"/>
  <c r="CF20" i="12"/>
  <c r="CJ20" i="12"/>
  <c r="CC20" i="12" s="1"/>
  <c r="AY20" i="12" s="1"/>
  <c r="CE20" i="12"/>
  <c r="CN20" i="12"/>
  <c r="CD20" i="12"/>
  <c r="CM20" i="12"/>
  <c r="CL24" i="12"/>
  <c r="CD24" i="12"/>
  <c r="AY24" i="12" s="1"/>
  <c r="CK24" i="12"/>
  <c r="CG24" i="12"/>
  <c r="CN24" i="12"/>
  <c r="CF24" i="12"/>
  <c r="CE24" i="12"/>
  <c r="CM24" i="12"/>
  <c r="CJ24" i="12"/>
  <c r="CC24" i="12" s="1"/>
  <c r="CL94" i="12"/>
  <c r="CD94" i="12"/>
  <c r="CK94" i="12"/>
  <c r="CG94" i="12"/>
  <c r="CM94" i="12"/>
  <c r="CF94" i="12"/>
  <c r="CJ94" i="12"/>
  <c r="CC94" i="12" s="1"/>
  <c r="CE94" i="12"/>
  <c r="CN94" i="12"/>
  <c r="AW119" i="12"/>
  <c r="CE12" i="12"/>
  <c r="CI12" i="12"/>
  <c r="CB12" i="12" s="1"/>
  <c r="AX12" i="12" s="1"/>
  <c r="CE14" i="12"/>
  <c r="CE19" i="12"/>
  <c r="CL30" i="12"/>
  <c r="CD30" i="12"/>
  <c r="CK30" i="12"/>
  <c r="CG30" i="12"/>
  <c r="CN31" i="12"/>
  <c r="CJ31" i="12"/>
  <c r="CC31" i="12" s="1"/>
  <c r="AY31" i="12" s="1"/>
  <c r="CF31" i="12"/>
  <c r="CM31" i="12"/>
  <c r="CE31" i="12"/>
  <c r="CK48" i="12"/>
  <c r="CD48" i="12" s="1"/>
  <c r="CG48" i="12"/>
  <c r="CN48" i="12"/>
  <c r="CF48" i="12"/>
  <c r="CI48" i="12"/>
  <c r="CB48" i="12" s="1"/>
  <c r="AX48" i="12" s="1"/>
  <c r="CK52" i="12"/>
  <c r="CD52" i="12" s="1"/>
  <c r="CG52" i="12"/>
  <c r="CN52" i="12"/>
  <c r="CF52" i="12"/>
  <c r="CI52" i="12"/>
  <c r="CB52" i="12" s="1"/>
  <c r="AX52" i="12" s="1"/>
  <c r="CK62" i="12"/>
  <c r="CD62" i="12" s="1"/>
  <c r="CG62" i="12"/>
  <c r="CN62" i="12"/>
  <c r="CF62" i="12"/>
  <c r="CI62" i="12"/>
  <c r="CB62" i="12" s="1"/>
  <c r="AX62" i="12" s="1"/>
  <c r="CF63" i="12"/>
  <c r="J75" i="12"/>
  <c r="CF12" i="12"/>
  <c r="CN14" i="12"/>
  <c r="CN21" i="12"/>
  <c r="CJ21" i="12"/>
  <c r="CC21" i="12" s="1"/>
  <c r="AY21" i="12" s="1"/>
  <c r="CF21" i="12"/>
  <c r="CM21" i="12"/>
  <c r="CE21" i="12"/>
  <c r="CN29" i="12"/>
  <c r="CJ29" i="12"/>
  <c r="CC29" i="12" s="1"/>
  <c r="AY29" i="12" s="1"/>
  <c r="CF29" i="12"/>
  <c r="CM29" i="12"/>
  <c r="CE29" i="12"/>
  <c r="CD31" i="12"/>
  <c r="E54" i="12"/>
  <c r="CG49" i="12"/>
  <c r="CE92" i="12"/>
  <c r="CN93" i="12"/>
  <c r="CJ93" i="12"/>
  <c r="CC93" i="12" s="1"/>
  <c r="AW93" i="12" s="1"/>
  <c r="CF93" i="12"/>
  <c r="CM93" i="12"/>
  <c r="CE93" i="12"/>
  <c r="CG93" i="12"/>
  <c r="CL93" i="12"/>
  <c r="CF96" i="12"/>
  <c r="CN100" i="12"/>
  <c r="CJ100" i="12"/>
  <c r="CC100" i="12" s="1"/>
  <c r="AW100" i="12" s="1"/>
  <c r="CF100" i="12"/>
  <c r="CM100" i="12"/>
  <c r="CE100" i="12"/>
  <c r="CL100" i="12"/>
  <c r="CF102" i="12"/>
  <c r="CN106" i="12"/>
  <c r="CJ106" i="12"/>
  <c r="CC106" i="12" s="1"/>
  <c r="AW106" i="12" s="1"/>
  <c r="CF106" i="12"/>
  <c r="CM106" i="12"/>
  <c r="CE106" i="12"/>
  <c r="CN109" i="12"/>
  <c r="CJ109" i="12"/>
  <c r="CC109" i="12" s="1"/>
  <c r="AW109" i="12" s="1"/>
  <c r="CF109" i="12"/>
  <c r="CM109" i="12"/>
  <c r="CE109" i="12"/>
  <c r="CL114" i="12"/>
  <c r="CD114" i="12"/>
  <c r="CK114" i="12"/>
  <c r="CG114" i="12"/>
  <c r="CL118" i="12"/>
  <c r="CD118" i="12"/>
  <c r="CK118" i="12"/>
  <c r="CG118" i="12"/>
  <c r="AW144" i="12"/>
  <c r="CK151" i="12"/>
  <c r="CD151" i="12"/>
  <c r="CL158" i="12"/>
  <c r="CD158" i="12"/>
  <c r="AY158" i="12" s="1"/>
  <c r="CK158" i="12"/>
  <c r="CG158" i="12"/>
  <c r="CJ158" i="12"/>
  <c r="CC158" i="12" s="1"/>
  <c r="CE158" i="12"/>
  <c r="CM158" i="12"/>
  <c r="CF158" i="12"/>
  <c r="F159" i="12"/>
  <c r="CI182" i="12"/>
  <c r="CB182" i="12" s="1"/>
  <c r="CH182" i="12"/>
  <c r="CA182" i="12" s="1"/>
  <c r="CK182" i="12"/>
  <c r="CD182" i="12" s="1"/>
  <c r="CL229" i="12"/>
  <c r="CD229" i="12"/>
  <c r="CM229" i="12"/>
  <c r="CI229" i="12"/>
  <c r="CB229" i="12" s="1"/>
  <c r="CE229" i="12"/>
  <c r="AX229" i="12" s="1"/>
  <c r="CN229" i="12"/>
  <c r="CG229" i="12"/>
  <c r="CF229" i="12"/>
  <c r="CK229" i="12"/>
  <c r="CJ229" i="12"/>
  <c r="CC229" i="12" s="1"/>
  <c r="CL12" i="12"/>
  <c r="CL14" i="12"/>
  <c r="CD19" i="12"/>
  <c r="CL19" i="12"/>
  <c r="CG21" i="12"/>
  <c r="CL21" i="12"/>
  <c r="D25" i="12"/>
  <c r="CF28" i="12"/>
  <c r="CG29" i="12"/>
  <c r="CL29" i="12"/>
  <c r="CN30" i="12"/>
  <c r="D33" i="12"/>
  <c r="D41" i="12"/>
  <c r="D46" i="12"/>
  <c r="CM48" i="12"/>
  <c r="CM52" i="12"/>
  <c r="D55" i="12"/>
  <c r="E60" i="12"/>
  <c r="D57" i="12"/>
  <c r="D59" i="12"/>
  <c r="F64" i="12"/>
  <c r="CM62" i="12"/>
  <c r="J71" i="12"/>
  <c r="J72" i="12"/>
  <c r="CN91" i="12"/>
  <c r="CJ91" i="12"/>
  <c r="CC91" i="12" s="1"/>
  <c r="AW91" i="12" s="1"/>
  <c r="CF91" i="12"/>
  <c r="CM91" i="12"/>
  <c r="CE91" i="12"/>
  <c r="CG91" i="12"/>
  <c r="CL91" i="12"/>
  <c r="CN95" i="12"/>
  <c r="CJ95" i="12"/>
  <c r="CC95" i="12" s="1"/>
  <c r="CF95" i="12"/>
  <c r="CM95" i="12"/>
  <c r="CE95" i="12"/>
  <c r="CG95" i="12"/>
  <c r="CL95" i="12"/>
  <c r="CN98" i="12"/>
  <c r="CJ98" i="12"/>
  <c r="CC98" i="12" s="1"/>
  <c r="CF98" i="12"/>
  <c r="AW98" i="12" s="1"/>
  <c r="CM98" i="12"/>
  <c r="CE98" i="12"/>
  <c r="CG98" i="12"/>
  <c r="CL98" i="12"/>
  <c r="CN104" i="12"/>
  <c r="CJ104" i="12"/>
  <c r="CC104" i="12" s="1"/>
  <c r="AW104" i="12" s="1"/>
  <c r="CF104" i="12"/>
  <c r="CM104" i="12"/>
  <c r="CE104" i="12"/>
  <c r="CG104" i="12"/>
  <c r="CL104" i="12"/>
  <c r="CN111" i="12"/>
  <c r="CM111" i="12"/>
  <c r="CG111" i="12"/>
  <c r="CF111" i="12"/>
  <c r="CD113" i="12"/>
  <c r="CF114" i="12"/>
  <c r="CM114" i="12"/>
  <c r="CD117" i="12"/>
  <c r="CF118" i="12"/>
  <c r="CM118" i="12"/>
  <c r="CL123" i="12"/>
  <c r="CG123" i="12"/>
  <c r="CM123" i="12"/>
  <c r="CD123" i="12"/>
  <c r="CN123" i="12"/>
  <c r="CF123" i="12"/>
  <c r="CE123" i="12"/>
  <c r="AW123" i="12" s="1"/>
  <c r="CL127" i="12"/>
  <c r="CG127" i="12"/>
  <c r="CM127" i="12"/>
  <c r="CD127" i="12"/>
  <c r="CN127" i="12"/>
  <c r="CF127" i="12"/>
  <c r="CE127" i="12"/>
  <c r="D131" i="12"/>
  <c r="D139" i="12"/>
  <c r="D143" i="12"/>
  <c r="CK152" i="12"/>
  <c r="CG152" i="12"/>
  <c r="CL152" i="12"/>
  <c r="CD152" i="12"/>
  <c r="AY152" i="12" s="1"/>
  <c r="CM152" i="12"/>
  <c r="CF152" i="12"/>
  <c r="CJ152" i="12"/>
  <c r="CC152" i="12" s="1"/>
  <c r="CE152" i="12"/>
  <c r="CK177" i="12"/>
  <c r="CD177" i="12" s="1"/>
  <c r="CJ177" i="12"/>
  <c r="CC177" i="12" s="1"/>
  <c r="CI177" i="12"/>
  <c r="CB177" i="12" s="1"/>
  <c r="CH177" i="12"/>
  <c r="CA177" i="12" s="1"/>
  <c r="CJ182" i="12"/>
  <c r="CC182" i="12" s="1"/>
  <c r="CI198" i="12"/>
  <c r="CB198" i="12" s="1"/>
  <c r="CH198" i="12"/>
  <c r="CA198" i="12" s="1"/>
  <c r="AW198" i="12" s="1"/>
  <c r="CK198" i="12"/>
  <c r="CD198" i="12" s="1"/>
  <c r="CM14" i="12"/>
  <c r="CN23" i="12"/>
  <c r="CJ23" i="12"/>
  <c r="CC23" i="12" s="1"/>
  <c r="AY23" i="12" s="1"/>
  <c r="CF23" i="12"/>
  <c r="CM23" i="12"/>
  <c r="CE23" i="12"/>
  <c r="CL92" i="12"/>
  <c r="CD92" i="12"/>
  <c r="CK92" i="12"/>
  <c r="CG92" i="12"/>
  <c r="CN113" i="12"/>
  <c r="CJ113" i="12"/>
  <c r="CC113" i="12" s="1"/>
  <c r="AW113" i="12" s="1"/>
  <c r="CF113" i="12"/>
  <c r="CM113" i="12"/>
  <c r="CE113" i="12"/>
  <c r="CL113" i="12"/>
  <c r="CN117" i="12"/>
  <c r="CJ117" i="12"/>
  <c r="CC117" i="12" s="1"/>
  <c r="CF117" i="12"/>
  <c r="AW117" i="12" s="1"/>
  <c r="CM117" i="12"/>
  <c r="CE117" i="12"/>
  <c r="CG117" i="12"/>
  <c r="CL117" i="12"/>
  <c r="CN121" i="12"/>
  <c r="CJ121" i="12"/>
  <c r="CC121" i="12" s="1"/>
  <c r="CE121" i="12"/>
  <c r="AW121" i="12" s="1"/>
  <c r="CK121" i="12"/>
  <c r="CD121" i="12"/>
  <c r="CL122" i="12"/>
  <c r="CD122" i="12"/>
  <c r="CM122" i="12"/>
  <c r="CN122" i="12"/>
  <c r="CK122" i="12"/>
  <c r="CG122" i="12"/>
  <c r="CL126" i="12"/>
  <c r="CG126" i="12"/>
  <c r="CM126" i="12"/>
  <c r="CD126" i="12"/>
  <c r="CN126" i="12"/>
  <c r="CF126" i="12"/>
  <c r="CK126" i="12"/>
  <c r="CE126" i="12"/>
  <c r="CN130" i="12"/>
  <c r="CJ130" i="12"/>
  <c r="CC130" i="12" s="1"/>
  <c r="AW130" i="12" s="1"/>
  <c r="CF130" i="12"/>
  <c r="CK130" i="12"/>
  <c r="CG130" i="12"/>
  <c r="CM130" i="12"/>
  <c r="CE130" i="12"/>
  <c r="CL130" i="12"/>
  <c r="CD130" i="12"/>
  <c r="CN132" i="12"/>
  <c r="CJ132" i="12"/>
  <c r="CC132" i="12" s="1"/>
  <c r="AW132" i="12" s="1"/>
  <c r="CF132" i="12"/>
  <c r="CK132" i="12"/>
  <c r="CG132" i="12"/>
  <c r="CM132" i="12"/>
  <c r="CE132" i="12"/>
  <c r="CD132" i="12"/>
  <c r="CL137" i="12"/>
  <c r="CD137" i="12"/>
  <c r="CM137" i="12"/>
  <c r="CE137" i="12"/>
  <c r="CK137" i="12"/>
  <c r="CG137" i="12"/>
  <c r="CJ137" i="12"/>
  <c r="CC137" i="12" s="1"/>
  <c r="AW137" i="12" s="1"/>
  <c r="CF137" i="12"/>
  <c r="CN138" i="12"/>
  <c r="CJ138" i="12"/>
  <c r="CC138" i="12" s="1"/>
  <c r="AW138" i="12" s="1"/>
  <c r="CF138" i="12"/>
  <c r="CK138" i="12"/>
  <c r="CG138" i="12"/>
  <c r="CM138" i="12"/>
  <c r="CE138" i="12"/>
  <c r="CL138" i="12"/>
  <c r="CD138" i="12"/>
  <c r="CN142" i="12"/>
  <c r="CJ142" i="12"/>
  <c r="CC142" i="12" s="1"/>
  <c r="AW142" i="12" s="1"/>
  <c r="CF142" i="12"/>
  <c r="CK142" i="12"/>
  <c r="CG142" i="12"/>
  <c r="CM142" i="12"/>
  <c r="CE142" i="12"/>
  <c r="CL142" i="12"/>
  <c r="CD142" i="12"/>
  <c r="CI175" i="12"/>
  <c r="CB175" i="12" s="1"/>
  <c r="CH175" i="12"/>
  <c r="CA175" i="12" s="1"/>
  <c r="CJ175" i="12"/>
  <c r="CC175" i="12" s="1"/>
  <c r="CI190" i="12"/>
  <c r="CB190" i="12" s="1"/>
  <c r="CH190" i="12"/>
  <c r="CA190" i="12" s="1"/>
  <c r="CK190" i="12"/>
  <c r="CD190" i="12" s="1"/>
  <c r="CI197" i="12"/>
  <c r="CB197" i="12" s="1"/>
  <c r="CH197" i="12"/>
  <c r="CA197" i="12" s="1"/>
  <c r="CJ197" i="12"/>
  <c r="CC197" i="12" s="1"/>
  <c r="CK197" i="12"/>
  <c r="CD197" i="12" s="1"/>
  <c r="CI205" i="12"/>
  <c r="CB205" i="12" s="1"/>
  <c r="CL205" i="12"/>
  <c r="CE205" i="12" s="1"/>
  <c r="CH205" i="12"/>
  <c r="CA205" i="12" s="1"/>
  <c r="CJ205" i="12"/>
  <c r="CC205" i="12" s="1"/>
  <c r="CM254" i="12"/>
  <c r="CE254" i="12"/>
  <c r="CN254" i="12"/>
  <c r="CF254" i="12"/>
  <c r="CL254" i="12"/>
  <c r="CG254" i="12"/>
  <c r="CL269" i="12"/>
  <c r="CF269" i="12"/>
  <c r="CM269" i="12"/>
  <c r="CG269" i="12"/>
  <c r="CK269" i="12"/>
  <c r="CN269" i="12"/>
  <c r="CD269" i="12"/>
  <c r="AX269" i="12" s="1"/>
  <c r="CE269" i="12"/>
  <c r="CL301" i="12"/>
  <c r="CD301" i="12"/>
  <c r="CM301" i="12"/>
  <c r="CI301" i="12"/>
  <c r="CB301" i="12" s="1"/>
  <c r="CE301" i="12"/>
  <c r="CN301" i="12"/>
  <c r="CG301" i="12"/>
  <c r="CK301" i="12"/>
  <c r="CF301" i="12"/>
  <c r="CJ301" i="12"/>
  <c r="CC301" i="12" s="1"/>
  <c r="CI319" i="12"/>
  <c r="CB319" i="12"/>
  <c r="CI14" i="12"/>
  <c r="CB14" i="12" s="1"/>
  <c r="CM19" i="12"/>
  <c r="CL22" i="12"/>
  <c r="CD22" i="12"/>
  <c r="CK22" i="12"/>
  <c r="CG22" i="12"/>
  <c r="CM49" i="12"/>
  <c r="CI49" i="12"/>
  <c r="CB49" i="12" s="1"/>
  <c r="AX49" i="12" s="1"/>
  <c r="CE49" i="12"/>
  <c r="CL49" i="12"/>
  <c r="CF49" i="12"/>
  <c r="CM53" i="12"/>
  <c r="CI53" i="12"/>
  <c r="CB53" i="12" s="1"/>
  <c r="CE53" i="12"/>
  <c r="CL53" i="12"/>
  <c r="CM63" i="12"/>
  <c r="CI63" i="12"/>
  <c r="CB63" i="12" s="1"/>
  <c r="AX63" i="12" s="1"/>
  <c r="CE63" i="12"/>
  <c r="CL63" i="12"/>
  <c r="CK63" i="12"/>
  <c r="CD63" i="12" s="1"/>
  <c r="CN96" i="12"/>
  <c r="CJ96" i="12"/>
  <c r="CC96" i="12" s="1"/>
  <c r="AW96" i="12" s="1"/>
  <c r="CE96" i="12"/>
  <c r="CM96" i="12"/>
  <c r="CD96" i="12"/>
  <c r="CK96" i="12"/>
  <c r="CL99" i="12"/>
  <c r="CD99" i="12"/>
  <c r="CK99" i="12"/>
  <c r="CG99" i="12"/>
  <c r="CN102" i="12"/>
  <c r="CJ102" i="12"/>
  <c r="CC102" i="12" s="1"/>
  <c r="AW102" i="12" s="1"/>
  <c r="CE102" i="12"/>
  <c r="CM102" i="12"/>
  <c r="CD102" i="12"/>
  <c r="CK102" i="12"/>
  <c r="CL105" i="12"/>
  <c r="CD105" i="12"/>
  <c r="CK105" i="12"/>
  <c r="CG105" i="12"/>
  <c r="CL108" i="12"/>
  <c r="CD108" i="12"/>
  <c r="CK108" i="12"/>
  <c r="CG108" i="12"/>
  <c r="CN12" i="12"/>
  <c r="CF14" i="12"/>
  <c r="CF19" i="12"/>
  <c r="CJ19" i="12"/>
  <c r="CC19" i="12" s="1"/>
  <c r="AY19" i="12" s="1"/>
  <c r="CN19" i="12"/>
  <c r="CE22" i="12"/>
  <c r="CJ22" i="12"/>
  <c r="CC22" i="12" s="1"/>
  <c r="AY22" i="12" s="1"/>
  <c r="CD23" i="12"/>
  <c r="CL28" i="12"/>
  <c r="CD28" i="12"/>
  <c r="CK28" i="12"/>
  <c r="CG28" i="12"/>
  <c r="CE30" i="12"/>
  <c r="CJ30" i="12"/>
  <c r="CC30" i="12" s="1"/>
  <c r="AY30" i="12" s="1"/>
  <c r="CK31" i="12"/>
  <c r="CN49" i="12"/>
  <c r="CK53" i="12"/>
  <c r="CD53" i="12" s="1"/>
  <c r="CG63" i="12"/>
  <c r="J80" i="12"/>
  <c r="CJ92" i="12"/>
  <c r="CC92" i="12" s="1"/>
  <c r="AW92" i="12" s="1"/>
  <c r="AW94" i="12"/>
  <c r="CE99" i="12"/>
  <c r="CJ99" i="12"/>
  <c r="CC99" i="12" s="1"/>
  <c r="AW99" i="12" s="1"/>
  <c r="CG100" i="12"/>
  <c r="CE105" i="12"/>
  <c r="CJ105" i="12"/>
  <c r="CC105" i="12" s="1"/>
  <c r="AW105" i="12" s="1"/>
  <c r="CG106" i="12"/>
  <c r="CL106" i="12"/>
  <c r="CE108" i="12"/>
  <c r="CJ108" i="12"/>
  <c r="CC108" i="12" s="1"/>
  <c r="AW108" i="12" s="1"/>
  <c r="CG109" i="12"/>
  <c r="CL109" i="12"/>
  <c r="CL121" i="12"/>
  <c r="CI189" i="12"/>
  <c r="CB189" i="12" s="1"/>
  <c r="CH189" i="12"/>
  <c r="CA189" i="12" s="1"/>
  <c r="CJ189" i="12"/>
  <c r="CC189" i="12" s="1"/>
  <c r="CK189" i="12"/>
  <c r="CD189" i="12" s="1"/>
  <c r="CN231" i="12"/>
  <c r="CD231" i="12"/>
  <c r="CK231" i="12"/>
  <c r="CE231" i="12"/>
  <c r="CM231" i="12"/>
  <c r="CF231" i="12"/>
  <c r="CL231" i="12"/>
  <c r="CG231" i="12"/>
  <c r="CG12" i="12"/>
  <c r="CK12" i="12"/>
  <c r="CD12" i="12" s="1"/>
  <c r="CG14" i="12"/>
  <c r="F36" i="12"/>
  <c r="CG19" i="12"/>
  <c r="CD21" i="12"/>
  <c r="CK21" i="12"/>
  <c r="CF22" i="12"/>
  <c r="CM22" i="12"/>
  <c r="CG23" i="12"/>
  <c r="CL23" i="12"/>
  <c r="D27" i="12"/>
  <c r="CE28" i="12"/>
  <c r="CJ28" i="12"/>
  <c r="CC28" i="12" s="1"/>
  <c r="AY28" i="12" s="1"/>
  <c r="CD29" i="12"/>
  <c r="CK29" i="12"/>
  <c r="CF30" i="12"/>
  <c r="CM30" i="12"/>
  <c r="CG31" i="12"/>
  <c r="CL31" i="12"/>
  <c r="D35" i="12"/>
  <c r="CM42" i="12"/>
  <c r="CF42" i="12"/>
  <c r="AX42" i="12" s="1"/>
  <c r="CK42" i="12"/>
  <c r="CD42" i="12" s="1"/>
  <c r="CM43" i="12"/>
  <c r="CF43" i="12"/>
  <c r="CK43" i="12"/>
  <c r="CD43" i="12" s="1"/>
  <c r="AX43" i="12" s="1"/>
  <c r="CK44" i="12"/>
  <c r="CD44" i="12" s="1"/>
  <c r="CG44" i="12"/>
  <c r="CN44" i="12"/>
  <c r="CF44" i="12"/>
  <c r="CI44" i="12"/>
  <c r="CB44" i="12" s="1"/>
  <c r="AX44" i="12" s="1"/>
  <c r="D45" i="12"/>
  <c r="D47" i="12"/>
  <c r="F54" i="12"/>
  <c r="CE48" i="12"/>
  <c r="CL48" i="12"/>
  <c r="CK50" i="12"/>
  <c r="CD50" i="12" s="1"/>
  <c r="CG50" i="12"/>
  <c r="CN50" i="12"/>
  <c r="CF50" i="12"/>
  <c r="CI50" i="12"/>
  <c r="CB50" i="12" s="1"/>
  <c r="AX50" i="12" s="1"/>
  <c r="D51" i="12"/>
  <c r="CE52" i="12"/>
  <c r="CL52" i="12"/>
  <c r="AX53" i="12"/>
  <c r="CG53" i="12"/>
  <c r="CN53" i="12"/>
  <c r="CK56" i="12"/>
  <c r="CD56" i="12" s="1"/>
  <c r="CG56" i="12"/>
  <c r="CN56" i="12"/>
  <c r="CF56" i="12"/>
  <c r="CM56" i="12"/>
  <c r="CK58" i="12"/>
  <c r="CD58" i="12" s="1"/>
  <c r="AX58" i="12" s="1"/>
  <c r="CG58" i="12"/>
  <c r="CN58" i="12"/>
  <c r="CF58" i="12"/>
  <c r="CM58" i="12"/>
  <c r="D61" i="12"/>
  <c r="E64" i="12"/>
  <c r="D64" i="12" s="1"/>
  <c r="CE62" i="12"/>
  <c r="CL62" i="12"/>
  <c r="J67" i="12"/>
  <c r="J68" i="12"/>
  <c r="CD91" i="12"/>
  <c r="CK91" i="12"/>
  <c r="CF92" i="12"/>
  <c r="CM92" i="12"/>
  <c r="CD95" i="12"/>
  <c r="AW95" i="12" s="1"/>
  <c r="CK95" i="12"/>
  <c r="CG96" i="12"/>
  <c r="CD98" i="12"/>
  <c r="CK98" i="12"/>
  <c r="CF99" i="12"/>
  <c r="CM99" i="12"/>
  <c r="CG102" i="12"/>
  <c r="CD104" i="12"/>
  <c r="CK104" i="12"/>
  <c r="CF105" i="12"/>
  <c r="CM105" i="12"/>
  <c r="CF108" i="12"/>
  <c r="CM108" i="12"/>
  <c r="CE111" i="12"/>
  <c r="AW111" i="12" s="1"/>
  <c r="CL111" i="12"/>
  <c r="AW112" i="12"/>
  <c r="CE114" i="12"/>
  <c r="CJ114" i="12"/>
  <c r="CC114" i="12" s="1"/>
  <c r="AW114" i="12" s="1"/>
  <c r="CN115" i="12"/>
  <c r="CJ115" i="12"/>
  <c r="CC115" i="12" s="1"/>
  <c r="AW115" i="12" s="1"/>
  <c r="CF115" i="12"/>
  <c r="CM115" i="12"/>
  <c r="CE115" i="12"/>
  <c r="CG115" i="12"/>
  <c r="CL115" i="12"/>
  <c r="CE118" i="12"/>
  <c r="CJ118" i="12"/>
  <c r="CC118" i="12" s="1"/>
  <c r="AW118" i="12" s="1"/>
  <c r="CN119" i="12"/>
  <c r="CJ119" i="12"/>
  <c r="CC119" i="12" s="1"/>
  <c r="CF119" i="12"/>
  <c r="CM119" i="12"/>
  <c r="CE119" i="12"/>
  <c r="CG119" i="12"/>
  <c r="CL119" i="12"/>
  <c r="AW120" i="12"/>
  <c r="CF121" i="12"/>
  <c r="CM121" i="12"/>
  <c r="CE122" i="12"/>
  <c r="CJ122" i="12"/>
  <c r="CC122" i="12" s="1"/>
  <c r="AW122" i="12" s="1"/>
  <c r="CK123" i="12"/>
  <c r="CJ126" i="12"/>
  <c r="CC126" i="12" s="1"/>
  <c r="AW126" i="12" s="1"/>
  <c r="AW127" i="12"/>
  <c r="CK127" i="12"/>
  <c r="CN152" i="12"/>
  <c r="CK154" i="12"/>
  <c r="CG154" i="12"/>
  <c r="CL154" i="12"/>
  <c r="CD154" i="12"/>
  <c r="CN154" i="12"/>
  <c r="CM154" i="12"/>
  <c r="CF154" i="12"/>
  <c r="CJ154" i="12"/>
  <c r="CC154" i="12" s="1"/>
  <c r="AY154" i="12" s="1"/>
  <c r="CK173" i="12"/>
  <c r="CD173" i="12" s="1"/>
  <c r="CJ173" i="12"/>
  <c r="CC173" i="12" s="1"/>
  <c r="CH173" i="12"/>
  <c r="CA173" i="12" s="1"/>
  <c r="AW173" i="12" s="1"/>
  <c r="CI181" i="12"/>
  <c r="CB181" i="12" s="1"/>
  <c r="CH181" i="12"/>
  <c r="CA181" i="12" s="1"/>
  <c r="CJ181" i="12"/>
  <c r="CC181" i="12" s="1"/>
  <c r="CK181" i="12"/>
  <c r="CD181" i="12" s="1"/>
  <c r="CJ190" i="12"/>
  <c r="CC190" i="12" s="1"/>
  <c r="CM257" i="12"/>
  <c r="CE257" i="12"/>
  <c r="CN257" i="12"/>
  <c r="CF257" i="12"/>
  <c r="CL257" i="12"/>
  <c r="CG257" i="12"/>
  <c r="CL125" i="12"/>
  <c r="CG125" i="12"/>
  <c r="CM125" i="12"/>
  <c r="CD125" i="12"/>
  <c r="CJ125" i="12"/>
  <c r="CC125" i="12" s="1"/>
  <c r="AW125" i="12" s="1"/>
  <c r="CL129" i="12"/>
  <c r="CG129" i="12"/>
  <c r="CM129" i="12"/>
  <c r="CD129" i="12"/>
  <c r="CJ129" i="12"/>
  <c r="CC129" i="12" s="1"/>
  <c r="CL135" i="12"/>
  <c r="CD135" i="12"/>
  <c r="CM135" i="12"/>
  <c r="CE135" i="12"/>
  <c r="CN136" i="12"/>
  <c r="CJ136" i="12"/>
  <c r="CC136" i="12" s="1"/>
  <c r="AW136" i="12" s="1"/>
  <c r="CF136" i="12"/>
  <c r="CK136" i="12"/>
  <c r="CG136" i="12"/>
  <c r="CL141" i="12"/>
  <c r="CD141" i="12"/>
  <c r="CM141" i="12"/>
  <c r="CE141" i="12"/>
  <c r="AW141" i="12" s="1"/>
  <c r="CF141" i="12"/>
  <c r="CJ141" i="12"/>
  <c r="CC141" i="12" s="1"/>
  <c r="D159" i="12"/>
  <c r="CK150" i="12"/>
  <c r="CG150" i="12"/>
  <c r="CL150" i="12"/>
  <c r="CD150" i="12"/>
  <c r="CH165" i="12"/>
  <c r="CA165" i="12" s="1"/>
  <c r="AW165" i="12" s="1"/>
  <c r="CK165" i="12"/>
  <c r="CD165" i="12" s="1"/>
  <c r="CK169" i="12"/>
  <c r="CD169" i="12" s="1"/>
  <c r="CJ169" i="12"/>
  <c r="CC169" i="12" s="1"/>
  <c r="AW169" i="12" s="1"/>
  <c r="CI171" i="12"/>
  <c r="CB171" i="12" s="1"/>
  <c r="CH171" i="12"/>
  <c r="CA171" i="12" s="1"/>
  <c r="D178" i="12"/>
  <c r="CK203" i="12"/>
  <c r="CD203" i="12" s="1"/>
  <c r="CJ203" i="12"/>
  <c r="CC203" i="12" s="1"/>
  <c r="AV203" i="12" s="1"/>
  <c r="CL203" i="12"/>
  <c r="CE203" i="12" s="1"/>
  <c r="CN228" i="12"/>
  <c r="CD228" i="12"/>
  <c r="CK228" i="12"/>
  <c r="CE228" i="12"/>
  <c r="CL228" i="12"/>
  <c r="CM228" i="12"/>
  <c r="CG228" i="12"/>
  <c r="CF228" i="12"/>
  <c r="CK247" i="12"/>
  <c r="CG247" i="12"/>
  <c r="CL247" i="12"/>
  <c r="CD247" i="12"/>
  <c r="CI247" i="12"/>
  <c r="CB247" i="12" s="1"/>
  <c r="CN247" i="12"/>
  <c r="CJ247" i="12"/>
  <c r="CC247" i="12" s="1"/>
  <c r="CM247" i="12"/>
  <c r="CE247" i="12"/>
  <c r="CN262" i="12"/>
  <c r="CF262" i="12"/>
  <c r="CG262" i="12"/>
  <c r="CM262" i="12"/>
  <c r="CL262" i="12"/>
  <c r="CE262" i="12"/>
  <c r="CN279" i="12"/>
  <c r="CD279" i="12"/>
  <c r="CM279" i="12"/>
  <c r="CG279" i="12"/>
  <c r="AX279" i="12" s="1"/>
  <c r="CL279" i="12"/>
  <c r="CE279" i="12"/>
  <c r="CF279" i="12"/>
  <c r="CK279" i="12"/>
  <c r="CL124" i="12"/>
  <c r="CG124" i="12"/>
  <c r="CM124" i="12"/>
  <c r="CD124" i="12"/>
  <c r="CJ124" i="12"/>
  <c r="CC124" i="12" s="1"/>
  <c r="CE125" i="12"/>
  <c r="CK125" i="12"/>
  <c r="CL128" i="12"/>
  <c r="CG128" i="12"/>
  <c r="CM128" i="12"/>
  <c r="CD128" i="12"/>
  <c r="CJ128" i="12"/>
  <c r="CC128" i="12" s="1"/>
  <c r="AW128" i="12" s="1"/>
  <c r="CE129" i="12"/>
  <c r="CK129" i="12"/>
  <c r="D133" i="12"/>
  <c r="CN134" i="12"/>
  <c r="CJ134" i="12"/>
  <c r="CC134" i="12" s="1"/>
  <c r="AW134" i="12" s="1"/>
  <c r="CF134" i="12"/>
  <c r="CK134" i="12"/>
  <c r="CG134" i="12"/>
  <c r="CF135" i="12"/>
  <c r="CJ135" i="12"/>
  <c r="CC135" i="12" s="1"/>
  <c r="AW135" i="12" s="1"/>
  <c r="CD136" i="12"/>
  <c r="CL136" i="12"/>
  <c r="CN140" i="12"/>
  <c r="CJ140" i="12"/>
  <c r="CC140" i="12" s="1"/>
  <c r="AW140" i="12" s="1"/>
  <c r="CF140" i="12"/>
  <c r="CK140" i="12"/>
  <c r="CG140" i="12"/>
  <c r="CG141" i="12"/>
  <c r="CK141" i="12"/>
  <c r="CN144" i="12"/>
  <c r="CJ144" i="12"/>
  <c r="CC144" i="12" s="1"/>
  <c r="CF144" i="12"/>
  <c r="CK144" i="12"/>
  <c r="CG144" i="12"/>
  <c r="E159" i="12"/>
  <c r="CE150" i="12"/>
  <c r="CJ150" i="12"/>
  <c r="CC150" i="12" s="1"/>
  <c r="AY150" i="12" s="1"/>
  <c r="CK156" i="12"/>
  <c r="CG156" i="12"/>
  <c r="CL156" i="12"/>
  <c r="CD156" i="12"/>
  <c r="AY156" i="12" s="1"/>
  <c r="CK157" i="12"/>
  <c r="CI185" i="12"/>
  <c r="CB185" i="12" s="1"/>
  <c r="CH185" i="12"/>
  <c r="CA185" i="12" s="1"/>
  <c r="AW185" i="12" s="1"/>
  <c r="CJ185" i="12"/>
  <c r="CC185" i="12" s="1"/>
  <c r="CK185" i="12"/>
  <c r="CD185" i="12" s="1"/>
  <c r="D186" i="12"/>
  <c r="CI193" i="12"/>
  <c r="CB193" i="12" s="1"/>
  <c r="CH193" i="12"/>
  <c r="CA193" i="12" s="1"/>
  <c r="CJ193" i="12"/>
  <c r="CC193" i="12" s="1"/>
  <c r="CK193" i="12"/>
  <c r="CD193" i="12" s="1"/>
  <c r="D194" i="12"/>
  <c r="CL236" i="12"/>
  <c r="CF236" i="12"/>
  <c r="CM236" i="12"/>
  <c r="CG236" i="12"/>
  <c r="CK236" i="12"/>
  <c r="CE236" i="12"/>
  <c r="CD236" i="12"/>
  <c r="AX236" i="12" s="1"/>
  <c r="CN236" i="12"/>
  <c r="CN263" i="12"/>
  <c r="CF263" i="12"/>
  <c r="CG263" i="12"/>
  <c r="CM263" i="12"/>
  <c r="CL263" i="12"/>
  <c r="CE263" i="12"/>
  <c r="AX263" i="12" s="1"/>
  <c r="CF151" i="12"/>
  <c r="CJ151" i="12"/>
  <c r="CC151" i="12" s="1"/>
  <c r="AY151" i="12" s="1"/>
  <c r="CN151" i="12"/>
  <c r="CF153" i="12"/>
  <c r="CJ153" i="12"/>
  <c r="CC153" i="12" s="1"/>
  <c r="CN153" i="12"/>
  <c r="CF155" i="12"/>
  <c r="CJ155" i="12"/>
  <c r="CC155" i="12" s="1"/>
  <c r="AY155" i="12" s="1"/>
  <c r="CN155" i="12"/>
  <c r="CF157" i="12"/>
  <c r="D179" i="12"/>
  <c r="D183" i="12"/>
  <c r="D187" i="12"/>
  <c r="D191" i="12"/>
  <c r="D195" i="12"/>
  <c r="CL204" i="12"/>
  <c r="CE204" i="12" s="1"/>
  <c r="CH204" i="12"/>
  <c r="CA204" i="12" s="1"/>
  <c r="AV204" i="12" s="1"/>
  <c r="CK204" i="12"/>
  <c r="CD204" i="12" s="1"/>
  <c r="CJ204" i="12"/>
  <c r="CC204" i="12" s="1"/>
  <c r="D216" i="12"/>
  <c r="CE222" i="12"/>
  <c r="CM223" i="12"/>
  <c r="CI223" i="12"/>
  <c r="CB223" i="12" s="1"/>
  <c r="AX223" i="12" s="1"/>
  <c r="CE223" i="12"/>
  <c r="CL223" i="12"/>
  <c r="CG223" i="12"/>
  <c r="CK223" i="12"/>
  <c r="CF223" i="12"/>
  <c r="CM226" i="12"/>
  <c r="CG226" i="12"/>
  <c r="CN226" i="12"/>
  <c r="CF226" i="12"/>
  <c r="CL226" i="12"/>
  <c r="CE226" i="12"/>
  <c r="CD226" i="12"/>
  <c r="CM227" i="12"/>
  <c r="CG227" i="12"/>
  <c r="CN227" i="12"/>
  <c r="CD227" i="12"/>
  <c r="AX227" i="12" s="1"/>
  <c r="CF227" i="12"/>
  <c r="CL227" i="12"/>
  <c r="CE227" i="12"/>
  <c r="CK227" i="12"/>
  <c r="CL280" i="12"/>
  <c r="CF280" i="12"/>
  <c r="CM280" i="12"/>
  <c r="CG280" i="12"/>
  <c r="CN280" i="12"/>
  <c r="CD280" i="12"/>
  <c r="CK280" i="12"/>
  <c r="CE151" i="12"/>
  <c r="CE153" i="12"/>
  <c r="CE155" i="12"/>
  <c r="CN157" i="12"/>
  <c r="CJ157" i="12"/>
  <c r="CC157" i="12" s="1"/>
  <c r="AY157" i="12" s="1"/>
  <c r="CM157" i="12"/>
  <c r="CE157" i="12"/>
  <c r="CK164" i="12"/>
  <c r="CD164" i="12" s="1"/>
  <c r="CJ164" i="12"/>
  <c r="CC164" i="12" s="1"/>
  <c r="CH164" i="12"/>
  <c r="CA164" i="12" s="1"/>
  <c r="AW164" i="12" s="1"/>
  <c r="CI166" i="12"/>
  <c r="CB166" i="12" s="1"/>
  <c r="CH166" i="12"/>
  <c r="CA166" i="12" s="1"/>
  <c r="AW166" i="12" s="1"/>
  <c r="CJ166" i="12"/>
  <c r="CC166" i="12" s="1"/>
  <c r="CJ168" i="12"/>
  <c r="CC168" i="12" s="1"/>
  <c r="CI168" i="12"/>
  <c r="CB168" i="12" s="1"/>
  <c r="CH168" i="12"/>
  <c r="CA168" i="12" s="1"/>
  <c r="CH170" i="12"/>
  <c r="CA170" i="12" s="1"/>
  <c r="CK170" i="12"/>
  <c r="CD170" i="12" s="1"/>
  <c r="CI170" i="12"/>
  <c r="CB170" i="12" s="1"/>
  <c r="CJ172" i="12"/>
  <c r="CC172" i="12" s="1"/>
  <c r="CI172" i="12"/>
  <c r="CB172" i="12" s="1"/>
  <c r="CH172" i="12"/>
  <c r="CA172" i="12" s="1"/>
  <c r="AW172" i="12" s="1"/>
  <c r="CH174" i="12"/>
  <c r="CA174" i="12" s="1"/>
  <c r="CK174" i="12"/>
  <c r="CD174" i="12" s="1"/>
  <c r="CI174" i="12"/>
  <c r="CB174" i="12" s="1"/>
  <c r="CJ176" i="12"/>
  <c r="CC176" i="12" s="1"/>
  <c r="CI176" i="12"/>
  <c r="CB176" i="12" s="1"/>
  <c r="CH176" i="12"/>
  <c r="CA176" i="12" s="1"/>
  <c r="CI180" i="12"/>
  <c r="CB180" i="12" s="1"/>
  <c r="CH180" i="12"/>
  <c r="CA180" i="12" s="1"/>
  <c r="AW180" i="12" s="1"/>
  <c r="CI184" i="12"/>
  <c r="CB184" i="12" s="1"/>
  <c r="CH184" i="12"/>
  <c r="CA184" i="12" s="1"/>
  <c r="AW184" i="12" s="1"/>
  <c r="CI188" i="12"/>
  <c r="CB188" i="12" s="1"/>
  <c r="CH188" i="12"/>
  <c r="CA188" i="12" s="1"/>
  <c r="AW188" i="12" s="1"/>
  <c r="CI192" i="12"/>
  <c r="CB192" i="12" s="1"/>
  <c r="CH192" i="12"/>
  <c r="CA192" i="12" s="1"/>
  <c r="AW192" i="12" s="1"/>
  <c r="CI196" i="12"/>
  <c r="CB196" i="12" s="1"/>
  <c r="CH196" i="12"/>
  <c r="CA196" i="12" s="1"/>
  <c r="AW196" i="12" s="1"/>
  <c r="CJ206" i="12"/>
  <c r="CC206" i="12" s="1"/>
  <c r="CI206" i="12"/>
  <c r="CB206" i="12" s="1"/>
  <c r="AV206" i="12" s="1"/>
  <c r="CL206" i="12"/>
  <c r="CE206" i="12" s="1"/>
  <c r="CN221" i="12"/>
  <c r="CJ221" i="12"/>
  <c r="CC221" i="12" s="1"/>
  <c r="CF221" i="12"/>
  <c r="CM221" i="12"/>
  <c r="CI221" i="12"/>
  <c r="CB221" i="12" s="1"/>
  <c r="AX221" i="12" s="1"/>
  <c r="CE221" i="12"/>
  <c r="CG221" i="12"/>
  <c r="CL222" i="12"/>
  <c r="CD222" i="12"/>
  <c r="CK222" i="12"/>
  <c r="CG222" i="12"/>
  <c r="CI222" i="12"/>
  <c r="CB222" i="12" s="1"/>
  <c r="AX222" i="12" s="1"/>
  <c r="CN224" i="12"/>
  <c r="CD224" i="12"/>
  <c r="CK224" i="12"/>
  <c r="CE224" i="12"/>
  <c r="CL225" i="12"/>
  <c r="CF225" i="12"/>
  <c r="CN225" i="12"/>
  <c r="CG225" i="12"/>
  <c r="CE225" i="12"/>
  <c r="CM225" i="12"/>
  <c r="CD225" i="12"/>
  <c r="AX225" i="12" s="1"/>
  <c r="CN259" i="12"/>
  <c r="CI259" i="12"/>
  <c r="CB259" i="12" s="1"/>
  <c r="AX259" i="12" s="1"/>
  <c r="CJ259" i="12"/>
  <c r="CC259" i="12" s="1"/>
  <c r="CE259" i="12"/>
  <c r="CF259" i="12"/>
  <c r="CM259" i="12"/>
  <c r="CG259" i="12"/>
  <c r="CL266" i="12"/>
  <c r="CF266" i="12"/>
  <c r="CM266" i="12"/>
  <c r="CG266" i="12"/>
  <c r="CK266" i="12"/>
  <c r="CD266" i="12"/>
  <c r="AX266" i="12" s="1"/>
  <c r="CN266" i="12"/>
  <c r="CL270" i="12"/>
  <c r="CF270" i="12"/>
  <c r="CM270" i="12"/>
  <c r="CG270" i="12"/>
  <c r="CK270" i="12"/>
  <c r="CD270" i="12"/>
  <c r="AX270" i="12" s="1"/>
  <c r="CN270" i="12"/>
  <c r="CL289" i="12"/>
  <c r="CD289" i="12"/>
  <c r="CM289" i="12"/>
  <c r="CI289" i="12"/>
  <c r="CB289" i="12" s="1"/>
  <c r="CE289" i="12"/>
  <c r="CN289" i="12"/>
  <c r="CG289" i="12"/>
  <c r="CK289" i="12"/>
  <c r="CF289" i="12"/>
  <c r="CJ289" i="12"/>
  <c r="CC289" i="12" s="1"/>
  <c r="AX289" i="12" s="1"/>
  <c r="AX231" i="12"/>
  <c r="CK232" i="12"/>
  <c r="CE232" i="12"/>
  <c r="CL232" i="12"/>
  <c r="CF232" i="12"/>
  <c r="CN232" i="12"/>
  <c r="CD232" i="12"/>
  <c r="AX232" i="12" s="1"/>
  <c r="CM232" i="12"/>
  <c r="CM234" i="12"/>
  <c r="CG234" i="12"/>
  <c r="CN234" i="12"/>
  <c r="CD234" i="12"/>
  <c r="CL234" i="12"/>
  <c r="CE234" i="12"/>
  <c r="CK234" i="12"/>
  <c r="CK235" i="12"/>
  <c r="CG235" i="12"/>
  <c r="CL235" i="12"/>
  <c r="CD235" i="12"/>
  <c r="CN235" i="12"/>
  <c r="CM235" i="12"/>
  <c r="CF235" i="12"/>
  <c r="CJ235" i="12"/>
  <c r="CC235" i="12" s="1"/>
  <c r="CM237" i="12"/>
  <c r="CG237" i="12"/>
  <c r="CN237" i="12"/>
  <c r="CD237" i="12"/>
  <c r="CL237" i="12"/>
  <c r="CE237" i="12"/>
  <c r="CK237" i="12"/>
  <c r="CN238" i="12"/>
  <c r="CD238" i="12"/>
  <c r="CK238" i="12"/>
  <c r="CE238" i="12"/>
  <c r="CG238" i="12"/>
  <c r="CM238" i="12"/>
  <c r="CM244" i="12"/>
  <c r="CF244" i="12"/>
  <c r="CN244" i="12"/>
  <c r="CG244" i="12"/>
  <c r="CK244" i="12"/>
  <c r="CE244" i="12"/>
  <c r="AX244" i="12" s="1"/>
  <c r="CL244" i="12"/>
  <c r="CL248" i="12"/>
  <c r="CF248" i="12"/>
  <c r="CM248" i="12"/>
  <c r="CG248" i="12"/>
  <c r="CN248" i="12"/>
  <c r="CD248" i="12"/>
  <c r="AX248" i="12" s="1"/>
  <c r="CK248" i="12"/>
  <c r="CN250" i="12"/>
  <c r="CD250" i="12"/>
  <c r="AX250" i="12" s="1"/>
  <c r="CK250" i="12"/>
  <c r="CE250" i="12"/>
  <c r="CL250" i="12"/>
  <c r="CF250" i="12"/>
  <c r="CK251" i="12"/>
  <c r="CE251" i="12"/>
  <c r="CL251" i="12"/>
  <c r="CF251" i="12"/>
  <c r="AX251" i="12" s="1"/>
  <c r="CM251" i="12"/>
  <c r="CG251" i="12"/>
  <c r="CM255" i="12"/>
  <c r="CE255" i="12"/>
  <c r="AX255" i="12" s="1"/>
  <c r="CN255" i="12"/>
  <c r="CF255" i="12"/>
  <c r="CG255" i="12"/>
  <c r="CL255" i="12"/>
  <c r="CM258" i="12"/>
  <c r="CE258" i="12"/>
  <c r="CN258" i="12"/>
  <c r="CF258" i="12"/>
  <c r="CG258" i="12"/>
  <c r="CL268" i="12"/>
  <c r="CF268" i="12"/>
  <c r="CM268" i="12"/>
  <c r="CG268" i="12"/>
  <c r="CK268" i="12"/>
  <c r="CE268" i="12"/>
  <c r="D272" i="12"/>
  <c r="CN273" i="12"/>
  <c r="CD273" i="12"/>
  <c r="CK273" i="12"/>
  <c r="CE273" i="12"/>
  <c r="CG273" i="12"/>
  <c r="CF273" i="12"/>
  <c r="D276" i="12"/>
  <c r="CN277" i="12"/>
  <c r="CJ277" i="12"/>
  <c r="CC277" i="12" s="1"/>
  <c r="AX277" i="12" s="1"/>
  <c r="CF277" i="12"/>
  <c r="CK277" i="12"/>
  <c r="CE277" i="12"/>
  <c r="CL277" i="12"/>
  <c r="CG277" i="12"/>
  <c r="CM277" i="12"/>
  <c r="CI277" i="12"/>
  <c r="CB277" i="12" s="1"/>
  <c r="CN278" i="12"/>
  <c r="CD278" i="12"/>
  <c r="CM278" i="12"/>
  <c r="CG278" i="12"/>
  <c r="CK278" i="12"/>
  <c r="CL278" i="12"/>
  <c r="CE278" i="12"/>
  <c r="CF278" i="12"/>
  <c r="AX226" i="12"/>
  <c r="D233" i="12"/>
  <c r="CE235" i="12"/>
  <c r="AX235" i="12" s="1"/>
  <c r="CF238" i="12"/>
  <c r="AX241" i="12"/>
  <c r="CK243" i="12"/>
  <c r="CD243" i="12"/>
  <c r="AX243" i="12" s="1"/>
  <c r="CL243" i="12"/>
  <c r="CE243" i="12"/>
  <c r="CN243" i="12"/>
  <c r="CM243" i="12"/>
  <c r="CF243" i="12"/>
  <c r="CK245" i="12"/>
  <c r="CD245" i="12"/>
  <c r="CL245" i="12"/>
  <c r="CE245" i="12"/>
  <c r="CG245" i="12"/>
  <c r="AX245" i="12" s="1"/>
  <c r="CF245" i="12"/>
  <c r="CM249" i="12"/>
  <c r="CG249" i="12"/>
  <c r="CN249" i="12"/>
  <c r="CD249" i="12"/>
  <c r="CF249" i="12"/>
  <c r="CL249" i="12"/>
  <c r="CE249" i="12"/>
  <c r="AX249" i="12" s="1"/>
  <c r="CG250" i="12"/>
  <c r="CM256" i="12"/>
  <c r="CE256" i="12"/>
  <c r="AX256" i="12" s="1"/>
  <c r="CN256" i="12"/>
  <c r="CF256" i="12"/>
  <c r="CL256" i="12"/>
  <c r="CG256" i="12"/>
  <c r="CL258" i="12"/>
  <c r="CL267" i="12"/>
  <c r="CF267" i="12"/>
  <c r="CM267" i="12"/>
  <c r="CG267" i="12"/>
  <c r="CK267" i="12"/>
  <c r="CE267" i="12"/>
  <c r="AX267" i="12" s="1"/>
  <c r="CN271" i="12"/>
  <c r="CJ271" i="12"/>
  <c r="CC271" i="12" s="1"/>
  <c r="AX271" i="12" s="1"/>
  <c r="CF271" i="12"/>
  <c r="CK271" i="12"/>
  <c r="CG271" i="12"/>
  <c r="CM271" i="12"/>
  <c r="CE271" i="12"/>
  <c r="CL271" i="12"/>
  <c r="CD271" i="12"/>
  <c r="CN285" i="12"/>
  <c r="CD285" i="12"/>
  <c r="CK285" i="12"/>
  <c r="CE285" i="12"/>
  <c r="CG285" i="12"/>
  <c r="CM285" i="12"/>
  <c r="CF285" i="12"/>
  <c r="AX285" i="12" s="1"/>
  <c r="CL285" i="12"/>
  <c r="CN297" i="12"/>
  <c r="CD297" i="12"/>
  <c r="CK297" i="12"/>
  <c r="CE297" i="12"/>
  <c r="CG297" i="12"/>
  <c r="CM297" i="12"/>
  <c r="CF297" i="12"/>
  <c r="CL297" i="12"/>
  <c r="AX228" i="12"/>
  <c r="D239" i="12"/>
  <c r="D240" i="12"/>
  <c r="AX247" i="12"/>
  <c r="CL252" i="12"/>
  <c r="CF252" i="12"/>
  <c r="AX252" i="12" s="1"/>
  <c r="CM252" i="12"/>
  <c r="CG252" i="12"/>
  <c r="CE252" i="12"/>
  <c r="CM253" i="12"/>
  <c r="CG253" i="12"/>
  <c r="CN253" i="12"/>
  <c r="CI253" i="12"/>
  <c r="CB253" i="12" s="1"/>
  <c r="AX253" i="12" s="1"/>
  <c r="CL253" i="12"/>
  <c r="AX254" i="12"/>
  <c r="AX258" i="12"/>
  <c r="CN261" i="12"/>
  <c r="CF261" i="12"/>
  <c r="CG261" i="12"/>
  <c r="CE261" i="12"/>
  <c r="AX261" i="12" s="1"/>
  <c r="CL265" i="12"/>
  <c r="CD265" i="12"/>
  <c r="CM265" i="12"/>
  <c r="CI265" i="12"/>
  <c r="CB265" i="12" s="1"/>
  <c r="CE265" i="12"/>
  <c r="AX265" i="12" s="1"/>
  <c r="CJ265" i="12"/>
  <c r="CC265" i="12" s="1"/>
  <c r="D274" i="12"/>
  <c r="CN299" i="12"/>
  <c r="CD299" i="12"/>
  <c r="CK299" i="12"/>
  <c r="CE299" i="12"/>
  <c r="CG299" i="12"/>
  <c r="CM299" i="12"/>
  <c r="CF299" i="12"/>
  <c r="AX299" i="12" s="1"/>
  <c r="CL299" i="12"/>
  <c r="CI318" i="12"/>
  <c r="CB318" i="12"/>
  <c r="AS318" i="12" s="1"/>
  <c r="CM230" i="12"/>
  <c r="CG230" i="12"/>
  <c r="CN230" i="12"/>
  <c r="CD230" i="12"/>
  <c r="AX230" i="12" s="1"/>
  <c r="AX238" i="12"/>
  <c r="CK241" i="12"/>
  <c r="CF241" i="12"/>
  <c r="CL241" i="12"/>
  <c r="CG241" i="12"/>
  <c r="CJ241" i="12"/>
  <c r="CC241" i="12" s="1"/>
  <c r="CM242" i="12"/>
  <c r="CF242" i="12"/>
  <c r="CN242" i="12"/>
  <c r="CG242" i="12"/>
  <c r="CD242" i="12"/>
  <c r="CM246" i="12"/>
  <c r="CF246" i="12"/>
  <c r="CN246" i="12"/>
  <c r="CG246" i="12"/>
  <c r="CD246" i="12"/>
  <c r="AX246" i="12" s="1"/>
  <c r="AX257" i="12"/>
  <c r="D260" i="12"/>
  <c r="CL261" i="12"/>
  <c r="AX262" i="12"/>
  <c r="D264" i="12"/>
  <c r="CF265" i="12"/>
  <c r="CK265" i="12"/>
  <c r="AX273" i="12"/>
  <c r="D275" i="12"/>
  <c r="AX278" i="12"/>
  <c r="CN287" i="12"/>
  <c r="CD287" i="12"/>
  <c r="CK287" i="12"/>
  <c r="CE287" i="12"/>
  <c r="CG287" i="12"/>
  <c r="CM287" i="12"/>
  <c r="CF287" i="12"/>
  <c r="CL287" i="12"/>
  <c r="CL281" i="12"/>
  <c r="CF281" i="12"/>
  <c r="CM281" i="12"/>
  <c r="CG281" i="12"/>
  <c r="CN281" i="12"/>
  <c r="CD281" i="12"/>
  <c r="CK281" i="12"/>
  <c r="CL282" i="12"/>
  <c r="CF282" i="12"/>
  <c r="CM282" i="12"/>
  <c r="CG282" i="12"/>
  <c r="CN282" i="12"/>
  <c r="CD282" i="12"/>
  <c r="CK282" i="12"/>
  <c r="CN283" i="12"/>
  <c r="CJ283" i="12"/>
  <c r="CC283" i="12" s="1"/>
  <c r="CF283" i="12"/>
  <c r="CK283" i="12"/>
  <c r="CG283" i="12"/>
  <c r="CM283" i="12"/>
  <c r="CE283" i="12"/>
  <c r="AX283" i="12" s="1"/>
  <c r="CD283" i="12"/>
  <c r="CL290" i="12"/>
  <c r="CF290" i="12"/>
  <c r="CM290" i="12"/>
  <c r="CG290" i="12"/>
  <c r="CN290" i="12"/>
  <c r="CD290" i="12"/>
  <c r="CK290" i="12"/>
  <c r="CL291" i="12"/>
  <c r="CF291" i="12"/>
  <c r="CM291" i="12"/>
  <c r="CG291" i="12"/>
  <c r="CN291" i="12"/>
  <c r="CD291" i="12"/>
  <c r="CK291" i="12"/>
  <c r="CL292" i="12"/>
  <c r="CF292" i="12"/>
  <c r="CM292" i="12"/>
  <c r="CG292" i="12"/>
  <c r="CN292" i="12"/>
  <c r="CD292" i="12"/>
  <c r="CK292" i="12"/>
  <c r="CL293" i="12"/>
  <c r="CF293" i="12"/>
  <c r="CM293" i="12"/>
  <c r="CG293" i="12"/>
  <c r="AX293" i="12" s="1"/>
  <c r="CN293" i="12"/>
  <c r="CD293" i="12"/>
  <c r="CK293" i="12"/>
  <c r="CL294" i="12"/>
  <c r="CF294" i="12"/>
  <c r="CM294" i="12"/>
  <c r="CG294" i="12"/>
  <c r="CN294" i="12"/>
  <c r="CD294" i="12"/>
  <c r="CK294" i="12"/>
  <c r="CN295" i="12"/>
  <c r="CJ295" i="12"/>
  <c r="CC295" i="12" s="1"/>
  <c r="CF295" i="12"/>
  <c r="CK295" i="12"/>
  <c r="CG295" i="12"/>
  <c r="CM295" i="12"/>
  <c r="CE295" i="12"/>
  <c r="CD295" i="12"/>
  <c r="CL302" i="12"/>
  <c r="CF302" i="12"/>
  <c r="CM302" i="12"/>
  <c r="CG302" i="12"/>
  <c r="CN302" i="12"/>
  <c r="CD302" i="12"/>
  <c r="AX302" i="12" s="1"/>
  <c r="CK302" i="12"/>
  <c r="CL303" i="12"/>
  <c r="CF303" i="12"/>
  <c r="CM303" i="12"/>
  <c r="CG303" i="12"/>
  <c r="CN303" i="12"/>
  <c r="CD303" i="12"/>
  <c r="CK303" i="12"/>
  <c r="CL304" i="12"/>
  <c r="CF304" i="12"/>
  <c r="CM304" i="12"/>
  <c r="CG304" i="12"/>
  <c r="CN304" i="12"/>
  <c r="CD304" i="12"/>
  <c r="CK304" i="12"/>
  <c r="CL305" i="12"/>
  <c r="CF305" i="12"/>
  <c r="CM305" i="12"/>
  <c r="CG305" i="12"/>
  <c r="AX305" i="12" s="1"/>
  <c r="CN305" i="12"/>
  <c r="CD305" i="12"/>
  <c r="CK305" i="12"/>
  <c r="CL306" i="12"/>
  <c r="CF306" i="12"/>
  <c r="CM306" i="12"/>
  <c r="CG306" i="12"/>
  <c r="CN306" i="12"/>
  <c r="CD306" i="12"/>
  <c r="AX306" i="12" s="1"/>
  <c r="CK306" i="12"/>
  <c r="D308" i="12"/>
  <c r="CI320" i="12"/>
  <c r="CB320" i="12"/>
  <c r="AS320" i="12" s="1"/>
  <c r="AX280" i="12"/>
  <c r="AX281" i="12"/>
  <c r="AX282" i="12"/>
  <c r="CL283" i="12"/>
  <c r="AX290" i="12"/>
  <c r="AX291" i="12"/>
  <c r="AX292" i="12"/>
  <c r="AX294" i="12"/>
  <c r="AX295" i="12"/>
  <c r="CL295" i="12"/>
  <c r="AX303" i="12"/>
  <c r="AX304" i="12"/>
  <c r="CI317" i="12"/>
  <c r="CB317" i="12"/>
  <c r="AS317" i="12" s="1"/>
  <c r="AS319" i="12"/>
  <c r="CI321" i="12"/>
  <c r="CB321" i="12"/>
  <c r="AS321" i="12" s="1"/>
  <c r="D310" i="12"/>
  <c r="D284" i="12"/>
  <c r="D286" i="12"/>
  <c r="AX287" i="12"/>
  <c r="D288" i="12"/>
  <c r="D296" i="12"/>
  <c r="AX297" i="12"/>
  <c r="D298" i="12"/>
  <c r="D300" i="12"/>
  <c r="AX301" i="12"/>
  <c r="D309" i="12"/>
  <c r="E327" i="10"/>
  <c r="D327" i="10"/>
  <c r="CH321" i="10"/>
  <c r="CA321" i="10"/>
  <c r="F321" i="10"/>
  <c r="E321" i="10"/>
  <c r="D321" i="10" s="1"/>
  <c r="CH320" i="10"/>
  <c r="CA320" i="10"/>
  <c r="F320" i="10"/>
  <c r="E320" i="10"/>
  <c r="D320" i="10" s="1"/>
  <c r="CH319" i="10"/>
  <c r="CA319" i="10"/>
  <c r="F319" i="10"/>
  <c r="E319" i="10"/>
  <c r="D319" i="10" s="1"/>
  <c r="CH318" i="10"/>
  <c r="CA318" i="10"/>
  <c r="F318" i="10"/>
  <c r="E318" i="10"/>
  <c r="D318" i="10" s="1"/>
  <c r="CH317" i="10"/>
  <c r="CA317" i="10"/>
  <c r="F317" i="10"/>
  <c r="E317" i="10"/>
  <c r="D317" i="10"/>
  <c r="CI317" i="10" s="1"/>
  <c r="AW312" i="10"/>
  <c r="AV312" i="10"/>
  <c r="AU312" i="10"/>
  <c r="AT312" i="10"/>
  <c r="AP312" i="10"/>
  <c r="AO312" i="10"/>
  <c r="AN312" i="10"/>
  <c r="AM312" i="10"/>
  <c r="AL312" i="10"/>
  <c r="AK312" i="10"/>
  <c r="AJ312" i="10"/>
  <c r="AI312" i="10"/>
  <c r="AH312" i="10"/>
  <c r="AG312" i="10"/>
  <c r="AF312" i="10"/>
  <c r="AE312" i="10"/>
  <c r="AD312" i="10"/>
  <c r="AC312" i="10"/>
  <c r="AB312" i="10"/>
  <c r="AA312" i="10"/>
  <c r="Z312" i="10"/>
  <c r="Y312" i="10"/>
  <c r="X312" i="10"/>
  <c r="W312" i="10"/>
  <c r="V312" i="10"/>
  <c r="U312" i="10"/>
  <c r="T312" i="10"/>
  <c r="S312" i="10"/>
  <c r="R312" i="10"/>
  <c r="Q312" i="10"/>
  <c r="P312" i="10"/>
  <c r="O312" i="10"/>
  <c r="N312" i="10"/>
  <c r="M312" i="10"/>
  <c r="L312" i="10"/>
  <c r="K312" i="10"/>
  <c r="J312" i="10"/>
  <c r="I312" i="10"/>
  <c r="H312" i="10"/>
  <c r="F312" i="10" s="1"/>
  <c r="G312" i="10"/>
  <c r="E312" i="10" s="1"/>
  <c r="D312" i="10" s="1"/>
  <c r="AW311" i="10"/>
  <c r="AV311" i="10"/>
  <c r="AU311" i="10"/>
  <c r="AT311" i="10"/>
  <c r="AP311" i="10"/>
  <c r="AO311" i="10"/>
  <c r="AN311" i="10"/>
  <c r="AM311" i="10"/>
  <c r="AL311" i="10"/>
  <c r="AK311" i="10"/>
  <c r="AJ311" i="10"/>
  <c r="AI311" i="10"/>
  <c r="AH311" i="10"/>
  <c r="AG311" i="10"/>
  <c r="AF311" i="10"/>
  <c r="AE311" i="10"/>
  <c r="AD311" i="10"/>
  <c r="AC311" i="10"/>
  <c r="AB311" i="10"/>
  <c r="AA311" i="10"/>
  <c r="Z311" i="10"/>
  <c r="Y311" i="10"/>
  <c r="X311" i="10"/>
  <c r="W311" i="10"/>
  <c r="V311" i="10"/>
  <c r="U311" i="10"/>
  <c r="T311" i="10"/>
  <c r="S311" i="10"/>
  <c r="R311" i="10"/>
  <c r="Q311" i="10"/>
  <c r="P311" i="10"/>
  <c r="O311" i="10"/>
  <c r="N311" i="10"/>
  <c r="M311" i="10"/>
  <c r="L311" i="10"/>
  <c r="K311" i="10"/>
  <c r="J311" i="10"/>
  <c r="I311" i="10"/>
  <c r="H311" i="10"/>
  <c r="G311" i="10"/>
  <c r="E311" i="10" s="1"/>
  <c r="D311" i="10" s="1"/>
  <c r="F311" i="10"/>
  <c r="AW310" i="10"/>
  <c r="AV310" i="10"/>
  <c r="AU310" i="10"/>
  <c r="AT310" i="10"/>
  <c r="AP310" i="10"/>
  <c r="AO310" i="10"/>
  <c r="AN310" i="10"/>
  <c r="AM310" i="10"/>
  <c r="AL310" i="10"/>
  <c r="AK310" i="10"/>
  <c r="AJ310" i="10"/>
  <c r="AI310" i="10"/>
  <c r="AH310" i="10"/>
  <c r="AG310" i="10"/>
  <c r="AF310" i="10"/>
  <c r="AE310" i="10"/>
  <c r="AD310" i="10"/>
  <c r="AC310" i="10"/>
  <c r="AB310" i="10"/>
  <c r="AA310" i="10"/>
  <c r="Z310" i="10"/>
  <c r="Y310" i="10"/>
  <c r="X310" i="10"/>
  <c r="W310" i="10"/>
  <c r="V310" i="10"/>
  <c r="U310" i="10"/>
  <c r="T310" i="10"/>
  <c r="S310" i="10"/>
  <c r="R310" i="10"/>
  <c r="Q310" i="10"/>
  <c r="P310" i="10"/>
  <c r="O310" i="10"/>
  <c r="N310" i="10"/>
  <c r="M310" i="10"/>
  <c r="L310" i="10"/>
  <c r="K310" i="10"/>
  <c r="J310" i="10"/>
  <c r="I310" i="10"/>
  <c r="H310" i="10"/>
  <c r="G310" i="10"/>
  <c r="F310" i="10"/>
  <c r="E310" i="10"/>
  <c r="D310" i="10" s="1"/>
  <c r="AW309" i="10"/>
  <c r="AV309" i="10"/>
  <c r="AU309" i="10"/>
  <c r="AT309" i="10"/>
  <c r="AP309" i="10"/>
  <c r="AO309" i="10"/>
  <c r="AN309" i="10"/>
  <c r="AM309" i="10"/>
  <c r="AL309" i="10"/>
  <c r="AK309" i="10"/>
  <c r="AJ309" i="10"/>
  <c r="AI309" i="10"/>
  <c r="AH309" i="10"/>
  <c r="AG309" i="10"/>
  <c r="AF309" i="10"/>
  <c r="AE309" i="10"/>
  <c r="AD309" i="10"/>
  <c r="AC309" i="10"/>
  <c r="AB309" i="10"/>
  <c r="AA309" i="10"/>
  <c r="Z309" i="10"/>
  <c r="Y309" i="10"/>
  <c r="X309" i="10"/>
  <c r="W309" i="10"/>
  <c r="V309" i="10"/>
  <c r="U309" i="10"/>
  <c r="T309" i="10"/>
  <c r="S309" i="10"/>
  <c r="R309" i="10"/>
  <c r="Q309" i="10"/>
  <c r="P309" i="10"/>
  <c r="O309" i="10"/>
  <c r="N309" i="10"/>
  <c r="M309" i="10"/>
  <c r="L309" i="10"/>
  <c r="K309" i="10"/>
  <c r="J309" i="10"/>
  <c r="I309" i="10"/>
  <c r="E309" i="10" s="1"/>
  <c r="H309" i="10"/>
  <c r="F309" i="10" s="1"/>
  <c r="G309" i="10"/>
  <c r="AW308" i="10"/>
  <c r="AV308" i="10"/>
  <c r="AU308" i="10"/>
  <c r="AT308" i="10"/>
  <c r="AS308" i="10"/>
  <c r="AP308" i="10"/>
  <c r="AO308" i="10"/>
  <c r="AN308" i="10"/>
  <c r="AM308" i="10"/>
  <c r="AL308" i="10"/>
  <c r="AK308" i="10"/>
  <c r="AJ308" i="10"/>
  <c r="AI308" i="10"/>
  <c r="AH308" i="10"/>
  <c r="AG308" i="10"/>
  <c r="AF308" i="10"/>
  <c r="AE308" i="10"/>
  <c r="AD308" i="10"/>
  <c r="AC308" i="10"/>
  <c r="AB308" i="10"/>
  <c r="AA308" i="10"/>
  <c r="Z308" i="10"/>
  <c r="Y308" i="10"/>
  <c r="X308" i="10"/>
  <c r="W308" i="10"/>
  <c r="V308" i="10"/>
  <c r="U308" i="10"/>
  <c r="T308" i="10"/>
  <c r="S308" i="10"/>
  <c r="R308" i="10"/>
  <c r="Q308" i="10"/>
  <c r="P308" i="10"/>
  <c r="O308" i="10"/>
  <c r="N308" i="10"/>
  <c r="M308" i="10"/>
  <c r="L308" i="10"/>
  <c r="K308" i="10"/>
  <c r="J308" i="10"/>
  <c r="I308" i="10"/>
  <c r="H308" i="10"/>
  <c r="F308" i="10" s="1"/>
  <c r="G308" i="10"/>
  <c r="E308" i="10"/>
  <c r="D308" i="10" s="1"/>
  <c r="AW307" i="10"/>
  <c r="AV307" i="10"/>
  <c r="AU307" i="10"/>
  <c r="AT307" i="10"/>
  <c r="AS307" i="10"/>
  <c r="AR307" i="10"/>
  <c r="AQ307" i="10"/>
  <c r="AP307" i="10"/>
  <c r="AO307" i="10"/>
  <c r="AN307" i="10"/>
  <c r="AM307" i="10"/>
  <c r="AL307" i="10"/>
  <c r="AK307" i="10"/>
  <c r="AJ307" i="10"/>
  <c r="AI307" i="10"/>
  <c r="AH307" i="10"/>
  <c r="AG307" i="10"/>
  <c r="AF307" i="10"/>
  <c r="AE307" i="10"/>
  <c r="AD307" i="10"/>
  <c r="AC307" i="10"/>
  <c r="AB307" i="10"/>
  <c r="AA307" i="10"/>
  <c r="Z307" i="10"/>
  <c r="Y307" i="10"/>
  <c r="X307" i="10"/>
  <c r="W307" i="10"/>
  <c r="V307" i="10"/>
  <c r="U307" i="10"/>
  <c r="T307" i="10"/>
  <c r="S307" i="10"/>
  <c r="R307" i="10"/>
  <c r="Q307" i="10"/>
  <c r="P307" i="10"/>
  <c r="O307" i="10"/>
  <c r="N307" i="10"/>
  <c r="M307" i="10"/>
  <c r="L307" i="10"/>
  <c r="K307" i="10"/>
  <c r="J307" i="10"/>
  <c r="I307" i="10"/>
  <c r="H307" i="10"/>
  <c r="G307" i="10"/>
  <c r="E307" i="10" s="1"/>
  <c r="D307" i="10" s="1"/>
  <c r="F307" i="10"/>
  <c r="CM306" i="10"/>
  <c r="CH306" i="10"/>
  <c r="CA306" i="10" s="1"/>
  <c r="CG306" i="10"/>
  <c r="CC306" i="10"/>
  <c r="CB306" i="10"/>
  <c r="F306" i="10"/>
  <c r="D306" i="10" s="1"/>
  <c r="E306" i="10"/>
  <c r="CH305" i="10"/>
  <c r="CA305" i="10" s="1"/>
  <c r="CC305" i="10"/>
  <c r="CB305" i="10"/>
  <c r="F305" i="10"/>
  <c r="D305" i="10" s="1"/>
  <c r="CG305" i="10" s="1"/>
  <c r="E305" i="10"/>
  <c r="CM304" i="10"/>
  <c r="CH304" i="10"/>
  <c r="CA304" i="10" s="1"/>
  <c r="CG304" i="10"/>
  <c r="CC304" i="10"/>
  <c r="CB304" i="10"/>
  <c r="F304" i="10"/>
  <c r="D304" i="10" s="1"/>
  <c r="E304" i="10"/>
  <c r="CH303" i="10"/>
  <c r="CA303" i="10" s="1"/>
  <c r="CG303" i="10"/>
  <c r="CC303" i="10"/>
  <c r="CB303" i="10"/>
  <c r="F303" i="10"/>
  <c r="D303" i="10" s="1"/>
  <c r="E303" i="10"/>
  <c r="CM302" i="10"/>
  <c r="CH302" i="10"/>
  <c r="CA302" i="10" s="1"/>
  <c r="CG302" i="10"/>
  <c r="CC302" i="10"/>
  <c r="CB302" i="10"/>
  <c r="F302" i="10"/>
  <c r="D302" i="10" s="1"/>
  <c r="E302" i="10"/>
  <c r="CH301" i="10"/>
  <c r="CA301" i="10"/>
  <c r="F301" i="10"/>
  <c r="E301" i="10"/>
  <c r="D301" i="10"/>
  <c r="CH300" i="10"/>
  <c r="CF300" i="10"/>
  <c r="CE300" i="10"/>
  <c r="CC300" i="10"/>
  <c r="CB300" i="10"/>
  <c r="CA300" i="10"/>
  <c r="F300" i="10"/>
  <c r="E300" i="10"/>
  <c r="D300" i="10" s="1"/>
  <c r="CK299" i="10"/>
  <c r="CH299" i="10"/>
  <c r="CC299" i="10"/>
  <c r="CB299" i="10"/>
  <c r="CA299" i="10"/>
  <c r="F299" i="10"/>
  <c r="E299" i="10"/>
  <c r="D299" i="10" s="1"/>
  <c r="CK298" i="10"/>
  <c r="CH298" i="10"/>
  <c r="CC298" i="10"/>
  <c r="CB298" i="10"/>
  <c r="CA298" i="10"/>
  <c r="F298" i="10"/>
  <c r="E298" i="10"/>
  <c r="D298" i="10"/>
  <c r="CH297" i="10"/>
  <c r="CF297" i="10"/>
  <c r="CC297" i="10"/>
  <c r="CB297" i="10"/>
  <c r="CA297" i="10"/>
  <c r="F297" i="10"/>
  <c r="E297" i="10"/>
  <c r="D297" i="10"/>
  <c r="CL296" i="10"/>
  <c r="CH296" i="10"/>
  <c r="CC296" i="10"/>
  <c r="CB296" i="10"/>
  <c r="CA296" i="10"/>
  <c r="F296" i="10"/>
  <c r="E296" i="10"/>
  <c r="D296" i="10" s="1"/>
  <c r="CL295" i="10"/>
  <c r="CK295" i="10"/>
  <c r="CH295" i="10"/>
  <c r="CA295" i="10" s="1"/>
  <c r="CD295" i="10"/>
  <c r="F295" i="10"/>
  <c r="D295" i="10" s="1"/>
  <c r="E295" i="10"/>
  <c r="CN294" i="10"/>
  <c r="CH294" i="10"/>
  <c r="CA294" i="10" s="1"/>
  <c r="CC294" i="10"/>
  <c r="CB294" i="10"/>
  <c r="F294" i="10"/>
  <c r="D294" i="10" s="1"/>
  <c r="E294" i="10"/>
  <c r="CM293" i="10"/>
  <c r="CH293" i="10"/>
  <c r="CA293" i="10" s="1"/>
  <c r="CG293" i="10"/>
  <c r="CC293" i="10"/>
  <c r="CB293" i="10"/>
  <c r="F293" i="10"/>
  <c r="D293" i="10" s="1"/>
  <c r="E293" i="10"/>
  <c r="CN292" i="10"/>
  <c r="CH292" i="10"/>
  <c r="CA292" i="10" s="1"/>
  <c r="CC292" i="10"/>
  <c r="CB292" i="10"/>
  <c r="F292" i="10"/>
  <c r="D292" i="10" s="1"/>
  <c r="E292" i="10"/>
  <c r="CM291" i="10"/>
  <c r="CH291" i="10"/>
  <c r="CA291" i="10" s="1"/>
  <c r="CG291" i="10"/>
  <c r="CC291" i="10"/>
  <c r="CB291" i="10"/>
  <c r="F291" i="10"/>
  <c r="D291" i="10" s="1"/>
  <c r="E291" i="10"/>
  <c r="CN290" i="10"/>
  <c r="CH290" i="10"/>
  <c r="CA290" i="10" s="1"/>
  <c r="CC290" i="10"/>
  <c r="CB290" i="10"/>
  <c r="F290" i="10"/>
  <c r="D290" i="10" s="1"/>
  <c r="E290" i="10"/>
  <c r="CH289" i="10"/>
  <c r="CE289" i="10"/>
  <c r="CA289" i="10"/>
  <c r="F289" i="10"/>
  <c r="E289" i="10"/>
  <c r="D289" i="10" s="1"/>
  <c r="CK288" i="10"/>
  <c r="CH288" i="10"/>
  <c r="CC288" i="10"/>
  <c r="CB288" i="10"/>
  <c r="CA288" i="10"/>
  <c r="F288" i="10"/>
  <c r="E288" i="10"/>
  <c r="D288" i="10"/>
  <c r="CH287" i="10"/>
  <c r="CC287" i="10"/>
  <c r="CB287" i="10"/>
  <c r="CA287" i="10"/>
  <c r="F287" i="10"/>
  <c r="E287" i="10"/>
  <c r="D287" i="10"/>
  <c r="CL286" i="10"/>
  <c r="CH286" i="10"/>
  <c r="CC286" i="10"/>
  <c r="CB286" i="10"/>
  <c r="CA286" i="10"/>
  <c r="F286" i="10"/>
  <c r="E286" i="10"/>
  <c r="D286" i="10" s="1"/>
  <c r="CE286" i="10" s="1"/>
  <c r="CH285" i="10"/>
  <c r="CC285" i="10"/>
  <c r="CB285" i="10"/>
  <c r="CA285" i="10"/>
  <c r="F285" i="10"/>
  <c r="E285" i="10"/>
  <c r="CH284" i="10"/>
  <c r="CC284" i="10"/>
  <c r="CB284" i="10"/>
  <c r="CA284" i="10"/>
  <c r="F284" i="10"/>
  <c r="E284" i="10"/>
  <c r="D284" i="10" s="1"/>
  <c r="CH283" i="10"/>
  <c r="CA283" i="10" s="1"/>
  <c r="CG283" i="10"/>
  <c r="F283" i="10"/>
  <c r="E283" i="10"/>
  <c r="D283" i="10"/>
  <c r="CH282" i="10"/>
  <c r="CA282" i="10" s="1"/>
  <c r="CC282" i="10"/>
  <c r="CB282" i="10"/>
  <c r="F282" i="10"/>
  <c r="D282" i="10" s="1"/>
  <c r="E282" i="10"/>
  <c r="CH281" i="10"/>
  <c r="CG281" i="10"/>
  <c r="CC281" i="10"/>
  <c r="CB281" i="10"/>
  <c r="CA281" i="10"/>
  <c r="F281" i="10"/>
  <c r="E281" i="10"/>
  <c r="D281" i="10"/>
  <c r="CK280" i="10"/>
  <c r="CH280" i="10"/>
  <c r="CA280" i="10" s="1"/>
  <c r="CC280" i="10"/>
  <c r="CB280" i="10"/>
  <c r="F280" i="10"/>
  <c r="D280" i="10" s="1"/>
  <c r="E280" i="10"/>
  <c r="CN279" i="10"/>
  <c r="CH279" i="10"/>
  <c r="CA279" i="10" s="1"/>
  <c r="CC279" i="10"/>
  <c r="CB279" i="10"/>
  <c r="F279" i="10"/>
  <c r="D279" i="10" s="1"/>
  <c r="E279" i="10"/>
  <c r="CM278" i="10"/>
  <c r="CH278" i="10"/>
  <c r="CA278" i="10" s="1"/>
  <c r="CC278" i="10"/>
  <c r="CB278" i="10"/>
  <c r="F278" i="10"/>
  <c r="D278" i="10" s="1"/>
  <c r="E278" i="10"/>
  <c r="CN277" i="10"/>
  <c r="CI277" i="10"/>
  <c r="CB277" i="10" s="1"/>
  <c r="CH277" i="10"/>
  <c r="CA277" i="10"/>
  <c r="F277" i="10"/>
  <c r="E277" i="10"/>
  <c r="D277" i="10"/>
  <c r="CL276" i="10"/>
  <c r="CH276" i="10"/>
  <c r="CF276" i="10"/>
  <c r="CE276" i="10"/>
  <c r="CC276" i="10"/>
  <c r="CB276" i="10"/>
  <c r="CA276" i="10"/>
  <c r="F276" i="10"/>
  <c r="E276" i="10"/>
  <c r="D276" i="10"/>
  <c r="CK275" i="10"/>
  <c r="CH275" i="10"/>
  <c r="CE275" i="10"/>
  <c r="CC275" i="10"/>
  <c r="CB275" i="10"/>
  <c r="CA275" i="10"/>
  <c r="F275" i="10"/>
  <c r="E275" i="10"/>
  <c r="D275" i="10" s="1"/>
  <c r="CH274" i="10"/>
  <c r="CC274" i="10"/>
  <c r="CB274" i="10"/>
  <c r="CA274" i="10"/>
  <c r="F274" i="10"/>
  <c r="E274" i="10"/>
  <c r="D274" i="10" s="1"/>
  <c r="CH273" i="10"/>
  <c r="CF273" i="10"/>
  <c r="CC273" i="10"/>
  <c r="CB273" i="10"/>
  <c r="CA273" i="10"/>
  <c r="F273" i="10"/>
  <c r="E273" i="10"/>
  <c r="D273" i="10"/>
  <c r="CL272" i="10"/>
  <c r="CH272" i="10"/>
  <c r="CF272" i="10"/>
  <c r="CE272" i="10"/>
  <c r="CC272" i="10"/>
  <c r="CB272" i="10"/>
  <c r="CA272" i="10"/>
  <c r="F272" i="10"/>
  <c r="E272" i="10"/>
  <c r="D272" i="10"/>
  <c r="CL271" i="10"/>
  <c r="CK271" i="10"/>
  <c r="CH271" i="10"/>
  <c r="CA271" i="10" s="1"/>
  <c r="CD271" i="10"/>
  <c r="F271" i="10"/>
  <c r="D271" i="10" s="1"/>
  <c r="E271" i="10"/>
  <c r="CN270" i="10"/>
  <c r="CH270" i="10"/>
  <c r="CA270" i="10" s="1"/>
  <c r="CC270" i="10"/>
  <c r="CB270" i="10"/>
  <c r="F270" i="10"/>
  <c r="D270" i="10" s="1"/>
  <c r="CG270" i="10" s="1"/>
  <c r="E270" i="10"/>
  <c r="CM269" i="10"/>
  <c r="CH269" i="10"/>
  <c r="CA269" i="10" s="1"/>
  <c r="CC269" i="10"/>
  <c r="CB269" i="10"/>
  <c r="F269" i="10"/>
  <c r="D269" i="10" s="1"/>
  <c r="E269" i="10"/>
  <c r="CN268" i="10"/>
  <c r="CH268" i="10"/>
  <c r="CA268" i="10" s="1"/>
  <c r="CG268" i="10"/>
  <c r="CC268" i="10"/>
  <c r="CB268" i="10"/>
  <c r="F268" i="10"/>
  <c r="D268" i="10" s="1"/>
  <c r="E268" i="10"/>
  <c r="CH267" i="10"/>
  <c r="CA267" i="10" s="1"/>
  <c r="CD267" i="10"/>
  <c r="CC267" i="10"/>
  <c r="CB267" i="10"/>
  <c r="F267" i="10"/>
  <c r="D267" i="10" s="1"/>
  <c r="E267" i="10"/>
  <c r="CM266" i="10"/>
  <c r="CH266" i="10"/>
  <c r="CA266" i="10" s="1"/>
  <c r="CG266" i="10"/>
  <c r="CC266" i="10"/>
  <c r="CB266" i="10"/>
  <c r="F266" i="10"/>
  <c r="D266" i="10" s="1"/>
  <c r="E266" i="10"/>
  <c r="CN265" i="10"/>
  <c r="CI265" i="10"/>
  <c r="CB265" i="10" s="1"/>
  <c r="CH265" i="10"/>
  <c r="CF265" i="10"/>
  <c r="CA265" i="10"/>
  <c r="F265" i="10"/>
  <c r="E265" i="10"/>
  <c r="D265" i="10"/>
  <c r="CC264" i="10"/>
  <c r="CA264" i="10"/>
  <c r="F264" i="10"/>
  <c r="E264" i="10"/>
  <c r="D264" i="10" s="1"/>
  <c r="CC263" i="10"/>
  <c r="CA263" i="10"/>
  <c r="F263" i="10"/>
  <c r="E263" i="10"/>
  <c r="D263" i="10"/>
  <c r="CC262" i="10"/>
  <c r="CA262" i="10"/>
  <c r="F262" i="10"/>
  <c r="E262" i="10"/>
  <c r="D262" i="10" s="1"/>
  <c r="CC261" i="10"/>
  <c r="CA261" i="10"/>
  <c r="F261" i="10"/>
  <c r="E261" i="10"/>
  <c r="D261" i="10"/>
  <c r="CL260" i="10"/>
  <c r="CC260" i="10"/>
  <c r="CA260" i="10"/>
  <c r="F260" i="10"/>
  <c r="E260" i="10"/>
  <c r="D260" i="10" s="1"/>
  <c r="CJ259" i="10"/>
  <c r="CC259" i="10" s="1"/>
  <c r="CF259" i="10"/>
  <c r="CA259" i="10"/>
  <c r="F259" i="10"/>
  <c r="E259" i="10"/>
  <c r="D259" i="10"/>
  <c r="CG258" i="10"/>
  <c r="CC258" i="10"/>
  <c r="CA258" i="10"/>
  <c r="F258" i="10"/>
  <c r="E258" i="10"/>
  <c r="D258" i="10"/>
  <c r="CF257" i="10"/>
  <c r="CC257" i="10"/>
  <c r="CA257" i="10"/>
  <c r="F257" i="10"/>
  <c r="E257" i="10"/>
  <c r="D257" i="10"/>
  <c r="CG256" i="10"/>
  <c r="CF256" i="10"/>
  <c r="CC256" i="10"/>
  <c r="CA256" i="10"/>
  <c r="F256" i="10"/>
  <c r="E256" i="10"/>
  <c r="D256" i="10"/>
  <c r="CF255" i="10"/>
  <c r="CC255" i="10"/>
  <c r="CA255" i="10"/>
  <c r="F255" i="10"/>
  <c r="E255" i="10"/>
  <c r="D255" i="10"/>
  <c r="CG254" i="10"/>
  <c r="CC254" i="10"/>
  <c r="CA254" i="10"/>
  <c r="F254" i="10"/>
  <c r="E254" i="10"/>
  <c r="D254" i="10"/>
  <c r="CA253" i="10"/>
  <c r="F253" i="10"/>
  <c r="D253" i="10" s="1"/>
  <c r="CE253" i="10" s="1"/>
  <c r="E253" i="10"/>
  <c r="CH252" i="10"/>
  <c r="CA252" i="10" s="1"/>
  <c r="CG252" i="10"/>
  <c r="CC252" i="10"/>
  <c r="F252" i="10"/>
  <c r="E252" i="10"/>
  <c r="D252" i="10" s="1"/>
  <c r="CL251" i="10"/>
  <c r="CH251" i="10"/>
  <c r="CC251" i="10"/>
  <c r="CA251" i="10"/>
  <c r="F251" i="10"/>
  <c r="E251" i="10"/>
  <c r="D251" i="10"/>
  <c r="CH250" i="10"/>
  <c r="CC250" i="10"/>
  <c r="CA250" i="10"/>
  <c r="F250" i="10"/>
  <c r="E250" i="10"/>
  <c r="D250" i="10" s="1"/>
  <c r="CL249" i="10"/>
  <c r="CK249" i="10"/>
  <c r="CH249" i="10"/>
  <c r="CA249" i="10" s="1"/>
  <c r="CD249" i="10"/>
  <c r="CC249" i="10"/>
  <c r="F249" i="10"/>
  <c r="D249" i="10" s="1"/>
  <c r="E249" i="10"/>
  <c r="CH248" i="10"/>
  <c r="CA248" i="10" s="1"/>
  <c r="CC248" i="10"/>
  <c r="F248" i="10"/>
  <c r="E248" i="10"/>
  <c r="CM247" i="10"/>
  <c r="CH247" i="10"/>
  <c r="CE247" i="10"/>
  <c r="CA247" i="10"/>
  <c r="F247" i="10"/>
  <c r="E247" i="10"/>
  <c r="D247" i="10" s="1"/>
  <c r="CC246" i="10"/>
  <c r="CA246" i="10"/>
  <c r="F246" i="10"/>
  <c r="E246" i="10"/>
  <c r="D246" i="10" s="1"/>
  <c r="CN245" i="10"/>
  <c r="CM245" i="10"/>
  <c r="CF245" i="10"/>
  <c r="CE245" i="10"/>
  <c r="CC245" i="10"/>
  <c r="CA245" i="10"/>
  <c r="F245" i="10"/>
  <c r="E245" i="10"/>
  <c r="D245" i="10"/>
  <c r="CC244" i="10"/>
  <c r="CA244" i="10"/>
  <c r="F244" i="10"/>
  <c r="E244" i="10"/>
  <c r="CN243" i="10"/>
  <c r="CL243" i="10"/>
  <c r="CF243" i="10"/>
  <c r="CE243" i="10"/>
  <c r="CC243" i="10"/>
  <c r="CA243" i="10"/>
  <c r="F243" i="10"/>
  <c r="E243" i="10"/>
  <c r="D243" i="10" s="1"/>
  <c r="CC242" i="10"/>
  <c r="CA242" i="10"/>
  <c r="F242" i="10"/>
  <c r="E242" i="10"/>
  <c r="D242" i="10" s="1"/>
  <c r="CJ241" i="10"/>
  <c r="CC241" i="10" s="1"/>
  <c r="CA241" i="10"/>
  <c r="F241" i="10"/>
  <c r="E241" i="10"/>
  <c r="D241" i="10"/>
  <c r="CH240" i="10"/>
  <c r="CA240" i="10" s="1"/>
  <c r="CC240" i="10"/>
  <c r="F240" i="10"/>
  <c r="E240" i="10"/>
  <c r="CH239" i="10"/>
  <c r="CC239" i="10"/>
  <c r="CA239" i="10"/>
  <c r="F239" i="10"/>
  <c r="E239" i="10"/>
  <c r="D239" i="10" s="1"/>
  <c r="CH238" i="10"/>
  <c r="CG238" i="10"/>
  <c r="CC238" i="10"/>
  <c r="CA238" i="10"/>
  <c r="F238" i="10"/>
  <c r="E238" i="10"/>
  <c r="D238" i="10"/>
  <c r="CH237" i="10"/>
  <c r="CC237" i="10"/>
  <c r="CA237" i="10"/>
  <c r="F237" i="10"/>
  <c r="E237" i="10"/>
  <c r="D237" i="10"/>
  <c r="CH236" i="10"/>
  <c r="CA236" i="10" s="1"/>
  <c r="CD236" i="10"/>
  <c r="CC236" i="10"/>
  <c r="F236" i="10"/>
  <c r="E236" i="10"/>
  <c r="D236" i="10" s="1"/>
  <c r="CJ235" i="10"/>
  <c r="CC235" i="10" s="1"/>
  <c r="CH235" i="10"/>
  <c r="CA235" i="10" s="1"/>
  <c r="CD235" i="10"/>
  <c r="F235" i="10"/>
  <c r="E235" i="10"/>
  <c r="D235" i="10" s="1"/>
  <c r="CN234" i="10"/>
  <c r="CH234" i="10"/>
  <c r="CC234" i="10"/>
  <c r="CA234" i="10"/>
  <c r="F234" i="10"/>
  <c r="E234" i="10"/>
  <c r="D234" i="10"/>
  <c r="CH233" i="10"/>
  <c r="CA233" i="10" s="1"/>
  <c r="CC233" i="10"/>
  <c r="F233" i="10"/>
  <c r="E233" i="10"/>
  <c r="CH232" i="10"/>
  <c r="CC232" i="10"/>
  <c r="CA232" i="10"/>
  <c r="F232" i="10"/>
  <c r="E232" i="10"/>
  <c r="CK231" i="10"/>
  <c r="CH231" i="10"/>
  <c r="CE231" i="10"/>
  <c r="CC231" i="10"/>
  <c r="CA231" i="10"/>
  <c r="F231" i="10"/>
  <c r="E231" i="10"/>
  <c r="D231" i="10"/>
  <c r="CH230" i="10"/>
  <c r="CA230" i="10" s="1"/>
  <c r="CC230" i="10"/>
  <c r="F230" i="10"/>
  <c r="E230" i="10"/>
  <c r="D230" i="10"/>
  <c r="CH229" i="10"/>
  <c r="CF229" i="10"/>
  <c r="CA229" i="10"/>
  <c r="F229" i="10"/>
  <c r="D229" i="10" s="1"/>
  <c r="E229" i="10"/>
  <c r="CH228" i="10"/>
  <c r="CC228" i="10"/>
  <c r="CA228" i="10"/>
  <c r="F228" i="10"/>
  <c r="E228" i="10"/>
  <c r="D228" i="10"/>
  <c r="CH227" i="10"/>
  <c r="CC227" i="10"/>
  <c r="CA227" i="10"/>
  <c r="F227" i="10"/>
  <c r="E227" i="10"/>
  <c r="D227" i="10"/>
  <c r="CH226" i="10"/>
  <c r="CA226" i="10" s="1"/>
  <c r="CC226" i="10"/>
  <c r="F226" i="10"/>
  <c r="E226" i="10"/>
  <c r="D226" i="10" s="1"/>
  <c r="CH225" i="10"/>
  <c r="CA225" i="10" s="1"/>
  <c r="CC225" i="10"/>
  <c r="F225" i="10"/>
  <c r="E225" i="10"/>
  <c r="D225" i="10"/>
  <c r="CH224" i="10"/>
  <c r="CC224" i="10"/>
  <c r="CA224" i="10"/>
  <c r="F224" i="10"/>
  <c r="E224" i="10"/>
  <c r="D224" i="10" s="1"/>
  <c r="CH223" i="10"/>
  <c r="CA223" i="10" s="1"/>
  <c r="F223" i="10"/>
  <c r="E223" i="10"/>
  <c r="CH222" i="10"/>
  <c r="CA222" i="10"/>
  <c r="F222" i="10"/>
  <c r="E222" i="10"/>
  <c r="D222" i="10"/>
  <c r="CN221" i="10"/>
  <c r="CH221" i="10"/>
  <c r="CG221" i="10"/>
  <c r="CA221" i="10"/>
  <c r="F221" i="10"/>
  <c r="E221" i="10"/>
  <c r="D221" i="10" s="1"/>
  <c r="F216" i="10"/>
  <c r="E216" i="10"/>
  <c r="D216" i="10" s="1"/>
  <c r="F215" i="10"/>
  <c r="E215" i="10"/>
  <c r="D215" i="10"/>
  <c r="F214" i="10"/>
  <c r="E214" i="10"/>
  <c r="D214" i="10" s="1"/>
  <c r="F213" i="10"/>
  <c r="E213" i="10"/>
  <c r="D213" i="10" s="1"/>
  <c r="CE208" i="10"/>
  <c r="CD208" i="10"/>
  <c r="CC208" i="10"/>
  <c r="CB208" i="10"/>
  <c r="CA208" i="10"/>
  <c r="AR208" i="10"/>
  <c r="CE207" i="10"/>
  <c r="CD207" i="10"/>
  <c r="CC207" i="10"/>
  <c r="CB207" i="10"/>
  <c r="CA207" i="10"/>
  <c r="AR207" i="10"/>
  <c r="AR206" i="10"/>
  <c r="F206" i="10"/>
  <c r="E206" i="10"/>
  <c r="D206" i="10"/>
  <c r="CJ205" i="10"/>
  <c r="CC205" i="10" s="1"/>
  <c r="CI205" i="10"/>
  <c r="CB205" i="10" s="1"/>
  <c r="AR205" i="10"/>
  <c r="F205" i="10"/>
  <c r="E205" i="10"/>
  <c r="D205" i="10"/>
  <c r="AR204" i="10"/>
  <c r="F204" i="10"/>
  <c r="E204" i="10"/>
  <c r="D204" i="10" s="1"/>
  <c r="CL204" i="10" s="1"/>
  <c r="CE204" i="10" s="1"/>
  <c r="AR203" i="10"/>
  <c r="F203" i="10"/>
  <c r="E203" i="10"/>
  <c r="F198" i="10"/>
  <c r="E198" i="10"/>
  <c r="D198" i="10" s="1"/>
  <c r="F197" i="10"/>
  <c r="E197" i="10"/>
  <c r="F196" i="10"/>
  <c r="E196" i="10"/>
  <c r="D196" i="10" s="1"/>
  <c r="F195" i="10"/>
  <c r="E195" i="10"/>
  <c r="F194" i="10"/>
  <c r="E194" i="10"/>
  <c r="D194" i="10" s="1"/>
  <c r="F193" i="10"/>
  <c r="E193" i="10"/>
  <c r="F192" i="10"/>
  <c r="E192" i="10"/>
  <c r="D192" i="10" s="1"/>
  <c r="F191" i="10"/>
  <c r="E191" i="10"/>
  <c r="F190" i="10"/>
  <c r="E190" i="10"/>
  <c r="D190" i="10" s="1"/>
  <c r="F189" i="10"/>
  <c r="E189" i="10"/>
  <c r="F188" i="10"/>
  <c r="E188" i="10"/>
  <c r="D188" i="10" s="1"/>
  <c r="F187" i="10"/>
  <c r="E187" i="10"/>
  <c r="F186" i="10"/>
  <c r="E186" i="10"/>
  <c r="D186" i="10" s="1"/>
  <c r="F185" i="10"/>
  <c r="E185" i="10"/>
  <c r="F184" i="10"/>
  <c r="E184" i="10"/>
  <c r="D184" i="10" s="1"/>
  <c r="F183" i="10"/>
  <c r="E183" i="10"/>
  <c r="F182" i="10"/>
  <c r="E182" i="10"/>
  <c r="D182" i="10" s="1"/>
  <c r="F181" i="10"/>
  <c r="E181" i="10"/>
  <c r="F180" i="10"/>
  <c r="E180" i="10"/>
  <c r="D180" i="10" s="1"/>
  <c r="F179" i="10"/>
  <c r="E179" i="10"/>
  <c r="AW178" i="10"/>
  <c r="AV178" i="10"/>
  <c r="AU178" i="10"/>
  <c r="AT178" i="10"/>
  <c r="AS178" i="10"/>
  <c r="AR178" i="10"/>
  <c r="AQ178" i="10"/>
  <c r="AP178" i="10"/>
  <c r="AO178" i="10"/>
  <c r="AN178" i="10"/>
  <c r="AM178" i="10"/>
  <c r="AL178" i="10"/>
  <c r="AK178" i="10"/>
  <c r="AJ178" i="10"/>
  <c r="AI178" i="10"/>
  <c r="AH178" i="10"/>
  <c r="AG178" i="10"/>
  <c r="AF178" i="10"/>
  <c r="AE178" i="10"/>
  <c r="AD178" i="10"/>
  <c r="AC178" i="10"/>
  <c r="AB178" i="10"/>
  <c r="AA178" i="10"/>
  <c r="Z178" i="10"/>
  <c r="Y178" i="10"/>
  <c r="X178" i="10"/>
  <c r="W178" i="10"/>
  <c r="V178" i="10"/>
  <c r="U178" i="10"/>
  <c r="T178" i="10"/>
  <c r="S178" i="10"/>
  <c r="R178" i="10"/>
  <c r="Q178" i="10"/>
  <c r="P178" i="10"/>
  <c r="O178" i="10"/>
  <c r="N178" i="10"/>
  <c r="M178" i="10"/>
  <c r="L178" i="10"/>
  <c r="K178" i="10"/>
  <c r="J178" i="10"/>
  <c r="I178" i="10"/>
  <c r="H178" i="10"/>
  <c r="F178" i="10" s="1"/>
  <c r="G178" i="10"/>
  <c r="E178" i="10" s="1"/>
  <c r="D178" i="10" s="1"/>
  <c r="E177" i="10"/>
  <c r="D177" i="10" s="1"/>
  <c r="E176" i="10"/>
  <c r="D176" i="10" s="1"/>
  <c r="E175" i="10"/>
  <c r="D175" i="10"/>
  <c r="E174" i="10"/>
  <c r="D174" i="10"/>
  <c r="F173" i="10"/>
  <c r="D173" i="10" s="1"/>
  <c r="CK172" i="10"/>
  <c r="CD172" i="10" s="1"/>
  <c r="F172" i="10"/>
  <c r="D172" i="10" s="1"/>
  <c r="F171" i="10"/>
  <c r="D171" i="10"/>
  <c r="CI170" i="10"/>
  <c r="CB170" i="10" s="1"/>
  <c r="CH170" i="10"/>
  <c r="CA170" i="10" s="1"/>
  <c r="F170" i="10"/>
  <c r="D170" i="10"/>
  <c r="CK169" i="10"/>
  <c r="CD169" i="10" s="1"/>
  <c r="CJ169" i="10"/>
  <c r="CC169" i="10" s="1"/>
  <c r="CH169" i="10"/>
  <c r="CA169" i="10"/>
  <c r="F169" i="10"/>
  <c r="D169" i="10" s="1"/>
  <c r="CI169" i="10" s="1"/>
  <c r="CB169" i="10" s="1"/>
  <c r="CJ168" i="10"/>
  <c r="CC168" i="10" s="1"/>
  <c r="CI168" i="10"/>
  <c r="CB168" i="10" s="1"/>
  <c r="F168" i="10"/>
  <c r="D168" i="10"/>
  <c r="CH168" i="10" s="1"/>
  <c r="CA168" i="10" s="1"/>
  <c r="AW167" i="10"/>
  <c r="AV167" i="10"/>
  <c r="AU167" i="10"/>
  <c r="AT167" i="10"/>
  <c r="AS167" i="10"/>
  <c r="AR167" i="10"/>
  <c r="AQ167" i="10"/>
  <c r="AP167" i="10"/>
  <c r="AN167" i="10"/>
  <c r="AL167" i="10"/>
  <c r="AJ167" i="10"/>
  <c r="AH167" i="10"/>
  <c r="AF167" i="10"/>
  <c r="AD167" i="10"/>
  <c r="F167" i="10" s="1"/>
  <c r="D167" i="10" s="1"/>
  <c r="CJ166" i="10"/>
  <c r="CC166" i="10" s="1"/>
  <c r="CI166" i="10"/>
  <c r="CB166" i="10" s="1"/>
  <c r="F166" i="10"/>
  <c r="D166" i="10"/>
  <c r="CK166" i="10" s="1"/>
  <c r="CD166" i="10" s="1"/>
  <c r="F165" i="10"/>
  <c r="D165" i="10"/>
  <c r="CK164" i="10"/>
  <c r="CD164" i="10" s="1"/>
  <c r="CH164" i="10"/>
  <c r="CA164" i="10" s="1"/>
  <c r="F164" i="10"/>
  <c r="D164" i="10"/>
  <c r="CJ164" i="10" s="1"/>
  <c r="CC164" i="10" s="1"/>
  <c r="AX159" i="10"/>
  <c r="AW159" i="10"/>
  <c r="AV159" i="10"/>
  <c r="AU159" i="10"/>
  <c r="AT159" i="10"/>
  <c r="AS159" i="10"/>
  <c r="AR159" i="10"/>
  <c r="AQ159" i="10"/>
  <c r="AP159" i="10"/>
  <c r="AO159" i="10"/>
  <c r="AN159" i="10"/>
  <c r="AM159" i="10"/>
  <c r="AL159" i="10"/>
  <c r="AK159" i="10"/>
  <c r="AJ159" i="10"/>
  <c r="AI159" i="10"/>
  <c r="AH159" i="10"/>
  <c r="AG159" i="10"/>
  <c r="AF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CM158" i="10"/>
  <c r="CI158" i="10"/>
  <c r="CB158" i="10" s="1"/>
  <c r="CH158" i="10"/>
  <c r="CA158" i="10" s="1"/>
  <c r="CE158" i="10"/>
  <c r="F158" i="10"/>
  <c r="E158" i="10"/>
  <c r="D158" i="10"/>
  <c r="CN157" i="10"/>
  <c r="CL157" i="10"/>
  <c r="CJ157" i="10"/>
  <c r="CI157" i="10"/>
  <c r="CH157" i="10"/>
  <c r="CA157" i="10" s="1"/>
  <c r="CG157" i="10"/>
  <c r="CF157" i="10"/>
  <c r="CC157" i="10"/>
  <c r="CB157" i="10"/>
  <c r="F157" i="10"/>
  <c r="CD157" i="10" s="1"/>
  <c r="E157" i="10"/>
  <c r="D157" i="10"/>
  <c r="CM157" i="10" s="1"/>
  <c r="CM156" i="10"/>
  <c r="CI156" i="10"/>
  <c r="CB156" i="10" s="1"/>
  <c r="CH156" i="10"/>
  <c r="CA156" i="10" s="1"/>
  <c r="CE156" i="10"/>
  <c r="F156" i="10"/>
  <c r="E156" i="10"/>
  <c r="D156" i="10"/>
  <c r="CN155" i="10"/>
  <c r="CL155" i="10"/>
  <c r="CJ155" i="10"/>
  <c r="CI155" i="10"/>
  <c r="CH155" i="10"/>
  <c r="CA155" i="10" s="1"/>
  <c r="CG155" i="10"/>
  <c r="CF155" i="10"/>
  <c r="CC155" i="10"/>
  <c r="CB155" i="10"/>
  <c r="F155" i="10"/>
  <c r="CD155" i="10" s="1"/>
  <c r="E155" i="10"/>
  <c r="D155" i="10"/>
  <c r="CM155" i="10" s="1"/>
  <c r="CM154" i="10"/>
  <c r="CI154" i="10"/>
  <c r="CB154" i="10" s="1"/>
  <c r="CH154" i="10"/>
  <c r="CA154" i="10" s="1"/>
  <c r="CE154" i="10"/>
  <c r="F154" i="10"/>
  <c r="E154" i="10"/>
  <c r="D154" i="10"/>
  <c r="CN153" i="10"/>
  <c r="CL153" i="10"/>
  <c r="CJ153" i="10"/>
  <c r="CI153" i="10"/>
  <c r="CH153" i="10"/>
  <c r="CA153" i="10" s="1"/>
  <c r="CG153" i="10"/>
  <c r="CF153" i="10"/>
  <c r="CC153" i="10"/>
  <c r="CB153" i="10"/>
  <c r="F153" i="10"/>
  <c r="CD153" i="10" s="1"/>
  <c r="E153" i="10"/>
  <c r="D153" i="10"/>
  <c r="CM153" i="10" s="1"/>
  <c r="CM152" i="10"/>
  <c r="CI152" i="10"/>
  <c r="CB152" i="10" s="1"/>
  <c r="CH152" i="10"/>
  <c r="CA152" i="10" s="1"/>
  <c r="CE152" i="10"/>
  <c r="F152" i="10"/>
  <c r="E152" i="10"/>
  <c r="D152" i="10"/>
  <c r="CN151" i="10"/>
  <c r="CL151" i="10"/>
  <c r="CJ151" i="10"/>
  <c r="CI151" i="10"/>
  <c r="CH151" i="10"/>
  <c r="CA151" i="10" s="1"/>
  <c r="CG151" i="10"/>
  <c r="CF151" i="10"/>
  <c r="CC151" i="10"/>
  <c r="CB151" i="10"/>
  <c r="F151" i="10"/>
  <c r="CD151" i="10" s="1"/>
  <c r="E151" i="10"/>
  <c r="D151" i="10"/>
  <c r="CM151" i="10" s="1"/>
  <c r="CM150" i="10"/>
  <c r="CI150" i="10"/>
  <c r="CB150" i="10" s="1"/>
  <c r="CH150" i="10"/>
  <c r="CA150" i="10" s="1"/>
  <c r="CE150" i="10"/>
  <c r="F150" i="10"/>
  <c r="E150" i="10"/>
  <c r="D150" i="10"/>
  <c r="AV145" i="10"/>
  <c r="AU145" i="10"/>
  <c r="AT145" i="10"/>
  <c r="AS145" i="10"/>
  <c r="AR145" i="10"/>
  <c r="AQ145" i="10"/>
  <c r="AP145" i="10"/>
  <c r="AO145" i="10"/>
  <c r="AN145" i="10"/>
  <c r="AM145" i="10"/>
  <c r="AL145" i="10"/>
  <c r="AK145" i="10"/>
  <c r="AJ145" i="10"/>
  <c r="AI145" i="10"/>
  <c r="AH145" i="10"/>
  <c r="AG145" i="10"/>
  <c r="AF145" i="10"/>
  <c r="AE145" i="10"/>
  <c r="AD145" i="10"/>
  <c r="AC145" i="10"/>
  <c r="AB145" i="10"/>
  <c r="AA145" i="10"/>
  <c r="Z145" i="10"/>
  <c r="Y145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E145" i="10" s="1"/>
  <c r="D145" i="10" s="1"/>
  <c r="H145" i="10"/>
  <c r="F145" i="10" s="1"/>
  <c r="G145" i="10"/>
  <c r="CK144" i="10"/>
  <c r="CI144" i="10"/>
  <c r="CB144" i="10" s="1"/>
  <c r="CH144" i="10"/>
  <c r="CA144" i="10" s="1"/>
  <c r="CD144" i="10"/>
  <c r="F144" i="10"/>
  <c r="D144" i="10" s="1"/>
  <c r="E144" i="10"/>
  <c r="CI143" i="10"/>
  <c r="CH143" i="10"/>
  <c r="CB143" i="10"/>
  <c r="CA143" i="10"/>
  <c r="F143" i="10"/>
  <c r="E143" i="10"/>
  <c r="D143" i="10"/>
  <c r="CK142" i="10"/>
  <c r="CI142" i="10"/>
  <c r="CB142" i="10" s="1"/>
  <c r="CH142" i="10"/>
  <c r="CA142" i="10" s="1"/>
  <c r="CD142" i="10"/>
  <c r="F142" i="10"/>
  <c r="D142" i="10" s="1"/>
  <c r="E142" i="10"/>
  <c r="CN141" i="10"/>
  <c r="CM141" i="10"/>
  <c r="CI141" i="10"/>
  <c r="CH141" i="10"/>
  <c r="CF141" i="10"/>
  <c r="CB141" i="10"/>
  <c r="CA141" i="10"/>
  <c r="F141" i="10"/>
  <c r="E141" i="10"/>
  <c r="D141" i="10"/>
  <c r="CK140" i="10"/>
  <c r="CI140" i="10"/>
  <c r="CB140" i="10" s="1"/>
  <c r="CH140" i="10"/>
  <c r="CA140" i="10" s="1"/>
  <c r="CD140" i="10"/>
  <c r="F140" i="10"/>
  <c r="D140" i="10" s="1"/>
  <c r="E140" i="10"/>
  <c r="CI139" i="10"/>
  <c r="CB139" i="10" s="1"/>
  <c r="CH139" i="10"/>
  <c r="CA139" i="10"/>
  <c r="F139" i="10"/>
  <c r="E139" i="10"/>
  <c r="D139" i="10"/>
  <c r="CK138" i="10"/>
  <c r="CI138" i="10"/>
  <c r="CB138" i="10" s="1"/>
  <c r="CH138" i="10"/>
  <c r="CA138" i="10" s="1"/>
  <c r="CD138" i="10"/>
  <c r="F138" i="10"/>
  <c r="D138" i="10" s="1"/>
  <c r="E138" i="10"/>
  <c r="CN137" i="10"/>
  <c r="CM137" i="10"/>
  <c r="CI137" i="10"/>
  <c r="CH137" i="10"/>
  <c r="CF137" i="10"/>
  <c r="CB137" i="10"/>
  <c r="CA137" i="10"/>
  <c r="F137" i="10"/>
  <c r="E137" i="10"/>
  <c r="D137" i="10"/>
  <c r="CK136" i="10"/>
  <c r="CI136" i="10"/>
  <c r="CB136" i="10" s="1"/>
  <c r="CH136" i="10"/>
  <c r="CA136" i="10" s="1"/>
  <c r="CD136" i="10"/>
  <c r="F136" i="10"/>
  <c r="D136" i="10" s="1"/>
  <c r="E136" i="10"/>
  <c r="CI135" i="10"/>
  <c r="CH135" i="10"/>
  <c r="CB135" i="10"/>
  <c r="CA135" i="10"/>
  <c r="F135" i="10"/>
  <c r="E135" i="10"/>
  <c r="D135" i="10"/>
  <c r="CK134" i="10"/>
  <c r="CI134" i="10"/>
  <c r="CB134" i="10" s="1"/>
  <c r="CH134" i="10"/>
  <c r="CA134" i="10" s="1"/>
  <c r="CD134" i="10"/>
  <c r="F134" i="10"/>
  <c r="D134" i="10" s="1"/>
  <c r="E134" i="10"/>
  <c r="CM133" i="10"/>
  <c r="CI133" i="10"/>
  <c r="CH133" i="10"/>
  <c r="CF133" i="10"/>
  <c r="CB133" i="10"/>
  <c r="CA133" i="10"/>
  <c r="F133" i="10"/>
  <c r="E133" i="10"/>
  <c r="D133" i="10"/>
  <c r="CI132" i="10"/>
  <c r="CB132" i="10" s="1"/>
  <c r="CH132" i="10"/>
  <c r="CA132" i="10" s="1"/>
  <c r="F132" i="10"/>
  <c r="D132" i="10" s="1"/>
  <c r="E132" i="10"/>
  <c r="CI131" i="10"/>
  <c r="CH131" i="10"/>
  <c r="CB131" i="10"/>
  <c r="CA131" i="10"/>
  <c r="F131" i="10"/>
  <c r="E131" i="10"/>
  <c r="D131" i="10"/>
  <c r="CI130" i="10"/>
  <c r="CB130" i="10" s="1"/>
  <c r="CH130" i="10"/>
  <c r="CA130" i="10"/>
  <c r="F130" i="10"/>
  <c r="D130" i="10" s="1"/>
  <c r="E130" i="10"/>
  <c r="CM129" i="10"/>
  <c r="CI129" i="10"/>
  <c r="CF129" i="10"/>
  <c r="CB129" i="10"/>
  <c r="F129" i="10"/>
  <c r="E129" i="10"/>
  <c r="D129" i="10"/>
  <c r="CI128" i="10"/>
  <c r="CB128" i="10"/>
  <c r="F128" i="10"/>
  <c r="E128" i="10"/>
  <c r="D128" i="10"/>
  <c r="CJ127" i="10"/>
  <c r="CC127" i="10" s="1"/>
  <c r="CI127" i="10"/>
  <c r="CB127" i="10"/>
  <c r="F127" i="10"/>
  <c r="D127" i="10" s="1"/>
  <c r="E127" i="10"/>
  <c r="CI126" i="10"/>
  <c r="CE126" i="10"/>
  <c r="CB126" i="10"/>
  <c r="F126" i="10"/>
  <c r="D126" i="10" s="1"/>
  <c r="E126" i="10"/>
  <c r="CM125" i="10"/>
  <c r="CI125" i="10"/>
  <c r="CF125" i="10"/>
  <c r="CB125" i="10"/>
  <c r="F125" i="10"/>
  <c r="E125" i="10"/>
  <c r="D125" i="10"/>
  <c r="CN124" i="10"/>
  <c r="CI124" i="10"/>
  <c r="CB124" i="10"/>
  <c r="F124" i="10"/>
  <c r="E124" i="10"/>
  <c r="D124" i="10"/>
  <c r="CI123" i="10"/>
  <c r="CD123" i="10"/>
  <c r="CB123" i="10"/>
  <c r="F123" i="10"/>
  <c r="D123" i="10" s="1"/>
  <c r="E123" i="10"/>
  <c r="CI122" i="10"/>
  <c r="CH122" i="10"/>
  <c r="CG122" i="10"/>
  <c r="CB122" i="10"/>
  <c r="CA122" i="10"/>
  <c r="F122" i="10"/>
  <c r="E122" i="10"/>
  <c r="D122" i="10" s="1"/>
  <c r="CI121" i="10"/>
  <c r="CB121" i="10" s="1"/>
  <c r="F121" i="10"/>
  <c r="E121" i="10"/>
  <c r="D121" i="10"/>
  <c r="CI120" i="10"/>
  <c r="CB120" i="10" s="1"/>
  <c r="CH120" i="10"/>
  <c r="CA120" i="10"/>
  <c r="F120" i="10"/>
  <c r="D120" i="10" s="1"/>
  <c r="CE120" i="10" s="1"/>
  <c r="E120" i="10"/>
  <c r="CM119" i="10"/>
  <c r="CI119" i="10"/>
  <c r="CB119" i="10" s="1"/>
  <c r="CH119" i="10"/>
  <c r="CA119" i="10"/>
  <c r="F119" i="10"/>
  <c r="E119" i="10"/>
  <c r="D119" i="10" s="1"/>
  <c r="CL118" i="10"/>
  <c r="CK118" i="10"/>
  <c r="CI118" i="10"/>
  <c r="CB118" i="10" s="1"/>
  <c r="CH118" i="10"/>
  <c r="CG118" i="10"/>
  <c r="CE118" i="10"/>
  <c r="CA118" i="10"/>
  <c r="F118" i="10"/>
  <c r="E118" i="10"/>
  <c r="D118" i="10"/>
  <c r="CN117" i="10"/>
  <c r="CJ117" i="10"/>
  <c r="CC117" i="10" s="1"/>
  <c r="CI117" i="10"/>
  <c r="CB117" i="10" s="1"/>
  <c r="CH117" i="10"/>
  <c r="CF117" i="10"/>
  <c r="CE117" i="10"/>
  <c r="CA117" i="10"/>
  <c r="F117" i="10"/>
  <c r="D117" i="10" s="1"/>
  <c r="E117" i="10"/>
  <c r="CI116" i="10"/>
  <c r="CB116" i="10" s="1"/>
  <c r="CH116" i="10"/>
  <c r="CA116" i="10" s="1"/>
  <c r="F116" i="10"/>
  <c r="E116" i="10"/>
  <c r="D116" i="10"/>
  <c r="CL116" i="10" s="1"/>
  <c r="CI115" i="10"/>
  <c r="CH115" i="10"/>
  <c r="CB115" i="10"/>
  <c r="CA115" i="10"/>
  <c r="F115" i="10"/>
  <c r="E115" i="10"/>
  <c r="D115" i="10"/>
  <c r="CM114" i="10"/>
  <c r="CI114" i="10"/>
  <c r="CB114" i="10" s="1"/>
  <c r="CH114" i="10"/>
  <c r="CA114" i="10" s="1"/>
  <c r="CD114" i="10"/>
  <c r="F114" i="10"/>
  <c r="D114" i="10" s="1"/>
  <c r="E114" i="10"/>
  <c r="CI113" i="10"/>
  <c r="CH113" i="10"/>
  <c r="CB113" i="10"/>
  <c r="CA113" i="10"/>
  <c r="F113" i="10"/>
  <c r="E113" i="10"/>
  <c r="D113" i="10" s="1"/>
  <c r="CK112" i="10"/>
  <c r="CI112" i="10"/>
  <c r="CB112" i="10" s="1"/>
  <c r="CH112" i="10"/>
  <c r="CD112" i="10"/>
  <c r="CA112" i="10"/>
  <c r="F112" i="10"/>
  <c r="D112" i="10" s="1"/>
  <c r="E112" i="10"/>
  <c r="CN111" i="10"/>
  <c r="CM111" i="10"/>
  <c r="CH111" i="10"/>
  <c r="CE111" i="10"/>
  <c r="CA111" i="10"/>
  <c r="F111" i="10"/>
  <c r="E111" i="10"/>
  <c r="D111" i="10" s="1"/>
  <c r="CL110" i="10"/>
  <c r="CK110" i="10"/>
  <c r="CI110" i="10"/>
  <c r="CB110" i="10" s="1"/>
  <c r="CH110" i="10"/>
  <c r="CG110" i="10"/>
  <c r="CE110" i="10"/>
  <c r="CA110" i="10"/>
  <c r="F110" i="10"/>
  <c r="E110" i="10"/>
  <c r="D110" i="10"/>
  <c r="CN109" i="10"/>
  <c r="CJ109" i="10"/>
  <c r="CC109" i="10" s="1"/>
  <c r="CI109" i="10"/>
  <c r="CB109" i="10" s="1"/>
  <c r="CH109" i="10"/>
  <c r="CF109" i="10"/>
  <c r="CE109" i="10"/>
  <c r="CA109" i="10"/>
  <c r="F109" i="10"/>
  <c r="D109" i="10" s="1"/>
  <c r="E109" i="10"/>
  <c r="CL108" i="10"/>
  <c r="CI108" i="10"/>
  <c r="CB108" i="10" s="1"/>
  <c r="CH108" i="10"/>
  <c r="CA108" i="10" s="1"/>
  <c r="F108" i="10"/>
  <c r="E108" i="10"/>
  <c r="D108" i="10"/>
  <c r="CH107" i="10"/>
  <c r="CE107" i="10"/>
  <c r="CA107" i="10"/>
  <c r="F107" i="10"/>
  <c r="D107" i="10" s="1"/>
  <c r="E107" i="10"/>
  <c r="CI106" i="10"/>
  <c r="CH106" i="10"/>
  <c r="CB106" i="10"/>
  <c r="CA106" i="10"/>
  <c r="F106" i="10"/>
  <c r="E106" i="10"/>
  <c r="D106" i="10"/>
  <c r="CI105" i="10"/>
  <c r="CB105" i="10" s="1"/>
  <c r="CH105" i="10"/>
  <c r="CA105" i="10"/>
  <c r="F105" i="10"/>
  <c r="D105" i="10" s="1"/>
  <c r="E105" i="10"/>
  <c r="CI104" i="10"/>
  <c r="CB104" i="10" s="1"/>
  <c r="CH104" i="10"/>
  <c r="CA104" i="10"/>
  <c r="F104" i="10"/>
  <c r="E104" i="10"/>
  <c r="CI103" i="10"/>
  <c r="CB103" i="10" s="1"/>
  <c r="CH103" i="10"/>
  <c r="CA103" i="10"/>
  <c r="F103" i="10"/>
  <c r="E103" i="10"/>
  <c r="D103" i="10"/>
  <c r="CK103" i="10" s="1"/>
  <c r="CH102" i="10"/>
  <c r="CA102" i="10" s="1"/>
  <c r="CD102" i="10"/>
  <c r="F102" i="10"/>
  <c r="E102" i="10"/>
  <c r="D102" i="10"/>
  <c r="CI101" i="10"/>
  <c r="CB101" i="10"/>
  <c r="F101" i="10"/>
  <c r="D101" i="10" s="1"/>
  <c r="E101" i="10"/>
  <c r="CI100" i="10"/>
  <c r="CH100" i="10"/>
  <c r="CB100" i="10"/>
  <c r="CA100" i="10"/>
  <c r="F100" i="10"/>
  <c r="E100" i="10"/>
  <c r="D100" i="10"/>
  <c r="CK99" i="10"/>
  <c r="CI99" i="10"/>
  <c r="CB99" i="10" s="1"/>
  <c r="CH99" i="10"/>
  <c r="CD99" i="10"/>
  <c r="CA99" i="10"/>
  <c r="F99" i="10"/>
  <c r="D99" i="10" s="1"/>
  <c r="CE99" i="10" s="1"/>
  <c r="E99" i="10"/>
  <c r="CI98" i="10"/>
  <c r="CB98" i="10" s="1"/>
  <c r="CH98" i="10"/>
  <c r="CA98" i="10"/>
  <c r="F98" i="10"/>
  <c r="E98" i="10"/>
  <c r="CI97" i="10"/>
  <c r="CB97" i="10" s="1"/>
  <c r="CH97" i="10"/>
  <c r="CA97" i="10"/>
  <c r="F97" i="10"/>
  <c r="E97" i="10"/>
  <c r="D97" i="10"/>
  <c r="CI96" i="10"/>
  <c r="CB96" i="10" s="1"/>
  <c r="CD96" i="10"/>
  <c r="F96" i="10"/>
  <c r="E96" i="10"/>
  <c r="D96" i="10"/>
  <c r="CI95" i="10"/>
  <c r="CH95" i="10"/>
  <c r="CB95" i="10"/>
  <c r="CA95" i="10"/>
  <c r="F95" i="10"/>
  <c r="E95" i="10"/>
  <c r="D95" i="10"/>
  <c r="CM94" i="10"/>
  <c r="CI94" i="10"/>
  <c r="CB94" i="10" s="1"/>
  <c r="CH94" i="10"/>
  <c r="CA94" i="10" s="1"/>
  <c r="CD94" i="10"/>
  <c r="F94" i="10"/>
  <c r="D94" i="10" s="1"/>
  <c r="E94" i="10"/>
  <c r="CM93" i="10"/>
  <c r="CI93" i="10"/>
  <c r="CH93" i="10"/>
  <c r="CG93" i="10"/>
  <c r="CB93" i="10"/>
  <c r="CA93" i="10"/>
  <c r="F93" i="10"/>
  <c r="E93" i="10"/>
  <c r="D93" i="10" s="1"/>
  <c r="CK92" i="10"/>
  <c r="CI92" i="10"/>
  <c r="CB92" i="10" s="1"/>
  <c r="CH92" i="10"/>
  <c r="CD92" i="10"/>
  <c r="CA92" i="10"/>
  <c r="F92" i="10"/>
  <c r="D92" i="10" s="1"/>
  <c r="E92" i="10"/>
  <c r="CI91" i="10"/>
  <c r="CB91" i="10" s="1"/>
  <c r="CH91" i="10"/>
  <c r="CA91" i="10"/>
  <c r="F91" i="10"/>
  <c r="E91" i="10"/>
  <c r="D91" i="10" s="1"/>
  <c r="CM91" i="10" s="1"/>
  <c r="D86" i="10"/>
  <c r="D85" i="10"/>
  <c r="CL81" i="10"/>
  <c r="CE81" i="10" s="1"/>
  <c r="CK81" i="10"/>
  <c r="CD81" i="10" s="1"/>
  <c r="CJ81" i="10"/>
  <c r="CI81" i="10"/>
  <c r="CH81" i="10"/>
  <c r="CA81" i="10" s="1"/>
  <c r="CC81" i="10"/>
  <c r="CB81" i="10"/>
  <c r="CL80" i="10"/>
  <c r="CK80" i="10"/>
  <c r="CJ80" i="10"/>
  <c r="CC80" i="10" s="1"/>
  <c r="CI80" i="10"/>
  <c r="CH80" i="10"/>
  <c r="CE80" i="10"/>
  <c r="CD80" i="10"/>
  <c r="CB80" i="10"/>
  <c r="CA80" i="10"/>
  <c r="CL79" i="10"/>
  <c r="CK79" i="10"/>
  <c r="CD79" i="10" s="1"/>
  <c r="J79" i="10" s="1"/>
  <c r="CJ79" i="10"/>
  <c r="CI79" i="10"/>
  <c r="CB79" i="10" s="1"/>
  <c r="CH79" i="10"/>
  <c r="CE79" i="10"/>
  <c r="CC79" i="10"/>
  <c r="CA79" i="10"/>
  <c r="CL78" i="10"/>
  <c r="CE78" i="10" s="1"/>
  <c r="CK78" i="10"/>
  <c r="CJ78" i="10"/>
  <c r="CI78" i="10"/>
  <c r="CH78" i="10"/>
  <c r="CA78" i="10" s="1"/>
  <c r="CD78" i="10"/>
  <c r="CC78" i="10"/>
  <c r="CB78" i="10"/>
  <c r="J78" i="10" s="1"/>
  <c r="CL77" i="10"/>
  <c r="CK77" i="10"/>
  <c r="CD77" i="10" s="1"/>
  <c r="CJ77" i="10"/>
  <c r="CI77" i="10"/>
  <c r="CH77" i="10"/>
  <c r="CE77" i="10"/>
  <c r="CC77" i="10"/>
  <c r="CB77" i="10"/>
  <c r="CA77" i="10"/>
  <c r="CL76" i="10"/>
  <c r="CK76" i="10"/>
  <c r="CD76" i="10" s="1"/>
  <c r="CJ76" i="10"/>
  <c r="CC76" i="10" s="1"/>
  <c r="CI76" i="10"/>
  <c r="CH76" i="10"/>
  <c r="CE76" i="10"/>
  <c r="CB76" i="10"/>
  <c r="CA76" i="10"/>
  <c r="J76" i="10" s="1"/>
  <c r="CL75" i="10"/>
  <c r="CK75" i="10"/>
  <c r="CJ75" i="10"/>
  <c r="CC75" i="10" s="1"/>
  <c r="CI75" i="10"/>
  <c r="CB75" i="10" s="1"/>
  <c r="CH75" i="10"/>
  <c r="CE75" i="10"/>
  <c r="CD75" i="10"/>
  <c r="CA75" i="10"/>
  <c r="CL74" i="10"/>
  <c r="CE74" i="10" s="1"/>
  <c r="CK74" i="10"/>
  <c r="CJ74" i="10"/>
  <c r="CI74" i="10"/>
  <c r="CH74" i="10"/>
  <c r="CA74" i="10" s="1"/>
  <c r="CD74" i="10"/>
  <c r="J74" i="10" s="1"/>
  <c r="CC74" i="10"/>
  <c r="CB74" i="10"/>
  <c r="CL73" i="10"/>
  <c r="CE73" i="10" s="1"/>
  <c r="CK73" i="10"/>
  <c r="CD73" i="10" s="1"/>
  <c r="CJ73" i="10"/>
  <c r="CI73" i="10"/>
  <c r="CB73" i="10" s="1"/>
  <c r="CH73" i="10"/>
  <c r="CA73" i="10" s="1"/>
  <c r="J73" i="10" s="1"/>
  <c r="CC73" i="10"/>
  <c r="CL72" i="10"/>
  <c r="CK72" i="10"/>
  <c r="CJ72" i="10"/>
  <c r="CC72" i="10" s="1"/>
  <c r="CI72" i="10"/>
  <c r="CH72" i="10"/>
  <c r="CE72" i="10"/>
  <c r="CD72" i="10"/>
  <c r="CB72" i="10"/>
  <c r="J72" i="10" s="1"/>
  <c r="CA72" i="10"/>
  <c r="CL71" i="10"/>
  <c r="CK71" i="10"/>
  <c r="CD71" i="10" s="1"/>
  <c r="CJ71" i="10"/>
  <c r="CI71" i="10"/>
  <c r="CB71" i="10" s="1"/>
  <c r="CH71" i="10"/>
  <c r="CE71" i="10"/>
  <c r="CC71" i="10"/>
  <c r="CA71" i="10"/>
  <c r="J71" i="10" s="1"/>
  <c r="CL70" i="10"/>
  <c r="CE70" i="10" s="1"/>
  <c r="CK70" i="10"/>
  <c r="CJ70" i="10"/>
  <c r="CI70" i="10"/>
  <c r="CH70" i="10"/>
  <c r="CA70" i="10" s="1"/>
  <c r="CD70" i="10"/>
  <c r="CC70" i="10"/>
  <c r="CB70" i="10"/>
  <c r="CL69" i="10"/>
  <c r="CK69" i="10"/>
  <c r="CD69" i="10" s="1"/>
  <c r="CJ69" i="10"/>
  <c r="CI69" i="10"/>
  <c r="CH69" i="10"/>
  <c r="CE69" i="10"/>
  <c r="CC69" i="10"/>
  <c r="CB69" i="10"/>
  <c r="CA69" i="10"/>
  <c r="CL68" i="10"/>
  <c r="CK68" i="10"/>
  <c r="CD68" i="10" s="1"/>
  <c r="CJ68" i="10"/>
  <c r="CC68" i="10" s="1"/>
  <c r="CI68" i="10"/>
  <c r="CH68" i="10"/>
  <c r="CA68" i="10" s="1"/>
  <c r="CE68" i="10"/>
  <c r="CB68" i="10"/>
  <c r="J68" i="10"/>
  <c r="CL67" i="10"/>
  <c r="CK67" i="10"/>
  <c r="CJ67" i="10"/>
  <c r="CI67" i="10"/>
  <c r="CB67" i="10" s="1"/>
  <c r="CH67" i="10"/>
  <c r="CE67" i="10"/>
  <c r="CD67" i="10"/>
  <c r="CC67" i="10"/>
  <c r="CA67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I64" i="10"/>
  <c r="AH64" i="10"/>
  <c r="AG64" i="10"/>
  <c r="AF64" i="10"/>
  <c r="AE64" i="10"/>
  <c r="AD64" i="10"/>
  <c r="AC64" i="10"/>
  <c r="AB64" i="10"/>
  <c r="AA64" i="10"/>
  <c r="CN63" i="10"/>
  <c r="CJ63" i="10"/>
  <c r="CC63" i="10" s="1"/>
  <c r="CI63" i="10"/>
  <c r="CB63" i="10" s="1"/>
  <c r="CH63" i="10"/>
  <c r="CE63" i="10"/>
  <c r="CA63" i="10"/>
  <c r="F63" i="10"/>
  <c r="E63" i="10"/>
  <c r="D63" i="10"/>
  <c r="CN62" i="10"/>
  <c r="CJ62" i="10"/>
  <c r="CH62" i="10"/>
  <c r="CA62" i="10" s="1"/>
  <c r="CC62" i="10"/>
  <c r="F62" i="10"/>
  <c r="F64" i="10" s="1"/>
  <c r="E62" i="10"/>
  <c r="D62" i="10" s="1"/>
  <c r="CG62" i="10" s="1"/>
  <c r="CN61" i="10"/>
  <c r="CJ61" i="10"/>
  <c r="CC61" i="10" s="1"/>
  <c r="CI61" i="10"/>
  <c r="CB61" i="10" s="1"/>
  <c r="CH61" i="10"/>
  <c r="CE61" i="10"/>
  <c r="CA61" i="10"/>
  <c r="F61" i="10"/>
  <c r="E61" i="10"/>
  <c r="D61" i="10"/>
  <c r="AW60" i="10"/>
  <c r="AV60" i="10"/>
  <c r="AU60" i="10"/>
  <c r="AT60" i="10"/>
  <c r="AS60" i="10"/>
  <c r="AR60" i="10"/>
  <c r="AQ60" i="10"/>
  <c r="AP60" i="10"/>
  <c r="AO60" i="10"/>
  <c r="AN60" i="10"/>
  <c r="AM60" i="10"/>
  <c r="AL60" i="10"/>
  <c r="AK60" i="10"/>
  <c r="AJ60" i="10"/>
  <c r="AI60" i="10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CN59" i="10"/>
  <c r="CJ59" i="10"/>
  <c r="CC59" i="10" s="1"/>
  <c r="CI59" i="10"/>
  <c r="CB59" i="10" s="1"/>
  <c r="CH59" i="10"/>
  <c r="CE59" i="10"/>
  <c r="CA59" i="10"/>
  <c r="F59" i="10"/>
  <c r="E59" i="10"/>
  <c r="D59" i="10"/>
  <c r="CJ58" i="10"/>
  <c r="CH58" i="10"/>
  <c r="CA58" i="10" s="1"/>
  <c r="CC58" i="10"/>
  <c r="F58" i="10"/>
  <c r="E58" i="10"/>
  <c r="CM57" i="10"/>
  <c r="CJ57" i="10"/>
  <c r="CC57" i="10" s="1"/>
  <c r="CI57" i="10"/>
  <c r="CB57" i="10" s="1"/>
  <c r="CH57" i="10"/>
  <c r="CA57" i="10" s="1"/>
  <c r="F57" i="10"/>
  <c r="E57" i="10"/>
  <c r="D57" i="10"/>
  <c r="CJ56" i="10"/>
  <c r="CH56" i="10"/>
  <c r="CA56" i="10" s="1"/>
  <c r="CC56" i="10"/>
  <c r="F56" i="10"/>
  <c r="F60" i="10" s="1"/>
  <c r="E56" i="10"/>
  <c r="CM55" i="10"/>
  <c r="CL55" i="10"/>
  <c r="CJ55" i="10"/>
  <c r="CC55" i="10" s="1"/>
  <c r="CH55" i="10"/>
  <c r="CA55" i="10" s="1"/>
  <c r="CE55" i="10"/>
  <c r="F55" i="10"/>
  <c r="E55" i="10"/>
  <c r="D55" i="10"/>
  <c r="AW54" i="10"/>
  <c r="AV54" i="10"/>
  <c r="AU54" i="10"/>
  <c r="AT54" i="10"/>
  <c r="AS54" i="10"/>
  <c r="AR54" i="10"/>
  <c r="AQ54" i="10"/>
  <c r="AP54" i="10"/>
  <c r="AO54" i="10"/>
  <c r="AN54" i="10"/>
  <c r="AM54" i="10"/>
  <c r="AL54" i="10"/>
  <c r="AK54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CM53" i="10"/>
  <c r="CJ53" i="10"/>
  <c r="CC53" i="10" s="1"/>
  <c r="CH53" i="10"/>
  <c r="CA53" i="10" s="1"/>
  <c r="F53" i="10"/>
  <c r="E53" i="10"/>
  <c r="D53" i="10"/>
  <c r="CI53" i="10" s="1"/>
  <c r="CB53" i="10" s="1"/>
  <c r="CJ52" i="10"/>
  <c r="CH52" i="10"/>
  <c r="CA52" i="10" s="1"/>
  <c r="CC52" i="10"/>
  <c r="F52" i="10"/>
  <c r="E52" i="10"/>
  <c r="D52" i="10" s="1"/>
  <c r="CN52" i="10" s="1"/>
  <c r="CJ51" i="10"/>
  <c r="CC51" i="10" s="1"/>
  <c r="CH51" i="10"/>
  <c r="CA51" i="10"/>
  <c r="F51" i="10"/>
  <c r="E51" i="10"/>
  <c r="D51" i="10"/>
  <c r="CI51" i="10" s="1"/>
  <c r="CB51" i="10" s="1"/>
  <c r="CJ50" i="10"/>
  <c r="CC50" i="10" s="1"/>
  <c r="CH50" i="10"/>
  <c r="CA50" i="10" s="1"/>
  <c r="F50" i="10"/>
  <c r="E50" i="10"/>
  <c r="D50" i="10" s="1"/>
  <c r="CK50" i="10" s="1"/>
  <c r="CD50" i="10" s="1"/>
  <c r="CM49" i="10"/>
  <c r="CL49" i="10"/>
  <c r="CJ49" i="10"/>
  <c r="CC49" i="10" s="1"/>
  <c r="CI49" i="10"/>
  <c r="CB49" i="10" s="1"/>
  <c r="CH49" i="10"/>
  <c r="CA49" i="10" s="1"/>
  <c r="CE49" i="10"/>
  <c r="F49" i="10"/>
  <c r="E49" i="10"/>
  <c r="D49" i="10"/>
  <c r="CJ48" i="10"/>
  <c r="CH48" i="10"/>
  <c r="CA48" i="10" s="1"/>
  <c r="CC48" i="10"/>
  <c r="F48" i="10"/>
  <c r="F54" i="10" s="1"/>
  <c r="E48" i="10"/>
  <c r="CL47" i="10"/>
  <c r="CJ47" i="10"/>
  <c r="CC47" i="10" s="1"/>
  <c r="CI47" i="10"/>
  <c r="CB47" i="10" s="1"/>
  <c r="CH47" i="10"/>
  <c r="CE47" i="10"/>
  <c r="CA47" i="10"/>
  <c r="F47" i="10"/>
  <c r="E47" i="10"/>
  <c r="D47" i="10"/>
  <c r="AW46" i="10"/>
  <c r="AV46" i="10"/>
  <c r="AU46" i="10"/>
  <c r="AT46" i="10"/>
  <c r="AS46" i="10"/>
  <c r="AR46" i="10"/>
  <c r="AQ46" i="10"/>
  <c r="AP46" i="10"/>
  <c r="AO46" i="10"/>
  <c r="AN46" i="10"/>
  <c r="AM46" i="10"/>
  <c r="AL46" i="10"/>
  <c r="AK46" i="10"/>
  <c r="AJ46" i="10"/>
  <c r="AI46" i="10"/>
  <c r="AH46" i="10"/>
  <c r="AG46" i="10"/>
  <c r="AF46" i="10"/>
  <c r="AE46" i="10"/>
  <c r="AD46" i="10"/>
  <c r="AC46" i="10"/>
  <c r="AB46" i="10"/>
  <c r="AA46" i="10"/>
  <c r="Z46" i="10"/>
  <c r="F46" i="10" s="1"/>
  <c r="Y46" i="10"/>
  <c r="E46" i="10" s="1"/>
  <c r="D46" i="10"/>
  <c r="CJ45" i="10"/>
  <c r="CC45" i="10" s="1"/>
  <c r="F45" i="10"/>
  <c r="E45" i="10"/>
  <c r="D45" i="10"/>
  <c r="CJ44" i="10"/>
  <c r="CC44" i="10" s="1"/>
  <c r="CH44" i="10"/>
  <c r="CA44" i="10" s="1"/>
  <c r="F44" i="10"/>
  <c r="E44" i="10"/>
  <c r="D44" i="10" s="1"/>
  <c r="F43" i="10"/>
  <c r="E43" i="10"/>
  <c r="F42" i="10"/>
  <c r="E42" i="10"/>
  <c r="D42" i="10" s="1"/>
  <c r="CF42" i="10" s="1"/>
  <c r="CM41" i="10"/>
  <c r="CL41" i="10"/>
  <c r="CJ41" i="10"/>
  <c r="CC41" i="10" s="1"/>
  <c r="CI41" i="10"/>
  <c r="CB41" i="10" s="1"/>
  <c r="CH41" i="10"/>
  <c r="CA41" i="10" s="1"/>
  <c r="CE41" i="10"/>
  <c r="F41" i="10"/>
  <c r="E41" i="10"/>
  <c r="D41" i="10"/>
  <c r="AX36" i="10"/>
  <c r="AW36" i="10"/>
  <c r="AV36" i="10"/>
  <c r="AU36" i="10"/>
  <c r="AT36" i="10"/>
  <c r="AS36" i="10"/>
  <c r="AR36" i="10"/>
  <c r="AQ36" i="10"/>
  <c r="AP36" i="10"/>
  <c r="AO36" i="10"/>
  <c r="AN36" i="10"/>
  <c r="AM36" i="10"/>
  <c r="AL36" i="10"/>
  <c r="AK36" i="10"/>
  <c r="AJ36" i="10"/>
  <c r="AI36" i="10"/>
  <c r="AH36" i="10"/>
  <c r="AG36" i="10"/>
  <c r="AF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CI35" i="10"/>
  <c r="CH35" i="10"/>
  <c r="CB35" i="10"/>
  <c r="CA35" i="10"/>
  <c r="F35" i="10"/>
  <c r="E35" i="10"/>
  <c r="D35" i="10"/>
  <c r="CI34" i="10"/>
  <c r="CB34" i="10" s="1"/>
  <c r="CH34" i="10"/>
  <c r="CA34" i="10" s="1"/>
  <c r="CG34" i="10"/>
  <c r="F34" i="10"/>
  <c r="D34" i="10" s="1"/>
  <c r="E34" i="10"/>
  <c r="CM33" i="10"/>
  <c r="CI33" i="10"/>
  <c r="CH33" i="10"/>
  <c r="CF33" i="10"/>
  <c r="CB33" i="10"/>
  <c r="CA33" i="10"/>
  <c r="F33" i="10"/>
  <c r="E33" i="10"/>
  <c r="D33" i="10" s="1"/>
  <c r="CL32" i="10"/>
  <c r="CI32" i="10"/>
  <c r="CB32" i="10" s="1"/>
  <c r="CH32" i="10"/>
  <c r="CA32" i="10" s="1"/>
  <c r="CG32" i="10"/>
  <c r="F32" i="10"/>
  <c r="D32" i="10" s="1"/>
  <c r="E32" i="10"/>
  <c r="CI31" i="10"/>
  <c r="CH31" i="10"/>
  <c r="CB31" i="10"/>
  <c r="CA31" i="10"/>
  <c r="F31" i="10"/>
  <c r="E31" i="10"/>
  <c r="D31" i="10"/>
  <c r="CL30" i="10"/>
  <c r="CI30" i="10"/>
  <c r="CB30" i="10" s="1"/>
  <c r="CH30" i="10"/>
  <c r="CA30" i="10" s="1"/>
  <c r="CG30" i="10"/>
  <c r="F30" i="10"/>
  <c r="D30" i="10" s="1"/>
  <c r="E30" i="10"/>
  <c r="CN29" i="10"/>
  <c r="CM29" i="10"/>
  <c r="CI29" i="10"/>
  <c r="CH29" i="10"/>
  <c r="CF29" i="10"/>
  <c r="CB29" i="10"/>
  <c r="CA29" i="10"/>
  <c r="F29" i="10"/>
  <c r="E29" i="10"/>
  <c r="D29" i="10" s="1"/>
  <c r="CL28" i="10"/>
  <c r="CK28" i="10"/>
  <c r="CI28" i="10"/>
  <c r="CB28" i="10" s="1"/>
  <c r="CH28" i="10"/>
  <c r="CA28" i="10" s="1"/>
  <c r="CG28" i="10"/>
  <c r="CD28" i="10"/>
  <c r="F28" i="10"/>
  <c r="D28" i="10" s="1"/>
  <c r="E28" i="10"/>
  <c r="CI27" i="10"/>
  <c r="CH27" i="10"/>
  <c r="CB27" i="10"/>
  <c r="CA27" i="10"/>
  <c r="F27" i="10"/>
  <c r="E27" i="10"/>
  <c r="D27" i="10"/>
  <c r="CI26" i="10"/>
  <c r="CB26" i="10" s="1"/>
  <c r="CH26" i="10"/>
  <c r="CA26" i="10" s="1"/>
  <c r="CG26" i="10"/>
  <c r="F26" i="10"/>
  <c r="D26" i="10" s="1"/>
  <c r="E26" i="10"/>
  <c r="CM25" i="10"/>
  <c r="CI25" i="10"/>
  <c r="CH25" i="10"/>
  <c r="CF25" i="10"/>
  <c r="CB25" i="10"/>
  <c r="CA25" i="10"/>
  <c r="F25" i="10"/>
  <c r="E25" i="10"/>
  <c r="D25" i="10" s="1"/>
  <c r="CL24" i="10"/>
  <c r="CI24" i="10"/>
  <c r="CB24" i="10" s="1"/>
  <c r="CH24" i="10"/>
  <c r="CA24" i="10" s="1"/>
  <c r="CG24" i="10"/>
  <c r="F24" i="10"/>
  <c r="D24" i="10" s="1"/>
  <c r="E24" i="10"/>
  <c r="CI23" i="10"/>
  <c r="CH23" i="10"/>
  <c r="CB23" i="10"/>
  <c r="CA23" i="10"/>
  <c r="F23" i="10"/>
  <c r="E23" i="10"/>
  <c r="D23" i="10"/>
  <c r="CL22" i="10"/>
  <c r="CI22" i="10"/>
  <c r="CB22" i="10" s="1"/>
  <c r="CH22" i="10"/>
  <c r="CA22" i="10" s="1"/>
  <c r="CG22" i="10"/>
  <c r="F22" i="10"/>
  <c r="D22" i="10" s="1"/>
  <c r="E22" i="10"/>
  <c r="CN21" i="10"/>
  <c r="CM21" i="10"/>
  <c r="CI21" i="10"/>
  <c r="CH21" i="10"/>
  <c r="CF21" i="10"/>
  <c r="CB21" i="10"/>
  <c r="CA21" i="10"/>
  <c r="F21" i="10"/>
  <c r="E21" i="10"/>
  <c r="D21" i="10" s="1"/>
  <c r="CL20" i="10"/>
  <c r="CK20" i="10"/>
  <c r="CI20" i="10"/>
  <c r="CB20" i="10" s="1"/>
  <c r="CH20" i="10"/>
  <c r="CA20" i="10" s="1"/>
  <c r="CG20" i="10"/>
  <c r="CD20" i="10"/>
  <c r="F20" i="10"/>
  <c r="D20" i="10" s="1"/>
  <c r="E20" i="10"/>
  <c r="CI19" i="10"/>
  <c r="CH19" i="10"/>
  <c r="CB19" i="10"/>
  <c r="CA19" i="10"/>
  <c r="F19" i="10"/>
  <c r="E19" i="10"/>
  <c r="E36" i="10" s="1"/>
  <c r="D19" i="10"/>
  <c r="CN19" i="10" s="1"/>
  <c r="CJ15" i="10"/>
  <c r="CH15" i="10"/>
  <c r="CA15" i="10" s="1"/>
  <c r="CG15" i="10"/>
  <c r="CC15" i="10"/>
  <c r="F15" i="10"/>
  <c r="D15" i="10" s="1"/>
  <c r="E15" i="10"/>
  <c r="CM14" i="10"/>
  <c r="CJ14" i="10"/>
  <c r="CC14" i="10" s="1"/>
  <c r="CH14" i="10"/>
  <c r="CE14" i="10"/>
  <c r="CA14" i="10"/>
  <c r="F14" i="10"/>
  <c r="E14" i="10"/>
  <c r="D14" i="10" s="1"/>
  <c r="CL13" i="10"/>
  <c r="CK13" i="10"/>
  <c r="CJ13" i="10"/>
  <c r="CH13" i="10"/>
  <c r="CA13" i="10" s="1"/>
  <c r="CG13" i="10"/>
  <c r="CD13" i="10"/>
  <c r="CC13" i="10"/>
  <c r="F13" i="10"/>
  <c r="D13" i="10" s="1"/>
  <c r="E13" i="10"/>
  <c r="CJ12" i="10"/>
  <c r="CC12" i="10" s="1"/>
  <c r="CH12" i="10"/>
  <c r="CA12" i="10"/>
  <c r="F12" i="10"/>
  <c r="E12" i="10"/>
  <c r="D12" i="10"/>
  <c r="A5" i="10"/>
  <c r="A4" i="10"/>
  <c r="A3" i="10"/>
  <c r="A2" i="10"/>
  <c r="AX256" i="13" l="1"/>
  <c r="AX269" i="13"/>
  <c r="AX302" i="13"/>
  <c r="AY33" i="13"/>
  <c r="AX228" i="13"/>
  <c r="AW134" i="13"/>
  <c r="AW144" i="13"/>
  <c r="AX255" i="13"/>
  <c r="AX304" i="13"/>
  <c r="AX245" i="13"/>
  <c r="AX55" i="13"/>
  <c r="AX43" i="13"/>
  <c r="AW117" i="13"/>
  <c r="AW109" i="13"/>
  <c r="AX258" i="13"/>
  <c r="AX259" i="13"/>
  <c r="AX243" i="13"/>
  <c r="AX257" i="13"/>
  <c r="CN27" i="12"/>
  <c r="CJ27" i="12"/>
  <c r="CC27" i="12" s="1"/>
  <c r="CF27" i="12"/>
  <c r="CM27" i="12"/>
  <c r="CE27" i="12"/>
  <c r="CL27" i="12"/>
  <c r="CG27" i="12"/>
  <c r="CK27" i="12"/>
  <c r="CD27" i="12"/>
  <c r="CL131" i="12"/>
  <c r="CD131" i="12"/>
  <c r="CM131" i="12"/>
  <c r="CE131" i="12"/>
  <c r="CN131" i="12"/>
  <c r="CK131" i="12"/>
  <c r="CG131" i="12"/>
  <c r="CF131" i="12"/>
  <c r="CJ131" i="12"/>
  <c r="CC131" i="12" s="1"/>
  <c r="CN33" i="12"/>
  <c r="CJ33" i="12"/>
  <c r="CC33" i="12" s="1"/>
  <c r="AY33" i="12" s="1"/>
  <c r="CF33" i="12"/>
  <c r="CM33" i="12"/>
  <c r="CE33" i="12"/>
  <c r="CL33" i="12"/>
  <c r="CG33" i="12"/>
  <c r="CK33" i="12"/>
  <c r="CD33" i="12"/>
  <c r="CN298" i="12"/>
  <c r="CD298" i="12"/>
  <c r="CK298" i="12"/>
  <c r="CE298" i="12"/>
  <c r="CL298" i="12"/>
  <c r="CM298" i="12"/>
  <c r="CF298" i="12"/>
  <c r="CG298" i="12"/>
  <c r="CN288" i="12"/>
  <c r="CD288" i="12"/>
  <c r="CK288" i="12"/>
  <c r="CE288" i="12"/>
  <c r="CL288" i="12"/>
  <c r="CM288" i="12"/>
  <c r="CG288" i="12"/>
  <c r="CF288" i="12"/>
  <c r="CN284" i="12"/>
  <c r="CD284" i="12"/>
  <c r="CK284" i="12"/>
  <c r="CE284" i="12"/>
  <c r="CL284" i="12"/>
  <c r="CM284" i="12"/>
  <c r="CG284" i="12"/>
  <c r="CF284" i="12"/>
  <c r="CN275" i="12"/>
  <c r="CD275" i="12"/>
  <c r="CK275" i="12"/>
  <c r="CE275" i="12"/>
  <c r="CM275" i="12"/>
  <c r="CF275" i="12"/>
  <c r="CL275" i="12"/>
  <c r="CG275" i="12"/>
  <c r="CN264" i="12"/>
  <c r="CF264" i="12"/>
  <c r="CG264" i="12"/>
  <c r="CE264" i="12"/>
  <c r="AX264" i="12" s="1"/>
  <c r="CL264" i="12"/>
  <c r="CM264" i="12"/>
  <c r="CK239" i="12"/>
  <c r="CE239" i="12"/>
  <c r="CL239" i="12"/>
  <c r="CF239" i="12"/>
  <c r="CG239" i="12"/>
  <c r="CD239" i="12"/>
  <c r="AX239" i="12" s="1"/>
  <c r="CM239" i="12"/>
  <c r="CN239" i="12"/>
  <c r="CL233" i="12"/>
  <c r="CF233" i="12"/>
  <c r="CM233" i="12"/>
  <c r="CG233" i="12"/>
  <c r="CK233" i="12"/>
  <c r="CE233" i="12"/>
  <c r="CD233" i="12"/>
  <c r="AX233" i="12" s="1"/>
  <c r="CN233" i="12"/>
  <c r="AX268" i="12"/>
  <c r="AX237" i="12"/>
  <c r="AX224" i="12"/>
  <c r="AW174" i="12"/>
  <c r="CI191" i="12"/>
  <c r="CB191" i="12" s="1"/>
  <c r="CH191" i="12"/>
  <c r="CA191" i="12" s="1"/>
  <c r="CK191" i="12"/>
  <c r="CD191" i="12" s="1"/>
  <c r="CJ191" i="12"/>
  <c r="CC191" i="12" s="1"/>
  <c r="AW193" i="12"/>
  <c r="AW124" i="12"/>
  <c r="AW129" i="12"/>
  <c r="CM61" i="12"/>
  <c r="CI61" i="12"/>
  <c r="CB61" i="12" s="1"/>
  <c r="CE61" i="12"/>
  <c r="CL61" i="12"/>
  <c r="CK61" i="12"/>
  <c r="CD61" i="12" s="1"/>
  <c r="CF61" i="12"/>
  <c r="CN61" i="12"/>
  <c r="CG61" i="12"/>
  <c r="CM51" i="12"/>
  <c r="CI51" i="12"/>
  <c r="CB51" i="12" s="1"/>
  <c r="CE51" i="12"/>
  <c r="CL51" i="12"/>
  <c r="CK51" i="12"/>
  <c r="CD51" i="12" s="1"/>
  <c r="CF51" i="12"/>
  <c r="CN51" i="12"/>
  <c r="CG51" i="12"/>
  <c r="AW197" i="12"/>
  <c r="AW177" i="12"/>
  <c r="CM59" i="12"/>
  <c r="CI59" i="12"/>
  <c r="CB59" i="12" s="1"/>
  <c r="CE59" i="12"/>
  <c r="CL59" i="12"/>
  <c r="CG59" i="12"/>
  <c r="CK59" i="12"/>
  <c r="CD59" i="12" s="1"/>
  <c r="CN59" i="12"/>
  <c r="CF59" i="12"/>
  <c r="D54" i="12"/>
  <c r="CM41" i="12"/>
  <c r="CI41" i="12"/>
  <c r="CB41" i="12" s="1"/>
  <c r="CE41" i="12"/>
  <c r="CL41" i="12"/>
  <c r="CG41" i="12"/>
  <c r="CK41" i="12"/>
  <c r="CD41" i="12" s="1"/>
  <c r="CN41" i="12"/>
  <c r="CF41" i="12"/>
  <c r="AW182" i="12"/>
  <c r="AY153" i="12"/>
  <c r="CI194" i="12"/>
  <c r="CB194" i="12" s="1"/>
  <c r="CH194" i="12"/>
  <c r="CA194" i="12" s="1"/>
  <c r="CK194" i="12"/>
  <c r="CD194" i="12" s="1"/>
  <c r="CJ194" i="12"/>
  <c r="CC194" i="12" s="1"/>
  <c r="CL143" i="12"/>
  <c r="CD143" i="12"/>
  <c r="CM143" i="12"/>
  <c r="CE143" i="12"/>
  <c r="CN143" i="12"/>
  <c r="CJ143" i="12"/>
  <c r="CC143" i="12" s="1"/>
  <c r="CF143" i="12"/>
  <c r="CK143" i="12"/>
  <c r="CG143" i="12"/>
  <c r="CM57" i="12"/>
  <c r="CI57" i="12"/>
  <c r="CB57" i="12" s="1"/>
  <c r="AX57" i="12" s="1"/>
  <c r="CE57" i="12"/>
  <c r="CL57" i="12"/>
  <c r="CN57" i="12"/>
  <c r="CG57" i="12"/>
  <c r="CK57" i="12"/>
  <c r="CD57" i="12" s="1"/>
  <c r="CF57" i="12"/>
  <c r="CN300" i="12"/>
  <c r="CD300" i="12"/>
  <c r="AX300" i="12" s="1"/>
  <c r="CK300" i="12"/>
  <c r="CE300" i="12"/>
  <c r="CL300" i="12"/>
  <c r="CM300" i="12"/>
  <c r="CG300" i="12"/>
  <c r="CF300" i="12"/>
  <c r="CN296" i="12"/>
  <c r="CD296" i="12"/>
  <c r="AX296" i="12" s="1"/>
  <c r="CK296" i="12"/>
  <c r="CE296" i="12"/>
  <c r="CL296" i="12"/>
  <c r="CM296" i="12"/>
  <c r="CG296" i="12"/>
  <c r="CF296" i="12"/>
  <c r="CN286" i="12"/>
  <c r="CD286" i="12"/>
  <c r="AX286" i="12" s="1"/>
  <c r="CK286" i="12"/>
  <c r="CE286" i="12"/>
  <c r="CL286" i="12"/>
  <c r="CM286" i="12"/>
  <c r="CG286" i="12"/>
  <c r="CF286" i="12"/>
  <c r="AX242" i="12"/>
  <c r="CN274" i="12"/>
  <c r="CD274" i="12"/>
  <c r="CK274" i="12"/>
  <c r="CE274" i="12"/>
  <c r="CG274" i="12"/>
  <c r="CM274" i="12"/>
  <c r="CF274" i="12"/>
  <c r="CL274" i="12"/>
  <c r="AW170" i="12"/>
  <c r="CI183" i="12"/>
  <c r="CB183" i="12" s="1"/>
  <c r="CH183" i="12"/>
  <c r="CA183" i="12" s="1"/>
  <c r="CJ183" i="12"/>
  <c r="CC183" i="12" s="1"/>
  <c r="CK183" i="12"/>
  <c r="CD183" i="12" s="1"/>
  <c r="CI186" i="12"/>
  <c r="CB186" i="12" s="1"/>
  <c r="CH186" i="12"/>
  <c r="CA186" i="12" s="1"/>
  <c r="CK186" i="12"/>
  <c r="CD186" i="12" s="1"/>
  <c r="CJ186" i="12"/>
  <c r="CC186" i="12" s="1"/>
  <c r="CL133" i="12"/>
  <c r="CD133" i="12"/>
  <c r="CM133" i="12"/>
  <c r="CE133" i="12"/>
  <c r="CN133" i="12"/>
  <c r="CJ133" i="12"/>
  <c r="CC133" i="12" s="1"/>
  <c r="CF133" i="12"/>
  <c r="CK133" i="12"/>
  <c r="CG133" i="12"/>
  <c r="AW171" i="12"/>
  <c r="AX56" i="12"/>
  <c r="CM47" i="12"/>
  <c r="CI47" i="12"/>
  <c r="CB47" i="12" s="1"/>
  <c r="CE47" i="12"/>
  <c r="CL47" i="12"/>
  <c r="CK47" i="12"/>
  <c r="CD47" i="12" s="1"/>
  <c r="CF47" i="12"/>
  <c r="CN47" i="12"/>
  <c r="CG47" i="12"/>
  <c r="AW175" i="12"/>
  <c r="CL139" i="12"/>
  <c r="CD139" i="12"/>
  <c r="CM139" i="12"/>
  <c r="CE139" i="12"/>
  <c r="CN139" i="12"/>
  <c r="CJ139" i="12"/>
  <c r="CC139" i="12" s="1"/>
  <c r="CF139" i="12"/>
  <c r="CK139" i="12"/>
  <c r="CG139" i="12"/>
  <c r="CI187" i="12"/>
  <c r="CB187" i="12" s="1"/>
  <c r="CH187" i="12"/>
  <c r="CA187" i="12" s="1"/>
  <c r="CK187" i="12"/>
  <c r="CD187" i="12" s="1"/>
  <c r="CJ187" i="12"/>
  <c r="CC187" i="12" s="1"/>
  <c r="CN260" i="12"/>
  <c r="CF260" i="12"/>
  <c r="CG260" i="12"/>
  <c r="CE260" i="12"/>
  <c r="CM260" i="12"/>
  <c r="CL260" i="12"/>
  <c r="CL240" i="12"/>
  <c r="CF240" i="12"/>
  <c r="CM240" i="12"/>
  <c r="CG240" i="12"/>
  <c r="CE240" i="12"/>
  <c r="CN240" i="12"/>
  <c r="CD240" i="12"/>
  <c r="CK240" i="12"/>
  <c r="CN276" i="12"/>
  <c r="CD276" i="12"/>
  <c r="CK276" i="12"/>
  <c r="CE276" i="12"/>
  <c r="CL276" i="12"/>
  <c r="CG276" i="12"/>
  <c r="CF276" i="12"/>
  <c r="CM276" i="12"/>
  <c r="CN272" i="12"/>
  <c r="CD272" i="12"/>
  <c r="CK272" i="12"/>
  <c r="CE272" i="12"/>
  <c r="CL272" i="12"/>
  <c r="CG272" i="12"/>
  <c r="CF272" i="12"/>
  <c r="CM272" i="12"/>
  <c r="AX234" i="12"/>
  <c r="AW176" i="12"/>
  <c r="AW168" i="12"/>
  <c r="CI195" i="12"/>
  <c r="CB195" i="12" s="1"/>
  <c r="CH195" i="12"/>
  <c r="CA195" i="12" s="1"/>
  <c r="AW195" i="12" s="1"/>
  <c r="CK195" i="12"/>
  <c r="CD195" i="12" s="1"/>
  <c r="CJ195" i="12"/>
  <c r="CC195" i="12" s="1"/>
  <c r="CI179" i="12"/>
  <c r="CB179" i="12" s="1"/>
  <c r="CH179" i="12"/>
  <c r="CA179" i="12" s="1"/>
  <c r="AW179" i="12" s="1"/>
  <c r="CK179" i="12"/>
  <c r="CD179" i="12" s="1"/>
  <c r="CJ179" i="12"/>
  <c r="CC179" i="12" s="1"/>
  <c r="AW181" i="12"/>
  <c r="CK45" i="12"/>
  <c r="CD45" i="12" s="1"/>
  <c r="CF45" i="12"/>
  <c r="CN45" i="12"/>
  <c r="CE45" i="12"/>
  <c r="CM45" i="12"/>
  <c r="CG45" i="12"/>
  <c r="CI45" i="12"/>
  <c r="CB45" i="12" s="1"/>
  <c r="CL45" i="12"/>
  <c r="CN35" i="12"/>
  <c r="CJ35" i="12"/>
  <c r="CC35" i="12" s="1"/>
  <c r="CF35" i="12"/>
  <c r="CM35" i="12"/>
  <c r="CE35" i="12"/>
  <c r="CG35" i="12"/>
  <c r="CL35" i="12"/>
  <c r="CK35" i="12"/>
  <c r="CD35" i="12"/>
  <c r="AW189" i="12"/>
  <c r="AV205" i="12"/>
  <c r="AW190" i="12"/>
  <c r="CM55" i="12"/>
  <c r="CI55" i="12"/>
  <c r="CB55" i="12" s="1"/>
  <c r="CE55" i="12"/>
  <c r="CL55" i="12"/>
  <c r="D60" i="12"/>
  <c r="CN55" i="12"/>
  <c r="CK55" i="12"/>
  <c r="CD55" i="12" s="1"/>
  <c r="CF55" i="12"/>
  <c r="CG55" i="12"/>
  <c r="CN25" i="12"/>
  <c r="CJ25" i="12"/>
  <c r="CC25" i="12" s="1"/>
  <c r="CF25" i="12"/>
  <c r="CM25" i="12"/>
  <c r="CE25" i="12"/>
  <c r="CK25" i="12"/>
  <c r="CL25" i="12"/>
  <c r="B378" i="12" s="1"/>
  <c r="CG25" i="12"/>
  <c r="CD25" i="12"/>
  <c r="D36" i="12"/>
  <c r="A378" i="12" s="1"/>
  <c r="CL12" i="10"/>
  <c r="CK12" i="10"/>
  <c r="CD12" i="10" s="1"/>
  <c r="CG12" i="10"/>
  <c r="CM12" i="10"/>
  <c r="CF12" i="10"/>
  <c r="CL27" i="10"/>
  <c r="CD27" i="10"/>
  <c r="CK27" i="10"/>
  <c r="CG27" i="10"/>
  <c r="CM27" i="10"/>
  <c r="CF27" i="10"/>
  <c r="CL35" i="10"/>
  <c r="CD35" i="10"/>
  <c r="CK35" i="10"/>
  <c r="CG35" i="10"/>
  <c r="CM35" i="10"/>
  <c r="CF35" i="10"/>
  <c r="CM44" i="10"/>
  <c r="CI44" i="10"/>
  <c r="CB44" i="10" s="1"/>
  <c r="CE44" i="10"/>
  <c r="CL44" i="10"/>
  <c r="CN44" i="10"/>
  <c r="CG44" i="10"/>
  <c r="CM45" i="10"/>
  <c r="CI45" i="10"/>
  <c r="CB45" i="10" s="1"/>
  <c r="CL45" i="10"/>
  <c r="CG45" i="10"/>
  <c r="CN45" i="10"/>
  <c r="CF52" i="10"/>
  <c r="J67" i="10"/>
  <c r="CL95" i="10"/>
  <c r="CD95" i="10"/>
  <c r="CN95" i="10"/>
  <c r="CE95" i="10"/>
  <c r="CM95" i="10"/>
  <c r="CK95" i="10"/>
  <c r="CG95" i="10"/>
  <c r="CJ95" i="10"/>
  <c r="CC95" i="10" s="1"/>
  <c r="AW95" i="10" s="1"/>
  <c r="CF95" i="10"/>
  <c r="CN105" i="10"/>
  <c r="CJ105" i="10"/>
  <c r="CC105" i="10" s="1"/>
  <c r="CF105" i="10"/>
  <c r="CM105" i="10"/>
  <c r="CL105" i="10"/>
  <c r="CG105" i="10"/>
  <c r="CE12" i="10"/>
  <c r="CN12" i="10"/>
  <c r="CN15" i="10"/>
  <c r="CF15" i="10"/>
  <c r="CM15" i="10"/>
  <c r="CI15" i="10"/>
  <c r="CB15" i="10" s="1"/>
  <c r="CE15" i="10"/>
  <c r="CK15" i="10"/>
  <c r="CD15" i="10" s="1"/>
  <c r="CE19" i="10"/>
  <c r="AY19" i="10" s="1"/>
  <c r="CN24" i="10"/>
  <c r="CJ24" i="10"/>
  <c r="CC24" i="10" s="1"/>
  <c r="AY24" i="10" s="1"/>
  <c r="CF24" i="10"/>
  <c r="CM24" i="10"/>
  <c r="CE24" i="10"/>
  <c r="CL25" i="10"/>
  <c r="CD25" i="10"/>
  <c r="CK25" i="10"/>
  <c r="CG25" i="10"/>
  <c r="CE25" i="10"/>
  <c r="AY25" i="10" s="1"/>
  <c r="CJ25" i="10"/>
  <c r="CC25" i="10" s="1"/>
  <c r="CN26" i="10"/>
  <c r="CJ26" i="10"/>
  <c r="CC26" i="10" s="1"/>
  <c r="CF26" i="10"/>
  <c r="CM26" i="10"/>
  <c r="CE26" i="10"/>
  <c r="CK26" i="10"/>
  <c r="CD26" i="10"/>
  <c r="CE27" i="10"/>
  <c r="CN27" i="10"/>
  <c r="CN32" i="10"/>
  <c r="CJ32" i="10"/>
  <c r="CC32" i="10" s="1"/>
  <c r="CF32" i="10"/>
  <c r="CM32" i="10"/>
  <c r="CE32" i="10"/>
  <c r="CL33" i="10"/>
  <c r="CD33" i="10"/>
  <c r="CK33" i="10"/>
  <c r="CG33" i="10"/>
  <c r="CE33" i="10"/>
  <c r="AY33" i="10" s="1"/>
  <c r="CJ33" i="10"/>
  <c r="CC33" i="10" s="1"/>
  <c r="CN34" i="10"/>
  <c r="CJ34" i="10"/>
  <c r="CC34" i="10" s="1"/>
  <c r="CF34" i="10"/>
  <c r="CM34" i="10"/>
  <c r="CE34" i="10"/>
  <c r="CK34" i="10"/>
  <c r="CD34" i="10"/>
  <c r="CE35" i="10"/>
  <c r="CN35" i="10"/>
  <c r="CF45" i="10"/>
  <c r="D48" i="10"/>
  <c r="CG52" i="10"/>
  <c r="E54" i="10"/>
  <c r="D58" i="10"/>
  <c r="CL100" i="10"/>
  <c r="CD100" i="10"/>
  <c r="AW100" i="10" s="1"/>
  <c r="CJ100" i="10"/>
  <c r="CC100" i="10" s="1"/>
  <c r="CF100" i="10"/>
  <c r="CN100" i="10"/>
  <c r="CE100" i="10"/>
  <c r="CM100" i="10"/>
  <c r="CG100" i="10"/>
  <c r="CK100" i="10"/>
  <c r="CL101" i="10"/>
  <c r="CG101" i="10"/>
  <c r="CN101" i="10"/>
  <c r="CM101" i="10"/>
  <c r="CF101" i="10"/>
  <c r="CK101" i="10"/>
  <c r="CD101" i="10"/>
  <c r="CJ101" i="10"/>
  <c r="CC101" i="10" s="1"/>
  <c r="CL102" i="10"/>
  <c r="CG102" i="10"/>
  <c r="CM102" i="10"/>
  <c r="CF102" i="10"/>
  <c r="CK102" i="10"/>
  <c r="CE102" i="10"/>
  <c r="CN102" i="10"/>
  <c r="CJ102" i="10"/>
  <c r="CC102" i="10" s="1"/>
  <c r="AW102" i="10"/>
  <c r="CL122" i="10"/>
  <c r="CD122" i="10"/>
  <c r="CJ122" i="10"/>
  <c r="CC122" i="10" s="1"/>
  <c r="CF122" i="10"/>
  <c r="CN122" i="10"/>
  <c r="CE122" i="10"/>
  <c r="CM122" i="10"/>
  <c r="CK122" i="10"/>
  <c r="CJ174" i="10"/>
  <c r="CC174" i="10" s="1"/>
  <c r="CK174" i="10"/>
  <c r="CD174" i="10" s="1"/>
  <c r="CI174" i="10"/>
  <c r="CB174" i="10" s="1"/>
  <c r="CH174" i="10"/>
  <c r="CA174" i="10" s="1"/>
  <c r="CH176" i="10"/>
  <c r="CA176" i="10" s="1"/>
  <c r="CI176" i="10"/>
  <c r="CB176" i="10" s="1"/>
  <c r="CK176" i="10"/>
  <c r="CD176" i="10" s="1"/>
  <c r="CJ176" i="10"/>
  <c r="CC176" i="10" s="1"/>
  <c r="CL19" i="10"/>
  <c r="CD19" i="10"/>
  <c r="D36" i="10"/>
  <c r="A378" i="10" s="1"/>
  <c r="CK19" i="10"/>
  <c r="CG19" i="10"/>
  <c r="CM19" i="10"/>
  <c r="CF19" i="10"/>
  <c r="CJ19" i="10"/>
  <c r="CC19" i="10" s="1"/>
  <c r="CJ27" i="10"/>
  <c r="CC27" i="10" s="1"/>
  <c r="CJ35" i="10"/>
  <c r="CC35" i="10" s="1"/>
  <c r="CF44" i="10"/>
  <c r="CE45" i="10"/>
  <c r="CM52" i="10"/>
  <c r="CI52" i="10"/>
  <c r="CB52" i="10" s="1"/>
  <c r="AX52" i="10" s="1"/>
  <c r="CE52" i="10"/>
  <c r="CL52" i="10"/>
  <c r="CK52" i="10"/>
  <c r="CD52" i="10" s="1"/>
  <c r="CN97" i="10"/>
  <c r="CJ97" i="10"/>
  <c r="CC97" i="10" s="1"/>
  <c r="CF97" i="10"/>
  <c r="AW97" i="10" s="1"/>
  <c r="CD97" i="10"/>
  <c r="CM97" i="10"/>
  <c r="CL97" i="10"/>
  <c r="CG97" i="10"/>
  <c r="CE97" i="10"/>
  <c r="CN121" i="10"/>
  <c r="CJ121" i="10"/>
  <c r="CC121" i="10" s="1"/>
  <c r="AW121" i="10" s="1"/>
  <c r="CE121" i="10"/>
  <c r="CM121" i="10"/>
  <c r="CG121" i="10"/>
  <c r="CL121" i="10"/>
  <c r="CF121" i="10"/>
  <c r="CK121" i="10"/>
  <c r="CN130" i="10"/>
  <c r="CJ130" i="10"/>
  <c r="CC130" i="10" s="1"/>
  <c r="CF130" i="10"/>
  <c r="CM130" i="10"/>
  <c r="CL130" i="10"/>
  <c r="CG130" i="10"/>
  <c r="CK130" i="10"/>
  <c r="CE130" i="10"/>
  <c r="AW130" i="10" s="1"/>
  <c r="CD130" i="10"/>
  <c r="CL131" i="10"/>
  <c r="CD131" i="10"/>
  <c r="CJ131" i="10"/>
  <c r="CC131" i="10" s="1"/>
  <c r="AW131" i="10" s="1"/>
  <c r="CF131" i="10"/>
  <c r="CN131" i="10"/>
  <c r="CE131" i="10"/>
  <c r="CM131" i="10"/>
  <c r="CG131" i="10"/>
  <c r="CL135" i="10"/>
  <c r="CD135" i="10"/>
  <c r="CK135" i="10"/>
  <c r="CG135" i="10"/>
  <c r="CN135" i="10"/>
  <c r="CM135" i="10"/>
  <c r="CF135" i="10"/>
  <c r="CJ135" i="10"/>
  <c r="CC135" i="10" s="1"/>
  <c r="CE135" i="10"/>
  <c r="AW135" i="10" s="1"/>
  <c r="CL23" i="10"/>
  <c r="CD23" i="10"/>
  <c r="AY23" i="10" s="1"/>
  <c r="CK23" i="10"/>
  <c r="CG23" i="10"/>
  <c r="CM23" i="10"/>
  <c r="CF23" i="10"/>
  <c r="CJ23" i="10"/>
  <c r="CC23" i="10" s="1"/>
  <c r="CL31" i="10"/>
  <c r="CD31" i="10"/>
  <c r="AY31" i="10" s="1"/>
  <c r="CK31" i="10"/>
  <c r="CG31" i="10"/>
  <c r="CM31" i="10"/>
  <c r="CF31" i="10"/>
  <c r="CJ31" i="10"/>
  <c r="CC31" i="10" s="1"/>
  <c r="AY32" i="10"/>
  <c r="CI42" i="10"/>
  <c r="CB42" i="10" s="1"/>
  <c r="CN42" i="10"/>
  <c r="CG42" i="10"/>
  <c r="CM42" i="10"/>
  <c r="CK42" i="10"/>
  <c r="CD42" i="10" s="1"/>
  <c r="AX47" i="10"/>
  <c r="CM50" i="10"/>
  <c r="CI50" i="10"/>
  <c r="CB50" i="10" s="1"/>
  <c r="CE50" i="10"/>
  <c r="CL50" i="10"/>
  <c r="CN50" i="10"/>
  <c r="CG50" i="10"/>
  <c r="CF50" i="10"/>
  <c r="CK51" i="10"/>
  <c r="CD51" i="10" s="1"/>
  <c r="AX51" i="10" s="1"/>
  <c r="CG51" i="10"/>
  <c r="CN51" i="10"/>
  <c r="CF51" i="10"/>
  <c r="CM51" i="10"/>
  <c r="CK53" i="10"/>
  <c r="CD53" i="10" s="1"/>
  <c r="AX53" i="10" s="1"/>
  <c r="CG53" i="10"/>
  <c r="CN53" i="10"/>
  <c r="CF53" i="10"/>
  <c r="CM62" i="10"/>
  <c r="CI62" i="10"/>
  <c r="CB62" i="10" s="1"/>
  <c r="CE62" i="10"/>
  <c r="CK62" i="10"/>
  <c r="CD62" i="10" s="1"/>
  <c r="CF62" i="10"/>
  <c r="CL62" i="10"/>
  <c r="AX62" i="10"/>
  <c r="CL91" i="10"/>
  <c r="CD91" i="10"/>
  <c r="CK91" i="10"/>
  <c r="CG91" i="10"/>
  <c r="CJ91" i="10"/>
  <c r="CC91" i="10" s="1"/>
  <c r="CF91" i="10"/>
  <c r="CE91" i="10"/>
  <c r="CN91" i="10"/>
  <c r="CN99" i="10"/>
  <c r="CJ99" i="10"/>
  <c r="CC99" i="10" s="1"/>
  <c r="CF99" i="10"/>
  <c r="CM99" i="10"/>
  <c r="CL99" i="10"/>
  <c r="CG99" i="10"/>
  <c r="CN103" i="10"/>
  <c r="CJ103" i="10"/>
  <c r="CC103" i="10" s="1"/>
  <c r="AW103" i="10" s="1"/>
  <c r="CF103" i="10"/>
  <c r="CD103" i="10"/>
  <c r="CM103" i="10"/>
  <c r="CL103" i="10"/>
  <c r="CG103" i="10"/>
  <c r="CE103" i="10"/>
  <c r="CD105" i="10"/>
  <c r="CK105" i="10"/>
  <c r="CL113" i="10"/>
  <c r="CD113" i="10"/>
  <c r="CJ113" i="10"/>
  <c r="CC113" i="10" s="1"/>
  <c r="AW113" i="10" s="1"/>
  <c r="CF113" i="10"/>
  <c r="CN113" i="10"/>
  <c r="CE113" i="10"/>
  <c r="CK113" i="10"/>
  <c r="CN116" i="10"/>
  <c r="CJ116" i="10"/>
  <c r="CC116" i="10" s="1"/>
  <c r="CF116" i="10"/>
  <c r="CK116" i="10"/>
  <c r="CE116" i="10"/>
  <c r="AW116" i="10" s="1"/>
  <c r="CD116" i="10"/>
  <c r="CG116" i="10"/>
  <c r="CM116" i="10"/>
  <c r="CN120" i="10"/>
  <c r="CJ120" i="10"/>
  <c r="CC120" i="10" s="1"/>
  <c r="CF120" i="10"/>
  <c r="CM120" i="10"/>
  <c r="CL120" i="10"/>
  <c r="CG120" i="10"/>
  <c r="CK120" i="10"/>
  <c r="CD120" i="10"/>
  <c r="CL143" i="10"/>
  <c r="CD143" i="10"/>
  <c r="CK143" i="10"/>
  <c r="CG143" i="10"/>
  <c r="CN143" i="10"/>
  <c r="CM143" i="10"/>
  <c r="CF143" i="10"/>
  <c r="CJ143" i="10"/>
  <c r="CC143" i="10" s="1"/>
  <c r="CE143" i="10"/>
  <c r="AW143" i="10" s="1"/>
  <c r="AX12" i="10"/>
  <c r="CI12" i="10"/>
  <c r="CB12" i="10" s="1"/>
  <c r="CN13" i="10"/>
  <c r="CF13" i="10"/>
  <c r="CM13" i="10"/>
  <c r="CI13" i="10"/>
  <c r="CB13" i="10" s="1"/>
  <c r="CE13" i="10"/>
  <c r="CL14" i="10"/>
  <c r="CK14" i="10"/>
  <c r="CD14" i="10" s="1"/>
  <c r="CG14" i="10"/>
  <c r="CI14" i="10"/>
  <c r="CB14" i="10" s="1"/>
  <c r="AX14" i="10" s="1"/>
  <c r="CF14" i="10"/>
  <c r="CN14" i="10"/>
  <c r="CL15" i="10"/>
  <c r="CN20" i="10"/>
  <c r="CJ20" i="10"/>
  <c r="CC20" i="10" s="1"/>
  <c r="AY20" i="10" s="1"/>
  <c r="CF20" i="10"/>
  <c r="CM20" i="10"/>
  <c r="CE20" i="10"/>
  <c r="CL21" i="10"/>
  <c r="CD21" i="10"/>
  <c r="CK21" i="10"/>
  <c r="CG21" i="10"/>
  <c r="CE21" i="10"/>
  <c r="CJ21" i="10"/>
  <c r="CC21" i="10" s="1"/>
  <c r="AY21" i="10" s="1"/>
  <c r="CN22" i="10"/>
  <c r="CJ22" i="10"/>
  <c r="CC22" i="10" s="1"/>
  <c r="AY22" i="10" s="1"/>
  <c r="CF22" i="10"/>
  <c r="CM22" i="10"/>
  <c r="CE22" i="10"/>
  <c r="CK22" i="10"/>
  <c r="CD22" i="10"/>
  <c r="CE23" i="10"/>
  <c r="CN23" i="10"/>
  <c r="CD24" i="10"/>
  <c r="CK24" i="10"/>
  <c r="CN25" i="10"/>
  <c r="CL26" i="10"/>
  <c r="AY27" i="10"/>
  <c r="CN28" i="10"/>
  <c r="CJ28" i="10"/>
  <c r="CC28" i="10" s="1"/>
  <c r="AY28" i="10" s="1"/>
  <c r="CF28" i="10"/>
  <c r="CM28" i="10"/>
  <c r="CE28" i="10"/>
  <c r="CL29" i="10"/>
  <c r="CD29" i="10"/>
  <c r="CK29" i="10"/>
  <c r="CG29" i="10"/>
  <c r="CE29" i="10"/>
  <c r="CJ29" i="10"/>
  <c r="CC29" i="10" s="1"/>
  <c r="AY29" i="10" s="1"/>
  <c r="CN30" i="10"/>
  <c r="CJ30" i="10"/>
  <c r="CC30" i="10" s="1"/>
  <c r="AY30" i="10" s="1"/>
  <c r="CF30" i="10"/>
  <c r="CM30" i="10"/>
  <c r="CE30" i="10"/>
  <c r="CK30" i="10"/>
  <c r="CD30" i="10"/>
  <c r="CE31" i="10"/>
  <c r="CN31" i="10"/>
  <c r="CD32" i="10"/>
  <c r="CK32" i="10"/>
  <c r="CN33" i="10"/>
  <c r="CL34" i="10"/>
  <c r="AY35" i="10"/>
  <c r="CK41" i="10"/>
  <c r="CD41" i="10" s="1"/>
  <c r="CG41" i="10"/>
  <c r="CN41" i="10"/>
  <c r="CF41" i="10"/>
  <c r="AX41" i="10" s="1"/>
  <c r="D43" i="10"/>
  <c r="CK44" i="10"/>
  <c r="CD44" i="10" s="1"/>
  <c r="AX44" i="10" s="1"/>
  <c r="CK45" i="10"/>
  <c r="CD45" i="10" s="1"/>
  <c r="CK47" i="10"/>
  <c r="CD47" i="10" s="1"/>
  <c r="CG47" i="10"/>
  <c r="CN47" i="10"/>
  <c r="CF47" i="10"/>
  <c r="CM47" i="10"/>
  <c r="CK49" i="10"/>
  <c r="CD49" i="10" s="1"/>
  <c r="AX49" i="10" s="1"/>
  <c r="CG49" i="10"/>
  <c r="CN49" i="10"/>
  <c r="CF49" i="10"/>
  <c r="AX50" i="10"/>
  <c r="CE51" i="10"/>
  <c r="CL51" i="10"/>
  <c r="CE53" i="10"/>
  <c r="CL53" i="10"/>
  <c r="CK57" i="10"/>
  <c r="CD57" i="10" s="1"/>
  <c r="CG57" i="10"/>
  <c r="CN57" i="10"/>
  <c r="CF57" i="10"/>
  <c r="AX57" i="10" s="1"/>
  <c r="CL57" i="10"/>
  <c r="CE57" i="10"/>
  <c r="E60" i="10"/>
  <c r="E64" i="10"/>
  <c r="D64" i="10" s="1"/>
  <c r="J81" i="10"/>
  <c r="CL93" i="10"/>
  <c r="CD93" i="10"/>
  <c r="CJ93" i="10"/>
  <c r="CC93" i="10" s="1"/>
  <c r="AW93" i="10" s="1"/>
  <c r="CF93" i="10"/>
  <c r="CN93" i="10"/>
  <c r="CE93" i="10"/>
  <c r="CK93" i="10"/>
  <c r="CL96" i="10"/>
  <c r="CG96" i="10"/>
  <c r="CM96" i="10"/>
  <c r="CF96" i="10"/>
  <c r="CK96" i="10"/>
  <c r="CE96" i="10"/>
  <c r="CN96" i="10"/>
  <c r="CJ96" i="10"/>
  <c r="CC96" i="10" s="1"/>
  <c r="AW96" i="10"/>
  <c r="CK97" i="10"/>
  <c r="CE101" i="10"/>
  <c r="CE105" i="10"/>
  <c r="CL106" i="10"/>
  <c r="CD106" i="10"/>
  <c r="CJ106" i="10"/>
  <c r="CC106" i="10" s="1"/>
  <c r="CF106" i="10"/>
  <c r="CN106" i="10"/>
  <c r="CE106" i="10"/>
  <c r="CM106" i="10"/>
  <c r="CG106" i="10"/>
  <c r="CK106" i="10"/>
  <c r="CL107" i="10"/>
  <c r="CG107" i="10"/>
  <c r="CN107" i="10"/>
  <c r="CM107" i="10"/>
  <c r="CF107" i="10"/>
  <c r="CK107" i="10"/>
  <c r="CD107" i="10"/>
  <c r="CJ107" i="10"/>
  <c r="CC107" i="10" s="1"/>
  <c r="CN108" i="10"/>
  <c r="CJ108" i="10"/>
  <c r="CC108" i="10" s="1"/>
  <c r="CF108" i="10"/>
  <c r="CK108" i="10"/>
  <c r="CE108" i="10"/>
  <c r="AW108" i="10" s="1"/>
  <c r="CD108" i="10"/>
  <c r="CG108" i="10"/>
  <c r="CM108" i="10"/>
  <c r="CG113" i="10"/>
  <c r="CM113" i="10"/>
  <c r="CL115" i="10"/>
  <c r="CD115" i="10"/>
  <c r="CN115" i="10"/>
  <c r="CE115" i="10"/>
  <c r="CM115" i="10"/>
  <c r="CK115" i="10"/>
  <c r="CG115" i="10"/>
  <c r="CJ115" i="10"/>
  <c r="CC115" i="10" s="1"/>
  <c r="AW115" i="10" s="1"/>
  <c r="CF115" i="10"/>
  <c r="CD121" i="10"/>
  <c r="CL127" i="10"/>
  <c r="CG127" i="10"/>
  <c r="CN127" i="10"/>
  <c r="CM127" i="10"/>
  <c r="CF127" i="10"/>
  <c r="CK127" i="10"/>
  <c r="CE127" i="10"/>
  <c r="CD127" i="10"/>
  <c r="AW127" i="10" s="1"/>
  <c r="CL128" i="10"/>
  <c r="CG128" i="10"/>
  <c r="CM128" i="10"/>
  <c r="CF128" i="10"/>
  <c r="CK128" i="10"/>
  <c r="CE128" i="10"/>
  <c r="CJ128" i="10"/>
  <c r="CC128" i="10" s="1"/>
  <c r="AW128" i="10" s="1"/>
  <c r="CD128" i="10"/>
  <c r="CN128" i="10"/>
  <c r="CK131" i="10"/>
  <c r="CL111" i="10"/>
  <c r="CF111" i="10"/>
  <c r="AW111" i="10" s="1"/>
  <c r="CJ111" i="10"/>
  <c r="CC111" i="10" s="1"/>
  <c r="CG111" i="10"/>
  <c r="CL119" i="10"/>
  <c r="CD119" i="10"/>
  <c r="CK119" i="10"/>
  <c r="CG119" i="10"/>
  <c r="CJ119" i="10"/>
  <c r="CC119" i="10" s="1"/>
  <c r="CF119" i="10"/>
  <c r="CE119" i="10"/>
  <c r="CN119" i="10"/>
  <c r="CL123" i="10"/>
  <c r="CG123" i="10"/>
  <c r="CN123" i="10"/>
  <c r="CM123" i="10"/>
  <c r="CF123" i="10"/>
  <c r="CK123" i="10"/>
  <c r="CE123" i="10"/>
  <c r="CJ123" i="10"/>
  <c r="CC123" i="10" s="1"/>
  <c r="CL126" i="10"/>
  <c r="CG126" i="10"/>
  <c r="CJ126" i="10"/>
  <c r="CC126" i="10" s="1"/>
  <c r="CD126" i="10"/>
  <c r="CN126" i="10"/>
  <c r="CM126" i="10"/>
  <c r="CF126" i="10"/>
  <c r="CK126" i="10"/>
  <c r="CL139" i="10"/>
  <c r="CD139" i="10"/>
  <c r="CK139" i="10"/>
  <c r="CG139" i="10"/>
  <c r="CN139" i="10"/>
  <c r="CM139" i="10"/>
  <c r="CF139" i="10"/>
  <c r="CJ139" i="10"/>
  <c r="CC139" i="10" s="1"/>
  <c r="AW139" i="10" s="1"/>
  <c r="CE139" i="10"/>
  <c r="AW169" i="10"/>
  <c r="CL226" i="10"/>
  <c r="CF226" i="10"/>
  <c r="CM226" i="10"/>
  <c r="CE226" i="10"/>
  <c r="AX226" i="10" s="1"/>
  <c r="CN226" i="10"/>
  <c r="CG226" i="10"/>
  <c r="CD226" i="10"/>
  <c r="CK226" i="10"/>
  <c r="CK55" i="10"/>
  <c r="CD55" i="10" s="1"/>
  <c r="CG55" i="10"/>
  <c r="CN55" i="10"/>
  <c r="CF55" i="10"/>
  <c r="CI55" i="10"/>
  <c r="CB55" i="10" s="1"/>
  <c r="D56" i="10"/>
  <c r="J70" i="10"/>
  <c r="J75" i="10"/>
  <c r="J80" i="10"/>
  <c r="CN92" i="10"/>
  <c r="CJ92" i="10"/>
  <c r="CC92" i="10" s="1"/>
  <c r="CF92" i="10"/>
  <c r="CM92" i="10"/>
  <c r="CL92" i="10"/>
  <c r="CG92" i="10"/>
  <c r="CE92" i="10"/>
  <c r="CN94" i="10"/>
  <c r="CJ94" i="10"/>
  <c r="CC94" i="10" s="1"/>
  <c r="AW94" i="10" s="1"/>
  <c r="CF94" i="10"/>
  <c r="CL94" i="10"/>
  <c r="CG94" i="10"/>
  <c r="CK94" i="10"/>
  <c r="CE94" i="10"/>
  <c r="D98" i="10"/>
  <c r="D104" i="10"/>
  <c r="CL109" i="10"/>
  <c r="CD109" i="10"/>
  <c r="AW109" i="10" s="1"/>
  <c r="CM109" i="10"/>
  <c r="CK109" i="10"/>
  <c r="CG109" i="10"/>
  <c r="CN110" i="10"/>
  <c r="CJ110" i="10"/>
  <c r="CC110" i="10" s="1"/>
  <c r="CF110" i="10"/>
  <c r="CD110" i="10"/>
  <c r="CM110" i="10"/>
  <c r="CN112" i="10"/>
  <c r="CJ112" i="10"/>
  <c r="CC112" i="10" s="1"/>
  <c r="CF112" i="10"/>
  <c r="CM112" i="10"/>
  <c r="CL112" i="10"/>
  <c r="CG112" i="10"/>
  <c r="CE112" i="10"/>
  <c r="AW112" i="10" s="1"/>
  <c r="CN114" i="10"/>
  <c r="CJ114" i="10"/>
  <c r="CC114" i="10" s="1"/>
  <c r="AW114" i="10" s="1"/>
  <c r="CF114" i="10"/>
  <c r="CL114" i="10"/>
  <c r="CG114" i="10"/>
  <c r="CK114" i="10"/>
  <c r="CE114" i="10"/>
  <c r="CL117" i="10"/>
  <c r="CD117" i="10"/>
  <c r="CM117" i="10"/>
  <c r="CK117" i="10"/>
  <c r="CG117" i="10"/>
  <c r="AW117" i="10" s="1"/>
  <c r="CN118" i="10"/>
  <c r="CJ118" i="10"/>
  <c r="CC118" i="10" s="1"/>
  <c r="CF118" i="10"/>
  <c r="CD118" i="10"/>
  <c r="CM118" i="10"/>
  <c r="CL124" i="10"/>
  <c r="CG124" i="10"/>
  <c r="CM124" i="10"/>
  <c r="CF124" i="10"/>
  <c r="CK124" i="10"/>
  <c r="CE124" i="10"/>
  <c r="CJ124" i="10"/>
  <c r="CC124" i="10" s="1"/>
  <c r="AW124" i="10" s="1"/>
  <c r="CD124" i="10"/>
  <c r="CN132" i="10"/>
  <c r="CJ132" i="10"/>
  <c r="CC132" i="10" s="1"/>
  <c r="CF132" i="10"/>
  <c r="CL132" i="10"/>
  <c r="CG132" i="10"/>
  <c r="CK132" i="10"/>
  <c r="CE132" i="10"/>
  <c r="AW132" i="10" s="1"/>
  <c r="CD132" i="10"/>
  <c r="CM132" i="10"/>
  <c r="AY150" i="10"/>
  <c r="CN222" i="10"/>
  <c r="CJ222" i="10"/>
  <c r="CC222" i="10" s="1"/>
  <c r="CF222" i="10"/>
  <c r="CK222" i="10"/>
  <c r="CG222" i="10"/>
  <c r="CM222" i="10"/>
  <c r="CE222" i="10"/>
  <c r="CL222" i="10"/>
  <c r="CD222" i="10"/>
  <c r="AX222" i="10" s="1"/>
  <c r="CI222" i="10"/>
  <c r="CB222" i="10" s="1"/>
  <c r="CN224" i="10"/>
  <c r="CD224" i="10"/>
  <c r="CK224" i="10"/>
  <c r="CE224" i="10"/>
  <c r="CL224" i="10"/>
  <c r="CF224" i="10"/>
  <c r="CM224" i="10"/>
  <c r="CG224" i="10"/>
  <c r="CK225" i="10"/>
  <c r="CE225" i="10"/>
  <c r="CL225" i="10"/>
  <c r="CD225" i="10"/>
  <c r="AX225" i="10" s="1"/>
  <c r="CM225" i="10"/>
  <c r="CF225" i="10"/>
  <c r="CN225" i="10"/>
  <c r="CG225" i="10"/>
  <c r="CL229" i="10"/>
  <c r="CD229" i="10"/>
  <c r="CM229" i="10"/>
  <c r="CK229" i="10"/>
  <c r="CG229" i="10"/>
  <c r="CN229" i="10"/>
  <c r="CJ229" i="10"/>
  <c r="CC229" i="10" s="1"/>
  <c r="CE229" i="10"/>
  <c r="CI229" i="10"/>
  <c r="CB229" i="10" s="1"/>
  <c r="AX229" i="10" s="1"/>
  <c r="CM230" i="10"/>
  <c r="CG230" i="10"/>
  <c r="CK230" i="10"/>
  <c r="CD230" i="10"/>
  <c r="AX230" i="10" s="1"/>
  <c r="CN230" i="10"/>
  <c r="CE230" i="10"/>
  <c r="CF230" i="10"/>
  <c r="CL230" i="10"/>
  <c r="CK239" i="10"/>
  <c r="CE239" i="10"/>
  <c r="CM239" i="10"/>
  <c r="CF239" i="10"/>
  <c r="CN239" i="10"/>
  <c r="CG239" i="10"/>
  <c r="CL239" i="10"/>
  <c r="CD239" i="10"/>
  <c r="CK247" i="10"/>
  <c r="CG247" i="10"/>
  <c r="CN247" i="10"/>
  <c r="CI247" i="10"/>
  <c r="CB247" i="10" s="1"/>
  <c r="CD247" i="10"/>
  <c r="CJ247" i="10"/>
  <c r="CC247" i="10" s="1"/>
  <c r="CL247" i="10"/>
  <c r="CF247" i="10"/>
  <c r="CK251" i="10"/>
  <c r="CE251" i="10"/>
  <c r="CN251" i="10"/>
  <c r="CM251" i="10"/>
  <c r="CF251" i="10"/>
  <c r="CG251" i="10"/>
  <c r="CD251" i="10"/>
  <c r="AX251" i="10" s="1"/>
  <c r="CN264" i="10"/>
  <c r="CF264" i="10"/>
  <c r="CM264" i="10"/>
  <c r="CE264" i="10"/>
  <c r="CL264" i="10"/>
  <c r="CG264" i="10"/>
  <c r="CL125" i="10"/>
  <c r="CG125" i="10"/>
  <c r="CN125" i="10"/>
  <c r="CL129" i="10"/>
  <c r="CG129" i="10"/>
  <c r="CN129" i="10"/>
  <c r="CL133" i="10"/>
  <c r="CD133" i="10"/>
  <c r="CK133" i="10"/>
  <c r="CG133" i="10"/>
  <c r="CN133" i="10"/>
  <c r="CN136" i="10"/>
  <c r="CJ136" i="10"/>
  <c r="CC136" i="10" s="1"/>
  <c r="CF136" i="10"/>
  <c r="CM136" i="10"/>
  <c r="CE136" i="10"/>
  <c r="CG136" i="10"/>
  <c r="CL136" i="10"/>
  <c r="CN140" i="10"/>
  <c r="CJ140" i="10"/>
  <c r="CC140" i="10" s="1"/>
  <c r="CF140" i="10"/>
  <c r="CM140" i="10"/>
  <c r="CE140" i="10"/>
  <c r="CG140" i="10"/>
  <c r="CL140" i="10"/>
  <c r="CN144" i="10"/>
  <c r="CJ144" i="10"/>
  <c r="CC144" i="10" s="1"/>
  <c r="CF144" i="10"/>
  <c r="CM144" i="10"/>
  <c r="CE144" i="10"/>
  <c r="CG144" i="10"/>
  <c r="CL144" i="10"/>
  <c r="CH172" i="10"/>
  <c r="CA172" i="10" s="1"/>
  <c r="AW172" i="10" s="1"/>
  <c r="CI172" i="10"/>
  <c r="CB172" i="10" s="1"/>
  <c r="CJ204" i="10"/>
  <c r="CC204" i="10" s="1"/>
  <c r="CK204" i="10"/>
  <c r="CD204" i="10" s="1"/>
  <c r="CI204" i="10"/>
  <c r="CB204" i="10" s="1"/>
  <c r="CH204" i="10"/>
  <c r="CA204" i="10" s="1"/>
  <c r="CM237" i="10"/>
  <c r="CG237" i="10"/>
  <c r="CK237" i="10"/>
  <c r="CD237" i="10"/>
  <c r="CL237" i="10"/>
  <c r="CN237" i="10"/>
  <c r="CE237" i="10"/>
  <c r="AX237" i="10" s="1"/>
  <c r="CF237" i="10"/>
  <c r="CL252" i="10"/>
  <c r="CF252" i="10"/>
  <c r="CK252" i="10"/>
  <c r="CE252" i="10"/>
  <c r="CN252" i="10"/>
  <c r="CD252" i="10"/>
  <c r="CM252" i="10"/>
  <c r="AX252" i="10"/>
  <c r="CN263" i="10"/>
  <c r="CF263" i="10"/>
  <c r="CM263" i="10"/>
  <c r="CE263" i="10"/>
  <c r="CG263" i="10"/>
  <c r="CL263" i="10"/>
  <c r="CL282" i="10"/>
  <c r="CF282" i="10"/>
  <c r="CN282" i="10"/>
  <c r="CG282" i="10"/>
  <c r="CM282" i="10"/>
  <c r="CE282" i="10"/>
  <c r="CK282" i="10"/>
  <c r="CD282" i="10"/>
  <c r="CN283" i="10"/>
  <c r="CJ283" i="10"/>
  <c r="CC283" i="10" s="1"/>
  <c r="CF283" i="10"/>
  <c r="CK283" i="10"/>
  <c r="CE283" i="10"/>
  <c r="CI283" i="10"/>
  <c r="CB283" i="10" s="1"/>
  <c r="CD283" i="10"/>
  <c r="AX283" i="10" s="1"/>
  <c r="CL283" i="10"/>
  <c r="CM283" i="10"/>
  <c r="CN288" i="10"/>
  <c r="CD288" i="10"/>
  <c r="CM288" i="10"/>
  <c r="CG288" i="10"/>
  <c r="CF288" i="10"/>
  <c r="CL288" i="10"/>
  <c r="CE288" i="10"/>
  <c r="AX288" i="10" s="1"/>
  <c r="CL289" i="10"/>
  <c r="CD289" i="10"/>
  <c r="CK289" i="10"/>
  <c r="CG289" i="10"/>
  <c r="CI289" i="10"/>
  <c r="CB289" i="10" s="1"/>
  <c r="CN289" i="10"/>
  <c r="CJ289" i="10"/>
  <c r="CC289" i="10" s="1"/>
  <c r="CM289" i="10"/>
  <c r="CF289" i="10"/>
  <c r="CK59" i="10"/>
  <c r="CD59" i="10" s="1"/>
  <c r="AX59" i="10" s="1"/>
  <c r="CG59" i="10"/>
  <c r="CF59" i="10"/>
  <c r="CL59" i="10"/>
  <c r="CK61" i="10"/>
  <c r="CD61" i="10" s="1"/>
  <c r="AX61" i="10" s="1"/>
  <c r="CG61" i="10"/>
  <c r="CF61" i="10"/>
  <c r="CL61" i="10"/>
  <c r="CK63" i="10"/>
  <c r="CD63" i="10" s="1"/>
  <c r="AX63" i="10" s="1"/>
  <c r="CG63" i="10"/>
  <c r="CF63" i="10"/>
  <c r="CL63" i="10"/>
  <c r="J69" i="10"/>
  <c r="J77" i="10"/>
  <c r="AW91" i="10"/>
  <c r="AW119" i="10"/>
  <c r="CD125" i="10"/>
  <c r="CJ125" i="10"/>
  <c r="CC125" i="10" s="1"/>
  <c r="AW125" i="10" s="1"/>
  <c r="CD129" i="10"/>
  <c r="CJ129" i="10"/>
  <c r="CC129" i="10" s="1"/>
  <c r="AW129" i="10" s="1"/>
  <c r="CL137" i="10"/>
  <c r="CD137" i="10"/>
  <c r="CK137" i="10"/>
  <c r="CG137" i="10"/>
  <c r="AW137" i="10" s="1"/>
  <c r="CL141" i="10"/>
  <c r="CD141" i="10"/>
  <c r="CK141" i="10"/>
  <c r="CG141" i="10"/>
  <c r="D159" i="10"/>
  <c r="CK150" i="10"/>
  <c r="CG150" i="10"/>
  <c r="CN150" i="10"/>
  <c r="CJ150" i="10"/>
  <c r="CC150" i="10" s="1"/>
  <c r="CF150" i="10"/>
  <c r="CK152" i="10"/>
  <c r="CG152" i="10"/>
  <c r="AY152" i="10" s="1"/>
  <c r="CN152" i="10"/>
  <c r="CJ152" i="10"/>
  <c r="CC152" i="10" s="1"/>
  <c r="CF152" i="10"/>
  <c r="CK154" i="10"/>
  <c r="CG154" i="10"/>
  <c r="CN154" i="10"/>
  <c r="CJ154" i="10"/>
  <c r="CC154" i="10" s="1"/>
  <c r="AY154" i="10" s="1"/>
  <c r="CF154" i="10"/>
  <c r="CK156" i="10"/>
  <c r="CG156" i="10"/>
  <c r="CN156" i="10"/>
  <c r="CJ156" i="10"/>
  <c r="CC156" i="10" s="1"/>
  <c r="AY156" i="10" s="1"/>
  <c r="CF156" i="10"/>
  <c r="CK158" i="10"/>
  <c r="CG158" i="10"/>
  <c r="CN158" i="10"/>
  <c r="CJ158" i="10"/>
  <c r="CC158" i="10" s="1"/>
  <c r="CF158" i="10"/>
  <c r="CJ165" i="10"/>
  <c r="CC165" i="10" s="1"/>
  <c r="CH165" i="10"/>
  <c r="CA165" i="10" s="1"/>
  <c r="CI165" i="10"/>
  <c r="CB165" i="10" s="1"/>
  <c r="CM59" i="10"/>
  <c r="CM61" i="10"/>
  <c r="CM63" i="10"/>
  <c r="AW106" i="10"/>
  <c r="AW122" i="10"/>
  <c r="CE125" i="10"/>
  <c r="CK125" i="10"/>
  <c r="CE129" i="10"/>
  <c r="CK129" i="10"/>
  <c r="CE133" i="10"/>
  <c r="AW133" i="10" s="1"/>
  <c r="CJ133" i="10"/>
  <c r="CC133" i="10" s="1"/>
  <c r="CN134" i="10"/>
  <c r="CJ134" i="10"/>
  <c r="CC134" i="10" s="1"/>
  <c r="AW134" i="10" s="1"/>
  <c r="CF134" i="10"/>
  <c r="CM134" i="10"/>
  <c r="CE134" i="10"/>
  <c r="CG134" i="10"/>
  <c r="CL134" i="10"/>
  <c r="CE137" i="10"/>
  <c r="CJ137" i="10"/>
  <c r="CC137" i="10" s="1"/>
  <c r="CN138" i="10"/>
  <c r="CJ138" i="10"/>
  <c r="CC138" i="10" s="1"/>
  <c r="CF138" i="10"/>
  <c r="CM138" i="10"/>
  <c r="CE138" i="10"/>
  <c r="CG138" i="10"/>
  <c r="CL138" i="10"/>
  <c r="CE141" i="10"/>
  <c r="AW141" i="10" s="1"/>
  <c r="CJ141" i="10"/>
  <c r="CC141" i="10" s="1"/>
  <c r="CN142" i="10"/>
  <c r="CJ142" i="10"/>
  <c r="CC142" i="10" s="1"/>
  <c r="AW142" i="10" s="1"/>
  <c r="CF142" i="10"/>
  <c r="CM142" i="10"/>
  <c r="CE142" i="10"/>
  <c r="CG142" i="10"/>
  <c r="CL142" i="10"/>
  <c r="CD150" i="10"/>
  <c r="CL150" i="10"/>
  <c r="CK151" i="10"/>
  <c r="CD152" i="10"/>
  <c r="CL152" i="10"/>
  <c r="CK153" i="10"/>
  <c r="CD154" i="10"/>
  <c r="CL154" i="10"/>
  <c r="CK155" i="10"/>
  <c r="CD156" i="10"/>
  <c r="CL156" i="10"/>
  <c r="CK157" i="10"/>
  <c r="CD158" i="10"/>
  <c r="AY158" i="10" s="1"/>
  <c r="CL158" i="10"/>
  <c r="CK165" i="10"/>
  <c r="CD165" i="10" s="1"/>
  <c r="CJ172" i="10"/>
  <c r="CC172" i="10" s="1"/>
  <c r="D179" i="10"/>
  <c r="D181" i="10"/>
  <c r="D183" i="10"/>
  <c r="D185" i="10"/>
  <c r="D187" i="10"/>
  <c r="D189" i="10"/>
  <c r="D191" i="10"/>
  <c r="D193" i="10"/>
  <c r="D195" i="10"/>
  <c r="D197" i="10"/>
  <c r="D203" i="10"/>
  <c r="CK205" i="10"/>
  <c r="CD205" i="10" s="1"/>
  <c r="CL205" i="10"/>
  <c r="CE205" i="10" s="1"/>
  <c r="CH205" i="10"/>
  <c r="CA205" i="10" s="1"/>
  <c r="CN228" i="10"/>
  <c r="CD228" i="10"/>
  <c r="AX228" i="10" s="1"/>
  <c r="CK228" i="10"/>
  <c r="CE228" i="10"/>
  <c r="CM228" i="10"/>
  <c r="CF228" i="10"/>
  <c r="CG228" i="10"/>
  <c r="CL228" i="10"/>
  <c r="CL236" i="10"/>
  <c r="CF236" i="10"/>
  <c r="CM236" i="10"/>
  <c r="CE236" i="10"/>
  <c r="AX236" i="10" s="1"/>
  <c r="CK236" i="10"/>
  <c r="CN236" i="10"/>
  <c r="CG236" i="10"/>
  <c r="CN238" i="10"/>
  <c r="CD238" i="10"/>
  <c r="CK238" i="10"/>
  <c r="CE238" i="10"/>
  <c r="CL238" i="10"/>
  <c r="CF238" i="10"/>
  <c r="CM238" i="10"/>
  <c r="CM242" i="10"/>
  <c r="CF242" i="10"/>
  <c r="CG242" i="10"/>
  <c r="CE242" i="10"/>
  <c r="CK242" i="10"/>
  <c r="CN242" i="10"/>
  <c r="CL242" i="10"/>
  <c r="CD242" i="10"/>
  <c r="AX242" i="10" s="1"/>
  <c r="CI164" i="10"/>
  <c r="CB164" i="10" s="1"/>
  <c r="AW164" i="10" s="1"/>
  <c r="CK168" i="10"/>
  <c r="CD168" i="10" s="1"/>
  <c r="AW168" i="10" s="1"/>
  <c r="CK171" i="10"/>
  <c r="CD171" i="10" s="1"/>
  <c r="CH171" i="10"/>
  <c r="CA171" i="10" s="1"/>
  <c r="CI171" i="10"/>
  <c r="CB171" i="10" s="1"/>
  <c r="CI173" i="10"/>
  <c r="CB173" i="10" s="1"/>
  <c r="CJ173" i="10"/>
  <c r="CC173" i="10" s="1"/>
  <c r="CH173" i="10"/>
  <c r="CA173" i="10" s="1"/>
  <c r="CK175" i="10"/>
  <c r="CD175" i="10" s="1"/>
  <c r="CH175" i="10"/>
  <c r="CA175" i="10" s="1"/>
  <c r="CI175" i="10"/>
  <c r="CB175" i="10" s="1"/>
  <c r="CI177" i="10"/>
  <c r="CB177" i="10" s="1"/>
  <c r="CJ177" i="10"/>
  <c r="CC177" i="10" s="1"/>
  <c r="CH177" i="10"/>
  <c r="CA177" i="10" s="1"/>
  <c r="CK180" i="10"/>
  <c r="CD180" i="10" s="1"/>
  <c r="CH180" i="10"/>
  <c r="CA180" i="10" s="1"/>
  <c r="CI180" i="10"/>
  <c r="CB180" i="10" s="1"/>
  <c r="CK182" i="10"/>
  <c r="CD182" i="10" s="1"/>
  <c r="CH182" i="10"/>
  <c r="CA182" i="10" s="1"/>
  <c r="CI182" i="10"/>
  <c r="CB182" i="10" s="1"/>
  <c r="CK184" i="10"/>
  <c r="CD184" i="10" s="1"/>
  <c r="CH184" i="10"/>
  <c r="CA184" i="10" s="1"/>
  <c r="CI184" i="10"/>
  <c r="CB184" i="10" s="1"/>
  <c r="CK186" i="10"/>
  <c r="CD186" i="10" s="1"/>
  <c r="CH186" i="10"/>
  <c r="CA186" i="10" s="1"/>
  <c r="CI186" i="10"/>
  <c r="CB186" i="10" s="1"/>
  <c r="CK188" i="10"/>
  <c r="CD188" i="10" s="1"/>
  <c r="CH188" i="10"/>
  <c r="CA188" i="10" s="1"/>
  <c r="CI188" i="10"/>
  <c r="CB188" i="10" s="1"/>
  <c r="CK190" i="10"/>
  <c r="CD190" i="10" s="1"/>
  <c r="CH190" i="10"/>
  <c r="CA190" i="10" s="1"/>
  <c r="CI190" i="10"/>
  <c r="CB190" i="10" s="1"/>
  <c r="CK192" i="10"/>
  <c r="CD192" i="10" s="1"/>
  <c r="CH192" i="10"/>
  <c r="CA192" i="10" s="1"/>
  <c r="CI192" i="10"/>
  <c r="CB192" i="10" s="1"/>
  <c r="CK194" i="10"/>
  <c r="CD194" i="10" s="1"/>
  <c r="CH194" i="10"/>
  <c r="CA194" i="10" s="1"/>
  <c r="CI194" i="10"/>
  <c r="CB194" i="10" s="1"/>
  <c r="CK196" i="10"/>
  <c r="CD196" i="10" s="1"/>
  <c r="CH196" i="10"/>
  <c r="CA196" i="10" s="1"/>
  <c r="CI196" i="10"/>
  <c r="CB196" i="10" s="1"/>
  <c r="CK198" i="10"/>
  <c r="CD198" i="10" s="1"/>
  <c r="CH198" i="10"/>
  <c r="CA198" i="10" s="1"/>
  <c r="CI198" i="10"/>
  <c r="CB198" i="10" s="1"/>
  <c r="CL206" i="10"/>
  <c r="CE206" i="10" s="1"/>
  <c r="CH206" i="10"/>
  <c r="CA206" i="10" s="1"/>
  <c r="CI206" i="10"/>
  <c r="CB206" i="10" s="1"/>
  <c r="CJ206" i="10"/>
  <c r="CC206" i="10" s="1"/>
  <c r="CL221" i="10"/>
  <c r="CD221" i="10"/>
  <c r="CM221" i="10"/>
  <c r="CI221" i="10"/>
  <c r="CB221" i="10" s="1"/>
  <c r="CE221" i="10"/>
  <c r="AX221" i="10" s="1"/>
  <c r="CJ221" i="10"/>
  <c r="CC221" i="10" s="1"/>
  <c r="CM227" i="10"/>
  <c r="CG227" i="10"/>
  <c r="CL227" i="10"/>
  <c r="CK227" i="10"/>
  <c r="CD227" i="10"/>
  <c r="AX227" i="10" s="1"/>
  <c r="CN227" i="10"/>
  <c r="CE227" i="10"/>
  <c r="CM234" i="10"/>
  <c r="CG234" i="10"/>
  <c r="CK234" i="10"/>
  <c r="CD234" i="10"/>
  <c r="AX234" i="10" s="1"/>
  <c r="CL234" i="10"/>
  <c r="CE234" i="10"/>
  <c r="CK235" i="10"/>
  <c r="CG235" i="10"/>
  <c r="CL235" i="10"/>
  <c r="CF235" i="10"/>
  <c r="CM235" i="10"/>
  <c r="CE235" i="10"/>
  <c r="CN235" i="10"/>
  <c r="CK241" i="10"/>
  <c r="CF241" i="10"/>
  <c r="CN241" i="10"/>
  <c r="CI241" i="10"/>
  <c r="CB241" i="10" s="1"/>
  <c r="CL241" i="10"/>
  <c r="CD241" i="10"/>
  <c r="CM241" i="10"/>
  <c r="CE241" i="10"/>
  <c r="CM246" i="10"/>
  <c r="CF246" i="10"/>
  <c r="AX246" i="10" s="1"/>
  <c r="CL246" i="10"/>
  <c r="CD246" i="10"/>
  <c r="CE246" i="10"/>
  <c r="CG246" i="10"/>
  <c r="CK246" i="10"/>
  <c r="CN261" i="10"/>
  <c r="CF261" i="10"/>
  <c r="CM261" i="10"/>
  <c r="CE261" i="10"/>
  <c r="AX261" i="10" s="1"/>
  <c r="CG261" i="10"/>
  <c r="CL261" i="10"/>
  <c r="CI321" i="10"/>
  <c r="CB321" i="10"/>
  <c r="CE151" i="10"/>
  <c r="AY151" i="10" s="1"/>
  <c r="CE153" i="10"/>
  <c r="AY153" i="10" s="1"/>
  <c r="CE155" i="10"/>
  <c r="AY155" i="10" s="1"/>
  <c r="CE157" i="10"/>
  <c r="AY157" i="10" s="1"/>
  <c r="CH166" i="10"/>
  <c r="CA166" i="10" s="1"/>
  <c r="AW166" i="10" s="1"/>
  <c r="CJ170" i="10"/>
  <c r="CC170" i="10" s="1"/>
  <c r="AW170" i="10" s="1"/>
  <c r="CK170" i="10"/>
  <c r="CD170" i="10" s="1"/>
  <c r="CJ171" i="10"/>
  <c r="CC171" i="10" s="1"/>
  <c r="CK173" i="10"/>
  <c r="CD173" i="10" s="1"/>
  <c r="CJ175" i="10"/>
  <c r="CC175" i="10" s="1"/>
  <c r="CK177" i="10"/>
  <c r="CD177" i="10" s="1"/>
  <c r="CJ180" i="10"/>
  <c r="CC180" i="10" s="1"/>
  <c r="CJ182" i="10"/>
  <c r="CC182" i="10" s="1"/>
  <c r="CJ184" i="10"/>
  <c r="CC184" i="10" s="1"/>
  <c r="CJ186" i="10"/>
  <c r="CC186" i="10" s="1"/>
  <c r="CJ188" i="10"/>
  <c r="CC188" i="10" s="1"/>
  <c r="CJ190" i="10"/>
  <c r="CC190" i="10" s="1"/>
  <c r="CJ192" i="10"/>
  <c r="CC192" i="10" s="1"/>
  <c r="CJ194" i="10"/>
  <c r="CC194" i="10" s="1"/>
  <c r="CJ196" i="10"/>
  <c r="CC196" i="10" s="1"/>
  <c r="CJ198" i="10"/>
  <c r="CC198" i="10" s="1"/>
  <c r="CK206" i="10"/>
  <c r="CD206" i="10" s="1"/>
  <c r="CF221" i="10"/>
  <c r="CK221" i="10"/>
  <c r="AX224" i="10"/>
  <c r="CF227" i="10"/>
  <c r="D232" i="10"/>
  <c r="CF234" i="10"/>
  <c r="CI235" i="10"/>
  <c r="CB235" i="10" s="1"/>
  <c r="AX235" i="10" s="1"/>
  <c r="AX238" i="10"/>
  <c r="CG241" i="10"/>
  <c r="CN246" i="10"/>
  <c r="CN250" i="10"/>
  <c r="CD250" i="10"/>
  <c r="AX250" i="10" s="1"/>
  <c r="CL250" i="10"/>
  <c r="CF250" i="10"/>
  <c r="CK250" i="10"/>
  <c r="CM250" i="10"/>
  <c r="CE250" i="10"/>
  <c r="CG250" i="10"/>
  <c r="CM253" i="10"/>
  <c r="CG253" i="10"/>
  <c r="CL253" i="10"/>
  <c r="CF253" i="10"/>
  <c r="CJ253" i="10"/>
  <c r="CC253" i="10" s="1"/>
  <c r="CN253" i="10"/>
  <c r="CI253" i="10"/>
  <c r="CB253" i="10" s="1"/>
  <c r="CM257" i="10"/>
  <c r="CE257" i="10"/>
  <c r="CL257" i="10"/>
  <c r="CG257" i="10"/>
  <c r="CN257" i="10"/>
  <c r="CN262" i="10"/>
  <c r="CF262" i="10"/>
  <c r="CM262" i="10"/>
  <c r="CE262" i="10"/>
  <c r="CL262" i="10"/>
  <c r="CG262" i="10"/>
  <c r="CL267" i="10"/>
  <c r="CF267" i="10"/>
  <c r="CK267" i="10"/>
  <c r="CE267" i="10"/>
  <c r="AX267" i="10" s="1"/>
  <c r="CG267" i="10"/>
  <c r="CM267" i="10"/>
  <c r="CN267" i="10"/>
  <c r="CN274" i="10"/>
  <c r="CD274" i="10"/>
  <c r="AX274" i="10" s="1"/>
  <c r="CM274" i="10"/>
  <c r="CG274" i="10"/>
  <c r="CF274" i="10"/>
  <c r="CL274" i="10"/>
  <c r="CE274" i="10"/>
  <c r="CK274" i="10"/>
  <c r="D223" i="10"/>
  <c r="CN231" i="10"/>
  <c r="CD231" i="10"/>
  <c r="AX231" i="10" s="1"/>
  <c r="CG231" i="10"/>
  <c r="CM231" i="10"/>
  <c r="AX239" i="10"/>
  <c r="CM254" i="10"/>
  <c r="CE254" i="10"/>
  <c r="AX254" i="10" s="1"/>
  <c r="CL254" i="10"/>
  <c r="CF254" i="10"/>
  <c r="CM255" i="10"/>
  <c r="CE255" i="10"/>
  <c r="CL255" i="10"/>
  <c r="CN255" i="10"/>
  <c r="AX257" i="10"/>
  <c r="CM258" i="10"/>
  <c r="CE258" i="10"/>
  <c r="AX258" i="10" s="1"/>
  <c r="CL258" i="10"/>
  <c r="CF258" i="10"/>
  <c r="CN259" i="10"/>
  <c r="CI259" i="10"/>
  <c r="CB259" i="10" s="1"/>
  <c r="AX259" i="10" s="1"/>
  <c r="CM259" i="10"/>
  <c r="CG259" i="10"/>
  <c r="CE259" i="10"/>
  <c r="CN260" i="10"/>
  <c r="CF260" i="10"/>
  <c r="CM260" i="10"/>
  <c r="CE260" i="10"/>
  <c r="AX260" i="10" s="1"/>
  <c r="CG260" i="10"/>
  <c r="CL279" i="10"/>
  <c r="CF279" i="10"/>
  <c r="CK279" i="10"/>
  <c r="CE279" i="10"/>
  <c r="CM279" i="10"/>
  <c r="CG279" i="10"/>
  <c r="AX297" i="10"/>
  <c r="CL301" i="10"/>
  <c r="CD301" i="10"/>
  <c r="CK301" i="10"/>
  <c r="CG301" i="10"/>
  <c r="CM301" i="10"/>
  <c r="CF301" i="10"/>
  <c r="CJ301" i="10"/>
  <c r="CC301" i="10" s="1"/>
  <c r="CE301" i="10"/>
  <c r="CN301" i="10"/>
  <c r="CI301" i="10"/>
  <c r="CB301" i="10" s="1"/>
  <c r="AX301" i="10" s="1"/>
  <c r="CB317" i="10"/>
  <c r="AS318" i="10"/>
  <c r="CF231" i="10"/>
  <c r="CL231" i="10"/>
  <c r="CK243" i="10"/>
  <c r="CD243" i="10"/>
  <c r="AX243" i="10" s="1"/>
  <c r="CG243" i="10"/>
  <c r="CM243" i="10"/>
  <c r="CK245" i="10"/>
  <c r="CD245" i="10"/>
  <c r="CL245" i="10"/>
  <c r="CG245" i="10"/>
  <c r="D248" i="10"/>
  <c r="CM249" i="10"/>
  <c r="CG249" i="10"/>
  <c r="CN249" i="10"/>
  <c r="CF249" i="10"/>
  <c r="CE249" i="10"/>
  <c r="AX249" i="10" s="1"/>
  <c r="CN254" i="10"/>
  <c r="CG255" i="10"/>
  <c r="AX255" i="10" s="1"/>
  <c r="CN258" i="10"/>
  <c r="CL259" i="10"/>
  <c r="AX262" i="10"/>
  <c r="AX264" i="10"/>
  <c r="CL265" i="10"/>
  <c r="CD265" i="10"/>
  <c r="CK265" i="10"/>
  <c r="CG265" i="10"/>
  <c r="CJ265" i="10"/>
  <c r="CC265" i="10" s="1"/>
  <c r="AX265" i="10" s="1"/>
  <c r="CE265" i="10"/>
  <c r="CM265" i="10"/>
  <c r="CD279" i="10"/>
  <c r="CN284" i="10"/>
  <c r="CD284" i="10"/>
  <c r="CM284" i="10"/>
  <c r="CG284" i="10"/>
  <c r="CF284" i="10"/>
  <c r="CL284" i="10"/>
  <c r="CE284" i="10"/>
  <c r="CK284" i="10"/>
  <c r="D233" i="10"/>
  <c r="D240" i="10"/>
  <c r="D244" i="10"/>
  <c r="CM256" i="10"/>
  <c r="CE256" i="10"/>
  <c r="AX256" i="10" s="1"/>
  <c r="CL256" i="10"/>
  <c r="CN256" i="10"/>
  <c r="AX263" i="10"/>
  <c r="CL266" i="10"/>
  <c r="CF266" i="10"/>
  <c r="CK266" i="10"/>
  <c r="CE266" i="10"/>
  <c r="AX266" i="10" s="1"/>
  <c r="CD266" i="10"/>
  <c r="CN266" i="10"/>
  <c r="CL268" i="10"/>
  <c r="CF268" i="10"/>
  <c r="CK268" i="10"/>
  <c r="CE268" i="10"/>
  <c r="CM268" i="10"/>
  <c r="CD268" i="10"/>
  <c r="CN273" i="10"/>
  <c r="CD273" i="10"/>
  <c r="CM273" i="10"/>
  <c r="CG273" i="10"/>
  <c r="CL273" i="10"/>
  <c r="CE273" i="10"/>
  <c r="CK273" i="10"/>
  <c r="CN275" i="10"/>
  <c r="CD275" i="10"/>
  <c r="AX275" i="10" s="1"/>
  <c r="CM275" i="10"/>
  <c r="CG275" i="10"/>
  <c r="CF275" i="10"/>
  <c r="CL275" i="10"/>
  <c r="CL281" i="10"/>
  <c r="CF281" i="10"/>
  <c r="CK281" i="10"/>
  <c r="CD281" i="10"/>
  <c r="CN281" i="10"/>
  <c r="CE281" i="10"/>
  <c r="AX281" i="10" s="1"/>
  <c r="CM281" i="10"/>
  <c r="CN296" i="10"/>
  <c r="CD296" i="10"/>
  <c r="AX296" i="10" s="1"/>
  <c r="CM296" i="10"/>
  <c r="CG296" i="10"/>
  <c r="CK296" i="10"/>
  <c r="CF296" i="10"/>
  <c r="CE296" i="10"/>
  <c r="CL303" i="10"/>
  <c r="CF303" i="10"/>
  <c r="CK303" i="10"/>
  <c r="CE303" i="10"/>
  <c r="CM303" i="10"/>
  <c r="CN303" i="10"/>
  <c r="CD303" i="10"/>
  <c r="CI319" i="10"/>
  <c r="CB319" i="10"/>
  <c r="CI320" i="10"/>
  <c r="CB320" i="10"/>
  <c r="AS320" i="10" s="1"/>
  <c r="CL270" i="10"/>
  <c r="CF270" i="10"/>
  <c r="CK270" i="10"/>
  <c r="CE270" i="10"/>
  <c r="CM270" i="10"/>
  <c r="CD270" i="10"/>
  <c r="AX273" i="10"/>
  <c r="CL277" i="10"/>
  <c r="CD277" i="10"/>
  <c r="CK277" i="10"/>
  <c r="CG277" i="10"/>
  <c r="CM277" i="10"/>
  <c r="CF277" i="10"/>
  <c r="CJ277" i="10"/>
  <c r="CC277" i="10" s="1"/>
  <c r="AX277" i="10" s="1"/>
  <c r="CE277" i="10"/>
  <c r="AX282" i="10"/>
  <c r="CN286" i="10"/>
  <c r="CD286" i="10"/>
  <c r="CM286" i="10"/>
  <c r="CG286" i="10"/>
  <c r="AX286" i="10" s="1"/>
  <c r="CK286" i="10"/>
  <c r="CF286" i="10"/>
  <c r="CN287" i="10"/>
  <c r="CD287" i="10"/>
  <c r="AX287" i="10" s="1"/>
  <c r="CM287" i="10"/>
  <c r="CG287" i="10"/>
  <c r="CL287" i="10"/>
  <c r="CE287" i="10"/>
  <c r="CK287" i="10"/>
  <c r="CF287" i="10"/>
  <c r="CL305" i="10"/>
  <c r="CF305" i="10"/>
  <c r="CK305" i="10"/>
  <c r="CE305" i="10"/>
  <c r="CM305" i="10"/>
  <c r="CN305" i="10"/>
  <c r="CD305" i="10"/>
  <c r="AX305" i="10" s="1"/>
  <c r="CL269" i="10"/>
  <c r="CF269" i="10"/>
  <c r="CK269" i="10"/>
  <c r="CE269" i="10"/>
  <c r="CD269" i="10"/>
  <c r="AX269" i="10" s="1"/>
  <c r="CN269" i="10"/>
  <c r="CN271" i="10"/>
  <c r="CJ271" i="10"/>
  <c r="CC271" i="10" s="1"/>
  <c r="CF271" i="10"/>
  <c r="CM271" i="10"/>
  <c r="CI271" i="10"/>
  <c r="CB271" i="10" s="1"/>
  <c r="AX271" i="10" s="1"/>
  <c r="CE271" i="10"/>
  <c r="CG271" i="10"/>
  <c r="CN272" i="10"/>
  <c r="CD272" i="10"/>
  <c r="AX272" i="10" s="1"/>
  <c r="CM272" i="10"/>
  <c r="CG272" i="10"/>
  <c r="CN276" i="10"/>
  <c r="CD276" i="10"/>
  <c r="AX276" i="10" s="1"/>
  <c r="CM276" i="10"/>
  <c r="CG276" i="10"/>
  <c r="CL278" i="10"/>
  <c r="CF278" i="10"/>
  <c r="CK278" i="10"/>
  <c r="CE278" i="10"/>
  <c r="CD278" i="10"/>
  <c r="AX278" i="10" s="1"/>
  <c r="CN278" i="10"/>
  <c r="CL280" i="10"/>
  <c r="CF280" i="10"/>
  <c r="CN280" i="10"/>
  <c r="CG280" i="10"/>
  <c r="CM280" i="10"/>
  <c r="CE280" i="10"/>
  <c r="CD280" i="10"/>
  <c r="AX280" i="10" s="1"/>
  <c r="CL290" i="10"/>
  <c r="CF290" i="10"/>
  <c r="CK290" i="10"/>
  <c r="CE290" i="10"/>
  <c r="CM290" i="10"/>
  <c r="CD290" i="10"/>
  <c r="CL292" i="10"/>
  <c r="CF292" i="10"/>
  <c r="CK292" i="10"/>
  <c r="CE292" i="10"/>
  <c r="CM292" i="10"/>
  <c r="CD292" i="10"/>
  <c r="CL294" i="10"/>
  <c r="CF294" i="10"/>
  <c r="CK294" i="10"/>
  <c r="CE294" i="10"/>
  <c r="CM294" i="10"/>
  <c r="CD294" i="10"/>
  <c r="CN297" i="10"/>
  <c r="CD297" i="10"/>
  <c r="CM297" i="10"/>
  <c r="CG297" i="10"/>
  <c r="CL297" i="10"/>
  <c r="CE297" i="10"/>
  <c r="CK297" i="10"/>
  <c r="CN298" i="10"/>
  <c r="CD298" i="10"/>
  <c r="AX298" i="10" s="1"/>
  <c r="CM298" i="10"/>
  <c r="CG298" i="10"/>
  <c r="CF298" i="10"/>
  <c r="CL298" i="10"/>
  <c r="CE298" i="10"/>
  <c r="CN299" i="10"/>
  <c r="CD299" i="10"/>
  <c r="CM299" i="10"/>
  <c r="CG299" i="10"/>
  <c r="CF299" i="10"/>
  <c r="CL299" i="10"/>
  <c r="CI318" i="10"/>
  <c r="CB318" i="10"/>
  <c r="CG269" i="10"/>
  <c r="CK272" i="10"/>
  <c r="CK276" i="10"/>
  <c r="CG278" i="10"/>
  <c r="AX284" i="10"/>
  <c r="D285" i="10"/>
  <c r="CG290" i="10"/>
  <c r="CG292" i="10"/>
  <c r="CG294" i="10"/>
  <c r="CE299" i="10"/>
  <c r="AX299" i="10" s="1"/>
  <c r="CN300" i="10"/>
  <c r="CD300" i="10"/>
  <c r="CM300" i="10"/>
  <c r="CG300" i="10"/>
  <c r="AX300" i="10" s="1"/>
  <c r="CK300" i="10"/>
  <c r="CL300" i="10"/>
  <c r="D309" i="10"/>
  <c r="AX289" i="10"/>
  <c r="CL291" i="10"/>
  <c r="CF291" i="10"/>
  <c r="CK291" i="10"/>
  <c r="CE291" i="10"/>
  <c r="CD291" i="10"/>
  <c r="AX291" i="10" s="1"/>
  <c r="CN291" i="10"/>
  <c r="CL293" i="10"/>
  <c r="CF293" i="10"/>
  <c r="CK293" i="10"/>
  <c r="CE293" i="10"/>
  <c r="CD293" i="10"/>
  <c r="AX293" i="10" s="1"/>
  <c r="CN293" i="10"/>
  <c r="CN295" i="10"/>
  <c r="CJ295" i="10"/>
  <c r="CC295" i="10" s="1"/>
  <c r="CF295" i="10"/>
  <c r="CM295" i="10"/>
  <c r="CI295" i="10"/>
  <c r="CB295" i="10" s="1"/>
  <c r="CE295" i="10"/>
  <c r="CG295" i="10"/>
  <c r="CL302" i="10"/>
  <c r="CF302" i="10"/>
  <c r="CK302" i="10"/>
  <c r="CE302" i="10"/>
  <c r="AX302" i="10" s="1"/>
  <c r="CD302" i="10"/>
  <c r="CN302" i="10"/>
  <c r="CL304" i="10"/>
  <c r="CF304" i="10"/>
  <c r="CK304" i="10"/>
  <c r="CE304" i="10"/>
  <c r="AX304" i="10" s="1"/>
  <c r="CD304" i="10"/>
  <c r="CN304" i="10"/>
  <c r="CL306" i="10"/>
  <c r="CF306" i="10"/>
  <c r="CK306" i="10"/>
  <c r="CE306" i="10"/>
  <c r="CD306" i="10"/>
  <c r="AX306" i="10" s="1"/>
  <c r="CN306" i="10"/>
  <c r="AS317" i="10"/>
  <c r="AS319" i="10"/>
  <c r="AS321" i="10"/>
  <c r="AW187" i="12" l="1"/>
  <c r="AW143" i="12"/>
  <c r="AW194" i="12"/>
  <c r="AW191" i="12"/>
  <c r="AY25" i="12"/>
  <c r="AX45" i="12"/>
  <c r="AX240" i="12"/>
  <c r="AW139" i="12"/>
  <c r="AW133" i="12"/>
  <c r="AW186" i="12"/>
  <c r="AW183" i="12"/>
  <c r="AX51" i="12"/>
  <c r="AX61" i="12"/>
  <c r="AW131" i="12"/>
  <c r="AY27" i="12"/>
  <c r="AX59" i="12"/>
  <c r="AX55" i="12"/>
  <c r="AY35" i="12"/>
  <c r="AX272" i="12"/>
  <c r="AX276" i="12"/>
  <c r="AX260" i="12"/>
  <c r="AX47" i="12"/>
  <c r="AX274" i="12"/>
  <c r="AX41" i="12"/>
  <c r="AX275" i="12"/>
  <c r="AX284" i="12"/>
  <c r="AX288" i="12"/>
  <c r="AX298" i="12"/>
  <c r="CK232" i="10"/>
  <c r="CE232" i="10"/>
  <c r="CN232" i="10"/>
  <c r="CG232" i="10"/>
  <c r="CM232" i="10"/>
  <c r="CD232" i="10"/>
  <c r="CL232" i="10"/>
  <c r="CF232" i="10"/>
  <c r="AW194" i="10"/>
  <c r="AW186" i="10"/>
  <c r="CI203" i="10"/>
  <c r="CB203" i="10" s="1"/>
  <c r="CJ203" i="10"/>
  <c r="CC203" i="10" s="1"/>
  <c r="CK203" i="10"/>
  <c r="CD203" i="10" s="1"/>
  <c r="CH203" i="10"/>
  <c r="CA203" i="10" s="1"/>
  <c r="CL203" i="10"/>
  <c r="CE203" i="10" s="1"/>
  <c r="CK191" i="10"/>
  <c r="CD191" i="10" s="1"/>
  <c r="CH191" i="10"/>
  <c r="CA191" i="10" s="1"/>
  <c r="CI191" i="10"/>
  <c r="CB191" i="10" s="1"/>
  <c r="CJ191" i="10"/>
  <c r="CC191" i="10" s="1"/>
  <c r="CK183" i="10"/>
  <c r="CD183" i="10" s="1"/>
  <c r="CH183" i="10"/>
  <c r="CA183" i="10" s="1"/>
  <c r="CI183" i="10"/>
  <c r="CB183" i="10" s="1"/>
  <c r="CJ183" i="10"/>
  <c r="CC183" i="10" s="1"/>
  <c r="AW165" i="10"/>
  <c r="CM56" i="10"/>
  <c r="CI56" i="10"/>
  <c r="CB56" i="10" s="1"/>
  <c r="CE56" i="10"/>
  <c r="CL56" i="10"/>
  <c r="CK56" i="10"/>
  <c r="CD56" i="10" s="1"/>
  <c r="CF56" i="10"/>
  <c r="CG56" i="10"/>
  <c r="CN56" i="10"/>
  <c r="AX295" i="10"/>
  <c r="AX294" i="10"/>
  <c r="AX290" i="10"/>
  <c r="AX303" i="10"/>
  <c r="CL233" i="10"/>
  <c r="CF233" i="10"/>
  <c r="CK233" i="10"/>
  <c r="CD233" i="10"/>
  <c r="CM233" i="10"/>
  <c r="CN233" i="10"/>
  <c r="CE233" i="10"/>
  <c r="CG233" i="10"/>
  <c r="CM223" i="10"/>
  <c r="CI223" i="10"/>
  <c r="CB223" i="10" s="1"/>
  <c r="CE223" i="10"/>
  <c r="CL223" i="10"/>
  <c r="CG223" i="10"/>
  <c r="CN223" i="10"/>
  <c r="CK223" i="10"/>
  <c r="CD223" i="10"/>
  <c r="CJ223" i="10"/>
  <c r="CC223" i="10" s="1"/>
  <c r="CF223" i="10"/>
  <c r="AW196" i="10"/>
  <c r="AW188" i="10"/>
  <c r="AW180" i="10"/>
  <c r="AW173" i="10"/>
  <c r="AW171" i="10"/>
  <c r="AV205" i="10"/>
  <c r="CK197" i="10"/>
  <c r="CD197" i="10" s="1"/>
  <c r="CH197" i="10"/>
  <c r="CA197" i="10" s="1"/>
  <c r="CI197" i="10"/>
  <c r="CB197" i="10" s="1"/>
  <c r="CJ197" i="10"/>
  <c r="CC197" i="10" s="1"/>
  <c r="CK189" i="10"/>
  <c r="CD189" i="10" s="1"/>
  <c r="CH189" i="10"/>
  <c r="CA189" i="10" s="1"/>
  <c r="CI189" i="10"/>
  <c r="CB189" i="10" s="1"/>
  <c r="CJ189" i="10"/>
  <c r="CC189" i="10" s="1"/>
  <c r="CK181" i="10"/>
  <c r="CD181" i="10" s="1"/>
  <c r="CH181" i="10"/>
  <c r="CA181" i="10" s="1"/>
  <c r="CI181" i="10"/>
  <c r="CB181" i="10" s="1"/>
  <c r="CJ181" i="10"/>
  <c r="CC181" i="10" s="1"/>
  <c r="AX247" i="10"/>
  <c r="CL104" i="10"/>
  <c r="CD104" i="10"/>
  <c r="CK104" i="10"/>
  <c r="CG104" i="10"/>
  <c r="CJ104" i="10"/>
  <c r="CC104" i="10" s="1"/>
  <c r="CF104" i="10"/>
  <c r="CN104" i="10"/>
  <c r="CE104" i="10"/>
  <c r="CM104" i="10"/>
  <c r="AX55" i="10"/>
  <c r="AW107" i="10"/>
  <c r="CI43" i="10"/>
  <c r="CN43" i="10"/>
  <c r="CG43" i="10"/>
  <c r="CF43" i="10"/>
  <c r="CM43" i="10"/>
  <c r="CK43" i="10"/>
  <c r="CD43" i="10" s="1"/>
  <c r="AW120" i="10"/>
  <c r="AX42" i="10"/>
  <c r="CM58" i="10"/>
  <c r="CI58" i="10"/>
  <c r="CB58" i="10" s="1"/>
  <c r="CE58" i="10"/>
  <c r="CK58" i="10"/>
  <c r="CD58" i="10" s="1"/>
  <c r="CF58" i="10"/>
  <c r="CL58" i="10"/>
  <c r="CG58" i="10"/>
  <c r="CN58" i="10"/>
  <c r="D54" i="10"/>
  <c r="CM48" i="10"/>
  <c r="CI48" i="10"/>
  <c r="CB48" i="10" s="1"/>
  <c r="CE48" i="10"/>
  <c r="CL48" i="10"/>
  <c r="CN48" i="10"/>
  <c r="CG48" i="10"/>
  <c r="CK48" i="10"/>
  <c r="CD48" i="10" s="1"/>
  <c r="CF48" i="10"/>
  <c r="AY26" i="10"/>
  <c r="CL240" i="10"/>
  <c r="CF240" i="10"/>
  <c r="CK240" i="10"/>
  <c r="CD240" i="10"/>
  <c r="CM240" i="10"/>
  <c r="CG240" i="10"/>
  <c r="CE240" i="10"/>
  <c r="CN240" i="10"/>
  <c r="AX270" i="10"/>
  <c r="AX268" i="10"/>
  <c r="AX245" i="10"/>
  <c r="AX253" i="10"/>
  <c r="AX241" i="10"/>
  <c r="AW198" i="10"/>
  <c r="AW190" i="10"/>
  <c r="AW182" i="10"/>
  <c r="CK195" i="10"/>
  <c r="CD195" i="10" s="1"/>
  <c r="CH195" i="10"/>
  <c r="CA195" i="10" s="1"/>
  <c r="AW195" i="10" s="1"/>
  <c r="CI195" i="10"/>
  <c r="CB195" i="10" s="1"/>
  <c r="CJ195" i="10"/>
  <c r="CC195" i="10" s="1"/>
  <c r="CK187" i="10"/>
  <c r="CD187" i="10" s="1"/>
  <c r="CH187" i="10"/>
  <c r="CA187" i="10" s="1"/>
  <c r="AW187" i="10" s="1"/>
  <c r="CI187" i="10"/>
  <c r="CB187" i="10" s="1"/>
  <c r="CJ187" i="10"/>
  <c r="CC187" i="10" s="1"/>
  <c r="CK179" i="10"/>
  <c r="CD179" i="10" s="1"/>
  <c r="CH179" i="10"/>
  <c r="CA179" i="10" s="1"/>
  <c r="AW179" i="10" s="1"/>
  <c r="CI179" i="10"/>
  <c r="CB179" i="10" s="1"/>
  <c r="CJ179" i="10"/>
  <c r="CC179" i="10" s="1"/>
  <c r="AW144" i="10"/>
  <c r="AW140" i="10"/>
  <c r="AW136" i="10"/>
  <c r="AW118" i="10"/>
  <c r="AW110" i="10"/>
  <c r="CL98" i="10"/>
  <c r="CD98" i="10"/>
  <c r="CK98" i="10"/>
  <c r="CG98" i="10"/>
  <c r="CJ98" i="10"/>
  <c r="CC98" i="10" s="1"/>
  <c r="AW98" i="10" s="1"/>
  <c r="CF98" i="10"/>
  <c r="CN98" i="10"/>
  <c r="CE98" i="10"/>
  <c r="CM98" i="10"/>
  <c r="D60" i="10"/>
  <c r="AW99" i="10"/>
  <c r="AW176" i="10"/>
  <c r="CN285" i="10"/>
  <c r="CD285" i="10"/>
  <c r="CM285" i="10"/>
  <c r="CG285" i="10"/>
  <c r="CF285" i="10"/>
  <c r="CL285" i="10"/>
  <c r="CK285" i="10"/>
  <c r="CE285" i="10"/>
  <c r="AX292" i="10"/>
  <c r="CM244" i="10"/>
  <c r="CF244" i="10"/>
  <c r="CK244" i="10"/>
  <c r="CE244" i="10"/>
  <c r="CG244" i="10"/>
  <c r="CN244" i="10"/>
  <c r="CL244" i="10"/>
  <c r="CD244" i="10"/>
  <c r="AX244" i="10" s="1"/>
  <c r="AX279" i="10"/>
  <c r="CL248" i="10"/>
  <c r="CF248" i="10"/>
  <c r="CK248" i="10"/>
  <c r="CD248" i="10"/>
  <c r="CM248" i="10"/>
  <c r="CE248" i="10"/>
  <c r="CN248" i="10"/>
  <c r="CG248" i="10"/>
  <c r="AV206" i="10"/>
  <c r="AW192" i="10"/>
  <c r="AW184" i="10"/>
  <c r="AW177" i="10"/>
  <c r="AW175" i="10"/>
  <c r="CK193" i="10"/>
  <c r="CD193" i="10" s="1"/>
  <c r="CH193" i="10"/>
  <c r="CA193" i="10" s="1"/>
  <c r="AW193" i="10" s="1"/>
  <c r="CI193" i="10"/>
  <c r="CB193" i="10" s="1"/>
  <c r="CJ193" i="10"/>
  <c r="CC193" i="10" s="1"/>
  <c r="CK185" i="10"/>
  <c r="CD185" i="10" s="1"/>
  <c r="CH185" i="10"/>
  <c r="CA185" i="10" s="1"/>
  <c r="AW185" i="10" s="1"/>
  <c r="CI185" i="10"/>
  <c r="CB185" i="10" s="1"/>
  <c r="CJ185" i="10"/>
  <c r="CC185" i="10" s="1"/>
  <c r="AW138" i="10"/>
  <c r="AV204" i="10"/>
  <c r="AW92" i="10"/>
  <c r="AW126" i="10"/>
  <c r="AW123" i="10"/>
  <c r="AX13" i="10"/>
  <c r="AW174" i="10"/>
  <c r="AW101" i="10"/>
  <c r="AY34" i="10"/>
  <c r="AX15" i="10"/>
  <c r="AW105" i="10"/>
  <c r="AX45" i="10"/>
  <c r="AX233" i="10" l="1"/>
  <c r="AX48" i="10"/>
  <c r="AW197" i="10"/>
  <c r="AX223" i="10"/>
  <c r="AX56" i="10"/>
  <c r="AV203" i="10"/>
  <c r="AX232" i="10"/>
  <c r="AX240" i="10"/>
  <c r="AX58" i="10"/>
  <c r="AW104" i="10"/>
  <c r="AW181" i="10"/>
  <c r="AW189" i="10"/>
  <c r="AX248" i="10"/>
  <c r="AX285" i="10"/>
  <c r="CB43" i="10"/>
  <c r="AX43" i="10" s="1"/>
  <c r="B378" i="10"/>
  <c r="AW183" i="10"/>
  <c r="AW191" i="10"/>
  <c r="E327" i="9" l="1"/>
  <c r="D327" i="9"/>
  <c r="CH321" i="9"/>
  <c r="CA321" i="9" s="1"/>
  <c r="F321" i="9"/>
  <c r="E321" i="9"/>
  <c r="D321" i="9" s="1"/>
  <c r="CH320" i="9"/>
  <c r="CA320" i="9" s="1"/>
  <c r="F320" i="9"/>
  <c r="E320" i="9"/>
  <c r="D320" i="9" s="1"/>
  <c r="CH319" i="9"/>
  <c r="CA319" i="9" s="1"/>
  <c r="F319" i="9"/>
  <c r="E319" i="9"/>
  <c r="D319" i="9" s="1"/>
  <c r="CH318" i="9"/>
  <c r="CA318" i="9" s="1"/>
  <c r="F318" i="9"/>
  <c r="E318" i="9"/>
  <c r="D318" i="9" s="1"/>
  <c r="CH317" i="9"/>
  <c r="CA317" i="9" s="1"/>
  <c r="F317" i="9"/>
  <c r="E317" i="9"/>
  <c r="D317" i="9" s="1"/>
  <c r="AW312" i="9"/>
  <c r="AV312" i="9"/>
  <c r="AU312" i="9"/>
  <c r="AT312" i="9"/>
  <c r="AP312" i="9"/>
  <c r="AO312" i="9"/>
  <c r="AN312" i="9"/>
  <c r="AM312" i="9"/>
  <c r="AL312" i="9"/>
  <c r="AK312" i="9"/>
  <c r="AJ312" i="9"/>
  <c r="AI312" i="9"/>
  <c r="AH312" i="9"/>
  <c r="AG312" i="9"/>
  <c r="AF312" i="9"/>
  <c r="AE312" i="9"/>
  <c r="AD312" i="9"/>
  <c r="AC312" i="9"/>
  <c r="AB312" i="9"/>
  <c r="AA312" i="9"/>
  <c r="Z312" i="9"/>
  <c r="Y312" i="9"/>
  <c r="X312" i="9"/>
  <c r="W312" i="9"/>
  <c r="V312" i="9"/>
  <c r="U312" i="9"/>
  <c r="T312" i="9"/>
  <c r="S312" i="9"/>
  <c r="R312" i="9"/>
  <c r="Q312" i="9"/>
  <c r="P312" i="9"/>
  <c r="O312" i="9"/>
  <c r="N312" i="9"/>
  <c r="M312" i="9"/>
  <c r="L312" i="9"/>
  <c r="K312" i="9"/>
  <c r="J312" i="9"/>
  <c r="I312" i="9"/>
  <c r="H312" i="9"/>
  <c r="F312" i="9" s="1"/>
  <c r="G312" i="9"/>
  <c r="E312" i="9"/>
  <c r="D312" i="9" s="1"/>
  <c r="AW311" i="9"/>
  <c r="AV311" i="9"/>
  <c r="AU311" i="9"/>
  <c r="AT311" i="9"/>
  <c r="AP311" i="9"/>
  <c r="AO311" i="9"/>
  <c r="AN311" i="9"/>
  <c r="AM311" i="9"/>
  <c r="AL311" i="9"/>
  <c r="AK311" i="9"/>
  <c r="AJ311" i="9"/>
  <c r="AI311" i="9"/>
  <c r="AH311" i="9"/>
  <c r="AG311" i="9"/>
  <c r="AF311" i="9"/>
  <c r="AE311" i="9"/>
  <c r="AD311" i="9"/>
  <c r="AC311" i="9"/>
  <c r="AB311" i="9"/>
  <c r="AA311" i="9"/>
  <c r="Z311" i="9"/>
  <c r="Y311" i="9"/>
  <c r="X311" i="9"/>
  <c r="W311" i="9"/>
  <c r="V311" i="9"/>
  <c r="U311" i="9"/>
  <c r="T311" i="9"/>
  <c r="S311" i="9"/>
  <c r="R311" i="9"/>
  <c r="Q311" i="9"/>
  <c r="P311" i="9"/>
  <c r="O311" i="9"/>
  <c r="N311" i="9"/>
  <c r="M311" i="9"/>
  <c r="L311" i="9"/>
  <c r="K311" i="9"/>
  <c r="J311" i="9"/>
  <c r="I311" i="9"/>
  <c r="H311" i="9"/>
  <c r="F311" i="9" s="1"/>
  <c r="G311" i="9"/>
  <c r="E311" i="9" s="1"/>
  <c r="D311" i="9" s="1"/>
  <c r="AW310" i="9"/>
  <c r="AV310" i="9"/>
  <c r="AU310" i="9"/>
  <c r="AT310" i="9"/>
  <c r="AP310" i="9"/>
  <c r="AO310" i="9"/>
  <c r="AN310" i="9"/>
  <c r="AM310" i="9"/>
  <c r="AL310" i="9"/>
  <c r="AK310" i="9"/>
  <c r="AJ310" i="9"/>
  <c r="AI310" i="9"/>
  <c r="AH310" i="9"/>
  <c r="AG310" i="9"/>
  <c r="AF310" i="9"/>
  <c r="AE310" i="9"/>
  <c r="AD310" i="9"/>
  <c r="AC310" i="9"/>
  <c r="AB310" i="9"/>
  <c r="AA310" i="9"/>
  <c r="Z310" i="9"/>
  <c r="Y310" i="9"/>
  <c r="X310" i="9"/>
  <c r="W310" i="9"/>
  <c r="V310" i="9"/>
  <c r="U310" i="9"/>
  <c r="T310" i="9"/>
  <c r="S310" i="9"/>
  <c r="R310" i="9"/>
  <c r="Q310" i="9"/>
  <c r="P310" i="9"/>
  <c r="O310" i="9"/>
  <c r="N310" i="9"/>
  <c r="M310" i="9"/>
  <c r="L310" i="9"/>
  <c r="K310" i="9"/>
  <c r="J310" i="9"/>
  <c r="I310" i="9"/>
  <c r="H310" i="9"/>
  <c r="G310" i="9"/>
  <c r="E310" i="9" s="1"/>
  <c r="F310" i="9"/>
  <c r="AW309" i="9"/>
  <c r="AV309" i="9"/>
  <c r="AU309" i="9"/>
  <c r="AT309" i="9"/>
  <c r="AP309" i="9"/>
  <c r="AO309" i="9"/>
  <c r="AN309" i="9"/>
  <c r="AM309" i="9"/>
  <c r="AL309" i="9"/>
  <c r="AK309" i="9"/>
  <c r="AJ309" i="9"/>
  <c r="AI309" i="9"/>
  <c r="AH309" i="9"/>
  <c r="AG309" i="9"/>
  <c r="AF309" i="9"/>
  <c r="AE309" i="9"/>
  <c r="AD309" i="9"/>
  <c r="AC309" i="9"/>
  <c r="AB309" i="9"/>
  <c r="AA309" i="9"/>
  <c r="Z309" i="9"/>
  <c r="Y309" i="9"/>
  <c r="X309" i="9"/>
  <c r="W309" i="9"/>
  <c r="V309" i="9"/>
  <c r="U309" i="9"/>
  <c r="T309" i="9"/>
  <c r="S309" i="9"/>
  <c r="R309" i="9"/>
  <c r="Q309" i="9"/>
  <c r="P309" i="9"/>
  <c r="O309" i="9"/>
  <c r="N309" i="9"/>
  <c r="M309" i="9"/>
  <c r="L309" i="9"/>
  <c r="K309" i="9"/>
  <c r="J309" i="9"/>
  <c r="I309" i="9"/>
  <c r="H309" i="9"/>
  <c r="G309" i="9"/>
  <c r="F309" i="9"/>
  <c r="E309" i="9"/>
  <c r="AW308" i="9"/>
  <c r="AV308" i="9"/>
  <c r="AU308" i="9"/>
  <c r="AT308" i="9"/>
  <c r="AS308" i="9"/>
  <c r="AP308" i="9"/>
  <c r="AO308" i="9"/>
  <c r="AN308" i="9"/>
  <c r="AM308" i="9"/>
  <c r="AL308" i="9"/>
  <c r="AK308" i="9"/>
  <c r="AJ308" i="9"/>
  <c r="AI308" i="9"/>
  <c r="AH308" i="9"/>
  <c r="AG308" i="9"/>
  <c r="AF308" i="9"/>
  <c r="AE308" i="9"/>
  <c r="AD308" i="9"/>
  <c r="AC308" i="9"/>
  <c r="AB308" i="9"/>
  <c r="AA308" i="9"/>
  <c r="Z308" i="9"/>
  <c r="Y308" i="9"/>
  <c r="X308" i="9"/>
  <c r="W308" i="9"/>
  <c r="V308" i="9"/>
  <c r="U308" i="9"/>
  <c r="T308" i="9"/>
  <c r="S308" i="9"/>
  <c r="R308" i="9"/>
  <c r="Q308" i="9"/>
  <c r="P308" i="9"/>
  <c r="O308" i="9"/>
  <c r="N308" i="9"/>
  <c r="M308" i="9"/>
  <c r="L308" i="9"/>
  <c r="K308" i="9"/>
  <c r="J308" i="9"/>
  <c r="I308" i="9"/>
  <c r="H308" i="9"/>
  <c r="G308" i="9"/>
  <c r="F308" i="9"/>
  <c r="E308" i="9"/>
  <c r="AW307" i="9"/>
  <c r="AV307" i="9"/>
  <c r="AU307" i="9"/>
  <c r="AT307" i="9"/>
  <c r="AS307" i="9"/>
  <c r="AR307" i="9"/>
  <c r="AQ307" i="9"/>
  <c r="AP307" i="9"/>
  <c r="AO307" i="9"/>
  <c r="AN307" i="9"/>
  <c r="AM307" i="9"/>
  <c r="AL307" i="9"/>
  <c r="AK307" i="9"/>
  <c r="AJ307" i="9"/>
  <c r="AI307" i="9"/>
  <c r="AH307" i="9"/>
  <c r="AG307" i="9"/>
  <c r="AF307" i="9"/>
  <c r="AE307" i="9"/>
  <c r="AD307" i="9"/>
  <c r="AC307" i="9"/>
  <c r="AB307" i="9"/>
  <c r="AA307" i="9"/>
  <c r="Z307" i="9"/>
  <c r="Y307" i="9"/>
  <c r="X307" i="9"/>
  <c r="W307" i="9"/>
  <c r="V307" i="9"/>
  <c r="U307" i="9"/>
  <c r="T307" i="9"/>
  <c r="S307" i="9"/>
  <c r="R307" i="9"/>
  <c r="Q307" i="9"/>
  <c r="P307" i="9"/>
  <c r="O307" i="9"/>
  <c r="N307" i="9"/>
  <c r="M307" i="9"/>
  <c r="L307" i="9"/>
  <c r="K307" i="9"/>
  <c r="J307" i="9"/>
  <c r="I307" i="9"/>
  <c r="H307" i="9"/>
  <c r="F307" i="9" s="1"/>
  <c r="G307" i="9"/>
  <c r="E307" i="9" s="1"/>
  <c r="D307" i="9" s="1"/>
  <c r="CH306" i="9"/>
  <c r="CE306" i="9"/>
  <c r="CC306" i="9"/>
  <c r="CB306" i="9"/>
  <c r="CA306" i="9"/>
  <c r="F306" i="9"/>
  <c r="E306" i="9"/>
  <c r="D306" i="9"/>
  <c r="CH305" i="9"/>
  <c r="CC305" i="9"/>
  <c r="CB305" i="9"/>
  <c r="CA305" i="9"/>
  <c r="F305" i="9"/>
  <c r="E305" i="9"/>
  <c r="D305" i="9" s="1"/>
  <c r="CK304" i="9"/>
  <c r="CH304" i="9"/>
  <c r="CA304" i="9" s="1"/>
  <c r="CD304" i="9"/>
  <c r="CC304" i="9"/>
  <c r="CB304" i="9"/>
  <c r="F304" i="9"/>
  <c r="E304" i="9"/>
  <c r="D304" i="9"/>
  <c r="CN303" i="9"/>
  <c r="CH303" i="9"/>
  <c r="CC303" i="9"/>
  <c r="CB303" i="9"/>
  <c r="CA303" i="9"/>
  <c r="F303" i="9"/>
  <c r="E303" i="9"/>
  <c r="D303" i="9" s="1"/>
  <c r="CK302" i="9"/>
  <c r="CH302" i="9"/>
  <c r="CA302" i="9" s="1"/>
  <c r="CD302" i="9"/>
  <c r="CC302" i="9"/>
  <c r="CB302" i="9"/>
  <c r="F302" i="9"/>
  <c r="E302" i="9"/>
  <c r="D302" i="9"/>
  <c r="CN301" i="9"/>
  <c r="CL301" i="9"/>
  <c r="CH301" i="9"/>
  <c r="CA301" i="9" s="1"/>
  <c r="F301" i="9"/>
  <c r="E301" i="9"/>
  <c r="D301" i="9" s="1"/>
  <c r="CN300" i="9"/>
  <c r="CH300" i="9"/>
  <c r="CA300" i="9" s="1"/>
  <c r="CC300" i="9"/>
  <c r="CB300" i="9"/>
  <c r="F300" i="9"/>
  <c r="E300" i="9"/>
  <c r="D300" i="9" s="1"/>
  <c r="CH299" i="9"/>
  <c r="CA299" i="9" s="1"/>
  <c r="CC299" i="9"/>
  <c r="CB299" i="9"/>
  <c r="F299" i="9"/>
  <c r="E299" i="9"/>
  <c r="D299" i="9" s="1"/>
  <c r="CH298" i="9"/>
  <c r="CA298" i="9" s="1"/>
  <c r="CC298" i="9"/>
  <c r="CB298" i="9"/>
  <c r="F298" i="9"/>
  <c r="E298" i="9"/>
  <c r="D298" i="9" s="1"/>
  <c r="CN297" i="9"/>
  <c r="CH297" i="9"/>
  <c r="CA297" i="9" s="1"/>
  <c r="CC297" i="9"/>
  <c r="CB297" i="9"/>
  <c r="F297" i="9"/>
  <c r="E297" i="9"/>
  <c r="D297" i="9" s="1"/>
  <c r="CN296" i="9"/>
  <c r="CH296" i="9"/>
  <c r="CA296" i="9" s="1"/>
  <c r="CC296" i="9"/>
  <c r="CB296" i="9"/>
  <c r="F296" i="9"/>
  <c r="E296" i="9"/>
  <c r="D296" i="9" s="1"/>
  <c r="CN295" i="9"/>
  <c r="CJ295" i="9"/>
  <c r="CC295" i="9" s="1"/>
  <c r="CI295" i="9"/>
  <c r="CB295" i="9" s="1"/>
  <c r="CH295" i="9"/>
  <c r="CE295" i="9"/>
  <c r="CD295" i="9"/>
  <c r="CA295" i="9"/>
  <c r="F295" i="9"/>
  <c r="E295" i="9"/>
  <c r="D295" i="9"/>
  <c r="CH294" i="9"/>
  <c r="CC294" i="9"/>
  <c r="CB294" i="9"/>
  <c r="CA294" i="9"/>
  <c r="F294" i="9"/>
  <c r="E294" i="9"/>
  <c r="D294" i="9"/>
  <c r="CK293" i="9"/>
  <c r="CH293" i="9"/>
  <c r="CA293" i="9" s="1"/>
  <c r="CD293" i="9"/>
  <c r="CC293" i="9"/>
  <c r="CB293" i="9"/>
  <c r="F293" i="9"/>
  <c r="E293" i="9"/>
  <c r="D293" i="9"/>
  <c r="CH292" i="9"/>
  <c r="CC292" i="9"/>
  <c r="CB292" i="9"/>
  <c r="CA292" i="9"/>
  <c r="F292" i="9"/>
  <c r="E292" i="9"/>
  <c r="D292" i="9"/>
  <c r="CK291" i="9"/>
  <c r="CH291" i="9"/>
  <c r="CA291" i="9" s="1"/>
  <c r="CD291" i="9"/>
  <c r="CC291" i="9"/>
  <c r="CB291" i="9"/>
  <c r="F291" i="9"/>
  <c r="E291" i="9"/>
  <c r="D291" i="9"/>
  <c r="CH290" i="9"/>
  <c r="CC290" i="9"/>
  <c r="CB290" i="9"/>
  <c r="CA290" i="9"/>
  <c r="F290" i="9"/>
  <c r="E290" i="9"/>
  <c r="D290" i="9"/>
  <c r="CH289" i="9"/>
  <c r="CA289" i="9" s="1"/>
  <c r="F289" i="9"/>
  <c r="E289" i="9"/>
  <c r="CH288" i="9"/>
  <c r="CA288" i="9" s="1"/>
  <c r="CC288" i="9"/>
  <c r="CB288" i="9"/>
  <c r="F288" i="9"/>
  <c r="E288" i="9"/>
  <c r="CH287" i="9"/>
  <c r="CA287" i="9" s="1"/>
  <c r="CC287" i="9"/>
  <c r="CB287" i="9"/>
  <c r="F287" i="9"/>
  <c r="E287" i="9"/>
  <c r="CH286" i="9"/>
  <c r="CA286" i="9" s="1"/>
  <c r="CC286" i="9"/>
  <c r="CB286" i="9"/>
  <c r="F286" i="9"/>
  <c r="E286" i="9"/>
  <c r="CH285" i="9"/>
  <c r="CA285" i="9" s="1"/>
  <c r="CC285" i="9"/>
  <c r="CB285" i="9"/>
  <c r="F285" i="9"/>
  <c r="E285" i="9"/>
  <c r="CH284" i="9"/>
  <c r="CF284" i="9"/>
  <c r="CE284" i="9"/>
  <c r="CC284" i="9"/>
  <c r="CB284" i="9"/>
  <c r="CA284" i="9"/>
  <c r="F284" i="9"/>
  <c r="E284" i="9"/>
  <c r="D284" i="9" s="1"/>
  <c r="CK283" i="9"/>
  <c r="CH283" i="9"/>
  <c r="CA283" i="9" s="1"/>
  <c r="F283" i="9"/>
  <c r="E283" i="9"/>
  <c r="D283" i="9" s="1"/>
  <c r="CH282" i="9"/>
  <c r="CA282" i="9" s="1"/>
  <c r="CC282" i="9"/>
  <c r="CB282" i="9"/>
  <c r="F282" i="9"/>
  <c r="E282" i="9"/>
  <c r="CH281" i="9"/>
  <c r="CA281" i="9" s="1"/>
  <c r="CC281" i="9"/>
  <c r="CB281" i="9"/>
  <c r="F281" i="9"/>
  <c r="E281" i="9"/>
  <c r="D281" i="9" s="1"/>
  <c r="CH280" i="9"/>
  <c r="CA280" i="9" s="1"/>
  <c r="CC280" i="9"/>
  <c r="CB280" i="9"/>
  <c r="F280" i="9"/>
  <c r="E280" i="9"/>
  <c r="CH279" i="9"/>
  <c r="CA279" i="9" s="1"/>
  <c r="CC279" i="9"/>
  <c r="CB279" i="9"/>
  <c r="F279" i="9"/>
  <c r="E279" i="9"/>
  <c r="D279" i="9" s="1"/>
  <c r="CH278" i="9"/>
  <c r="CA278" i="9" s="1"/>
  <c r="CC278" i="9"/>
  <c r="CB278" i="9"/>
  <c r="F278" i="9"/>
  <c r="E278" i="9"/>
  <c r="CH277" i="9"/>
  <c r="CE277" i="9"/>
  <c r="CA277" i="9"/>
  <c r="F277" i="9"/>
  <c r="E277" i="9"/>
  <c r="D277" i="9" s="1"/>
  <c r="CK276" i="9"/>
  <c r="CH276" i="9"/>
  <c r="CC276" i="9"/>
  <c r="CB276" i="9"/>
  <c r="CA276" i="9"/>
  <c r="F276" i="9"/>
  <c r="E276" i="9"/>
  <c r="D276" i="9"/>
  <c r="CH275" i="9"/>
  <c r="CC275" i="9"/>
  <c r="CB275" i="9"/>
  <c r="CA275" i="9"/>
  <c r="F275" i="9"/>
  <c r="E275" i="9"/>
  <c r="D275" i="9"/>
  <c r="CH274" i="9"/>
  <c r="CA274" i="9" s="1"/>
  <c r="CC274" i="9"/>
  <c r="CB274" i="9"/>
  <c r="F274" i="9"/>
  <c r="E274" i="9"/>
  <c r="D274" i="9" s="1"/>
  <c r="CN273" i="9"/>
  <c r="CH273" i="9"/>
  <c r="CF273" i="9"/>
  <c r="CE273" i="9"/>
  <c r="CC273" i="9"/>
  <c r="CB273" i="9"/>
  <c r="CA273" i="9"/>
  <c r="F273" i="9"/>
  <c r="E273" i="9"/>
  <c r="D273" i="9"/>
  <c r="CK272" i="9"/>
  <c r="CH272" i="9"/>
  <c r="CA272" i="9" s="1"/>
  <c r="CC272" i="9"/>
  <c r="CB272" i="9"/>
  <c r="F272" i="9"/>
  <c r="E272" i="9"/>
  <c r="D272" i="9" s="1"/>
  <c r="CN271" i="9"/>
  <c r="CL271" i="9"/>
  <c r="CH271" i="9"/>
  <c r="CA271" i="9" s="1"/>
  <c r="CE271" i="9"/>
  <c r="CD271" i="9"/>
  <c r="F271" i="9"/>
  <c r="E271" i="9"/>
  <c r="D271" i="9"/>
  <c r="CN270" i="9"/>
  <c r="CK270" i="9"/>
  <c r="CH270" i="9"/>
  <c r="CA270" i="9" s="1"/>
  <c r="CD270" i="9"/>
  <c r="CC270" i="9"/>
  <c r="CB270" i="9"/>
  <c r="F270" i="9"/>
  <c r="E270" i="9"/>
  <c r="D270" i="9"/>
  <c r="CN269" i="9"/>
  <c r="CK269" i="9"/>
  <c r="CH269" i="9"/>
  <c r="CA269" i="9" s="1"/>
  <c r="CD269" i="9"/>
  <c r="CC269" i="9"/>
  <c r="CB269" i="9"/>
  <c r="F269" i="9"/>
  <c r="E269" i="9"/>
  <c r="D269" i="9"/>
  <c r="CN268" i="9"/>
  <c r="CK268" i="9"/>
  <c r="CH268" i="9"/>
  <c r="CA268" i="9" s="1"/>
  <c r="CD268" i="9"/>
  <c r="CC268" i="9"/>
  <c r="CB268" i="9"/>
  <c r="F268" i="9"/>
  <c r="E268" i="9"/>
  <c r="D268" i="9"/>
  <c r="CN267" i="9"/>
  <c r="CK267" i="9"/>
  <c r="CH267" i="9"/>
  <c r="CA267" i="9" s="1"/>
  <c r="CD267" i="9"/>
  <c r="CC267" i="9"/>
  <c r="CB267" i="9"/>
  <c r="F267" i="9"/>
  <c r="E267" i="9"/>
  <c r="D267" i="9"/>
  <c r="CN266" i="9"/>
  <c r="CK266" i="9"/>
  <c r="CH266" i="9"/>
  <c r="CA266" i="9" s="1"/>
  <c r="CD266" i="9"/>
  <c r="CC266" i="9"/>
  <c r="CB266" i="9"/>
  <c r="F266" i="9"/>
  <c r="E266" i="9"/>
  <c r="D266" i="9"/>
  <c r="CK265" i="9"/>
  <c r="CJ265" i="9"/>
  <c r="CC265" i="9" s="1"/>
  <c r="CH265" i="9"/>
  <c r="CA265" i="9"/>
  <c r="F265" i="9"/>
  <c r="E265" i="9"/>
  <c r="D265" i="9" s="1"/>
  <c r="CC264" i="9"/>
  <c r="CA264" i="9"/>
  <c r="F264" i="9"/>
  <c r="E264" i="9"/>
  <c r="D264" i="9" s="1"/>
  <c r="CM263" i="9"/>
  <c r="CC263" i="9"/>
  <c r="CA263" i="9"/>
  <c r="F263" i="9"/>
  <c r="E263" i="9"/>
  <c r="D263" i="9" s="1"/>
  <c r="CC262" i="9"/>
  <c r="CA262" i="9"/>
  <c r="F262" i="9"/>
  <c r="E262" i="9"/>
  <c r="CC261" i="9"/>
  <c r="CA261" i="9"/>
  <c r="F261" i="9"/>
  <c r="E261" i="9"/>
  <c r="CC260" i="9"/>
  <c r="CA260" i="9"/>
  <c r="F260" i="9"/>
  <c r="E260" i="9"/>
  <c r="D260" i="9" s="1"/>
  <c r="CA259" i="9"/>
  <c r="F259" i="9"/>
  <c r="E259" i="9"/>
  <c r="D259" i="9"/>
  <c r="CC258" i="9"/>
  <c r="CA258" i="9"/>
  <c r="F258" i="9"/>
  <c r="E258" i="9"/>
  <c r="D258" i="9"/>
  <c r="CL257" i="9"/>
  <c r="CC257" i="9"/>
  <c r="CA257" i="9"/>
  <c r="F257" i="9"/>
  <c r="E257" i="9"/>
  <c r="D257" i="9"/>
  <c r="CL256" i="9"/>
  <c r="CC256" i="9"/>
  <c r="CA256" i="9"/>
  <c r="F256" i="9"/>
  <c r="E256" i="9"/>
  <c r="D256" i="9" s="1"/>
  <c r="CC255" i="9"/>
  <c r="CA255" i="9"/>
  <c r="F255" i="9"/>
  <c r="E255" i="9"/>
  <c r="D255" i="9"/>
  <c r="CC254" i="9"/>
  <c r="CA254" i="9"/>
  <c r="F254" i="9"/>
  <c r="E254" i="9"/>
  <c r="D254" i="9"/>
  <c r="CL253" i="9"/>
  <c r="CA253" i="9"/>
  <c r="F253" i="9"/>
  <c r="E253" i="9"/>
  <c r="D253" i="9"/>
  <c r="CH252" i="9"/>
  <c r="CA252" i="9" s="1"/>
  <c r="CC252" i="9"/>
  <c r="F252" i="9"/>
  <c r="E252" i="9"/>
  <c r="CH251" i="9"/>
  <c r="CA251" i="9" s="1"/>
  <c r="CC251" i="9"/>
  <c r="F251" i="9"/>
  <c r="E251" i="9"/>
  <c r="CH250" i="9"/>
  <c r="CC250" i="9"/>
  <c r="CA250" i="9"/>
  <c r="F250" i="9"/>
  <c r="E250" i="9"/>
  <c r="D250" i="9"/>
  <c r="CL249" i="9"/>
  <c r="CH249" i="9"/>
  <c r="CF249" i="9"/>
  <c r="CE249" i="9"/>
  <c r="CC249" i="9"/>
  <c r="CA249" i="9"/>
  <c r="F249" i="9"/>
  <c r="E249" i="9"/>
  <c r="D249" i="9"/>
  <c r="CN248" i="9"/>
  <c r="CK248" i="9"/>
  <c r="CH248" i="9"/>
  <c r="CA248" i="9" s="1"/>
  <c r="CC248" i="9"/>
  <c r="F248" i="9"/>
  <c r="E248" i="9"/>
  <c r="D248" i="9" s="1"/>
  <c r="CD248" i="9" s="1"/>
  <c r="CI247" i="9"/>
  <c r="CB247" i="9" s="1"/>
  <c r="CH247" i="9"/>
  <c r="CA247" i="9"/>
  <c r="F247" i="9"/>
  <c r="E247" i="9"/>
  <c r="D247" i="9"/>
  <c r="CN247" i="9" s="1"/>
  <c r="CC246" i="9"/>
  <c r="CA246" i="9"/>
  <c r="F246" i="9"/>
  <c r="E246" i="9"/>
  <c r="D246" i="9" s="1"/>
  <c r="CG245" i="9"/>
  <c r="CC245" i="9"/>
  <c r="CA245" i="9"/>
  <c r="F245" i="9"/>
  <c r="E245" i="9"/>
  <c r="D245" i="9" s="1"/>
  <c r="CK244" i="9"/>
  <c r="CE244" i="9"/>
  <c r="CC244" i="9"/>
  <c r="CA244" i="9"/>
  <c r="F244" i="9"/>
  <c r="E244" i="9"/>
  <c r="D244" i="9" s="1"/>
  <c r="CC243" i="9"/>
  <c r="CA243" i="9"/>
  <c r="F243" i="9"/>
  <c r="E243" i="9"/>
  <c r="D243" i="9"/>
  <c r="CC242" i="9"/>
  <c r="CA242" i="9"/>
  <c r="F242" i="9"/>
  <c r="E242" i="9"/>
  <c r="CA241" i="9"/>
  <c r="F241" i="9"/>
  <c r="E241" i="9"/>
  <c r="D241" i="9"/>
  <c r="CH240" i="9"/>
  <c r="CA240" i="9" s="1"/>
  <c r="CE240" i="9"/>
  <c r="CC240" i="9"/>
  <c r="F240" i="9"/>
  <c r="E240" i="9"/>
  <c r="D240" i="9" s="1"/>
  <c r="CH239" i="9"/>
  <c r="CA239" i="9" s="1"/>
  <c r="CC239" i="9"/>
  <c r="F239" i="9"/>
  <c r="E239" i="9"/>
  <c r="CH238" i="9"/>
  <c r="CG238" i="9"/>
  <c r="CC238" i="9"/>
  <c r="CA238" i="9"/>
  <c r="F238" i="9"/>
  <c r="E238" i="9"/>
  <c r="D238" i="9"/>
  <c r="CL237" i="9"/>
  <c r="CK237" i="9"/>
  <c r="CH237" i="9"/>
  <c r="CF237" i="9"/>
  <c r="CE237" i="9"/>
  <c r="CC237" i="9"/>
  <c r="CA237" i="9"/>
  <c r="F237" i="9"/>
  <c r="E237" i="9"/>
  <c r="D237" i="9"/>
  <c r="CK236" i="9"/>
  <c r="CH236" i="9"/>
  <c r="CA236" i="9" s="1"/>
  <c r="CC236" i="9"/>
  <c r="F236" i="9"/>
  <c r="E236" i="9"/>
  <c r="D236" i="9" s="1"/>
  <c r="CN235" i="9"/>
  <c r="CM235" i="9"/>
  <c r="CH235" i="9"/>
  <c r="CF235" i="9"/>
  <c r="CA235" i="9"/>
  <c r="F235" i="9"/>
  <c r="E235" i="9"/>
  <c r="D235" i="9"/>
  <c r="CL234" i="9"/>
  <c r="CK234" i="9"/>
  <c r="CH234" i="9"/>
  <c r="CF234" i="9"/>
  <c r="CE234" i="9"/>
  <c r="CC234" i="9"/>
  <c r="CA234" i="9"/>
  <c r="F234" i="9"/>
  <c r="E234" i="9"/>
  <c r="D234" i="9"/>
  <c r="CK233" i="9"/>
  <c r="CH233" i="9"/>
  <c r="CA233" i="9" s="1"/>
  <c r="CC233" i="9"/>
  <c r="F233" i="9"/>
  <c r="E233" i="9"/>
  <c r="D233" i="9" s="1"/>
  <c r="CH232" i="9"/>
  <c r="CG232" i="9"/>
  <c r="CC232" i="9"/>
  <c r="CA232" i="9"/>
  <c r="F232" i="9"/>
  <c r="D232" i="9" s="1"/>
  <c r="E232" i="9"/>
  <c r="CH231" i="9"/>
  <c r="CG231" i="9"/>
  <c r="CC231" i="9"/>
  <c r="CA231" i="9"/>
  <c r="F231" i="9"/>
  <c r="E231" i="9"/>
  <c r="D231" i="9"/>
  <c r="CH230" i="9"/>
  <c r="CC230" i="9"/>
  <c r="CA230" i="9"/>
  <c r="F230" i="9"/>
  <c r="E230" i="9"/>
  <c r="D230" i="9"/>
  <c r="CK229" i="9"/>
  <c r="CH229" i="9"/>
  <c r="CG229" i="9"/>
  <c r="CF229" i="9"/>
  <c r="CA229" i="9"/>
  <c r="F229" i="9"/>
  <c r="E229" i="9"/>
  <c r="D229" i="9"/>
  <c r="CH228" i="9"/>
  <c r="CC228" i="9"/>
  <c r="CA228" i="9"/>
  <c r="F228" i="9"/>
  <c r="E228" i="9"/>
  <c r="D228" i="9" s="1"/>
  <c r="CH227" i="9"/>
  <c r="CA227" i="9" s="1"/>
  <c r="CD227" i="9"/>
  <c r="CC227" i="9"/>
  <c r="F227" i="9"/>
  <c r="D227" i="9" s="1"/>
  <c r="E227" i="9"/>
  <c r="CH226" i="9"/>
  <c r="CA226" i="9" s="1"/>
  <c r="CC226" i="9"/>
  <c r="F226" i="9"/>
  <c r="E226" i="9"/>
  <c r="CH225" i="9"/>
  <c r="CA225" i="9" s="1"/>
  <c r="CC225" i="9"/>
  <c r="F225" i="9"/>
  <c r="E225" i="9"/>
  <c r="D225" i="9" s="1"/>
  <c r="CK224" i="9"/>
  <c r="CH224" i="9"/>
  <c r="CC224" i="9"/>
  <c r="CA224" i="9"/>
  <c r="F224" i="9"/>
  <c r="E224" i="9"/>
  <c r="D224" i="9" s="1"/>
  <c r="CN223" i="9"/>
  <c r="CL223" i="9"/>
  <c r="CH223" i="9"/>
  <c r="CA223" i="9" s="1"/>
  <c r="CG223" i="9"/>
  <c r="CF223" i="9"/>
  <c r="F223" i="9"/>
  <c r="E223" i="9"/>
  <c r="D223" i="9" s="1"/>
  <c r="CN222" i="9"/>
  <c r="CH222" i="9"/>
  <c r="CA222" i="9"/>
  <c r="F222" i="9"/>
  <c r="E222" i="9"/>
  <c r="D222" i="9"/>
  <c r="CK221" i="9"/>
  <c r="CH221" i="9"/>
  <c r="CA221" i="9" s="1"/>
  <c r="CF221" i="9"/>
  <c r="CD221" i="9"/>
  <c r="F221" i="9"/>
  <c r="E221" i="9"/>
  <c r="D221" i="9" s="1"/>
  <c r="F216" i="9"/>
  <c r="E216" i="9"/>
  <c r="F215" i="9"/>
  <c r="E215" i="9"/>
  <c r="D215" i="9"/>
  <c r="F214" i="9"/>
  <c r="E214" i="9"/>
  <c r="D214" i="9"/>
  <c r="F213" i="9"/>
  <c r="E213" i="9"/>
  <c r="CE208" i="9"/>
  <c r="CD208" i="9"/>
  <c r="CC208" i="9"/>
  <c r="CB208" i="9"/>
  <c r="CA208" i="9"/>
  <c r="AR208" i="9"/>
  <c r="CE207" i="9"/>
  <c r="CD207" i="9"/>
  <c r="CC207" i="9"/>
  <c r="CB207" i="9"/>
  <c r="CA207" i="9"/>
  <c r="AR207" i="9"/>
  <c r="AR206" i="9"/>
  <c r="F206" i="9"/>
  <c r="E206" i="9"/>
  <c r="CK205" i="9"/>
  <c r="CD205" i="9" s="1"/>
  <c r="AR205" i="9"/>
  <c r="F205" i="9"/>
  <c r="E205" i="9"/>
  <c r="D205" i="9" s="1"/>
  <c r="AR204" i="9"/>
  <c r="F204" i="9"/>
  <c r="E204" i="9"/>
  <c r="D204" i="9"/>
  <c r="CI204" i="9" s="1"/>
  <c r="CB204" i="9" s="1"/>
  <c r="AR203" i="9"/>
  <c r="F203" i="9"/>
  <c r="E203" i="9"/>
  <c r="F198" i="9"/>
  <c r="E198" i="9"/>
  <c r="D198" i="9" s="1"/>
  <c r="F197" i="9"/>
  <c r="E197" i="9"/>
  <c r="D197" i="9" s="1"/>
  <c r="F196" i="9"/>
  <c r="E196" i="9"/>
  <c r="F195" i="9"/>
  <c r="E195" i="9"/>
  <c r="F194" i="9"/>
  <c r="E194" i="9"/>
  <c r="D194" i="9" s="1"/>
  <c r="F193" i="9"/>
  <c r="E193" i="9"/>
  <c r="D193" i="9" s="1"/>
  <c r="F192" i="9"/>
  <c r="E192" i="9"/>
  <c r="F191" i="9"/>
  <c r="E191" i="9"/>
  <c r="F190" i="9"/>
  <c r="E190" i="9"/>
  <c r="D190" i="9" s="1"/>
  <c r="F189" i="9"/>
  <c r="E189" i="9"/>
  <c r="D189" i="9" s="1"/>
  <c r="F188" i="9"/>
  <c r="E188" i="9"/>
  <c r="F187" i="9"/>
  <c r="E187" i="9"/>
  <c r="F186" i="9"/>
  <c r="E186" i="9"/>
  <c r="D186" i="9" s="1"/>
  <c r="F185" i="9"/>
  <c r="E185" i="9"/>
  <c r="D185" i="9" s="1"/>
  <c r="F184" i="9"/>
  <c r="E184" i="9"/>
  <c r="F183" i="9"/>
  <c r="E183" i="9"/>
  <c r="F182" i="9"/>
  <c r="E182" i="9"/>
  <c r="D182" i="9" s="1"/>
  <c r="F181" i="9"/>
  <c r="E181" i="9"/>
  <c r="D181" i="9" s="1"/>
  <c r="F180" i="9"/>
  <c r="E180" i="9"/>
  <c r="F179" i="9"/>
  <c r="E179" i="9"/>
  <c r="AW178" i="9"/>
  <c r="AV178" i="9"/>
  <c r="AU178" i="9"/>
  <c r="AT178" i="9"/>
  <c r="AS178" i="9"/>
  <c r="AR178" i="9"/>
  <c r="AQ178" i="9"/>
  <c r="AP178" i="9"/>
  <c r="AO178" i="9"/>
  <c r="AN178" i="9"/>
  <c r="AM178" i="9"/>
  <c r="AL178" i="9"/>
  <c r="AK178" i="9"/>
  <c r="AJ178" i="9"/>
  <c r="AI178" i="9"/>
  <c r="AH178" i="9"/>
  <c r="AG178" i="9"/>
  <c r="AF178" i="9"/>
  <c r="AE178" i="9"/>
  <c r="AD178" i="9"/>
  <c r="AC178" i="9"/>
  <c r="AB178" i="9"/>
  <c r="AA178" i="9"/>
  <c r="Z178" i="9"/>
  <c r="Y178" i="9"/>
  <c r="X178" i="9"/>
  <c r="W178" i="9"/>
  <c r="V178" i="9"/>
  <c r="U178" i="9"/>
  <c r="T178" i="9"/>
  <c r="S178" i="9"/>
  <c r="R178" i="9"/>
  <c r="Q178" i="9"/>
  <c r="P178" i="9"/>
  <c r="O178" i="9"/>
  <c r="N178" i="9"/>
  <c r="M178" i="9"/>
  <c r="L178" i="9"/>
  <c r="K178" i="9"/>
  <c r="J178" i="9"/>
  <c r="I178" i="9"/>
  <c r="E178" i="9" s="1"/>
  <c r="H178" i="9"/>
  <c r="F178" i="9" s="1"/>
  <c r="G178" i="9"/>
  <c r="CI177" i="9"/>
  <c r="CB177" i="9" s="1"/>
  <c r="CH177" i="9"/>
  <c r="CA177" i="9" s="1"/>
  <c r="E177" i="9"/>
  <c r="D177" i="9"/>
  <c r="E176" i="9"/>
  <c r="D176" i="9" s="1"/>
  <c r="CK175" i="9"/>
  <c r="CD175" i="9" s="1"/>
  <c r="CJ175" i="9"/>
  <c r="CC175" i="9" s="1"/>
  <c r="E175" i="9"/>
  <c r="D175" i="9"/>
  <c r="CJ174" i="9"/>
  <c r="CC174" i="9" s="1"/>
  <c r="CI174" i="9"/>
  <c r="CB174" i="9" s="1"/>
  <c r="E174" i="9"/>
  <c r="D174" i="9"/>
  <c r="CK174" i="9" s="1"/>
  <c r="CD174" i="9" s="1"/>
  <c r="CI173" i="9"/>
  <c r="CB173" i="9" s="1"/>
  <c r="F173" i="9"/>
  <c r="D173" i="9"/>
  <c r="F172" i="9"/>
  <c r="D172" i="9" s="1"/>
  <c r="F171" i="9"/>
  <c r="D171" i="9" s="1"/>
  <c r="CH170" i="9"/>
  <c r="CA170" i="9" s="1"/>
  <c r="F170" i="9"/>
  <c r="D170" i="9" s="1"/>
  <c r="CH169" i="9"/>
  <c r="CA169" i="9" s="1"/>
  <c r="F169" i="9"/>
  <c r="D169" i="9"/>
  <c r="CJ169" i="9" s="1"/>
  <c r="CC169" i="9" s="1"/>
  <c r="CJ168" i="9"/>
  <c r="CC168" i="9" s="1"/>
  <c r="CH168" i="9"/>
  <c r="CA168" i="9" s="1"/>
  <c r="F168" i="9"/>
  <c r="D168" i="9" s="1"/>
  <c r="CI168" i="9" s="1"/>
  <c r="CB168" i="9" s="1"/>
  <c r="AW167" i="9"/>
  <c r="AV167" i="9"/>
  <c r="AU167" i="9"/>
  <c r="AT167" i="9"/>
  <c r="AS167" i="9"/>
  <c r="AR167" i="9"/>
  <c r="AQ167" i="9"/>
  <c r="AP167" i="9"/>
  <c r="AN167" i="9"/>
  <c r="AL167" i="9"/>
  <c r="AJ167" i="9"/>
  <c r="AH167" i="9"/>
  <c r="AF167" i="9"/>
  <c r="AD167" i="9"/>
  <c r="F167" i="9"/>
  <c r="D167" i="9" s="1"/>
  <c r="F166" i="9"/>
  <c r="D166" i="9" s="1"/>
  <c r="F165" i="9"/>
  <c r="D165" i="9" s="1"/>
  <c r="CI164" i="9"/>
  <c r="CB164" i="9" s="1"/>
  <c r="CH164" i="9"/>
  <c r="CA164" i="9" s="1"/>
  <c r="F164" i="9"/>
  <c r="D164" i="9"/>
  <c r="CJ164" i="9" s="1"/>
  <c r="CC164" i="9" s="1"/>
  <c r="AX159" i="9"/>
  <c r="AW159" i="9"/>
  <c r="AV159" i="9"/>
  <c r="AU159" i="9"/>
  <c r="AT159" i="9"/>
  <c r="AS159" i="9"/>
  <c r="AR159" i="9"/>
  <c r="AQ159" i="9"/>
  <c r="AP159" i="9"/>
  <c r="AO159" i="9"/>
  <c r="AN159" i="9"/>
  <c r="AM159" i="9"/>
  <c r="AL159" i="9"/>
  <c r="AK159" i="9"/>
  <c r="AJ159" i="9"/>
  <c r="AI159" i="9"/>
  <c r="AH159" i="9"/>
  <c r="AG159" i="9"/>
  <c r="AF159" i="9"/>
  <c r="AE159" i="9"/>
  <c r="AD159" i="9"/>
  <c r="AC159" i="9"/>
  <c r="AB159" i="9"/>
  <c r="AA159" i="9"/>
  <c r="Z159" i="9"/>
  <c r="Y159" i="9"/>
  <c r="X159" i="9"/>
  <c r="W159" i="9"/>
  <c r="V159" i="9"/>
  <c r="U159" i="9"/>
  <c r="T159" i="9"/>
  <c r="S159" i="9"/>
  <c r="R159" i="9"/>
  <c r="Q159" i="9"/>
  <c r="P159" i="9"/>
  <c r="O159" i="9"/>
  <c r="N159" i="9"/>
  <c r="M159" i="9"/>
  <c r="L159" i="9"/>
  <c r="K159" i="9"/>
  <c r="J159" i="9"/>
  <c r="I159" i="9"/>
  <c r="H159" i="9"/>
  <c r="G159" i="9"/>
  <c r="E159" i="9"/>
  <c r="CI158" i="9"/>
  <c r="CH158" i="9"/>
  <c r="CE158" i="9"/>
  <c r="CB158" i="9"/>
  <c r="CA158" i="9"/>
  <c r="F158" i="9"/>
  <c r="E158" i="9"/>
  <c r="D158" i="9"/>
  <c r="CN157" i="9"/>
  <c r="CL157" i="9"/>
  <c r="CJ157" i="9"/>
  <c r="CC157" i="9" s="1"/>
  <c r="CI157" i="9"/>
  <c r="CH157" i="9"/>
  <c r="CA157" i="9" s="1"/>
  <c r="CG157" i="9"/>
  <c r="CF157" i="9"/>
  <c r="CD157" i="9"/>
  <c r="CB157" i="9"/>
  <c r="F157" i="9"/>
  <c r="CK157" i="9" s="1"/>
  <c r="E157" i="9"/>
  <c r="D157" i="9"/>
  <c r="CM157" i="9" s="1"/>
  <c r="CN156" i="9"/>
  <c r="CM156" i="9"/>
  <c r="CJ156" i="9"/>
  <c r="CC156" i="9" s="1"/>
  <c r="CI156" i="9"/>
  <c r="CH156" i="9"/>
  <c r="CA156" i="9" s="1"/>
  <c r="CE156" i="9"/>
  <c r="CD156" i="9"/>
  <c r="CB156" i="9"/>
  <c r="F156" i="9"/>
  <c r="E156" i="9"/>
  <c r="D156" i="9"/>
  <c r="CN155" i="9"/>
  <c r="CL155" i="9"/>
  <c r="CK155" i="9"/>
  <c r="CJ155" i="9"/>
  <c r="CI155" i="9"/>
  <c r="CH155" i="9"/>
  <c r="CA155" i="9" s="1"/>
  <c r="CG155" i="9"/>
  <c r="CF155" i="9"/>
  <c r="CC155" i="9"/>
  <c r="CB155" i="9"/>
  <c r="F155" i="9"/>
  <c r="CD155" i="9" s="1"/>
  <c r="E155" i="9"/>
  <c r="D155" i="9"/>
  <c r="CM155" i="9" s="1"/>
  <c r="CL154" i="9"/>
  <c r="CJ154" i="9"/>
  <c r="CC154" i="9" s="1"/>
  <c r="CI154" i="9"/>
  <c r="CH154" i="9"/>
  <c r="CF154" i="9"/>
  <c r="CE154" i="9"/>
  <c r="CB154" i="9"/>
  <c r="CA154" i="9"/>
  <c r="F154" i="9"/>
  <c r="E154" i="9"/>
  <c r="D154" i="9"/>
  <c r="CN153" i="9"/>
  <c r="CL153" i="9"/>
  <c r="CJ153" i="9"/>
  <c r="CC153" i="9" s="1"/>
  <c r="CI153" i="9"/>
  <c r="CH153" i="9"/>
  <c r="CA153" i="9" s="1"/>
  <c r="CG153" i="9"/>
  <c r="CF153" i="9"/>
  <c r="CB153" i="9"/>
  <c r="F153" i="9"/>
  <c r="E153" i="9"/>
  <c r="D153" i="9"/>
  <c r="CM153" i="9" s="1"/>
  <c r="CN152" i="9"/>
  <c r="CM152" i="9"/>
  <c r="CI152" i="9"/>
  <c r="CB152" i="9" s="1"/>
  <c r="CH152" i="9"/>
  <c r="CA152" i="9" s="1"/>
  <c r="CE152" i="9"/>
  <c r="CD152" i="9"/>
  <c r="F152" i="9"/>
  <c r="E152" i="9"/>
  <c r="D152" i="9"/>
  <c r="CN151" i="9"/>
  <c r="CJ151" i="9"/>
  <c r="CC151" i="9" s="1"/>
  <c r="CI151" i="9"/>
  <c r="CH151" i="9"/>
  <c r="CA151" i="9" s="1"/>
  <c r="CG151" i="9"/>
  <c r="CF151" i="9"/>
  <c r="CB151" i="9"/>
  <c r="F151" i="9"/>
  <c r="F159" i="9" s="1"/>
  <c r="E151" i="9"/>
  <c r="D151" i="9"/>
  <c r="CM151" i="9" s="1"/>
  <c r="CM150" i="9"/>
  <c r="CI150" i="9"/>
  <c r="CB150" i="9" s="1"/>
  <c r="CH150" i="9"/>
  <c r="CA150" i="9"/>
  <c r="F150" i="9"/>
  <c r="E150" i="9"/>
  <c r="D150" i="9"/>
  <c r="AV145" i="9"/>
  <c r="AU145" i="9"/>
  <c r="AT145" i="9"/>
  <c r="AS145" i="9"/>
  <c r="AR145" i="9"/>
  <c r="AQ145" i="9"/>
  <c r="AP145" i="9"/>
  <c r="AO145" i="9"/>
  <c r="AN145" i="9"/>
  <c r="AM145" i="9"/>
  <c r="AL145" i="9"/>
  <c r="AK145" i="9"/>
  <c r="AJ145" i="9"/>
  <c r="AI145" i="9"/>
  <c r="AH145" i="9"/>
  <c r="AG145" i="9"/>
  <c r="AF145" i="9"/>
  <c r="AE145" i="9"/>
  <c r="AD145" i="9"/>
  <c r="AC145" i="9"/>
  <c r="AB145" i="9"/>
  <c r="AA145" i="9"/>
  <c r="Z145" i="9"/>
  <c r="Y145" i="9"/>
  <c r="X145" i="9"/>
  <c r="W145" i="9"/>
  <c r="V145" i="9"/>
  <c r="U145" i="9"/>
  <c r="T145" i="9"/>
  <c r="S145" i="9"/>
  <c r="R145" i="9"/>
  <c r="Q145" i="9"/>
  <c r="P145" i="9"/>
  <c r="O145" i="9"/>
  <c r="N145" i="9"/>
  <c r="M145" i="9"/>
  <c r="L145" i="9"/>
  <c r="K145" i="9"/>
  <c r="J145" i="9"/>
  <c r="I145" i="9"/>
  <c r="E145" i="9" s="1"/>
  <c r="H145" i="9"/>
  <c r="F145" i="9" s="1"/>
  <c r="G145" i="9"/>
  <c r="D145" i="9"/>
  <c r="CI144" i="9"/>
  <c r="CH144" i="9"/>
  <c r="CA144" i="9" s="1"/>
  <c r="CB144" i="9"/>
  <c r="F144" i="9"/>
  <c r="E144" i="9"/>
  <c r="CI143" i="9"/>
  <c r="CH143" i="9"/>
  <c r="CB143" i="9"/>
  <c r="CA143" i="9"/>
  <c r="F143" i="9"/>
  <c r="E143" i="9"/>
  <c r="D143" i="9" s="1"/>
  <c r="CN143" i="9" s="1"/>
  <c r="CI142" i="9"/>
  <c r="CH142" i="9"/>
  <c r="CA142" i="9" s="1"/>
  <c r="CG142" i="9"/>
  <c r="CB142" i="9"/>
  <c r="F142" i="9"/>
  <c r="E142" i="9"/>
  <c r="D142" i="9" s="1"/>
  <c r="CI141" i="9"/>
  <c r="CH141" i="9"/>
  <c r="CB141" i="9"/>
  <c r="CA141" i="9"/>
  <c r="F141" i="9"/>
  <c r="E141" i="9"/>
  <c r="D141" i="9"/>
  <c r="CI140" i="9"/>
  <c r="CH140" i="9"/>
  <c r="CA140" i="9" s="1"/>
  <c r="CB140" i="9"/>
  <c r="F140" i="9"/>
  <c r="E140" i="9"/>
  <c r="CI139" i="9"/>
  <c r="CH139" i="9"/>
  <c r="CB139" i="9"/>
  <c r="CA139" i="9"/>
  <c r="F139" i="9"/>
  <c r="E139" i="9"/>
  <c r="D139" i="9" s="1"/>
  <c r="CN139" i="9" s="1"/>
  <c r="CI138" i="9"/>
  <c r="CH138" i="9"/>
  <c r="CA138" i="9" s="1"/>
  <c r="CG138" i="9"/>
  <c r="CB138" i="9"/>
  <c r="F138" i="9"/>
  <c r="E138" i="9"/>
  <c r="D138" i="9" s="1"/>
  <c r="CI137" i="9"/>
  <c r="CH137" i="9"/>
  <c r="CB137" i="9"/>
  <c r="CA137" i="9"/>
  <c r="F137" i="9"/>
  <c r="E137" i="9"/>
  <c r="D137" i="9"/>
  <c r="CI136" i="9"/>
  <c r="CH136" i="9"/>
  <c r="CA136" i="9" s="1"/>
  <c r="CB136" i="9"/>
  <c r="F136" i="9"/>
  <c r="E136" i="9"/>
  <c r="CI135" i="9"/>
  <c r="CH135" i="9"/>
  <c r="CB135" i="9"/>
  <c r="CA135" i="9"/>
  <c r="F135" i="9"/>
  <c r="E135" i="9"/>
  <c r="D135" i="9" s="1"/>
  <c r="CN135" i="9" s="1"/>
  <c r="CI134" i="9"/>
  <c r="CH134" i="9"/>
  <c r="CA134" i="9" s="1"/>
  <c r="CG134" i="9"/>
  <c r="CB134" i="9"/>
  <c r="F134" i="9"/>
  <c r="E134" i="9"/>
  <c r="D134" i="9" s="1"/>
  <c r="CI133" i="9"/>
  <c r="CH133" i="9"/>
  <c r="CB133" i="9"/>
  <c r="CA133" i="9"/>
  <c r="F133" i="9"/>
  <c r="E133" i="9"/>
  <c r="D133" i="9"/>
  <c r="CI132" i="9"/>
  <c r="CH132" i="9"/>
  <c r="CA132" i="9" s="1"/>
  <c r="CB132" i="9"/>
  <c r="F132" i="9"/>
  <c r="E132" i="9"/>
  <c r="CI131" i="9"/>
  <c r="CH131" i="9"/>
  <c r="CB131" i="9"/>
  <c r="CA131" i="9"/>
  <c r="F131" i="9"/>
  <c r="E131" i="9"/>
  <c r="D131" i="9" s="1"/>
  <c r="CN131" i="9" s="1"/>
  <c r="CI130" i="9"/>
  <c r="CH130" i="9"/>
  <c r="CA130" i="9" s="1"/>
  <c r="CG130" i="9"/>
  <c r="CB130" i="9"/>
  <c r="F130" i="9"/>
  <c r="E130" i="9"/>
  <c r="D130" i="9" s="1"/>
  <c r="CI129" i="9"/>
  <c r="CB129" i="9" s="1"/>
  <c r="F129" i="9"/>
  <c r="E129" i="9"/>
  <c r="CJ128" i="9"/>
  <c r="CC128" i="9" s="1"/>
  <c r="CI128" i="9"/>
  <c r="CB128" i="9" s="1"/>
  <c r="CE128" i="9"/>
  <c r="F128" i="9"/>
  <c r="E128" i="9"/>
  <c r="D128" i="9" s="1"/>
  <c r="CI127" i="9"/>
  <c r="CB127" i="9" s="1"/>
  <c r="F127" i="9"/>
  <c r="E127" i="9"/>
  <c r="CJ126" i="9"/>
  <c r="CC126" i="9" s="1"/>
  <c r="CI126" i="9"/>
  <c r="CB126" i="9" s="1"/>
  <c r="CE126" i="9"/>
  <c r="F126" i="9"/>
  <c r="E126" i="9"/>
  <c r="D126" i="9" s="1"/>
  <c r="CI125" i="9"/>
  <c r="CB125" i="9" s="1"/>
  <c r="F125" i="9"/>
  <c r="E125" i="9"/>
  <c r="CJ124" i="9"/>
  <c r="CC124" i="9" s="1"/>
  <c r="CI124" i="9"/>
  <c r="CB124" i="9" s="1"/>
  <c r="CE124" i="9"/>
  <c r="F124" i="9"/>
  <c r="E124" i="9"/>
  <c r="D124" i="9" s="1"/>
  <c r="CI123" i="9"/>
  <c r="CB123" i="9" s="1"/>
  <c r="F123" i="9"/>
  <c r="E123" i="9"/>
  <c r="CJ122" i="9"/>
  <c r="CC122" i="9" s="1"/>
  <c r="CI122" i="9"/>
  <c r="CH122" i="9"/>
  <c r="CB122" i="9"/>
  <c r="CA122" i="9"/>
  <c r="F122" i="9"/>
  <c r="E122" i="9"/>
  <c r="D122" i="9" s="1"/>
  <c r="CL121" i="9"/>
  <c r="CI121" i="9"/>
  <c r="CF121" i="9"/>
  <c r="CB121" i="9"/>
  <c r="F121" i="9"/>
  <c r="E121" i="9"/>
  <c r="D121" i="9" s="1"/>
  <c r="CI120" i="9"/>
  <c r="CH120" i="9"/>
  <c r="CA120" i="9" s="1"/>
  <c r="CB120" i="9"/>
  <c r="F120" i="9"/>
  <c r="E120" i="9"/>
  <c r="D120" i="9" s="1"/>
  <c r="CI119" i="9"/>
  <c r="CH119" i="9"/>
  <c r="CB119" i="9"/>
  <c r="CA119" i="9"/>
  <c r="F119" i="9"/>
  <c r="E119" i="9"/>
  <c r="D119" i="9" s="1"/>
  <c r="CI118" i="9"/>
  <c r="CH118" i="9"/>
  <c r="CA118" i="9" s="1"/>
  <c r="CB118" i="9"/>
  <c r="F118" i="9"/>
  <c r="E118" i="9"/>
  <c r="CN117" i="9"/>
  <c r="CI117" i="9"/>
  <c r="CB117" i="9" s="1"/>
  <c r="CH117" i="9"/>
  <c r="CA117" i="9"/>
  <c r="F117" i="9"/>
  <c r="E117" i="9"/>
  <c r="D117" i="9" s="1"/>
  <c r="CE117" i="9" s="1"/>
  <c r="CI116" i="9"/>
  <c r="CH116" i="9"/>
  <c r="CA116" i="9" s="1"/>
  <c r="CB116" i="9"/>
  <c r="F116" i="9"/>
  <c r="E116" i="9"/>
  <c r="D116" i="9" s="1"/>
  <c r="CL116" i="9" s="1"/>
  <c r="CI115" i="9"/>
  <c r="CH115" i="9"/>
  <c r="CB115" i="9"/>
  <c r="CA115" i="9"/>
  <c r="F115" i="9"/>
  <c r="E115" i="9"/>
  <c r="D115" i="9"/>
  <c r="CM115" i="9" s="1"/>
  <c r="CI114" i="9"/>
  <c r="CH114" i="9"/>
  <c r="CA114" i="9" s="1"/>
  <c r="CB114" i="9"/>
  <c r="F114" i="9"/>
  <c r="E114" i="9"/>
  <c r="CN113" i="9"/>
  <c r="CM113" i="9"/>
  <c r="CI113" i="9"/>
  <c r="CH113" i="9"/>
  <c r="CF113" i="9"/>
  <c r="CB113" i="9"/>
  <c r="CA113" i="9"/>
  <c r="F113" i="9"/>
  <c r="E113" i="9"/>
  <c r="D113" i="9" s="1"/>
  <c r="CI112" i="9"/>
  <c r="CH112" i="9"/>
  <c r="CA112" i="9" s="1"/>
  <c r="CB112" i="9"/>
  <c r="F112" i="9"/>
  <c r="E112" i="9"/>
  <c r="D112" i="9" s="1"/>
  <c r="CH111" i="9"/>
  <c r="CA111" i="9"/>
  <c r="F111" i="9"/>
  <c r="E111" i="9"/>
  <c r="D111" i="9" s="1"/>
  <c r="CI110" i="9"/>
  <c r="CH110" i="9"/>
  <c r="CA110" i="9" s="1"/>
  <c r="CB110" i="9"/>
  <c r="F110" i="9"/>
  <c r="E110" i="9"/>
  <c r="CI109" i="9"/>
  <c r="CH109" i="9"/>
  <c r="CB109" i="9"/>
  <c r="CA109" i="9"/>
  <c r="F109" i="9"/>
  <c r="E109" i="9"/>
  <c r="D109" i="9"/>
  <c r="CI108" i="9"/>
  <c r="CH108" i="9"/>
  <c r="CA108" i="9" s="1"/>
  <c r="CB108" i="9"/>
  <c r="F108" i="9"/>
  <c r="E108" i="9"/>
  <c r="D108" i="9" s="1"/>
  <c r="CD108" i="9" s="1"/>
  <c r="CH107" i="9"/>
  <c r="CA107" i="9" s="1"/>
  <c r="F107" i="9"/>
  <c r="E107" i="9"/>
  <c r="CI106" i="9"/>
  <c r="CH106" i="9"/>
  <c r="CB106" i="9"/>
  <c r="CA106" i="9"/>
  <c r="F106" i="9"/>
  <c r="E106" i="9"/>
  <c r="D106" i="9"/>
  <c r="CI105" i="9"/>
  <c r="CH105" i="9"/>
  <c r="CA105" i="9" s="1"/>
  <c r="CB105" i="9"/>
  <c r="F105" i="9"/>
  <c r="E105" i="9"/>
  <c r="D105" i="9" s="1"/>
  <c r="CD105" i="9" s="1"/>
  <c r="CL104" i="9"/>
  <c r="CI104" i="9"/>
  <c r="CB104" i="9" s="1"/>
  <c r="CH104" i="9"/>
  <c r="CF104" i="9"/>
  <c r="CD104" i="9"/>
  <c r="CA104" i="9"/>
  <c r="F104" i="9"/>
  <c r="E104" i="9"/>
  <c r="D104" i="9"/>
  <c r="CI103" i="9"/>
  <c r="CH103" i="9"/>
  <c r="CA103" i="9" s="1"/>
  <c r="CB103" i="9"/>
  <c r="F103" i="9"/>
  <c r="E103" i="9"/>
  <c r="CH102" i="9"/>
  <c r="CA102" i="9" s="1"/>
  <c r="F102" i="9"/>
  <c r="E102" i="9"/>
  <c r="CI101" i="9"/>
  <c r="CB101" i="9" s="1"/>
  <c r="F101" i="9"/>
  <c r="E101" i="9"/>
  <c r="CI100" i="9"/>
  <c r="CH100" i="9"/>
  <c r="CA100" i="9" s="1"/>
  <c r="CB100" i="9"/>
  <c r="F100" i="9"/>
  <c r="E100" i="9"/>
  <c r="D100" i="9"/>
  <c r="CI99" i="9"/>
  <c r="CH99" i="9"/>
  <c r="CA99" i="9" s="1"/>
  <c r="CB99" i="9"/>
  <c r="F99" i="9"/>
  <c r="E99" i="9"/>
  <c r="CI98" i="9"/>
  <c r="CH98" i="9"/>
  <c r="CB98" i="9"/>
  <c r="CA98" i="9"/>
  <c r="F98" i="9"/>
  <c r="E98" i="9"/>
  <c r="D98" i="9"/>
  <c r="CI97" i="9"/>
  <c r="CH97" i="9"/>
  <c r="CA97" i="9" s="1"/>
  <c r="CG97" i="9"/>
  <c r="CB97" i="9"/>
  <c r="F97" i="9"/>
  <c r="E97" i="9"/>
  <c r="D97" i="9" s="1"/>
  <c r="CM96" i="9"/>
  <c r="CI96" i="9"/>
  <c r="CB96" i="9" s="1"/>
  <c r="CD96" i="9"/>
  <c r="F96" i="9"/>
  <c r="E96" i="9"/>
  <c r="D96" i="9" s="1"/>
  <c r="CN95" i="9"/>
  <c r="CM95" i="9"/>
  <c r="CI95" i="9"/>
  <c r="CB95" i="9" s="1"/>
  <c r="CH95" i="9"/>
  <c r="CA95" i="9" s="1"/>
  <c r="CE95" i="9"/>
  <c r="F95" i="9"/>
  <c r="E95" i="9"/>
  <c r="D95" i="9" s="1"/>
  <c r="CN94" i="9"/>
  <c r="CK94" i="9"/>
  <c r="CI94" i="9"/>
  <c r="CH94" i="9"/>
  <c r="CA94" i="9" s="1"/>
  <c r="CD94" i="9"/>
  <c r="CB94" i="9"/>
  <c r="F94" i="9"/>
  <c r="E94" i="9"/>
  <c r="D94" i="9" s="1"/>
  <c r="CL93" i="9"/>
  <c r="CJ93" i="9"/>
  <c r="CC93" i="9" s="1"/>
  <c r="CI93" i="9"/>
  <c r="CB93" i="9" s="1"/>
  <c r="CH93" i="9"/>
  <c r="CF93" i="9"/>
  <c r="CE93" i="9"/>
  <c r="CD93" i="9"/>
  <c r="CA93" i="9"/>
  <c r="F93" i="9"/>
  <c r="E93" i="9"/>
  <c r="D93" i="9"/>
  <c r="CI92" i="9"/>
  <c r="CH92" i="9"/>
  <c r="CA92" i="9" s="1"/>
  <c r="CB92" i="9"/>
  <c r="F92" i="9"/>
  <c r="E92" i="9"/>
  <c r="CM91" i="9"/>
  <c r="CI91" i="9"/>
  <c r="CH91" i="9"/>
  <c r="CE91" i="9"/>
  <c r="CB91" i="9"/>
  <c r="CA91" i="9"/>
  <c r="F91" i="9"/>
  <c r="E91" i="9"/>
  <c r="D91" i="9"/>
  <c r="D86" i="9"/>
  <c r="D85" i="9"/>
  <c r="CL81" i="9"/>
  <c r="CK81" i="9"/>
  <c r="CD81" i="9" s="1"/>
  <c r="CJ81" i="9"/>
  <c r="CC81" i="9" s="1"/>
  <c r="CI81" i="9"/>
  <c r="CH81" i="9"/>
  <c r="CE81" i="9"/>
  <c r="CB81" i="9"/>
  <c r="CA81" i="9"/>
  <c r="J81" i="9"/>
  <c r="CL80" i="9"/>
  <c r="CK80" i="9"/>
  <c r="CJ80" i="9"/>
  <c r="CI80" i="9"/>
  <c r="CB80" i="9" s="1"/>
  <c r="CH80" i="9"/>
  <c r="CE80" i="9"/>
  <c r="CD80" i="9"/>
  <c r="CC80" i="9"/>
  <c r="CA80" i="9"/>
  <c r="J80" i="9"/>
  <c r="CL79" i="9"/>
  <c r="CE79" i="9" s="1"/>
  <c r="CK79" i="9"/>
  <c r="CJ79" i="9"/>
  <c r="CI79" i="9"/>
  <c r="CH79" i="9"/>
  <c r="CA79" i="9" s="1"/>
  <c r="CD79" i="9"/>
  <c r="CC79" i="9"/>
  <c r="CB79" i="9"/>
  <c r="J79" i="9" s="1"/>
  <c r="CL78" i="9"/>
  <c r="CE78" i="9" s="1"/>
  <c r="CK78" i="9"/>
  <c r="CD78" i="9" s="1"/>
  <c r="CJ78" i="9"/>
  <c r="CI78" i="9"/>
  <c r="CH78" i="9"/>
  <c r="CC78" i="9"/>
  <c r="CB78" i="9"/>
  <c r="CA78" i="9"/>
  <c r="J78" i="9" s="1"/>
  <c r="CL77" i="9"/>
  <c r="CK77" i="9"/>
  <c r="CD77" i="9" s="1"/>
  <c r="CJ77" i="9"/>
  <c r="CC77" i="9" s="1"/>
  <c r="CI77" i="9"/>
  <c r="CH77" i="9"/>
  <c r="CE77" i="9"/>
  <c r="CB77" i="9"/>
  <c r="J77" i="9" s="1"/>
  <c r="CA77" i="9"/>
  <c r="CL76" i="9"/>
  <c r="CK76" i="9"/>
  <c r="CD76" i="9" s="1"/>
  <c r="CJ76" i="9"/>
  <c r="CI76" i="9"/>
  <c r="CB76" i="9" s="1"/>
  <c r="CH76" i="9"/>
  <c r="CE76" i="9"/>
  <c r="CC76" i="9"/>
  <c r="J76" i="9" s="1"/>
  <c r="CA76" i="9"/>
  <c r="CL75" i="9"/>
  <c r="CE75" i="9" s="1"/>
  <c r="CK75" i="9"/>
  <c r="CJ75" i="9"/>
  <c r="CI75" i="9"/>
  <c r="CH75" i="9"/>
  <c r="CA75" i="9" s="1"/>
  <c r="CD75" i="9"/>
  <c r="CC75" i="9"/>
  <c r="CB75" i="9"/>
  <c r="CL74" i="9"/>
  <c r="CE74" i="9" s="1"/>
  <c r="CK74" i="9"/>
  <c r="CD74" i="9" s="1"/>
  <c r="CJ74" i="9"/>
  <c r="CI74" i="9"/>
  <c r="CH74" i="9"/>
  <c r="CC74" i="9"/>
  <c r="CB74" i="9"/>
  <c r="CA74" i="9"/>
  <c r="CL73" i="9"/>
  <c r="CK73" i="9"/>
  <c r="CD73" i="9" s="1"/>
  <c r="J73" i="9" s="1"/>
  <c r="CJ73" i="9"/>
  <c r="CC73" i="9" s="1"/>
  <c r="CI73" i="9"/>
  <c r="CH73" i="9"/>
  <c r="CE73" i="9"/>
  <c r="CB73" i="9"/>
  <c r="CA73" i="9"/>
  <c r="CL72" i="9"/>
  <c r="CK72" i="9"/>
  <c r="CD72" i="9" s="1"/>
  <c r="CJ72" i="9"/>
  <c r="CI72" i="9"/>
  <c r="CB72" i="9" s="1"/>
  <c r="CH72" i="9"/>
  <c r="CE72" i="9"/>
  <c r="CC72" i="9"/>
  <c r="CA72" i="9"/>
  <c r="J72" i="9"/>
  <c r="CL71" i="9"/>
  <c r="CE71" i="9" s="1"/>
  <c r="CK71" i="9"/>
  <c r="CJ71" i="9"/>
  <c r="CI71" i="9"/>
  <c r="CH71" i="9"/>
  <c r="CA71" i="9" s="1"/>
  <c r="CD71" i="9"/>
  <c r="CC71" i="9"/>
  <c r="CB71" i="9"/>
  <c r="J71" i="9" s="1"/>
  <c r="CL70" i="9"/>
  <c r="CE70" i="9" s="1"/>
  <c r="CK70" i="9"/>
  <c r="CD70" i="9" s="1"/>
  <c r="CJ70" i="9"/>
  <c r="CI70" i="9"/>
  <c r="CH70" i="9"/>
  <c r="CC70" i="9"/>
  <c r="CB70" i="9"/>
  <c r="CA70" i="9"/>
  <c r="J70" i="9" s="1"/>
  <c r="CL69" i="9"/>
  <c r="CK69" i="9"/>
  <c r="CD69" i="9" s="1"/>
  <c r="CJ69" i="9"/>
  <c r="CC69" i="9" s="1"/>
  <c r="CI69" i="9"/>
  <c r="CH69" i="9"/>
  <c r="CE69" i="9"/>
  <c r="CB69" i="9"/>
  <c r="J69" i="9" s="1"/>
  <c r="CA69" i="9"/>
  <c r="CL68" i="9"/>
  <c r="CK68" i="9"/>
  <c r="CD68" i="9" s="1"/>
  <c r="CJ68" i="9"/>
  <c r="CI68" i="9"/>
  <c r="CB68" i="9" s="1"/>
  <c r="CH68" i="9"/>
  <c r="CE68" i="9"/>
  <c r="CC68" i="9"/>
  <c r="J68" i="9" s="1"/>
  <c r="CA68" i="9"/>
  <c r="CL67" i="9"/>
  <c r="CE67" i="9" s="1"/>
  <c r="CK67" i="9"/>
  <c r="CJ67" i="9"/>
  <c r="CI67" i="9"/>
  <c r="CB67" i="9" s="1"/>
  <c r="J67" i="9" s="1"/>
  <c r="CH67" i="9"/>
  <c r="CA67" i="9" s="1"/>
  <c r="CD67" i="9"/>
  <c r="CC67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CJ63" i="9"/>
  <c r="CH63" i="9"/>
  <c r="CC63" i="9"/>
  <c r="CA63" i="9"/>
  <c r="F63" i="9"/>
  <c r="D63" i="9" s="1"/>
  <c r="E63" i="9"/>
  <c r="CJ62" i="9"/>
  <c r="CC62" i="9" s="1"/>
  <c r="CH62" i="9"/>
  <c r="CA62" i="9"/>
  <c r="F62" i="9"/>
  <c r="E62" i="9"/>
  <c r="D62" i="9" s="1"/>
  <c r="CM62" i="9" s="1"/>
  <c r="CJ61" i="9"/>
  <c r="CH61" i="9"/>
  <c r="CC61" i="9"/>
  <c r="CA61" i="9"/>
  <c r="F61" i="9"/>
  <c r="F64" i="9" s="1"/>
  <c r="E61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CL59" i="9"/>
  <c r="CJ59" i="9"/>
  <c r="CH59" i="9"/>
  <c r="CA59" i="9" s="1"/>
  <c r="CE59" i="9"/>
  <c r="CC59" i="9"/>
  <c r="F59" i="9"/>
  <c r="E59" i="9"/>
  <c r="D59" i="9"/>
  <c r="CJ58" i="9"/>
  <c r="CC58" i="9" s="1"/>
  <c r="CH58" i="9"/>
  <c r="CA58" i="9"/>
  <c r="F58" i="9"/>
  <c r="F60" i="9" s="1"/>
  <c r="E58" i="9"/>
  <c r="D58" i="9"/>
  <c r="CJ57" i="9"/>
  <c r="CH57" i="9"/>
  <c r="CA57" i="9" s="1"/>
  <c r="CE57" i="9"/>
  <c r="CC57" i="9"/>
  <c r="F57" i="9"/>
  <c r="D57" i="9" s="1"/>
  <c r="E57" i="9"/>
  <c r="CJ56" i="9"/>
  <c r="CH56" i="9"/>
  <c r="CC56" i="9"/>
  <c r="CA56" i="9"/>
  <c r="F56" i="9"/>
  <c r="D56" i="9" s="1"/>
  <c r="E56" i="9"/>
  <c r="E60" i="9" s="1"/>
  <c r="CL55" i="9"/>
  <c r="CJ55" i="9"/>
  <c r="CH55" i="9"/>
  <c r="CA55" i="9" s="1"/>
  <c r="CE55" i="9"/>
  <c r="CC55" i="9"/>
  <c r="F55" i="9"/>
  <c r="E55" i="9"/>
  <c r="D55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E54" i="9"/>
  <c r="CJ53" i="9"/>
  <c r="CH53" i="9"/>
  <c r="CC53" i="9"/>
  <c r="CA53" i="9"/>
  <c r="F53" i="9"/>
  <c r="D53" i="9" s="1"/>
  <c r="E53" i="9"/>
  <c r="CJ52" i="9"/>
  <c r="CC52" i="9" s="1"/>
  <c r="CH52" i="9"/>
  <c r="CA52" i="9"/>
  <c r="F52" i="9"/>
  <c r="E52" i="9"/>
  <c r="D52" i="9" s="1"/>
  <c r="CM52" i="9" s="1"/>
  <c r="CJ51" i="9"/>
  <c r="CH51" i="9"/>
  <c r="CC51" i="9"/>
  <c r="CA51" i="9"/>
  <c r="F51" i="9"/>
  <c r="D51" i="9" s="1"/>
  <c r="E51" i="9"/>
  <c r="CJ50" i="9"/>
  <c r="CH50" i="9"/>
  <c r="CC50" i="9"/>
  <c r="CA50" i="9"/>
  <c r="F50" i="9"/>
  <c r="D50" i="9" s="1"/>
  <c r="E50" i="9"/>
  <c r="CJ49" i="9"/>
  <c r="CH49" i="9"/>
  <c r="CC49" i="9"/>
  <c r="CA49" i="9"/>
  <c r="F49" i="9"/>
  <c r="D49" i="9" s="1"/>
  <c r="E49" i="9"/>
  <c r="CJ48" i="9"/>
  <c r="CH48" i="9"/>
  <c r="CC48" i="9"/>
  <c r="CA48" i="9"/>
  <c r="F48" i="9"/>
  <c r="F54" i="9" s="1"/>
  <c r="E48" i="9"/>
  <c r="CJ47" i="9"/>
  <c r="CH47" i="9"/>
  <c r="CC47" i="9"/>
  <c r="CA47" i="9"/>
  <c r="F47" i="9"/>
  <c r="D47" i="9" s="1"/>
  <c r="E47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E46" i="9" s="1"/>
  <c r="D46" i="9" s="1"/>
  <c r="F46" i="9"/>
  <c r="CM45" i="9"/>
  <c r="CJ45" i="9"/>
  <c r="CC45" i="9" s="1"/>
  <c r="CF45" i="9"/>
  <c r="F45" i="9"/>
  <c r="E45" i="9"/>
  <c r="D45" i="9"/>
  <c r="CM44" i="9"/>
  <c r="CJ44" i="9"/>
  <c r="CH44" i="9"/>
  <c r="CE44" i="9"/>
  <c r="CC44" i="9"/>
  <c r="CA44" i="9"/>
  <c r="F44" i="9"/>
  <c r="E44" i="9"/>
  <c r="D44" i="9"/>
  <c r="F43" i="9"/>
  <c r="D43" i="9" s="1"/>
  <c r="E43" i="9"/>
  <c r="F42" i="9"/>
  <c r="D42" i="9" s="1"/>
  <c r="E42" i="9"/>
  <c r="CJ41" i="9"/>
  <c r="CH41" i="9"/>
  <c r="CC41" i="9"/>
  <c r="CA41" i="9"/>
  <c r="F41" i="9"/>
  <c r="D41" i="9" s="1"/>
  <c r="E41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CN35" i="9"/>
  <c r="CL35" i="9"/>
  <c r="CI35" i="9"/>
  <c r="CH35" i="9"/>
  <c r="CA35" i="9" s="1"/>
  <c r="CF35" i="9"/>
  <c r="CB35" i="9"/>
  <c r="F35" i="9"/>
  <c r="E35" i="9"/>
  <c r="D35" i="9" s="1"/>
  <c r="CI34" i="9"/>
  <c r="CH34" i="9"/>
  <c r="CA34" i="9" s="1"/>
  <c r="CB34" i="9"/>
  <c r="F34" i="9"/>
  <c r="E34" i="9"/>
  <c r="D34" i="9" s="1"/>
  <c r="CL33" i="9"/>
  <c r="CI33" i="9"/>
  <c r="CH33" i="9"/>
  <c r="CA33" i="9" s="1"/>
  <c r="CF33" i="9"/>
  <c r="CB33" i="9"/>
  <c r="F33" i="9"/>
  <c r="E33" i="9"/>
  <c r="D33" i="9" s="1"/>
  <c r="CN32" i="9"/>
  <c r="CI32" i="9"/>
  <c r="CH32" i="9"/>
  <c r="CA32" i="9" s="1"/>
  <c r="CB32" i="9"/>
  <c r="F32" i="9"/>
  <c r="E32" i="9"/>
  <c r="D32" i="9" s="1"/>
  <c r="CN31" i="9"/>
  <c r="CL31" i="9"/>
  <c r="CI31" i="9"/>
  <c r="CH31" i="9"/>
  <c r="CA31" i="9" s="1"/>
  <c r="CF31" i="9"/>
  <c r="CB31" i="9"/>
  <c r="F31" i="9"/>
  <c r="E31" i="9"/>
  <c r="D31" i="9" s="1"/>
  <c r="CI30" i="9"/>
  <c r="CH30" i="9"/>
  <c r="CA30" i="9" s="1"/>
  <c r="CB30" i="9"/>
  <c r="F30" i="9"/>
  <c r="E30" i="9"/>
  <c r="D30" i="9" s="1"/>
  <c r="CL30" i="9" s="1"/>
  <c r="CL29" i="9"/>
  <c r="CI29" i="9"/>
  <c r="CH29" i="9"/>
  <c r="CA29" i="9" s="1"/>
  <c r="CF29" i="9"/>
  <c r="CB29" i="9"/>
  <c r="F29" i="9"/>
  <c r="E29" i="9"/>
  <c r="D29" i="9" s="1"/>
  <c r="CI28" i="9"/>
  <c r="CH28" i="9"/>
  <c r="CA28" i="9" s="1"/>
  <c r="CB28" i="9"/>
  <c r="F28" i="9"/>
  <c r="E28" i="9"/>
  <c r="D28" i="9" s="1"/>
  <c r="CD28" i="9" s="1"/>
  <c r="CI27" i="9"/>
  <c r="CH27" i="9"/>
  <c r="CA27" i="9" s="1"/>
  <c r="CB27" i="9"/>
  <c r="F27" i="9"/>
  <c r="E27" i="9"/>
  <c r="D27" i="9" s="1"/>
  <c r="CI26" i="9"/>
  <c r="CH26" i="9"/>
  <c r="CA26" i="9" s="1"/>
  <c r="CB26" i="9"/>
  <c r="F26" i="9"/>
  <c r="E26" i="9"/>
  <c r="CI25" i="9"/>
  <c r="CB25" i="9" s="1"/>
  <c r="CH25" i="9"/>
  <c r="CA25" i="9"/>
  <c r="F25" i="9"/>
  <c r="E25" i="9"/>
  <c r="D25" i="9"/>
  <c r="CM25" i="9" s="1"/>
  <c r="CJ24" i="9"/>
  <c r="CC24" i="9" s="1"/>
  <c r="CI24" i="9"/>
  <c r="CH24" i="9"/>
  <c r="CA24" i="9" s="1"/>
  <c r="CF24" i="9"/>
  <c r="CB24" i="9"/>
  <c r="F24" i="9"/>
  <c r="E24" i="9"/>
  <c r="D24" i="9" s="1"/>
  <c r="CK24" i="9" s="1"/>
  <c r="CI23" i="9"/>
  <c r="CH23" i="9"/>
  <c r="CA23" i="9" s="1"/>
  <c r="CB23" i="9"/>
  <c r="F23" i="9"/>
  <c r="E23" i="9"/>
  <c r="D23" i="9" s="1"/>
  <c r="CI22" i="9"/>
  <c r="CH22" i="9"/>
  <c r="CA22" i="9" s="1"/>
  <c r="CB22" i="9"/>
  <c r="F22" i="9"/>
  <c r="E22" i="9"/>
  <c r="CN21" i="9"/>
  <c r="CI21" i="9"/>
  <c r="CB21" i="9" s="1"/>
  <c r="CH21" i="9"/>
  <c r="CD21" i="9"/>
  <c r="CA21" i="9"/>
  <c r="F21" i="9"/>
  <c r="E21" i="9"/>
  <c r="D21" i="9"/>
  <c r="CJ21" i="9" s="1"/>
  <c r="CC21" i="9" s="1"/>
  <c r="CI20" i="9"/>
  <c r="CH20" i="9"/>
  <c r="CA20" i="9" s="1"/>
  <c r="CB20" i="9"/>
  <c r="F20" i="9"/>
  <c r="E20" i="9"/>
  <c r="D20" i="9" s="1"/>
  <c r="CN20" i="9" s="1"/>
  <c r="CI19" i="9"/>
  <c r="CH19" i="9"/>
  <c r="CA19" i="9" s="1"/>
  <c r="CB19" i="9"/>
  <c r="F19" i="9"/>
  <c r="E19" i="9"/>
  <c r="E36" i="9" s="1"/>
  <c r="CJ15" i="9"/>
  <c r="CH15" i="9"/>
  <c r="CA15" i="9" s="1"/>
  <c r="CC15" i="9"/>
  <c r="F15" i="9"/>
  <c r="E15" i="9"/>
  <c r="D15" i="9" s="1"/>
  <c r="CJ14" i="9"/>
  <c r="CC14" i="9" s="1"/>
  <c r="CH14" i="9"/>
  <c r="CA14" i="9" s="1"/>
  <c r="F14" i="9"/>
  <c r="E14" i="9"/>
  <c r="D14" i="9" s="1"/>
  <c r="CJ13" i="9"/>
  <c r="CC13" i="9" s="1"/>
  <c r="CH13" i="9"/>
  <c r="CA13" i="9" s="1"/>
  <c r="F13" i="9"/>
  <c r="E13" i="9"/>
  <c r="D13" i="9" s="1"/>
  <c r="CJ12" i="9"/>
  <c r="CC12" i="9" s="1"/>
  <c r="CH12" i="9"/>
  <c r="F12" i="9"/>
  <c r="E12" i="9"/>
  <c r="D12" i="9" s="1"/>
  <c r="A5" i="9"/>
  <c r="A4" i="9"/>
  <c r="A3" i="9"/>
  <c r="A2" i="9"/>
  <c r="CL50" i="9" l="1"/>
  <c r="CN50" i="9"/>
  <c r="CF50" i="9"/>
  <c r="CE50" i="9"/>
  <c r="CI50" i="9"/>
  <c r="CB50" i="9" s="1"/>
  <c r="CM50" i="9"/>
  <c r="CK50" i="9"/>
  <c r="CD50" i="9" s="1"/>
  <c r="CG50" i="9"/>
  <c r="CN42" i="9"/>
  <c r="CG42" i="9"/>
  <c r="CK42" i="9"/>
  <c r="CD42" i="9" s="1"/>
  <c r="CF42" i="9"/>
  <c r="CI42" i="9"/>
  <c r="CB42" i="9" s="1"/>
  <c r="AX42" i="9" s="1"/>
  <c r="CM42" i="9"/>
  <c r="CN53" i="9"/>
  <c r="CF53" i="9"/>
  <c r="CE53" i="9"/>
  <c r="CL53" i="9"/>
  <c r="CI53" i="9"/>
  <c r="CB53" i="9" s="1"/>
  <c r="CM53" i="9"/>
  <c r="CK53" i="9"/>
  <c r="CD53" i="9" s="1"/>
  <c r="AX53" i="9" s="1"/>
  <c r="CG53" i="9"/>
  <c r="AX15" i="9"/>
  <c r="CN51" i="9"/>
  <c r="CF51" i="9"/>
  <c r="CL51" i="9"/>
  <c r="CE51" i="9"/>
  <c r="CI51" i="9"/>
  <c r="CB51" i="9" s="1"/>
  <c r="CM51" i="9"/>
  <c r="CK51" i="9"/>
  <c r="CD51" i="9" s="1"/>
  <c r="CG51" i="9"/>
  <c r="CK27" i="9"/>
  <c r="CG27" i="9"/>
  <c r="CN27" i="9"/>
  <c r="CD27" i="9"/>
  <c r="CM27" i="9"/>
  <c r="CJ27" i="9"/>
  <c r="CC27" i="9" s="1"/>
  <c r="AY27" i="9" s="1"/>
  <c r="CE27" i="9"/>
  <c r="CL27" i="9"/>
  <c r="CF27" i="9"/>
  <c r="CN47" i="9"/>
  <c r="CF47" i="9"/>
  <c r="CL47" i="9"/>
  <c r="CE47" i="9"/>
  <c r="CI47" i="9"/>
  <c r="CB47" i="9" s="1"/>
  <c r="CM47" i="9"/>
  <c r="CK47" i="9"/>
  <c r="CD47" i="9" s="1"/>
  <c r="CG47" i="9"/>
  <c r="CN49" i="9"/>
  <c r="CF49" i="9"/>
  <c r="AX49" i="9" s="1"/>
  <c r="CL49" i="9"/>
  <c r="CE49" i="9"/>
  <c r="CI49" i="9"/>
  <c r="CB49" i="9" s="1"/>
  <c r="CM49" i="9"/>
  <c r="CK49" i="9"/>
  <c r="CD49" i="9" s="1"/>
  <c r="CG49" i="9"/>
  <c r="CK12" i="9"/>
  <c r="CD12" i="9" s="1"/>
  <c r="CG12" i="9"/>
  <c r="CN12" i="9"/>
  <c r="CF12" i="9"/>
  <c r="CM12" i="9"/>
  <c r="CI12" i="9"/>
  <c r="CB12" i="9" s="1"/>
  <c r="CE12" i="9"/>
  <c r="CL12" i="9"/>
  <c r="CM13" i="9"/>
  <c r="CI13" i="9"/>
  <c r="CB13" i="9" s="1"/>
  <c r="AX13" i="9" s="1"/>
  <c r="CE13" i="9"/>
  <c r="CL13" i="9"/>
  <c r="CN13" i="9"/>
  <c r="CK13" i="9"/>
  <c r="CD13" i="9" s="1"/>
  <c r="CG13" i="9"/>
  <c r="CF13" i="9"/>
  <c r="CK14" i="9"/>
  <c r="CD14" i="9" s="1"/>
  <c r="AX14" i="9" s="1"/>
  <c r="CG14" i="9"/>
  <c r="CN14" i="9"/>
  <c r="CI14" i="9"/>
  <c r="CB14" i="9" s="1"/>
  <c r="CM14" i="9"/>
  <c r="CE14" i="9"/>
  <c r="CL14" i="9"/>
  <c r="CF14" i="9"/>
  <c r="CK23" i="9"/>
  <c r="CG23" i="9"/>
  <c r="CL23" i="9"/>
  <c r="CF23" i="9"/>
  <c r="CJ23" i="9"/>
  <c r="CC23" i="9" s="1"/>
  <c r="AY23" i="9" s="1"/>
  <c r="CE23" i="9"/>
  <c r="CM23" i="9"/>
  <c r="CN23" i="9"/>
  <c r="CD23" i="9"/>
  <c r="CN41" i="9"/>
  <c r="CF41" i="9"/>
  <c r="CL41" i="9"/>
  <c r="CI41" i="9"/>
  <c r="CB41" i="9" s="1"/>
  <c r="CM41" i="9"/>
  <c r="CK41" i="9"/>
  <c r="CD41" i="9" s="1"/>
  <c r="CG41" i="9"/>
  <c r="CE41" i="9"/>
  <c r="CN43" i="9"/>
  <c r="CG43" i="9"/>
  <c r="CK43" i="9"/>
  <c r="CD43" i="9" s="1"/>
  <c r="CI43" i="9"/>
  <c r="CB43" i="9" s="1"/>
  <c r="CF43" i="9"/>
  <c r="CM43" i="9"/>
  <c r="CL56" i="9"/>
  <c r="CF56" i="9"/>
  <c r="CM56" i="9"/>
  <c r="CN56" i="9"/>
  <c r="CG56" i="9"/>
  <c r="CK56" i="9"/>
  <c r="CD56" i="9" s="1"/>
  <c r="D60" i="9"/>
  <c r="CE56" i="9"/>
  <c r="CI56" i="9"/>
  <c r="CB56" i="9" s="1"/>
  <c r="CN63" i="9"/>
  <c r="CF63" i="9"/>
  <c r="CE63" i="9"/>
  <c r="CL63" i="9"/>
  <c r="CI63" i="9"/>
  <c r="CB63" i="9" s="1"/>
  <c r="CM63" i="9"/>
  <c r="CK63" i="9"/>
  <c r="CD63" i="9" s="1"/>
  <c r="AX63" i="9" s="1"/>
  <c r="CG63" i="9"/>
  <c r="CM34" i="9"/>
  <c r="CE34" i="9"/>
  <c r="CK34" i="9"/>
  <c r="CG34" i="9"/>
  <c r="CD34" i="9"/>
  <c r="CJ34" i="9"/>
  <c r="CC34" i="9" s="1"/>
  <c r="CL58" i="9"/>
  <c r="CM58" i="9"/>
  <c r="CF58" i="9"/>
  <c r="CI58" i="9"/>
  <c r="CB58" i="9" s="1"/>
  <c r="CK100" i="9"/>
  <c r="CG100" i="9"/>
  <c r="CN100" i="9"/>
  <c r="CD100" i="9"/>
  <c r="CL100" i="9"/>
  <c r="CF100" i="9"/>
  <c r="CJ100" i="9"/>
  <c r="CC100" i="9" s="1"/>
  <c r="AW100" i="9" s="1"/>
  <c r="CL106" i="9"/>
  <c r="CD106" i="9"/>
  <c r="CK106" i="9"/>
  <c r="CG106" i="9"/>
  <c r="CN106" i="9"/>
  <c r="CJ106" i="9"/>
  <c r="CC106" i="9" s="1"/>
  <c r="CE106" i="9"/>
  <c r="CM106" i="9"/>
  <c r="CL109" i="9"/>
  <c r="CD109" i="9"/>
  <c r="CK109" i="9"/>
  <c r="CG109" i="9"/>
  <c r="AW109" i="9" s="1"/>
  <c r="CN109" i="9"/>
  <c r="CJ109" i="9"/>
  <c r="CC109" i="9" s="1"/>
  <c r="CE109" i="9"/>
  <c r="CM109" i="9"/>
  <c r="CL111" i="9"/>
  <c r="CF111" i="9"/>
  <c r="CJ111" i="9"/>
  <c r="CC111" i="9" s="1"/>
  <c r="CE111" i="9"/>
  <c r="CN111" i="9"/>
  <c r="CM111" i="9"/>
  <c r="CG111" i="9"/>
  <c r="CN112" i="9"/>
  <c r="CJ112" i="9"/>
  <c r="CC112" i="9" s="1"/>
  <c r="CF112" i="9"/>
  <c r="CM112" i="9"/>
  <c r="CE112" i="9"/>
  <c r="CK112" i="9"/>
  <c r="CD112" i="9"/>
  <c r="CL112" i="9"/>
  <c r="AW117" i="9"/>
  <c r="CL119" i="9"/>
  <c r="CD119" i="9"/>
  <c r="CK119" i="9"/>
  <c r="CG119" i="9"/>
  <c r="CN119" i="9"/>
  <c r="CM119" i="9"/>
  <c r="CF119" i="9"/>
  <c r="CE119" i="9"/>
  <c r="CN120" i="9"/>
  <c r="CJ120" i="9"/>
  <c r="CC120" i="9" s="1"/>
  <c r="CF120" i="9"/>
  <c r="CM120" i="9"/>
  <c r="CE120" i="9"/>
  <c r="CK120" i="9"/>
  <c r="CD120" i="9"/>
  <c r="CG120" i="9"/>
  <c r="CL133" i="9"/>
  <c r="CD133" i="9"/>
  <c r="CK133" i="9"/>
  <c r="CG133" i="9"/>
  <c r="CJ133" i="9"/>
  <c r="CC133" i="9" s="1"/>
  <c r="CE133" i="9"/>
  <c r="CN133" i="9"/>
  <c r="CF133" i="9"/>
  <c r="CL137" i="9"/>
  <c r="CD137" i="9"/>
  <c r="CK137" i="9"/>
  <c r="CG137" i="9"/>
  <c r="CN137" i="9"/>
  <c r="CJ137" i="9"/>
  <c r="CC137" i="9" s="1"/>
  <c r="CE137" i="9"/>
  <c r="CF137" i="9"/>
  <c r="AW139" i="9"/>
  <c r="CL141" i="9"/>
  <c r="CD141" i="9"/>
  <c r="CK141" i="9"/>
  <c r="CG141" i="9"/>
  <c r="CJ141" i="9"/>
  <c r="CC141" i="9" s="1"/>
  <c r="CE141" i="9"/>
  <c r="CN141" i="9"/>
  <c r="CF141" i="9"/>
  <c r="AW141" i="9" s="1"/>
  <c r="CI182" i="9"/>
  <c r="CB182" i="9" s="1"/>
  <c r="CH182" i="9"/>
  <c r="CA182" i="9" s="1"/>
  <c r="AW182" i="9" s="1"/>
  <c r="CK182" i="9"/>
  <c r="CD182" i="9" s="1"/>
  <c r="CJ182" i="9"/>
  <c r="CC182" i="9" s="1"/>
  <c r="CI185" i="9"/>
  <c r="CB185" i="9" s="1"/>
  <c r="CH185" i="9"/>
  <c r="CA185" i="9" s="1"/>
  <c r="AW185" i="9" s="1"/>
  <c r="CK185" i="9"/>
  <c r="CD185" i="9" s="1"/>
  <c r="CJ185" i="9"/>
  <c r="CC185" i="9" s="1"/>
  <c r="CA12" i="9"/>
  <c r="D19" i="9"/>
  <c r="CD20" i="9"/>
  <c r="CE21" i="9"/>
  <c r="AY21" i="9" s="1"/>
  <c r="D22" i="9"/>
  <c r="CG24" i="9"/>
  <c r="CK29" i="9"/>
  <c r="CG29" i="9"/>
  <c r="CM29" i="9"/>
  <c r="CE29" i="9"/>
  <c r="CD29" i="9"/>
  <c r="CJ29" i="9"/>
  <c r="CC29" i="9" s="1"/>
  <c r="AY29" i="9" s="1"/>
  <c r="CF30" i="9"/>
  <c r="CK33" i="9"/>
  <c r="CG33" i="9"/>
  <c r="CM33" i="9"/>
  <c r="CE33" i="9"/>
  <c r="CD33" i="9"/>
  <c r="CJ33" i="9"/>
  <c r="CC33" i="9" s="1"/>
  <c r="AY33" i="9" s="1"/>
  <c r="CF34" i="9"/>
  <c r="CL34" i="9"/>
  <c r="CL44" i="9"/>
  <c r="CN44" i="9"/>
  <c r="CF44" i="9"/>
  <c r="CI44" i="9"/>
  <c r="CB44" i="9" s="1"/>
  <c r="CL45" i="9"/>
  <c r="CG45" i="9"/>
  <c r="CN45" i="9"/>
  <c r="CE45" i="9"/>
  <c r="CK45" i="9"/>
  <c r="CD45" i="9" s="1"/>
  <c r="AX47" i="9"/>
  <c r="AX50" i="9"/>
  <c r="AX51" i="9"/>
  <c r="CN57" i="9"/>
  <c r="CF57" i="9"/>
  <c r="CK57" i="9"/>
  <c r="CD57" i="9" s="1"/>
  <c r="CG57" i="9"/>
  <c r="CM57" i="9"/>
  <c r="CI57" i="9"/>
  <c r="CB57" i="9" s="1"/>
  <c r="CE58" i="9"/>
  <c r="AX58" i="9" s="1"/>
  <c r="CK91" i="9"/>
  <c r="CG91" i="9"/>
  <c r="CN91" i="9"/>
  <c r="CD91" i="9"/>
  <c r="CL91" i="9"/>
  <c r="CF91" i="9"/>
  <c r="CJ91" i="9"/>
  <c r="CC91" i="9" s="1"/>
  <c r="AW91" i="9" s="1"/>
  <c r="CM97" i="9"/>
  <c r="CE97" i="9"/>
  <c r="CN97" i="9"/>
  <c r="CD97" i="9"/>
  <c r="CL97" i="9"/>
  <c r="CJ97" i="9"/>
  <c r="CC97" i="9" s="1"/>
  <c r="CF97" i="9"/>
  <c r="CK97" i="9"/>
  <c r="CE100" i="9"/>
  <c r="CM100" i="9"/>
  <c r="CF106" i="9"/>
  <c r="AW106" i="9" s="1"/>
  <c r="CF109" i="9"/>
  <c r="CG112" i="9"/>
  <c r="CK165" i="9"/>
  <c r="CD165" i="9" s="1"/>
  <c r="CJ165" i="9"/>
  <c r="CC165" i="9" s="1"/>
  <c r="CI165" i="9"/>
  <c r="CB165" i="9" s="1"/>
  <c r="CH165" i="9"/>
  <c r="CA165" i="9" s="1"/>
  <c r="CI190" i="9"/>
  <c r="CB190" i="9" s="1"/>
  <c r="CH190" i="9"/>
  <c r="CA190" i="9" s="1"/>
  <c r="CK190" i="9"/>
  <c r="CD190" i="9" s="1"/>
  <c r="CJ190" i="9"/>
  <c r="CC190" i="9" s="1"/>
  <c r="CI193" i="9"/>
  <c r="CB193" i="9" s="1"/>
  <c r="CH193" i="9"/>
  <c r="CA193" i="9" s="1"/>
  <c r="CK193" i="9"/>
  <c r="CD193" i="9" s="1"/>
  <c r="CJ193" i="9"/>
  <c r="CC193" i="9" s="1"/>
  <c r="CI205" i="9"/>
  <c r="CB205" i="9" s="1"/>
  <c r="CL205" i="9"/>
  <c r="CE205" i="9" s="1"/>
  <c r="CH205" i="9"/>
  <c r="CA205" i="9" s="1"/>
  <c r="CJ205" i="9"/>
  <c r="CC205" i="9" s="1"/>
  <c r="CK225" i="9"/>
  <c r="CE225" i="9"/>
  <c r="CN225" i="9"/>
  <c r="CG225" i="9"/>
  <c r="CM225" i="9"/>
  <c r="CD225" i="9"/>
  <c r="CL225" i="9"/>
  <c r="CF225" i="9"/>
  <c r="CM15" i="9"/>
  <c r="CI15" i="9"/>
  <c r="CB15" i="9" s="1"/>
  <c r="CE15" i="9"/>
  <c r="CN15" i="9"/>
  <c r="CM20" i="9"/>
  <c r="CE20" i="9"/>
  <c r="CL20" i="9"/>
  <c r="CK25" i="9"/>
  <c r="CG25" i="9"/>
  <c r="CF25" i="9"/>
  <c r="CL25" i="9"/>
  <c r="CM28" i="9"/>
  <c r="CE28" i="9"/>
  <c r="CK28" i="9"/>
  <c r="CN28" i="9"/>
  <c r="CM30" i="9"/>
  <c r="CE30" i="9"/>
  <c r="CK30" i="9"/>
  <c r="CG30" i="9"/>
  <c r="CD30" i="9"/>
  <c r="CJ30" i="9"/>
  <c r="CC30" i="9" s="1"/>
  <c r="AY30" i="9" s="1"/>
  <c r="CF15" i="9"/>
  <c r="CK15" i="9"/>
  <c r="CD15" i="9" s="1"/>
  <c r="CF20" i="9"/>
  <c r="CJ20" i="9"/>
  <c r="CC20" i="9" s="1"/>
  <c r="AY20" i="9" s="1"/>
  <c r="CK21" i="9"/>
  <c r="CG21" i="9"/>
  <c r="CF21" i="9"/>
  <c r="CL21" i="9"/>
  <c r="CM24" i="9"/>
  <c r="CE24" i="9"/>
  <c r="CL24" i="9"/>
  <c r="CD25" i="9"/>
  <c r="CN25" i="9"/>
  <c r="CF28" i="9"/>
  <c r="CJ28" i="9"/>
  <c r="CC28" i="9" s="1"/>
  <c r="AY28" i="9" s="1"/>
  <c r="CN30" i="9"/>
  <c r="CM32" i="9"/>
  <c r="CE32" i="9"/>
  <c r="CK32" i="9"/>
  <c r="CG32" i="9"/>
  <c r="CD32" i="9"/>
  <c r="CJ32" i="9"/>
  <c r="CC32" i="9" s="1"/>
  <c r="CN34" i="9"/>
  <c r="AX41" i="9"/>
  <c r="D48" i="9"/>
  <c r="CL52" i="9"/>
  <c r="CN52" i="9"/>
  <c r="CI52" i="9"/>
  <c r="CB52" i="9" s="1"/>
  <c r="AX52" i="9" s="1"/>
  <c r="CE52" i="9"/>
  <c r="CK52" i="9"/>
  <c r="CD52" i="9" s="1"/>
  <c r="CG52" i="9"/>
  <c r="CF52" i="9"/>
  <c r="CL62" i="9"/>
  <c r="CN62" i="9"/>
  <c r="CI62" i="9"/>
  <c r="CB62" i="9" s="1"/>
  <c r="AX62" i="9" s="1"/>
  <c r="CE62" i="9"/>
  <c r="CK62" i="9"/>
  <c r="CD62" i="9" s="1"/>
  <c r="CG62" i="9"/>
  <c r="J75" i="9"/>
  <c r="AW111" i="9"/>
  <c r="CL143" i="9"/>
  <c r="CD143" i="9"/>
  <c r="CK143" i="9"/>
  <c r="CG143" i="9"/>
  <c r="CM143" i="9"/>
  <c r="CF143" i="9"/>
  <c r="CJ143" i="9"/>
  <c r="CC143" i="9" s="1"/>
  <c r="AW143" i="9" s="1"/>
  <c r="CI198" i="9"/>
  <c r="CB198" i="9" s="1"/>
  <c r="CH198" i="9"/>
  <c r="CA198" i="9" s="1"/>
  <c r="CK198" i="9"/>
  <c r="CD198" i="9" s="1"/>
  <c r="CJ198" i="9"/>
  <c r="CC198" i="9" s="1"/>
  <c r="CG58" i="9"/>
  <c r="CK58" i="9"/>
  <c r="CD58" i="9" s="1"/>
  <c r="D61" i="9"/>
  <c r="CF62" i="9"/>
  <c r="E64" i="9"/>
  <c r="D64" i="9" s="1"/>
  <c r="J74" i="9"/>
  <c r="CK98" i="9"/>
  <c r="CG98" i="9"/>
  <c r="CJ98" i="9"/>
  <c r="CC98" i="9" s="1"/>
  <c r="CE98" i="9"/>
  <c r="CN98" i="9"/>
  <c r="CL98" i="9"/>
  <c r="CD98" i="9"/>
  <c r="CM98" i="9"/>
  <c r="CN105" i="9"/>
  <c r="CJ105" i="9"/>
  <c r="CC105" i="9" s="1"/>
  <c r="CF105" i="9"/>
  <c r="CM105" i="9"/>
  <c r="CE105" i="9"/>
  <c r="AW105" i="9" s="1"/>
  <c r="CL105" i="9"/>
  <c r="CG105" i="9"/>
  <c r="CK105" i="9"/>
  <c r="CN108" i="9"/>
  <c r="CJ108" i="9"/>
  <c r="CC108" i="9" s="1"/>
  <c r="CF108" i="9"/>
  <c r="CM108" i="9"/>
  <c r="CE108" i="9"/>
  <c r="AW108" i="9" s="1"/>
  <c r="CL108" i="9"/>
  <c r="CG108" i="9"/>
  <c r="CK108" i="9"/>
  <c r="CL115" i="9"/>
  <c r="CD115" i="9"/>
  <c r="CK115" i="9"/>
  <c r="CG115" i="9"/>
  <c r="CJ115" i="9"/>
  <c r="CC115" i="9" s="1"/>
  <c r="AW115" i="9" s="1"/>
  <c r="CE115" i="9"/>
  <c r="CN115" i="9"/>
  <c r="CF115" i="9"/>
  <c r="CN116" i="9"/>
  <c r="CJ116" i="9"/>
  <c r="CC116" i="9" s="1"/>
  <c r="CF116" i="9"/>
  <c r="CM116" i="9"/>
  <c r="CE116" i="9"/>
  <c r="CK116" i="9"/>
  <c r="CD116" i="9"/>
  <c r="CG116" i="9"/>
  <c r="CL117" i="9"/>
  <c r="CD117" i="9"/>
  <c r="CK117" i="9"/>
  <c r="CG117" i="9"/>
  <c r="CM117" i="9"/>
  <c r="CF117" i="9"/>
  <c r="CJ117" i="9"/>
  <c r="CC117" i="9" s="1"/>
  <c r="CL131" i="9"/>
  <c r="CD131" i="9"/>
  <c r="CK131" i="9"/>
  <c r="CG131" i="9"/>
  <c r="CM131" i="9"/>
  <c r="CF131" i="9"/>
  <c r="CJ131" i="9"/>
  <c r="CC131" i="9" s="1"/>
  <c r="AW131" i="9" s="1"/>
  <c r="CE131" i="9"/>
  <c r="CL135" i="9"/>
  <c r="CD135" i="9"/>
  <c r="CK135" i="9"/>
  <c r="CG135" i="9"/>
  <c r="CM135" i="9"/>
  <c r="CF135" i="9"/>
  <c r="CJ135" i="9"/>
  <c r="CC135" i="9" s="1"/>
  <c r="AW135" i="9" s="1"/>
  <c r="CE135" i="9"/>
  <c r="CL139" i="9"/>
  <c r="CD139" i="9"/>
  <c r="CK139" i="9"/>
  <c r="CG139" i="9"/>
  <c r="CM139" i="9"/>
  <c r="CF139" i="9"/>
  <c r="CJ139" i="9"/>
  <c r="CC139" i="9" s="1"/>
  <c r="CE139" i="9"/>
  <c r="CE143" i="9"/>
  <c r="CH166" i="9"/>
  <c r="CA166" i="9" s="1"/>
  <c r="CK166" i="9"/>
  <c r="CD166" i="9" s="1"/>
  <c r="CJ166" i="9"/>
  <c r="CC166" i="9" s="1"/>
  <c r="CI166" i="9"/>
  <c r="CB166" i="9" s="1"/>
  <c r="CG15" i="9"/>
  <c r="CL15" i="9"/>
  <c r="F36" i="9"/>
  <c r="CG20" i="9"/>
  <c r="CK20" i="9"/>
  <c r="CM21" i="9"/>
  <c r="CD24" i="9"/>
  <c r="AY24" i="9" s="1"/>
  <c r="CN24" i="9"/>
  <c r="CE25" i="9"/>
  <c r="CJ25" i="9"/>
  <c r="CC25" i="9" s="1"/>
  <c r="AY25" i="9" s="1"/>
  <c r="D26" i="9"/>
  <c r="CG28" i="9"/>
  <c r="CL28" i="9"/>
  <c r="CN29" i="9"/>
  <c r="CK31" i="9"/>
  <c r="CG31" i="9"/>
  <c r="CM31" i="9"/>
  <c r="CE31" i="9"/>
  <c r="CD31" i="9"/>
  <c r="CJ31" i="9"/>
  <c r="CC31" i="9" s="1"/>
  <c r="AY31" i="9" s="1"/>
  <c r="CF32" i="9"/>
  <c r="CL32" i="9"/>
  <c r="CN33" i="9"/>
  <c r="CK35" i="9"/>
  <c r="CG35" i="9"/>
  <c r="CM35" i="9"/>
  <c r="CE35" i="9"/>
  <c r="CD35" i="9"/>
  <c r="CJ35" i="9"/>
  <c r="CC35" i="9" s="1"/>
  <c r="AY35" i="9" s="1"/>
  <c r="CG44" i="9"/>
  <c r="CK44" i="9"/>
  <c r="CD44" i="9" s="1"/>
  <c r="AX44" i="9" s="1"/>
  <c r="CI45" i="9"/>
  <c r="CB45" i="9" s="1"/>
  <c r="CL57" i="9"/>
  <c r="CN58" i="9"/>
  <c r="CM94" i="9"/>
  <c r="CE94" i="9"/>
  <c r="CJ94" i="9"/>
  <c r="CC94" i="9" s="1"/>
  <c r="CF94" i="9"/>
  <c r="AW94" i="9" s="1"/>
  <c r="CL94" i="9"/>
  <c r="CG94" i="9"/>
  <c r="CK96" i="9"/>
  <c r="CF96" i="9"/>
  <c r="CL96" i="9"/>
  <c r="CE96" i="9"/>
  <c r="CN96" i="9"/>
  <c r="CG96" i="9"/>
  <c r="CJ96" i="9"/>
  <c r="CC96" i="9" s="1"/>
  <c r="CF98" i="9"/>
  <c r="CJ119" i="9"/>
  <c r="CC119" i="9" s="1"/>
  <c r="AW119" i="9" s="1"/>
  <c r="CL120" i="9"/>
  <c r="CM133" i="9"/>
  <c r="CM137" i="9"/>
  <c r="CM141" i="9"/>
  <c r="CN55" i="9"/>
  <c r="CF55" i="9"/>
  <c r="CG55" i="9"/>
  <c r="CK55" i="9"/>
  <c r="CD55" i="9" s="1"/>
  <c r="CN59" i="9"/>
  <c r="CF59" i="9"/>
  <c r="CG59" i="9"/>
  <c r="CK59" i="9"/>
  <c r="CD59" i="9" s="1"/>
  <c r="D101" i="9"/>
  <c r="D103" i="9"/>
  <c r="CK104" i="9"/>
  <c r="CG104" i="9"/>
  <c r="CM104" i="9"/>
  <c r="CN104" i="9"/>
  <c r="D107" i="9"/>
  <c r="D118" i="9"/>
  <c r="CN121" i="9"/>
  <c r="CJ121" i="9"/>
  <c r="CC121" i="9" s="1"/>
  <c r="AW121" i="9" s="1"/>
  <c r="CE121" i="9"/>
  <c r="CM121" i="9"/>
  <c r="CD121" i="9"/>
  <c r="CK121" i="9"/>
  <c r="CG121" i="9"/>
  <c r="CL124" i="9"/>
  <c r="CG124" i="9"/>
  <c r="CK124" i="9"/>
  <c r="CF124" i="9"/>
  <c r="CM124" i="9"/>
  <c r="CD124" i="9"/>
  <c r="AW124" i="9" s="1"/>
  <c r="CL126" i="9"/>
  <c r="CG126" i="9"/>
  <c r="CK126" i="9"/>
  <c r="CF126" i="9"/>
  <c r="CM126" i="9"/>
  <c r="CD126" i="9"/>
  <c r="AW126" i="9" s="1"/>
  <c r="CL128" i="9"/>
  <c r="CG128" i="9"/>
  <c r="CK128" i="9"/>
  <c r="CF128" i="9"/>
  <c r="CM128" i="9"/>
  <c r="CD128" i="9"/>
  <c r="AW128" i="9" s="1"/>
  <c r="CN130" i="9"/>
  <c r="CJ130" i="9"/>
  <c r="CC130" i="9" s="1"/>
  <c r="CF130" i="9"/>
  <c r="CM130" i="9"/>
  <c r="CE130" i="9"/>
  <c r="CK130" i="9"/>
  <c r="CD130" i="9"/>
  <c r="CL130" i="9"/>
  <c r="CN138" i="9"/>
  <c r="CJ138" i="9"/>
  <c r="CC138" i="9" s="1"/>
  <c r="CF138" i="9"/>
  <c r="CM138" i="9"/>
  <c r="CE138" i="9"/>
  <c r="CK138" i="9"/>
  <c r="CD138" i="9"/>
  <c r="CL138" i="9"/>
  <c r="CK153" i="9"/>
  <c r="CD153" i="9"/>
  <c r="AY153" i="9" s="1"/>
  <c r="CK170" i="9"/>
  <c r="CD170" i="9" s="1"/>
  <c r="CJ170" i="9"/>
  <c r="CC170" i="9" s="1"/>
  <c r="CI170" i="9"/>
  <c r="CB170" i="9" s="1"/>
  <c r="AW170" i="9" s="1"/>
  <c r="CI172" i="9"/>
  <c r="CB172" i="9" s="1"/>
  <c r="CJ172" i="9"/>
  <c r="CC172" i="9" s="1"/>
  <c r="CH172" i="9"/>
  <c r="CA172" i="9" s="1"/>
  <c r="AW172" i="9" s="1"/>
  <c r="CK172" i="9"/>
  <c r="CD172" i="9" s="1"/>
  <c r="CI181" i="9"/>
  <c r="CB181" i="9" s="1"/>
  <c r="CH181" i="9"/>
  <c r="CA181" i="9" s="1"/>
  <c r="CK181" i="9"/>
  <c r="CD181" i="9" s="1"/>
  <c r="CJ181" i="9"/>
  <c r="CC181" i="9" s="1"/>
  <c r="CI186" i="9"/>
  <c r="CB186" i="9" s="1"/>
  <c r="CH186" i="9"/>
  <c r="CA186" i="9" s="1"/>
  <c r="CK186" i="9"/>
  <c r="CD186" i="9" s="1"/>
  <c r="CJ186" i="9"/>
  <c r="CC186" i="9" s="1"/>
  <c r="CI197" i="9"/>
  <c r="CB197" i="9" s="1"/>
  <c r="CH197" i="9"/>
  <c r="CA197" i="9" s="1"/>
  <c r="CK197" i="9"/>
  <c r="CD197" i="9" s="1"/>
  <c r="CJ197" i="9"/>
  <c r="CC197" i="9" s="1"/>
  <c r="AX225" i="9"/>
  <c r="AX272" i="9"/>
  <c r="CM274" i="9"/>
  <c r="CG274" i="9"/>
  <c r="CL274" i="9"/>
  <c r="CE274" i="9"/>
  <c r="CN274" i="9"/>
  <c r="CF274" i="9"/>
  <c r="CD274" i="9"/>
  <c r="CK274" i="9"/>
  <c r="CI55" i="9"/>
  <c r="CB55" i="9" s="1"/>
  <c r="AX55" i="9" s="1"/>
  <c r="CM55" i="9"/>
  <c r="AX56" i="9"/>
  <c r="CI59" i="9"/>
  <c r="CB59" i="9" s="1"/>
  <c r="AX59" i="9" s="1"/>
  <c r="CM59" i="9"/>
  <c r="D92" i="9"/>
  <c r="CK93" i="9"/>
  <c r="CG93" i="9"/>
  <c r="AW93" i="9" s="1"/>
  <c r="CM93" i="9"/>
  <c r="CN93" i="9"/>
  <c r="CK95" i="9"/>
  <c r="CG95" i="9"/>
  <c r="CL95" i="9"/>
  <c r="CF95" i="9"/>
  <c r="CD95" i="9"/>
  <c r="CJ95" i="9"/>
  <c r="CC95" i="9" s="1"/>
  <c r="AW95" i="9" s="1"/>
  <c r="AW98" i="9"/>
  <c r="D102" i="9"/>
  <c r="CE104" i="9"/>
  <c r="CJ104" i="9"/>
  <c r="CC104" i="9" s="1"/>
  <c r="AW104" i="9" s="1"/>
  <c r="D110" i="9"/>
  <c r="CL113" i="9"/>
  <c r="CD113" i="9"/>
  <c r="CK113" i="9"/>
  <c r="CG113" i="9"/>
  <c r="CE113" i="9"/>
  <c r="CJ113" i="9"/>
  <c r="CC113" i="9" s="1"/>
  <c r="AW113" i="9" s="1"/>
  <c r="CL122" i="9"/>
  <c r="CD122" i="9"/>
  <c r="AW122" i="9" s="1"/>
  <c r="CK122" i="9"/>
  <c r="CG122" i="9"/>
  <c r="CM122" i="9"/>
  <c r="CF122" i="9"/>
  <c r="CE122" i="9"/>
  <c r="CN122" i="9"/>
  <c r="CN124" i="9"/>
  <c r="CN126" i="9"/>
  <c r="CN128" i="9"/>
  <c r="CN134" i="9"/>
  <c r="CJ134" i="9"/>
  <c r="CC134" i="9" s="1"/>
  <c r="AW134" i="9" s="1"/>
  <c r="CF134" i="9"/>
  <c r="CM134" i="9"/>
  <c r="CE134" i="9"/>
  <c r="CK134" i="9"/>
  <c r="CD134" i="9"/>
  <c r="CL134" i="9"/>
  <c r="CN142" i="9"/>
  <c r="CJ142" i="9"/>
  <c r="CC142" i="9" s="1"/>
  <c r="CF142" i="9"/>
  <c r="CM142" i="9"/>
  <c r="CE142" i="9"/>
  <c r="CK142" i="9"/>
  <c r="CD142" i="9"/>
  <c r="CL142" i="9"/>
  <c r="D159" i="9"/>
  <c r="CK150" i="9"/>
  <c r="CG150" i="9"/>
  <c r="CN150" i="9"/>
  <c r="CJ150" i="9"/>
  <c r="CC150" i="9" s="1"/>
  <c r="AY150" i="9" s="1"/>
  <c r="CF150" i="9"/>
  <c r="CL150" i="9"/>
  <c r="CD150" i="9"/>
  <c r="CE150" i="9"/>
  <c r="CK158" i="9"/>
  <c r="CG158" i="9"/>
  <c r="CN158" i="9"/>
  <c r="CD158" i="9"/>
  <c r="CM158" i="9"/>
  <c r="CL158" i="9"/>
  <c r="CF158" i="9"/>
  <c r="CJ158" i="9"/>
  <c r="CC158" i="9" s="1"/>
  <c r="AY158" i="9" s="1"/>
  <c r="CH171" i="9"/>
  <c r="CA171" i="9" s="1"/>
  <c r="CJ171" i="9"/>
  <c r="CC171" i="9" s="1"/>
  <c r="CI171" i="9"/>
  <c r="CB171" i="9" s="1"/>
  <c r="CK171" i="9"/>
  <c r="CD171" i="9" s="1"/>
  <c r="CJ173" i="9"/>
  <c r="CC173" i="9" s="1"/>
  <c r="CH173" i="9"/>
  <c r="CA173" i="9" s="1"/>
  <c r="CK173" i="9"/>
  <c r="CD173" i="9" s="1"/>
  <c r="CI189" i="9"/>
  <c r="CB189" i="9" s="1"/>
  <c r="CH189" i="9"/>
  <c r="CA189" i="9" s="1"/>
  <c r="CK189" i="9"/>
  <c r="CD189" i="9" s="1"/>
  <c r="CJ189" i="9"/>
  <c r="CC189" i="9" s="1"/>
  <c r="CI194" i="9"/>
  <c r="CB194" i="9" s="1"/>
  <c r="CH194" i="9"/>
  <c r="CA194" i="9" s="1"/>
  <c r="CK194" i="9"/>
  <c r="CD194" i="9" s="1"/>
  <c r="CJ194" i="9"/>
  <c r="CC194" i="9" s="1"/>
  <c r="CK243" i="9"/>
  <c r="CD243" i="9"/>
  <c r="CL243" i="9"/>
  <c r="CE243" i="9"/>
  <c r="CG243" i="9"/>
  <c r="CF243" i="9"/>
  <c r="CN243" i="9"/>
  <c r="CM243" i="9"/>
  <c r="CM246" i="9"/>
  <c r="CF246" i="9"/>
  <c r="CN246" i="9"/>
  <c r="CG246" i="9"/>
  <c r="CK246" i="9"/>
  <c r="CE246" i="9"/>
  <c r="CL246" i="9"/>
  <c r="CD246" i="9"/>
  <c r="AX246" i="9" s="1"/>
  <c r="CM255" i="9"/>
  <c r="CE255" i="9"/>
  <c r="CN255" i="9"/>
  <c r="CF255" i="9"/>
  <c r="CL255" i="9"/>
  <c r="CG255" i="9"/>
  <c r="CM292" i="9"/>
  <c r="CG292" i="9"/>
  <c r="CK292" i="9"/>
  <c r="CD292" i="9"/>
  <c r="CL292" i="9"/>
  <c r="CN292" i="9"/>
  <c r="CE292" i="9"/>
  <c r="CF292" i="9"/>
  <c r="D123" i="9"/>
  <c r="D127" i="9"/>
  <c r="AW133" i="9"/>
  <c r="D136" i="9"/>
  <c r="D144" i="9"/>
  <c r="CK151" i="9"/>
  <c r="D178" i="9"/>
  <c r="CK222" i="9"/>
  <c r="CL222" i="9"/>
  <c r="CG222" i="9"/>
  <c r="CJ222" i="9"/>
  <c r="CC222" i="9" s="1"/>
  <c r="CE222" i="9"/>
  <c r="CI222" i="9"/>
  <c r="CB222" i="9" s="1"/>
  <c r="AX222" i="9" s="1"/>
  <c r="CD222" i="9"/>
  <c r="CF222" i="9"/>
  <c r="CM230" i="9"/>
  <c r="CG230" i="9"/>
  <c r="CL230" i="9"/>
  <c r="CE230" i="9"/>
  <c r="CK230" i="9"/>
  <c r="CD230" i="9"/>
  <c r="AX230" i="9" s="1"/>
  <c r="CF230" i="9"/>
  <c r="CN230" i="9"/>
  <c r="D239" i="9"/>
  <c r="CL240" i="9"/>
  <c r="CF240" i="9"/>
  <c r="CM240" i="9"/>
  <c r="CG240" i="9"/>
  <c r="CK240" i="9"/>
  <c r="CN240" i="9"/>
  <c r="CD240" i="9"/>
  <c r="CI319" i="9"/>
  <c r="CB319" i="9"/>
  <c r="AS321" i="9"/>
  <c r="D99" i="9"/>
  <c r="D114" i="9"/>
  <c r="D125" i="9"/>
  <c r="D129" i="9"/>
  <c r="D132" i="9"/>
  <c r="AW137" i="9"/>
  <c r="D140" i="9"/>
  <c r="CK152" i="9"/>
  <c r="CL152" i="9"/>
  <c r="CG152" i="9"/>
  <c r="CJ152" i="9"/>
  <c r="CC152" i="9" s="1"/>
  <c r="CF152" i="9"/>
  <c r="CK154" i="9"/>
  <c r="CG154" i="9"/>
  <c r="CN154" i="9"/>
  <c r="CD154" i="9"/>
  <c r="AY154" i="9" s="1"/>
  <c r="CM154" i="9"/>
  <c r="CK177" i="9"/>
  <c r="CD177" i="9" s="1"/>
  <c r="CJ177" i="9"/>
  <c r="CC177" i="9" s="1"/>
  <c r="AW177" i="9" s="1"/>
  <c r="CM221" i="9"/>
  <c r="CI221" i="9"/>
  <c r="CB221" i="9" s="1"/>
  <c r="AX221" i="9" s="1"/>
  <c r="CE221" i="9"/>
  <c r="CN221" i="9"/>
  <c r="CL221" i="9"/>
  <c r="CG221" i="9"/>
  <c r="CJ221" i="9"/>
  <c r="CC221" i="9" s="1"/>
  <c r="CM222" i="9"/>
  <c r="CK232" i="9"/>
  <c r="CE232" i="9"/>
  <c r="CL232" i="9"/>
  <c r="CD232" i="9"/>
  <c r="AX232" i="9" s="1"/>
  <c r="CM232" i="9"/>
  <c r="CF232" i="9"/>
  <c r="CN232" i="9"/>
  <c r="CN259" i="9"/>
  <c r="CI259" i="9"/>
  <c r="CB259" i="9" s="1"/>
  <c r="CJ259" i="9"/>
  <c r="CC259" i="9" s="1"/>
  <c r="AX259" i="9" s="1"/>
  <c r="CE259" i="9"/>
  <c r="CL259" i="9"/>
  <c r="CG259" i="9"/>
  <c r="CM259" i="9"/>
  <c r="CF259" i="9"/>
  <c r="CN276" i="9"/>
  <c r="CD276" i="9"/>
  <c r="CM276" i="9"/>
  <c r="CG276" i="9"/>
  <c r="CL276" i="9"/>
  <c r="CE276" i="9"/>
  <c r="CF276" i="9"/>
  <c r="CL277" i="9"/>
  <c r="CD277" i="9"/>
  <c r="CK277" i="9"/>
  <c r="CG277" i="9"/>
  <c r="CN277" i="9"/>
  <c r="CI277" i="9"/>
  <c r="CB277" i="9" s="1"/>
  <c r="CJ277" i="9"/>
  <c r="CC277" i="9" s="1"/>
  <c r="CM277" i="9"/>
  <c r="CF277" i="9"/>
  <c r="AX277" i="9" s="1"/>
  <c r="CD151" i="9"/>
  <c r="AY151" i="9" s="1"/>
  <c r="CL151" i="9"/>
  <c r="CK164" i="9"/>
  <c r="CD164" i="9" s="1"/>
  <c r="AW164" i="9" s="1"/>
  <c r="CK168" i="9"/>
  <c r="CD168" i="9" s="1"/>
  <c r="AW168" i="9" s="1"/>
  <c r="CI169" i="9"/>
  <c r="CB169" i="9" s="1"/>
  <c r="AW169" i="9" s="1"/>
  <c r="CI175" i="9"/>
  <c r="CB175" i="9" s="1"/>
  <c r="CH175" i="9"/>
  <c r="CA175" i="9" s="1"/>
  <c r="AW175" i="9" s="1"/>
  <c r="CJ176" i="9"/>
  <c r="CC176" i="9" s="1"/>
  <c r="CI176" i="9"/>
  <c r="CB176" i="9" s="1"/>
  <c r="CH176" i="9"/>
  <c r="CA176" i="9" s="1"/>
  <c r="D180" i="9"/>
  <c r="D184" i="9"/>
  <c r="D188" i="9"/>
  <c r="D192" i="9"/>
  <c r="D196" i="9"/>
  <c r="D206" i="9"/>
  <c r="D226" i="9"/>
  <c r="CN228" i="9"/>
  <c r="CD228" i="9"/>
  <c r="AX228" i="9" s="1"/>
  <c r="CL228" i="9"/>
  <c r="CF228" i="9"/>
  <c r="CK228" i="9"/>
  <c r="CE228" i="9"/>
  <c r="CM228" i="9"/>
  <c r="CG228" i="9"/>
  <c r="CK241" i="9"/>
  <c r="CF241" i="9"/>
  <c r="CL241" i="9"/>
  <c r="CG241" i="9"/>
  <c r="CN241" i="9"/>
  <c r="CE241" i="9"/>
  <c r="CM241" i="9"/>
  <c r="CD241" i="9"/>
  <c r="CJ241" i="9"/>
  <c r="CC241" i="9" s="1"/>
  <c r="AX241" i="9" s="1"/>
  <c r="CI241" i="9"/>
  <c r="CB241" i="9" s="1"/>
  <c r="CN264" i="9"/>
  <c r="CF264" i="9"/>
  <c r="CG264" i="9"/>
  <c r="CM264" i="9"/>
  <c r="CL264" i="9"/>
  <c r="CE264" i="9"/>
  <c r="AX264" i="9" s="1"/>
  <c r="CM290" i="9"/>
  <c r="CG290" i="9"/>
  <c r="CK290" i="9"/>
  <c r="CD290" i="9"/>
  <c r="CL290" i="9"/>
  <c r="CN290" i="9"/>
  <c r="CE290" i="9"/>
  <c r="CF290" i="9"/>
  <c r="CK299" i="9"/>
  <c r="CE299" i="9"/>
  <c r="CM299" i="9"/>
  <c r="CF299" i="9"/>
  <c r="CL299" i="9"/>
  <c r="CD299" i="9"/>
  <c r="CN299" i="9"/>
  <c r="CG299" i="9"/>
  <c r="CE151" i="9"/>
  <c r="CK156" i="9"/>
  <c r="CG156" i="9"/>
  <c r="CF156" i="9"/>
  <c r="AY156" i="9" s="1"/>
  <c r="CL156" i="9"/>
  <c r="CK169" i="9"/>
  <c r="CD169" i="9" s="1"/>
  <c r="CH174" i="9"/>
  <c r="CA174" i="9" s="1"/>
  <c r="AW174" i="9" s="1"/>
  <c r="CK176" i="9"/>
  <c r="CD176" i="9" s="1"/>
  <c r="D179" i="9"/>
  <c r="D183" i="9"/>
  <c r="D187" i="9"/>
  <c r="D191" i="9"/>
  <c r="D195" i="9"/>
  <c r="D203" i="9"/>
  <c r="CL204" i="9"/>
  <c r="CE204" i="9" s="1"/>
  <c r="CH204" i="9"/>
  <c r="CA204" i="9" s="1"/>
  <c r="CK204" i="9"/>
  <c r="CD204" i="9" s="1"/>
  <c r="CJ204" i="9"/>
  <c r="CC204" i="9" s="1"/>
  <c r="D213" i="9"/>
  <c r="D216" i="9"/>
  <c r="CN224" i="9"/>
  <c r="CD224" i="9"/>
  <c r="AX224" i="9" s="1"/>
  <c r="CM224" i="9"/>
  <c r="CG224" i="9"/>
  <c r="CF224" i="9"/>
  <c r="CL224" i="9"/>
  <c r="CE224" i="9"/>
  <c r="CN231" i="9"/>
  <c r="CD231" i="9"/>
  <c r="AX231" i="9" s="1"/>
  <c r="CK231" i="9"/>
  <c r="CE231" i="9"/>
  <c r="CM231" i="9"/>
  <c r="CF231" i="9"/>
  <c r="CL231" i="9"/>
  <c r="AX243" i="9"/>
  <c r="CN250" i="9"/>
  <c r="CD250" i="9"/>
  <c r="AX250" i="9" s="1"/>
  <c r="CK250" i="9"/>
  <c r="CE250" i="9"/>
  <c r="CG250" i="9"/>
  <c r="CM250" i="9"/>
  <c r="CF250" i="9"/>
  <c r="CL250" i="9"/>
  <c r="CM254" i="9"/>
  <c r="CE254" i="9"/>
  <c r="CN254" i="9"/>
  <c r="CF254" i="9"/>
  <c r="CL254" i="9"/>
  <c r="CG254" i="9"/>
  <c r="D261" i="9"/>
  <c r="CE153" i="9"/>
  <c r="CE155" i="9"/>
  <c r="AY155" i="9" s="1"/>
  <c r="CE157" i="9"/>
  <c r="AY157" i="9" s="1"/>
  <c r="CM223" i="9"/>
  <c r="CI223" i="9"/>
  <c r="CB223" i="9" s="1"/>
  <c r="CE223" i="9"/>
  <c r="CJ223" i="9"/>
  <c r="CC223" i="9" s="1"/>
  <c r="CD223" i="9"/>
  <c r="CK223" i="9"/>
  <c r="CM227" i="9"/>
  <c r="CG227" i="9"/>
  <c r="CN227" i="9"/>
  <c r="CF227" i="9"/>
  <c r="AX227" i="9" s="1"/>
  <c r="CL227" i="9"/>
  <c r="CE227" i="9"/>
  <c r="CK227" i="9"/>
  <c r="CM253" i="9"/>
  <c r="CG253" i="9"/>
  <c r="CN253" i="9"/>
  <c r="CI253" i="9"/>
  <c r="CB253" i="9" s="1"/>
  <c r="CJ253" i="9"/>
  <c r="CC253" i="9" s="1"/>
  <c r="AX253" i="9" s="1"/>
  <c r="CF253" i="9"/>
  <c r="CE253" i="9"/>
  <c r="CL265" i="9"/>
  <c r="CD265" i="9"/>
  <c r="CM265" i="9"/>
  <c r="CI265" i="9"/>
  <c r="CB265" i="9" s="1"/>
  <c r="AX265" i="9" s="1"/>
  <c r="CE265" i="9"/>
  <c r="CN265" i="9"/>
  <c r="CG265" i="9"/>
  <c r="CF265" i="9"/>
  <c r="CN275" i="9"/>
  <c r="CD275" i="9"/>
  <c r="CM275" i="9"/>
  <c r="CG275" i="9"/>
  <c r="CK275" i="9"/>
  <c r="CL275" i="9"/>
  <c r="CE275" i="9"/>
  <c r="AX275" i="9" s="1"/>
  <c r="CF275" i="9"/>
  <c r="CL281" i="9"/>
  <c r="CF281" i="9"/>
  <c r="CK281" i="9"/>
  <c r="CE281" i="9"/>
  <c r="CN281" i="9"/>
  <c r="CD281" i="9"/>
  <c r="AX281" i="9" s="1"/>
  <c r="CG281" i="9"/>
  <c r="CM281" i="9"/>
  <c r="AX299" i="9"/>
  <c r="CM303" i="9"/>
  <c r="CG303" i="9"/>
  <c r="CK303" i="9"/>
  <c r="CD303" i="9"/>
  <c r="CF303" i="9"/>
  <c r="CL303" i="9"/>
  <c r="CL229" i="9"/>
  <c r="CD229" i="9"/>
  <c r="CN229" i="9"/>
  <c r="CI229" i="9"/>
  <c r="CB229" i="9" s="1"/>
  <c r="CE229" i="9"/>
  <c r="CM229" i="9"/>
  <c r="CJ229" i="9"/>
  <c r="CC229" i="9" s="1"/>
  <c r="AX229" i="9" s="1"/>
  <c r="D242" i="9"/>
  <c r="CK245" i="9"/>
  <c r="CD245" i="9"/>
  <c r="CL245" i="9"/>
  <c r="CE245" i="9"/>
  <c r="CN245" i="9"/>
  <c r="CM245" i="9"/>
  <c r="CF245" i="9"/>
  <c r="CK247" i="9"/>
  <c r="CG247" i="9"/>
  <c r="CL247" i="9"/>
  <c r="CD247" i="9"/>
  <c r="CM247" i="9"/>
  <c r="CF247" i="9"/>
  <c r="CJ247" i="9"/>
  <c r="CC247" i="9" s="1"/>
  <c r="AX247" i="9" s="1"/>
  <c r="CE247" i="9"/>
  <c r="CL248" i="9"/>
  <c r="CF248" i="9"/>
  <c r="CM248" i="9"/>
  <c r="CG248" i="9"/>
  <c r="CE248" i="9"/>
  <c r="AX248" i="9" s="1"/>
  <c r="AX254" i="9"/>
  <c r="CM256" i="9"/>
  <c r="CE256" i="9"/>
  <c r="CN256" i="9"/>
  <c r="CF256" i="9"/>
  <c r="AX256" i="9" s="1"/>
  <c r="CG256" i="9"/>
  <c r="CM258" i="9"/>
  <c r="CE258" i="9"/>
  <c r="CN258" i="9"/>
  <c r="CF258" i="9"/>
  <c r="AX258" i="9" s="1"/>
  <c r="CL258" i="9"/>
  <c r="CG258" i="9"/>
  <c r="CN260" i="9"/>
  <c r="CF260" i="9"/>
  <c r="CG260" i="9"/>
  <c r="CM260" i="9"/>
  <c r="CL260" i="9"/>
  <c r="CE260" i="9"/>
  <c r="AX260" i="9" s="1"/>
  <c r="CN283" i="9"/>
  <c r="CJ283" i="9"/>
  <c r="CC283" i="9" s="1"/>
  <c r="CF283" i="9"/>
  <c r="CM283" i="9"/>
  <c r="CI283" i="9"/>
  <c r="CB283" i="9" s="1"/>
  <c r="CE283" i="9"/>
  <c r="CG283" i="9"/>
  <c r="CD283" i="9"/>
  <c r="CL283" i="9"/>
  <c r="CM294" i="9"/>
  <c r="CG294" i="9"/>
  <c r="AX294" i="9" s="1"/>
  <c r="CK294" i="9"/>
  <c r="CD294" i="9"/>
  <c r="CL294" i="9"/>
  <c r="CN294" i="9"/>
  <c r="CE294" i="9"/>
  <c r="CF294" i="9"/>
  <c r="CE303" i="9"/>
  <c r="CL233" i="9"/>
  <c r="CF233" i="9"/>
  <c r="CM233" i="9"/>
  <c r="CG233" i="9"/>
  <c r="AX233" i="9" s="1"/>
  <c r="CD233" i="9"/>
  <c r="CN233" i="9"/>
  <c r="CK235" i="9"/>
  <c r="CG235" i="9"/>
  <c r="CL235" i="9"/>
  <c r="CD235" i="9"/>
  <c r="CI235" i="9"/>
  <c r="CB235" i="9" s="1"/>
  <c r="AX235" i="9" s="1"/>
  <c r="CL236" i="9"/>
  <c r="CF236" i="9"/>
  <c r="CM236" i="9"/>
  <c r="CG236" i="9"/>
  <c r="CD236" i="9"/>
  <c r="AX236" i="9" s="1"/>
  <c r="CN236" i="9"/>
  <c r="CN238" i="9"/>
  <c r="CD238" i="9"/>
  <c r="AX238" i="9" s="1"/>
  <c r="CK238" i="9"/>
  <c r="CE238" i="9"/>
  <c r="CL238" i="9"/>
  <c r="CM244" i="9"/>
  <c r="CF244" i="9"/>
  <c r="CN244" i="9"/>
  <c r="CG244" i="9"/>
  <c r="CL244" i="9"/>
  <c r="AX245" i="9"/>
  <c r="CM249" i="9"/>
  <c r="CG249" i="9"/>
  <c r="CN249" i="9"/>
  <c r="CD249" i="9"/>
  <c r="AX249" i="9" s="1"/>
  <c r="CM257" i="9"/>
  <c r="CE257" i="9"/>
  <c r="AX257" i="9" s="1"/>
  <c r="CN257" i="9"/>
  <c r="CF257" i="9"/>
  <c r="CN263" i="9"/>
  <c r="CF263" i="9"/>
  <c r="AX263" i="9" s="1"/>
  <c r="CG263" i="9"/>
  <c r="CE263" i="9"/>
  <c r="CM272" i="9"/>
  <c r="CG272" i="9"/>
  <c r="CL272" i="9"/>
  <c r="CE272" i="9"/>
  <c r="CN272" i="9"/>
  <c r="CF272" i="9"/>
  <c r="CM273" i="9"/>
  <c r="CG273" i="9"/>
  <c r="AX273" i="9" s="1"/>
  <c r="CK273" i="9"/>
  <c r="CD273" i="9"/>
  <c r="CL279" i="9"/>
  <c r="CF279" i="9"/>
  <c r="CK279" i="9"/>
  <c r="CE279" i="9"/>
  <c r="CN279" i="9"/>
  <c r="CD279" i="9"/>
  <c r="AX279" i="9" s="1"/>
  <c r="CG279" i="9"/>
  <c r="CK298" i="9"/>
  <c r="CE298" i="9"/>
  <c r="CM298" i="9"/>
  <c r="CF298" i="9"/>
  <c r="CL298" i="9"/>
  <c r="CD298" i="9"/>
  <c r="AX298" i="9" s="1"/>
  <c r="CN298" i="9"/>
  <c r="CG298" i="9"/>
  <c r="CL305" i="9"/>
  <c r="CF305" i="9"/>
  <c r="CM305" i="9"/>
  <c r="CG305" i="9"/>
  <c r="CN305" i="9"/>
  <c r="CD305" i="9"/>
  <c r="CK305" i="9"/>
  <c r="CI318" i="9"/>
  <c r="CB318" i="9"/>
  <c r="CE233" i="9"/>
  <c r="CM234" i="9"/>
  <c r="CG234" i="9"/>
  <c r="CN234" i="9"/>
  <c r="CD234" i="9"/>
  <c r="CE235" i="9"/>
  <c r="CJ235" i="9"/>
  <c r="CC235" i="9" s="1"/>
  <c r="CE236" i="9"/>
  <c r="CM237" i="9"/>
  <c r="CG237" i="9"/>
  <c r="CN237" i="9"/>
  <c r="CD237" i="9"/>
  <c r="CF238" i="9"/>
  <c r="CM238" i="9"/>
  <c r="CD244" i="9"/>
  <c r="AX244" i="9" s="1"/>
  <c r="CK249" i="9"/>
  <c r="D251" i="9"/>
  <c r="D252" i="9"/>
  <c r="AX255" i="9"/>
  <c r="CG257" i="9"/>
  <c r="D262" i="9"/>
  <c r="CL263" i="9"/>
  <c r="CL266" i="9"/>
  <c r="CF266" i="9"/>
  <c r="CM266" i="9"/>
  <c r="CG266" i="9"/>
  <c r="CE266" i="9"/>
  <c r="AX266" i="9" s="1"/>
  <c r="CL267" i="9"/>
  <c r="CF267" i="9"/>
  <c r="CM267" i="9"/>
  <c r="CG267" i="9"/>
  <c r="CE267" i="9"/>
  <c r="AX267" i="9" s="1"/>
  <c r="CL268" i="9"/>
  <c r="CF268" i="9"/>
  <c r="CM268" i="9"/>
  <c r="CG268" i="9"/>
  <c r="CE268" i="9"/>
  <c r="AX268" i="9" s="1"/>
  <c r="CL269" i="9"/>
  <c r="CF269" i="9"/>
  <c r="CM269" i="9"/>
  <c r="CG269" i="9"/>
  <c r="CE269" i="9"/>
  <c r="AX269" i="9" s="1"/>
  <c r="CL270" i="9"/>
  <c r="CF270" i="9"/>
  <c r="AX270" i="9" s="1"/>
  <c r="CM270" i="9"/>
  <c r="CG270" i="9"/>
  <c r="CE270" i="9"/>
  <c r="CM271" i="9"/>
  <c r="CJ271" i="9"/>
  <c r="CC271" i="9" s="1"/>
  <c r="CF271" i="9"/>
  <c r="CK271" i="9"/>
  <c r="CG271" i="9"/>
  <c r="CI271" i="9"/>
  <c r="CB271" i="9" s="1"/>
  <c r="AX271" i="9" s="1"/>
  <c r="CD272" i="9"/>
  <c r="CL273" i="9"/>
  <c r="CM279" i="9"/>
  <c r="CK284" i="9"/>
  <c r="CD284" i="9"/>
  <c r="AX284" i="9" s="1"/>
  <c r="CN284" i="9"/>
  <c r="CG284" i="9"/>
  <c r="CL284" i="9"/>
  <c r="CM284" i="9"/>
  <c r="AX290" i="9"/>
  <c r="AX292" i="9"/>
  <c r="CE305" i="9"/>
  <c r="AX305" i="9" s="1"/>
  <c r="AX276" i="9"/>
  <c r="D278" i="9"/>
  <c r="D280" i="9"/>
  <c r="D282" i="9"/>
  <c r="CK296" i="9"/>
  <c r="CE296" i="9"/>
  <c r="CM296" i="9"/>
  <c r="CF296" i="9"/>
  <c r="CL296" i="9"/>
  <c r="CD296" i="9"/>
  <c r="AX296" i="9" s="1"/>
  <c r="CG296" i="9"/>
  <c r="CK300" i="9"/>
  <c r="CE300" i="9"/>
  <c r="CM300" i="9"/>
  <c r="CF300" i="9"/>
  <c r="AX300" i="9" s="1"/>
  <c r="CL300" i="9"/>
  <c r="CD300" i="9"/>
  <c r="CG300" i="9"/>
  <c r="CL306" i="9"/>
  <c r="CF306" i="9"/>
  <c r="CM306" i="9"/>
  <c r="CG306" i="9"/>
  <c r="AX306" i="9" s="1"/>
  <c r="CN306" i="9"/>
  <c r="CD306" i="9"/>
  <c r="CK306" i="9"/>
  <c r="D308" i="9"/>
  <c r="AS318" i="9"/>
  <c r="CI320" i="9"/>
  <c r="CB320" i="9"/>
  <c r="AS320" i="9" s="1"/>
  <c r="CK297" i="9"/>
  <c r="CE297" i="9"/>
  <c r="CM297" i="9"/>
  <c r="CF297" i="9"/>
  <c r="AX297" i="9" s="1"/>
  <c r="CL297" i="9"/>
  <c r="CD297" i="9"/>
  <c r="CG297" i="9"/>
  <c r="CM301" i="9"/>
  <c r="CI301" i="9"/>
  <c r="CB301" i="9" s="1"/>
  <c r="CE301" i="9"/>
  <c r="CK301" i="9"/>
  <c r="CF301" i="9"/>
  <c r="AX301" i="9" s="1"/>
  <c r="CJ301" i="9"/>
  <c r="CC301" i="9" s="1"/>
  <c r="CD301" i="9"/>
  <c r="CG301" i="9"/>
  <c r="AX303" i="9"/>
  <c r="CI317" i="9"/>
  <c r="CB317" i="9"/>
  <c r="AS317" i="9" s="1"/>
  <c r="AS319" i="9"/>
  <c r="CI321" i="9"/>
  <c r="CB321" i="9"/>
  <c r="CM291" i="9"/>
  <c r="CG291" i="9"/>
  <c r="CE291" i="9"/>
  <c r="CL291" i="9"/>
  <c r="CM293" i="9"/>
  <c r="CG293" i="9"/>
  <c r="CE293" i="9"/>
  <c r="CL293" i="9"/>
  <c r="CK295" i="9"/>
  <c r="CG295" i="9"/>
  <c r="CF295" i="9"/>
  <c r="AX295" i="9" s="1"/>
  <c r="CL295" i="9"/>
  <c r="CM302" i="9"/>
  <c r="CG302" i="9"/>
  <c r="CE302" i="9"/>
  <c r="CL302" i="9"/>
  <c r="CM304" i="9"/>
  <c r="CG304" i="9"/>
  <c r="CE304" i="9"/>
  <c r="CL304" i="9"/>
  <c r="D310" i="9"/>
  <c r="D285" i="9"/>
  <c r="D286" i="9"/>
  <c r="D287" i="9"/>
  <c r="D288" i="9"/>
  <c r="D289" i="9"/>
  <c r="CF291" i="9"/>
  <c r="CN291" i="9"/>
  <c r="CF293" i="9"/>
  <c r="CN293" i="9"/>
  <c r="CM295" i="9"/>
  <c r="CF302" i="9"/>
  <c r="AX302" i="9" s="1"/>
  <c r="CN302" i="9"/>
  <c r="CF304" i="9"/>
  <c r="CN304" i="9"/>
  <c r="D309" i="9"/>
  <c r="CI179" i="9" l="1"/>
  <c r="CB179" i="9" s="1"/>
  <c r="CH179" i="9"/>
  <c r="CA179" i="9" s="1"/>
  <c r="AW179" i="9" s="1"/>
  <c r="CJ179" i="9"/>
  <c r="CC179" i="9" s="1"/>
  <c r="CK179" i="9"/>
  <c r="CD179" i="9" s="1"/>
  <c r="CK101" i="9"/>
  <c r="CF101" i="9"/>
  <c r="CN101" i="9"/>
  <c r="CL101" i="9"/>
  <c r="CE101" i="9"/>
  <c r="CJ101" i="9"/>
  <c r="CC101" i="9" s="1"/>
  <c r="AW101" i="9" s="1"/>
  <c r="CG101" i="9"/>
  <c r="CM101" i="9"/>
  <c r="CD101" i="9"/>
  <c r="CM26" i="9"/>
  <c r="CE26" i="9"/>
  <c r="CL26" i="9"/>
  <c r="CK26" i="9"/>
  <c r="CG26" i="9"/>
  <c r="CN26" i="9"/>
  <c r="CD26" i="9"/>
  <c r="CJ26" i="9"/>
  <c r="CC26" i="9" s="1"/>
  <c r="CF26" i="9"/>
  <c r="CN61" i="9"/>
  <c r="CF61" i="9"/>
  <c r="CL61" i="9"/>
  <c r="CE61" i="9"/>
  <c r="CI61" i="9"/>
  <c r="CB61" i="9" s="1"/>
  <c r="CM61" i="9"/>
  <c r="CK61" i="9"/>
  <c r="CD61" i="9" s="1"/>
  <c r="CG61" i="9"/>
  <c r="CK287" i="9"/>
  <c r="CE287" i="9"/>
  <c r="CN287" i="9"/>
  <c r="CG287" i="9"/>
  <c r="CM287" i="9"/>
  <c r="CD287" i="9"/>
  <c r="CF287" i="9"/>
  <c r="CL287" i="9"/>
  <c r="CM289" i="9"/>
  <c r="CI289" i="9"/>
  <c r="CB289" i="9" s="1"/>
  <c r="CE289" i="9"/>
  <c r="CN289" i="9"/>
  <c r="CL289" i="9"/>
  <c r="CG289" i="9"/>
  <c r="CJ289" i="9"/>
  <c r="CC289" i="9" s="1"/>
  <c r="CK289" i="9"/>
  <c r="CF289" i="9"/>
  <c r="CD289" i="9"/>
  <c r="CK285" i="9"/>
  <c r="CE285" i="9"/>
  <c r="CN285" i="9"/>
  <c r="CG285" i="9"/>
  <c r="CM285" i="9"/>
  <c r="CD285" i="9"/>
  <c r="CF285" i="9"/>
  <c r="CL285" i="9"/>
  <c r="CL278" i="9"/>
  <c r="CF278" i="9"/>
  <c r="CK278" i="9"/>
  <c r="CE278" i="9"/>
  <c r="CM278" i="9"/>
  <c r="CG278" i="9"/>
  <c r="CD278" i="9"/>
  <c r="CN278" i="9"/>
  <c r="AX237" i="9"/>
  <c r="CM242" i="9"/>
  <c r="CF242" i="9"/>
  <c r="CN242" i="9"/>
  <c r="CG242" i="9"/>
  <c r="CK242" i="9"/>
  <c r="CE242" i="9"/>
  <c r="CD242" i="9"/>
  <c r="AX242" i="9" s="1"/>
  <c r="CL242" i="9"/>
  <c r="CK203" i="9"/>
  <c r="CD203" i="9" s="1"/>
  <c r="CJ203" i="9"/>
  <c r="CC203" i="9" s="1"/>
  <c r="CL203" i="9"/>
  <c r="CE203" i="9" s="1"/>
  <c r="CH203" i="9"/>
  <c r="CA203" i="9" s="1"/>
  <c r="CI203" i="9"/>
  <c r="CB203" i="9" s="1"/>
  <c r="CI183" i="9"/>
  <c r="CB183" i="9" s="1"/>
  <c r="CH183" i="9"/>
  <c r="CA183" i="9" s="1"/>
  <c r="CJ183" i="9"/>
  <c r="CC183" i="9" s="1"/>
  <c r="CK183" i="9"/>
  <c r="CD183" i="9" s="1"/>
  <c r="CI188" i="9"/>
  <c r="CB188" i="9" s="1"/>
  <c r="CH188" i="9"/>
  <c r="CA188" i="9" s="1"/>
  <c r="CJ188" i="9"/>
  <c r="CC188" i="9" s="1"/>
  <c r="CK188" i="9"/>
  <c r="CD188" i="9" s="1"/>
  <c r="CM99" i="9"/>
  <c r="CE99" i="9"/>
  <c r="CL99" i="9"/>
  <c r="CN99" i="9"/>
  <c r="CJ99" i="9"/>
  <c r="CC99" i="9" s="1"/>
  <c r="CF99" i="9"/>
  <c r="CK99" i="9"/>
  <c r="CD99" i="9"/>
  <c r="CG99" i="9"/>
  <c r="CN136" i="9"/>
  <c r="CJ136" i="9"/>
  <c r="CC136" i="9" s="1"/>
  <c r="CF136" i="9"/>
  <c r="CM136" i="9"/>
  <c r="CE136" i="9"/>
  <c r="CL136" i="9"/>
  <c r="CG136" i="9"/>
  <c r="CK136" i="9"/>
  <c r="CD136" i="9"/>
  <c r="AW142" i="9"/>
  <c r="AW130" i="9"/>
  <c r="CN118" i="9"/>
  <c r="CJ118" i="9"/>
  <c r="CC118" i="9" s="1"/>
  <c r="CF118" i="9"/>
  <c r="CM118" i="9"/>
  <c r="CE118" i="9"/>
  <c r="CL118" i="9"/>
  <c r="CG118" i="9"/>
  <c r="CD118" i="9"/>
  <c r="CK118" i="9"/>
  <c r="CM103" i="9"/>
  <c r="CE103" i="9"/>
  <c r="CK103" i="9"/>
  <c r="CG103" i="9"/>
  <c r="CL103" i="9"/>
  <c r="CF103" i="9"/>
  <c r="CN103" i="9"/>
  <c r="CD103" i="9"/>
  <c r="CJ103" i="9"/>
  <c r="CC103" i="9" s="1"/>
  <c r="AX45" i="9"/>
  <c r="AW116" i="9"/>
  <c r="D54" i="9"/>
  <c r="CL48" i="9"/>
  <c r="CN48" i="9"/>
  <c r="CF48" i="9"/>
  <c r="CE48" i="9"/>
  <c r="CI48" i="9"/>
  <c r="CB48" i="9" s="1"/>
  <c r="CM48" i="9"/>
  <c r="CK48" i="9"/>
  <c r="CD48" i="9" s="1"/>
  <c r="CG48" i="9"/>
  <c r="AW193" i="9"/>
  <c r="AW190" i="9"/>
  <c r="AW112" i="9"/>
  <c r="CN262" i="9"/>
  <c r="CF262" i="9"/>
  <c r="CG262" i="9"/>
  <c r="CE262" i="9"/>
  <c r="CM262" i="9"/>
  <c r="CL262" i="9"/>
  <c r="CI184" i="9"/>
  <c r="CB184" i="9" s="1"/>
  <c r="CH184" i="9"/>
  <c r="CA184" i="9" s="1"/>
  <c r="CJ184" i="9"/>
  <c r="CC184" i="9" s="1"/>
  <c r="CK184" i="9"/>
  <c r="CD184" i="9" s="1"/>
  <c r="CN132" i="9"/>
  <c r="CJ132" i="9"/>
  <c r="CC132" i="9" s="1"/>
  <c r="CF132" i="9"/>
  <c r="CM132" i="9"/>
  <c r="CE132" i="9"/>
  <c r="CL132" i="9"/>
  <c r="CG132" i="9"/>
  <c r="CK132" i="9"/>
  <c r="CD132" i="9"/>
  <c r="CL282" i="9"/>
  <c r="CF282" i="9"/>
  <c r="CK282" i="9"/>
  <c r="CE282" i="9"/>
  <c r="CM282" i="9"/>
  <c r="CN282" i="9"/>
  <c r="CG282" i="9"/>
  <c r="CD282" i="9"/>
  <c r="AX282" i="9" s="1"/>
  <c r="CL252" i="9"/>
  <c r="CF252" i="9"/>
  <c r="CM252" i="9"/>
  <c r="CG252" i="9"/>
  <c r="CN252" i="9"/>
  <c r="CD252" i="9"/>
  <c r="CK252" i="9"/>
  <c r="CE252" i="9"/>
  <c r="AX223" i="9"/>
  <c r="AV204" i="9"/>
  <c r="CI191" i="9"/>
  <c r="CB191" i="9" s="1"/>
  <c r="CH191" i="9"/>
  <c r="CA191" i="9" s="1"/>
  <c r="AW191" i="9" s="1"/>
  <c r="CJ191" i="9"/>
  <c r="CC191" i="9" s="1"/>
  <c r="CK191" i="9"/>
  <c r="CD191" i="9" s="1"/>
  <c r="CI196" i="9"/>
  <c r="CB196" i="9" s="1"/>
  <c r="CH196" i="9"/>
  <c r="CA196" i="9" s="1"/>
  <c r="AW196" i="9" s="1"/>
  <c r="CJ196" i="9"/>
  <c r="CC196" i="9" s="1"/>
  <c r="CK196" i="9"/>
  <c r="CD196" i="9" s="1"/>
  <c r="CI180" i="9"/>
  <c r="CB180" i="9" s="1"/>
  <c r="CH180" i="9"/>
  <c r="CA180" i="9" s="1"/>
  <c r="AW180" i="9" s="1"/>
  <c r="CJ180" i="9"/>
  <c r="CC180" i="9" s="1"/>
  <c r="CK180" i="9"/>
  <c r="CD180" i="9" s="1"/>
  <c r="CL129" i="9"/>
  <c r="CG129" i="9"/>
  <c r="CK129" i="9"/>
  <c r="CF129" i="9"/>
  <c r="CN129" i="9"/>
  <c r="CE129" i="9"/>
  <c r="CJ129" i="9"/>
  <c r="CC129" i="9" s="1"/>
  <c r="CM129" i="9"/>
  <c r="CD129" i="9"/>
  <c r="AX240" i="9"/>
  <c r="CN144" i="9"/>
  <c r="CJ144" i="9"/>
  <c r="CC144" i="9" s="1"/>
  <c r="CF144" i="9"/>
  <c r="CM144" i="9"/>
  <c r="CE144" i="9"/>
  <c r="CL144" i="9"/>
  <c r="CG144" i="9"/>
  <c r="CK144" i="9"/>
  <c r="CD144" i="9"/>
  <c r="CL127" i="9"/>
  <c r="CG127" i="9"/>
  <c r="CK127" i="9"/>
  <c r="CF127" i="9"/>
  <c r="CJ127" i="9"/>
  <c r="CC127" i="9" s="1"/>
  <c r="CN127" i="9"/>
  <c r="CE127" i="9"/>
  <c r="CD127" i="9"/>
  <c r="CM127" i="9"/>
  <c r="AW173" i="9"/>
  <c r="AX274" i="9"/>
  <c r="AW197" i="9"/>
  <c r="AW186" i="9"/>
  <c r="AW181" i="9"/>
  <c r="AW198" i="9"/>
  <c r="AW165" i="9"/>
  <c r="AW97" i="9"/>
  <c r="AX57" i="9"/>
  <c r="D36" i="9"/>
  <c r="A378" i="9" s="1"/>
  <c r="CK19" i="9"/>
  <c r="CG19" i="9"/>
  <c r="CN19" i="9"/>
  <c r="CD19" i="9"/>
  <c r="CM19" i="9"/>
  <c r="CJ19" i="9"/>
  <c r="CC19" i="9" s="1"/>
  <c r="CE19" i="9"/>
  <c r="CL19" i="9"/>
  <c r="CF19" i="9"/>
  <c r="AY34" i="9"/>
  <c r="CK288" i="9"/>
  <c r="CE288" i="9"/>
  <c r="CN288" i="9"/>
  <c r="CG288" i="9"/>
  <c r="CL288" i="9"/>
  <c r="CF288" i="9"/>
  <c r="CD288" i="9"/>
  <c r="CM288" i="9"/>
  <c r="CN261" i="9"/>
  <c r="CF261" i="9"/>
  <c r="CG261" i="9"/>
  <c r="CM261" i="9"/>
  <c r="CE261" i="9"/>
  <c r="CL261" i="9"/>
  <c r="CI195" i="9"/>
  <c r="CB195" i="9" s="1"/>
  <c r="CH195" i="9"/>
  <c r="CA195" i="9" s="1"/>
  <c r="CJ195" i="9"/>
  <c r="CC195" i="9" s="1"/>
  <c r="CK195" i="9"/>
  <c r="CD195" i="9" s="1"/>
  <c r="CJ206" i="9"/>
  <c r="CC206" i="9" s="1"/>
  <c r="CI206" i="9"/>
  <c r="CB206" i="9" s="1"/>
  <c r="CL206" i="9"/>
  <c r="CE206" i="9" s="1"/>
  <c r="CH206" i="9"/>
  <c r="CA206" i="9" s="1"/>
  <c r="AV206" i="9" s="1"/>
  <c r="CK206" i="9"/>
  <c r="CD206" i="9" s="1"/>
  <c r="CN114" i="9"/>
  <c r="CJ114" i="9"/>
  <c r="CC114" i="9" s="1"/>
  <c r="CF114" i="9"/>
  <c r="CM114" i="9"/>
  <c r="CE114" i="9"/>
  <c r="CL114" i="9"/>
  <c r="CG114" i="9"/>
  <c r="CD114" i="9"/>
  <c r="CK114" i="9"/>
  <c r="CK239" i="9"/>
  <c r="CE239" i="9"/>
  <c r="CL239" i="9"/>
  <c r="CF239" i="9"/>
  <c r="CN239" i="9"/>
  <c r="CD239" i="9"/>
  <c r="AX239" i="9" s="1"/>
  <c r="CM239" i="9"/>
  <c r="CG239" i="9"/>
  <c r="CK286" i="9"/>
  <c r="CE286" i="9"/>
  <c r="CN286" i="9"/>
  <c r="CG286" i="9"/>
  <c r="CL286" i="9"/>
  <c r="CD286" i="9"/>
  <c r="AX286" i="9" s="1"/>
  <c r="CM286" i="9"/>
  <c r="CF286" i="9"/>
  <c r="AX304" i="9"/>
  <c r="AX293" i="9"/>
  <c r="AX291" i="9"/>
  <c r="CL280" i="9"/>
  <c r="CF280" i="9"/>
  <c r="CK280" i="9"/>
  <c r="CE280" i="9"/>
  <c r="CM280" i="9"/>
  <c r="CG280" i="9"/>
  <c r="CD280" i="9"/>
  <c r="AX280" i="9" s="1"/>
  <c r="CN280" i="9"/>
  <c r="CK251" i="9"/>
  <c r="CE251" i="9"/>
  <c r="CL251" i="9"/>
  <c r="CF251" i="9"/>
  <c r="CG251" i="9"/>
  <c r="CN251" i="9"/>
  <c r="CD251" i="9"/>
  <c r="AX251" i="9" s="1"/>
  <c r="CM251" i="9"/>
  <c r="AX234" i="9"/>
  <c r="AX283" i="9"/>
  <c r="CI187" i="9"/>
  <c r="CB187" i="9" s="1"/>
  <c r="CH187" i="9"/>
  <c r="CA187" i="9" s="1"/>
  <c r="CJ187" i="9"/>
  <c r="CC187" i="9" s="1"/>
  <c r="CK187" i="9"/>
  <c r="CD187" i="9" s="1"/>
  <c r="CL226" i="9"/>
  <c r="CF226" i="9"/>
  <c r="CN226" i="9"/>
  <c r="CG226" i="9"/>
  <c r="CK226" i="9"/>
  <c r="CE226" i="9"/>
  <c r="CM226" i="9"/>
  <c r="CD226" i="9"/>
  <c r="AX226" i="9" s="1"/>
  <c r="CI192" i="9"/>
  <c r="CB192" i="9" s="1"/>
  <c r="CH192" i="9"/>
  <c r="CA192" i="9" s="1"/>
  <c r="CJ192" i="9"/>
  <c r="CC192" i="9" s="1"/>
  <c r="CK192" i="9"/>
  <c r="CD192" i="9" s="1"/>
  <c r="AW176" i="9"/>
  <c r="AY152" i="9"/>
  <c r="CN140" i="9"/>
  <c r="CJ140" i="9"/>
  <c r="CC140" i="9" s="1"/>
  <c r="CF140" i="9"/>
  <c r="CM140" i="9"/>
  <c r="CE140" i="9"/>
  <c r="CL140" i="9"/>
  <c r="CG140" i="9"/>
  <c r="CK140" i="9"/>
  <c r="CD140" i="9"/>
  <c r="CL125" i="9"/>
  <c r="CG125" i="9"/>
  <c r="CK125" i="9"/>
  <c r="CF125" i="9"/>
  <c r="CN125" i="9"/>
  <c r="CE125" i="9"/>
  <c r="CJ125" i="9"/>
  <c r="CC125" i="9" s="1"/>
  <c r="CM125" i="9"/>
  <c r="CD125" i="9"/>
  <c r="CL123" i="9"/>
  <c r="CG123" i="9"/>
  <c r="CK123" i="9"/>
  <c r="CF123" i="9"/>
  <c r="CJ123" i="9"/>
  <c r="CC123" i="9" s="1"/>
  <c r="AW123" i="9" s="1"/>
  <c r="CN123" i="9"/>
  <c r="CE123" i="9"/>
  <c r="CD123" i="9"/>
  <c r="CM123" i="9"/>
  <c r="AW194" i="9"/>
  <c r="AW189" i="9"/>
  <c r="AW171" i="9"/>
  <c r="CN110" i="9"/>
  <c r="CJ110" i="9"/>
  <c r="CC110" i="9" s="1"/>
  <c r="CF110" i="9"/>
  <c r="CM110" i="9"/>
  <c r="CE110" i="9"/>
  <c r="CL110" i="9"/>
  <c r="CG110" i="9"/>
  <c r="CK110" i="9"/>
  <c r="CD110" i="9"/>
  <c r="CK102" i="9"/>
  <c r="CF102" i="9"/>
  <c r="CN102" i="9"/>
  <c r="CL102" i="9"/>
  <c r="CE102" i="9"/>
  <c r="CM102" i="9"/>
  <c r="CD102" i="9"/>
  <c r="CJ102" i="9"/>
  <c r="CC102" i="9" s="1"/>
  <c r="AW102" i="9" s="1"/>
  <c r="CG102" i="9"/>
  <c r="CM92" i="9"/>
  <c r="CE92" i="9"/>
  <c r="CK92" i="9"/>
  <c r="CG92" i="9"/>
  <c r="CL92" i="9"/>
  <c r="CF92" i="9"/>
  <c r="CN92" i="9"/>
  <c r="CD92" i="9"/>
  <c r="CJ92" i="9"/>
  <c r="CC92" i="9" s="1"/>
  <c r="AW138" i="9"/>
  <c r="CL107" i="9"/>
  <c r="CG107" i="9"/>
  <c r="CK107" i="9"/>
  <c r="CF107" i="9"/>
  <c r="CM107" i="9"/>
  <c r="CD107" i="9"/>
  <c r="CN107" i="9"/>
  <c r="CE107" i="9"/>
  <c r="CJ107" i="9"/>
  <c r="CC107" i="9" s="1"/>
  <c r="AW107" i="9" s="1"/>
  <c r="AW96" i="9"/>
  <c r="AW166" i="9"/>
  <c r="AY32" i="9"/>
  <c r="AV205" i="9"/>
  <c r="CM22" i="9"/>
  <c r="CE22" i="9"/>
  <c r="CJ22" i="9"/>
  <c r="CC22" i="9" s="1"/>
  <c r="CF22" i="9"/>
  <c r="CN22" i="9"/>
  <c r="CD22" i="9"/>
  <c r="CK22" i="9"/>
  <c r="CG22" i="9"/>
  <c r="CL22" i="9"/>
  <c r="AX12" i="9"/>
  <c r="AW120" i="9"/>
  <c r="AX43" i="9"/>
  <c r="AX285" i="9" l="1"/>
  <c r="AW92" i="9"/>
  <c r="AW195" i="9"/>
  <c r="AY19" i="9"/>
  <c r="AW127" i="9"/>
  <c r="AW144" i="9"/>
  <c r="AX252" i="9"/>
  <c r="AX48" i="9"/>
  <c r="AW103" i="9"/>
  <c r="AW118" i="9"/>
  <c r="AW188" i="9"/>
  <c r="AW183" i="9"/>
  <c r="AX289" i="9"/>
  <c r="AX287" i="9"/>
  <c r="AW110" i="9"/>
  <c r="AW125" i="9"/>
  <c r="AW192" i="9"/>
  <c r="AW187" i="9"/>
  <c r="AX288" i="9"/>
  <c r="AW129" i="9"/>
  <c r="AW132" i="9"/>
  <c r="AW184" i="9"/>
  <c r="AX262" i="9"/>
  <c r="B378" i="9"/>
  <c r="AW99" i="9"/>
  <c r="AX278" i="9"/>
  <c r="AX61" i="9"/>
  <c r="AY22" i="9"/>
  <c r="AW140" i="9"/>
  <c r="AW114" i="9"/>
  <c r="AX261" i="9"/>
  <c r="AW136" i="9"/>
  <c r="AV203" i="9"/>
  <c r="AY26" i="9"/>
  <c r="E327" i="8" l="1"/>
  <c r="D327" i="8"/>
  <c r="CH321" i="8"/>
  <c r="CA321" i="8" s="1"/>
  <c r="F321" i="8"/>
  <c r="E321" i="8"/>
  <c r="D321" i="8"/>
  <c r="CH320" i="8"/>
  <c r="CA320" i="8"/>
  <c r="F320" i="8"/>
  <c r="E320" i="8"/>
  <c r="D320" i="8"/>
  <c r="CH319" i="8"/>
  <c r="CA319" i="8" s="1"/>
  <c r="F319" i="8"/>
  <c r="E319" i="8"/>
  <c r="D319" i="8"/>
  <c r="CH318" i="8"/>
  <c r="CA318" i="8"/>
  <c r="F318" i="8"/>
  <c r="D318" i="8" s="1"/>
  <c r="E318" i="8"/>
  <c r="CH317" i="8"/>
  <c r="CA317" i="8" s="1"/>
  <c r="F317" i="8"/>
  <c r="E317" i="8"/>
  <c r="D317" i="8"/>
  <c r="AW312" i="8"/>
  <c r="AV312" i="8"/>
  <c r="AU312" i="8"/>
  <c r="AT312" i="8"/>
  <c r="AP312" i="8"/>
  <c r="AO312" i="8"/>
  <c r="AN312" i="8"/>
  <c r="AM312" i="8"/>
  <c r="AL312" i="8"/>
  <c r="AK312" i="8"/>
  <c r="AJ312" i="8"/>
  <c r="AI312" i="8"/>
  <c r="AH312" i="8"/>
  <c r="AG312" i="8"/>
  <c r="AF312" i="8"/>
  <c r="AE312" i="8"/>
  <c r="AD312" i="8"/>
  <c r="AC312" i="8"/>
  <c r="AB312" i="8"/>
  <c r="AA312" i="8"/>
  <c r="Z312" i="8"/>
  <c r="Y312" i="8"/>
  <c r="X312" i="8"/>
  <c r="W312" i="8"/>
  <c r="V312" i="8"/>
  <c r="U312" i="8"/>
  <c r="T312" i="8"/>
  <c r="S312" i="8"/>
  <c r="R312" i="8"/>
  <c r="Q312" i="8"/>
  <c r="P312" i="8"/>
  <c r="O312" i="8"/>
  <c r="N312" i="8"/>
  <c r="M312" i="8"/>
  <c r="L312" i="8"/>
  <c r="K312" i="8"/>
  <c r="J312" i="8"/>
  <c r="I312" i="8"/>
  <c r="H312" i="8"/>
  <c r="F312" i="8" s="1"/>
  <c r="G312" i="8"/>
  <c r="E312" i="8" s="1"/>
  <c r="D312" i="8" s="1"/>
  <c r="AW311" i="8"/>
  <c r="AV311" i="8"/>
  <c r="AU311" i="8"/>
  <c r="AT311" i="8"/>
  <c r="AP311" i="8"/>
  <c r="AO311" i="8"/>
  <c r="AN311" i="8"/>
  <c r="AM311" i="8"/>
  <c r="AL311" i="8"/>
  <c r="AK311" i="8"/>
  <c r="AJ311" i="8"/>
  <c r="AI311" i="8"/>
  <c r="AH311" i="8"/>
  <c r="AG311" i="8"/>
  <c r="AF311" i="8"/>
  <c r="AE311" i="8"/>
  <c r="AD311" i="8"/>
  <c r="AC311" i="8"/>
  <c r="AB311" i="8"/>
  <c r="AA311" i="8"/>
  <c r="Z311" i="8"/>
  <c r="Y311" i="8"/>
  <c r="X311" i="8"/>
  <c r="W311" i="8"/>
  <c r="V311" i="8"/>
  <c r="U311" i="8"/>
  <c r="T311" i="8"/>
  <c r="S311" i="8"/>
  <c r="R311" i="8"/>
  <c r="Q311" i="8"/>
  <c r="P311" i="8"/>
  <c r="O311" i="8"/>
  <c r="N311" i="8"/>
  <c r="M311" i="8"/>
  <c r="L311" i="8"/>
  <c r="K311" i="8"/>
  <c r="J311" i="8"/>
  <c r="I311" i="8"/>
  <c r="H311" i="8"/>
  <c r="F311" i="8" s="1"/>
  <c r="D311" i="8" s="1"/>
  <c r="G311" i="8"/>
  <c r="E311" i="8"/>
  <c r="AW310" i="8"/>
  <c r="AV310" i="8"/>
  <c r="AU310" i="8"/>
  <c r="AT310" i="8"/>
  <c r="AP310" i="8"/>
  <c r="AO310" i="8"/>
  <c r="AN310" i="8"/>
  <c r="AM310" i="8"/>
  <c r="AL310" i="8"/>
  <c r="AK310" i="8"/>
  <c r="AJ310" i="8"/>
  <c r="AI310" i="8"/>
  <c r="AH310" i="8"/>
  <c r="AG310" i="8"/>
  <c r="AF310" i="8"/>
  <c r="AE310" i="8"/>
  <c r="AD310" i="8"/>
  <c r="AC310" i="8"/>
  <c r="AB310" i="8"/>
  <c r="AA310" i="8"/>
  <c r="Z310" i="8"/>
  <c r="Y310" i="8"/>
  <c r="X310" i="8"/>
  <c r="W310" i="8"/>
  <c r="V310" i="8"/>
  <c r="U310" i="8"/>
  <c r="T310" i="8"/>
  <c r="S310" i="8"/>
  <c r="R310" i="8"/>
  <c r="Q310" i="8"/>
  <c r="P310" i="8"/>
  <c r="O310" i="8"/>
  <c r="N310" i="8"/>
  <c r="M310" i="8"/>
  <c r="L310" i="8"/>
  <c r="K310" i="8"/>
  <c r="J310" i="8"/>
  <c r="I310" i="8"/>
  <c r="H310" i="8"/>
  <c r="F310" i="8" s="1"/>
  <c r="G310" i="8"/>
  <c r="E310" i="8" s="1"/>
  <c r="D310" i="8" s="1"/>
  <c r="AW309" i="8"/>
  <c r="AV309" i="8"/>
  <c r="AU309" i="8"/>
  <c r="AT309" i="8"/>
  <c r="AP309" i="8"/>
  <c r="AO309" i="8"/>
  <c r="AN309" i="8"/>
  <c r="AM309" i="8"/>
  <c r="AL309" i="8"/>
  <c r="AK309" i="8"/>
  <c r="AJ309" i="8"/>
  <c r="AI309" i="8"/>
  <c r="AH309" i="8"/>
  <c r="AG309" i="8"/>
  <c r="AF309" i="8"/>
  <c r="AE309" i="8"/>
  <c r="AD309" i="8"/>
  <c r="AC309" i="8"/>
  <c r="AB309" i="8"/>
  <c r="AA309" i="8"/>
  <c r="Z309" i="8"/>
  <c r="Y309" i="8"/>
  <c r="X309" i="8"/>
  <c r="W309" i="8"/>
  <c r="V309" i="8"/>
  <c r="U309" i="8"/>
  <c r="T309" i="8"/>
  <c r="S309" i="8"/>
  <c r="R309" i="8"/>
  <c r="Q309" i="8"/>
  <c r="P309" i="8"/>
  <c r="O309" i="8"/>
  <c r="N309" i="8"/>
  <c r="M309" i="8"/>
  <c r="L309" i="8"/>
  <c r="K309" i="8"/>
  <c r="J309" i="8"/>
  <c r="I309" i="8"/>
  <c r="H309" i="8"/>
  <c r="G309" i="8"/>
  <c r="F309" i="8"/>
  <c r="D309" i="8" s="1"/>
  <c r="E309" i="8"/>
  <c r="AW308" i="8"/>
  <c r="AV308" i="8"/>
  <c r="AU308" i="8"/>
  <c r="AT308" i="8"/>
  <c r="AS308" i="8"/>
  <c r="AP308" i="8"/>
  <c r="AO308" i="8"/>
  <c r="AN308" i="8"/>
  <c r="AM308" i="8"/>
  <c r="AL308" i="8"/>
  <c r="AK308" i="8"/>
  <c r="AJ308" i="8"/>
  <c r="AI308" i="8"/>
  <c r="AH308" i="8"/>
  <c r="AG308" i="8"/>
  <c r="AF308" i="8"/>
  <c r="AE308" i="8"/>
  <c r="AD308" i="8"/>
  <c r="AC308" i="8"/>
  <c r="AB308" i="8"/>
  <c r="AA308" i="8"/>
  <c r="Z308" i="8"/>
  <c r="Y308" i="8"/>
  <c r="X308" i="8"/>
  <c r="W308" i="8"/>
  <c r="V308" i="8"/>
  <c r="U308" i="8"/>
  <c r="T308" i="8"/>
  <c r="S308" i="8"/>
  <c r="R308" i="8"/>
  <c r="Q308" i="8"/>
  <c r="P308" i="8"/>
  <c r="O308" i="8"/>
  <c r="N308" i="8"/>
  <c r="M308" i="8"/>
  <c r="L308" i="8"/>
  <c r="K308" i="8"/>
  <c r="J308" i="8"/>
  <c r="I308" i="8"/>
  <c r="H308" i="8"/>
  <c r="G308" i="8"/>
  <c r="F308" i="8"/>
  <c r="D308" i="8" s="1"/>
  <c r="E308" i="8"/>
  <c r="AW307" i="8"/>
  <c r="AV307" i="8"/>
  <c r="AU307" i="8"/>
  <c r="AT307" i="8"/>
  <c r="AS307" i="8"/>
  <c r="AR307" i="8"/>
  <c r="AQ307" i="8"/>
  <c r="AP307" i="8"/>
  <c r="AO307" i="8"/>
  <c r="AN307" i="8"/>
  <c r="AM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Z307" i="8"/>
  <c r="Y307" i="8"/>
  <c r="X307" i="8"/>
  <c r="W307" i="8"/>
  <c r="V307" i="8"/>
  <c r="U307" i="8"/>
  <c r="T307" i="8"/>
  <c r="S307" i="8"/>
  <c r="R307" i="8"/>
  <c r="Q307" i="8"/>
  <c r="P307" i="8"/>
  <c r="O307" i="8"/>
  <c r="N307" i="8"/>
  <c r="M307" i="8"/>
  <c r="L307" i="8"/>
  <c r="K307" i="8"/>
  <c r="J307" i="8"/>
  <c r="I307" i="8"/>
  <c r="H307" i="8"/>
  <c r="F307" i="8" s="1"/>
  <c r="G307" i="8"/>
  <c r="E307" i="8" s="1"/>
  <c r="CM306" i="8"/>
  <c r="CH306" i="8"/>
  <c r="CC306" i="8"/>
  <c r="CB306" i="8"/>
  <c r="CA306" i="8"/>
  <c r="F306" i="8"/>
  <c r="E306" i="8"/>
  <c r="D306" i="8"/>
  <c r="CK305" i="8"/>
  <c r="CH305" i="8"/>
  <c r="CC305" i="8"/>
  <c r="CB305" i="8"/>
  <c r="CA305" i="8"/>
  <c r="F305" i="8"/>
  <c r="D305" i="8" s="1"/>
  <c r="E305" i="8"/>
  <c r="CH304" i="8"/>
  <c r="CC304" i="8"/>
  <c r="CB304" i="8"/>
  <c r="CA304" i="8"/>
  <c r="F304" i="8"/>
  <c r="E304" i="8"/>
  <c r="D304" i="8"/>
  <c r="CH303" i="8"/>
  <c r="CC303" i="8"/>
  <c r="CB303" i="8"/>
  <c r="CA303" i="8"/>
  <c r="F303" i="8"/>
  <c r="D303" i="8" s="1"/>
  <c r="E303" i="8"/>
  <c r="CH302" i="8"/>
  <c r="CC302" i="8"/>
  <c r="CB302" i="8"/>
  <c r="CA302" i="8"/>
  <c r="F302" i="8"/>
  <c r="D302" i="8" s="1"/>
  <c r="E302" i="8"/>
  <c r="CH301" i="8"/>
  <c r="CE301" i="8"/>
  <c r="CA301" i="8"/>
  <c r="F301" i="8"/>
  <c r="D301" i="8" s="1"/>
  <c r="E301" i="8"/>
  <c r="CM300" i="8"/>
  <c r="CH300" i="8"/>
  <c r="CC300" i="8"/>
  <c r="CB300" i="8"/>
  <c r="CA300" i="8"/>
  <c r="F300" i="8"/>
  <c r="E300" i="8"/>
  <c r="D300" i="8"/>
  <c r="CH299" i="8"/>
  <c r="CC299" i="8"/>
  <c r="CB299" i="8"/>
  <c r="CA299" i="8"/>
  <c r="F299" i="8"/>
  <c r="D299" i="8" s="1"/>
  <c r="E299" i="8"/>
  <c r="CH298" i="8"/>
  <c r="CC298" i="8"/>
  <c r="CB298" i="8"/>
  <c r="CA298" i="8"/>
  <c r="F298" i="8"/>
  <c r="D298" i="8" s="1"/>
  <c r="E298" i="8"/>
  <c r="CH297" i="8"/>
  <c r="CC297" i="8"/>
  <c r="CB297" i="8"/>
  <c r="CA297" i="8"/>
  <c r="F297" i="8"/>
  <c r="D297" i="8" s="1"/>
  <c r="E297" i="8"/>
  <c r="CH296" i="8"/>
  <c r="CC296" i="8"/>
  <c r="CB296" i="8"/>
  <c r="CA296" i="8"/>
  <c r="F296" i="8"/>
  <c r="D296" i="8" s="1"/>
  <c r="E296" i="8"/>
  <c r="CK295" i="8"/>
  <c r="CH295" i="8"/>
  <c r="CE295" i="8"/>
  <c r="CA295" i="8"/>
  <c r="F295" i="8"/>
  <c r="E295" i="8"/>
  <c r="D295" i="8"/>
  <c r="CM295" i="8" s="1"/>
  <c r="CH294" i="8"/>
  <c r="CC294" i="8"/>
  <c r="CB294" i="8"/>
  <c r="CA294" i="8"/>
  <c r="F294" i="8"/>
  <c r="D294" i="8" s="1"/>
  <c r="E294" i="8"/>
  <c r="CK293" i="8"/>
  <c r="CH293" i="8"/>
  <c r="CC293" i="8"/>
  <c r="CB293" i="8"/>
  <c r="CA293" i="8"/>
  <c r="F293" i="8"/>
  <c r="D293" i="8" s="1"/>
  <c r="E293" i="8"/>
  <c r="CH292" i="8"/>
  <c r="CC292" i="8"/>
  <c r="CB292" i="8"/>
  <c r="CA292" i="8"/>
  <c r="F292" i="8"/>
  <c r="E292" i="8"/>
  <c r="D292" i="8"/>
  <c r="CK291" i="8"/>
  <c r="CH291" i="8"/>
  <c r="CG291" i="8"/>
  <c r="CC291" i="8"/>
  <c r="CB291" i="8"/>
  <c r="CA291" i="8"/>
  <c r="F291" i="8"/>
  <c r="E291" i="8"/>
  <c r="D291" i="8"/>
  <c r="CM291" i="8" s="1"/>
  <c r="CH290" i="8"/>
  <c r="CC290" i="8"/>
  <c r="CB290" i="8"/>
  <c r="CA290" i="8"/>
  <c r="F290" i="8"/>
  <c r="D290" i="8" s="1"/>
  <c r="E290" i="8"/>
  <c r="CH289" i="8"/>
  <c r="CE289" i="8"/>
  <c r="CA289" i="8"/>
  <c r="F289" i="8"/>
  <c r="D289" i="8" s="1"/>
  <c r="E289" i="8"/>
  <c r="CM288" i="8"/>
  <c r="CH288" i="8"/>
  <c r="CC288" i="8"/>
  <c r="CB288" i="8"/>
  <c r="CA288" i="8"/>
  <c r="F288" i="8"/>
  <c r="E288" i="8"/>
  <c r="D288" i="8"/>
  <c r="CK287" i="8"/>
  <c r="CH287" i="8"/>
  <c r="CG287" i="8"/>
  <c r="CC287" i="8"/>
  <c r="CB287" i="8"/>
  <c r="CA287" i="8"/>
  <c r="F287" i="8"/>
  <c r="E287" i="8"/>
  <c r="D287" i="8"/>
  <c r="CM287" i="8" s="1"/>
  <c r="CH286" i="8"/>
  <c r="CC286" i="8"/>
  <c r="CB286" i="8"/>
  <c r="CA286" i="8"/>
  <c r="F286" i="8"/>
  <c r="D286" i="8" s="1"/>
  <c r="E286" i="8"/>
  <c r="CK285" i="8"/>
  <c r="CH285" i="8"/>
  <c r="CC285" i="8"/>
  <c r="CB285" i="8"/>
  <c r="CA285" i="8"/>
  <c r="F285" i="8"/>
  <c r="D285" i="8" s="1"/>
  <c r="E285" i="8"/>
  <c r="CH284" i="8"/>
  <c r="CC284" i="8"/>
  <c r="CB284" i="8"/>
  <c r="CA284" i="8"/>
  <c r="F284" i="8"/>
  <c r="E284" i="8"/>
  <c r="D284" i="8"/>
  <c r="CK283" i="8"/>
  <c r="CH283" i="8"/>
  <c r="CE283" i="8"/>
  <c r="CA283" i="8"/>
  <c r="F283" i="8"/>
  <c r="E283" i="8"/>
  <c r="D283" i="8"/>
  <c r="CM283" i="8" s="1"/>
  <c r="CM282" i="8"/>
  <c r="CH282" i="8"/>
  <c r="CC282" i="8"/>
  <c r="CB282" i="8"/>
  <c r="CA282" i="8"/>
  <c r="F282" i="8"/>
  <c r="E282" i="8"/>
  <c r="D282" i="8"/>
  <c r="CK281" i="8"/>
  <c r="CH281" i="8"/>
  <c r="CC281" i="8"/>
  <c r="CB281" i="8"/>
  <c r="CA281" i="8"/>
  <c r="F281" i="8"/>
  <c r="D281" i="8" s="1"/>
  <c r="E281" i="8"/>
  <c r="CH280" i="8"/>
  <c r="CC280" i="8"/>
  <c r="CB280" i="8"/>
  <c r="CA280" i="8"/>
  <c r="F280" i="8"/>
  <c r="E280" i="8"/>
  <c r="D280" i="8"/>
  <c r="CH279" i="8"/>
  <c r="CG279" i="8"/>
  <c r="CC279" i="8"/>
  <c r="CB279" i="8"/>
  <c r="CA279" i="8"/>
  <c r="F279" i="8"/>
  <c r="D279" i="8" s="1"/>
  <c r="E279" i="8"/>
  <c r="CH278" i="8"/>
  <c r="CC278" i="8"/>
  <c r="CB278" i="8"/>
  <c r="CA278" i="8"/>
  <c r="F278" i="8"/>
  <c r="D278" i="8" s="1"/>
  <c r="E278" i="8"/>
  <c r="CH277" i="8"/>
  <c r="CA277" i="8"/>
  <c r="F277" i="8"/>
  <c r="E277" i="8"/>
  <c r="D277" i="8"/>
  <c r="CH276" i="8"/>
  <c r="CC276" i="8"/>
  <c r="CB276" i="8"/>
  <c r="CA276" i="8"/>
  <c r="F276" i="8"/>
  <c r="E276" i="8"/>
  <c r="D276" i="8"/>
  <c r="CH275" i="8"/>
  <c r="CC275" i="8"/>
  <c r="CB275" i="8"/>
  <c r="CA275" i="8"/>
  <c r="F275" i="8"/>
  <c r="D275" i="8" s="1"/>
  <c r="E275" i="8"/>
  <c r="CM274" i="8"/>
  <c r="CH274" i="8"/>
  <c r="CC274" i="8"/>
  <c r="CB274" i="8"/>
  <c r="CA274" i="8"/>
  <c r="F274" i="8"/>
  <c r="D274" i="8" s="1"/>
  <c r="CK274" i="8" s="1"/>
  <c r="E274" i="8"/>
  <c r="CH273" i="8"/>
  <c r="CC273" i="8"/>
  <c r="CB273" i="8"/>
  <c r="CA273" i="8"/>
  <c r="F273" i="8"/>
  <c r="E273" i="8"/>
  <c r="D273" i="8"/>
  <c r="CH272" i="8"/>
  <c r="CG272" i="8"/>
  <c r="CC272" i="8"/>
  <c r="CB272" i="8"/>
  <c r="CA272" i="8"/>
  <c r="F272" i="8"/>
  <c r="E272" i="8"/>
  <c r="D272" i="8"/>
  <c r="CH271" i="8"/>
  <c r="CG271" i="8"/>
  <c r="CA271" i="8"/>
  <c r="F271" i="8"/>
  <c r="D271" i="8" s="1"/>
  <c r="E271" i="8"/>
  <c r="CK270" i="8"/>
  <c r="CH270" i="8"/>
  <c r="CC270" i="8"/>
  <c r="CB270" i="8"/>
  <c r="CA270" i="8"/>
  <c r="F270" i="8"/>
  <c r="D270" i="8" s="1"/>
  <c r="E270" i="8"/>
  <c r="CK269" i="8"/>
  <c r="CH269" i="8"/>
  <c r="CC269" i="8"/>
  <c r="CB269" i="8"/>
  <c r="CA269" i="8"/>
  <c r="F269" i="8"/>
  <c r="E269" i="8"/>
  <c r="D269" i="8"/>
  <c r="CH268" i="8"/>
  <c r="CC268" i="8"/>
  <c r="CB268" i="8"/>
  <c r="CA268" i="8"/>
  <c r="F268" i="8"/>
  <c r="E268" i="8"/>
  <c r="D268" i="8"/>
  <c r="CG268" i="8" s="1"/>
  <c r="CH267" i="8"/>
  <c r="CG267" i="8"/>
  <c r="CC267" i="8"/>
  <c r="CB267" i="8"/>
  <c r="CA267" i="8"/>
  <c r="F267" i="8"/>
  <c r="E267" i="8"/>
  <c r="D267" i="8"/>
  <c r="CH266" i="8"/>
  <c r="CC266" i="8"/>
  <c r="CB266" i="8"/>
  <c r="CA266" i="8"/>
  <c r="F266" i="8"/>
  <c r="E266" i="8"/>
  <c r="D266" i="8" s="1"/>
  <c r="CH265" i="8"/>
  <c r="CA265" i="8" s="1"/>
  <c r="CG265" i="8"/>
  <c r="F265" i="8"/>
  <c r="D265" i="8" s="1"/>
  <c r="E265" i="8"/>
  <c r="CN264" i="8"/>
  <c r="CM264" i="8"/>
  <c r="CF264" i="8"/>
  <c r="CC264" i="8"/>
  <c r="CA264" i="8"/>
  <c r="F264" i="8"/>
  <c r="D264" i="8" s="1"/>
  <c r="E264" i="8"/>
  <c r="CC263" i="8"/>
  <c r="CA263" i="8"/>
  <c r="F263" i="8"/>
  <c r="D263" i="8" s="1"/>
  <c r="E263" i="8"/>
  <c r="CN262" i="8"/>
  <c r="CF262" i="8"/>
  <c r="CC262" i="8"/>
  <c r="CA262" i="8"/>
  <c r="F262" i="8"/>
  <c r="D262" i="8" s="1"/>
  <c r="CM262" i="8" s="1"/>
  <c r="E262" i="8"/>
  <c r="CM261" i="8"/>
  <c r="CC261" i="8"/>
  <c r="CA261" i="8"/>
  <c r="F261" i="8"/>
  <c r="D261" i="8" s="1"/>
  <c r="E261" i="8"/>
  <c r="CN260" i="8"/>
  <c r="CM260" i="8"/>
  <c r="CF260" i="8"/>
  <c r="CC260" i="8"/>
  <c r="CA260" i="8"/>
  <c r="F260" i="8"/>
  <c r="D260" i="8" s="1"/>
  <c r="E260" i="8"/>
  <c r="CA259" i="8"/>
  <c r="F259" i="8"/>
  <c r="E259" i="8"/>
  <c r="CM258" i="8"/>
  <c r="CC258" i="8"/>
  <c r="CA258" i="8"/>
  <c r="F258" i="8"/>
  <c r="E258" i="8"/>
  <c r="D258" i="8" s="1"/>
  <c r="CC257" i="8"/>
  <c r="CA257" i="8"/>
  <c r="F257" i="8"/>
  <c r="E257" i="8"/>
  <c r="CM256" i="8"/>
  <c r="CC256" i="8"/>
  <c r="CA256" i="8"/>
  <c r="F256" i="8"/>
  <c r="E256" i="8"/>
  <c r="D256" i="8" s="1"/>
  <c r="CC255" i="8"/>
  <c r="CA255" i="8"/>
  <c r="F255" i="8"/>
  <c r="E255" i="8"/>
  <c r="CC254" i="8"/>
  <c r="CA254" i="8"/>
  <c r="F254" i="8"/>
  <c r="E254" i="8"/>
  <c r="D254" i="8" s="1"/>
  <c r="CA253" i="8"/>
  <c r="F253" i="8"/>
  <c r="E253" i="8"/>
  <c r="D253" i="8" s="1"/>
  <c r="CH252" i="8"/>
  <c r="CE252" i="8"/>
  <c r="CC252" i="8"/>
  <c r="CA252" i="8"/>
  <c r="F252" i="8"/>
  <c r="E252" i="8"/>
  <c r="D252" i="8"/>
  <c r="CL251" i="8"/>
  <c r="CH251" i="8"/>
  <c r="CA251" i="8" s="1"/>
  <c r="CE251" i="8"/>
  <c r="CC251" i="8"/>
  <c r="F251" i="8"/>
  <c r="E251" i="8"/>
  <c r="D251" i="8"/>
  <c r="CK251" i="8" s="1"/>
  <c r="CK250" i="8"/>
  <c r="CH250" i="8"/>
  <c r="CA250" i="8" s="1"/>
  <c r="CG250" i="8"/>
  <c r="CC250" i="8"/>
  <c r="F250" i="8"/>
  <c r="E250" i="8"/>
  <c r="D250" i="8" s="1"/>
  <c r="CH249" i="8"/>
  <c r="CA249" i="8" s="1"/>
  <c r="CC249" i="8"/>
  <c r="F249" i="8"/>
  <c r="E249" i="8"/>
  <c r="D249" i="8"/>
  <c r="CH248" i="8"/>
  <c r="CD248" i="8"/>
  <c r="CC248" i="8"/>
  <c r="CA248" i="8"/>
  <c r="F248" i="8"/>
  <c r="D248" i="8" s="1"/>
  <c r="E248" i="8"/>
  <c r="CK247" i="8"/>
  <c r="CH247" i="8"/>
  <c r="CE247" i="8"/>
  <c r="CA247" i="8"/>
  <c r="F247" i="8"/>
  <c r="E247" i="8"/>
  <c r="D247" i="8"/>
  <c r="CC246" i="8"/>
  <c r="CA246" i="8"/>
  <c r="F246" i="8"/>
  <c r="D246" i="8" s="1"/>
  <c r="E246" i="8"/>
  <c r="CK245" i="8"/>
  <c r="CC245" i="8"/>
  <c r="CA245" i="8"/>
  <c r="F245" i="8"/>
  <c r="D245" i="8" s="1"/>
  <c r="E245" i="8"/>
  <c r="CC244" i="8"/>
  <c r="CA244" i="8"/>
  <c r="F244" i="8"/>
  <c r="E244" i="8"/>
  <c r="D244" i="8"/>
  <c r="CM243" i="8"/>
  <c r="CD243" i="8"/>
  <c r="CC243" i="8"/>
  <c r="CA243" i="8"/>
  <c r="F243" i="8"/>
  <c r="E243" i="8"/>
  <c r="D243" i="8"/>
  <c r="CC242" i="8"/>
  <c r="CA242" i="8"/>
  <c r="F242" i="8"/>
  <c r="D242" i="8" s="1"/>
  <c r="CF242" i="8" s="1"/>
  <c r="E242" i="8"/>
  <c r="CK241" i="8"/>
  <c r="CA241" i="8"/>
  <c r="F241" i="8"/>
  <c r="E241" i="8"/>
  <c r="D241" i="8" s="1"/>
  <c r="CN240" i="8"/>
  <c r="CH240" i="8"/>
  <c r="CC240" i="8"/>
  <c r="CA240" i="8"/>
  <c r="F240" i="8"/>
  <c r="D240" i="8" s="1"/>
  <c r="E240" i="8"/>
  <c r="CH239" i="8"/>
  <c r="CC239" i="8"/>
  <c r="CA239" i="8"/>
  <c r="F239" i="8"/>
  <c r="E239" i="8"/>
  <c r="D239" i="8" s="1"/>
  <c r="CH238" i="8"/>
  <c r="CF238" i="8"/>
  <c r="CC238" i="8"/>
  <c r="CA238" i="8"/>
  <c r="F238" i="8"/>
  <c r="D238" i="8" s="1"/>
  <c r="E238" i="8"/>
  <c r="CK237" i="8"/>
  <c r="CH237" i="8"/>
  <c r="CA237" i="8" s="1"/>
  <c r="CC237" i="8"/>
  <c r="F237" i="8"/>
  <c r="E237" i="8"/>
  <c r="D237" i="8" s="1"/>
  <c r="CG237" i="8" s="1"/>
  <c r="CN236" i="8"/>
  <c r="CL236" i="8"/>
  <c r="CH236" i="8"/>
  <c r="CC236" i="8"/>
  <c r="CA236" i="8"/>
  <c r="F236" i="8"/>
  <c r="E236" i="8"/>
  <c r="D236" i="8"/>
  <c r="CI235" i="8"/>
  <c r="CB235" i="8" s="1"/>
  <c r="CH235" i="8"/>
  <c r="CA235" i="8"/>
  <c r="F235" i="8"/>
  <c r="E235" i="8"/>
  <c r="D235" i="8"/>
  <c r="CM234" i="8"/>
  <c r="CH234" i="8"/>
  <c r="CA234" i="8" s="1"/>
  <c r="CC234" i="8"/>
  <c r="F234" i="8"/>
  <c r="E234" i="8"/>
  <c r="D234" i="8" s="1"/>
  <c r="CH233" i="8"/>
  <c r="CF233" i="8"/>
  <c r="CC233" i="8"/>
  <c r="CA233" i="8"/>
  <c r="F233" i="8"/>
  <c r="D233" i="8" s="1"/>
  <c r="E233" i="8"/>
  <c r="CM232" i="8"/>
  <c r="CH232" i="8"/>
  <c r="CC232" i="8"/>
  <c r="CA232" i="8"/>
  <c r="F232" i="8"/>
  <c r="E232" i="8"/>
  <c r="D232" i="8" s="1"/>
  <c r="CH231" i="8"/>
  <c r="CC231" i="8"/>
  <c r="CA231" i="8"/>
  <c r="F231" i="8"/>
  <c r="D231" i="8" s="1"/>
  <c r="E231" i="8"/>
  <c r="CH230" i="8"/>
  <c r="CA230" i="8" s="1"/>
  <c r="CC230" i="8"/>
  <c r="F230" i="8"/>
  <c r="E230" i="8"/>
  <c r="D230" i="8" s="1"/>
  <c r="CN229" i="8"/>
  <c r="CJ229" i="8"/>
  <c r="CC229" i="8" s="1"/>
  <c r="CH229" i="8"/>
  <c r="CA229" i="8" s="1"/>
  <c r="CF229" i="8"/>
  <c r="F229" i="8"/>
  <c r="E229" i="8"/>
  <c r="D229" i="8" s="1"/>
  <c r="CL228" i="8"/>
  <c r="CH228" i="8"/>
  <c r="CC228" i="8"/>
  <c r="CA228" i="8"/>
  <c r="F228" i="8"/>
  <c r="E228" i="8"/>
  <c r="D228" i="8"/>
  <c r="CM227" i="8"/>
  <c r="CH227" i="8"/>
  <c r="CA227" i="8" s="1"/>
  <c r="CC227" i="8"/>
  <c r="F227" i="8"/>
  <c r="E227" i="8"/>
  <c r="D227" i="8" s="1"/>
  <c r="CH226" i="8"/>
  <c r="CF226" i="8"/>
  <c r="CC226" i="8"/>
  <c r="CA226" i="8"/>
  <c r="F226" i="8"/>
  <c r="D226" i="8" s="1"/>
  <c r="E226" i="8"/>
  <c r="CM225" i="8"/>
  <c r="CH225" i="8"/>
  <c r="CC225" i="8"/>
  <c r="CA225" i="8"/>
  <c r="F225" i="8"/>
  <c r="E225" i="8"/>
  <c r="D225" i="8" s="1"/>
  <c r="CH224" i="8"/>
  <c r="CA224" i="8" s="1"/>
  <c r="CC224" i="8"/>
  <c r="F224" i="8"/>
  <c r="D224" i="8" s="1"/>
  <c r="E224" i="8"/>
  <c r="CK223" i="8"/>
  <c r="CH223" i="8"/>
  <c r="CA223" i="8"/>
  <c r="F223" i="8"/>
  <c r="D223" i="8" s="1"/>
  <c r="E223" i="8"/>
  <c r="CI222" i="8"/>
  <c r="CB222" i="8" s="1"/>
  <c r="CH222" i="8"/>
  <c r="CE222" i="8"/>
  <c r="CA222" i="8"/>
  <c r="F222" i="8"/>
  <c r="E222" i="8"/>
  <c r="D222" i="8"/>
  <c r="CI221" i="8"/>
  <c r="CB221" i="8" s="1"/>
  <c r="CH221" i="8"/>
  <c r="CA221" i="8"/>
  <c r="F221" i="8"/>
  <c r="E221" i="8"/>
  <c r="D221" i="8"/>
  <c r="F216" i="8"/>
  <c r="E216" i="8"/>
  <c r="D216" i="8" s="1"/>
  <c r="F215" i="8"/>
  <c r="E215" i="8"/>
  <c r="D215" i="8"/>
  <c r="F214" i="8"/>
  <c r="E214" i="8"/>
  <c r="D214" i="8" s="1"/>
  <c r="F213" i="8"/>
  <c r="D213" i="8" s="1"/>
  <c r="E213" i="8"/>
  <c r="CE208" i="8"/>
  <c r="CD208" i="8"/>
  <c r="CC208" i="8"/>
  <c r="CB208" i="8"/>
  <c r="CA208" i="8"/>
  <c r="AR208" i="8"/>
  <c r="CE207" i="8"/>
  <c r="CD207" i="8"/>
  <c r="CC207" i="8"/>
  <c r="CB207" i="8"/>
  <c r="CA207" i="8"/>
  <c r="AR207" i="8"/>
  <c r="CK206" i="8"/>
  <c r="CD206" i="8" s="1"/>
  <c r="CI206" i="8"/>
  <c r="CB206" i="8" s="1"/>
  <c r="AR206" i="8"/>
  <c r="F206" i="8"/>
  <c r="E206" i="8"/>
  <c r="D206" i="8" s="1"/>
  <c r="AR205" i="8"/>
  <c r="F205" i="8"/>
  <c r="E205" i="8"/>
  <c r="D205" i="8"/>
  <c r="AR204" i="8"/>
  <c r="F204" i="8"/>
  <c r="E204" i="8"/>
  <c r="AR203" i="8"/>
  <c r="F203" i="8"/>
  <c r="D203" i="8" s="1"/>
  <c r="E203" i="8"/>
  <c r="F198" i="8"/>
  <c r="E198" i="8"/>
  <c r="D198" i="8"/>
  <c r="CJ197" i="8"/>
  <c r="CC197" i="8" s="1"/>
  <c r="F197" i="8"/>
  <c r="E197" i="8"/>
  <c r="D197" i="8" s="1"/>
  <c r="F196" i="8"/>
  <c r="E196" i="8"/>
  <c r="CH195" i="8"/>
  <c r="CA195" i="8"/>
  <c r="F195" i="8"/>
  <c r="D195" i="8" s="1"/>
  <c r="E195" i="8"/>
  <c r="CJ194" i="8"/>
  <c r="CC194" i="8" s="1"/>
  <c r="CI194" i="8"/>
  <c r="CB194" i="8" s="1"/>
  <c r="F194" i="8"/>
  <c r="E194" i="8"/>
  <c r="D194" i="8"/>
  <c r="F193" i="8"/>
  <c r="E193" i="8"/>
  <c r="D193" i="8"/>
  <c r="CH192" i="8"/>
  <c r="CA192" i="8" s="1"/>
  <c r="F192" i="8"/>
  <c r="E192" i="8"/>
  <c r="D192" i="8" s="1"/>
  <c r="CI191" i="8"/>
  <c r="CB191" i="8" s="1"/>
  <c r="F191" i="8"/>
  <c r="D191" i="8" s="1"/>
  <c r="E191" i="8"/>
  <c r="F190" i="8"/>
  <c r="E190" i="8"/>
  <c r="D190" i="8"/>
  <c r="CJ189" i="8"/>
  <c r="CC189" i="8" s="1"/>
  <c r="F189" i="8"/>
  <c r="E189" i="8"/>
  <c r="D189" i="8" s="1"/>
  <c r="F188" i="8"/>
  <c r="E188" i="8"/>
  <c r="F187" i="8"/>
  <c r="E187" i="8"/>
  <c r="D187" i="8"/>
  <c r="CH187" i="8" s="1"/>
  <c r="CA187" i="8" s="1"/>
  <c r="F186" i="8"/>
  <c r="E186" i="8"/>
  <c r="D186" i="8"/>
  <c r="CI185" i="8"/>
  <c r="CB185" i="8" s="1"/>
  <c r="F185" i="8"/>
  <c r="E185" i="8"/>
  <c r="D185" i="8" s="1"/>
  <c r="CI184" i="8"/>
  <c r="CB184" i="8" s="1"/>
  <c r="CH184" i="8"/>
  <c r="CA184" i="8" s="1"/>
  <c r="F184" i="8"/>
  <c r="E184" i="8"/>
  <c r="D184" i="8" s="1"/>
  <c r="CH183" i="8"/>
  <c r="CA183" i="8" s="1"/>
  <c r="F183" i="8"/>
  <c r="E183" i="8"/>
  <c r="D183" i="8"/>
  <c r="F182" i="8"/>
  <c r="E182" i="8"/>
  <c r="D182" i="8"/>
  <c r="CI181" i="8"/>
  <c r="CB181" i="8" s="1"/>
  <c r="F181" i="8"/>
  <c r="E181" i="8"/>
  <c r="D181" i="8" s="1"/>
  <c r="CI180" i="8"/>
  <c r="CB180" i="8" s="1"/>
  <c r="F180" i="8"/>
  <c r="E180" i="8"/>
  <c r="D180" i="8" s="1"/>
  <c r="CH179" i="8"/>
  <c r="CA179" i="8" s="1"/>
  <c r="F179" i="8"/>
  <c r="E179" i="8"/>
  <c r="D179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E178" i="8" s="1"/>
  <c r="F178" i="8"/>
  <c r="CK177" i="8"/>
  <c r="CD177" i="8"/>
  <c r="E177" i="8"/>
  <c r="D177" i="8" s="1"/>
  <c r="CI176" i="8"/>
  <c r="CB176" i="8" s="1"/>
  <c r="E176" i="8"/>
  <c r="D176" i="8"/>
  <c r="CI175" i="8"/>
  <c r="CB175" i="8"/>
  <c r="E175" i="8"/>
  <c r="D175" i="8"/>
  <c r="CK174" i="8"/>
  <c r="CD174" i="8" s="1"/>
  <c r="CH174" i="8"/>
  <c r="CA174" i="8" s="1"/>
  <c r="E174" i="8"/>
  <c r="D174" i="8"/>
  <c r="CI174" i="8" s="1"/>
  <c r="CB174" i="8" s="1"/>
  <c r="CJ173" i="8"/>
  <c r="CC173" i="8" s="1"/>
  <c r="F173" i="8"/>
  <c r="D173" i="8" s="1"/>
  <c r="CJ172" i="8"/>
  <c r="CC172" i="8" s="1"/>
  <c r="F172" i="8"/>
  <c r="D172" i="8" s="1"/>
  <c r="F171" i="8"/>
  <c r="D171" i="8"/>
  <c r="CK170" i="8"/>
  <c r="CD170" i="8" s="1"/>
  <c r="CH170" i="8"/>
  <c r="CA170" i="8"/>
  <c r="F170" i="8"/>
  <c r="D170" i="8"/>
  <c r="CI170" i="8" s="1"/>
  <c r="CB170" i="8" s="1"/>
  <c r="F169" i="8"/>
  <c r="D169" i="8" s="1"/>
  <c r="F168" i="8"/>
  <c r="D168" i="8" s="1"/>
  <c r="AW167" i="8"/>
  <c r="AV167" i="8"/>
  <c r="AU167" i="8"/>
  <c r="AT167" i="8"/>
  <c r="AS167" i="8"/>
  <c r="AR167" i="8"/>
  <c r="AQ167" i="8"/>
  <c r="AP167" i="8"/>
  <c r="AN167" i="8"/>
  <c r="AL167" i="8"/>
  <c r="AJ167" i="8"/>
  <c r="AH167" i="8"/>
  <c r="AF167" i="8"/>
  <c r="AD167" i="8"/>
  <c r="F167" i="8"/>
  <c r="D167" i="8" s="1"/>
  <c r="F166" i="8"/>
  <c r="D166" i="8"/>
  <c r="CH166" i="8" s="1"/>
  <c r="CA166" i="8" s="1"/>
  <c r="CK165" i="8"/>
  <c r="CH165" i="8"/>
  <c r="CD165" i="8"/>
  <c r="CA165" i="8"/>
  <c r="F165" i="8"/>
  <c r="D165" i="8"/>
  <c r="CI165" i="8" s="1"/>
  <c r="CB165" i="8" s="1"/>
  <c r="CK164" i="8"/>
  <c r="CD164" i="8" s="1"/>
  <c r="F164" i="8"/>
  <c r="D164" i="8" s="1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D159" i="8"/>
  <c r="CL158" i="8"/>
  <c r="CI158" i="8"/>
  <c r="CB158" i="8" s="1"/>
  <c r="CH158" i="8"/>
  <c r="CA158" i="8" s="1"/>
  <c r="CG158" i="8"/>
  <c r="F158" i="8"/>
  <c r="E158" i="8"/>
  <c r="D158" i="8"/>
  <c r="CM158" i="8" s="1"/>
  <c r="CN157" i="8"/>
  <c r="CM157" i="8"/>
  <c r="CJ157" i="8"/>
  <c r="CC157" i="8" s="1"/>
  <c r="CI157" i="8"/>
  <c r="CH157" i="8"/>
  <c r="CF157" i="8"/>
  <c r="CE157" i="8"/>
  <c r="CB157" i="8"/>
  <c r="CA157" i="8"/>
  <c r="F157" i="8"/>
  <c r="E157" i="8"/>
  <c r="D157" i="8"/>
  <c r="CL156" i="8"/>
  <c r="CI156" i="8"/>
  <c r="CB156" i="8" s="1"/>
  <c r="CH156" i="8"/>
  <c r="CA156" i="8" s="1"/>
  <c r="CG156" i="8"/>
  <c r="F156" i="8"/>
  <c r="E156" i="8"/>
  <c r="D156" i="8"/>
  <c r="CM156" i="8" s="1"/>
  <c r="CM155" i="8"/>
  <c r="CJ155" i="8"/>
  <c r="CC155" i="8" s="1"/>
  <c r="CI155" i="8"/>
  <c r="CH155" i="8"/>
  <c r="CF155" i="8"/>
  <c r="CE155" i="8"/>
  <c r="CB155" i="8"/>
  <c r="CA155" i="8"/>
  <c r="F155" i="8"/>
  <c r="E155" i="8"/>
  <c r="D155" i="8"/>
  <c r="CI154" i="8"/>
  <c r="CB154" i="8" s="1"/>
  <c r="CH154" i="8"/>
  <c r="CA154" i="8" s="1"/>
  <c r="CE154" i="8"/>
  <c r="F154" i="8"/>
  <c r="CK154" i="8" s="1"/>
  <c r="E154" i="8"/>
  <c r="D154" i="8"/>
  <c r="CN153" i="8"/>
  <c r="CM153" i="8"/>
  <c r="CI153" i="8"/>
  <c r="CB153" i="8" s="1"/>
  <c r="CH153" i="8"/>
  <c r="CE153" i="8"/>
  <c r="CA153" i="8"/>
  <c r="F153" i="8"/>
  <c r="E153" i="8"/>
  <c r="D153" i="8"/>
  <c r="CM152" i="8"/>
  <c r="CL152" i="8"/>
  <c r="CI152" i="8"/>
  <c r="CB152" i="8" s="1"/>
  <c r="CH152" i="8"/>
  <c r="CA152" i="8" s="1"/>
  <c r="CE152" i="8"/>
  <c r="CD152" i="8"/>
  <c r="F152" i="8"/>
  <c r="E152" i="8"/>
  <c r="D152" i="8"/>
  <c r="CN151" i="8"/>
  <c r="CJ151" i="8"/>
  <c r="CC151" i="8" s="1"/>
  <c r="CI151" i="8"/>
  <c r="CH151" i="8"/>
  <c r="CG151" i="8"/>
  <c r="CF151" i="8"/>
  <c r="CB151" i="8"/>
  <c r="CA151" i="8"/>
  <c r="F151" i="8"/>
  <c r="CK151" i="8" s="1"/>
  <c r="E151" i="8"/>
  <c r="D151" i="8"/>
  <c r="CL151" i="8" s="1"/>
  <c r="CM150" i="8"/>
  <c r="CL150" i="8"/>
  <c r="CI150" i="8"/>
  <c r="CB150" i="8" s="1"/>
  <c r="CH150" i="8"/>
  <c r="CA150" i="8" s="1"/>
  <c r="CE150" i="8"/>
  <c r="CD150" i="8"/>
  <c r="F150" i="8"/>
  <c r="E150" i="8"/>
  <c r="E159" i="8" s="1"/>
  <c r="D150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F145" i="8" s="1"/>
  <c r="G145" i="8"/>
  <c r="E145" i="8"/>
  <c r="D145" i="8" s="1"/>
  <c r="CI144" i="8"/>
  <c r="CH144" i="8"/>
  <c r="CA144" i="8" s="1"/>
  <c r="CG144" i="8"/>
  <c r="CB144" i="8"/>
  <c r="F144" i="8"/>
  <c r="E144" i="8"/>
  <c r="D144" i="8" s="1"/>
  <c r="CI143" i="8"/>
  <c r="CH143" i="8"/>
  <c r="CB143" i="8"/>
  <c r="CA143" i="8"/>
  <c r="F143" i="8"/>
  <c r="E143" i="8"/>
  <c r="D143" i="8"/>
  <c r="CI142" i="8"/>
  <c r="CH142" i="8"/>
  <c r="CA142" i="8" s="1"/>
  <c r="CB142" i="8"/>
  <c r="F142" i="8"/>
  <c r="E142" i="8"/>
  <c r="CI141" i="8"/>
  <c r="CH141" i="8"/>
  <c r="CB141" i="8"/>
  <c r="CA141" i="8"/>
  <c r="F141" i="8"/>
  <c r="E141" i="8"/>
  <c r="D141" i="8" s="1"/>
  <c r="CI140" i="8"/>
  <c r="CH140" i="8"/>
  <c r="CA140" i="8" s="1"/>
  <c r="CG140" i="8"/>
  <c r="CB140" i="8"/>
  <c r="F140" i="8"/>
  <c r="E140" i="8"/>
  <c r="D140" i="8" s="1"/>
  <c r="CI139" i="8"/>
  <c r="CH139" i="8"/>
  <c r="CB139" i="8"/>
  <c r="CA139" i="8"/>
  <c r="F139" i="8"/>
  <c r="E139" i="8"/>
  <c r="D139" i="8"/>
  <c r="CI138" i="8"/>
  <c r="CH138" i="8"/>
  <c r="CA138" i="8" s="1"/>
  <c r="CB138" i="8"/>
  <c r="F138" i="8"/>
  <c r="E138" i="8"/>
  <c r="CI137" i="8"/>
  <c r="CH137" i="8"/>
  <c r="CB137" i="8"/>
  <c r="CA137" i="8"/>
  <c r="F137" i="8"/>
  <c r="E137" i="8"/>
  <c r="D137" i="8" s="1"/>
  <c r="CJ137" i="8" s="1"/>
  <c r="CC137" i="8" s="1"/>
  <c r="CI136" i="8"/>
  <c r="CH136" i="8"/>
  <c r="CA136" i="8" s="1"/>
  <c r="CG136" i="8"/>
  <c r="CB136" i="8"/>
  <c r="F136" i="8"/>
  <c r="E136" i="8"/>
  <c r="D136" i="8" s="1"/>
  <c r="CI135" i="8"/>
  <c r="CH135" i="8"/>
  <c r="CB135" i="8"/>
  <c r="CA135" i="8"/>
  <c r="F135" i="8"/>
  <c r="E135" i="8"/>
  <c r="D135" i="8"/>
  <c r="CI134" i="8"/>
  <c r="CH134" i="8"/>
  <c r="CA134" i="8" s="1"/>
  <c r="CB134" i="8"/>
  <c r="F134" i="8"/>
  <c r="E134" i="8"/>
  <c r="CI133" i="8"/>
  <c r="CH133" i="8"/>
  <c r="CB133" i="8"/>
  <c r="CA133" i="8"/>
  <c r="F133" i="8"/>
  <c r="E133" i="8"/>
  <c r="D133" i="8" s="1"/>
  <c r="CI132" i="8"/>
  <c r="CH132" i="8"/>
  <c r="CA132" i="8" s="1"/>
  <c r="CG132" i="8"/>
  <c r="CB132" i="8"/>
  <c r="F132" i="8"/>
  <c r="E132" i="8"/>
  <c r="D132" i="8" s="1"/>
  <c r="CI131" i="8"/>
  <c r="CH131" i="8"/>
  <c r="CB131" i="8"/>
  <c r="CA131" i="8"/>
  <c r="F131" i="8"/>
  <c r="E131" i="8"/>
  <c r="D131" i="8"/>
  <c r="CI130" i="8"/>
  <c r="CH130" i="8"/>
  <c r="CA130" i="8" s="1"/>
  <c r="CB130" i="8"/>
  <c r="F130" i="8"/>
  <c r="E130" i="8"/>
  <c r="CN129" i="8"/>
  <c r="CI129" i="8"/>
  <c r="CB129" i="8" s="1"/>
  <c r="F129" i="8"/>
  <c r="E129" i="8"/>
  <c r="D129" i="8" s="1"/>
  <c r="CI128" i="8"/>
  <c r="CB128" i="8" s="1"/>
  <c r="F128" i="8"/>
  <c r="E128" i="8"/>
  <c r="CN127" i="8"/>
  <c r="CI127" i="8"/>
  <c r="CB127" i="8" s="1"/>
  <c r="F127" i="8"/>
  <c r="E127" i="8"/>
  <c r="D127" i="8" s="1"/>
  <c r="CI126" i="8"/>
  <c r="CB126" i="8" s="1"/>
  <c r="F126" i="8"/>
  <c r="E126" i="8"/>
  <c r="CI125" i="8"/>
  <c r="CB125" i="8" s="1"/>
  <c r="F125" i="8"/>
  <c r="E125" i="8"/>
  <c r="CI124" i="8"/>
  <c r="CB124" i="8" s="1"/>
  <c r="F124" i="8"/>
  <c r="E124" i="8"/>
  <c r="CI123" i="8"/>
  <c r="CB123" i="8" s="1"/>
  <c r="F123" i="8"/>
  <c r="E123" i="8"/>
  <c r="CI122" i="8"/>
  <c r="CB122" i="8" s="1"/>
  <c r="CH122" i="8"/>
  <c r="CA122" i="8"/>
  <c r="F122" i="8"/>
  <c r="E122" i="8"/>
  <c r="D122" i="8"/>
  <c r="CN122" i="8" s="1"/>
  <c r="CI121" i="8"/>
  <c r="CB121" i="8"/>
  <c r="F121" i="8"/>
  <c r="D121" i="8" s="1"/>
  <c r="E121" i="8"/>
  <c r="CI120" i="8"/>
  <c r="CB120" i="8" s="1"/>
  <c r="CH120" i="8"/>
  <c r="CA120" i="8"/>
  <c r="F120" i="8"/>
  <c r="E120" i="8"/>
  <c r="D120" i="8"/>
  <c r="CM120" i="8" s="1"/>
  <c r="CK119" i="8"/>
  <c r="CI119" i="8"/>
  <c r="CB119" i="8" s="1"/>
  <c r="CH119" i="8"/>
  <c r="CE119" i="8"/>
  <c r="CA119" i="8"/>
  <c r="F119" i="8"/>
  <c r="E119" i="8"/>
  <c r="D119" i="8"/>
  <c r="CM119" i="8" s="1"/>
  <c r="CI118" i="8"/>
  <c r="CB118" i="8" s="1"/>
  <c r="CH118" i="8"/>
  <c r="CA118" i="8"/>
  <c r="F118" i="8"/>
  <c r="D118" i="8" s="1"/>
  <c r="E118" i="8"/>
  <c r="CI117" i="8"/>
  <c r="CB117" i="8" s="1"/>
  <c r="CH117" i="8"/>
  <c r="CA117" i="8"/>
  <c r="F117" i="8"/>
  <c r="D117" i="8" s="1"/>
  <c r="E117" i="8"/>
  <c r="CI116" i="8"/>
  <c r="CB116" i="8" s="1"/>
  <c r="CH116" i="8"/>
  <c r="CA116" i="8"/>
  <c r="F116" i="8"/>
  <c r="E116" i="8"/>
  <c r="D116" i="8"/>
  <c r="CM116" i="8" s="1"/>
  <c r="CK115" i="8"/>
  <c r="CI115" i="8"/>
  <c r="CB115" i="8" s="1"/>
  <c r="CH115" i="8"/>
  <c r="CE115" i="8"/>
  <c r="CA115" i="8"/>
  <c r="F115" i="8"/>
  <c r="E115" i="8"/>
  <c r="D115" i="8"/>
  <c r="CM115" i="8" s="1"/>
  <c r="CI114" i="8"/>
  <c r="CB114" i="8" s="1"/>
  <c r="CH114" i="8"/>
  <c r="CA114" i="8"/>
  <c r="F114" i="8"/>
  <c r="D114" i="8" s="1"/>
  <c r="E114" i="8"/>
  <c r="CI113" i="8"/>
  <c r="CB113" i="8" s="1"/>
  <c r="CH113" i="8"/>
  <c r="CA113" i="8"/>
  <c r="F113" i="8"/>
  <c r="D113" i="8" s="1"/>
  <c r="E113" i="8"/>
  <c r="CI112" i="8"/>
  <c r="CB112" i="8" s="1"/>
  <c r="CH112" i="8"/>
  <c r="CA112" i="8"/>
  <c r="F112" i="8"/>
  <c r="E112" i="8"/>
  <c r="D112" i="8"/>
  <c r="CM112" i="8" s="1"/>
  <c r="CH111" i="8"/>
  <c r="CA111" i="8"/>
  <c r="F111" i="8"/>
  <c r="D111" i="8" s="1"/>
  <c r="E111" i="8"/>
  <c r="CI110" i="8"/>
  <c r="CB110" i="8" s="1"/>
  <c r="CH110" i="8"/>
  <c r="CA110" i="8"/>
  <c r="F110" i="8"/>
  <c r="E110" i="8"/>
  <c r="D110" i="8"/>
  <c r="CM110" i="8" s="1"/>
  <c r="CK109" i="8"/>
  <c r="CI109" i="8"/>
  <c r="CB109" i="8" s="1"/>
  <c r="CH109" i="8"/>
  <c r="CE109" i="8"/>
  <c r="CA109" i="8"/>
  <c r="F109" i="8"/>
  <c r="E109" i="8"/>
  <c r="D109" i="8"/>
  <c r="CM109" i="8" s="1"/>
  <c r="CI108" i="8"/>
  <c r="CB108" i="8" s="1"/>
  <c r="CH108" i="8"/>
  <c r="CA108" i="8"/>
  <c r="F108" i="8"/>
  <c r="D108" i="8" s="1"/>
  <c r="E108" i="8"/>
  <c r="CK107" i="8"/>
  <c r="CH107" i="8"/>
  <c r="CF107" i="8"/>
  <c r="CA107" i="8"/>
  <c r="F107" i="8"/>
  <c r="E107" i="8"/>
  <c r="D107" i="8"/>
  <c r="CI106" i="8"/>
  <c r="CB106" i="8" s="1"/>
  <c r="CH106" i="8"/>
  <c r="CA106" i="8"/>
  <c r="F106" i="8"/>
  <c r="D106" i="8" s="1"/>
  <c r="E106" i="8"/>
  <c r="CI105" i="8"/>
  <c r="CB105" i="8" s="1"/>
  <c r="CH105" i="8"/>
  <c r="CA105" i="8"/>
  <c r="F105" i="8"/>
  <c r="D105" i="8" s="1"/>
  <c r="E105" i="8"/>
  <c r="CI104" i="8"/>
  <c r="CB104" i="8" s="1"/>
  <c r="CH104" i="8"/>
  <c r="CA104" i="8"/>
  <c r="F104" i="8"/>
  <c r="E104" i="8"/>
  <c r="D104" i="8"/>
  <c r="CM104" i="8" s="1"/>
  <c r="CK103" i="8"/>
  <c r="CI103" i="8"/>
  <c r="CB103" i="8" s="1"/>
  <c r="CH103" i="8"/>
  <c r="CE103" i="8"/>
  <c r="CA103" i="8"/>
  <c r="F103" i="8"/>
  <c r="E103" i="8"/>
  <c r="D103" i="8"/>
  <c r="CM103" i="8" s="1"/>
  <c r="CH102" i="8"/>
  <c r="CA102" i="8" s="1"/>
  <c r="F102" i="8"/>
  <c r="D102" i="8" s="1"/>
  <c r="E102" i="8"/>
  <c r="CI101" i="8"/>
  <c r="CB101" i="8"/>
  <c r="F101" i="8"/>
  <c r="D101" i="8" s="1"/>
  <c r="E101" i="8"/>
  <c r="CI100" i="8"/>
  <c r="CB100" i="8" s="1"/>
  <c r="CH100" i="8"/>
  <c r="CA100" i="8"/>
  <c r="F100" i="8"/>
  <c r="D100" i="8" s="1"/>
  <c r="E100" i="8"/>
  <c r="CK99" i="8"/>
  <c r="CI99" i="8"/>
  <c r="CB99" i="8" s="1"/>
  <c r="CH99" i="8"/>
  <c r="CE99" i="8"/>
  <c r="CA99" i="8"/>
  <c r="F99" i="8"/>
  <c r="E99" i="8"/>
  <c r="D99" i="8"/>
  <c r="CM99" i="8" s="1"/>
  <c r="CI98" i="8"/>
  <c r="CB98" i="8" s="1"/>
  <c r="CH98" i="8"/>
  <c r="CA98" i="8"/>
  <c r="F98" i="8"/>
  <c r="E98" i="8"/>
  <c r="D98" i="8"/>
  <c r="CI97" i="8"/>
  <c r="CB97" i="8" s="1"/>
  <c r="CH97" i="8"/>
  <c r="CA97" i="8"/>
  <c r="F97" i="8"/>
  <c r="D97" i="8" s="1"/>
  <c r="E97" i="8"/>
  <c r="CI96" i="8"/>
  <c r="CB96" i="8" s="1"/>
  <c r="F96" i="8"/>
  <c r="E96" i="8"/>
  <c r="D96" i="8"/>
  <c r="CI95" i="8"/>
  <c r="CB95" i="8" s="1"/>
  <c r="CH95" i="8"/>
  <c r="CA95" i="8"/>
  <c r="F95" i="8"/>
  <c r="D95" i="8" s="1"/>
  <c r="E95" i="8"/>
  <c r="CI94" i="8"/>
  <c r="CB94" i="8" s="1"/>
  <c r="CH94" i="8"/>
  <c r="CA94" i="8"/>
  <c r="F94" i="8"/>
  <c r="D94" i="8" s="1"/>
  <c r="E94" i="8"/>
  <c r="CK93" i="8"/>
  <c r="CI93" i="8"/>
  <c r="CB93" i="8" s="1"/>
  <c r="CH93" i="8"/>
  <c r="CE93" i="8"/>
  <c r="CA93" i="8"/>
  <c r="F93" i="8"/>
  <c r="E93" i="8"/>
  <c r="D93" i="8"/>
  <c r="CM93" i="8" s="1"/>
  <c r="CI92" i="8"/>
  <c r="CB92" i="8" s="1"/>
  <c r="CH92" i="8"/>
  <c r="CA92" i="8"/>
  <c r="F92" i="8"/>
  <c r="E92" i="8"/>
  <c r="D92" i="8"/>
  <c r="CI91" i="8"/>
  <c r="CB91" i="8" s="1"/>
  <c r="CH91" i="8"/>
  <c r="CA91" i="8"/>
  <c r="F91" i="8"/>
  <c r="D91" i="8" s="1"/>
  <c r="E91" i="8"/>
  <c r="D86" i="8"/>
  <c r="D85" i="8"/>
  <c r="CL81" i="8"/>
  <c r="CK81" i="8"/>
  <c r="CD81" i="8" s="1"/>
  <c r="CJ81" i="8"/>
  <c r="CI81" i="8"/>
  <c r="CB81" i="8" s="1"/>
  <c r="CH81" i="8"/>
  <c r="CE81" i="8"/>
  <c r="CC81" i="8"/>
  <c r="CA81" i="8"/>
  <c r="CL80" i="8"/>
  <c r="CE80" i="8" s="1"/>
  <c r="CK80" i="8"/>
  <c r="CJ80" i="8"/>
  <c r="CC80" i="8" s="1"/>
  <c r="CI80" i="8"/>
  <c r="CH80" i="8"/>
  <c r="CA80" i="8" s="1"/>
  <c r="J80" i="8" s="1"/>
  <c r="CD80" i="8"/>
  <c r="CB80" i="8"/>
  <c r="CL79" i="8"/>
  <c r="CK79" i="8"/>
  <c r="CD79" i="8" s="1"/>
  <c r="CJ79" i="8"/>
  <c r="CI79" i="8"/>
  <c r="CB79" i="8" s="1"/>
  <c r="CH79" i="8"/>
  <c r="CE79" i="8"/>
  <c r="CC79" i="8"/>
  <c r="CA79" i="8"/>
  <c r="CL78" i="8"/>
  <c r="CE78" i="8" s="1"/>
  <c r="CK78" i="8"/>
  <c r="CJ78" i="8"/>
  <c r="CC78" i="8" s="1"/>
  <c r="CI78" i="8"/>
  <c r="CH78" i="8"/>
  <c r="CA78" i="8" s="1"/>
  <c r="J78" i="8" s="1"/>
  <c r="CD78" i="8"/>
  <c r="CB78" i="8"/>
  <c r="CL77" i="8"/>
  <c r="CK77" i="8"/>
  <c r="CD77" i="8" s="1"/>
  <c r="CJ77" i="8"/>
  <c r="CI77" i="8"/>
  <c r="CB77" i="8" s="1"/>
  <c r="CH77" i="8"/>
  <c r="CE77" i="8"/>
  <c r="CC77" i="8"/>
  <c r="CA77" i="8"/>
  <c r="CL76" i="8"/>
  <c r="CE76" i="8" s="1"/>
  <c r="CK76" i="8"/>
  <c r="CJ76" i="8"/>
  <c r="CC76" i="8" s="1"/>
  <c r="CI76" i="8"/>
  <c r="CH76" i="8"/>
  <c r="CA76" i="8" s="1"/>
  <c r="J76" i="8" s="1"/>
  <c r="CD76" i="8"/>
  <c r="CB76" i="8"/>
  <c r="CL75" i="8"/>
  <c r="CK75" i="8"/>
  <c r="CD75" i="8" s="1"/>
  <c r="CJ75" i="8"/>
  <c r="CI75" i="8"/>
  <c r="CB75" i="8" s="1"/>
  <c r="CH75" i="8"/>
  <c r="CE75" i="8"/>
  <c r="CC75" i="8"/>
  <c r="CA75" i="8"/>
  <c r="CL74" i="8"/>
  <c r="CE74" i="8" s="1"/>
  <c r="CK74" i="8"/>
  <c r="CJ74" i="8"/>
  <c r="CC74" i="8" s="1"/>
  <c r="CI74" i="8"/>
  <c r="CH74" i="8"/>
  <c r="CA74" i="8" s="1"/>
  <c r="J74" i="8" s="1"/>
  <c r="CD74" i="8"/>
  <c r="CB74" i="8"/>
  <c r="CL73" i="8"/>
  <c r="CK73" i="8"/>
  <c r="CD73" i="8" s="1"/>
  <c r="CJ73" i="8"/>
  <c r="CI73" i="8"/>
  <c r="CB73" i="8" s="1"/>
  <c r="CH73" i="8"/>
  <c r="CE73" i="8"/>
  <c r="CC73" i="8"/>
  <c r="CA73" i="8"/>
  <c r="CL72" i="8"/>
  <c r="CE72" i="8" s="1"/>
  <c r="CK72" i="8"/>
  <c r="CJ72" i="8"/>
  <c r="CC72" i="8" s="1"/>
  <c r="CI72" i="8"/>
  <c r="CH72" i="8"/>
  <c r="CA72" i="8" s="1"/>
  <c r="J72" i="8" s="1"/>
  <c r="CD72" i="8"/>
  <c r="CB72" i="8"/>
  <c r="CL71" i="8"/>
  <c r="CK71" i="8"/>
  <c r="CD71" i="8" s="1"/>
  <c r="CJ71" i="8"/>
  <c r="CI71" i="8"/>
  <c r="CB71" i="8" s="1"/>
  <c r="CH71" i="8"/>
  <c r="CE71" i="8"/>
  <c r="CC71" i="8"/>
  <c r="CA71" i="8"/>
  <c r="CL70" i="8"/>
  <c r="CE70" i="8" s="1"/>
  <c r="CK70" i="8"/>
  <c r="CJ70" i="8"/>
  <c r="CC70" i="8" s="1"/>
  <c r="CI70" i="8"/>
  <c r="CH70" i="8"/>
  <c r="CA70" i="8" s="1"/>
  <c r="J70" i="8" s="1"/>
  <c r="CD70" i="8"/>
  <c r="CB70" i="8"/>
  <c r="CL69" i="8"/>
  <c r="CK69" i="8"/>
  <c r="CD69" i="8" s="1"/>
  <c r="CJ69" i="8"/>
  <c r="CI69" i="8"/>
  <c r="CB69" i="8" s="1"/>
  <c r="CH69" i="8"/>
  <c r="CE69" i="8"/>
  <c r="CC69" i="8"/>
  <c r="CA69" i="8"/>
  <c r="CL68" i="8"/>
  <c r="CE68" i="8" s="1"/>
  <c r="CK68" i="8"/>
  <c r="CJ68" i="8"/>
  <c r="CC68" i="8" s="1"/>
  <c r="CI68" i="8"/>
  <c r="CH68" i="8"/>
  <c r="CA68" i="8" s="1"/>
  <c r="J68" i="8" s="1"/>
  <c r="CD68" i="8"/>
  <c r="CB68" i="8"/>
  <c r="CL67" i="8"/>
  <c r="CK67" i="8"/>
  <c r="CD67" i="8" s="1"/>
  <c r="CJ67" i="8"/>
  <c r="CI67" i="8"/>
  <c r="CB67" i="8" s="1"/>
  <c r="CH67" i="8"/>
  <c r="CE67" i="8"/>
  <c r="CC67" i="8"/>
  <c r="CA67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CN63" i="8"/>
  <c r="CJ63" i="8"/>
  <c r="CC63" i="8" s="1"/>
  <c r="CH63" i="8"/>
  <c r="CA63" i="8" s="1"/>
  <c r="CF63" i="8"/>
  <c r="F63" i="8"/>
  <c r="E63" i="8"/>
  <c r="D63" i="8" s="1"/>
  <c r="CN62" i="8"/>
  <c r="CJ62" i="8"/>
  <c r="CC62" i="8" s="1"/>
  <c r="CH62" i="8"/>
  <c r="CA62" i="8" s="1"/>
  <c r="CF62" i="8"/>
  <c r="F62" i="8"/>
  <c r="E62" i="8"/>
  <c r="D62" i="8" s="1"/>
  <c r="CN61" i="8"/>
  <c r="CJ61" i="8"/>
  <c r="CC61" i="8" s="1"/>
  <c r="CH61" i="8"/>
  <c r="CA61" i="8" s="1"/>
  <c r="CF61" i="8"/>
  <c r="F61" i="8"/>
  <c r="F64" i="8" s="1"/>
  <c r="E61" i="8"/>
  <c r="D61" i="8" s="1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CN59" i="8"/>
  <c r="CJ59" i="8"/>
  <c r="CC59" i="8" s="1"/>
  <c r="CH59" i="8"/>
  <c r="CA59" i="8" s="1"/>
  <c r="CF59" i="8"/>
  <c r="F59" i="8"/>
  <c r="E59" i="8"/>
  <c r="D59" i="8" s="1"/>
  <c r="CN58" i="8"/>
  <c r="CJ58" i="8"/>
  <c r="CC58" i="8" s="1"/>
  <c r="CH58" i="8"/>
  <c r="CA58" i="8" s="1"/>
  <c r="CF58" i="8"/>
  <c r="F58" i="8"/>
  <c r="E58" i="8"/>
  <c r="D58" i="8" s="1"/>
  <c r="CN57" i="8"/>
  <c r="CJ57" i="8"/>
  <c r="CC57" i="8" s="1"/>
  <c r="CH57" i="8"/>
  <c r="CA57" i="8" s="1"/>
  <c r="CF57" i="8"/>
  <c r="F57" i="8"/>
  <c r="E57" i="8"/>
  <c r="D57" i="8" s="1"/>
  <c r="CN56" i="8"/>
  <c r="CJ56" i="8"/>
  <c r="CC56" i="8" s="1"/>
  <c r="CH56" i="8"/>
  <c r="CA56" i="8" s="1"/>
  <c r="CF56" i="8"/>
  <c r="F56" i="8"/>
  <c r="E56" i="8"/>
  <c r="D56" i="8" s="1"/>
  <c r="CN55" i="8"/>
  <c r="CJ55" i="8"/>
  <c r="CC55" i="8" s="1"/>
  <c r="CH55" i="8"/>
  <c r="CA55" i="8" s="1"/>
  <c r="CF55" i="8"/>
  <c r="F55" i="8"/>
  <c r="F60" i="8" s="1"/>
  <c r="E55" i="8"/>
  <c r="D55" i="8" s="1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CN53" i="8"/>
  <c r="CJ53" i="8"/>
  <c r="CC53" i="8" s="1"/>
  <c r="CH53" i="8"/>
  <c r="CA53" i="8" s="1"/>
  <c r="CF53" i="8"/>
  <c r="F53" i="8"/>
  <c r="E53" i="8"/>
  <c r="D53" i="8" s="1"/>
  <c r="CN52" i="8"/>
  <c r="CJ52" i="8"/>
  <c r="CC52" i="8" s="1"/>
  <c r="CH52" i="8"/>
  <c r="CA52" i="8" s="1"/>
  <c r="CF52" i="8"/>
  <c r="F52" i="8"/>
  <c r="E52" i="8"/>
  <c r="D52" i="8" s="1"/>
  <c r="CN51" i="8"/>
  <c r="CJ51" i="8"/>
  <c r="CC51" i="8" s="1"/>
  <c r="CH51" i="8"/>
  <c r="CA51" i="8" s="1"/>
  <c r="CF51" i="8"/>
  <c r="F51" i="8"/>
  <c r="E51" i="8"/>
  <c r="D51" i="8" s="1"/>
  <c r="CN50" i="8"/>
  <c r="CJ50" i="8"/>
  <c r="CC50" i="8" s="1"/>
  <c r="CH50" i="8"/>
  <c r="CA50" i="8" s="1"/>
  <c r="CF50" i="8"/>
  <c r="F50" i="8"/>
  <c r="E50" i="8"/>
  <c r="D50" i="8" s="1"/>
  <c r="CN49" i="8"/>
  <c r="CJ49" i="8"/>
  <c r="CC49" i="8" s="1"/>
  <c r="CH49" i="8"/>
  <c r="CA49" i="8" s="1"/>
  <c r="CF49" i="8"/>
  <c r="F49" i="8"/>
  <c r="E49" i="8"/>
  <c r="D49" i="8" s="1"/>
  <c r="CN48" i="8"/>
  <c r="CJ48" i="8"/>
  <c r="CC48" i="8" s="1"/>
  <c r="CH48" i="8"/>
  <c r="CA48" i="8" s="1"/>
  <c r="CF48" i="8"/>
  <c r="F48" i="8"/>
  <c r="F54" i="8" s="1"/>
  <c r="E48" i="8"/>
  <c r="D48" i="8" s="1"/>
  <c r="CN47" i="8"/>
  <c r="CJ47" i="8"/>
  <c r="CC47" i="8" s="1"/>
  <c r="CH47" i="8"/>
  <c r="CA47" i="8" s="1"/>
  <c r="CF47" i="8"/>
  <c r="F47" i="8"/>
  <c r="E47" i="8"/>
  <c r="D47" i="8" s="1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F46" i="8"/>
  <c r="E46" i="8"/>
  <c r="D46" i="8" s="1"/>
  <c r="CL45" i="8"/>
  <c r="CJ45" i="8"/>
  <c r="CG45" i="8"/>
  <c r="CC45" i="8"/>
  <c r="F45" i="8"/>
  <c r="E45" i="8"/>
  <c r="D45" i="8" s="1"/>
  <c r="CN44" i="8"/>
  <c r="CJ44" i="8"/>
  <c r="CC44" i="8" s="1"/>
  <c r="CH44" i="8"/>
  <c r="CA44" i="8" s="1"/>
  <c r="CF44" i="8"/>
  <c r="F44" i="8"/>
  <c r="E44" i="8"/>
  <c r="D44" i="8" s="1"/>
  <c r="F43" i="8"/>
  <c r="E43" i="8"/>
  <c r="D43" i="8" s="1"/>
  <c r="CN42" i="8"/>
  <c r="CK42" i="8"/>
  <c r="CD42" i="8" s="1"/>
  <c r="F42" i="8"/>
  <c r="E42" i="8"/>
  <c r="D42" i="8" s="1"/>
  <c r="CN41" i="8"/>
  <c r="CJ41" i="8"/>
  <c r="CC41" i="8" s="1"/>
  <c r="CH41" i="8"/>
  <c r="CA41" i="8" s="1"/>
  <c r="CF41" i="8"/>
  <c r="F41" i="8"/>
  <c r="E41" i="8"/>
  <c r="D41" i="8" s="1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CI35" i="8"/>
  <c r="CB35" i="8" s="1"/>
  <c r="CH35" i="8"/>
  <c r="CA35" i="8"/>
  <c r="F35" i="8"/>
  <c r="E35" i="8"/>
  <c r="D35" i="8"/>
  <c r="CM35" i="8" s="1"/>
  <c r="CK34" i="8"/>
  <c r="CI34" i="8"/>
  <c r="CB34" i="8" s="1"/>
  <c r="CH34" i="8"/>
  <c r="CE34" i="8"/>
  <c r="CA34" i="8"/>
  <c r="F34" i="8"/>
  <c r="E34" i="8"/>
  <c r="D34" i="8"/>
  <c r="CM34" i="8" s="1"/>
  <c r="CI33" i="8"/>
  <c r="CB33" i="8" s="1"/>
  <c r="CH33" i="8"/>
  <c r="CA33" i="8"/>
  <c r="F33" i="8"/>
  <c r="E33" i="8"/>
  <c r="D33" i="8"/>
  <c r="CI32" i="8"/>
  <c r="CB32" i="8" s="1"/>
  <c r="CH32" i="8"/>
  <c r="CA32" i="8"/>
  <c r="F32" i="8"/>
  <c r="D32" i="8" s="1"/>
  <c r="E32" i="8"/>
  <c r="CI31" i="8"/>
  <c r="CB31" i="8" s="1"/>
  <c r="CH31" i="8"/>
  <c r="CA31" i="8"/>
  <c r="F31" i="8"/>
  <c r="D31" i="8" s="1"/>
  <c r="E31" i="8"/>
  <c r="CK30" i="8"/>
  <c r="CI30" i="8"/>
  <c r="CB30" i="8" s="1"/>
  <c r="CH30" i="8"/>
  <c r="CE30" i="8"/>
  <c r="CA30" i="8"/>
  <c r="F30" i="8"/>
  <c r="E30" i="8"/>
  <c r="D30" i="8"/>
  <c r="CM30" i="8" s="1"/>
  <c r="CI29" i="8"/>
  <c r="CB29" i="8" s="1"/>
  <c r="CH29" i="8"/>
  <c r="CA29" i="8"/>
  <c r="F29" i="8"/>
  <c r="E29" i="8"/>
  <c r="D29" i="8"/>
  <c r="CI28" i="8"/>
  <c r="CB28" i="8" s="1"/>
  <c r="CH28" i="8"/>
  <c r="CA28" i="8"/>
  <c r="F28" i="8"/>
  <c r="D28" i="8" s="1"/>
  <c r="E28" i="8"/>
  <c r="CI27" i="8"/>
  <c r="CB27" i="8" s="1"/>
  <c r="CH27" i="8"/>
  <c r="CA27" i="8"/>
  <c r="F27" i="8"/>
  <c r="D27" i="8" s="1"/>
  <c r="E27" i="8"/>
  <c r="CK26" i="8"/>
  <c r="CI26" i="8"/>
  <c r="CB26" i="8" s="1"/>
  <c r="CH26" i="8"/>
  <c r="CE26" i="8"/>
  <c r="CA26" i="8"/>
  <c r="F26" i="8"/>
  <c r="E26" i="8"/>
  <c r="D26" i="8"/>
  <c r="CM26" i="8" s="1"/>
  <c r="CI25" i="8"/>
  <c r="CB25" i="8" s="1"/>
  <c r="CH25" i="8"/>
  <c r="CA25" i="8"/>
  <c r="F25" i="8"/>
  <c r="E25" i="8"/>
  <c r="D25" i="8"/>
  <c r="CI24" i="8"/>
  <c r="CB24" i="8" s="1"/>
  <c r="CH24" i="8"/>
  <c r="CA24" i="8"/>
  <c r="F24" i="8"/>
  <c r="D24" i="8" s="1"/>
  <c r="E24" i="8"/>
  <c r="CI23" i="8"/>
  <c r="CB23" i="8" s="1"/>
  <c r="CH23" i="8"/>
  <c r="CA23" i="8"/>
  <c r="F23" i="8"/>
  <c r="F36" i="8" s="1"/>
  <c r="E23" i="8"/>
  <c r="CK22" i="8"/>
  <c r="CI22" i="8"/>
  <c r="CB22" i="8" s="1"/>
  <c r="CH22" i="8"/>
  <c r="CE22" i="8"/>
  <c r="CA22" i="8"/>
  <c r="F22" i="8"/>
  <c r="E22" i="8"/>
  <c r="D22" i="8"/>
  <c r="CM22" i="8" s="1"/>
  <c r="CI21" i="8"/>
  <c r="CB21" i="8" s="1"/>
  <c r="CH21" i="8"/>
  <c r="CA21" i="8"/>
  <c r="F21" i="8"/>
  <c r="E21" i="8"/>
  <c r="D21" i="8" s="1"/>
  <c r="CI20" i="8"/>
  <c r="CH20" i="8"/>
  <c r="CA20" i="8" s="1"/>
  <c r="CB20" i="8"/>
  <c r="F20" i="8"/>
  <c r="E20" i="8"/>
  <c r="D20" i="8" s="1"/>
  <c r="CI19" i="8"/>
  <c r="CH19" i="8"/>
  <c r="CA19" i="8" s="1"/>
  <c r="CB19" i="8"/>
  <c r="F19" i="8"/>
  <c r="E19" i="8"/>
  <c r="E36" i="8" s="1"/>
  <c r="CJ15" i="8"/>
  <c r="CC15" i="8" s="1"/>
  <c r="CH15" i="8"/>
  <c r="CA15" i="8" s="1"/>
  <c r="F15" i="8"/>
  <c r="E15" i="8"/>
  <c r="D15" i="8" s="1"/>
  <c r="CJ14" i="8"/>
  <c r="CC14" i="8" s="1"/>
  <c r="CH14" i="8"/>
  <c r="CA14" i="8" s="1"/>
  <c r="F14" i="8"/>
  <c r="E14" i="8"/>
  <c r="D14" i="8" s="1"/>
  <c r="CJ13" i="8"/>
  <c r="CC13" i="8" s="1"/>
  <c r="CH13" i="8"/>
  <c r="CA13" i="8" s="1"/>
  <c r="F13" i="8"/>
  <c r="E13" i="8"/>
  <c r="D13" i="8" s="1"/>
  <c r="CJ12" i="8"/>
  <c r="CC12" i="8" s="1"/>
  <c r="CH12" i="8"/>
  <c r="F12" i="8"/>
  <c r="E12" i="8"/>
  <c r="D12" i="8" s="1"/>
  <c r="A5" i="8"/>
  <c r="A4" i="8"/>
  <c r="A3" i="8"/>
  <c r="A2" i="8"/>
  <c r="CL21" i="8" l="1"/>
  <c r="CD21" i="8"/>
  <c r="CN21" i="8"/>
  <c r="CJ21" i="8"/>
  <c r="CC21" i="8" s="1"/>
  <c r="CF21" i="8"/>
  <c r="CM21" i="8"/>
  <c r="CG21" i="8"/>
  <c r="AY21" i="8" s="1"/>
  <c r="CK21" i="8"/>
  <c r="CE21" i="8"/>
  <c r="CN94" i="8"/>
  <c r="CJ94" i="8"/>
  <c r="CC94" i="8" s="1"/>
  <c r="AW94" i="8" s="1"/>
  <c r="CF94" i="8"/>
  <c r="CL94" i="8"/>
  <c r="CD94" i="8"/>
  <c r="CK94" i="8"/>
  <c r="CE94" i="8"/>
  <c r="CM94" i="8"/>
  <c r="CG94" i="8"/>
  <c r="CL91" i="8"/>
  <c r="CD91" i="8"/>
  <c r="CN91" i="8"/>
  <c r="CJ91" i="8"/>
  <c r="CC91" i="8" s="1"/>
  <c r="CF91" i="8"/>
  <c r="CM91" i="8"/>
  <c r="CG91" i="8"/>
  <c r="AW91" i="8" s="1"/>
  <c r="CK91" i="8"/>
  <c r="CE91" i="8"/>
  <c r="CL95" i="8"/>
  <c r="CD95" i="8"/>
  <c r="CN95" i="8"/>
  <c r="CJ95" i="8"/>
  <c r="CC95" i="8" s="1"/>
  <c r="CF95" i="8"/>
  <c r="CM95" i="8"/>
  <c r="CG95" i="8"/>
  <c r="CK95" i="8"/>
  <c r="CE95" i="8"/>
  <c r="CL100" i="8"/>
  <c r="CD100" i="8"/>
  <c r="CN100" i="8"/>
  <c r="CJ100" i="8"/>
  <c r="CC100" i="8" s="1"/>
  <c r="CF100" i="8"/>
  <c r="CK100" i="8"/>
  <c r="CE100" i="8"/>
  <c r="CM100" i="8"/>
  <c r="CG100" i="8"/>
  <c r="CL113" i="8"/>
  <c r="CD113" i="8"/>
  <c r="CN113" i="8"/>
  <c r="CJ113" i="8"/>
  <c r="CC113" i="8" s="1"/>
  <c r="CF113" i="8"/>
  <c r="CM113" i="8"/>
  <c r="CG113" i="8"/>
  <c r="CK113" i="8"/>
  <c r="CE113" i="8"/>
  <c r="CL117" i="8"/>
  <c r="CD117" i="8"/>
  <c r="CN117" i="8"/>
  <c r="CJ117" i="8"/>
  <c r="CC117" i="8" s="1"/>
  <c r="CF117" i="8"/>
  <c r="CM117" i="8"/>
  <c r="CG117" i="8"/>
  <c r="AW117" i="8" s="1"/>
  <c r="CK117" i="8"/>
  <c r="CE117" i="8"/>
  <c r="CN121" i="8"/>
  <c r="CJ121" i="8"/>
  <c r="CC121" i="8" s="1"/>
  <c r="CE121" i="8"/>
  <c r="CL121" i="8"/>
  <c r="CG121" i="8"/>
  <c r="CF121" i="8"/>
  <c r="CM121" i="8"/>
  <c r="CD121" i="8"/>
  <c r="CK121" i="8"/>
  <c r="CN108" i="8"/>
  <c r="CJ108" i="8"/>
  <c r="CC108" i="8" s="1"/>
  <c r="CF108" i="8"/>
  <c r="AW108" i="8" s="1"/>
  <c r="CL108" i="8"/>
  <c r="CD108" i="8"/>
  <c r="CM108" i="8"/>
  <c r="CG108" i="8"/>
  <c r="CK108" i="8"/>
  <c r="CE108" i="8"/>
  <c r="CM12" i="8"/>
  <c r="CI12" i="8"/>
  <c r="CB12" i="8" s="1"/>
  <c r="CE12" i="8"/>
  <c r="CL12" i="8"/>
  <c r="CK12" i="8"/>
  <c r="CD12" i="8" s="1"/>
  <c r="CG12" i="8"/>
  <c r="CN12" i="8"/>
  <c r="CF12" i="8"/>
  <c r="CM14" i="8"/>
  <c r="CI14" i="8"/>
  <c r="CB14" i="8" s="1"/>
  <c r="CE14" i="8"/>
  <c r="CF14" i="8"/>
  <c r="AX14" i="8" s="1"/>
  <c r="CL14" i="8"/>
  <c r="CK14" i="8"/>
  <c r="CD14" i="8" s="1"/>
  <c r="CG14" i="8"/>
  <c r="CN14" i="8"/>
  <c r="CL27" i="8"/>
  <c r="CD27" i="8"/>
  <c r="CN27" i="8"/>
  <c r="CJ27" i="8"/>
  <c r="CC27" i="8" s="1"/>
  <c r="CF27" i="8"/>
  <c r="CK27" i="8"/>
  <c r="CE27" i="8"/>
  <c r="AY27" i="8" s="1"/>
  <c r="CM27" i="8"/>
  <c r="CG27" i="8"/>
  <c r="CL31" i="8"/>
  <c r="CD31" i="8"/>
  <c r="AY31" i="8" s="1"/>
  <c r="CN31" i="8"/>
  <c r="CJ31" i="8"/>
  <c r="CC31" i="8" s="1"/>
  <c r="CF31" i="8"/>
  <c r="CK31" i="8"/>
  <c r="CE31" i="8"/>
  <c r="CM31" i="8"/>
  <c r="CG31" i="8"/>
  <c r="CN97" i="8"/>
  <c r="CJ97" i="8"/>
  <c r="CC97" i="8" s="1"/>
  <c r="CF97" i="8"/>
  <c r="CL97" i="8"/>
  <c r="CD97" i="8"/>
  <c r="CM97" i="8"/>
  <c r="CG97" i="8"/>
  <c r="CK97" i="8"/>
  <c r="CE97" i="8"/>
  <c r="CL101" i="8"/>
  <c r="CG101" i="8"/>
  <c r="CN101" i="8"/>
  <c r="CJ101" i="8"/>
  <c r="CC101" i="8" s="1"/>
  <c r="AW101" i="8" s="1"/>
  <c r="CE101" i="8"/>
  <c r="CF101" i="8"/>
  <c r="CM101" i="8"/>
  <c r="CD101" i="8"/>
  <c r="CK101" i="8"/>
  <c r="CL102" i="8"/>
  <c r="CG102" i="8"/>
  <c r="CN102" i="8"/>
  <c r="CJ102" i="8"/>
  <c r="CC102" i="8" s="1"/>
  <c r="CE102" i="8"/>
  <c r="CF102" i="8"/>
  <c r="CM102" i="8"/>
  <c r="CD102" i="8"/>
  <c r="CK102" i="8"/>
  <c r="CN114" i="8"/>
  <c r="CJ114" i="8"/>
  <c r="CC114" i="8" s="1"/>
  <c r="AW114" i="8" s="1"/>
  <c r="CF114" i="8"/>
  <c r="CL114" i="8"/>
  <c r="CD114" i="8"/>
  <c r="CM114" i="8"/>
  <c r="CG114" i="8"/>
  <c r="CK114" i="8"/>
  <c r="CE114" i="8"/>
  <c r="CN118" i="8"/>
  <c r="CJ118" i="8"/>
  <c r="CC118" i="8" s="1"/>
  <c r="CF118" i="8"/>
  <c r="CL118" i="8"/>
  <c r="CD118" i="8"/>
  <c r="AW118" i="8" s="1"/>
  <c r="CM118" i="8"/>
  <c r="CG118" i="8"/>
  <c r="CK118" i="8"/>
  <c r="CE118" i="8"/>
  <c r="CL106" i="8"/>
  <c r="CD106" i="8"/>
  <c r="AW106" i="8" s="1"/>
  <c r="CN106" i="8"/>
  <c r="CJ106" i="8"/>
  <c r="CC106" i="8" s="1"/>
  <c r="CF106" i="8"/>
  <c r="CM106" i="8"/>
  <c r="CG106" i="8"/>
  <c r="CK106" i="8"/>
  <c r="CE106" i="8"/>
  <c r="CK13" i="8"/>
  <c r="CD13" i="8" s="1"/>
  <c r="CG13" i="8"/>
  <c r="CN13" i="8"/>
  <c r="CF13" i="8"/>
  <c r="CL13" i="8"/>
  <c r="CM13" i="8"/>
  <c r="CI13" i="8"/>
  <c r="CB13" i="8" s="1"/>
  <c r="AX13" i="8" s="1"/>
  <c r="CE13" i="8"/>
  <c r="CK15" i="8"/>
  <c r="CD15" i="8" s="1"/>
  <c r="CG15" i="8"/>
  <c r="CN15" i="8"/>
  <c r="CF15" i="8"/>
  <c r="CM15" i="8"/>
  <c r="CI15" i="8"/>
  <c r="CB15" i="8" s="1"/>
  <c r="AX15" i="8" s="1"/>
  <c r="CE15" i="8"/>
  <c r="CL15" i="8"/>
  <c r="CK20" i="8"/>
  <c r="CG20" i="8"/>
  <c r="CN20" i="8"/>
  <c r="CJ20" i="8"/>
  <c r="CC20" i="8" s="1"/>
  <c r="AY20" i="8" s="1"/>
  <c r="CF20" i="8"/>
  <c r="CM20" i="8"/>
  <c r="CE20" i="8"/>
  <c r="CL20" i="8"/>
  <c r="CD20" i="8"/>
  <c r="CN24" i="8"/>
  <c r="CJ24" i="8"/>
  <c r="CC24" i="8" s="1"/>
  <c r="CF24" i="8"/>
  <c r="CL24" i="8"/>
  <c r="CD24" i="8"/>
  <c r="CM24" i="8"/>
  <c r="CG24" i="8"/>
  <c r="CK24" i="8"/>
  <c r="CE24" i="8"/>
  <c r="CN28" i="8"/>
  <c r="CJ28" i="8"/>
  <c r="CC28" i="8" s="1"/>
  <c r="CF28" i="8"/>
  <c r="AY28" i="8" s="1"/>
  <c r="CL28" i="8"/>
  <c r="CD28" i="8"/>
  <c r="CM28" i="8"/>
  <c r="CG28" i="8"/>
  <c r="CK28" i="8"/>
  <c r="CE28" i="8"/>
  <c r="CN32" i="8"/>
  <c r="CJ32" i="8"/>
  <c r="CC32" i="8" s="1"/>
  <c r="AY32" i="8" s="1"/>
  <c r="CF32" i="8"/>
  <c r="CL32" i="8"/>
  <c r="CD32" i="8"/>
  <c r="CM32" i="8"/>
  <c r="CG32" i="8"/>
  <c r="CK32" i="8"/>
  <c r="CE32" i="8"/>
  <c r="AW102" i="8"/>
  <c r="CN105" i="8"/>
  <c r="CJ105" i="8"/>
  <c r="CC105" i="8" s="1"/>
  <c r="CF105" i="8"/>
  <c r="CL105" i="8"/>
  <c r="CD105" i="8"/>
  <c r="CM105" i="8"/>
  <c r="CG105" i="8"/>
  <c r="CK105" i="8"/>
  <c r="CE105" i="8"/>
  <c r="CL111" i="8"/>
  <c r="CF111" i="8"/>
  <c r="CN111" i="8"/>
  <c r="CG111" i="8"/>
  <c r="CM111" i="8"/>
  <c r="CE111" i="8"/>
  <c r="CJ111" i="8"/>
  <c r="CC111" i="8" s="1"/>
  <c r="AW111" i="8" s="1"/>
  <c r="AY24" i="8"/>
  <c r="CL25" i="8"/>
  <c r="CD25" i="8"/>
  <c r="CN25" i="8"/>
  <c r="CJ25" i="8"/>
  <c r="CC25" i="8" s="1"/>
  <c r="CF25" i="8"/>
  <c r="CL29" i="8"/>
  <c r="CD29" i="8"/>
  <c r="CN29" i="8"/>
  <c r="CJ29" i="8"/>
  <c r="CC29" i="8" s="1"/>
  <c r="CF29" i="8"/>
  <c r="CL33" i="8"/>
  <c r="CD33" i="8"/>
  <c r="CN33" i="8"/>
  <c r="CJ33" i="8"/>
  <c r="CC33" i="8" s="1"/>
  <c r="CF33" i="8"/>
  <c r="CG35" i="8"/>
  <c r="CI43" i="8"/>
  <c r="CB43" i="8" s="1"/>
  <c r="CM43" i="8"/>
  <c r="CF43" i="8"/>
  <c r="CG43" i="8"/>
  <c r="CN92" i="8"/>
  <c r="CJ92" i="8"/>
  <c r="CC92" i="8" s="1"/>
  <c r="AW92" i="8" s="1"/>
  <c r="CF92" i="8"/>
  <c r="CL92" i="8"/>
  <c r="CD92" i="8"/>
  <c r="AW95" i="8"/>
  <c r="CL96" i="8"/>
  <c r="CG96" i="8"/>
  <c r="CN96" i="8"/>
  <c r="CJ96" i="8"/>
  <c r="CC96" i="8" s="1"/>
  <c r="AW96" i="8" s="1"/>
  <c r="CE96" i="8"/>
  <c r="CD96" i="8"/>
  <c r="CM96" i="8"/>
  <c r="AW97" i="8"/>
  <c r="CL98" i="8"/>
  <c r="CD98" i="8"/>
  <c r="CN98" i="8"/>
  <c r="CJ98" i="8"/>
  <c r="CC98" i="8" s="1"/>
  <c r="AW98" i="8" s="1"/>
  <c r="CF98" i="8"/>
  <c r="CG104" i="8"/>
  <c r="AW105" i="8"/>
  <c r="CG110" i="8"/>
  <c r="CG112" i="8"/>
  <c r="AW113" i="8"/>
  <c r="CG116" i="8"/>
  <c r="CG120" i="8"/>
  <c r="AW121" i="8"/>
  <c r="CG122" i="8"/>
  <c r="CK127" i="8"/>
  <c r="CF127" i="8"/>
  <c r="CL127" i="8"/>
  <c r="CG127" i="8"/>
  <c r="CM127" i="8"/>
  <c r="CD127" i="8"/>
  <c r="CK129" i="8"/>
  <c r="CF129" i="8"/>
  <c r="CL129" i="8"/>
  <c r="CG129" i="8"/>
  <c r="CM129" i="8"/>
  <c r="CD129" i="8"/>
  <c r="CK133" i="8"/>
  <c r="CG133" i="8"/>
  <c r="CL133" i="8"/>
  <c r="CD133" i="8"/>
  <c r="CM133" i="8"/>
  <c r="CF133" i="8"/>
  <c r="CE133" i="8"/>
  <c r="CN133" i="8"/>
  <c r="CK135" i="8"/>
  <c r="CG135" i="8"/>
  <c r="CL135" i="8"/>
  <c r="CD135" i="8"/>
  <c r="CN135" i="8"/>
  <c r="CJ135" i="8"/>
  <c r="CC135" i="8" s="1"/>
  <c r="AW135" i="8" s="1"/>
  <c r="CE135" i="8"/>
  <c r="CM135" i="8"/>
  <c r="CK141" i="8"/>
  <c r="CG141" i="8"/>
  <c r="CL141" i="8"/>
  <c r="CD141" i="8"/>
  <c r="CM141" i="8"/>
  <c r="CF141" i="8"/>
  <c r="CE141" i="8"/>
  <c r="CN141" i="8"/>
  <c r="CK143" i="8"/>
  <c r="CG143" i="8"/>
  <c r="CL143" i="8"/>
  <c r="CD143" i="8"/>
  <c r="CN143" i="8"/>
  <c r="CJ143" i="8"/>
  <c r="CC143" i="8" s="1"/>
  <c r="CE143" i="8"/>
  <c r="CM143" i="8"/>
  <c r="CK189" i="8"/>
  <c r="CD189" i="8" s="1"/>
  <c r="CH189" i="8"/>
  <c r="CA189" i="8" s="1"/>
  <c r="CI189" i="8"/>
  <c r="CB189" i="8" s="1"/>
  <c r="CK198" i="8"/>
  <c r="CD198" i="8" s="1"/>
  <c r="CH198" i="8"/>
  <c r="CA198" i="8" s="1"/>
  <c r="CI198" i="8"/>
  <c r="CB198" i="8" s="1"/>
  <c r="CJ198" i="8"/>
  <c r="CC198" i="8" s="1"/>
  <c r="CL225" i="8"/>
  <c r="CF225" i="8"/>
  <c r="CN225" i="8"/>
  <c r="CD225" i="8"/>
  <c r="AX225" i="8" s="1"/>
  <c r="CG225" i="8"/>
  <c r="CK225" i="8"/>
  <c r="CE225" i="8"/>
  <c r="CG263" i="8"/>
  <c r="CL263" i="8"/>
  <c r="CN263" i="8"/>
  <c r="CF263" i="8"/>
  <c r="CE263" i="8"/>
  <c r="AX263" i="8" s="1"/>
  <c r="CM263" i="8"/>
  <c r="CG22" i="8"/>
  <c r="CE25" i="8"/>
  <c r="AY25" i="8" s="1"/>
  <c r="CK25" i="8"/>
  <c r="CG26" i="8"/>
  <c r="CE29" i="8"/>
  <c r="AY29" i="8" s="1"/>
  <c r="CK29" i="8"/>
  <c r="CG30" i="8"/>
  <c r="CE33" i="8"/>
  <c r="AY33" i="8" s="1"/>
  <c r="CK33" i="8"/>
  <c r="CG34" i="8"/>
  <c r="CI42" i="8"/>
  <c r="CB42" i="8" s="1"/>
  <c r="AX42" i="8" s="1"/>
  <c r="CM42" i="8"/>
  <c r="CF42" i="8"/>
  <c r="CG42" i="8"/>
  <c r="CK43" i="8"/>
  <c r="CD43" i="8" s="1"/>
  <c r="CM45" i="8"/>
  <c r="CI45" i="8"/>
  <c r="CB45" i="8" s="1"/>
  <c r="CK45" i="8"/>
  <c r="CD45" i="8" s="1"/>
  <c r="CF45" i="8"/>
  <c r="CE45" i="8"/>
  <c r="CN45" i="8"/>
  <c r="CK47" i="8"/>
  <c r="CD47" i="8" s="1"/>
  <c r="CG47" i="8"/>
  <c r="CM47" i="8"/>
  <c r="CI47" i="8"/>
  <c r="CB47" i="8" s="1"/>
  <c r="CE47" i="8"/>
  <c r="CL47" i="8"/>
  <c r="CK49" i="8"/>
  <c r="CD49" i="8" s="1"/>
  <c r="CG49" i="8"/>
  <c r="CM49" i="8"/>
  <c r="CI49" i="8"/>
  <c r="CB49" i="8" s="1"/>
  <c r="AX49" i="8" s="1"/>
  <c r="CE49" i="8"/>
  <c r="CL49" i="8"/>
  <c r="CK51" i="8"/>
  <c r="CD51" i="8" s="1"/>
  <c r="CG51" i="8"/>
  <c r="CM51" i="8"/>
  <c r="CI51" i="8"/>
  <c r="CB51" i="8" s="1"/>
  <c r="CE51" i="8"/>
  <c r="CL51" i="8"/>
  <c r="CK53" i="8"/>
  <c r="CD53" i="8" s="1"/>
  <c r="CG53" i="8"/>
  <c r="CM53" i="8"/>
  <c r="CI53" i="8"/>
  <c r="CB53" i="8" s="1"/>
  <c r="AX53" i="8" s="1"/>
  <c r="CE53" i="8"/>
  <c r="CL53" i="8"/>
  <c r="CM56" i="8"/>
  <c r="CI56" i="8"/>
  <c r="CB56" i="8" s="1"/>
  <c r="AX56" i="8" s="1"/>
  <c r="CE56" i="8"/>
  <c r="CK56" i="8"/>
  <c r="CD56" i="8" s="1"/>
  <c r="CG56" i="8"/>
  <c r="CL56" i="8"/>
  <c r="CM58" i="8"/>
  <c r="CI58" i="8"/>
  <c r="CB58" i="8" s="1"/>
  <c r="CE58" i="8"/>
  <c r="CK58" i="8"/>
  <c r="CD58" i="8" s="1"/>
  <c r="CG58" i="8"/>
  <c r="CL58" i="8"/>
  <c r="E60" i="8"/>
  <c r="CK61" i="8"/>
  <c r="CD61" i="8" s="1"/>
  <c r="CG61" i="8"/>
  <c r="CM61" i="8"/>
  <c r="CI61" i="8"/>
  <c r="CB61" i="8" s="1"/>
  <c r="CE61" i="8"/>
  <c r="CL61" i="8"/>
  <c r="CK63" i="8"/>
  <c r="CD63" i="8" s="1"/>
  <c r="CG63" i="8"/>
  <c r="CM63" i="8"/>
  <c r="CI63" i="8"/>
  <c r="CB63" i="8" s="1"/>
  <c r="CE63" i="8"/>
  <c r="CL63" i="8"/>
  <c r="CE92" i="8"/>
  <c r="CK92" i="8"/>
  <c r="CG93" i="8"/>
  <c r="CF96" i="8"/>
  <c r="CE98" i="8"/>
  <c r="CK98" i="8"/>
  <c r="CG99" i="8"/>
  <c r="AW100" i="8"/>
  <c r="CG103" i="8"/>
  <c r="CG109" i="8"/>
  <c r="CG115" i="8"/>
  <c r="CG119" i="8"/>
  <c r="CJ127" i="8"/>
  <c r="CC127" i="8" s="1"/>
  <c r="CJ129" i="8"/>
  <c r="CC129" i="8" s="1"/>
  <c r="CF135" i="8"/>
  <c r="CM136" i="8"/>
  <c r="CE136" i="8"/>
  <c r="CN136" i="8"/>
  <c r="CJ136" i="8"/>
  <c r="CC136" i="8" s="1"/>
  <c r="CF136" i="8"/>
  <c r="CK136" i="8"/>
  <c r="CD136" i="8"/>
  <c r="CL136" i="8"/>
  <c r="CF143" i="8"/>
  <c r="CM144" i="8"/>
  <c r="CE144" i="8"/>
  <c r="CN144" i="8"/>
  <c r="CJ144" i="8"/>
  <c r="CC144" i="8" s="1"/>
  <c r="CF144" i="8"/>
  <c r="CK144" i="8"/>
  <c r="CD144" i="8"/>
  <c r="CL144" i="8"/>
  <c r="CD154" i="8"/>
  <c r="CK172" i="8"/>
  <c r="CD172" i="8" s="1"/>
  <c r="CH172" i="8"/>
  <c r="CA172" i="8" s="1"/>
  <c r="AW172" i="8" s="1"/>
  <c r="CI172" i="8"/>
  <c r="CB172" i="8" s="1"/>
  <c r="CJ179" i="8"/>
  <c r="CC179" i="8" s="1"/>
  <c r="CK179" i="8"/>
  <c r="CD179" i="8" s="1"/>
  <c r="CI179" i="8"/>
  <c r="CB179" i="8" s="1"/>
  <c r="AW179" i="8" s="1"/>
  <c r="CK193" i="8"/>
  <c r="CD193" i="8" s="1"/>
  <c r="CH193" i="8"/>
  <c r="CA193" i="8" s="1"/>
  <c r="CI193" i="8"/>
  <c r="CB193" i="8" s="1"/>
  <c r="CJ193" i="8"/>
  <c r="CC193" i="8" s="1"/>
  <c r="CI203" i="8"/>
  <c r="CB203" i="8" s="1"/>
  <c r="CL203" i="8"/>
  <c r="CE203" i="8" s="1"/>
  <c r="CH203" i="8"/>
  <c r="CA203" i="8" s="1"/>
  <c r="CK203" i="8"/>
  <c r="CD203" i="8" s="1"/>
  <c r="CJ203" i="8"/>
  <c r="CC203" i="8" s="1"/>
  <c r="CK224" i="8"/>
  <c r="CE224" i="8"/>
  <c r="CM224" i="8"/>
  <c r="CG224" i="8"/>
  <c r="CL224" i="8"/>
  <c r="CN224" i="8"/>
  <c r="CD224" i="8"/>
  <c r="CF224" i="8"/>
  <c r="CK238" i="8"/>
  <c r="CE238" i="8"/>
  <c r="CM238" i="8"/>
  <c r="CG238" i="8"/>
  <c r="CL238" i="8"/>
  <c r="CN238" i="8"/>
  <c r="CD238" i="8"/>
  <c r="CN244" i="8"/>
  <c r="CG244" i="8"/>
  <c r="CL244" i="8"/>
  <c r="CE244" i="8"/>
  <c r="CD244" i="8"/>
  <c r="CF244" i="8"/>
  <c r="CK244" i="8"/>
  <c r="CM244" i="8"/>
  <c r="CM25" i="8"/>
  <c r="D23" i="8"/>
  <c r="CG25" i="8"/>
  <c r="CG29" i="8"/>
  <c r="CM29" i="8"/>
  <c r="CG33" i="8"/>
  <c r="CM33" i="8"/>
  <c r="CL35" i="8"/>
  <c r="CD35" i="8"/>
  <c r="CN35" i="8"/>
  <c r="CJ35" i="8"/>
  <c r="CC35" i="8" s="1"/>
  <c r="AY35" i="8" s="1"/>
  <c r="CF35" i="8"/>
  <c r="CN43" i="8"/>
  <c r="CG92" i="8"/>
  <c r="CM92" i="8"/>
  <c r="CG98" i="8"/>
  <c r="CM98" i="8"/>
  <c r="CL104" i="8"/>
  <c r="CD104" i="8"/>
  <c r="CN104" i="8"/>
  <c r="CJ104" i="8"/>
  <c r="CC104" i="8" s="1"/>
  <c r="AW104" i="8" s="1"/>
  <c r="CF104" i="8"/>
  <c r="CN110" i="8"/>
  <c r="CJ110" i="8"/>
  <c r="CC110" i="8" s="1"/>
  <c r="AW110" i="8" s="1"/>
  <c r="CF110" i="8"/>
  <c r="CL110" i="8"/>
  <c r="CD110" i="8"/>
  <c r="CN112" i="8"/>
  <c r="CJ112" i="8"/>
  <c r="CC112" i="8" s="1"/>
  <c r="AW112" i="8" s="1"/>
  <c r="CF112" i="8"/>
  <c r="CL112" i="8"/>
  <c r="CD112" i="8"/>
  <c r="CN116" i="8"/>
  <c r="CJ116" i="8"/>
  <c r="CC116" i="8" s="1"/>
  <c r="AW116" i="8" s="1"/>
  <c r="CF116" i="8"/>
  <c r="CL116" i="8"/>
  <c r="CD116" i="8"/>
  <c r="CN120" i="8"/>
  <c r="CJ120" i="8"/>
  <c r="CC120" i="8" s="1"/>
  <c r="AW120" i="8" s="1"/>
  <c r="CF120" i="8"/>
  <c r="CL120" i="8"/>
  <c r="CD120" i="8"/>
  <c r="CK122" i="8"/>
  <c r="CM122" i="8"/>
  <c r="CD122" i="8"/>
  <c r="CJ122" i="8"/>
  <c r="CC122" i="8" s="1"/>
  <c r="AW122" i="8" s="1"/>
  <c r="CF122" i="8"/>
  <c r="CK131" i="8"/>
  <c r="CG131" i="8"/>
  <c r="CL131" i="8"/>
  <c r="CD131" i="8"/>
  <c r="CJ131" i="8"/>
  <c r="CC131" i="8" s="1"/>
  <c r="AW131" i="8" s="1"/>
  <c r="CE131" i="8"/>
  <c r="CN131" i="8"/>
  <c r="CM131" i="8"/>
  <c r="CK137" i="8"/>
  <c r="CG137" i="8"/>
  <c r="CL137" i="8"/>
  <c r="CD137" i="8"/>
  <c r="AW137" i="8" s="1"/>
  <c r="CM137" i="8"/>
  <c r="CF137" i="8"/>
  <c r="CE137" i="8"/>
  <c r="CN137" i="8"/>
  <c r="CK139" i="8"/>
  <c r="CG139" i="8"/>
  <c r="CL139" i="8"/>
  <c r="CD139" i="8"/>
  <c r="CJ139" i="8"/>
  <c r="CC139" i="8" s="1"/>
  <c r="CE139" i="8"/>
  <c r="CN139" i="8"/>
  <c r="CM139" i="8"/>
  <c r="CJ166" i="8"/>
  <c r="CC166" i="8" s="1"/>
  <c r="AW166" i="8" s="1"/>
  <c r="CK166" i="8"/>
  <c r="CD166" i="8" s="1"/>
  <c r="CI166" i="8"/>
  <c r="CB166" i="8" s="1"/>
  <c r="CH169" i="8"/>
  <c r="CA169" i="8" s="1"/>
  <c r="CI169" i="8"/>
  <c r="CB169" i="8" s="1"/>
  <c r="CK169" i="8"/>
  <c r="CD169" i="8" s="1"/>
  <c r="CJ171" i="8"/>
  <c r="CC171" i="8" s="1"/>
  <c r="CK171" i="8"/>
  <c r="CD171" i="8" s="1"/>
  <c r="CI171" i="8"/>
  <c r="CB171" i="8" s="1"/>
  <c r="CH171" i="8"/>
  <c r="CA171" i="8" s="1"/>
  <c r="CK187" i="8"/>
  <c r="CD187" i="8" s="1"/>
  <c r="CJ187" i="8"/>
  <c r="CC187" i="8" s="1"/>
  <c r="CI187" i="8"/>
  <c r="CB187" i="8" s="1"/>
  <c r="AW187" i="8" s="1"/>
  <c r="CL239" i="8"/>
  <c r="CF239" i="8"/>
  <c r="CN239" i="8"/>
  <c r="CD239" i="8"/>
  <c r="CM239" i="8"/>
  <c r="CE239" i="8"/>
  <c r="CG239" i="8"/>
  <c r="AX239" i="8" s="1"/>
  <c r="CK239" i="8"/>
  <c r="CN242" i="8"/>
  <c r="CG242" i="8"/>
  <c r="CL242" i="8"/>
  <c r="CE242" i="8"/>
  <c r="CK242" i="8"/>
  <c r="CM242" i="8"/>
  <c r="CD242" i="8"/>
  <c r="AX242" i="8" s="1"/>
  <c r="CL292" i="8"/>
  <c r="CF292" i="8"/>
  <c r="CN292" i="8"/>
  <c r="CD292" i="8"/>
  <c r="CK292" i="8"/>
  <c r="CG292" i="8"/>
  <c r="CE292" i="8"/>
  <c r="AX292" i="8" s="1"/>
  <c r="CM292" i="8"/>
  <c r="CL304" i="8"/>
  <c r="CF304" i="8"/>
  <c r="CN304" i="8"/>
  <c r="CD304" i="8"/>
  <c r="CK304" i="8"/>
  <c r="CG304" i="8"/>
  <c r="CE304" i="8"/>
  <c r="AX304" i="8" s="1"/>
  <c r="CM304" i="8"/>
  <c r="CI318" i="8"/>
  <c r="CB318" i="8"/>
  <c r="CI321" i="8"/>
  <c r="CB321" i="8"/>
  <c r="CA12" i="8"/>
  <c r="D19" i="8"/>
  <c r="CN22" i="8"/>
  <c r="CJ22" i="8"/>
  <c r="CC22" i="8" s="1"/>
  <c r="AY22" i="8" s="1"/>
  <c r="CF22" i="8"/>
  <c r="CL22" i="8"/>
  <c r="CD22" i="8"/>
  <c r="CN26" i="8"/>
  <c r="CJ26" i="8"/>
  <c r="CC26" i="8" s="1"/>
  <c r="CF26" i="8"/>
  <c r="AY26" i="8" s="1"/>
  <c r="CL26" i="8"/>
  <c r="CD26" i="8"/>
  <c r="CN30" i="8"/>
  <c r="CJ30" i="8"/>
  <c r="CC30" i="8" s="1"/>
  <c r="AY30" i="8" s="1"/>
  <c r="CF30" i="8"/>
  <c r="CL30" i="8"/>
  <c r="CD30" i="8"/>
  <c r="CN34" i="8"/>
  <c r="CJ34" i="8"/>
  <c r="CC34" i="8" s="1"/>
  <c r="AY34" i="8" s="1"/>
  <c r="CF34" i="8"/>
  <c r="CL34" i="8"/>
  <c r="CD34" i="8"/>
  <c r="CE35" i="8"/>
  <c r="CK35" i="8"/>
  <c r="CK41" i="8"/>
  <c r="CD41" i="8" s="1"/>
  <c r="CG41" i="8"/>
  <c r="CM41" i="8"/>
  <c r="CI41" i="8"/>
  <c r="CB41" i="8" s="1"/>
  <c r="AX41" i="8" s="1"/>
  <c r="CE41" i="8"/>
  <c r="CL41" i="8"/>
  <c r="CM44" i="8"/>
  <c r="CI44" i="8"/>
  <c r="CB44" i="8" s="1"/>
  <c r="AX44" i="8" s="1"/>
  <c r="CE44" i="8"/>
  <c r="CK44" i="8"/>
  <c r="CD44" i="8" s="1"/>
  <c r="CG44" i="8"/>
  <c r="CL44" i="8"/>
  <c r="D54" i="8"/>
  <c r="CM48" i="8"/>
  <c r="CI48" i="8"/>
  <c r="CB48" i="8" s="1"/>
  <c r="CE48" i="8"/>
  <c r="CK48" i="8"/>
  <c r="CD48" i="8" s="1"/>
  <c r="CG48" i="8"/>
  <c r="CL48" i="8"/>
  <c r="CM50" i="8"/>
  <c r="CI50" i="8"/>
  <c r="CB50" i="8" s="1"/>
  <c r="CE50" i="8"/>
  <c r="CK50" i="8"/>
  <c r="CD50" i="8" s="1"/>
  <c r="CG50" i="8"/>
  <c r="CL50" i="8"/>
  <c r="CM52" i="8"/>
  <c r="CI52" i="8"/>
  <c r="CB52" i="8" s="1"/>
  <c r="CE52" i="8"/>
  <c r="CK52" i="8"/>
  <c r="CD52" i="8" s="1"/>
  <c r="CG52" i="8"/>
  <c r="CL52" i="8"/>
  <c r="E54" i="8"/>
  <c r="D60" i="8"/>
  <c r="CK55" i="8"/>
  <c r="CD55" i="8" s="1"/>
  <c r="CG55" i="8"/>
  <c r="CM55" i="8"/>
  <c r="CI55" i="8"/>
  <c r="CB55" i="8" s="1"/>
  <c r="CE55" i="8"/>
  <c r="CL55" i="8"/>
  <c r="CK57" i="8"/>
  <c r="CD57" i="8" s="1"/>
  <c r="CG57" i="8"/>
  <c r="CM57" i="8"/>
  <c r="CI57" i="8"/>
  <c r="CB57" i="8" s="1"/>
  <c r="CE57" i="8"/>
  <c r="CL57" i="8"/>
  <c r="CK59" i="8"/>
  <c r="CD59" i="8" s="1"/>
  <c r="CG59" i="8"/>
  <c r="CM59" i="8"/>
  <c r="CI59" i="8"/>
  <c r="CB59" i="8" s="1"/>
  <c r="CE59" i="8"/>
  <c r="CL59" i="8"/>
  <c r="CM62" i="8"/>
  <c r="CI62" i="8"/>
  <c r="CB62" i="8" s="1"/>
  <c r="CE62" i="8"/>
  <c r="CK62" i="8"/>
  <c r="CD62" i="8" s="1"/>
  <c r="CG62" i="8"/>
  <c r="CL62" i="8"/>
  <c r="E64" i="8"/>
  <c r="D64" i="8" s="1"/>
  <c r="J67" i="8"/>
  <c r="J69" i="8"/>
  <c r="J71" i="8"/>
  <c r="J73" i="8"/>
  <c r="J75" i="8"/>
  <c r="J77" i="8"/>
  <c r="J79" i="8"/>
  <c r="J81" i="8"/>
  <c r="CL93" i="8"/>
  <c r="CD93" i="8"/>
  <c r="CN93" i="8"/>
  <c r="CJ93" i="8"/>
  <c r="CC93" i="8" s="1"/>
  <c r="AW93" i="8" s="1"/>
  <c r="CF93" i="8"/>
  <c r="CK96" i="8"/>
  <c r="CN99" i="8"/>
  <c r="CJ99" i="8"/>
  <c r="CC99" i="8" s="1"/>
  <c r="AW99" i="8" s="1"/>
  <c r="CF99" i="8"/>
  <c r="CL99" i="8"/>
  <c r="CD99" i="8"/>
  <c r="CN103" i="8"/>
  <c r="CJ103" i="8"/>
  <c r="CC103" i="8" s="1"/>
  <c r="AW103" i="8" s="1"/>
  <c r="CF103" i="8"/>
  <c r="CL103" i="8"/>
  <c r="CD103" i="8"/>
  <c r="CE104" i="8"/>
  <c r="CK104" i="8"/>
  <c r="CL107" i="8"/>
  <c r="CG107" i="8"/>
  <c r="CN107" i="8"/>
  <c r="CJ107" i="8"/>
  <c r="CC107" i="8" s="1"/>
  <c r="AW107" i="8" s="1"/>
  <c r="CE107" i="8"/>
  <c r="CD107" i="8"/>
  <c r="CM107" i="8"/>
  <c r="CL109" i="8"/>
  <c r="CD109" i="8"/>
  <c r="CN109" i="8"/>
  <c r="CJ109" i="8"/>
  <c r="CC109" i="8" s="1"/>
  <c r="AW109" i="8" s="1"/>
  <c r="CF109" i="8"/>
  <c r="CE110" i="8"/>
  <c r="CK110" i="8"/>
  <c r="CE112" i="8"/>
  <c r="CK112" i="8"/>
  <c r="CL115" i="8"/>
  <c r="CD115" i="8"/>
  <c r="CN115" i="8"/>
  <c r="CJ115" i="8"/>
  <c r="CC115" i="8" s="1"/>
  <c r="AW115" i="8" s="1"/>
  <c r="CF115" i="8"/>
  <c r="CE116" i="8"/>
  <c r="CK116" i="8"/>
  <c r="CL119" i="8"/>
  <c r="CD119" i="8"/>
  <c r="CN119" i="8"/>
  <c r="CJ119" i="8"/>
  <c r="CC119" i="8" s="1"/>
  <c r="AW119" i="8" s="1"/>
  <c r="CF119" i="8"/>
  <c r="CE120" i="8"/>
  <c r="CK120" i="8"/>
  <c r="CE122" i="8"/>
  <c r="CL122" i="8"/>
  <c r="CE127" i="8"/>
  <c r="CE129" i="8"/>
  <c r="CF131" i="8"/>
  <c r="CM132" i="8"/>
  <c r="CE132" i="8"/>
  <c r="CN132" i="8"/>
  <c r="CJ132" i="8"/>
  <c r="CC132" i="8" s="1"/>
  <c r="CF132" i="8"/>
  <c r="CK132" i="8"/>
  <c r="CD132" i="8"/>
  <c r="CL132" i="8"/>
  <c r="CJ133" i="8"/>
  <c r="CC133" i="8" s="1"/>
  <c r="AW133" i="8" s="1"/>
  <c r="CF139" i="8"/>
  <c r="CM140" i="8"/>
  <c r="CE140" i="8"/>
  <c r="CN140" i="8"/>
  <c r="CJ140" i="8"/>
  <c r="CC140" i="8" s="1"/>
  <c r="CF140" i="8"/>
  <c r="CK140" i="8"/>
  <c r="CD140" i="8"/>
  <c r="CL140" i="8"/>
  <c r="CJ141" i="8"/>
  <c r="CC141" i="8" s="1"/>
  <c r="AW141" i="8" s="1"/>
  <c r="CK156" i="8"/>
  <c r="CD156" i="8"/>
  <c r="CJ169" i="8"/>
  <c r="CC169" i="8" s="1"/>
  <c r="CK176" i="8"/>
  <c r="CD176" i="8" s="1"/>
  <c r="CH176" i="8"/>
  <c r="CA176" i="8" s="1"/>
  <c r="CJ176" i="8"/>
  <c r="CC176" i="8" s="1"/>
  <c r="CJ183" i="8"/>
  <c r="CC183" i="8" s="1"/>
  <c r="CK183" i="8"/>
  <c r="CD183" i="8" s="1"/>
  <c r="CI183" i="8"/>
  <c r="CB183" i="8" s="1"/>
  <c r="AW183" i="8" s="1"/>
  <c r="CI205" i="8"/>
  <c r="CB205" i="8" s="1"/>
  <c r="CK205" i="8"/>
  <c r="CD205" i="8" s="1"/>
  <c r="CL205" i="8"/>
  <c r="CE205" i="8" s="1"/>
  <c r="CH205" i="8"/>
  <c r="CA205" i="8" s="1"/>
  <c r="CJ205" i="8"/>
  <c r="CC205" i="8" s="1"/>
  <c r="AX224" i="8"/>
  <c r="CL245" i="8"/>
  <c r="CE245" i="8"/>
  <c r="CN245" i="8"/>
  <c r="CG245" i="8"/>
  <c r="CM245" i="8"/>
  <c r="CD245" i="8"/>
  <c r="CF245" i="8"/>
  <c r="AX245" i="8" s="1"/>
  <c r="D123" i="8"/>
  <c r="D124" i="8"/>
  <c r="D125" i="8"/>
  <c r="D126" i="8"/>
  <c r="D128" i="8"/>
  <c r="D134" i="8"/>
  <c r="AW139" i="8"/>
  <c r="D142" i="8"/>
  <c r="D178" i="8"/>
  <c r="CJ180" i="8"/>
  <c r="CC180" i="8" s="1"/>
  <c r="CK180" i="8"/>
  <c r="CD180" i="8" s="1"/>
  <c r="CJ181" i="8"/>
  <c r="CC181" i="8" s="1"/>
  <c r="CK181" i="8"/>
  <c r="CD181" i="8" s="1"/>
  <c r="CH181" i="8"/>
  <c r="CA181" i="8" s="1"/>
  <c r="AW181" i="8" s="1"/>
  <c r="CJ182" i="8"/>
  <c r="CC182" i="8" s="1"/>
  <c r="CK182" i="8"/>
  <c r="CD182" i="8" s="1"/>
  <c r="CH182" i="8"/>
  <c r="CA182" i="8" s="1"/>
  <c r="CI182" i="8"/>
  <c r="CB182" i="8" s="1"/>
  <c r="CK191" i="8"/>
  <c r="CD191" i="8" s="1"/>
  <c r="CJ191" i="8"/>
  <c r="CC191" i="8" s="1"/>
  <c r="CH191" i="8"/>
  <c r="CA191" i="8" s="1"/>
  <c r="AW191" i="8" s="1"/>
  <c r="CN223" i="8"/>
  <c r="CJ223" i="8"/>
  <c r="CC223" i="8" s="1"/>
  <c r="CF223" i="8"/>
  <c r="AX223" i="8" s="1"/>
  <c r="CL223" i="8"/>
  <c r="CD223" i="8"/>
  <c r="CI223" i="8"/>
  <c r="CB223" i="8" s="1"/>
  <c r="CM223" i="8"/>
  <c r="CE223" i="8"/>
  <c r="CG223" i="8"/>
  <c r="CN230" i="8"/>
  <c r="CD230" i="8"/>
  <c r="CL230" i="8"/>
  <c r="CF230" i="8"/>
  <c r="CG230" i="8"/>
  <c r="AX230" i="8" s="1"/>
  <c r="CM230" i="8"/>
  <c r="CE230" i="8"/>
  <c r="CK230" i="8"/>
  <c r="AX244" i="8"/>
  <c r="CL247" i="8"/>
  <c r="CD247" i="8"/>
  <c r="CN247" i="8"/>
  <c r="CJ247" i="8"/>
  <c r="CC247" i="8" s="1"/>
  <c r="CF247" i="8"/>
  <c r="CM247" i="8"/>
  <c r="CG247" i="8"/>
  <c r="CI247" i="8"/>
  <c r="CB247" i="8" s="1"/>
  <c r="AX247" i="8" s="1"/>
  <c r="CN256" i="8"/>
  <c r="CF256" i="8"/>
  <c r="CG256" i="8"/>
  <c r="CL256" i="8"/>
  <c r="CE256" i="8"/>
  <c r="D130" i="8"/>
  <c r="D138" i="8"/>
  <c r="AW143" i="8"/>
  <c r="CN150" i="8"/>
  <c r="CJ150" i="8"/>
  <c r="CC150" i="8" s="1"/>
  <c r="CF150" i="8"/>
  <c r="CK150" i="8"/>
  <c r="CG150" i="8"/>
  <c r="CN152" i="8"/>
  <c r="CJ152" i="8"/>
  <c r="CC152" i="8" s="1"/>
  <c r="AY152" i="8" s="1"/>
  <c r="CF152" i="8"/>
  <c r="CK152" i="8"/>
  <c r="CG152" i="8"/>
  <c r="CK158" i="8"/>
  <c r="CD158" i="8"/>
  <c r="CK168" i="8"/>
  <c r="CD168" i="8" s="1"/>
  <c r="CH168" i="8"/>
  <c r="CA168" i="8" s="1"/>
  <c r="CI168" i="8"/>
  <c r="CB168" i="8" s="1"/>
  <c r="CJ168" i="8"/>
  <c r="CC168" i="8" s="1"/>
  <c r="CH173" i="8"/>
  <c r="CA173" i="8" s="1"/>
  <c r="CI173" i="8"/>
  <c r="CB173" i="8" s="1"/>
  <c r="CK173" i="8"/>
  <c r="CD173" i="8" s="1"/>
  <c r="CH180" i="8"/>
  <c r="CA180" i="8" s="1"/>
  <c r="CJ184" i="8"/>
  <c r="CC184" i="8" s="1"/>
  <c r="AW184" i="8" s="1"/>
  <c r="CK184" i="8"/>
  <c r="CD184" i="8" s="1"/>
  <c r="CJ185" i="8"/>
  <c r="CC185" i="8" s="1"/>
  <c r="CK185" i="8"/>
  <c r="CD185" i="8" s="1"/>
  <c r="CH185" i="8"/>
  <c r="CA185" i="8" s="1"/>
  <c r="CJ186" i="8"/>
  <c r="CC186" i="8" s="1"/>
  <c r="CK186" i="8"/>
  <c r="CD186" i="8" s="1"/>
  <c r="CH186" i="8"/>
  <c r="CA186" i="8" s="1"/>
  <c r="CI186" i="8"/>
  <c r="CB186" i="8" s="1"/>
  <c r="CK190" i="8"/>
  <c r="CD190" i="8" s="1"/>
  <c r="CH190" i="8"/>
  <c r="CA190" i="8" s="1"/>
  <c r="AW190" i="8" s="1"/>
  <c r="CI190" i="8"/>
  <c r="CB190" i="8" s="1"/>
  <c r="CJ190" i="8"/>
  <c r="CC190" i="8" s="1"/>
  <c r="CK192" i="8"/>
  <c r="CD192" i="8" s="1"/>
  <c r="CI192" i="8"/>
  <c r="CB192" i="8" s="1"/>
  <c r="AW192" i="8" s="1"/>
  <c r="CJ192" i="8"/>
  <c r="CC192" i="8" s="1"/>
  <c r="CK197" i="8"/>
  <c r="CD197" i="8" s="1"/>
  <c r="CH197" i="8"/>
  <c r="CA197" i="8" s="1"/>
  <c r="CI197" i="8"/>
  <c r="CB197" i="8" s="1"/>
  <c r="CK231" i="8"/>
  <c r="CE231" i="8"/>
  <c r="CM231" i="8"/>
  <c r="CG231" i="8"/>
  <c r="CL231" i="8"/>
  <c r="CN231" i="8"/>
  <c r="CD231" i="8"/>
  <c r="AX231" i="8" s="1"/>
  <c r="CF231" i="8"/>
  <c r="CL232" i="8"/>
  <c r="CF232" i="8"/>
  <c r="CN232" i="8"/>
  <c r="CD232" i="8"/>
  <c r="AX232" i="8" s="1"/>
  <c r="CG232" i="8"/>
  <c r="CK232" i="8"/>
  <c r="CE232" i="8"/>
  <c r="CM236" i="8"/>
  <c r="CG236" i="8"/>
  <c r="CK236" i="8"/>
  <c r="CE236" i="8"/>
  <c r="AX236" i="8" s="1"/>
  <c r="CF236" i="8"/>
  <c r="CD236" i="8"/>
  <c r="CK249" i="8"/>
  <c r="CE249" i="8"/>
  <c r="CN249" i="8"/>
  <c r="CG249" i="8"/>
  <c r="CL249" i="8"/>
  <c r="CD249" i="8"/>
  <c r="AX249" i="8" s="1"/>
  <c r="CM249" i="8"/>
  <c r="CF249" i="8"/>
  <c r="CM252" i="8"/>
  <c r="CG252" i="8"/>
  <c r="AX252" i="8" s="1"/>
  <c r="CN252" i="8"/>
  <c r="CD252" i="8"/>
  <c r="CF252" i="8"/>
  <c r="CK252" i="8"/>
  <c r="CL252" i="8"/>
  <c r="CG261" i="8"/>
  <c r="CL261" i="8"/>
  <c r="CF261" i="8"/>
  <c r="CN261" i="8"/>
  <c r="CE261" i="8"/>
  <c r="CL278" i="8"/>
  <c r="CF278" i="8"/>
  <c r="CN278" i="8"/>
  <c r="CD278" i="8"/>
  <c r="CG278" i="8"/>
  <c r="CM278" i="8"/>
  <c r="CK278" i="8"/>
  <c r="CE278" i="8"/>
  <c r="F159" i="8"/>
  <c r="CE151" i="8"/>
  <c r="CM151" i="8"/>
  <c r="CL153" i="8"/>
  <c r="CD153" i="8"/>
  <c r="AY153" i="8" s="1"/>
  <c r="CG153" i="8"/>
  <c r="CK153" i="8"/>
  <c r="CK155" i="8"/>
  <c r="CG155" i="8"/>
  <c r="CL155" i="8"/>
  <c r="CD155" i="8"/>
  <c r="CH164" i="8"/>
  <c r="CA164" i="8" s="1"/>
  <c r="CI164" i="8"/>
  <c r="CB164" i="8" s="1"/>
  <c r="CJ164" i="8"/>
  <c r="CC164" i="8" s="1"/>
  <c r="D188" i="8"/>
  <c r="CK194" i="8"/>
  <c r="CD194" i="8" s="1"/>
  <c r="CH194" i="8"/>
  <c r="CA194" i="8" s="1"/>
  <c r="AW194" i="8" s="1"/>
  <c r="CK195" i="8"/>
  <c r="CD195" i="8" s="1"/>
  <c r="CJ195" i="8"/>
  <c r="CC195" i="8" s="1"/>
  <c r="D196" i="8"/>
  <c r="CN221" i="8"/>
  <c r="CJ221" i="8"/>
  <c r="CC221" i="8" s="1"/>
  <c r="CF221" i="8"/>
  <c r="CL221" i="8"/>
  <c r="CD221" i="8"/>
  <c r="AX221" i="8" s="1"/>
  <c r="CK221" i="8"/>
  <c r="CE221" i="8"/>
  <c r="CM221" i="8"/>
  <c r="CG221" i="8"/>
  <c r="CN227" i="8"/>
  <c r="CD227" i="8"/>
  <c r="CL227" i="8"/>
  <c r="CF227" i="8"/>
  <c r="CK227" i="8"/>
  <c r="CG227" i="8"/>
  <c r="CN234" i="8"/>
  <c r="CD234" i="8"/>
  <c r="CL234" i="8"/>
  <c r="CF234" i="8"/>
  <c r="CK234" i="8"/>
  <c r="CG234" i="8"/>
  <c r="CM240" i="8"/>
  <c r="CG240" i="8"/>
  <c r="CK240" i="8"/>
  <c r="CE240" i="8"/>
  <c r="CL240" i="8"/>
  <c r="CF240" i="8"/>
  <c r="CN246" i="8"/>
  <c r="CG246" i="8"/>
  <c r="CL246" i="8"/>
  <c r="CE246" i="8"/>
  <c r="CK246" i="8"/>
  <c r="CM246" i="8"/>
  <c r="CF246" i="8"/>
  <c r="CN253" i="8"/>
  <c r="CI253" i="8"/>
  <c r="CB253" i="8" s="1"/>
  <c r="CJ253" i="8"/>
  <c r="CC253" i="8" s="1"/>
  <c r="AX253" i="8" s="1"/>
  <c r="CE253" i="8"/>
  <c r="CM253" i="8"/>
  <c r="CG253" i="8"/>
  <c r="CF253" i="8"/>
  <c r="CN254" i="8"/>
  <c r="CF254" i="8"/>
  <c r="CG254" i="8"/>
  <c r="CL254" i="8"/>
  <c r="CM254" i="8"/>
  <c r="CE254" i="8"/>
  <c r="CN276" i="8"/>
  <c r="CD276" i="8"/>
  <c r="CL276" i="8"/>
  <c r="CF276" i="8"/>
  <c r="CK276" i="8"/>
  <c r="CM276" i="8"/>
  <c r="CE276" i="8"/>
  <c r="CG276" i="8"/>
  <c r="CL294" i="8"/>
  <c r="CF294" i="8"/>
  <c r="CN294" i="8"/>
  <c r="CD294" i="8"/>
  <c r="CG294" i="8"/>
  <c r="CK294" i="8"/>
  <c r="CM294" i="8"/>
  <c r="CE294" i="8"/>
  <c r="CD151" i="8"/>
  <c r="AY151" i="8" s="1"/>
  <c r="CF153" i="8"/>
  <c r="CJ153" i="8"/>
  <c r="CC153" i="8" s="1"/>
  <c r="CM154" i="8"/>
  <c r="CN154" i="8"/>
  <c r="CJ154" i="8"/>
  <c r="CC154" i="8" s="1"/>
  <c r="AY154" i="8" s="1"/>
  <c r="CF154" i="8"/>
  <c r="CG154" i="8"/>
  <c r="CL154" i="8"/>
  <c r="AY155" i="8"/>
  <c r="CN155" i="8"/>
  <c r="CK157" i="8"/>
  <c r="CG157" i="8"/>
  <c r="CL157" i="8"/>
  <c r="CD157" i="8"/>
  <c r="AY157" i="8" s="1"/>
  <c r="CJ175" i="8"/>
  <c r="CC175" i="8" s="1"/>
  <c r="CK175" i="8"/>
  <c r="CD175" i="8" s="1"/>
  <c r="CH175" i="8"/>
  <c r="CA175" i="8" s="1"/>
  <c r="AW175" i="8" s="1"/>
  <c r="CH177" i="8"/>
  <c r="CA177" i="8" s="1"/>
  <c r="CI177" i="8"/>
  <c r="CB177" i="8" s="1"/>
  <c r="CJ177" i="8"/>
  <c r="CC177" i="8" s="1"/>
  <c r="CI195" i="8"/>
  <c r="CB195" i="8" s="1"/>
  <c r="AW195" i="8" s="1"/>
  <c r="CL222" i="8"/>
  <c r="CD222" i="8"/>
  <c r="AX222" i="8" s="1"/>
  <c r="CN222" i="8"/>
  <c r="CJ222" i="8"/>
  <c r="CC222" i="8" s="1"/>
  <c r="CF222" i="8"/>
  <c r="CM222" i="8"/>
  <c r="CG222" i="8"/>
  <c r="CK222" i="8"/>
  <c r="CM226" i="8"/>
  <c r="CG226" i="8"/>
  <c r="CK226" i="8"/>
  <c r="CE226" i="8"/>
  <c r="CL226" i="8"/>
  <c r="CN226" i="8"/>
  <c r="CD226" i="8"/>
  <c r="AX226" i="8" s="1"/>
  <c r="CE227" i="8"/>
  <c r="CK228" i="8"/>
  <c r="CE228" i="8"/>
  <c r="CM228" i="8"/>
  <c r="CG228" i="8"/>
  <c r="CN228" i="8"/>
  <c r="CD228" i="8"/>
  <c r="AX228" i="8" s="1"/>
  <c r="CF228" i="8"/>
  <c r="CM233" i="8"/>
  <c r="CG233" i="8"/>
  <c r="CK233" i="8"/>
  <c r="CE233" i="8"/>
  <c r="CL233" i="8"/>
  <c r="CN233" i="8"/>
  <c r="CD233" i="8"/>
  <c r="AX233" i="8" s="1"/>
  <c r="CE234" i="8"/>
  <c r="CL235" i="8"/>
  <c r="CD235" i="8"/>
  <c r="CN235" i="8"/>
  <c r="CJ235" i="8"/>
  <c r="CC235" i="8" s="1"/>
  <c r="AX235" i="8" s="1"/>
  <c r="CF235" i="8"/>
  <c r="CK235" i="8"/>
  <c r="CE235" i="8"/>
  <c r="CM235" i="8"/>
  <c r="CG235" i="8"/>
  <c r="CD240" i="8"/>
  <c r="AX240" i="8" s="1"/>
  <c r="CL241" i="8"/>
  <c r="CG241" i="8"/>
  <c r="CN241" i="8"/>
  <c r="CJ241" i="8"/>
  <c r="CC241" i="8" s="1"/>
  <c r="CE241" i="8"/>
  <c r="CM241" i="8"/>
  <c r="CD241" i="8"/>
  <c r="CF241" i="8"/>
  <c r="CI241" i="8"/>
  <c r="CB241" i="8" s="1"/>
  <c r="AX241" i="8" s="1"/>
  <c r="CL243" i="8"/>
  <c r="CE243" i="8"/>
  <c r="CN243" i="8"/>
  <c r="CG243" i="8"/>
  <c r="AX243" i="8" s="1"/>
  <c r="CF243" i="8"/>
  <c r="CK243" i="8"/>
  <c r="CD246" i="8"/>
  <c r="CN248" i="8"/>
  <c r="CM248" i="8"/>
  <c r="CG248" i="8"/>
  <c r="CK248" i="8"/>
  <c r="CE248" i="8"/>
  <c r="CL248" i="8"/>
  <c r="CF248" i="8"/>
  <c r="AX248" i="8" s="1"/>
  <c r="AX251" i="8"/>
  <c r="CL253" i="8"/>
  <c r="CN266" i="8"/>
  <c r="CD266" i="8"/>
  <c r="CL266" i="8"/>
  <c r="CF266" i="8"/>
  <c r="CM266" i="8"/>
  <c r="CG266" i="8"/>
  <c r="CE266" i="8"/>
  <c r="AX266" i="8" s="1"/>
  <c r="CK266" i="8"/>
  <c r="CL277" i="8"/>
  <c r="CD277" i="8"/>
  <c r="CN277" i="8"/>
  <c r="CJ277" i="8"/>
  <c r="CC277" i="8" s="1"/>
  <c r="CF277" i="8"/>
  <c r="CM277" i="8"/>
  <c r="CG277" i="8"/>
  <c r="AX277" i="8" s="1"/>
  <c r="CI277" i="8"/>
  <c r="CB277" i="8" s="1"/>
  <c r="CE277" i="8"/>
  <c r="CK277" i="8"/>
  <c r="CF156" i="8"/>
  <c r="CJ156" i="8"/>
  <c r="CC156" i="8" s="1"/>
  <c r="AY156" i="8" s="1"/>
  <c r="CN156" i="8"/>
  <c r="CF158" i="8"/>
  <c r="CJ158" i="8"/>
  <c r="CC158" i="8" s="1"/>
  <c r="AY158" i="8" s="1"/>
  <c r="CN158" i="8"/>
  <c r="CJ165" i="8"/>
  <c r="CC165" i="8" s="1"/>
  <c r="AW165" i="8" s="1"/>
  <c r="CJ170" i="8"/>
  <c r="CC170" i="8" s="1"/>
  <c r="AW170" i="8" s="1"/>
  <c r="CJ174" i="8"/>
  <c r="CC174" i="8" s="1"/>
  <c r="AW174" i="8" s="1"/>
  <c r="D204" i="8"/>
  <c r="CJ206" i="8"/>
  <c r="CC206" i="8" s="1"/>
  <c r="CL206" i="8"/>
  <c r="CE206" i="8" s="1"/>
  <c r="CH206" i="8"/>
  <c r="CA206" i="8" s="1"/>
  <c r="AV206" i="8" s="1"/>
  <c r="CM229" i="8"/>
  <c r="CI229" i="8"/>
  <c r="CB229" i="8" s="1"/>
  <c r="CE229" i="8"/>
  <c r="AX229" i="8" s="1"/>
  <c r="CK229" i="8"/>
  <c r="CG229" i="8"/>
  <c r="CD229" i="8"/>
  <c r="CL229" i="8"/>
  <c r="CL250" i="8"/>
  <c r="CF250" i="8"/>
  <c r="CM250" i="8"/>
  <c r="CE250" i="8"/>
  <c r="CD250" i="8"/>
  <c r="AX250" i="8" s="1"/>
  <c r="CN250" i="8"/>
  <c r="CN258" i="8"/>
  <c r="CF258" i="8"/>
  <c r="AX258" i="8" s="1"/>
  <c r="CG258" i="8"/>
  <c r="CL258" i="8"/>
  <c r="CE258" i="8"/>
  <c r="CN265" i="8"/>
  <c r="CM265" i="8"/>
  <c r="CI265" i="8"/>
  <c r="CB265" i="8" s="1"/>
  <c r="CE265" i="8"/>
  <c r="CJ265" i="8"/>
  <c r="CC265" i="8" s="1"/>
  <c r="CF265" i="8"/>
  <c r="CL265" i="8"/>
  <c r="CD265" i="8"/>
  <c r="CK265" i="8"/>
  <c r="CL270" i="8"/>
  <c r="CF270" i="8"/>
  <c r="CN270" i="8"/>
  <c r="CD270" i="8"/>
  <c r="AX270" i="8" s="1"/>
  <c r="CG270" i="8"/>
  <c r="CM270" i="8"/>
  <c r="CE270" i="8"/>
  <c r="CN272" i="8"/>
  <c r="CD272" i="8"/>
  <c r="CL272" i="8"/>
  <c r="CF272" i="8"/>
  <c r="CK272" i="8"/>
  <c r="CM272" i="8"/>
  <c r="CE272" i="8"/>
  <c r="CN273" i="8"/>
  <c r="CD273" i="8"/>
  <c r="CL273" i="8"/>
  <c r="CF273" i="8"/>
  <c r="CM273" i="8"/>
  <c r="CE273" i="8"/>
  <c r="CG273" i="8"/>
  <c r="CK273" i="8"/>
  <c r="CN284" i="8"/>
  <c r="CD284" i="8"/>
  <c r="CL284" i="8"/>
  <c r="CF284" i="8"/>
  <c r="AX284" i="8" s="1"/>
  <c r="CK284" i="8"/>
  <c r="CG284" i="8"/>
  <c r="CE284" i="8"/>
  <c r="CM284" i="8"/>
  <c r="CN298" i="8"/>
  <c r="CD298" i="8"/>
  <c r="CL298" i="8"/>
  <c r="CF298" i="8"/>
  <c r="CG298" i="8"/>
  <c r="CK298" i="8"/>
  <c r="CM298" i="8"/>
  <c r="CE298" i="8"/>
  <c r="AX298" i="8" s="1"/>
  <c r="CL303" i="8"/>
  <c r="CF303" i="8"/>
  <c r="CN303" i="8"/>
  <c r="CD303" i="8"/>
  <c r="AX303" i="8" s="1"/>
  <c r="CM303" i="8"/>
  <c r="CE303" i="8"/>
  <c r="CK303" i="8"/>
  <c r="CG303" i="8"/>
  <c r="CE156" i="8"/>
  <c r="CE158" i="8"/>
  <c r="CN237" i="8"/>
  <c r="CD237" i="8"/>
  <c r="AX237" i="8" s="1"/>
  <c r="CL237" i="8"/>
  <c r="CF237" i="8"/>
  <c r="CE237" i="8"/>
  <c r="CM237" i="8"/>
  <c r="AX238" i="8"/>
  <c r="AX246" i="8"/>
  <c r="CN267" i="8"/>
  <c r="CD267" i="8"/>
  <c r="CK267" i="8"/>
  <c r="CE267" i="8"/>
  <c r="AX267" i="8" s="1"/>
  <c r="CL267" i="8"/>
  <c r="CF267" i="8"/>
  <c r="CM267" i="8"/>
  <c r="CN275" i="8"/>
  <c r="CD275" i="8"/>
  <c r="CL275" i="8"/>
  <c r="CF275" i="8"/>
  <c r="CK275" i="8"/>
  <c r="CM275" i="8"/>
  <c r="CG275" i="8"/>
  <c r="CE275" i="8"/>
  <c r="AX275" i="8" s="1"/>
  <c r="CL280" i="8"/>
  <c r="CF280" i="8"/>
  <c r="CN280" i="8"/>
  <c r="CD280" i="8"/>
  <c r="CK280" i="8"/>
  <c r="CG280" i="8"/>
  <c r="CE280" i="8"/>
  <c r="CM280" i="8"/>
  <c r="CN286" i="8"/>
  <c r="CD286" i="8"/>
  <c r="CL286" i="8"/>
  <c r="CF286" i="8"/>
  <c r="CG286" i="8"/>
  <c r="CK286" i="8"/>
  <c r="CM286" i="8"/>
  <c r="CE286" i="8"/>
  <c r="AX286" i="8" s="1"/>
  <c r="AX293" i="8"/>
  <c r="CN296" i="8"/>
  <c r="CD296" i="8"/>
  <c r="CL296" i="8"/>
  <c r="CF296" i="8"/>
  <c r="CK296" i="8"/>
  <c r="CG296" i="8"/>
  <c r="CM296" i="8"/>
  <c r="CE296" i="8"/>
  <c r="AX296" i="8" s="1"/>
  <c r="CD251" i="8"/>
  <c r="AX256" i="8"/>
  <c r="D257" i="8"/>
  <c r="CG260" i="8"/>
  <c r="CL260" i="8"/>
  <c r="CE260" i="8"/>
  <c r="AX260" i="8" s="1"/>
  <c r="CG264" i="8"/>
  <c r="CL264" i="8"/>
  <c r="CE264" i="8"/>
  <c r="CN271" i="8"/>
  <c r="CJ271" i="8"/>
  <c r="CC271" i="8" s="1"/>
  <c r="CF271" i="8"/>
  <c r="CL271" i="8"/>
  <c r="CD271" i="8"/>
  <c r="CI271" i="8"/>
  <c r="CB271" i="8" s="1"/>
  <c r="AX271" i="8" s="1"/>
  <c r="CK271" i="8"/>
  <c r="CE271" i="8"/>
  <c r="CM271" i="8"/>
  <c r="AX272" i="8"/>
  <c r="CL282" i="8"/>
  <c r="CF282" i="8"/>
  <c r="CN282" i="8"/>
  <c r="CD282" i="8"/>
  <c r="CG282" i="8"/>
  <c r="CK282" i="8"/>
  <c r="CE282" i="8"/>
  <c r="AX282" i="8" s="1"/>
  <c r="CL290" i="8"/>
  <c r="CF290" i="8"/>
  <c r="CN290" i="8"/>
  <c r="CD290" i="8"/>
  <c r="AX290" i="8" s="1"/>
  <c r="CG290" i="8"/>
  <c r="CK290" i="8"/>
  <c r="CM290" i="8"/>
  <c r="CE290" i="8"/>
  <c r="CN297" i="8"/>
  <c r="CD297" i="8"/>
  <c r="AX297" i="8" s="1"/>
  <c r="CL297" i="8"/>
  <c r="CF297" i="8"/>
  <c r="CM297" i="8"/>
  <c r="CE297" i="8"/>
  <c r="CK297" i="8"/>
  <c r="CG297" i="8"/>
  <c r="CN300" i="8"/>
  <c r="CD300" i="8"/>
  <c r="CL300" i="8"/>
  <c r="CF300" i="8"/>
  <c r="CK300" i="8"/>
  <c r="CG300" i="8"/>
  <c r="CE300" i="8"/>
  <c r="CI317" i="8"/>
  <c r="CB317" i="8"/>
  <c r="CI319" i="8"/>
  <c r="CB319" i="8"/>
  <c r="AS321" i="8"/>
  <c r="CM251" i="8"/>
  <c r="CG251" i="8"/>
  <c r="CF251" i="8"/>
  <c r="CN251" i="8"/>
  <c r="AX254" i="8"/>
  <c r="D255" i="8"/>
  <c r="D259" i="8"/>
  <c r="CG262" i="8"/>
  <c r="CL262" i="8"/>
  <c r="CE262" i="8"/>
  <c r="AX262" i="8" s="1"/>
  <c r="CL268" i="8"/>
  <c r="CF268" i="8"/>
  <c r="CN268" i="8"/>
  <c r="CD268" i="8"/>
  <c r="AX268" i="8" s="1"/>
  <c r="CK268" i="8"/>
  <c r="CM268" i="8"/>
  <c r="CE268" i="8"/>
  <c r="CL269" i="8"/>
  <c r="CF269" i="8"/>
  <c r="CN269" i="8"/>
  <c r="CD269" i="8"/>
  <c r="CM269" i="8"/>
  <c r="CE269" i="8"/>
  <c r="AX269" i="8" s="1"/>
  <c r="CG269" i="8"/>
  <c r="CN274" i="8"/>
  <c r="CD274" i="8"/>
  <c r="CL274" i="8"/>
  <c r="CF274" i="8"/>
  <c r="CG274" i="8"/>
  <c r="CE274" i="8"/>
  <c r="AX276" i="8"/>
  <c r="CL279" i="8"/>
  <c r="CN279" i="8"/>
  <c r="CD279" i="8"/>
  <c r="AX279" i="8" s="1"/>
  <c r="CM279" i="8"/>
  <c r="CF279" i="8"/>
  <c r="CK279" i="8"/>
  <c r="CE279" i="8"/>
  <c r="CN288" i="8"/>
  <c r="CD288" i="8"/>
  <c r="CL288" i="8"/>
  <c r="CF288" i="8"/>
  <c r="CK288" i="8"/>
  <c r="CG288" i="8"/>
  <c r="CE288" i="8"/>
  <c r="CN299" i="8"/>
  <c r="CD299" i="8"/>
  <c r="AX299" i="8" s="1"/>
  <c r="CL299" i="8"/>
  <c r="CF299" i="8"/>
  <c r="CM299" i="8"/>
  <c r="CE299" i="8"/>
  <c r="CK299" i="8"/>
  <c r="CG299" i="8"/>
  <c r="CL302" i="8"/>
  <c r="CF302" i="8"/>
  <c r="AX302" i="8" s="1"/>
  <c r="CN302" i="8"/>
  <c r="CD302" i="8"/>
  <c r="CG302" i="8"/>
  <c r="CK302" i="8"/>
  <c r="CM302" i="8"/>
  <c r="CE302" i="8"/>
  <c r="CL306" i="8"/>
  <c r="CF306" i="8"/>
  <c r="CN306" i="8"/>
  <c r="CD306" i="8"/>
  <c r="CG306" i="8"/>
  <c r="CK306" i="8"/>
  <c r="CE306" i="8"/>
  <c r="AX273" i="8"/>
  <c r="CN285" i="8"/>
  <c r="CD285" i="8"/>
  <c r="AX285" i="8" s="1"/>
  <c r="CL285" i="8"/>
  <c r="CF285" i="8"/>
  <c r="CM285" i="8"/>
  <c r="CE285" i="8"/>
  <c r="CG285" i="8"/>
  <c r="CL293" i="8"/>
  <c r="CF293" i="8"/>
  <c r="CN293" i="8"/>
  <c r="CD293" i="8"/>
  <c r="CM293" i="8"/>
  <c r="CE293" i="8"/>
  <c r="CG293" i="8"/>
  <c r="D307" i="8"/>
  <c r="AS317" i="8"/>
  <c r="AS319" i="8"/>
  <c r="AS320" i="8"/>
  <c r="AX274" i="8"/>
  <c r="AX278" i="8"/>
  <c r="CL281" i="8"/>
  <c r="CF281" i="8"/>
  <c r="CN281" i="8"/>
  <c r="CD281" i="8"/>
  <c r="AX281" i="8" s="1"/>
  <c r="CM281" i="8"/>
  <c r="CE281" i="8"/>
  <c r="CG281" i="8"/>
  <c r="AX287" i="8"/>
  <c r="CL289" i="8"/>
  <c r="CD289" i="8"/>
  <c r="CN289" i="8"/>
  <c r="CJ289" i="8"/>
  <c r="CC289" i="8" s="1"/>
  <c r="CF289" i="8"/>
  <c r="CM289" i="8"/>
  <c r="CG289" i="8"/>
  <c r="CI289" i="8"/>
  <c r="CB289" i="8" s="1"/>
  <c r="AX289" i="8" s="1"/>
  <c r="CK289" i="8"/>
  <c r="CL301" i="8"/>
  <c r="CD301" i="8"/>
  <c r="CN301" i="8"/>
  <c r="CJ301" i="8"/>
  <c r="CC301" i="8" s="1"/>
  <c r="CF301" i="8"/>
  <c r="CM301" i="8"/>
  <c r="CG301" i="8"/>
  <c r="CI301" i="8"/>
  <c r="CB301" i="8" s="1"/>
  <c r="AX301" i="8" s="1"/>
  <c r="CK301" i="8"/>
  <c r="CL305" i="8"/>
  <c r="CF305" i="8"/>
  <c r="CN305" i="8"/>
  <c r="CD305" i="8"/>
  <c r="CM305" i="8"/>
  <c r="CE305" i="8"/>
  <c r="CG305" i="8"/>
  <c r="AX305" i="8" s="1"/>
  <c r="AS318" i="8"/>
  <c r="AX280" i="8"/>
  <c r="CG283" i="8"/>
  <c r="CE287" i="8"/>
  <c r="AX288" i="8"/>
  <c r="CE291" i="8"/>
  <c r="AX291" i="8" s="1"/>
  <c r="CG295" i="8"/>
  <c r="AX300" i="8"/>
  <c r="CN283" i="8"/>
  <c r="CJ283" i="8"/>
  <c r="CC283" i="8" s="1"/>
  <c r="CF283" i="8"/>
  <c r="CL283" i="8"/>
  <c r="CD283" i="8"/>
  <c r="CI283" i="8"/>
  <c r="CB283" i="8" s="1"/>
  <c r="AX283" i="8" s="1"/>
  <c r="CN287" i="8"/>
  <c r="CD287" i="8"/>
  <c r="CL287" i="8"/>
  <c r="CF287" i="8"/>
  <c r="CL291" i="8"/>
  <c r="CF291" i="8"/>
  <c r="CN291" i="8"/>
  <c r="CD291" i="8"/>
  <c r="AX294" i="8"/>
  <c r="CN295" i="8"/>
  <c r="CJ295" i="8"/>
  <c r="CC295" i="8" s="1"/>
  <c r="CF295" i="8"/>
  <c r="CL295" i="8"/>
  <c r="CD295" i="8"/>
  <c r="CI295" i="8"/>
  <c r="CB295" i="8" s="1"/>
  <c r="AX295" i="8" s="1"/>
  <c r="AX306" i="8"/>
  <c r="CI320" i="8"/>
  <c r="CB320" i="8"/>
  <c r="CN257" i="8" l="1"/>
  <c r="CF257" i="8"/>
  <c r="CG257" i="8"/>
  <c r="CM257" i="8"/>
  <c r="CE257" i="8"/>
  <c r="CL257" i="8"/>
  <c r="AX227" i="8"/>
  <c r="CK196" i="8"/>
  <c r="CD196" i="8" s="1"/>
  <c r="CI196" i="8"/>
  <c r="CB196" i="8" s="1"/>
  <c r="CJ196" i="8"/>
  <c r="CC196" i="8" s="1"/>
  <c r="CH196" i="8"/>
  <c r="CA196" i="8" s="1"/>
  <c r="AW196" i="8" s="1"/>
  <c r="AW164" i="8"/>
  <c r="AW197" i="8"/>
  <c r="AW168" i="8"/>
  <c r="AY150" i="8"/>
  <c r="AW182" i="8"/>
  <c r="CM134" i="8"/>
  <c r="CE134" i="8"/>
  <c r="CN134" i="8"/>
  <c r="CJ134" i="8"/>
  <c r="CC134" i="8" s="1"/>
  <c r="CF134" i="8"/>
  <c r="CL134" i="8"/>
  <c r="CG134" i="8"/>
  <c r="CK134" i="8"/>
  <c r="CD134" i="8"/>
  <c r="CK125" i="8"/>
  <c r="CF125" i="8"/>
  <c r="CM125" i="8"/>
  <c r="CG125" i="8"/>
  <c r="CJ125" i="8"/>
  <c r="CC125" i="8" s="1"/>
  <c r="CD125" i="8"/>
  <c r="CE125" i="8"/>
  <c r="CN125" i="8"/>
  <c r="CL125" i="8"/>
  <c r="AW132" i="8"/>
  <c r="AX57" i="8"/>
  <c r="AX52" i="8"/>
  <c r="AX48" i="8"/>
  <c r="CM19" i="8"/>
  <c r="CE19" i="8"/>
  <c r="CL19" i="8"/>
  <c r="CD19" i="8"/>
  <c r="D36" i="8"/>
  <c r="A378" i="8" s="1"/>
  <c r="CK19" i="8"/>
  <c r="CG19" i="8"/>
  <c r="CN19" i="8"/>
  <c r="CJ19" i="8"/>
  <c r="CC19" i="8" s="1"/>
  <c r="AY19" i="8" s="1"/>
  <c r="CF19" i="8"/>
  <c r="AW169" i="8"/>
  <c r="AV203" i="8"/>
  <c r="AW136" i="8"/>
  <c r="AX61" i="8"/>
  <c r="AW127" i="8"/>
  <c r="CN255" i="8"/>
  <c r="CF255" i="8"/>
  <c r="CG255" i="8"/>
  <c r="CE255" i="8"/>
  <c r="CM255" i="8"/>
  <c r="CL255" i="8"/>
  <c r="AX264" i="8"/>
  <c r="AX265" i="8"/>
  <c r="AX234" i="8"/>
  <c r="CK188" i="8"/>
  <c r="CD188" i="8" s="1"/>
  <c r="CI188" i="8"/>
  <c r="CB188" i="8" s="1"/>
  <c r="CJ188" i="8"/>
  <c r="CC188" i="8" s="1"/>
  <c r="CH188" i="8"/>
  <c r="CA188" i="8" s="1"/>
  <c r="AX261" i="8"/>
  <c r="AW185" i="8"/>
  <c r="AW173" i="8"/>
  <c r="CM130" i="8"/>
  <c r="CE130" i="8"/>
  <c r="CN130" i="8"/>
  <c r="CJ130" i="8"/>
  <c r="CC130" i="8" s="1"/>
  <c r="CF130" i="8"/>
  <c r="CL130" i="8"/>
  <c r="CG130" i="8"/>
  <c r="CD130" i="8"/>
  <c r="CK130" i="8"/>
  <c r="CK124" i="8"/>
  <c r="CF124" i="8"/>
  <c r="CM124" i="8"/>
  <c r="CG124" i="8"/>
  <c r="CJ124" i="8"/>
  <c r="CC124" i="8" s="1"/>
  <c r="AW124" i="8" s="1"/>
  <c r="CD124" i="8"/>
  <c r="CE124" i="8"/>
  <c r="CN124" i="8"/>
  <c r="CL124" i="8"/>
  <c r="AV205" i="8"/>
  <c r="AW176" i="8"/>
  <c r="AW140" i="8"/>
  <c r="AX12" i="8"/>
  <c r="CL23" i="8"/>
  <c r="CD23" i="8"/>
  <c r="CN23" i="8"/>
  <c r="CJ23" i="8"/>
  <c r="CC23" i="8" s="1"/>
  <c r="AY23" i="8" s="1"/>
  <c r="CF23" i="8"/>
  <c r="CK23" i="8"/>
  <c r="CE23" i="8"/>
  <c r="CM23" i="8"/>
  <c r="CG23" i="8"/>
  <c r="AW193" i="8"/>
  <c r="AX58" i="8"/>
  <c r="AX51" i="8"/>
  <c r="AX47" i="8"/>
  <c r="AX45" i="8"/>
  <c r="AW198" i="8"/>
  <c r="AW189" i="8"/>
  <c r="AX43" i="8"/>
  <c r="CJ259" i="8"/>
  <c r="CC259" i="8" s="1"/>
  <c r="CE259" i="8"/>
  <c r="CL259" i="8"/>
  <c r="CF259" i="8"/>
  <c r="CN259" i="8"/>
  <c r="CI259" i="8"/>
  <c r="CB259" i="8" s="1"/>
  <c r="AX259" i="8" s="1"/>
  <c r="CM259" i="8"/>
  <c r="CG259" i="8"/>
  <c r="CM138" i="8"/>
  <c r="CE138" i="8"/>
  <c r="CN138" i="8"/>
  <c r="CJ138" i="8"/>
  <c r="CC138" i="8" s="1"/>
  <c r="CF138" i="8"/>
  <c r="CL138" i="8"/>
  <c r="CG138" i="8"/>
  <c r="CD138" i="8"/>
  <c r="CK138" i="8"/>
  <c r="CK126" i="8"/>
  <c r="CF126" i="8"/>
  <c r="CL126" i="8"/>
  <c r="CN126" i="8"/>
  <c r="CG126" i="8"/>
  <c r="CJ126" i="8"/>
  <c r="CC126" i="8" s="1"/>
  <c r="AW126" i="8" s="1"/>
  <c r="CD126" i="8"/>
  <c r="CM126" i="8"/>
  <c r="CE126" i="8"/>
  <c r="CL204" i="8"/>
  <c r="CE204" i="8" s="1"/>
  <c r="CJ204" i="8"/>
  <c r="CC204" i="8" s="1"/>
  <c r="CH204" i="8"/>
  <c r="CA204" i="8" s="1"/>
  <c r="CI204" i="8"/>
  <c r="CB204" i="8" s="1"/>
  <c r="CK204" i="8"/>
  <c r="CD204" i="8" s="1"/>
  <c r="AW177" i="8"/>
  <c r="AW186" i="8"/>
  <c r="AW180" i="8"/>
  <c r="CM142" i="8"/>
  <c r="CE142" i="8"/>
  <c r="CN142" i="8"/>
  <c r="CJ142" i="8"/>
  <c r="CC142" i="8" s="1"/>
  <c r="CF142" i="8"/>
  <c r="CL142" i="8"/>
  <c r="CG142" i="8"/>
  <c r="CK142" i="8"/>
  <c r="CD142" i="8"/>
  <c r="CK128" i="8"/>
  <c r="CF128" i="8"/>
  <c r="CL128" i="8"/>
  <c r="CG128" i="8"/>
  <c r="CJ128" i="8"/>
  <c r="CC128" i="8" s="1"/>
  <c r="CN128" i="8"/>
  <c r="CE128" i="8"/>
  <c r="CM128" i="8"/>
  <c r="CD128" i="8"/>
  <c r="CK123" i="8"/>
  <c r="CF123" i="8"/>
  <c r="CM123" i="8"/>
  <c r="CG123" i="8"/>
  <c r="CJ123" i="8"/>
  <c r="CC123" i="8" s="1"/>
  <c r="CD123" i="8"/>
  <c r="CN123" i="8"/>
  <c r="CL123" i="8"/>
  <c r="CE123" i="8"/>
  <c r="AX62" i="8"/>
  <c r="AX59" i="8"/>
  <c r="AX55" i="8"/>
  <c r="AX50" i="8"/>
  <c r="AW171" i="8"/>
  <c r="AW144" i="8"/>
  <c r="AW129" i="8"/>
  <c r="AX63" i="8"/>
  <c r="AW142" i="8" l="1"/>
  <c r="AW188" i="8"/>
  <c r="AW125" i="8"/>
  <c r="AW123" i="8"/>
  <c r="AV204" i="8"/>
  <c r="AW130" i="8"/>
  <c r="AX255" i="8"/>
  <c r="AX257" i="8"/>
  <c r="AW128" i="8"/>
  <c r="AW138" i="8"/>
  <c r="AW134" i="8"/>
  <c r="B378" i="8"/>
  <c r="E327" i="7" l="1"/>
  <c r="D327" i="7"/>
  <c r="CH321" i="7"/>
  <c r="CA321" i="7" s="1"/>
  <c r="F321" i="7"/>
  <c r="E321" i="7"/>
  <c r="CH320" i="7"/>
  <c r="CA320" i="7" s="1"/>
  <c r="F320" i="7"/>
  <c r="E320" i="7"/>
  <c r="CH319" i="7"/>
  <c r="CA319" i="7" s="1"/>
  <c r="F319" i="7"/>
  <c r="E319" i="7"/>
  <c r="CH318" i="7"/>
  <c r="CA318" i="7" s="1"/>
  <c r="F318" i="7"/>
  <c r="E318" i="7"/>
  <c r="CH317" i="7"/>
  <c r="CA317" i="7" s="1"/>
  <c r="F317" i="7"/>
  <c r="E317" i="7"/>
  <c r="AW312" i="7"/>
  <c r="AV312" i="7"/>
  <c r="AU312" i="7"/>
  <c r="AT312" i="7"/>
  <c r="AP312" i="7"/>
  <c r="AO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F312" i="7" s="1"/>
  <c r="G312" i="7"/>
  <c r="E312" i="7"/>
  <c r="D312" i="7" s="1"/>
  <c r="AW311" i="7"/>
  <c r="AV311" i="7"/>
  <c r="AU311" i="7"/>
  <c r="AT311" i="7"/>
  <c r="AP311" i="7"/>
  <c r="AO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F311" i="7" s="1"/>
  <c r="G311" i="7"/>
  <c r="E311" i="7" s="1"/>
  <c r="D311" i="7"/>
  <c r="AW310" i="7"/>
  <c r="AV310" i="7"/>
  <c r="AU310" i="7"/>
  <c r="AT310" i="7"/>
  <c r="AP310" i="7"/>
  <c r="AO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E310" i="7" s="1"/>
  <c r="D310" i="7" s="1"/>
  <c r="F310" i="7"/>
  <c r="AW309" i="7"/>
  <c r="AV309" i="7"/>
  <c r="AU309" i="7"/>
  <c r="AT309" i="7"/>
  <c r="AP309" i="7"/>
  <c r="AO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AW308" i="7"/>
  <c r="AV308" i="7"/>
  <c r="AU308" i="7"/>
  <c r="AT308" i="7"/>
  <c r="AS308" i="7"/>
  <c r="AP308" i="7"/>
  <c r="AO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 s="1"/>
  <c r="AW307" i="7"/>
  <c r="AV307" i="7"/>
  <c r="AU307" i="7"/>
  <c r="AT307" i="7"/>
  <c r="AS307" i="7"/>
  <c r="AR307" i="7"/>
  <c r="AQ307" i="7"/>
  <c r="AP307" i="7"/>
  <c r="AO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F307" i="7" s="1"/>
  <c r="D307" i="7" s="1"/>
  <c r="G307" i="7"/>
  <c r="E307" i="7" s="1"/>
  <c r="CH306" i="7"/>
  <c r="CC306" i="7"/>
  <c r="CB306" i="7"/>
  <c r="CA306" i="7"/>
  <c r="F306" i="7"/>
  <c r="E306" i="7"/>
  <c r="D306" i="7"/>
  <c r="CH305" i="7"/>
  <c r="CC305" i="7"/>
  <c r="CB305" i="7"/>
  <c r="CA305" i="7"/>
  <c r="F305" i="7"/>
  <c r="E305" i="7"/>
  <c r="D305" i="7"/>
  <c r="CH304" i="7"/>
  <c r="CE304" i="7"/>
  <c r="CC304" i="7"/>
  <c r="CB304" i="7"/>
  <c r="CA304" i="7"/>
  <c r="F304" i="7"/>
  <c r="E304" i="7"/>
  <c r="D304" i="7"/>
  <c r="CH303" i="7"/>
  <c r="CE303" i="7"/>
  <c r="CC303" i="7"/>
  <c r="CB303" i="7"/>
  <c r="CA303" i="7"/>
  <c r="F303" i="7"/>
  <c r="E303" i="7"/>
  <c r="D303" i="7"/>
  <c r="CH302" i="7"/>
  <c r="CC302" i="7"/>
  <c r="CB302" i="7"/>
  <c r="CA302" i="7"/>
  <c r="F302" i="7"/>
  <c r="E302" i="7"/>
  <c r="D302" i="7"/>
  <c r="CH301" i="7"/>
  <c r="CA301" i="7"/>
  <c r="F301" i="7"/>
  <c r="E301" i="7"/>
  <c r="CH300" i="7"/>
  <c r="CC300" i="7"/>
  <c r="CB300" i="7"/>
  <c r="CA300" i="7"/>
  <c r="F300" i="7"/>
  <c r="E300" i="7"/>
  <c r="CH299" i="7"/>
  <c r="CC299" i="7"/>
  <c r="CB299" i="7"/>
  <c r="CA299" i="7"/>
  <c r="F299" i="7"/>
  <c r="E299" i="7"/>
  <c r="CH298" i="7"/>
  <c r="CC298" i="7"/>
  <c r="CB298" i="7"/>
  <c r="CA298" i="7"/>
  <c r="F298" i="7"/>
  <c r="E298" i="7"/>
  <c r="CH297" i="7"/>
  <c r="CC297" i="7"/>
  <c r="CB297" i="7"/>
  <c r="CA297" i="7"/>
  <c r="F297" i="7"/>
  <c r="E297" i="7"/>
  <c r="CH296" i="7"/>
  <c r="CC296" i="7"/>
  <c r="CB296" i="7"/>
  <c r="CA296" i="7"/>
  <c r="F296" i="7"/>
  <c r="E296" i="7"/>
  <c r="CM295" i="7"/>
  <c r="CI295" i="7"/>
  <c r="CB295" i="7" s="1"/>
  <c r="CH295" i="7"/>
  <c r="CA295" i="7"/>
  <c r="F295" i="7"/>
  <c r="E295" i="7"/>
  <c r="D295" i="7"/>
  <c r="CK294" i="7"/>
  <c r="CH294" i="7"/>
  <c r="CC294" i="7"/>
  <c r="CB294" i="7"/>
  <c r="CA294" i="7"/>
  <c r="F294" i="7"/>
  <c r="E294" i="7"/>
  <c r="D294" i="7"/>
  <c r="CK293" i="7"/>
  <c r="CH293" i="7"/>
  <c r="CC293" i="7"/>
  <c r="CB293" i="7"/>
  <c r="CA293" i="7"/>
  <c r="F293" i="7"/>
  <c r="E293" i="7"/>
  <c r="D293" i="7"/>
  <c r="CH292" i="7"/>
  <c r="CE292" i="7"/>
  <c r="CC292" i="7"/>
  <c r="CB292" i="7"/>
  <c r="CA292" i="7"/>
  <c r="F292" i="7"/>
  <c r="E292" i="7"/>
  <c r="D292" i="7"/>
  <c r="CH291" i="7"/>
  <c r="CE291" i="7"/>
  <c r="CC291" i="7"/>
  <c r="CB291" i="7"/>
  <c r="CA291" i="7"/>
  <c r="F291" i="7"/>
  <c r="E291" i="7"/>
  <c r="D291" i="7"/>
  <c r="CK290" i="7"/>
  <c r="CH290" i="7"/>
  <c r="CC290" i="7"/>
  <c r="CB290" i="7"/>
  <c r="CA290" i="7"/>
  <c r="F290" i="7"/>
  <c r="E290" i="7"/>
  <c r="D290" i="7"/>
  <c r="CH289" i="7"/>
  <c r="CA289" i="7"/>
  <c r="F289" i="7"/>
  <c r="E289" i="7"/>
  <c r="CM288" i="7"/>
  <c r="CH288" i="7"/>
  <c r="CA288" i="7" s="1"/>
  <c r="CC288" i="7"/>
  <c r="CB288" i="7"/>
  <c r="F288" i="7"/>
  <c r="E288" i="7"/>
  <c r="D288" i="7" s="1"/>
  <c r="CH287" i="7"/>
  <c r="CA287" i="7" s="1"/>
  <c r="CC287" i="7"/>
  <c r="CB287" i="7"/>
  <c r="F287" i="7"/>
  <c r="E287" i="7"/>
  <c r="CH286" i="7"/>
  <c r="CA286" i="7" s="1"/>
  <c r="CC286" i="7"/>
  <c r="CB286" i="7"/>
  <c r="F286" i="7"/>
  <c r="E286" i="7"/>
  <c r="D286" i="7" s="1"/>
  <c r="CH285" i="7"/>
  <c r="CA285" i="7" s="1"/>
  <c r="CC285" i="7"/>
  <c r="CB285" i="7"/>
  <c r="F285" i="7"/>
  <c r="E285" i="7"/>
  <c r="CM284" i="7"/>
  <c r="CH284" i="7"/>
  <c r="CA284" i="7" s="1"/>
  <c r="CC284" i="7"/>
  <c r="CB284" i="7"/>
  <c r="F284" i="7"/>
  <c r="E284" i="7"/>
  <c r="D284" i="7" s="1"/>
  <c r="CL283" i="7"/>
  <c r="CH283" i="7"/>
  <c r="CA283" i="7" s="1"/>
  <c r="CD283" i="7"/>
  <c r="F283" i="7"/>
  <c r="E283" i="7"/>
  <c r="D283" i="7"/>
  <c r="CH282" i="7"/>
  <c r="CC282" i="7"/>
  <c r="CB282" i="7"/>
  <c r="CA282" i="7"/>
  <c r="F282" i="7"/>
  <c r="E282" i="7"/>
  <c r="D282" i="7" s="1"/>
  <c r="CE282" i="7" s="1"/>
  <c r="CL281" i="7"/>
  <c r="CH281" i="7"/>
  <c r="CC281" i="7"/>
  <c r="CB281" i="7"/>
  <c r="CA281" i="7"/>
  <c r="F281" i="7"/>
  <c r="D281" i="7" s="1"/>
  <c r="E281" i="7"/>
  <c r="CH280" i="7"/>
  <c r="CG280" i="7"/>
  <c r="CC280" i="7"/>
  <c r="CB280" i="7"/>
  <c r="CA280" i="7"/>
  <c r="F280" i="7"/>
  <c r="E280" i="7"/>
  <c r="D280" i="7"/>
  <c r="CH279" i="7"/>
  <c r="CC279" i="7"/>
  <c r="CB279" i="7"/>
  <c r="CA279" i="7"/>
  <c r="F279" i="7"/>
  <c r="E279" i="7"/>
  <c r="D279" i="7"/>
  <c r="CH278" i="7"/>
  <c r="CC278" i="7"/>
  <c r="CB278" i="7"/>
  <c r="CA278" i="7"/>
  <c r="F278" i="7"/>
  <c r="E278" i="7"/>
  <c r="CH277" i="7"/>
  <c r="CG277" i="7"/>
  <c r="CA277" i="7"/>
  <c r="F277" i="7"/>
  <c r="E277" i="7"/>
  <c r="D277" i="7"/>
  <c r="CL277" i="7" s="1"/>
  <c r="CH276" i="7"/>
  <c r="CA276" i="7" s="1"/>
  <c r="CC276" i="7"/>
  <c r="CB276" i="7"/>
  <c r="F276" i="7"/>
  <c r="E276" i="7"/>
  <c r="CL275" i="7"/>
  <c r="CH275" i="7"/>
  <c r="CA275" i="7" s="1"/>
  <c r="CC275" i="7"/>
  <c r="CB275" i="7"/>
  <c r="F275" i="7"/>
  <c r="E275" i="7"/>
  <c r="D275" i="7" s="1"/>
  <c r="CG275" i="7" s="1"/>
  <c r="CH274" i="7"/>
  <c r="CA274" i="7" s="1"/>
  <c r="CC274" i="7"/>
  <c r="CB274" i="7"/>
  <c r="F274" i="7"/>
  <c r="E274" i="7"/>
  <c r="D274" i="7" s="1"/>
  <c r="CH273" i="7"/>
  <c r="CA273" i="7" s="1"/>
  <c r="CC273" i="7"/>
  <c r="CB273" i="7"/>
  <c r="F273" i="7"/>
  <c r="E273" i="7"/>
  <c r="D273" i="7" s="1"/>
  <c r="CH272" i="7"/>
  <c r="CA272" i="7" s="1"/>
  <c r="CC272" i="7"/>
  <c r="CB272" i="7"/>
  <c r="F272" i="7"/>
  <c r="E272" i="7"/>
  <c r="CI271" i="7"/>
  <c r="CB271" i="7" s="1"/>
  <c r="CH271" i="7"/>
  <c r="CA271" i="7"/>
  <c r="F271" i="7"/>
  <c r="E271" i="7"/>
  <c r="D271" i="7"/>
  <c r="CH270" i="7"/>
  <c r="CE270" i="7"/>
  <c r="CC270" i="7"/>
  <c r="CB270" i="7"/>
  <c r="CA270" i="7"/>
  <c r="F270" i="7"/>
  <c r="E270" i="7"/>
  <c r="D270" i="7"/>
  <c r="CH269" i="7"/>
  <c r="CE269" i="7"/>
  <c r="CC269" i="7"/>
  <c r="CB269" i="7"/>
  <c r="CA269" i="7"/>
  <c r="F269" i="7"/>
  <c r="E269" i="7"/>
  <c r="D269" i="7"/>
  <c r="CH268" i="7"/>
  <c r="CE268" i="7"/>
  <c r="CC268" i="7"/>
  <c r="CB268" i="7"/>
  <c r="CA268" i="7"/>
  <c r="F268" i="7"/>
  <c r="E268" i="7"/>
  <c r="D268" i="7"/>
  <c r="CH267" i="7"/>
  <c r="CE267" i="7"/>
  <c r="CC267" i="7"/>
  <c r="CB267" i="7"/>
  <c r="CA267" i="7"/>
  <c r="F267" i="7"/>
  <c r="E267" i="7"/>
  <c r="D267" i="7"/>
  <c r="CH266" i="7"/>
  <c r="CE266" i="7"/>
  <c r="CC266" i="7"/>
  <c r="CB266" i="7"/>
  <c r="CA266" i="7"/>
  <c r="F266" i="7"/>
  <c r="E266" i="7"/>
  <c r="D266" i="7"/>
  <c r="CJ265" i="7"/>
  <c r="CH265" i="7"/>
  <c r="CA265" i="7" s="1"/>
  <c r="CC265" i="7"/>
  <c r="F265" i="7"/>
  <c r="E265" i="7"/>
  <c r="D265" i="7" s="1"/>
  <c r="CN265" i="7" s="1"/>
  <c r="CC264" i="7"/>
  <c r="CA264" i="7"/>
  <c r="F264" i="7"/>
  <c r="E264" i="7"/>
  <c r="CC263" i="7"/>
  <c r="CA263" i="7"/>
  <c r="F263" i="7"/>
  <c r="E263" i="7"/>
  <c r="D263" i="7" s="1"/>
  <c r="CC262" i="7"/>
  <c r="CA262" i="7"/>
  <c r="F262" i="7"/>
  <c r="E262" i="7"/>
  <c r="D262" i="7" s="1"/>
  <c r="CM261" i="7"/>
  <c r="CC261" i="7"/>
  <c r="CA261" i="7"/>
  <c r="F261" i="7"/>
  <c r="E261" i="7"/>
  <c r="D261" i="7" s="1"/>
  <c r="CL261" i="7" s="1"/>
  <c r="CC260" i="7"/>
  <c r="CA260" i="7"/>
  <c r="F260" i="7"/>
  <c r="E260" i="7"/>
  <c r="CL259" i="7"/>
  <c r="CG259" i="7"/>
  <c r="CA259" i="7"/>
  <c r="F259" i="7"/>
  <c r="E259" i="7"/>
  <c r="D259" i="7"/>
  <c r="CF259" i="7" s="1"/>
  <c r="CC258" i="7"/>
  <c r="CA258" i="7"/>
  <c r="F258" i="7"/>
  <c r="E258" i="7"/>
  <c r="D258" i="7" s="1"/>
  <c r="CC257" i="7"/>
  <c r="CA257" i="7"/>
  <c r="F257" i="7"/>
  <c r="E257" i="7"/>
  <c r="D257" i="7"/>
  <c r="CC256" i="7"/>
  <c r="CA256" i="7"/>
  <c r="F256" i="7"/>
  <c r="E256" i="7"/>
  <c r="D256" i="7"/>
  <c r="CL255" i="7"/>
  <c r="CC255" i="7"/>
  <c r="CA255" i="7"/>
  <c r="F255" i="7"/>
  <c r="E255" i="7"/>
  <c r="D255" i="7"/>
  <c r="CG255" i="7" s="1"/>
  <c r="CL254" i="7"/>
  <c r="CC254" i="7"/>
  <c r="CA254" i="7"/>
  <c r="F254" i="7"/>
  <c r="E254" i="7"/>
  <c r="D254" i="7" s="1"/>
  <c r="CJ253" i="7"/>
  <c r="CC253" i="7" s="1"/>
  <c r="CF253" i="7"/>
  <c r="CA253" i="7"/>
  <c r="F253" i="7"/>
  <c r="E253" i="7"/>
  <c r="D253" i="7"/>
  <c r="CE253" i="7" s="1"/>
  <c r="CN252" i="7"/>
  <c r="CK252" i="7"/>
  <c r="CH252" i="7"/>
  <c r="CA252" i="7" s="1"/>
  <c r="CD252" i="7"/>
  <c r="CC252" i="7"/>
  <c r="F252" i="7"/>
  <c r="D252" i="7" s="1"/>
  <c r="E252" i="7"/>
  <c r="CH251" i="7"/>
  <c r="CA251" i="7" s="1"/>
  <c r="CC251" i="7"/>
  <c r="F251" i="7"/>
  <c r="E251" i="7"/>
  <c r="D251" i="7" s="1"/>
  <c r="CH250" i="7"/>
  <c r="CC250" i="7"/>
  <c r="CA250" i="7"/>
  <c r="F250" i="7"/>
  <c r="E250" i="7"/>
  <c r="D250" i="7" s="1"/>
  <c r="CK249" i="7"/>
  <c r="CH249" i="7"/>
  <c r="CC249" i="7"/>
  <c r="CA249" i="7"/>
  <c r="F249" i="7"/>
  <c r="E249" i="7"/>
  <c r="D249" i="7"/>
  <c r="CH248" i="7"/>
  <c r="CA248" i="7" s="1"/>
  <c r="CC248" i="7"/>
  <c r="F248" i="7"/>
  <c r="D248" i="7" s="1"/>
  <c r="E248" i="7"/>
  <c r="CM247" i="7"/>
  <c r="CH247" i="7"/>
  <c r="CE247" i="7"/>
  <c r="CA247" i="7"/>
  <c r="F247" i="7"/>
  <c r="E247" i="7"/>
  <c r="D247" i="7" s="1"/>
  <c r="CL246" i="7"/>
  <c r="CK246" i="7"/>
  <c r="CE246" i="7"/>
  <c r="CC246" i="7"/>
  <c r="CA246" i="7"/>
  <c r="F246" i="7"/>
  <c r="D246" i="7" s="1"/>
  <c r="E246" i="7"/>
  <c r="CC245" i="7"/>
  <c r="CA245" i="7"/>
  <c r="F245" i="7"/>
  <c r="E245" i="7"/>
  <c r="D245" i="7"/>
  <c r="CD244" i="7"/>
  <c r="CC244" i="7"/>
  <c r="CA244" i="7"/>
  <c r="F244" i="7"/>
  <c r="D244" i="7" s="1"/>
  <c r="E244" i="7"/>
  <c r="CC243" i="7"/>
  <c r="CA243" i="7"/>
  <c r="F243" i="7"/>
  <c r="E243" i="7"/>
  <c r="D243" i="7" s="1"/>
  <c r="CL242" i="7"/>
  <c r="CK242" i="7"/>
  <c r="CE242" i="7"/>
  <c r="CC242" i="7"/>
  <c r="CA242" i="7"/>
  <c r="F242" i="7"/>
  <c r="D242" i="7" s="1"/>
  <c r="E242" i="7"/>
  <c r="CN241" i="7"/>
  <c r="CM241" i="7"/>
  <c r="CI241" i="7"/>
  <c r="CB241" i="7" s="1"/>
  <c r="CE241" i="7"/>
  <c r="CD241" i="7"/>
  <c r="CA241" i="7"/>
  <c r="F241" i="7"/>
  <c r="E241" i="7"/>
  <c r="D241" i="7"/>
  <c r="CN240" i="7"/>
  <c r="CK240" i="7"/>
  <c r="CH240" i="7"/>
  <c r="CA240" i="7" s="1"/>
  <c r="CD240" i="7"/>
  <c r="CC240" i="7"/>
  <c r="F240" i="7"/>
  <c r="D240" i="7" s="1"/>
  <c r="E240" i="7"/>
  <c r="CN239" i="7"/>
  <c r="CM239" i="7"/>
  <c r="CH239" i="7"/>
  <c r="CA239" i="7" s="1"/>
  <c r="CD239" i="7"/>
  <c r="CC239" i="7"/>
  <c r="F239" i="7"/>
  <c r="E239" i="7"/>
  <c r="D239" i="7" s="1"/>
  <c r="CH238" i="7"/>
  <c r="CC238" i="7"/>
  <c r="CA238" i="7"/>
  <c r="F238" i="7"/>
  <c r="E238" i="7"/>
  <c r="D238" i="7" s="1"/>
  <c r="CH237" i="7"/>
  <c r="CC237" i="7"/>
  <c r="CA237" i="7"/>
  <c r="F237" i="7"/>
  <c r="E237" i="7"/>
  <c r="D237" i="7"/>
  <c r="CN236" i="7"/>
  <c r="CH236" i="7"/>
  <c r="CA236" i="7" s="1"/>
  <c r="CE236" i="7"/>
  <c r="CD236" i="7"/>
  <c r="CC236" i="7"/>
  <c r="F236" i="7"/>
  <c r="D236" i="7" s="1"/>
  <c r="E236" i="7"/>
  <c r="CH235" i="7"/>
  <c r="CA235" i="7"/>
  <c r="F235" i="7"/>
  <c r="E235" i="7"/>
  <c r="D235" i="7" s="1"/>
  <c r="CK234" i="7"/>
  <c r="CH234" i="7"/>
  <c r="CC234" i="7"/>
  <c r="CA234" i="7"/>
  <c r="F234" i="7"/>
  <c r="E234" i="7"/>
  <c r="D234" i="7" s="1"/>
  <c r="CK233" i="7"/>
  <c r="CH233" i="7"/>
  <c r="CE233" i="7"/>
  <c r="CC233" i="7"/>
  <c r="CA233" i="7"/>
  <c r="F233" i="7"/>
  <c r="D233" i="7" s="1"/>
  <c r="E233" i="7"/>
  <c r="CH232" i="7"/>
  <c r="CA232" i="7" s="1"/>
  <c r="CC232" i="7"/>
  <c r="F232" i="7"/>
  <c r="E232" i="7"/>
  <c r="CH231" i="7"/>
  <c r="CC231" i="7"/>
  <c r="CA231" i="7"/>
  <c r="F231" i="7"/>
  <c r="E231" i="7"/>
  <c r="D231" i="7" s="1"/>
  <c r="CL230" i="7"/>
  <c r="CK230" i="7"/>
  <c r="CH230" i="7"/>
  <c r="CF230" i="7"/>
  <c r="CE230" i="7"/>
  <c r="CC230" i="7"/>
  <c r="CA230" i="7"/>
  <c r="F230" i="7"/>
  <c r="E230" i="7"/>
  <c r="D230" i="7"/>
  <c r="CN229" i="7"/>
  <c r="CL229" i="7"/>
  <c r="CH229" i="7"/>
  <c r="CA229" i="7" s="1"/>
  <c r="F229" i="7"/>
  <c r="E229" i="7"/>
  <c r="D229" i="7" s="1"/>
  <c r="CN228" i="7"/>
  <c r="CH228" i="7"/>
  <c r="CG228" i="7"/>
  <c r="CC228" i="7"/>
  <c r="CA228" i="7"/>
  <c r="F228" i="7"/>
  <c r="E228" i="7"/>
  <c r="D228" i="7"/>
  <c r="CH227" i="7"/>
  <c r="CC227" i="7"/>
  <c r="CA227" i="7"/>
  <c r="F227" i="7"/>
  <c r="E227" i="7"/>
  <c r="D227" i="7" s="1"/>
  <c r="CM227" i="7" s="1"/>
  <c r="CH226" i="7"/>
  <c r="CC226" i="7"/>
  <c r="CA226" i="7"/>
  <c r="F226" i="7"/>
  <c r="E226" i="7"/>
  <c r="D226" i="7"/>
  <c r="CH225" i="7"/>
  <c r="CA225" i="7" s="1"/>
  <c r="CC225" i="7"/>
  <c r="F225" i="7"/>
  <c r="D225" i="7" s="1"/>
  <c r="CE225" i="7" s="1"/>
  <c r="E225" i="7"/>
  <c r="CH224" i="7"/>
  <c r="CA224" i="7" s="1"/>
  <c r="CC224" i="7"/>
  <c r="F224" i="7"/>
  <c r="E224" i="7"/>
  <c r="CH223" i="7"/>
  <c r="CA223" i="7"/>
  <c r="F223" i="7"/>
  <c r="E223" i="7"/>
  <c r="D223" i="7"/>
  <c r="CH222" i="7"/>
  <c r="CA222" i="7" s="1"/>
  <c r="F222" i="7"/>
  <c r="E222" i="7"/>
  <c r="D222" i="7" s="1"/>
  <c r="CM221" i="7"/>
  <c r="CL221" i="7"/>
  <c r="CH221" i="7"/>
  <c r="CA221" i="7" s="1"/>
  <c r="CE221" i="7"/>
  <c r="CD221" i="7"/>
  <c r="F221" i="7"/>
  <c r="E221" i="7"/>
  <c r="D221" i="7"/>
  <c r="F216" i="7"/>
  <c r="E216" i="7"/>
  <c r="F215" i="7"/>
  <c r="E215" i="7"/>
  <c r="F214" i="7"/>
  <c r="E214" i="7"/>
  <c r="D214" i="7"/>
  <c r="F213" i="7"/>
  <c r="E213" i="7"/>
  <c r="D213" i="7"/>
  <c r="CE208" i="7"/>
  <c r="CD208" i="7"/>
  <c r="CC208" i="7"/>
  <c r="CB208" i="7"/>
  <c r="CA208" i="7"/>
  <c r="AR208" i="7"/>
  <c r="CE207" i="7"/>
  <c r="CD207" i="7"/>
  <c r="CC207" i="7"/>
  <c r="CB207" i="7"/>
  <c r="CA207" i="7"/>
  <c r="AR207" i="7"/>
  <c r="AR206" i="7"/>
  <c r="F206" i="7"/>
  <c r="E206" i="7"/>
  <c r="CL205" i="7"/>
  <c r="CE205" i="7" s="1"/>
  <c r="AR205" i="7"/>
  <c r="F205" i="7"/>
  <c r="E205" i="7"/>
  <c r="D205" i="7" s="1"/>
  <c r="AR204" i="7"/>
  <c r="F204" i="7"/>
  <c r="E204" i="7"/>
  <c r="D204" i="7"/>
  <c r="CI203" i="7"/>
  <c r="CB203" i="7" s="1"/>
  <c r="AR203" i="7"/>
  <c r="F203" i="7"/>
  <c r="E203" i="7"/>
  <c r="D203" i="7"/>
  <c r="CK198" i="7"/>
  <c r="CD198" i="7"/>
  <c r="F198" i="7"/>
  <c r="E198" i="7"/>
  <c r="D198" i="7"/>
  <c r="CK197" i="7"/>
  <c r="CD197" i="7"/>
  <c r="F197" i="7"/>
  <c r="E197" i="7"/>
  <c r="D197" i="7"/>
  <c r="CK196" i="7"/>
  <c r="CD196" i="7"/>
  <c r="F196" i="7"/>
  <c r="E196" i="7"/>
  <c r="D196" i="7"/>
  <c r="CK195" i="7"/>
  <c r="CD195" i="7"/>
  <c r="F195" i="7"/>
  <c r="E195" i="7"/>
  <c r="D195" i="7"/>
  <c r="CK194" i="7"/>
  <c r="CD194" i="7"/>
  <c r="F194" i="7"/>
  <c r="E194" i="7"/>
  <c r="D194" i="7"/>
  <c r="CK193" i="7"/>
  <c r="CD193" i="7"/>
  <c r="F193" i="7"/>
  <c r="E193" i="7"/>
  <c r="D193" i="7"/>
  <c r="CK192" i="7"/>
  <c r="CD192" i="7"/>
  <c r="F192" i="7"/>
  <c r="E192" i="7"/>
  <c r="D192" i="7"/>
  <c r="CK191" i="7"/>
  <c r="CD191" i="7"/>
  <c r="F191" i="7"/>
  <c r="E191" i="7"/>
  <c r="D191" i="7"/>
  <c r="CK190" i="7"/>
  <c r="CD190" i="7"/>
  <c r="F190" i="7"/>
  <c r="E190" i="7"/>
  <c r="D190" i="7"/>
  <c r="CK189" i="7"/>
  <c r="CD189" i="7"/>
  <c r="F189" i="7"/>
  <c r="E189" i="7"/>
  <c r="D189" i="7"/>
  <c r="CK188" i="7"/>
  <c r="CD188" i="7"/>
  <c r="F188" i="7"/>
  <c r="E188" i="7"/>
  <c r="D188" i="7"/>
  <c r="CK187" i="7"/>
  <c r="CD187" i="7"/>
  <c r="F187" i="7"/>
  <c r="E187" i="7"/>
  <c r="D187" i="7"/>
  <c r="CK186" i="7"/>
  <c r="CD186" i="7"/>
  <c r="F186" i="7"/>
  <c r="E186" i="7"/>
  <c r="D186" i="7"/>
  <c r="CK185" i="7"/>
  <c r="CD185" i="7"/>
  <c r="F185" i="7"/>
  <c r="E185" i="7"/>
  <c r="D185" i="7"/>
  <c r="CK184" i="7"/>
  <c r="CD184" i="7"/>
  <c r="F184" i="7"/>
  <c r="E184" i="7"/>
  <c r="D184" i="7"/>
  <c r="CK183" i="7"/>
  <c r="CD183" i="7"/>
  <c r="F183" i="7"/>
  <c r="E183" i="7"/>
  <c r="D183" i="7"/>
  <c r="CK182" i="7"/>
  <c r="CD182" i="7"/>
  <c r="F182" i="7"/>
  <c r="E182" i="7"/>
  <c r="D182" i="7"/>
  <c r="CK181" i="7"/>
  <c r="CD181" i="7"/>
  <c r="F181" i="7"/>
  <c r="E181" i="7"/>
  <c r="D181" i="7"/>
  <c r="CK180" i="7"/>
  <c r="CD180" i="7"/>
  <c r="F180" i="7"/>
  <c r="E180" i="7"/>
  <c r="D180" i="7"/>
  <c r="CK179" i="7"/>
  <c r="CD179" i="7"/>
  <c r="F179" i="7"/>
  <c r="E179" i="7"/>
  <c r="D179" i="7"/>
  <c r="AW178" i="7"/>
  <c r="AV178" i="7"/>
  <c r="AU178" i="7"/>
  <c r="AT178" i="7"/>
  <c r="AS178" i="7"/>
  <c r="AR178" i="7"/>
  <c r="AQ178" i="7"/>
  <c r="AP178" i="7"/>
  <c r="AO178" i="7"/>
  <c r="AN178" i="7"/>
  <c r="AM178" i="7"/>
  <c r="AL178" i="7"/>
  <c r="AK178" i="7"/>
  <c r="AJ178" i="7"/>
  <c r="AI178" i="7"/>
  <c r="AH178" i="7"/>
  <c r="AG178" i="7"/>
  <c r="AF178" i="7"/>
  <c r="AE178" i="7"/>
  <c r="AD178" i="7"/>
  <c r="AC178" i="7"/>
  <c r="AB178" i="7"/>
  <c r="AA178" i="7"/>
  <c r="Z178" i="7"/>
  <c r="Y178" i="7"/>
  <c r="X178" i="7"/>
  <c r="W178" i="7"/>
  <c r="V178" i="7"/>
  <c r="U178" i="7"/>
  <c r="T178" i="7"/>
  <c r="S178" i="7"/>
  <c r="R178" i="7"/>
  <c r="Q178" i="7"/>
  <c r="P178" i="7"/>
  <c r="O178" i="7"/>
  <c r="N178" i="7"/>
  <c r="M178" i="7"/>
  <c r="L178" i="7"/>
  <c r="K178" i="7"/>
  <c r="J178" i="7"/>
  <c r="I178" i="7"/>
  <c r="H178" i="7"/>
  <c r="G178" i="7"/>
  <c r="F178" i="7"/>
  <c r="E178" i="7"/>
  <c r="D178" i="7" s="1"/>
  <c r="CI177" i="7"/>
  <c r="CB177" i="7" s="1"/>
  <c r="E177" i="7"/>
  <c r="D177" i="7"/>
  <c r="CH176" i="7"/>
  <c r="CA176" i="7" s="1"/>
  <c r="E176" i="7"/>
  <c r="D176" i="7"/>
  <c r="CK175" i="7"/>
  <c r="CH175" i="7"/>
  <c r="CA175" i="7" s="1"/>
  <c r="CD175" i="7"/>
  <c r="E175" i="7"/>
  <c r="D175" i="7"/>
  <c r="CI175" i="7" s="1"/>
  <c r="CB175" i="7" s="1"/>
  <c r="CK174" i="7"/>
  <c r="CD174" i="7" s="1"/>
  <c r="E174" i="7"/>
  <c r="D174" i="7" s="1"/>
  <c r="F173" i="7"/>
  <c r="D173" i="7" s="1"/>
  <c r="CJ173" i="7" s="1"/>
  <c r="CC173" i="7" s="1"/>
  <c r="CH172" i="7"/>
  <c r="CA172" i="7"/>
  <c r="F172" i="7"/>
  <c r="D172" i="7" s="1"/>
  <c r="F171" i="7"/>
  <c r="D171" i="7"/>
  <c r="F170" i="7"/>
  <c r="D170" i="7"/>
  <c r="CI169" i="7"/>
  <c r="CB169" i="7" s="1"/>
  <c r="F169" i="7"/>
  <c r="D169" i="7"/>
  <c r="CJ169" i="7" s="1"/>
  <c r="CC169" i="7" s="1"/>
  <c r="CK168" i="7"/>
  <c r="CD168" i="7" s="1"/>
  <c r="CH168" i="7"/>
  <c r="CA168" i="7" s="1"/>
  <c r="F168" i="7"/>
  <c r="D168" i="7" s="1"/>
  <c r="CI168" i="7" s="1"/>
  <c r="CB168" i="7" s="1"/>
  <c r="AW167" i="7"/>
  <c r="AV167" i="7"/>
  <c r="AU167" i="7"/>
  <c r="AT167" i="7"/>
  <c r="AS167" i="7"/>
  <c r="AR167" i="7"/>
  <c r="AQ167" i="7"/>
  <c r="AP167" i="7"/>
  <c r="AN167" i="7"/>
  <c r="AL167" i="7"/>
  <c r="AJ167" i="7"/>
  <c r="AH167" i="7"/>
  <c r="AF167" i="7"/>
  <c r="AD167" i="7"/>
  <c r="F167" i="7"/>
  <c r="D167" i="7" s="1"/>
  <c r="F166" i="7"/>
  <c r="D166" i="7" s="1"/>
  <c r="F165" i="7"/>
  <c r="D165" i="7" s="1"/>
  <c r="F164" i="7"/>
  <c r="D164" i="7"/>
  <c r="CK164" i="7" s="1"/>
  <c r="CD164" i="7" s="1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CN158" i="7"/>
  <c r="CM158" i="7"/>
  <c r="CJ158" i="7"/>
  <c r="CC158" i="7" s="1"/>
  <c r="CI158" i="7"/>
  <c r="CH158" i="7"/>
  <c r="CA158" i="7" s="1"/>
  <c r="CE158" i="7"/>
  <c r="CD158" i="7"/>
  <c r="CB158" i="7"/>
  <c r="F158" i="7"/>
  <c r="E158" i="7"/>
  <c r="D158" i="7"/>
  <c r="CN157" i="7"/>
  <c r="CL157" i="7"/>
  <c r="CJ157" i="7"/>
  <c r="CI157" i="7"/>
  <c r="CH157" i="7"/>
  <c r="CA157" i="7" s="1"/>
  <c r="CG157" i="7"/>
  <c r="CF157" i="7"/>
  <c r="CD157" i="7"/>
  <c r="CC157" i="7"/>
  <c r="CB157" i="7"/>
  <c r="F157" i="7"/>
  <c r="CK157" i="7" s="1"/>
  <c r="E157" i="7"/>
  <c r="D157" i="7"/>
  <c r="CM157" i="7" s="1"/>
  <c r="CM156" i="7"/>
  <c r="CJ156" i="7"/>
  <c r="CC156" i="7" s="1"/>
  <c r="CI156" i="7"/>
  <c r="CH156" i="7"/>
  <c r="CA156" i="7" s="1"/>
  <c r="CE156" i="7"/>
  <c r="CB156" i="7"/>
  <c r="F156" i="7"/>
  <c r="E156" i="7"/>
  <c r="D156" i="7"/>
  <c r="CN156" i="7" s="1"/>
  <c r="CN155" i="7"/>
  <c r="CL155" i="7"/>
  <c r="CJ155" i="7"/>
  <c r="CC155" i="7" s="1"/>
  <c r="CI155" i="7"/>
  <c r="CH155" i="7"/>
  <c r="CA155" i="7" s="1"/>
  <c r="CG155" i="7"/>
  <c r="CF155" i="7"/>
  <c r="CD155" i="7"/>
  <c r="CB155" i="7"/>
  <c r="F155" i="7"/>
  <c r="CK155" i="7" s="1"/>
  <c r="E155" i="7"/>
  <c r="D155" i="7"/>
  <c r="CM155" i="7" s="1"/>
  <c r="CN154" i="7"/>
  <c r="CM154" i="7"/>
  <c r="CJ154" i="7"/>
  <c r="CC154" i="7" s="1"/>
  <c r="CI154" i="7"/>
  <c r="CH154" i="7"/>
  <c r="CA154" i="7" s="1"/>
  <c r="CE154" i="7"/>
  <c r="CD154" i="7"/>
  <c r="CB154" i="7"/>
  <c r="F154" i="7"/>
  <c r="E154" i="7"/>
  <c r="D154" i="7"/>
  <c r="CN153" i="7"/>
  <c r="CL153" i="7"/>
  <c r="CJ153" i="7"/>
  <c r="CI153" i="7"/>
  <c r="CH153" i="7"/>
  <c r="CA153" i="7" s="1"/>
  <c r="CG153" i="7"/>
  <c r="CF153" i="7"/>
  <c r="CC153" i="7"/>
  <c r="CB153" i="7"/>
  <c r="F153" i="7"/>
  <c r="E153" i="7"/>
  <c r="D153" i="7"/>
  <c r="CM153" i="7" s="1"/>
  <c r="CM152" i="7"/>
  <c r="CJ152" i="7"/>
  <c r="CC152" i="7" s="1"/>
  <c r="CI152" i="7"/>
  <c r="CH152" i="7"/>
  <c r="CA152" i="7" s="1"/>
  <c r="CE152" i="7"/>
  <c r="CB152" i="7"/>
  <c r="F152" i="7"/>
  <c r="E152" i="7"/>
  <c r="D152" i="7"/>
  <c r="CN152" i="7" s="1"/>
  <c r="CN151" i="7"/>
  <c r="CL151" i="7"/>
  <c r="CJ151" i="7"/>
  <c r="CC151" i="7" s="1"/>
  <c r="CI151" i="7"/>
  <c r="CH151" i="7"/>
  <c r="CA151" i="7" s="1"/>
  <c r="CG151" i="7"/>
  <c r="CF151" i="7"/>
  <c r="CB151" i="7"/>
  <c r="F151" i="7"/>
  <c r="CD151" i="7" s="1"/>
  <c r="E151" i="7"/>
  <c r="D151" i="7"/>
  <c r="CM151" i="7" s="1"/>
  <c r="CN150" i="7"/>
  <c r="CM150" i="7"/>
  <c r="CJ150" i="7"/>
  <c r="CC150" i="7" s="1"/>
  <c r="CI150" i="7"/>
  <c r="CH150" i="7"/>
  <c r="CA150" i="7" s="1"/>
  <c r="CE150" i="7"/>
  <c r="CD150" i="7"/>
  <c r="CB150" i="7"/>
  <c r="F150" i="7"/>
  <c r="E150" i="7"/>
  <c r="E159" i="7" s="1"/>
  <c r="D150" i="7"/>
  <c r="AV145" i="7"/>
  <c r="AU145" i="7"/>
  <c r="AT145" i="7"/>
  <c r="AS145" i="7"/>
  <c r="AR145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Z145" i="7"/>
  <c r="Y145" i="7"/>
  <c r="X145" i="7"/>
  <c r="W145" i="7"/>
  <c r="V145" i="7"/>
  <c r="U145" i="7"/>
  <c r="T145" i="7"/>
  <c r="S145" i="7"/>
  <c r="R145" i="7"/>
  <c r="Q145" i="7"/>
  <c r="P145" i="7"/>
  <c r="O145" i="7"/>
  <c r="N145" i="7"/>
  <c r="M145" i="7"/>
  <c r="L145" i="7"/>
  <c r="K145" i="7"/>
  <c r="J145" i="7"/>
  <c r="I145" i="7"/>
  <c r="H145" i="7"/>
  <c r="G145" i="7"/>
  <c r="E145" i="7" s="1"/>
  <c r="D145" i="7" s="1"/>
  <c r="F145" i="7"/>
  <c r="CI144" i="7"/>
  <c r="CB144" i="7" s="1"/>
  <c r="CH144" i="7"/>
  <c r="CA144" i="7"/>
  <c r="F144" i="7"/>
  <c r="E144" i="7"/>
  <c r="D144" i="7"/>
  <c r="CI143" i="7"/>
  <c r="CB143" i="7" s="1"/>
  <c r="CH143" i="7"/>
  <c r="CA143" i="7"/>
  <c r="F143" i="7"/>
  <c r="E143" i="7"/>
  <c r="D143" i="7"/>
  <c r="CM143" i="7" s="1"/>
  <c r="CI142" i="7"/>
  <c r="CB142" i="7" s="1"/>
  <c r="CH142" i="7"/>
  <c r="CG142" i="7"/>
  <c r="CA142" i="7"/>
  <c r="F142" i="7"/>
  <c r="D142" i="7" s="1"/>
  <c r="E142" i="7"/>
  <c r="CK141" i="7"/>
  <c r="CI141" i="7"/>
  <c r="CB141" i="7" s="1"/>
  <c r="CH141" i="7"/>
  <c r="CE141" i="7"/>
  <c r="CA141" i="7"/>
  <c r="F141" i="7"/>
  <c r="D141" i="7" s="1"/>
  <c r="E141" i="7"/>
  <c r="CI140" i="7"/>
  <c r="CB140" i="7" s="1"/>
  <c r="CH140" i="7"/>
  <c r="CA140" i="7"/>
  <c r="F140" i="7"/>
  <c r="E140" i="7"/>
  <c r="D140" i="7"/>
  <c r="CI139" i="7"/>
  <c r="CB139" i="7" s="1"/>
  <c r="CH139" i="7"/>
  <c r="CA139" i="7"/>
  <c r="F139" i="7"/>
  <c r="E139" i="7"/>
  <c r="D139" i="7"/>
  <c r="CM138" i="7"/>
  <c r="CI138" i="7"/>
  <c r="CB138" i="7" s="1"/>
  <c r="CH138" i="7"/>
  <c r="CG138" i="7"/>
  <c r="CA138" i="7"/>
  <c r="F138" i="7"/>
  <c r="D138" i="7" s="1"/>
  <c r="E138" i="7"/>
  <c r="CI137" i="7"/>
  <c r="CB137" i="7" s="1"/>
  <c r="CH137" i="7"/>
  <c r="CA137" i="7"/>
  <c r="F137" i="7"/>
  <c r="D137" i="7" s="1"/>
  <c r="CE137" i="7" s="1"/>
  <c r="E137" i="7"/>
  <c r="CI136" i="7"/>
  <c r="CB136" i="7" s="1"/>
  <c r="CH136" i="7"/>
  <c r="CA136" i="7"/>
  <c r="F136" i="7"/>
  <c r="E136" i="7"/>
  <c r="D136" i="7"/>
  <c r="CI135" i="7"/>
  <c r="CB135" i="7" s="1"/>
  <c r="CH135" i="7"/>
  <c r="CA135" i="7"/>
  <c r="F135" i="7"/>
  <c r="E135" i="7"/>
  <c r="D135" i="7"/>
  <c r="CI134" i="7"/>
  <c r="CB134" i="7" s="1"/>
  <c r="CH134" i="7"/>
  <c r="CA134" i="7"/>
  <c r="F134" i="7"/>
  <c r="D134" i="7" s="1"/>
  <c r="CG134" i="7" s="1"/>
  <c r="E134" i="7"/>
  <c r="CK133" i="7"/>
  <c r="CI133" i="7"/>
  <c r="CB133" i="7" s="1"/>
  <c r="CH133" i="7"/>
  <c r="CA133" i="7"/>
  <c r="F133" i="7"/>
  <c r="D133" i="7" s="1"/>
  <c r="CE133" i="7" s="1"/>
  <c r="E133" i="7"/>
  <c r="CI132" i="7"/>
  <c r="CB132" i="7" s="1"/>
  <c r="CH132" i="7"/>
  <c r="CA132" i="7"/>
  <c r="F132" i="7"/>
  <c r="E132" i="7"/>
  <c r="D132" i="7"/>
  <c r="CI131" i="7"/>
  <c r="CB131" i="7" s="1"/>
  <c r="CH131" i="7"/>
  <c r="CA131" i="7"/>
  <c r="F131" i="7"/>
  <c r="E131" i="7"/>
  <c r="D131" i="7"/>
  <c r="CM130" i="7"/>
  <c r="CI130" i="7"/>
  <c r="CB130" i="7" s="1"/>
  <c r="CH130" i="7"/>
  <c r="CA130" i="7"/>
  <c r="F130" i="7"/>
  <c r="D130" i="7" s="1"/>
  <c r="CG130" i="7" s="1"/>
  <c r="E130" i="7"/>
  <c r="CI129" i="7"/>
  <c r="CB129" i="7"/>
  <c r="F129" i="7"/>
  <c r="E129" i="7"/>
  <c r="D129" i="7"/>
  <c r="CK129" i="7" s="1"/>
  <c r="CM128" i="7"/>
  <c r="CI128" i="7"/>
  <c r="CB128" i="7" s="1"/>
  <c r="F128" i="7"/>
  <c r="E128" i="7"/>
  <c r="D128" i="7"/>
  <c r="CI127" i="7"/>
  <c r="CB127" i="7" s="1"/>
  <c r="CF127" i="7"/>
  <c r="F127" i="7"/>
  <c r="D127" i="7" s="1"/>
  <c r="E127" i="7"/>
  <c r="CI126" i="7"/>
  <c r="CB126" i="7" s="1"/>
  <c r="F126" i="7"/>
  <c r="D126" i="7" s="1"/>
  <c r="E126" i="7"/>
  <c r="CM125" i="7"/>
  <c r="CI125" i="7"/>
  <c r="CB125" i="7"/>
  <c r="F125" i="7"/>
  <c r="E125" i="7"/>
  <c r="D125" i="7"/>
  <c r="CK125" i="7" s="1"/>
  <c r="CM124" i="7"/>
  <c r="CI124" i="7"/>
  <c r="CB124" i="7" s="1"/>
  <c r="F124" i="7"/>
  <c r="E124" i="7"/>
  <c r="D124" i="7"/>
  <c r="CI123" i="7"/>
  <c r="CB123" i="7" s="1"/>
  <c r="CF123" i="7"/>
  <c r="F123" i="7"/>
  <c r="D123" i="7" s="1"/>
  <c r="E123" i="7"/>
  <c r="CI122" i="7"/>
  <c r="CB122" i="7" s="1"/>
  <c r="CH122" i="7"/>
  <c r="CE122" i="7"/>
  <c r="CA122" i="7"/>
  <c r="F122" i="7"/>
  <c r="E122" i="7"/>
  <c r="D122" i="7"/>
  <c r="CI121" i="7"/>
  <c r="CB121" i="7" s="1"/>
  <c r="F121" i="7"/>
  <c r="D121" i="7" s="1"/>
  <c r="E121" i="7"/>
  <c r="CI120" i="7"/>
  <c r="CB120" i="7" s="1"/>
  <c r="CH120" i="7"/>
  <c r="CA120" i="7"/>
  <c r="F120" i="7"/>
  <c r="E120" i="7"/>
  <c r="D120" i="7"/>
  <c r="CI119" i="7"/>
  <c r="CB119" i="7" s="1"/>
  <c r="CH119" i="7"/>
  <c r="CA119" i="7"/>
  <c r="F119" i="7"/>
  <c r="E119" i="7"/>
  <c r="D119" i="7"/>
  <c r="CM118" i="7"/>
  <c r="CI118" i="7"/>
  <c r="CB118" i="7" s="1"/>
  <c r="CH118" i="7"/>
  <c r="CG118" i="7"/>
  <c r="CA118" i="7"/>
  <c r="F118" i="7"/>
  <c r="D118" i="7" s="1"/>
  <c r="E118" i="7"/>
  <c r="CK117" i="7"/>
  <c r="CI117" i="7"/>
  <c r="CB117" i="7" s="1"/>
  <c r="CH117" i="7"/>
  <c r="CE117" i="7"/>
  <c r="CA117" i="7"/>
  <c r="F117" i="7"/>
  <c r="D117" i="7" s="1"/>
  <c r="E117" i="7"/>
  <c r="CK116" i="7"/>
  <c r="CI116" i="7"/>
  <c r="CB116" i="7" s="1"/>
  <c r="CH116" i="7"/>
  <c r="CF116" i="7"/>
  <c r="CE116" i="7"/>
  <c r="CA116" i="7"/>
  <c r="F116" i="7"/>
  <c r="E116" i="7"/>
  <c r="D116" i="7"/>
  <c r="CI115" i="7"/>
  <c r="CH115" i="7"/>
  <c r="CA115" i="7" s="1"/>
  <c r="CB115" i="7"/>
  <c r="F115" i="7"/>
  <c r="E115" i="7"/>
  <c r="D115" i="7" s="1"/>
  <c r="CN115" i="7" s="1"/>
  <c r="CL114" i="7"/>
  <c r="CI114" i="7"/>
  <c r="CB114" i="7" s="1"/>
  <c r="CH114" i="7"/>
  <c r="CA114" i="7" s="1"/>
  <c r="CD114" i="7"/>
  <c r="F114" i="7"/>
  <c r="E114" i="7"/>
  <c r="D114" i="7"/>
  <c r="CM114" i="7" s="1"/>
  <c r="CN113" i="7"/>
  <c r="CI113" i="7"/>
  <c r="CH113" i="7"/>
  <c r="CA113" i="7" s="1"/>
  <c r="CB113" i="7"/>
  <c r="F113" i="7"/>
  <c r="E113" i="7"/>
  <c r="D113" i="7" s="1"/>
  <c r="CM112" i="7"/>
  <c r="CL112" i="7"/>
  <c r="CI112" i="7"/>
  <c r="CB112" i="7" s="1"/>
  <c r="CH112" i="7"/>
  <c r="CA112" i="7" s="1"/>
  <c r="CE112" i="7"/>
  <c r="CD112" i="7"/>
  <c r="F112" i="7"/>
  <c r="E112" i="7"/>
  <c r="D112" i="7"/>
  <c r="CH111" i="7"/>
  <c r="CA111" i="7" s="1"/>
  <c r="F111" i="7"/>
  <c r="E111" i="7"/>
  <c r="D111" i="7" s="1"/>
  <c r="CE111" i="7" s="1"/>
  <c r="CL110" i="7"/>
  <c r="CI110" i="7"/>
  <c r="CB110" i="7" s="1"/>
  <c r="CH110" i="7"/>
  <c r="CA110" i="7" s="1"/>
  <c r="CD110" i="7"/>
  <c r="F110" i="7"/>
  <c r="E110" i="7"/>
  <c r="D110" i="7"/>
  <c r="CM110" i="7" s="1"/>
  <c r="CN109" i="7"/>
  <c r="CI109" i="7"/>
  <c r="CH109" i="7"/>
  <c r="CA109" i="7" s="1"/>
  <c r="CB109" i="7"/>
  <c r="F109" i="7"/>
  <c r="E109" i="7"/>
  <c r="D109" i="7" s="1"/>
  <c r="CM108" i="7"/>
  <c r="CL108" i="7"/>
  <c r="CI108" i="7"/>
  <c r="CB108" i="7" s="1"/>
  <c r="CH108" i="7"/>
  <c r="CA108" i="7" s="1"/>
  <c r="CE108" i="7"/>
  <c r="CD108" i="7"/>
  <c r="F108" i="7"/>
  <c r="E108" i="7"/>
  <c r="D108" i="7"/>
  <c r="CH107" i="7"/>
  <c r="CA107" i="7"/>
  <c r="F107" i="7"/>
  <c r="E107" i="7"/>
  <c r="D107" i="7"/>
  <c r="CN107" i="7" s="1"/>
  <c r="CI106" i="7"/>
  <c r="CH106" i="7"/>
  <c r="CA106" i="7" s="1"/>
  <c r="CB106" i="7"/>
  <c r="F106" i="7"/>
  <c r="E106" i="7"/>
  <c r="CM105" i="7"/>
  <c r="CI105" i="7"/>
  <c r="CB105" i="7" s="1"/>
  <c r="CH105" i="7"/>
  <c r="CE105" i="7"/>
  <c r="CA105" i="7"/>
  <c r="F105" i="7"/>
  <c r="E105" i="7"/>
  <c r="D105" i="7"/>
  <c r="CI104" i="7"/>
  <c r="CH104" i="7"/>
  <c r="CA104" i="7" s="1"/>
  <c r="CB104" i="7"/>
  <c r="F104" i="7"/>
  <c r="E104" i="7"/>
  <c r="CI103" i="7"/>
  <c r="CB103" i="7" s="1"/>
  <c r="CH103" i="7"/>
  <c r="CA103" i="7"/>
  <c r="F103" i="7"/>
  <c r="E103" i="7"/>
  <c r="D103" i="7"/>
  <c r="CM103" i="7" s="1"/>
  <c r="CK102" i="7"/>
  <c r="CH102" i="7"/>
  <c r="CE102" i="7"/>
  <c r="CA102" i="7"/>
  <c r="F102" i="7"/>
  <c r="E102" i="7"/>
  <c r="D102" i="7"/>
  <c r="CN102" i="7" s="1"/>
  <c r="CN101" i="7"/>
  <c r="CI101" i="7"/>
  <c r="CF101" i="7"/>
  <c r="CB101" i="7"/>
  <c r="F101" i="7"/>
  <c r="E101" i="7"/>
  <c r="D101" i="7"/>
  <c r="CI100" i="7"/>
  <c r="CH100" i="7"/>
  <c r="CA100" i="7" s="1"/>
  <c r="CB100" i="7"/>
  <c r="F100" i="7"/>
  <c r="E100" i="7"/>
  <c r="CI99" i="7"/>
  <c r="CB99" i="7" s="1"/>
  <c r="CH99" i="7"/>
  <c r="CA99" i="7"/>
  <c r="F99" i="7"/>
  <c r="E99" i="7"/>
  <c r="D99" i="7"/>
  <c r="CM99" i="7" s="1"/>
  <c r="CI98" i="7"/>
  <c r="CH98" i="7"/>
  <c r="CA98" i="7" s="1"/>
  <c r="CB98" i="7"/>
  <c r="F98" i="7"/>
  <c r="E98" i="7"/>
  <c r="CM97" i="7"/>
  <c r="CI97" i="7"/>
  <c r="CB97" i="7" s="1"/>
  <c r="CH97" i="7"/>
  <c r="CE97" i="7"/>
  <c r="CA97" i="7"/>
  <c r="F97" i="7"/>
  <c r="E97" i="7"/>
  <c r="D97" i="7"/>
  <c r="CN96" i="7"/>
  <c r="CK96" i="7"/>
  <c r="CI96" i="7"/>
  <c r="CF96" i="7"/>
  <c r="CE96" i="7"/>
  <c r="CB96" i="7"/>
  <c r="F96" i="7"/>
  <c r="E96" i="7"/>
  <c r="D96" i="7"/>
  <c r="CI95" i="7"/>
  <c r="CH95" i="7"/>
  <c r="CA95" i="7" s="1"/>
  <c r="CB95" i="7"/>
  <c r="F95" i="7"/>
  <c r="E95" i="7"/>
  <c r="D95" i="7" s="1"/>
  <c r="CN95" i="7" s="1"/>
  <c r="CL94" i="7"/>
  <c r="CI94" i="7"/>
  <c r="CB94" i="7" s="1"/>
  <c r="CH94" i="7"/>
  <c r="CA94" i="7" s="1"/>
  <c r="CD94" i="7"/>
  <c r="F94" i="7"/>
  <c r="E94" i="7"/>
  <c r="D94" i="7"/>
  <c r="CM94" i="7" s="1"/>
  <c r="CN93" i="7"/>
  <c r="CI93" i="7"/>
  <c r="CH93" i="7"/>
  <c r="CA93" i="7" s="1"/>
  <c r="CB93" i="7"/>
  <c r="F93" i="7"/>
  <c r="E93" i="7"/>
  <c r="D93" i="7" s="1"/>
  <c r="CM92" i="7"/>
  <c r="CL92" i="7"/>
  <c r="CI92" i="7"/>
  <c r="CB92" i="7" s="1"/>
  <c r="CH92" i="7"/>
  <c r="CA92" i="7" s="1"/>
  <c r="CE92" i="7"/>
  <c r="CD92" i="7"/>
  <c r="F92" i="7"/>
  <c r="E92" i="7"/>
  <c r="D92" i="7"/>
  <c r="CI91" i="7"/>
  <c r="CH91" i="7"/>
  <c r="CA91" i="7" s="1"/>
  <c r="CB91" i="7"/>
  <c r="F91" i="7"/>
  <c r="E91" i="7"/>
  <c r="D91" i="7" s="1"/>
  <c r="CN91" i="7" s="1"/>
  <c r="D86" i="7"/>
  <c r="D85" i="7"/>
  <c r="CL81" i="7"/>
  <c r="CE81" i="7" s="1"/>
  <c r="CK81" i="7"/>
  <c r="CJ81" i="7"/>
  <c r="CI81" i="7"/>
  <c r="CH81" i="7"/>
  <c r="CA81" i="7" s="1"/>
  <c r="CD81" i="7"/>
  <c r="CC81" i="7"/>
  <c r="CB81" i="7"/>
  <c r="CL80" i="7"/>
  <c r="CK80" i="7"/>
  <c r="CD80" i="7" s="1"/>
  <c r="CJ80" i="7"/>
  <c r="CI80" i="7"/>
  <c r="CH80" i="7"/>
  <c r="CE80" i="7"/>
  <c r="CC80" i="7"/>
  <c r="CB80" i="7"/>
  <c r="CA80" i="7"/>
  <c r="CL79" i="7"/>
  <c r="CK79" i="7"/>
  <c r="CJ79" i="7"/>
  <c r="CC79" i="7" s="1"/>
  <c r="CI79" i="7"/>
  <c r="CH79" i="7"/>
  <c r="CE79" i="7"/>
  <c r="CD79" i="7"/>
  <c r="CB79" i="7"/>
  <c r="CA79" i="7"/>
  <c r="J79" i="7" s="1"/>
  <c r="CL78" i="7"/>
  <c r="CK78" i="7"/>
  <c r="CJ78" i="7"/>
  <c r="CC78" i="7" s="1"/>
  <c r="J78" i="7" s="1"/>
  <c r="CI78" i="7"/>
  <c r="CB78" i="7" s="1"/>
  <c r="CH78" i="7"/>
  <c r="CE78" i="7"/>
  <c r="CD78" i="7"/>
  <c r="CA78" i="7"/>
  <c r="CL77" i="7"/>
  <c r="CE77" i="7" s="1"/>
  <c r="CK77" i="7"/>
  <c r="CJ77" i="7"/>
  <c r="CI77" i="7"/>
  <c r="CH77" i="7"/>
  <c r="CA77" i="7" s="1"/>
  <c r="J77" i="7" s="1"/>
  <c r="CD77" i="7"/>
  <c r="CC77" i="7"/>
  <c r="CB77" i="7"/>
  <c r="CL76" i="7"/>
  <c r="CE76" i="7" s="1"/>
  <c r="CK76" i="7"/>
  <c r="CD76" i="7" s="1"/>
  <c r="CJ76" i="7"/>
  <c r="CI76" i="7"/>
  <c r="CH76" i="7"/>
  <c r="CC76" i="7"/>
  <c r="CB76" i="7"/>
  <c r="CA76" i="7"/>
  <c r="CL75" i="7"/>
  <c r="CK75" i="7"/>
  <c r="CD75" i="7" s="1"/>
  <c r="J75" i="7" s="1"/>
  <c r="CJ75" i="7"/>
  <c r="CC75" i="7" s="1"/>
  <c r="CI75" i="7"/>
  <c r="CH75" i="7"/>
  <c r="CE75" i="7"/>
  <c r="CB75" i="7"/>
  <c r="CA75" i="7"/>
  <c r="CL74" i="7"/>
  <c r="CK74" i="7"/>
  <c r="CJ74" i="7"/>
  <c r="CI74" i="7"/>
  <c r="CB74" i="7" s="1"/>
  <c r="CH74" i="7"/>
  <c r="CE74" i="7"/>
  <c r="CD74" i="7"/>
  <c r="CC74" i="7"/>
  <c r="CA74" i="7"/>
  <c r="J74" i="7"/>
  <c r="CL73" i="7"/>
  <c r="CE73" i="7" s="1"/>
  <c r="CK73" i="7"/>
  <c r="CJ73" i="7"/>
  <c r="CI73" i="7"/>
  <c r="CH73" i="7"/>
  <c r="CA73" i="7" s="1"/>
  <c r="CD73" i="7"/>
  <c r="CC73" i="7"/>
  <c r="CB73" i="7"/>
  <c r="CL72" i="7"/>
  <c r="CK72" i="7"/>
  <c r="CD72" i="7" s="1"/>
  <c r="CJ72" i="7"/>
  <c r="CI72" i="7"/>
  <c r="CH72" i="7"/>
  <c r="CE72" i="7"/>
  <c r="CC72" i="7"/>
  <c r="CB72" i="7"/>
  <c r="CA72" i="7"/>
  <c r="CL71" i="7"/>
  <c r="CK71" i="7"/>
  <c r="CJ71" i="7"/>
  <c r="CC71" i="7" s="1"/>
  <c r="CI71" i="7"/>
  <c r="CH71" i="7"/>
  <c r="CE71" i="7"/>
  <c r="CD71" i="7"/>
  <c r="CB71" i="7"/>
  <c r="CA71" i="7"/>
  <c r="J71" i="7" s="1"/>
  <c r="CL70" i="7"/>
  <c r="CK70" i="7"/>
  <c r="CJ70" i="7"/>
  <c r="CC70" i="7" s="1"/>
  <c r="CI70" i="7"/>
  <c r="CB70" i="7" s="1"/>
  <c r="J70" i="7" s="1"/>
  <c r="CH70" i="7"/>
  <c r="CE70" i="7"/>
  <c r="CD70" i="7"/>
  <c r="CA70" i="7"/>
  <c r="CL69" i="7"/>
  <c r="CE69" i="7" s="1"/>
  <c r="CK69" i="7"/>
  <c r="CJ69" i="7"/>
  <c r="CI69" i="7"/>
  <c r="CH69" i="7"/>
  <c r="CA69" i="7" s="1"/>
  <c r="CD69" i="7"/>
  <c r="CC69" i="7"/>
  <c r="CB69" i="7"/>
  <c r="CL68" i="7"/>
  <c r="CE68" i="7" s="1"/>
  <c r="CK68" i="7"/>
  <c r="CD68" i="7" s="1"/>
  <c r="CJ68" i="7"/>
  <c r="CI68" i="7"/>
  <c r="CH68" i="7"/>
  <c r="CC68" i="7"/>
  <c r="CB68" i="7"/>
  <c r="CA68" i="7"/>
  <c r="CL67" i="7"/>
  <c r="CK67" i="7"/>
  <c r="CD67" i="7" s="1"/>
  <c r="J67" i="7" s="1"/>
  <c r="CJ67" i="7"/>
  <c r="CC67" i="7" s="1"/>
  <c r="CI67" i="7"/>
  <c r="CH67" i="7"/>
  <c r="CE67" i="7"/>
  <c r="CB67" i="7"/>
  <c r="CA67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F64" i="7"/>
  <c r="CJ63" i="7"/>
  <c r="CC63" i="7" s="1"/>
  <c r="CH63" i="7"/>
  <c r="CA63" i="7"/>
  <c r="F63" i="7"/>
  <c r="E63" i="7"/>
  <c r="D63" i="7"/>
  <c r="CN63" i="7" s="1"/>
  <c r="CK62" i="7"/>
  <c r="CJ62" i="7"/>
  <c r="CH62" i="7"/>
  <c r="CA62" i="7" s="1"/>
  <c r="CD62" i="7"/>
  <c r="CC62" i="7"/>
  <c r="F62" i="7"/>
  <c r="D62" i="7" s="1"/>
  <c r="E62" i="7"/>
  <c r="CM61" i="7"/>
  <c r="CJ61" i="7"/>
  <c r="CC61" i="7" s="1"/>
  <c r="CH61" i="7"/>
  <c r="CF61" i="7"/>
  <c r="CA61" i="7"/>
  <c r="F61" i="7"/>
  <c r="E61" i="7"/>
  <c r="D61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CM59" i="7"/>
  <c r="CJ59" i="7"/>
  <c r="CC59" i="7" s="1"/>
  <c r="CH59" i="7"/>
  <c r="CF59" i="7"/>
  <c r="CA59" i="7"/>
  <c r="F59" i="7"/>
  <c r="E59" i="7"/>
  <c r="D59" i="7"/>
  <c r="CK58" i="7"/>
  <c r="CJ58" i="7"/>
  <c r="CH58" i="7"/>
  <c r="CA58" i="7" s="1"/>
  <c r="CD58" i="7"/>
  <c r="CC58" i="7"/>
  <c r="F58" i="7"/>
  <c r="D58" i="7" s="1"/>
  <c r="E58" i="7"/>
  <c r="CJ57" i="7"/>
  <c r="CC57" i="7" s="1"/>
  <c r="CH57" i="7"/>
  <c r="CA57" i="7"/>
  <c r="F57" i="7"/>
  <c r="E57" i="7"/>
  <c r="D57" i="7"/>
  <c r="CN57" i="7" s="1"/>
  <c r="CK56" i="7"/>
  <c r="CJ56" i="7"/>
  <c r="CH56" i="7"/>
  <c r="CA56" i="7" s="1"/>
  <c r="CD56" i="7"/>
  <c r="CC56" i="7"/>
  <c r="F56" i="7"/>
  <c r="D56" i="7" s="1"/>
  <c r="E56" i="7"/>
  <c r="CM55" i="7"/>
  <c r="CJ55" i="7"/>
  <c r="CC55" i="7" s="1"/>
  <c r="CH55" i="7"/>
  <c r="CF55" i="7"/>
  <c r="CA55" i="7"/>
  <c r="F55" i="7"/>
  <c r="E55" i="7"/>
  <c r="D55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CM53" i="7"/>
  <c r="CJ53" i="7"/>
  <c r="CC53" i="7" s="1"/>
  <c r="CH53" i="7"/>
  <c r="CF53" i="7"/>
  <c r="CA53" i="7"/>
  <c r="F53" i="7"/>
  <c r="E53" i="7"/>
  <c r="D53" i="7"/>
  <c r="CK52" i="7"/>
  <c r="CJ52" i="7"/>
  <c r="CH52" i="7"/>
  <c r="CA52" i="7" s="1"/>
  <c r="CD52" i="7"/>
  <c r="CC52" i="7"/>
  <c r="F52" i="7"/>
  <c r="D52" i="7" s="1"/>
  <c r="E52" i="7"/>
  <c r="CJ51" i="7"/>
  <c r="CC51" i="7" s="1"/>
  <c r="CH51" i="7"/>
  <c r="CA51" i="7"/>
  <c r="F51" i="7"/>
  <c r="E51" i="7"/>
  <c r="D51" i="7"/>
  <c r="CN51" i="7" s="1"/>
  <c r="CK50" i="7"/>
  <c r="CJ50" i="7"/>
  <c r="CH50" i="7"/>
  <c r="CA50" i="7" s="1"/>
  <c r="CD50" i="7"/>
  <c r="CC50" i="7"/>
  <c r="F50" i="7"/>
  <c r="D50" i="7" s="1"/>
  <c r="E50" i="7"/>
  <c r="CM49" i="7"/>
  <c r="CJ49" i="7"/>
  <c r="CC49" i="7" s="1"/>
  <c r="CH49" i="7"/>
  <c r="CF49" i="7"/>
  <c r="CA49" i="7"/>
  <c r="F49" i="7"/>
  <c r="E49" i="7"/>
  <c r="D49" i="7"/>
  <c r="CK48" i="7"/>
  <c r="CJ48" i="7"/>
  <c r="CH48" i="7"/>
  <c r="CA48" i="7" s="1"/>
  <c r="CD48" i="7"/>
  <c r="CC48" i="7"/>
  <c r="F48" i="7"/>
  <c r="D48" i="7" s="1"/>
  <c r="E48" i="7"/>
  <c r="E54" i="7" s="1"/>
  <c r="CJ47" i="7"/>
  <c r="CC47" i="7" s="1"/>
  <c r="CH47" i="7"/>
  <c r="CA47" i="7"/>
  <c r="F47" i="7"/>
  <c r="E47" i="7"/>
  <c r="D47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F46" i="7" s="1"/>
  <c r="Y46" i="7"/>
  <c r="E46" i="7"/>
  <c r="D46" i="7" s="1"/>
  <c r="CJ45" i="7"/>
  <c r="CC45" i="7"/>
  <c r="F45" i="7"/>
  <c r="E45" i="7"/>
  <c r="D45" i="7" s="1"/>
  <c r="CJ44" i="7"/>
  <c r="CH44" i="7"/>
  <c r="CA44" i="7" s="1"/>
  <c r="CC44" i="7"/>
  <c r="F44" i="7"/>
  <c r="D44" i="7" s="1"/>
  <c r="E44" i="7"/>
  <c r="CN43" i="7"/>
  <c r="CG43" i="7"/>
  <c r="CF43" i="7"/>
  <c r="F43" i="7"/>
  <c r="D43" i="7" s="1"/>
  <c r="E43" i="7"/>
  <c r="F42" i="7"/>
  <c r="D42" i="7" s="1"/>
  <c r="E42" i="7"/>
  <c r="CJ41" i="7"/>
  <c r="CC41" i="7" s="1"/>
  <c r="CH41" i="7"/>
  <c r="CA41" i="7"/>
  <c r="F41" i="7"/>
  <c r="E41" i="7"/>
  <c r="D41" i="7" s="1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CK35" i="7"/>
  <c r="CI35" i="7"/>
  <c r="CH35" i="7"/>
  <c r="CG35" i="7"/>
  <c r="CB35" i="7"/>
  <c r="CA35" i="7"/>
  <c r="F35" i="7"/>
  <c r="E35" i="7"/>
  <c r="D35" i="7" s="1"/>
  <c r="CM34" i="7"/>
  <c r="CL34" i="7"/>
  <c r="CI34" i="7"/>
  <c r="CB34" i="7" s="1"/>
  <c r="CH34" i="7"/>
  <c r="CA34" i="7" s="1"/>
  <c r="CE34" i="7"/>
  <c r="CD34" i="7"/>
  <c r="F34" i="7"/>
  <c r="E34" i="7"/>
  <c r="D34" i="7"/>
  <c r="CI33" i="7"/>
  <c r="CH33" i="7"/>
  <c r="CB33" i="7"/>
  <c r="CA33" i="7"/>
  <c r="F33" i="7"/>
  <c r="E33" i="7"/>
  <c r="CI32" i="7"/>
  <c r="CB32" i="7" s="1"/>
  <c r="CH32" i="7"/>
  <c r="CA32" i="7"/>
  <c r="F32" i="7"/>
  <c r="E32" i="7"/>
  <c r="D32" i="7"/>
  <c r="CI31" i="7"/>
  <c r="CH31" i="7"/>
  <c r="CB31" i="7"/>
  <c r="CA31" i="7"/>
  <c r="F31" i="7"/>
  <c r="E31" i="7"/>
  <c r="D31" i="7" s="1"/>
  <c r="CL30" i="7"/>
  <c r="CI30" i="7"/>
  <c r="CB30" i="7" s="1"/>
  <c r="CH30" i="7"/>
  <c r="CA30" i="7" s="1"/>
  <c r="CD30" i="7"/>
  <c r="F30" i="7"/>
  <c r="E30" i="7"/>
  <c r="D30" i="7"/>
  <c r="CM30" i="7" s="1"/>
  <c r="CI29" i="7"/>
  <c r="CH29" i="7"/>
  <c r="CB29" i="7"/>
  <c r="CA29" i="7"/>
  <c r="F29" i="7"/>
  <c r="E29" i="7"/>
  <c r="CM28" i="7"/>
  <c r="CI28" i="7"/>
  <c r="CB28" i="7" s="1"/>
  <c r="CH28" i="7"/>
  <c r="CE28" i="7"/>
  <c r="CA28" i="7"/>
  <c r="F28" i="7"/>
  <c r="E28" i="7"/>
  <c r="D28" i="7"/>
  <c r="CK27" i="7"/>
  <c r="CI27" i="7"/>
  <c r="CH27" i="7"/>
  <c r="CG27" i="7"/>
  <c r="CB27" i="7"/>
  <c r="CA27" i="7"/>
  <c r="F27" i="7"/>
  <c r="E27" i="7"/>
  <c r="D27" i="7" s="1"/>
  <c r="CM26" i="7"/>
  <c r="CL26" i="7"/>
  <c r="CI26" i="7"/>
  <c r="CB26" i="7" s="1"/>
  <c r="CH26" i="7"/>
  <c r="CA26" i="7" s="1"/>
  <c r="CE26" i="7"/>
  <c r="CD26" i="7"/>
  <c r="F26" i="7"/>
  <c r="E26" i="7"/>
  <c r="D26" i="7"/>
  <c r="CI25" i="7"/>
  <c r="CH25" i="7"/>
  <c r="CB25" i="7"/>
  <c r="CA25" i="7"/>
  <c r="F25" i="7"/>
  <c r="E25" i="7"/>
  <c r="CI24" i="7"/>
  <c r="CB24" i="7" s="1"/>
  <c r="CH24" i="7"/>
  <c r="CA24" i="7"/>
  <c r="F24" i="7"/>
  <c r="E24" i="7"/>
  <c r="D24" i="7"/>
  <c r="CM24" i="7" s="1"/>
  <c r="CI23" i="7"/>
  <c r="CH23" i="7"/>
  <c r="CB23" i="7"/>
  <c r="CA23" i="7"/>
  <c r="F23" i="7"/>
  <c r="E23" i="7"/>
  <c r="D23" i="7" s="1"/>
  <c r="CL22" i="7"/>
  <c r="CI22" i="7"/>
  <c r="CB22" i="7" s="1"/>
  <c r="CH22" i="7"/>
  <c r="CA22" i="7" s="1"/>
  <c r="CD22" i="7"/>
  <c r="F22" i="7"/>
  <c r="E22" i="7"/>
  <c r="D22" i="7"/>
  <c r="CM22" i="7" s="1"/>
  <c r="CI21" i="7"/>
  <c r="CH21" i="7"/>
  <c r="CB21" i="7"/>
  <c r="CA21" i="7"/>
  <c r="F21" i="7"/>
  <c r="E21" i="7"/>
  <c r="CM20" i="7"/>
  <c r="CI20" i="7"/>
  <c r="CB20" i="7" s="1"/>
  <c r="CH20" i="7"/>
  <c r="CE20" i="7"/>
  <c r="CA20" i="7"/>
  <c r="F20" i="7"/>
  <c r="E20" i="7"/>
  <c r="D20" i="7"/>
  <c r="CI19" i="7"/>
  <c r="CH19" i="7"/>
  <c r="CB19" i="7"/>
  <c r="CA19" i="7"/>
  <c r="F19" i="7"/>
  <c r="E19" i="7"/>
  <c r="CL15" i="7"/>
  <c r="CJ15" i="7"/>
  <c r="CI15" i="7"/>
  <c r="CB15" i="7" s="1"/>
  <c r="CH15" i="7"/>
  <c r="CE15" i="7"/>
  <c r="CC15" i="7"/>
  <c r="CA15" i="7"/>
  <c r="F15" i="7"/>
  <c r="E15" i="7"/>
  <c r="D15" i="7"/>
  <c r="CN14" i="7"/>
  <c r="CJ14" i="7"/>
  <c r="CH14" i="7"/>
  <c r="CG14" i="7"/>
  <c r="CC14" i="7"/>
  <c r="CA14" i="7"/>
  <c r="F14" i="7"/>
  <c r="E14" i="7"/>
  <c r="D14" i="7" s="1"/>
  <c r="CL13" i="7"/>
  <c r="CJ13" i="7"/>
  <c r="CI13" i="7"/>
  <c r="CB13" i="7" s="1"/>
  <c r="CH13" i="7"/>
  <c r="CE13" i="7"/>
  <c r="CC13" i="7"/>
  <c r="CA13" i="7"/>
  <c r="F13" i="7"/>
  <c r="E13" i="7"/>
  <c r="D13" i="7"/>
  <c r="CN12" i="7"/>
  <c r="CJ12" i="7"/>
  <c r="CH12" i="7"/>
  <c r="CG12" i="7"/>
  <c r="CC12" i="7"/>
  <c r="CA12" i="7"/>
  <c r="F12" i="7"/>
  <c r="E12" i="7"/>
  <c r="D12" i="7" s="1"/>
  <c r="A5" i="7"/>
  <c r="A4" i="7"/>
  <c r="A3" i="7"/>
  <c r="A2" i="7"/>
  <c r="CK41" i="7" l="1"/>
  <c r="CD41" i="7" s="1"/>
  <c r="CG41" i="7"/>
  <c r="CL41" i="7"/>
  <c r="CM41" i="7"/>
  <c r="CF41" i="7"/>
  <c r="CI41" i="7"/>
  <c r="CB41" i="7" s="1"/>
  <c r="AX41" i="7" s="1"/>
  <c r="CN41" i="7"/>
  <c r="CE41" i="7"/>
  <c r="CM45" i="7"/>
  <c r="CI45" i="7"/>
  <c r="CB45" i="7" s="1"/>
  <c r="CN45" i="7"/>
  <c r="CE45" i="7"/>
  <c r="CG45" i="7"/>
  <c r="CK45" i="7"/>
  <c r="CD45" i="7" s="1"/>
  <c r="CL45" i="7"/>
  <c r="CF45" i="7"/>
  <c r="CL23" i="7"/>
  <c r="CD23" i="7"/>
  <c r="CM23" i="7"/>
  <c r="CE23" i="7"/>
  <c r="AY27" i="7"/>
  <c r="CL31" i="7"/>
  <c r="CD31" i="7"/>
  <c r="CM31" i="7"/>
  <c r="CE31" i="7"/>
  <c r="CN32" i="7"/>
  <c r="CJ32" i="7"/>
  <c r="CC32" i="7" s="1"/>
  <c r="AY32" i="7" s="1"/>
  <c r="CF32" i="7"/>
  <c r="CK32" i="7"/>
  <c r="CG32" i="7"/>
  <c r="CI42" i="7"/>
  <c r="CB42" i="7" s="1"/>
  <c r="CK42" i="7"/>
  <c r="CD42" i="7" s="1"/>
  <c r="CK47" i="7"/>
  <c r="CD47" i="7" s="1"/>
  <c r="CG47" i="7"/>
  <c r="CL47" i="7"/>
  <c r="CL12" i="7"/>
  <c r="CM12" i="7"/>
  <c r="CI12" i="7"/>
  <c r="CB12" i="7" s="1"/>
  <c r="AX12" i="7" s="1"/>
  <c r="CE12" i="7"/>
  <c r="CL14" i="7"/>
  <c r="CM14" i="7"/>
  <c r="CI14" i="7"/>
  <c r="CB14" i="7" s="1"/>
  <c r="CE14" i="7"/>
  <c r="AX14" i="7" s="1"/>
  <c r="E36" i="7"/>
  <c r="D19" i="7"/>
  <c r="CN20" i="7"/>
  <c r="CJ20" i="7"/>
  <c r="CC20" i="7" s="1"/>
  <c r="AY20" i="7" s="1"/>
  <c r="CF20" i="7"/>
  <c r="CK20" i="7"/>
  <c r="CG20" i="7"/>
  <c r="AY23" i="7"/>
  <c r="CG23" i="7"/>
  <c r="CK23" i="7"/>
  <c r="CE24" i="7"/>
  <c r="CL27" i="7"/>
  <c r="CD27" i="7"/>
  <c r="CM27" i="7"/>
  <c r="CE27" i="7"/>
  <c r="CN28" i="7"/>
  <c r="CJ28" i="7"/>
  <c r="CC28" i="7" s="1"/>
  <c r="AY28" i="7" s="1"/>
  <c r="CF28" i="7"/>
  <c r="CK28" i="7"/>
  <c r="CG28" i="7"/>
  <c r="CG31" i="7"/>
  <c r="CK31" i="7"/>
  <c r="CE32" i="7"/>
  <c r="CM32" i="7"/>
  <c r="CL35" i="7"/>
  <c r="CD35" i="7"/>
  <c r="CM35" i="7"/>
  <c r="CE35" i="7"/>
  <c r="CF42" i="7"/>
  <c r="CM44" i="7"/>
  <c r="CI44" i="7"/>
  <c r="CB44" i="7" s="1"/>
  <c r="CE44" i="7"/>
  <c r="CN44" i="7"/>
  <c r="CF44" i="7"/>
  <c r="CG44" i="7"/>
  <c r="CL44" i="7"/>
  <c r="CF47" i="7"/>
  <c r="CM47" i="7"/>
  <c r="CK49" i="7"/>
  <c r="CD49" i="7" s="1"/>
  <c r="CG49" i="7"/>
  <c r="CL49" i="7"/>
  <c r="CI49" i="7"/>
  <c r="CB49" i="7" s="1"/>
  <c r="AX49" i="7" s="1"/>
  <c r="CF51" i="7"/>
  <c r="CM51" i="7"/>
  <c r="CK53" i="7"/>
  <c r="CD53" i="7" s="1"/>
  <c r="CG53" i="7"/>
  <c r="CL53" i="7"/>
  <c r="CI53" i="7"/>
  <c r="CB53" i="7" s="1"/>
  <c r="D60" i="7"/>
  <c r="CK55" i="7"/>
  <c r="CD55" i="7" s="1"/>
  <c r="AX55" i="7" s="1"/>
  <c r="CG55" i="7"/>
  <c r="CL55" i="7"/>
  <c r="CI55" i="7"/>
  <c r="CB55" i="7" s="1"/>
  <c r="CF57" i="7"/>
  <c r="CM57" i="7"/>
  <c r="CK59" i="7"/>
  <c r="CD59" i="7" s="1"/>
  <c r="CG59" i="7"/>
  <c r="CL59" i="7"/>
  <c r="CI59" i="7"/>
  <c r="CB59" i="7" s="1"/>
  <c r="CK61" i="7"/>
  <c r="CD61" i="7" s="1"/>
  <c r="CG61" i="7"/>
  <c r="CL61" i="7"/>
  <c r="CI61" i="7"/>
  <c r="CB61" i="7" s="1"/>
  <c r="CF63" i="7"/>
  <c r="CM63" i="7"/>
  <c r="J68" i="7"/>
  <c r="J69" i="7"/>
  <c r="CL93" i="7"/>
  <c r="CD93" i="7"/>
  <c r="CM93" i="7"/>
  <c r="CE93" i="7"/>
  <c r="CF93" i="7"/>
  <c r="CJ93" i="7"/>
  <c r="CC93" i="7" s="1"/>
  <c r="CN97" i="7"/>
  <c r="CJ97" i="7"/>
  <c r="CC97" i="7" s="1"/>
  <c r="AW97" i="7" s="1"/>
  <c r="CF97" i="7"/>
  <c r="CK97" i="7"/>
  <c r="CG97" i="7"/>
  <c r="CE99" i="7"/>
  <c r="CL101" i="7"/>
  <c r="CG101" i="7"/>
  <c r="CM101" i="7"/>
  <c r="CD101" i="7"/>
  <c r="CJ101" i="7"/>
  <c r="CC101" i="7" s="1"/>
  <c r="AW101" i="7" s="1"/>
  <c r="CE103" i="7"/>
  <c r="CN105" i="7"/>
  <c r="CJ105" i="7"/>
  <c r="CC105" i="7" s="1"/>
  <c r="CF105" i="7"/>
  <c r="AW105" i="7" s="1"/>
  <c r="CK105" i="7"/>
  <c r="CG105" i="7"/>
  <c r="CF107" i="7"/>
  <c r="CL109" i="7"/>
  <c r="CD109" i="7"/>
  <c r="CM109" i="7"/>
  <c r="CE109" i="7"/>
  <c r="AW109" i="7" s="1"/>
  <c r="CF109" i="7"/>
  <c r="CJ109" i="7"/>
  <c r="CC109" i="7" s="1"/>
  <c r="CN111" i="7"/>
  <c r="CL113" i="7"/>
  <c r="CD113" i="7"/>
  <c r="CM113" i="7"/>
  <c r="CE113" i="7"/>
  <c r="CF113" i="7"/>
  <c r="CJ113" i="7"/>
  <c r="CC113" i="7" s="1"/>
  <c r="CL117" i="7"/>
  <c r="CD117" i="7"/>
  <c r="CN117" i="7"/>
  <c r="CJ117" i="7"/>
  <c r="CC117" i="7" s="1"/>
  <c r="CF117" i="7"/>
  <c r="CN121" i="7"/>
  <c r="CJ121" i="7"/>
  <c r="CC121" i="7" s="1"/>
  <c r="AW121" i="7" s="1"/>
  <c r="CE121" i="7"/>
  <c r="CL121" i="7"/>
  <c r="CG121" i="7"/>
  <c r="CK121" i="7"/>
  <c r="CM121" i="7"/>
  <c r="CD121" i="7"/>
  <c r="CL124" i="7"/>
  <c r="CG124" i="7"/>
  <c r="CN124" i="7"/>
  <c r="CJ124" i="7"/>
  <c r="CC124" i="7" s="1"/>
  <c r="CE124" i="7"/>
  <c r="CK124" i="7"/>
  <c r="CF124" i="7"/>
  <c r="CL126" i="7"/>
  <c r="CG126" i="7"/>
  <c r="CN126" i="7"/>
  <c r="CJ126" i="7"/>
  <c r="CC126" i="7" s="1"/>
  <c r="CE126" i="7"/>
  <c r="CM126" i="7"/>
  <c r="CD126" i="7"/>
  <c r="AW126" i="7" s="1"/>
  <c r="CF126" i="7"/>
  <c r="CL128" i="7"/>
  <c r="CG128" i="7"/>
  <c r="CN128" i="7"/>
  <c r="CJ128" i="7"/>
  <c r="CC128" i="7" s="1"/>
  <c r="CE128" i="7"/>
  <c r="CK128" i="7"/>
  <c r="CF128" i="7"/>
  <c r="CN142" i="7"/>
  <c r="CJ142" i="7"/>
  <c r="CC142" i="7" s="1"/>
  <c r="CF142" i="7"/>
  <c r="CL142" i="7"/>
  <c r="CD142" i="7"/>
  <c r="CK142" i="7"/>
  <c r="CE142" i="7"/>
  <c r="CN144" i="7"/>
  <c r="CJ144" i="7"/>
  <c r="CC144" i="7" s="1"/>
  <c r="CF144" i="7"/>
  <c r="AW144" i="7" s="1"/>
  <c r="CL144" i="7"/>
  <c r="CD144" i="7"/>
  <c r="CM144" i="7"/>
  <c r="CG144" i="7"/>
  <c r="CK144" i="7"/>
  <c r="CE144" i="7"/>
  <c r="CN223" i="7"/>
  <c r="CJ223" i="7"/>
  <c r="CC223" i="7" s="1"/>
  <c r="CF223" i="7"/>
  <c r="CK223" i="7"/>
  <c r="CG223" i="7"/>
  <c r="CL223" i="7"/>
  <c r="CD223" i="7"/>
  <c r="CM223" i="7"/>
  <c r="CI223" i="7"/>
  <c r="CB223" i="7" s="1"/>
  <c r="AX223" i="7" s="1"/>
  <c r="CE223" i="7"/>
  <c r="CF12" i="7"/>
  <c r="CK12" i="7"/>
  <c r="CD12" i="7" s="1"/>
  <c r="CF14" i="7"/>
  <c r="CK14" i="7"/>
  <c r="CD14" i="7" s="1"/>
  <c r="F36" i="7"/>
  <c r="CD20" i="7"/>
  <c r="CL20" i="7"/>
  <c r="CE22" i="7"/>
  <c r="CN23" i="7"/>
  <c r="D25" i="7"/>
  <c r="CN26" i="7"/>
  <c r="CJ26" i="7"/>
  <c r="CC26" i="7" s="1"/>
  <c r="AY26" i="7" s="1"/>
  <c r="CF26" i="7"/>
  <c r="CK26" i="7"/>
  <c r="CG26" i="7"/>
  <c r="CF27" i="7"/>
  <c r="CJ27" i="7"/>
  <c r="CC27" i="7" s="1"/>
  <c r="CD28" i="7"/>
  <c r="CL28" i="7"/>
  <c r="CE30" i="7"/>
  <c r="CN31" i="7"/>
  <c r="D33" i="7"/>
  <c r="CN34" i="7"/>
  <c r="CJ34" i="7"/>
  <c r="CC34" i="7" s="1"/>
  <c r="AY34" i="7" s="1"/>
  <c r="CF34" i="7"/>
  <c r="CK34" i="7"/>
  <c r="CG34" i="7"/>
  <c r="CF35" i="7"/>
  <c r="CJ35" i="7"/>
  <c r="CC35" i="7" s="1"/>
  <c r="AY35" i="7" s="1"/>
  <c r="CG42" i="7"/>
  <c r="CI43" i="7"/>
  <c r="CB43" i="7" s="1"/>
  <c r="CK43" i="7"/>
  <c r="CD43" i="7" s="1"/>
  <c r="CM43" i="7"/>
  <c r="CN47" i="7"/>
  <c r="CE49" i="7"/>
  <c r="CM50" i="7"/>
  <c r="CI50" i="7"/>
  <c r="CB50" i="7" s="1"/>
  <c r="CE50" i="7"/>
  <c r="CN50" i="7"/>
  <c r="CF50" i="7"/>
  <c r="CG50" i="7"/>
  <c r="CL50" i="7"/>
  <c r="CE53" i="7"/>
  <c r="E60" i="7"/>
  <c r="CE55" i="7"/>
  <c r="CM56" i="7"/>
  <c r="CI56" i="7"/>
  <c r="CB56" i="7" s="1"/>
  <c r="CE56" i="7"/>
  <c r="CN56" i="7"/>
  <c r="CF56" i="7"/>
  <c r="CG56" i="7"/>
  <c r="CL56" i="7"/>
  <c r="CE59" i="7"/>
  <c r="E64" i="7"/>
  <c r="D64" i="7" s="1"/>
  <c r="CE61" i="7"/>
  <c r="CM62" i="7"/>
  <c r="CI62" i="7"/>
  <c r="CB62" i="7" s="1"/>
  <c r="CE62" i="7"/>
  <c r="CN62" i="7"/>
  <c r="CF62" i="7"/>
  <c r="CG62" i="7"/>
  <c r="CL62" i="7"/>
  <c r="J72" i="7"/>
  <c r="J73" i="7"/>
  <c r="CN92" i="7"/>
  <c r="CJ92" i="7"/>
  <c r="CC92" i="7" s="1"/>
  <c r="CF92" i="7"/>
  <c r="CK92" i="7"/>
  <c r="CG92" i="7"/>
  <c r="AW92" i="7" s="1"/>
  <c r="CG93" i="7"/>
  <c r="CK93" i="7"/>
  <c r="CE94" i="7"/>
  <c r="CL96" i="7"/>
  <c r="CG96" i="7"/>
  <c r="CM96" i="7"/>
  <c r="CD96" i="7"/>
  <c r="CJ96" i="7"/>
  <c r="CC96" i="7" s="1"/>
  <c r="AW96" i="7" s="1"/>
  <c r="CD97" i="7"/>
  <c r="CL97" i="7"/>
  <c r="D100" i="7"/>
  <c r="CE101" i="7"/>
  <c r="CK101" i="7"/>
  <c r="CF102" i="7"/>
  <c r="D104" i="7"/>
  <c r="CD105" i="7"/>
  <c r="CL105" i="7"/>
  <c r="CN108" i="7"/>
  <c r="CJ108" i="7"/>
  <c r="CC108" i="7" s="1"/>
  <c r="AW108" i="7" s="1"/>
  <c r="CF108" i="7"/>
  <c r="CK108" i="7"/>
  <c r="CG108" i="7"/>
  <c r="CG109" i="7"/>
  <c r="CK109" i="7"/>
  <c r="CE110" i="7"/>
  <c r="CN112" i="7"/>
  <c r="CJ112" i="7"/>
  <c r="CC112" i="7" s="1"/>
  <c r="AW112" i="7" s="1"/>
  <c r="CF112" i="7"/>
  <c r="CK112" i="7"/>
  <c r="CG112" i="7"/>
  <c r="CG113" i="7"/>
  <c r="CK113" i="7"/>
  <c r="CE114" i="7"/>
  <c r="CN116" i="7"/>
  <c r="CJ116" i="7"/>
  <c r="CC116" i="7" s="1"/>
  <c r="CL116" i="7"/>
  <c r="CD116" i="7"/>
  <c r="CM116" i="7"/>
  <c r="CG116" i="7"/>
  <c r="CN118" i="7"/>
  <c r="CJ118" i="7"/>
  <c r="CC118" i="7" s="1"/>
  <c r="CF118" i="7"/>
  <c r="CL118" i="7"/>
  <c r="CD118" i="7"/>
  <c r="CK118" i="7"/>
  <c r="CE118" i="7"/>
  <c r="AW118" i="7" s="1"/>
  <c r="CF121" i="7"/>
  <c r="CL123" i="7"/>
  <c r="CG123" i="7"/>
  <c r="CN123" i="7"/>
  <c r="CJ123" i="7"/>
  <c r="CC123" i="7" s="1"/>
  <c r="CE123" i="7"/>
  <c r="CK123" i="7"/>
  <c r="CM123" i="7"/>
  <c r="CD123" i="7"/>
  <c r="CL127" i="7"/>
  <c r="CG127" i="7"/>
  <c r="AW127" i="7" s="1"/>
  <c r="CN127" i="7"/>
  <c r="CJ127" i="7"/>
  <c r="CC127" i="7" s="1"/>
  <c r="CE127" i="7"/>
  <c r="CK127" i="7"/>
  <c r="CM127" i="7"/>
  <c r="CD127" i="7"/>
  <c r="CN138" i="7"/>
  <c r="CJ138" i="7"/>
  <c r="CC138" i="7" s="1"/>
  <c r="CF138" i="7"/>
  <c r="CL138" i="7"/>
  <c r="CD138" i="7"/>
  <c r="AW138" i="7" s="1"/>
  <c r="CK138" i="7"/>
  <c r="CE138" i="7"/>
  <c r="CN140" i="7"/>
  <c r="CJ140" i="7"/>
  <c r="CC140" i="7" s="1"/>
  <c r="CF140" i="7"/>
  <c r="CL140" i="7"/>
  <c r="CD140" i="7"/>
  <c r="CM140" i="7"/>
  <c r="CG140" i="7"/>
  <c r="CK140" i="7"/>
  <c r="CE140" i="7"/>
  <c r="CL141" i="7"/>
  <c r="CD141" i="7"/>
  <c r="CN141" i="7"/>
  <c r="CJ141" i="7"/>
  <c r="CC141" i="7" s="1"/>
  <c r="CF141" i="7"/>
  <c r="AW141" i="7" s="1"/>
  <c r="CM141" i="7"/>
  <c r="CG141" i="7"/>
  <c r="CM142" i="7"/>
  <c r="CL222" i="7"/>
  <c r="CD222" i="7"/>
  <c r="AX222" i="7" s="1"/>
  <c r="CM222" i="7"/>
  <c r="CI222" i="7"/>
  <c r="CB222" i="7" s="1"/>
  <c r="CE222" i="7"/>
  <c r="CN222" i="7"/>
  <c r="CG222" i="7"/>
  <c r="CJ222" i="7"/>
  <c r="CC222" i="7" s="1"/>
  <c r="CK222" i="7"/>
  <c r="CF222" i="7"/>
  <c r="CK231" i="7"/>
  <c r="CE231" i="7"/>
  <c r="CN231" i="7"/>
  <c r="CG231" i="7"/>
  <c r="CF231" i="7"/>
  <c r="CL231" i="7"/>
  <c r="CM231" i="7"/>
  <c r="CD231" i="7"/>
  <c r="AX231" i="7" s="1"/>
  <c r="CK245" i="7"/>
  <c r="CD245" i="7"/>
  <c r="CL245" i="7"/>
  <c r="CE245" i="7"/>
  <c r="AX245" i="7" s="1"/>
  <c r="CF245" i="7"/>
  <c r="CG245" i="7"/>
  <c r="CM245" i="7"/>
  <c r="CN245" i="7"/>
  <c r="CN24" i="7"/>
  <c r="CJ24" i="7"/>
  <c r="CC24" i="7" s="1"/>
  <c r="CF24" i="7"/>
  <c r="AY24" i="7" s="1"/>
  <c r="CK24" i="7"/>
  <c r="CG24" i="7"/>
  <c r="CM42" i="7"/>
  <c r="CI47" i="7"/>
  <c r="CB47" i="7" s="1"/>
  <c r="AX47" i="7" s="1"/>
  <c r="CK51" i="7"/>
  <c r="CD51" i="7" s="1"/>
  <c r="CG51" i="7"/>
  <c r="CL51" i="7"/>
  <c r="CI51" i="7"/>
  <c r="CB51" i="7" s="1"/>
  <c r="AX51" i="7" s="1"/>
  <c r="CK57" i="7"/>
  <c r="CD57" i="7" s="1"/>
  <c r="CG57" i="7"/>
  <c r="CL57" i="7"/>
  <c r="CI57" i="7"/>
  <c r="CB57" i="7" s="1"/>
  <c r="AX57" i="7" s="1"/>
  <c r="CK63" i="7"/>
  <c r="CD63" i="7" s="1"/>
  <c r="CG63" i="7"/>
  <c r="CL63" i="7"/>
  <c r="CI63" i="7"/>
  <c r="CB63" i="7" s="1"/>
  <c r="AX63" i="7" s="1"/>
  <c r="J76" i="7"/>
  <c r="CL91" i="7"/>
  <c r="CD91" i="7"/>
  <c r="CM91" i="7"/>
  <c r="CE91" i="7"/>
  <c r="CF91" i="7"/>
  <c r="CJ91" i="7"/>
  <c r="CC91" i="7" s="1"/>
  <c r="AW91" i="7" s="1"/>
  <c r="AW93" i="7"/>
  <c r="CL95" i="7"/>
  <c r="CD95" i="7"/>
  <c r="CM95" i="7"/>
  <c r="CE95" i="7"/>
  <c r="CF95" i="7"/>
  <c r="CJ95" i="7"/>
  <c r="CC95" i="7" s="1"/>
  <c r="AW95" i="7" s="1"/>
  <c r="CN99" i="7"/>
  <c r="CJ99" i="7"/>
  <c r="CC99" i="7" s="1"/>
  <c r="AW99" i="7" s="1"/>
  <c r="CF99" i="7"/>
  <c r="CK99" i="7"/>
  <c r="CG99" i="7"/>
  <c r="CN103" i="7"/>
  <c r="CJ103" i="7"/>
  <c r="CC103" i="7" s="1"/>
  <c r="AW103" i="7" s="1"/>
  <c r="CF103" i="7"/>
  <c r="CK103" i="7"/>
  <c r="CG103" i="7"/>
  <c r="CL107" i="7"/>
  <c r="CG107" i="7"/>
  <c r="CM107" i="7"/>
  <c r="CD107" i="7"/>
  <c r="CJ107" i="7"/>
  <c r="CC107" i="7" s="1"/>
  <c r="AW107" i="7" s="1"/>
  <c r="CL111" i="7"/>
  <c r="CF111" i="7"/>
  <c r="CM111" i="7"/>
  <c r="CG111" i="7"/>
  <c r="AW113" i="7"/>
  <c r="CL115" i="7"/>
  <c r="CD115" i="7"/>
  <c r="CM115" i="7"/>
  <c r="CE115" i="7"/>
  <c r="CF115" i="7"/>
  <c r="CJ115" i="7"/>
  <c r="CC115" i="7" s="1"/>
  <c r="AW115" i="7" s="1"/>
  <c r="CN120" i="7"/>
  <c r="CJ120" i="7"/>
  <c r="CC120" i="7" s="1"/>
  <c r="CF120" i="7"/>
  <c r="CL120" i="7"/>
  <c r="CD120" i="7"/>
  <c r="CM120" i="7"/>
  <c r="CG120" i="7"/>
  <c r="CK120" i="7"/>
  <c r="CN134" i="7"/>
  <c r="CJ134" i="7"/>
  <c r="CC134" i="7" s="1"/>
  <c r="CF134" i="7"/>
  <c r="CL134" i="7"/>
  <c r="CD134" i="7"/>
  <c r="AW134" i="7" s="1"/>
  <c r="CK134" i="7"/>
  <c r="CE134" i="7"/>
  <c r="CN136" i="7"/>
  <c r="CJ136" i="7"/>
  <c r="CC136" i="7" s="1"/>
  <c r="AW136" i="7" s="1"/>
  <c r="CF136" i="7"/>
  <c r="CL136" i="7"/>
  <c r="CD136" i="7"/>
  <c r="CM136" i="7"/>
  <c r="CG136" i="7"/>
  <c r="CK136" i="7"/>
  <c r="CE136" i="7"/>
  <c r="CL137" i="7"/>
  <c r="CD137" i="7"/>
  <c r="CN137" i="7"/>
  <c r="CJ137" i="7"/>
  <c r="CC137" i="7" s="1"/>
  <c r="CF137" i="7"/>
  <c r="AW137" i="7" s="1"/>
  <c r="CM137" i="7"/>
  <c r="CG137" i="7"/>
  <c r="AY150" i="7"/>
  <c r="CK165" i="7"/>
  <c r="CD165" i="7" s="1"/>
  <c r="CI165" i="7"/>
  <c r="CB165" i="7" s="1"/>
  <c r="CH165" i="7"/>
  <c r="CA165" i="7" s="1"/>
  <c r="CJ165" i="7"/>
  <c r="CC165" i="7" s="1"/>
  <c r="CN13" i="7"/>
  <c r="CF13" i="7"/>
  <c r="CK13" i="7"/>
  <c r="CD13" i="7" s="1"/>
  <c r="CG13" i="7"/>
  <c r="CM13" i="7"/>
  <c r="CN15" i="7"/>
  <c r="CF15" i="7"/>
  <c r="CK15" i="7"/>
  <c r="CD15" i="7" s="1"/>
  <c r="AX15" i="7" s="1"/>
  <c r="CG15" i="7"/>
  <c r="CM15" i="7"/>
  <c r="D21" i="7"/>
  <c r="CN22" i="7"/>
  <c r="CJ22" i="7"/>
  <c r="CC22" i="7" s="1"/>
  <c r="AY22" i="7" s="1"/>
  <c r="CF22" i="7"/>
  <c r="CK22" i="7"/>
  <c r="CG22" i="7"/>
  <c r="CF23" i="7"/>
  <c r="CJ23" i="7"/>
  <c r="CC23" i="7" s="1"/>
  <c r="CD24" i="7"/>
  <c r="CL24" i="7"/>
  <c r="CN27" i="7"/>
  <c r="D29" i="7"/>
  <c r="CN30" i="7"/>
  <c r="CJ30" i="7"/>
  <c r="CC30" i="7" s="1"/>
  <c r="AY30" i="7" s="1"/>
  <c r="CF30" i="7"/>
  <c r="CK30" i="7"/>
  <c r="CG30" i="7"/>
  <c r="CF31" i="7"/>
  <c r="CJ31" i="7"/>
  <c r="CC31" i="7" s="1"/>
  <c r="AY31" i="7" s="1"/>
  <c r="CD32" i="7"/>
  <c r="CL32" i="7"/>
  <c r="CN35" i="7"/>
  <c r="CN42" i="7"/>
  <c r="CK44" i="7"/>
  <c r="CD44" i="7" s="1"/>
  <c r="CE47" i="7"/>
  <c r="D54" i="7"/>
  <c r="CM48" i="7"/>
  <c r="CI48" i="7"/>
  <c r="CB48" i="7" s="1"/>
  <c r="CE48" i="7"/>
  <c r="CN48" i="7"/>
  <c r="CF48" i="7"/>
  <c r="CG48" i="7"/>
  <c r="CL48" i="7"/>
  <c r="CN49" i="7"/>
  <c r="CE51" i="7"/>
  <c r="CM52" i="7"/>
  <c r="CI52" i="7"/>
  <c r="CB52" i="7" s="1"/>
  <c r="CE52" i="7"/>
  <c r="CN52" i="7"/>
  <c r="CF52" i="7"/>
  <c r="CG52" i="7"/>
  <c r="CL52" i="7"/>
  <c r="AX53" i="7"/>
  <c r="CN53" i="7"/>
  <c r="CN55" i="7"/>
  <c r="CE57" i="7"/>
  <c r="CM58" i="7"/>
  <c r="CI58" i="7"/>
  <c r="CB58" i="7" s="1"/>
  <c r="CE58" i="7"/>
  <c r="CN58" i="7"/>
  <c r="CF58" i="7"/>
  <c r="CG58" i="7"/>
  <c r="CL58" i="7"/>
  <c r="AX59" i="7"/>
  <c r="CN59" i="7"/>
  <c r="AX61" i="7"/>
  <c r="CN61" i="7"/>
  <c r="CE63" i="7"/>
  <c r="J80" i="7"/>
  <c r="J81" i="7"/>
  <c r="CG91" i="7"/>
  <c r="CK91" i="7"/>
  <c r="CN94" i="7"/>
  <c r="CJ94" i="7"/>
  <c r="CC94" i="7" s="1"/>
  <c r="AW94" i="7" s="1"/>
  <c r="CF94" i="7"/>
  <c r="CK94" i="7"/>
  <c r="CG94" i="7"/>
  <c r="CG95" i="7"/>
  <c r="CK95" i="7"/>
  <c r="D98" i="7"/>
  <c r="CD99" i="7"/>
  <c r="CL99" i="7"/>
  <c r="CL102" i="7"/>
  <c r="CG102" i="7"/>
  <c r="CM102" i="7"/>
  <c r="CD102" i="7"/>
  <c r="CJ102" i="7"/>
  <c r="CC102" i="7" s="1"/>
  <c r="AW102" i="7" s="1"/>
  <c r="CD103" i="7"/>
  <c r="CL103" i="7"/>
  <c r="D106" i="7"/>
  <c r="CE107" i="7"/>
  <c r="CK107" i="7"/>
  <c r="CN110" i="7"/>
  <c r="CJ110" i="7"/>
  <c r="CC110" i="7" s="1"/>
  <c r="AW110" i="7" s="1"/>
  <c r="CF110" i="7"/>
  <c r="CK110" i="7"/>
  <c r="CG110" i="7"/>
  <c r="CJ111" i="7"/>
  <c r="CC111" i="7" s="1"/>
  <c r="AW111" i="7" s="1"/>
  <c r="CN114" i="7"/>
  <c r="CJ114" i="7"/>
  <c r="CC114" i="7" s="1"/>
  <c r="AW114" i="7" s="1"/>
  <c r="CF114" i="7"/>
  <c r="CK114" i="7"/>
  <c r="CG114" i="7"/>
  <c r="CG115" i="7"/>
  <c r="CK115" i="7"/>
  <c r="CG117" i="7"/>
  <c r="AW117" i="7" s="1"/>
  <c r="CM117" i="7"/>
  <c r="CL119" i="7"/>
  <c r="CD119" i="7"/>
  <c r="CN119" i="7"/>
  <c r="CJ119" i="7"/>
  <c r="CC119" i="7" s="1"/>
  <c r="CF119" i="7"/>
  <c r="CK119" i="7"/>
  <c r="CE119" i="7"/>
  <c r="AW119" i="7" s="1"/>
  <c r="CM119" i="7"/>
  <c r="CG119" i="7"/>
  <c r="CE120" i="7"/>
  <c r="CL122" i="7"/>
  <c r="CD122" i="7"/>
  <c r="CN122" i="7"/>
  <c r="CJ122" i="7"/>
  <c r="CC122" i="7" s="1"/>
  <c r="CF122" i="7"/>
  <c r="AW122" i="7" s="1"/>
  <c r="CM122" i="7"/>
  <c r="CG122" i="7"/>
  <c r="CK122" i="7"/>
  <c r="AW123" i="7"/>
  <c r="CD124" i="7"/>
  <c r="AW124" i="7" s="1"/>
  <c r="CL125" i="7"/>
  <c r="CG125" i="7"/>
  <c r="CN125" i="7"/>
  <c r="CJ125" i="7"/>
  <c r="CC125" i="7" s="1"/>
  <c r="AW125" i="7" s="1"/>
  <c r="CE125" i="7"/>
  <c r="CF125" i="7"/>
  <c r="CD125" i="7"/>
  <c r="CK126" i="7"/>
  <c r="CD128" i="7"/>
  <c r="AW128" i="7" s="1"/>
  <c r="CL129" i="7"/>
  <c r="CG129" i="7"/>
  <c r="CN129" i="7"/>
  <c r="CJ129" i="7"/>
  <c r="CC129" i="7" s="1"/>
  <c r="AW129" i="7" s="1"/>
  <c r="CE129" i="7"/>
  <c r="CF129" i="7"/>
  <c r="CM129" i="7"/>
  <c r="CD129" i="7"/>
  <c r="CN130" i="7"/>
  <c r="CJ130" i="7"/>
  <c r="CC130" i="7" s="1"/>
  <c r="AW130" i="7" s="1"/>
  <c r="CF130" i="7"/>
  <c r="CL130" i="7"/>
  <c r="CD130" i="7"/>
  <c r="CK130" i="7"/>
  <c r="CE130" i="7"/>
  <c r="CN132" i="7"/>
  <c r="CJ132" i="7"/>
  <c r="CC132" i="7" s="1"/>
  <c r="AW132" i="7" s="1"/>
  <c r="CF132" i="7"/>
  <c r="CL132" i="7"/>
  <c r="CD132" i="7"/>
  <c r="CM132" i="7"/>
  <c r="CG132" i="7"/>
  <c r="CK132" i="7"/>
  <c r="CE132" i="7"/>
  <c r="CL133" i="7"/>
  <c r="CD133" i="7"/>
  <c r="CN133" i="7"/>
  <c r="CJ133" i="7"/>
  <c r="CC133" i="7" s="1"/>
  <c r="CF133" i="7"/>
  <c r="CM133" i="7"/>
  <c r="CG133" i="7"/>
  <c r="CM134" i="7"/>
  <c r="AW135" i="7"/>
  <c r="CK137" i="7"/>
  <c r="CK153" i="7"/>
  <c r="CD153" i="7"/>
  <c r="CH166" i="7"/>
  <c r="CA166" i="7" s="1"/>
  <c r="AW166" i="7" s="1"/>
  <c r="CK166" i="7"/>
  <c r="CD166" i="7" s="1"/>
  <c r="CI166" i="7"/>
  <c r="CB166" i="7" s="1"/>
  <c r="CJ166" i="7"/>
  <c r="CC166" i="7" s="1"/>
  <c r="CN238" i="7"/>
  <c r="CD238" i="7"/>
  <c r="CK238" i="7"/>
  <c r="CE238" i="7"/>
  <c r="CG238" i="7"/>
  <c r="AX238" i="7" s="1"/>
  <c r="CM238" i="7"/>
  <c r="CL238" i="7"/>
  <c r="CF238" i="7"/>
  <c r="CL131" i="7"/>
  <c r="CD131" i="7"/>
  <c r="CN131" i="7"/>
  <c r="CJ131" i="7"/>
  <c r="CC131" i="7" s="1"/>
  <c r="AW131" i="7" s="1"/>
  <c r="CF131" i="7"/>
  <c r="CL135" i="7"/>
  <c r="CD135" i="7"/>
  <c r="CN135" i="7"/>
  <c r="CJ135" i="7"/>
  <c r="CC135" i="7" s="1"/>
  <c r="CF135" i="7"/>
  <c r="CL139" i="7"/>
  <c r="CD139" i="7"/>
  <c r="CN139" i="7"/>
  <c r="CJ139" i="7"/>
  <c r="CC139" i="7" s="1"/>
  <c r="AW139" i="7" s="1"/>
  <c r="CF139" i="7"/>
  <c r="AW142" i="7"/>
  <c r="CK151" i="7"/>
  <c r="CK170" i="7"/>
  <c r="CD170" i="7" s="1"/>
  <c r="CJ170" i="7"/>
  <c r="CC170" i="7" s="1"/>
  <c r="CH170" i="7"/>
  <c r="CA170" i="7" s="1"/>
  <c r="AW170" i="7" s="1"/>
  <c r="CL204" i="7"/>
  <c r="CE204" i="7" s="1"/>
  <c r="CH204" i="7"/>
  <c r="CA204" i="7" s="1"/>
  <c r="CI204" i="7"/>
  <c r="CB204" i="7" s="1"/>
  <c r="CK204" i="7"/>
  <c r="CD204" i="7" s="1"/>
  <c r="CM258" i="7"/>
  <c r="CE258" i="7"/>
  <c r="CN258" i="7"/>
  <c r="CF258" i="7"/>
  <c r="CL258" i="7"/>
  <c r="CN274" i="7"/>
  <c r="CD274" i="7"/>
  <c r="AX274" i="7" s="1"/>
  <c r="CK274" i="7"/>
  <c r="CE274" i="7"/>
  <c r="CG274" i="7"/>
  <c r="CM274" i="7"/>
  <c r="AW120" i="7"/>
  <c r="CG131" i="7"/>
  <c r="CM131" i="7"/>
  <c r="CG135" i="7"/>
  <c r="CM135" i="7"/>
  <c r="CG139" i="7"/>
  <c r="CM139" i="7"/>
  <c r="AW140" i="7"/>
  <c r="CG143" i="7"/>
  <c r="AY157" i="7"/>
  <c r="CM226" i="7"/>
  <c r="CG226" i="7"/>
  <c r="CN226" i="7"/>
  <c r="CD226" i="7"/>
  <c r="CF226" i="7"/>
  <c r="AX226" i="7" s="1"/>
  <c r="CK226" i="7"/>
  <c r="CL226" i="7"/>
  <c r="CE226" i="7"/>
  <c r="CL248" i="7"/>
  <c r="CF248" i="7"/>
  <c r="CM248" i="7"/>
  <c r="CG248" i="7"/>
  <c r="CK248" i="7"/>
  <c r="CN248" i="7"/>
  <c r="CD248" i="7"/>
  <c r="AX248" i="7" s="1"/>
  <c r="CE248" i="7"/>
  <c r="CK251" i="7"/>
  <c r="CE251" i="7"/>
  <c r="CL251" i="7"/>
  <c r="CF251" i="7"/>
  <c r="CM251" i="7"/>
  <c r="CD251" i="7"/>
  <c r="CG251" i="7"/>
  <c r="CN251" i="7"/>
  <c r="CN273" i="7"/>
  <c r="CD273" i="7"/>
  <c r="CK273" i="7"/>
  <c r="CE273" i="7"/>
  <c r="AX273" i="7" s="1"/>
  <c r="CL273" i="7"/>
  <c r="CG273" i="7"/>
  <c r="CM273" i="7"/>
  <c r="CF273" i="7"/>
  <c r="CL274" i="7"/>
  <c r="CL143" i="7"/>
  <c r="CD143" i="7"/>
  <c r="AW143" i="7" s="1"/>
  <c r="CN143" i="7"/>
  <c r="CJ143" i="7"/>
  <c r="CC143" i="7" s="1"/>
  <c r="CF143" i="7"/>
  <c r="F159" i="7"/>
  <c r="CI170" i="7"/>
  <c r="CB170" i="7" s="1"/>
  <c r="CN227" i="7"/>
  <c r="CD227" i="7"/>
  <c r="CK227" i="7"/>
  <c r="CE227" i="7"/>
  <c r="CL227" i="7"/>
  <c r="CF227" i="7"/>
  <c r="CG227" i="7"/>
  <c r="AX227" i="7" s="1"/>
  <c r="CN250" i="7"/>
  <c r="CD250" i="7"/>
  <c r="AX250" i="7" s="1"/>
  <c r="CK250" i="7"/>
  <c r="CE250" i="7"/>
  <c r="CL250" i="7"/>
  <c r="CG250" i="7"/>
  <c r="CM250" i="7"/>
  <c r="CF250" i="7"/>
  <c r="CG258" i="7"/>
  <c r="CF274" i="7"/>
  <c r="CE131" i="7"/>
  <c r="CK131" i="7"/>
  <c r="AW133" i="7"/>
  <c r="CE135" i="7"/>
  <c r="CK135" i="7"/>
  <c r="CE139" i="7"/>
  <c r="CK139" i="7"/>
  <c r="CE143" i="7"/>
  <c r="CK143" i="7"/>
  <c r="AY153" i="7"/>
  <c r="CJ164" i="7"/>
  <c r="CC164" i="7" s="1"/>
  <c r="CI164" i="7"/>
  <c r="CB164" i="7" s="1"/>
  <c r="CH164" i="7"/>
  <c r="CA164" i="7" s="1"/>
  <c r="CH171" i="7"/>
  <c r="CA171" i="7" s="1"/>
  <c r="CJ171" i="7"/>
  <c r="CC171" i="7" s="1"/>
  <c r="CI171" i="7"/>
  <c r="CB171" i="7" s="1"/>
  <c r="CK171" i="7"/>
  <c r="CD171" i="7" s="1"/>
  <c r="CK173" i="7"/>
  <c r="CD173" i="7" s="1"/>
  <c r="CH173" i="7"/>
  <c r="CA173" i="7" s="1"/>
  <c r="CI173" i="7"/>
  <c r="CB173" i="7" s="1"/>
  <c r="CJ204" i="7"/>
  <c r="CC204" i="7" s="1"/>
  <c r="CK235" i="7"/>
  <c r="CG235" i="7"/>
  <c r="CL235" i="7"/>
  <c r="CD235" i="7"/>
  <c r="CM235" i="7"/>
  <c r="CF235" i="7"/>
  <c r="CN235" i="7"/>
  <c r="CJ235" i="7"/>
  <c r="CC235" i="7" s="1"/>
  <c r="CE235" i="7"/>
  <c r="CI235" i="7"/>
  <c r="CB235" i="7" s="1"/>
  <c r="AX235" i="7" s="1"/>
  <c r="CK243" i="7"/>
  <c r="CD243" i="7"/>
  <c r="CL243" i="7"/>
  <c r="CE243" i="7"/>
  <c r="AX243" i="7" s="1"/>
  <c r="CM243" i="7"/>
  <c r="CN243" i="7"/>
  <c r="CG243" i="7"/>
  <c r="CF243" i="7"/>
  <c r="CN280" i="7"/>
  <c r="CD280" i="7"/>
  <c r="CK280" i="7"/>
  <c r="CE280" i="7"/>
  <c r="CL280" i="7"/>
  <c r="CM280" i="7"/>
  <c r="CF280" i="7"/>
  <c r="D159" i="7"/>
  <c r="CK150" i="7"/>
  <c r="CG150" i="7"/>
  <c r="CF150" i="7"/>
  <c r="CL150" i="7"/>
  <c r="CD152" i="7"/>
  <c r="AY152" i="7" s="1"/>
  <c r="CK154" i="7"/>
  <c r="CG154" i="7"/>
  <c r="CF154" i="7"/>
  <c r="AY154" i="7" s="1"/>
  <c r="CL154" i="7"/>
  <c r="CD156" i="7"/>
  <c r="CK158" i="7"/>
  <c r="CG158" i="7"/>
  <c r="CF158" i="7"/>
  <c r="CL158" i="7"/>
  <c r="CJ168" i="7"/>
  <c r="CC168" i="7" s="1"/>
  <c r="AW168" i="7" s="1"/>
  <c r="CH169" i="7"/>
  <c r="CA169" i="7" s="1"/>
  <c r="AW169" i="7" s="1"/>
  <c r="CJ176" i="7"/>
  <c r="CC176" i="7" s="1"/>
  <c r="CK176" i="7"/>
  <c r="CD176" i="7" s="1"/>
  <c r="AW176" i="7" s="1"/>
  <c r="CI176" i="7"/>
  <c r="CB176" i="7" s="1"/>
  <c r="CK177" i="7"/>
  <c r="CD177" i="7" s="1"/>
  <c r="CH177" i="7"/>
  <c r="CA177" i="7" s="1"/>
  <c r="CJ177" i="7"/>
  <c r="CC177" i="7" s="1"/>
  <c r="CN234" i="7"/>
  <c r="CD234" i="7"/>
  <c r="AX234" i="7" s="1"/>
  <c r="CL234" i="7"/>
  <c r="CF234" i="7"/>
  <c r="CM234" i="7"/>
  <c r="CG234" i="7"/>
  <c r="CE234" i="7"/>
  <c r="CN263" i="7"/>
  <c r="CF263" i="7"/>
  <c r="CG263" i="7"/>
  <c r="CM263" i="7"/>
  <c r="CL263" i="7"/>
  <c r="CE263" i="7"/>
  <c r="CL266" i="7"/>
  <c r="CF266" i="7"/>
  <c r="CM266" i="7"/>
  <c r="CG266" i="7"/>
  <c r="CK266" i="7"/>
  <c r="CN266" i="7"/>
  <c r="CD266" i="7"/>
  <c r="AX266" i="7" s="1"/>
  <c r="CL267" i="7"/>
  <c r="CF267" i="7"/>
  <c r="AX267" i="7" s="1"/>
  <c r="CM267" i="7"/>
  <c r="CG267" i="7"/>
  <c r="CK267" i="7"/>
  <c r="CN267" i="7"/>
  <c r="CD267" i="7"/>
  <c r="CL268" i="7"/>
  <c r="CF268" i="7"/>
  <c r="CM268" i="7"/>
  <c r="CG268" i="7"/>
  <c r="CK268" i="7"/>
  <c r="CN268" i="7"/>
  <c r="CD268" i="7"/>
  <c r="CL269" i="7"/>
  <c r="CF269" i="7"/>
  <c r="AX269" i="7" s="1"/>
  <c r="CM269" i="7"/>
  <c r="CG269" i="7"/>
  <c r="CK269" i="7"/>
  <c r="CN269" i="7"/>
  <c r="CD269" i="7"/>
  <c r="CL270" i="7"/>
  <c r="CF270" i="7"/>
  <c r="CM270" i="7"/>
  <c r="CG270" i="7"/>
  <c r="CK270" i="7"/>
  <c r="CN270" i="7"/>
  <c r="CD270" i="7"/>
  <c r="AX270" i="7" s="1"/>
  <c r="CN271" i="7"/>
  <c r="CJ271" i="7"/>
  <c r="CC271" i="7" s="1"/>
  <c r="AX271" i="7" s="1"/>
  <c r="CF271" i="7"/>
  <c r="CK271" i="7"/>
  <c r="CG271" i="7"/>
  <c r="CM271" i="7"/>
  <c r="CE271" i="7"/>
  <c r="CL271" i="7"/>
  <c r="CD271" i="7"/>
  <c r="CK152" i="7"/>
  <c r="CG152" i="7"/>
  <c r="CF152" i="7"/>
  <c r="CL152" i="7"/>
  <c r="CK156" i="7"/>
  <c r="CG156" i="7"/>
  <c r="CF156" i="7"/>
  <c r="CL156" i="7"/>
  <c r="CK169" i="7"/>
  <c r="CD169" i="7" s="1"/>
  <c r="CK172" i="7"/>
  <c r="CD172" i="7" s="1"/>
  <c r="CI172" i="7"/>
  <c r="CB172" i="7" s="1"/>
  <c r="AW172" i="7" s="1"/>
  <c r="CJ172" i="7"/>
  <c r="CC172" i="7" s="1"/>
  <c r="CI205" i="7"/>
  <c r="CB205" i="7" s="1"/>
  <c r="CJ205" i="7"/>
  <c r="CC205" i="7" s="1"/>
  <c r="CK205" i="7"/>
  <c r="CD205" i="7" s="1"/>
  <c r="CH205" i="7"/>
  <c r="CA205" i="7" s="1"/>
  <c r="CL225" i="7"/>
  <c r="CF225" i="7"/>
  <c r="CM225" i="7"/>
  <c r="CG225" i="7"/>
  <c r="CN225" i="7"/>
  <c r="CD225" i="7"/>
  <c r="CK225" i="7"/>
  <c r="CM257" i="7"/>
  <c r="CE257" i="7"/>
  <c r="CN257" i="7"/>
  <c r="CF257" i="7"/>
  <c r="CL257" i="7"/>
  <c r="CG257" i="7"/>
  <c r="CN279" i="7"/>
  <c r="CD279" i="7"/>
  <c r="AX279" i="7" s="1"/>
  <c r="CK279" i="7"/>
  <c r="CE279" i="7"/>
  <c r="CL279" i="7"/>
  <c r="CF279" i="7"/>
  <c r="CG279" i="7"/>
  <c r="CM279" i="7"/>
  <c r="CI179" i="7"/>
  <c r="CB179" i="7" s="1"/>
  <c r="CJ179" i="7"/>
  <c r="CC179" i="7" s="1"/>
  <c r="CI180" i="7"/>
  <c r="CB180" i="7" s="1"/>
  <c r="CJ180" i="7"/>
  <c r="CC180" i="7" s="1"/>
  <c r="CI181" i="7"/>
  <c r="CB181" i="7" s="1"/>
  <c r="CJ181" i="7"/>
  <c r="CC181" i="7" s="1"/>
  <c r="CI182" i="7"/>
  <c r="CB182" i="7" s="1"/>
  <c r="CJ182" i="7"/>
  <c r="CC182" i="7" s="1"/>
  <c r="CI183" i="7"/>
  <c r="CB183" i="7" s="1"/>
  <c r="CJ183" i="7"/>
  <c r="CC183" i="7" s="1"/>
  <c r="CI184" i="7"/>
  <c r="CB184" i="7" s="1"/>
  <c r="CJ184" i="7"/>
  <c r="CC184" i="7" s="1"/>
  <c r="CI185" i="7"/>
  <c r="CB185" i="7" s="1"/>
  <c r="CJ185" i="7"/>
  <c r="CC185" i="7" s="1"/>
  <c r="CI186" i="7"/>
  <c r="CB186" i="7" s="1"/>
  <c r="CJ186" i="7"/>
  <c r="CC186" i="7" s="1"/>
  <c r="CI187" i="7"/>
  <c r="CB187" i="7" s="1"/>
  <c r="CJ187" i="7"/>
  <c r="CC187" i="7" s="1"/>
  <c r="CI188" i="7"/>
  <c r="CB188" i="7" s="1"/>
  <c r="CJ188" i="7"/>
  <c r="CC188" i="7" s="1"/>
  <c r="CI189" i="7"/>
  <c r="CB189" i="7" s="1"/>
  <c r="CJ189" i="7"/>
  <c r="CC189" i="7" s="1"/>
  <c r="CI190" i="7"/>
  <c r="CB190" i="7" s="1"/>
  <c r="CJ190" i="7"/>
  <c r="CC190" i="7" s="1"/>
  <c r="CI191" i="7"/>
  <c r="CB191" i="7" s="1"/>
  <c r="CJ191" i="7"/>
  <c r="CC191" i="7" s="1"/>
  <c r="CI192" i="7"/>
  <c r="CB192" i="7" s="1"/>
  <c r="CJ192" i="7"/>
  <c r="CC192" i="7" s="1"/>
  <c r="CI193" i="7"/>
  <c r="CB193" i="7" s="1"/>
  <c r="CJ193" i="7"/>
  <c r="CC193" i="7" s="1"/>
  <c r="CI194" i="7"/>
  <c r="CB194" i="7" s="1"/>
  <c r="CJ194" i="7"/>
  <c r="CC194" i="7" s="1"/>
  <c r="CI195" i="7"/>
  <c r="CB195" i="7" s="1"/>
  <c r="CJ195" i="7"/>
  <c r="CC195" i="7" s="1"/>
  <c r="CI196" i="7"/>
  <c r="CB196" i="7" s="1"/>
  <c r="CJ196" i="7"/>
  <c r="CC196" i="7" s="1"/>
  <c r="CI197" i="7"/>
  <c r="CB197" i="7" s="1"/>
  <c r="CJ197" i="7"/>
  <c r="CC197" i="7" s="1"/>
  <c r="CI198" i="7"/>
  <c r="CB198" i="7" s="1"/>
  <c r="CJ198" i="7"/>
  <c r="CC198" i="7" s="1"/>
  <c r="CK203" i="7"/>
  <c r="CD203" i="7" s="1"/>
  <c r="CL203" i="7"/>
  <c r="CE203" i="7" s="1"/>
  <c r="CH203" i="7"/>
  <c r="CA203" i="7" s="1"/>
  <c r="AV203" i="7" s="1"/>
  <c r="CJ203" i="7"/>
  <c r="CC203" i="7" s="1"/>
  <c r="D206" i="7"/>
  <c r="D216" i="7"/>
  <c r="CM233" i="7"/>
  <c r="CG233" i="7"/>
  <c r="CN233" i="7"/>
  <c r="CF233" i="7"/>
  <c r="CD233" i="7"/>
  <c r="AX233" i="7" s="1"/>
  <c r="CL233" i="7"/>
  <c r="CM237" i="7"/>
  <c r="CG237" i="7"/>
  <c r="CN237" i="7"/>
  <c r="CD237" i="7"/>
  <c r="CK237" i="7"/>
  <c r="CL237" i="7"/>
  <c r="CE237" i="7"/>
  <c r="CM244" i="7"/>
  <c r="CF244" i="7"/>
  <c r="AX244" i="7" s="1"/>
  <c r="CN244" i="7"/>
  <c r="CG244" i="7"/>
  <c r="CE244" i="7"/>
  <c r="CK244" i="7"/>
  <c r="CL244" i="7"/>
  <c r="CK247" i="7"/>
  <c r="CG247" i="7"/>
  <c r="CL247" i="7"/>
  <c r="CD247" i="7"/>
  <c r="CN247" i="7"/>
  <c r="CI247" i="7"/>
  <c r="CB247" i="7" s="1"/>
  <c r="CF247" i="7"/>
  <c r="CN262" i="7"/>
  <c r="CF262" i="7"/>
  <c r="CG262" i="7"/>
  <c r="AX262" i="7" s="1"/>
  <c r="CL262" i="7"/>
  <c r="CM262" i="7"/>
  <c r="CE262" i="7"/>
  <c r="D278" i="7"/>
  <c r="CN281" i="7"/>
  <c r="CD281" i="7"/>
  <c r="CM281" i="7"/>
  <c r="CG281" i="7"/>
  <c r="CF281" i="7"/>
  <c r="AX281" i="7" s="1"/>
  <c r="CE281" i="7"/>
  <c r="CE151" i="7"/>
  <c r="AY151" i="7" s="1"/>
  <c r="CE153" i="7"/>
  <c r="CE155" i="7"/>
  <c r="AY155" i="7" s="1"/>
  <c r="CE157" i="7"/>
  <c r="CH174" i="7"/>
  <c r="CA174" i="7" s="1"/>
  <c r="CI174" i="7"/>
  <c r="CB174" i="7" s="1"/>
  <c r="CJ174" i="7"/>
  <c r="CC174" i="7" s="1"/>
  <c r="CH179" i="7"/>
  <c r="CA179" i="7" s="1"/>
  <c r="CH180" i="7"/>
  <c r="CA180" i="7" s="1"/>
  <c r="CH181" i="7"/>
  <c r="CA181" i="7" s="1"/>
  <c r="CH182" i="7"/>
  <c r="CA182" i="7" s="1"/>
  <c r="AW182" i="7" s="1"/>
  <c r="CH183" i="7"/>
  <c r="CA183" i="7" s="1"/>
  <c r="CH184" i="7"/>
  <c r="CA184" i="7" s="1"/>
  <c r="CH185" i="7"/>
  <c r="CA185" i="7" s="1"/>
  <c r="CH186" i="7"/>
  <c r="CA186" i="7" s="1"/>
  <c r="AW186" i="7" s="1"/>
  <c r="CH187" i="7"/>
  <c r="CA187" i="7" s="1"/>
  <c r="CH188" i="7"/>
  <c r="CA188" i="7" s="1"/>
  <c r="CH189" i="7"/>
  <c r="CA189" i="7" s="1"/>
  <c r="CH190" i="7"/>
  <c r="CA190" i="7" s="1"/>
  <c r="AW190" i="7" s="1"/>
  <c r="CH191" i="7"/>
  <c r="CA191" i="7" s="1"/>
  <c r="CH192" i="7"/>
  <c r="CA192" i="7" s="1"/>
  <c r="CH193" i="7"/>
  <c r="CA193" i="7" s="1"/>
  <c r="CH194" i="7"/>
  <c r="CA194" i="7" s="1"/>
  <c r="AW194" i="7" s="1"/>
  <c r="CH195" i="7"/>
  <c r="CA195" i="7" s="1"/>
  <c r="CH196" i="7"/>
  <c r="CA196" i="7" s="1"/>
  <c r="CH197" i="7"/>
  <c r="CA197" i="7" s="1"/>
  <c r="CH198" i="7"/>
  <c r="CA198" i="7" s="1"/>
  <c r="AW198" i="7" s="1"/>
  <c r="D215" i="7"/>
  <c r="CN221" i="7"/>
  <c r="CJ221" i="7"/>
  <c r="CC221" i="7" s="1"/>
  <c r="CF221" i="7"/>
  <c r="CK221" i="7"/>
  <c r="CG221" i="7"/>
  <c r="CI221" i="7"/>
  <c r="CB221" i="7" s="1"/>
  <c r="D224" i="7"/>
  <c r="CK228" i="7"/>
  <c r="CE228" i="7"/>
  <c r="CL228" i="7"/>
  <c r="CD228" i="7"/>
  <c r="AX228" i="7" s="1"/>
  <c r="CM228" i="7"/>
  <c r="CF228" i="7"/>
  <c r="CM229" i="7"/>
  <c r="CI229" i="7"/>
  <c r="CB229" i="7" s="1"/>
  <c r="AX229" i="7" s="1"/>
  <c r="CE229" i="7"/>
  <c r="CJ229" i="7"/>
  <c r="CC229" i="7" s="1"/>
  <c r="CD229" i="7"/>
  <c r="CK229" i="7"/>
  <c r="CF229" i="7"/>
  <c r="CG229" i="7"/>
  <c r="CL236" i="7"/>
  <c r="CF236" i="7"/>
  <c r="AX236" i="7" s="1"/>
  <c r="CM236" i="7"/>
  <c r="CG236" i="7"/>
  <c r="CK236" i="7"/>
  <c r="CF237" i="7"/>
  <c r="CJ247" i="7"/>
  <c r="CC247" i="7" s="1"/>
  <c r="CM249" i="7"/>
  <c r="CG249" i="7"/>
  <c r="CN249" i="7"/>
  <c r="CD249" i="7"/>
  <c r="AX249" i="7" s="1"/>
  <c r="CL249" i="7"/>
  <c r="CE249" i="7"/>
  <c r="CF249" i="7"/>
  <c r="CM254" i="7"/>
  <c r="CE254" i="7"/>
  <c r="AX254" i="7" s="1"/>
  <c r="CN254" i="7"/>
  <c r="CF254" i="7"/>
  <c r="CG254" i="7"/>
  <c r="CM256" i="7"/>
  <c r="CE256" i="7"/>
  <c r="AX256" i="7" s="1"/>
  <c r="CN256" i="7"/>
  <c r="CF256" i="7"/>
  <c r="CG256" i="7"/>
  <c r="CL256" i="7"/>
  <c r="AX268" i="7"/>
  <c r="AX280" i="7"/>
  <c r="CK281" i="7"/>
  <c r="CJ175" i="7"/>
  <c r="CC175" i="7" s="1"/>
  <c r="AW175" i="7" s="1"/>
  <c r="D232" i="7"/>
  <c r="CL240" i="7"/>
  <c r="CF240" i="7"/>
  <c r="CM240" i="7"/>
  <c r="CG240" i="7"/>
  <c r="CE240" i="7"/>
  <c r="AX240" i="7" s="1"/>
  <c r="CK241" i="7"/>
  <c r="CF241" i="7"/>
  <c r="CL241" i="7"/>
  <c r="CG241" i="7"/>
  <c r="CJ241" i="7"/>
  <c r="CC241" i="7" s="1"/>
  <c r="CM242" i="7"/>
  <c r="CF242" i="7"/>
  <c r="CN242" i="7"/>
  <c r="CG242" i="7"/>
  <c r="CD242" i="7"/>
  <c r="AX242" i="7" s="1"/>
  <c r="CM246" i="7"/>
  <c r="CF246" i="7"/>
  <c r="CN246" i="7"/>
  <c r="CG246" i="7"/>
  <c r="CD246" i="7"/>
  <c r="AX257" i="7"/>
  <c r="D260" i="7"/>
  <c r="AX263" i="7"/>
  <c r="D264" i="7"/>
  <c r="CG265" i="7"/>
  <c r="AX265" i="7" s="1"/>
  <c r="D272" i="7"/>
  <c r="D276" i="7"/>
  <c r="CE277" i="7"/>
  <c r="CN286" i="7"/>
  <c r="CD286" i="7"/>
  <c r="CK286" i="7"/>
  <c r="CE286" i="7"/>
  <c r="CG286" i="7"/>
  <c r="AX286" i="7" s="1"/>
  <c r="CL286" i="7"/>
  <c r="CM286" i="7"/>
  <c r="CF286" i="7"/>
  <c r="CL290" i="7"/>
  <c r="CF290" i="7"/>
  <c r="CM290" i="7"/>
  <c r="CG290" i="7"/>
  <c r="CN290" i="7"/>
  <c r="CD290" i="7"/>
  <c r="AX290" i="7" s="1"/>
  <c r="CE290" i="7"/>
  <c r="CL293" i="7"/>
  <c r="CF293" i="7"/>
  <c r="CM293" i="7"/>
  <c r="CG293" i="7"/>
  <c r="CN293" i="7"/>
  <c r="CD293" i="7"/>
  <c r="CE293" i="7"/>
  <c r="AX293" i="7" s="1"/>
  <c r="CL294" i="7"/>
  <c r="CF294" i="7"/>
  <c r="CM294" i="7"/>
  <c r="CG294" i="7"/>
  <c r="CN294" i="7"/>
  <c r="CD294" i="7"/>
  <c r="AX294" i="7" s="1"/>
  <c r="CE294" i="7"/>
  <c r="CL302" i="7"/>
  <c r="CF302" i="7"/>
  <c r="CM302" i="7"/>
  <c r="CG302" i="7"/>
  <c r="CN302" i="7"/>
  <c r="CD302" i="7"/>
  <c r="CE302" i="7"/>
  <c r="AX302" i="7" s="1"/>
  <c r="CL305" i="7"/>
  <c r="CF305" i="7"/>
  <c r="CM305" i="7"/>
  <c r="CG305" i="7"/>
  <c r="CN305" i="7"/>
  <c r="CD305" i="7"/>
  <c r="AX305" i="7" s="1"/>
  <c r="CE305" i="7"/>
  <c r="CL306" i="7"/>
  <c r="CF306" i="7"/>
  <c r="CM306" i="7"/>
  <c r="CG306" i="7"/>
  <c r="CN306" i="7"/>
  <c r="CD306" i="7"/>
  <c r="CE306" i="7"/>
  <c r="AX306" i="7" s="1"/>
  <c r="CN230" i="7"/>
  <c r="CD230" i="7"/>
  <c r="AX230" i="7" s="1"/>
  <c r="CG230" i="7"/>
  <c r="CM230" i="7"/>
  <c r="CK239" i="7"/>
  <c r="CE239" i="7"/>
  <c r="AX239" i="7" s="1"/>
  <c r="CL239" i="7"/>
  <c r="CF239" i="7"/>
  <c r="CG239" i="7"/>
  <c r="AX247" i="7"/>
  <c r="AX251" i="7"/>
  <c r="CL252" i="7"/>
  <c r="CF252" i="7"/>
  <c r="AX252" i="7" s="1"/>
  <c r="CM252" i="7"/>
  <c r="CG252" i="7"/>
  <c r="CE252" i="7"/>
  <c r="CM253" i="7"/>
  <c r="CG253" i="7"/>
  <c r="CN253" i="7"/>
  <c r="CI253" i="7"/>
  <c r="CB253" i="7" s="1"/>
  <c r="AX253" i="7" s="1"/>
  <c r="CL253" i="7"/>
  <c r="CM255" i="7"/>
  <c r="CE255" i="7"/>
  <c r="AX255" i="7" s="1"/>
  <c r="CN255" i="7"/>
  <c r="CF255" i="7"/>
  <c r="AX258" i="7"/>
  <c r="CN259" i="7"/>
  <c r="CI259" i="7"/>
  <c r="CB259" i="7" s="1"/>
  <c r="AX259" i="7" s="1"/>
  <c r="CJ259" i="7"/>
  <c r="CC259" i="7" s="1"/>
  <c r="CE259" i="7"/>
  <c r="CM259" i="7"/>
  <c r="CN261" i="7"/>
  <c r="CF261" i="7"/>
  <c r="CG261" i="7"/>
  <c r="CE261" i="7"/>
  <c r="AX261" i="7" s="1"/>
  <c r="CL265" i="7"/>
  <c r="CD265" i="7"/>
  <c r="CM265" i="7"/>
  <c r="CI265" i="7"/>
  <c r="CB265" i="7" s="1"/>
  <c r="CE265" i="7"/>
  <c r="CF265" i="7"/>
  <c r="CK265" i="7"/>
  <c r="CN275" i="7"/>
  <c r="CD275" i="7"/>
  <c r="AX275" i="7" s="1"/>
  <c r="CK275" i="7"/>
  <c r="CE275" i="7"/>
  <c r="CF275" i="7"/>
  <c r="CM275" i="7"/>
  <c r="CN277" i="7"/>
  <c r="CJ277" i="7"/>
  <c r="CC277" i="7" s="1"/>
  <c r="CF277" i="7"/>
  <c r="CM277" i="7"/>
  <c r="CI277" i="7"/>
  <c r="CB277" i="7" s="1"/>
  <c r="AX277" i="7" s="1"/>
  <c r="CD277" i="7"/>
  <c r="CK277" i="7"/>
  <c r="CL282" i="7"/>
  <c r="CF282" i="7"/>
  <c r="CM282" i="7"/>
  <c r="CK282" i="7"/>
  <c r="CD282" i="7"/>
  <c r="AX282" i="7" s="1"/>
  <c r="CG282" i="7"/>
  <c r="CN282" i="7"/>
  <c r="AX291" i="7"/>
  <c r="CK302" i="7"/>
  <c r="CK305" i="7"/>
  <c r="CK306" i="7"/>
  <c r="CN284" i="7"/>
  <c r="CD284" i="7"/>
  <c r="AX284" i="7" s="1"/>
  <c r="CK284" i="7"/>
  <c r="CE284" i="7"/>
  <c r="CL284" i="7"/>
  <c r="CG284" i="7"/>
  <c r="CF284" i="7"/>
  <c r="CN288" i="7"/>
  <c r="CD288" i="7"/>
  <c r="AX288" i="7" s="1"/>
  <c r="CK288" i="7"/>
  <c r="CE288" i="7"/>
  <c r="CL288" i="7"/>
  <c r="CG288" i="7"/>
  <c r="CF288" i="7"/>
  <c r="CL292" i="7"/>
  <c r="CF292" i="7"/>
  <c r="CM292" i="7"/>
  <c r="CG292" i="7"/>
  <c r="CN292" i="7"/>
  <c r="CD292" i="7"/>
  <c r="CK292" i="7"/>
  <c r="CL304" i="7"/>
  <c r="CF304" i="7"/>
  <c r="CM304" i="7"/>
  <c r="CG304" i="7"/>
  <c r="CN304" i="7"/>
  <c r="CD304" i="7"/>
  <c r="CK304" i="7"/>
  <c r="CL291" i="7"/>
  <c r="CF291" i="7"/>
  <c r="CM291" i="7"/>
  <c r="CG291" i="7"/>
  <c r="CN291" i="7"/>
  <c r="CD291" i="7"/>
  <c r="CK291" i="7"/>
  <c r="AX292" i="7"/>
  <c r="CN295" i="7"/>
  <c r="CJ295" i="7"/>
  <c r="CC295" i="7" s="1"/>
  <c r="CF295" i="7"/>
  <c r="CK295" i="7"/>
  <c r="CG295" i="7"/>
  <c r="CL295" i="7"/>
  <c r="CD295" i="7"/>
  <c r="AX295" i="7" s="1"/>
  <c r="CE295" i="7"/>
  <c r="CL303" i="7"/>
  <c r="CF303" i="7"/>
  <c r="CM303" i="7"/>
  <c r="CG303" i="7"/>
  <c r="CN303" i="7"/>
  <c r="CD303" i="7"/>
  <c r="AX303" i="7" s="1"/>
  <c r="CK303" i="7"/>
  <c r="AX304" i="7"/>
  <c r="CN283" i="7"/>
  <c r="CJ283" i="7"/>
  <c r="CC283" i="7" s="1"/>
  <c r="CF283" i="7"/>
  <c r="CK283" i="7"/>
  <c r="CG283" i="7"/>
  <c r="CI283" i="7"/>
  <c r="CB283" i="7" s="1"/>
  <c r="AX283" i="7" s="1"/>
  <c r="D285" i="7"/>
  <c r="D289" i="7"/>
  <c r="D297" i="7"/>
  <c r="D299" i="7"/>
  <c r="D301" i="7"/>
  <c r="D317" i="7"/>
  <c r="D318" i="7"/>
  <c r="D319" i="7"/>
  <c r="D320" i="7"/>
  <c r="D321" i="7"/>
  <c r="CE283" i="7"/>
  <c r="CM283" i="7"/>
  <c r="D287" i="7"/>
  <c r="D296" i="7"/>
  <c r="D298" i="7"/>
  <c r="D300" i="7"/>
  <c r="D309" i="7"/>
  <c r="CN298" i="7" l="1"/>
  <c r="CD298" i="7"/>
  <c r="CK298" i="7"/>
  <c r="CE298" i="7"/>
  <c r="CL298" i="7"/>
  <c r="CG298" i="7"/>
  <c r="CF298" i="7"/>
  <c r="CM298" i="7"/>
  <c r="CI321" i="7"/>
  <c r="CB321" i="7"/>
  <c r="AS321" i="7" s="1"/>
  <c r="CL106" i="7"/>
  <c r="CD106" i="7"/>
  <c r="CM106" i="7"/>
  <c r="CE106" i="7"/>
  <c r="CJ106" i="7"/>
  <c r="CC106" i="7" s="1"/>
  <c r="CF106" i="7"/>
  <c r="CN106" i="7"/>
  <c r="CK106" i="7"/>
  <c r="CG106" i="7"/>
  <c r="AX48" i="7"/>
  <c r="AX56" i="7"/>
  <c r="CL25" i="7"/>
  <c r="CD25" i="7"/>
  <c r="CM25" i="7"/>
  <c r="CE25" i="7"/>
  <c r="CK25" i="7"/>
  <c r="CG25" i="7"/>
  <c r="CN25" i="7"/>
  <c r="CJ25" i="7"/>
  <c r="CC25" i="7" s="1"/>
  <c r="CF25" i="7"/>
  <c r="CI320" i="7"/>
  <c r="CB320" i="7"/>
  <c r="AS320" i="7" s="1"/>
  <c r="CL301" i="7"/>
  <c r="CD301" i="7"/>
  <c r="CM301" i="7"/>
  <c r="CI301" i="7"/>
  <c r="CB301" i="7" s="1"/>
  <c r="CE301" i="7"/>
  <c r="CN301" i="7"/>
  <c r="CG301" i="7"/>
  <c r="CJ301" i="7"/>
  <c r="CC301" i="7" s="1"/>
  <c r="CF301" i="7"/>
  <c r="CK301" i="7"/>
  <c r="CN297" i="7"/>
  <c r="CD297" i="7"/>
  <c r="CK297" i="7"/>
  <c r="CE297" i="7"/>
  <c r="CG297" i="7"/>
  <c r="CL297" i="7"/>
  <c r="CF297" i="7"/>
  <c r="CM297" i="7"/>
  <c r="CN285" i="7"/>
  <c r="CD285" i="7"/>
  <c r="CK285" i="7"/>
  <c r="CE285" i="7"/>
  <c r="CM285" i="7"/>
  <c r="CF285" i="7"/>
  <c r="CG285" i="7"/>
  <c r="CL285" i="7"/>
  <c r="CL276" i="7"/>
  <c r="CF276" i="7"/>
  <c r="CK276" i="7"/>
  <c r="CD276" i="7"/>
  <c r="CM276" i="7"/>
  <c r="CE276" i="7"/>
  <c r="CG276" i="7"/>
  <c r="CN276" i="7"/>
  <c r="CN264" i="7"/>
  <c r="CF264" i="7"/>
  <c r="CG264" i="7"/>
  <c r="CE264" i="7"/>
  <c r="CM264" i="7"/>
  <c r="CL264" i="7"/>
  <c r="AX246" i="7"/>
  <c r="AX221" i="7"/>
  <c r="AW197" i="7"/>
  <c r="AW193" i="7"/>
  <c r="AW189" i="7"/>
  <c r="AW185" i="7"/>
  <c r="AW181" i="7"/>
  <c r="AX237" i="7"/>
  <c r="AW173" i="7"/>
  <c r="CL29" i="7"/>
  <c r="CD29" i="7"/>
  <c r="CM29" i="7"/>
  <c r="CE29" i="7"/>
  <c r="CN29" i="7"/>
  <c r="CK29" i="7"/>
  <c r="CG29" i="7"/>
  <c r="CJ29" i="7"/>
  <c r="CC29" i="7" s="1"/>
  <c r="AY29" i="7" s="1"/>
  <c r="CF29" i="7"/>
  <c r="CL21" i="7"/>
  <c r="CD21" i="7"/>
  <c r="CM21" i="7"/>
  <c r="CE21" i="7"/>
  <c r="CN21" i="7"/>
  <c r="CK21" i="7"/>
  <c r="CG21" i="7"/>
  <c r="CJ21" i="7"/>
  <c r="CC21" i="7" s="1"/>
  <c r="CF21" i="7"/>
  <c r="AX13" i="7"/>
  <c r="AW165" i="7"/>
  <c r="AX62" i="7"/>
  <c r="AX42" i="7"/>
  <c r="AX45" i="7"/>
  <c r="CN287" i="7"/>
  <c r="CD287" i="7"/>
  <c r="CK287" i="7"/>
  <c r="CE287" i="7"/>
  <c r="CM287" i="7"/>
  <c r="CF287" i="7"/>
  <c r="CL287" i="7"/>
  <c r="CG287" i="7"/>
  <c r="CI317" i="7"/>
  <c r="CB317" i="7"/>
  <c r="AS317" i="7" s="1"/>
  <c r="AX43" i="7"/>
  <c r="CL19" i="7"/>
  <c r="CD19" i="7"/>
  <c r="CM19" i="7"/>
  <c r="CE19" i="7"/>
  <c r="CN19" i="7"/>
  <c r="CG19" i="7"/>
  <c r="CJ19" i="7"/>
  <c r="CF19" i="7"/>
  <c r="D36" i="7"/>
  <c r="A378" i="7" s="1"/>
  <c r="CK19" i="7"/>
  <c r="CL232" i="7"/>
  <c r="CF232" i="7"/>
  <c r="CK232" i="7"/>
  <c r="CD232" i="7"/>
  <c r="AX232" i="7" s="1"/>
  <c r="CN232" i="7"/>
  <c r="CE232" i="7"/>
  <c r="CG232" i="7"/>
  <c r="CM232" i="7"/>
  <c r="CK224" i="7"/>
  <c r="CE224" i="7"/>
  <c r="CL224" i="7"/>
  <c r="CF224" i="7"/>
  <c r="CG224" i="7"/>
  <c r="CM224" i="7"/>
  <c r="CD224" i="7"/>
  <c r="CN224" i="7"/>
  <c r="CL98" i="7"/>
  <c r="CD98" i="7"/>
  <c r="CM98" i="7"/>
  <c r="CE98" i="7"/>
  <c r="CJ98" i="7"/>
  <c r="CC98" i="7" s="1"/>
  <c r="CF98" i="7"/>
  <c r="CN98" i="7"/>
  <c r="CK98" i="7"/>
  <c r="CG98" i="7"/>
  <c r="CL104" i="7"/>
  <c r="CD104" i="7"/>
  <c r="CM104" i="7"/>
  <c r="CE104" i="7"/>
  <c r="CN104" i="7"/>
  <c r="CK104" i="7"/>
  <c r="CG104" i="7"/>
  <c r="CJ104" i="7"/>
  <c r="CC104" i="7" s="1"/>
  <c r="CF104" i="7"/>
  <c r="CL100" i="7"/>
  <c r="CD100" i="7"/>
  <c r="CM100" i="7"/>
  <c r="CE100" i="7"/>
  <c r="CN100" i="7"/>
  <c r="CK100" i="7"/>
  <c r="CG100" i="7"/>
  <c r="CJ100" i="7"/>
  <c r="CC100" i="7" s="1"/>
  <c r="CF100" i="7"/>
  <c r="CN300" i="7"/>
  <c r="CD300" i="7"/>
  <c r="CK300" i="7"/>
  <c r="CE300" i="7"/>
  <c r="CL300" i="7"/>
  <c r="CG300" i="7"/>
  <c r="CF300" i="7"/>
  <c r="CM300" i="7"/>
  <c r="CN296" i="7"/>
  <c r="CD296" i="7"/>
  <c r="CK296" i="7"/>
  <c r="CE296" i="7"/>
  <c r="CL296" i="7"/>
  <c r="CG296" i="7"/>
  <c r="CF296" i="7"/>
  <c r="CM296" i="7"/>
  <c r="CI319" i="7"/>
  <c r="CB319" i="7"/>
  <c r="AS319" i="7" s="1"/>
  <c r="AW196" i="7"/>
  <c r="AW192" i="7"/>
  <c r="AW188" i="7"/>
  <c r="AW184" i="7"/>
  <c r="AW180" i="7"/>
  <c r="AW174" i="7"/>
  <c r="CJ206" i="7"/>
  <c r="CC206" i="7" s="1"/>
  <c r="CK206" i="7"/>
  <c r="CD206" i="7" s="1"/>
  <c r="CI206" i="7"/>
  <c r="CB206" i="7" s="1"/>
  <c r="CH206" i="7"/>
  <c r="CA206" i="7" s="1"/>
  <c r="CL206" i="7"/>
  <c r="CE206" i="7" s="1"/>
  <c r="AV205" i="7"/>
  <c r="AY156" i="7"/>
  <c r="AW171" i="7"/>
  <c r="AV204" i="7"/>
  <c r="AX58" i="7"/>
  <c r="AX52" i="7"/>
  <c r="CI318" i="7"/>
  <c r="CB318" i="7"/>
  <c r="AS318" i="7" s="1"/>
  <c r="CN299" i="7"/>
  <c r="CD299" i="7"/>
  <c r="CK299" i="7"/>
  <c r="CE299" i="7"/>
  <c r="CG299" i="7"/>
  <c r="CL299" i="7"/>
  <c r="CF299" i="7"/>
  <c r="CM299" i="7"/>
  <c r="CL289" i="7"/>
  <c r="CD289" i="7"/>
  <c r="CM289" i="7"/>
  <c r="CI289" i="7"/>
  <c r="CB289" i="7" s="1"/>
  <c r="CE289" i="7"/>
  <c r="CN289" i="7"/>
  <c r="CG289" i="7"/>
  <c r="CJ289" i="7"/>
  <c r="CC289" i="7" s="1"/>
  <c r="CF289" i="7"/>
  <c r="CK289" i="7"/>
  <c r="CN272" i="7"/>
  <c r="CD272" i="7"/>
  <c r="AX272" i="7" s="1"/>
  <c r="CK272" i="7"/>
  <c r="CE272" i="7"/>
  <c r="CL272" i="7"/>
  <c r="CM272" i="7"/>
  <c r="CF272" i="7"/>
  <c r="CG272" i="7"/>
  <c r="CN260" i="7"/>
  <c r="CF260" i="7"/>
  <c r="CG260" i="7"/>
  <c r="CE260" i="7"/>
  <c r="CM260" i="7"/>
  <c r="CL260" i="7"/>
  <c r="AX241" i="7"/>
  <c r="AW195" i="7"/>
  <c r="AW191" i="7"/>
  <c r="AW187" i="7"/>
  <c r="AW183" i="7"/>
  <c r="AW179" i="7"/>
  <c r="CN278" i="7"/>
  <c r="CD278" i="7"/>
  <c r="AX278" i="7" s="1"/>
  <c r="CL278" i="7"/>
  <c r="CF278" i="7"/>
  <c r="CM278" i="7"/>
  <c r="CG278" i="7"/>
  <c r="CK278" i="7"/>
  <c r="CE278" i="7"/>
  <c r="AX225" i="7"/>
  <c r="AW177" i="7"/>
  <c r="AY158" i="7"/>
  <c r="AW164" i="7"/>
  <c r="AW116" i="7"/>
  <c r="AX50" i="7"/>
  <c r="CL33" i="7"/>
  <c r="CD33" i="7"/>
  <c r="CM33" i="7"/>
  <c r="CE33" i="7"/>
  <c r="CK33" i="7"/>
  <c r="CG33" i="7"/>
  <c r="CN33" i="7"/>
  <c r="CJ33" i="7"/>
  <c r="CC33" i="7" s="1"/>
  <c r="CF33" i="7"/>
  <c r="AX44" i="7"/>
  <c r="AX224" i="7" l="1"/>
  <c r="AY33" i="7"/>
  <c r="AX289" i="7"/>
  <c r="AY25" i="7"/>
  <c r="AV206" i="7"/>
  <c r="AX285" i="7"/>
  <c r="AX297" i="7"/>
  <c r="AX301" i="7"/>
  <c r="AX260" i="7"/>
  <c r="AX299" i="7"/>
  <c r="AW100" i="7"/>
  <c r="AW106" i="7"/>
  <c r="AX296" i="7"/>
  <c r="AX300" i="7"/>
  <c r="AW104" i="7"/>
  <c r="AW98" i="7"/>
  <c r="CC19" i="7"/>
  <c r="AY19" i="7" s="1"/>
  <c r="B378" i="7"/>
  <c r="AX287" i="7"/>
  <c r="AY21" i="7"/>
  <c r="AX264" i="7"/>
  <c r="AX276" i="7"/>
  <c r="AX298" i="7"/>
  <c r="E327" i="6" l="1"/>
  <c r="D327" i="6"/>
  <c r="CH321" i="6"/>
  <c r="CA321" i="6" s="1"/>
  <c r="F321" i="6"/>
  <c r="E321" i="6"/>
  <c r="CH320" i="6"/>
  <c r="CA320" i="6" s="1"/>
  <c r="F320" i="6"/>
  <c r="E320" i="6"/>
  <c r="CH319" i="6"/>
  <c r="CA319" i="6" s="1"/>
  <c r="F319" i="6"/>
  <c r="E319" i="6"/>
  <c r="CH318" i="6"/>
  <c r="CA318" i="6" s="1"/>
  <c r="F318" i="6"/>
  <c r="E318" i="6"/>
  <c r="CH317" i="6"/>
  <c r="CA317" i="6" s="1"/>
  <c r="F317" i="6"/>
  <c r="E317" i="6"/>
  <c r="AW312" i="6"/>
  <c r="AV312" i="6"/>
  <c r="AU312" i="6"/>
  <c r="AT312" i="6"/>
  <c r="AP312" i="6"/>
  <c r="AO312" i="6"/>
  <c r="AN312" i="6"/>
  <c r="AM312" i="6"/>
  <c r="AL312" i="6"/>
  <c r="AK312" i="6"/>
  <c r="AJ312" i="6"/>
  <c r="AI312" i="6"/>
  <c r="AH312" i="6"/>
  <c r="AG312" i="6"/>
  <c r="AF312" i="6"/>
  <c r="AE312" i="6"/>
  <c r="AD312" i="6"/>
  <c r="AC312" i="6"/>
  <c r="AB312" i="6"/>
  <c r="AA312" i="6"/>
  <c r="Z312" i="6"/>
  <c r="Y312" i="6"/>
  <c r="X312" i="6"/>
  <c r="W312" i="6"/>
  <c r="V312" i="6"/>
  <c r="U312" i="6"/>
  <c r="T312" i="6"/>
  <c r="S312" i="6"/>
  <c r="R312" i="6"/>
  <c r="Q312" i="6"/>
  <c r="P312" i="6"/>
  <c r="O312" i="6"/>
  <c r="N312" i="6"/>
  <c r="M312" i="6"/>
  <c r="L312" i="6"/>
  <c r="K312" i="6"/>
  <c r="J312" i="6"/>
  <c r="I312" i="6"/>
  <c r="H312" i="6"/>
  <c r="F312" i="6" s="1"/>
  <c r="G312" i="6"/>
  <c r="E312" i="6"/>
  <c r="D312" i="6" s="1"/>
  <c r="AW311" i="6"/>
  <c r="AV311" i="6"/>
  <c r="AU311" i="6"/>
  <c r="AT311" i="6"/>
  <c r="AP311" i="6"/>
  <c r="AO311" i="6"/>
  <c r="AN311" i="6"/>
  <c r="AM311" i="6"/>
  <c r="AL311" i="6"/>
  <c r="AK311" i="6"/>
  <c r="AJ311" i="6"/>
  <c r="AI311" i="6"/>
  <c r="AH311" i="6"/>
  <c r="AG311" i="6"/>
  <c r="AF311" i="6"/>
  <c r="AE311" i="6"/>
  <c r="AD311" i="6"/>
  <c r="AC311" i="6"/>
  <c r="AB311" i="6"/>
  <c r="AA311" i="6"/>
  <c r="Z311" i="6"/>
  <c r="Y311" i="6"/>
  <c r="X311" i="6"/>
  <c r="W311" i="6"/>
  <c r="V311" i="6"/>
  <c r="U311" i="6"/>
  <c r="T311" i="6"/>
  <c r="S311" i="6"/>
  <c r="R311" i="6"/>
  <c r="Q311" i="6"/>
  <c r="P311" i="6"/>
  <c r="O311" i="6"/>
  <c r="N311" i="6"/>
  <c r="M311" i="6"/>
  <c r="L311" i="6"/>
  <c r="K311" i="6"/>
  <c r="J311" i="6"/>
  <c r="I311" i="6"/>
  <c r="H311" i="6"/>
  <c r="F311" i="6" s="1"/>
  <c r="G311" i="6"/>
  <c r="E311" i="6" s="1"/>
  <c r="D311" i="6"/>
  <c r="AW310" i="6"/>
  <c r="AV310" i="6"/>
  <c r="AU310" i="6"/>
  <c r="AT310" i="6"/>
  <c r="AP310" i="6"/>
  <c r="AO310" i="6"/>
  <c r="AN310" i="6"/>
  <c r="AM310" i="6"/>
  <c r="AL310" i="6"/>
  <c r="AK310" i="6"/>
  <c r="AJ310" i="6"/>
  <c r="AI310" i="6"/>
  <c r="AH310" i="6"/>
  <c r="AG310" i="6"/>
  <c r="AF310" i="6"/>
  <c r="AE310" i="6"/>
  <c r="AD310" i="6"/>
  <c r="AC310" i="6"/>
  <c r="AB310" i="6"/>
  <c r="AA310" i="6"/>
  <c r="Z310" i="6"/>
  <c r="Y310" i="6"/>
  <c r="X310" i="6"/>
  <c r="W310" i="6"/>
  <c r="V310" i="6"/>
  <c r="U310" i="6"/>
  <c r="T310" i="6"/>
  <c r="S310" i="6"/>
  <c r="R310" i="6"/>
  <c r="Q310" i="6"/>
  <c r="P310" i="6"/>
  <c r="O310" i="6"/>
  <c r="N310" i="6"/>
  <c r="M310" i="6"/>
  <c r="L310" i="6"/>
  <c r="K310" i="6"/>
  <c r="J310" i="6"/>
  <c r="I310" i="6"/>
  <c r="H310" i="6"/>
  <c r="G310" i="6"/>
  <c r="E310" i="6" s="1"/>
  <c r="D310" i="6" s="1"/>
  <c r="F310" i="6"/>
  <c r="AW309" i="6"/>
  <c r="AV309" i="6"/>
  <c r="AU309" i="6"/>
  <c r="AT309" i="6"/>
  <c r="AP309" i="6"/>
  <c r="AO309" i="6"/>
  <c r="AN309" i="6"/>
  <c r="AM309" i="6"/>
  <c r="AL309" i="6"/>
  <c r="AK309" i="6"/>
  <c r="AJ309" i="6"/>
  <c r="AI309" i="6"/>
  <c r="AH309" i="6"/>
  <c r="AG309" i="6"/>
  <c r="AF309" i="6"/>
  <c r="AE309" i="6"/>
  <c r="AD309" i="6"/>
  <c r="AC309" i="6"/>
  <c r="AB309" i="6"/>
  <c r="AA309" i="6"/>
  <c r="Z309" i="6"/>
  <c r="Y309" i="6"/>
  <c r="X309" i="6"/>
  <c r="W309" i="6"/>
  <c r="V309" i="6"/>
  <c r="U309" i="6"/>
  <c r="T309" i="6"/>
  <c r="S309" i="6"/>
  <c r="R309" i="6"/>
  <c r="Q309" i="6"/>
  <c r="P309" i="6"/>
  <c r="O309" i="6"/>
  <c r="N309" i="6"/>
  <c r="M309" i="6"/>
  <c r="L309" i="6"/>
  <c r="K309" i="6"/>
  <c r="J309" i="6"/>
  <c r="I309" i="6"/>
  <c r="H309" i="6"/>
  <c r="G309" i="6"/>
  <c r="F309" i="6"/>
  <c r="E309" i="6"/>
  <c r="AW308" i="6"/>
  <c r="AV308" i="6"/>
  <c r="AU308" i="6"/>
  <c r="AT308" i="6"/>
  <c r="AS308" i="6"/>
  <c r="AP308" i="6"/>
  <c r="AO308" i="6"/>
  <c r="AN308" i="6"/>
  <c r="AM308" i="6"/>
  <c r="AL308" i="6"/>
  <c r="AK308" i="6"/>
  <c r="AJ308" i="6"/>
  <c r="AI308" i="6"/>
  <c r="AH308" i="6"/>
  <c r="AG308" i="6"/>
  <c r="AF308" i="6"/>
  <c r="AE308" i="6"/>
  <c r="AD308" i="6"/>
  <c r="AC308" i="6"/>
  <c r="AB308" i="6"/>
  <c r="AA308" i="6"/>
  <c r="Z308" i="6"/>
  <c r="Y308" i="6"/>
  <c r="X308" i="6"/>
  <c r="W308" i="6"/>
  <c r="V308" i="6"/>
  <c r="U308" i="6"/>
  <c r="T308" i="6"/>
  <c r="S308" i="6"/>
  <c r="R308" i="6"/>
  <c r="Q308" i="6"/>
  <c r="P308" i="6"/>
  <c r="O308" i="6"/>
  <c r="N308" i="6"/>
  <c r="M308" i="6"/>
  <c r="L308" i="6"/>
  <c r="K308" i="6"/>
  <c r="J308" i="6"/>
  <c r="I308" i="6"/>
  <c r="H308" i="6"/>
  <c r="G308" i="6"/>
  <c r="F308" i="6"/>
  <c r="E308" i="6"/>
  <c r="D308" i="6" s="1"/>
  <c r="AW307" i="6"/>
  <c r="AV307" i="6"/>
  <c r="AU307" i="6"/>
  <c r="AT307" i="6"/>
  <c r="AS307" i="6"/>
  <c r="AR307" i="6"/>
  <c r="AQ307" i="6"/>
  <c r="AP307" i="6"/>
  <c r="AO307" i="6"/>
  <c r="AN307" i="6"/>
  <c r="AM307" i="6"/>
  <c r="AL307" i="6"/>
  <c r="AK307" i="6"/>
  <c r="AJ307" i="6"/>
  <c r="AI307" i="6"/>
  <c r="AH307" i="6"/>
  <c r="AG307" i="6"/>
  <c r="AF307" i="6"/>
  <c r="AE307" i="6"/>
  <c r="AD307" i="6"/>
  <c r="AC307" i="6"/>
  <c r="AB307" i="6"/>
  <c r="AA307" i="6"/>
  <c r="Z307" i="6"/>
  <c r="Y307" i="6"/>
  <c r="X307" i="6"/>
  <c r="W307" i="6"/>
  <c r="V307" i="6"/>
  <c r="U307" i="6"/>
  <c r="T307" i="6"/>
  <c r="S307" i="6"/>
  <c r="R307" i="6"/>
  <c r="Q307" i="6"/>
  <c r="P307" i="6"/>
  <c r="O307" i="6"/>
  <c r="N307" i="6"/>
  <c r="M307" i="6"/>
  <c r="L307" i="6"/>
  <c r="K307" i="6"/>
  <c r="J307" i="6"/>
  <c r="I307" i="6"/>
  <c r="H307" i="6"/>
  <c r="F307" i="6" s="1"/>
  <c r="D307" i="6" s="1"/>
  <c r="G307" i="6"/>
  <c r="E307" i="6" s="1"/>
  <c r="CH306" i="6"/>
  <c r="CC306" i="6"/>
  <c r="CB306" i="6"/>
  <c r="CA306" i="6"/>
  <c r="F306" i="6"/>
  <c r="E306" i="6"/>
  <c r="D306" i="6"/>
  <c r="CH305" i="6"/>
  <c r="CC305" i="6"/>
  <c r="CB305" i="6"/>
  <c r="CA305" i="6"/>
  <c r="F305" i="6"/>
  <c r="E305" i="6"/>
  <c r="D305" i="6"/>
  <c r="CH304" i="6"/>
  <c r="CE304" i="6"/>
  <c r="CC304" i="6"/>
  <c r="CB304" i="6"/>
  <c r="CA304" i="6"/>
  <c r="F304" i="6"/>
  <c r="E304" i="6"/>
  <c r="D304" i="6"/>
  <c r="CH303" i="6"/>
  <c r="CE303" i="6"/>
  <c r="CC303" i="6"/>
  <c r="CB303" i="6"/>
  <c r="CA303" i="6"/>
  <c r="F303" i="6"/>
  <c r="E303" i="6"/>
  <c r="D303" i="6"/>
  <c r="CH302" i="6"/>
  <c r="CC302" i="6"/>
  <c r="CB302" i="6"/>
  <c r="CA302" i="6"/>
  <c r="F302" i="6"/>
  <c r="E302" i="6"/>
  <c r="D302" i="6"/>
  <c r="CH301" i="6"/>
  <c r="CA301" i="6"/>
  <c r="F301" i="6"/>
  <c r="E301" i="6"/>
  <c r="CH300" i="6"/>
  <c r="CC300" i="6"/>
  <c r="CB300" i="6"/>
  <c r="CA300" i="6"/>
  <c r="F300" i="6"/>
  <c r="E300" i="6"/>
  <c r="CH299" i="6"/>
  <c r="CC299" i="6"/>
  <c r="CB299" i="6"/>
  <c r="CA299" i="6"/>
  <c r="F299" i="6"/>
  <c r="E299" i="6"/>
  <c r="CH298" i="6"/>
  <c r="CC298" i="6"/>
  <c r="CB298" i="6"/>
  <c r="CA298" i="6"/>
  <c r="F298" i="6"/>
  <c r="E298" i="6"/>
  <c r="CH297" i="6"/>
  <c r="CC297" i="6"/>
  <c r="CB297" i="6"/>
  <c r="CA297" i="6"/>
  <c r="F297" i="6"/>
  <c r="E297" i="6"/>
  <c r="CH296" i="6"/>
  <c r="CC296" i="6"/>
  <c r="CB296" i="6"/>
  <c r="CA296" i="6"/>
  <c r="F296" i="6"/>
  <c r="E296" i="6"/>
  <c r="CM295" i="6"/>
  <c r="CI295" i="6"/>
  <c r="CB295" i="6" s="1"/>
  <c r="CH295" i="6"/>
  <c r="CA295" i="6"/>
  <c r="F295" i="6"/>
  <c r="E295" i="6"/>
  <c r="D295" i="6"/>
  <c r="CH294" i="6"/>
  <c r="CC294" i="6"/>
  <c r="CB294" i="6"/>
  <c r="CA294" i="6"/>
  <c r="F294" i="6"/>
  <c r="E294" i="6"/>
  <c r="D294" i="6"/>
  <c r="CH293" i="6"/>
  <c r="CC293" i="6"/>
  <c r="CB293" i="6"/>
  <c r="CA293" i="6"/>
  <c r="F293" i="6"/>
  <c r="E293" i="6"/>
  <c r="D293" i="6"/>
  <c r="CH292" i="6"/>
  <c r="CE292" i="6"/>
  <c r="CC292" i="6"/>
  <c r="CB292" i="6"/>
  <c r="CA292" i="6"/>
  <c r="F292" i="6"/>
  <c r="E292" i="6"/>
  <c r="D292" i="6"/>
  <c r="CH291" i="6"/>
  <c r="CE291" i="6"/>
  <c r="CC291" i="6"/>
  <c r="CB291" i="6"/>
  <c r="CA291" i="6"/>
  <c r="F291" i="6"/>
  <c r="E291" i="6"/>
  <c r="D291" i="6"/>
  <c r="CH290" i="6"/>
  <c r="CC290" i="6"/>
  <c r="CB290" i="6"/>
  <c r="CA290" i="6"/>
  <c r="F290" i="6"/>
  <c r="E290" i="6"/>
  <c r="D290" i="6"/>
  <c r="CK289" i="6"/>
  <c r="CH289" i="6"/>
  <c r="CA289" i="6" s="1"/>
  <c r="CF289" i="6"/>
  <c r="F289" i="6"/>
  <c r="E289" i="6"/>
  <c r="D289" i="6" s="1"/>
  <c r="CH288" i="6"/>
  <c r="CA288" i="6" s="1"/>
  <c r="CC288" i="6"/>
  <c r="CB288" i="6"/>
  <c r="F288" i="6"/>
  <c r="E288" i="6"/>
  <c r="CH287" i="6"/>
  <c r="CC287" i="6"/>
  <c r="CB287" i="6"/>
  <c r="CA287" i="6"/>
  <c r="F287" i="6"/>
  <c r="E287" i="6"/>
  <c r="CH286" i="6"/>
  <c r="CC286" i="6"/>
  <c r="CB286" i="6"/>
  <c r="CA286" i="6"/>
  <c r="F286" i="6"/>
  <c r="E286" i="6"/>
  <c r="CH285" i="6"/>
  <c r="CC285" i="6"/>
  <c r="CB285" i="6"/>
  <c r="CA285" i="6"/>
  <c r="F285" i="6"/>
  <c r="E285" i="6"/>
  <c r="CH284" i="6"/>
  <c r="CC284" i="6"/>
  <c r="CB284" i="6"/>
  <c r="CA284" i="6"/>
  <c r="F284" i="6"/>
  <c r="E284" i="6"/>
  <c r="CH283" i="6"/>
  <c r="CA283" i="6"/>
  <c r="F283" i="6"/>
  <c r="E283" i="6"/>
  <c r="D283" i="6"/>
  <c r="CH282" i="6"/>
  <c r="CE282" i="6"/>
  <c r="CC282" i="6"/>
  <c r="CB282" i="6"/>
  <c r="CA282" i="6"/>
  <c r="F282" i="6"/>
  <c r="E282" i="6"/>
  <c r="D282" i="6"/>
  <c r="CH281" i="6"/>
  <c r="CC281" i="6"/>
  <c r="CB281" i="6"/>
  <c r="CA281" i="6"/>
  <c r="F281" i="6"/>
  <c r="D281" i="6" s="1"/>
  <c r="E281" i="6"/>
  <c r="CM280" i="6"/>
  <c r="CK280" i="6"/>
  <c r="CH280" i="6"/>
  <c r="CC280" i="6"/>
  <c r="CB280" i="6"/>
  <c r="CA280" i="6"/>
  <c r="F280" i="6"/>
  <c r="D280" i="6" s="1"/>
  <c r="E280" i="6"/>
  <c r="CH279" i="6"/>
  <c r="CC279" i="6"/>
  <c r="CB279" i="6"/>
  <c r="CA279" i="6"/>
  <c r="F279" i="6"/>
  <c r="E279" i="6"/>
  <c r="D279" i="6"/>
  <c r="CH278" i="6"/>
  <c r="CC278" i="6"/>
  <c r="CB278" i="6"/>
  <c r="CA278" i="6"/>
  <c r="F278" i="6"/>
  <c r="E278" i="6"/>
  <c r="D278" i="6"/>
  <c r="CH277" i="6"/>
  <c r="CA277" i="6"/>
  <c r="F277" i="6"/>
  <c r="D277" i="6" s="1"/>
  <c r="E277" i="6"/>
  <c r="CH276" i="6"/>
  <c r="CC276" i="6"/>
  <c r="CB276" i="6"/>
  <c r="CA276" i="6"/>
  <c r="F276" i="6"/>
  <c r="E276" i="6"/>
  <c r="CH275" i="6"/>
  <c r="CC275" i="6"/>
  <c r="CB275" i="6"/>
  <c r="CA275" i="6"/>
  <c r="F275" i="6"/>
  <c r="D275" i="6" s="1"/>
  <c r="E275" i="6"/>
  <c r="CH274" i="6"/>
  <c r="CF274" i="6"/>
  <c r="CC274" i="6"/>
  <c r="CB274" i="6"/>
  <c r="CA274" i="6"/>
  <c r="F274" i="6"/>
  <c r="E274" i="6"/>
  <c r="D274" i="6"/>
  <c r="CH273" i="6"/>
  <c r="CC273" i="6"/>
  <c r="CB273" i="6"/>
  <c r="CA273" i="6"/>
  <c r="F273" i="6"/>
  <c r="E273" i="6"/>
  <c r="D273" i="6" s="1"/>
  <c r="CH272" i="6"/>
  <c r="CA272" i="6" s="1"/>
  <c r="CC272" i="6"/>
  <c r="CB272" i="6"/>
  <c r="F272" i="6"/>
  <c r="E272" i="6"/>
  <c r="CM271" i="6"/>
  <c r="CI271" i="6"/>
  <c r="CB271" i="6" s="1"/>
  <c r="CH271" i="6"/>
  <c r="CA271" i="6"/>
  <c r="F271" i="6"/>
  <c r="E271" i="6"/>
  <c r="D271" i="6"/>
  <c r="CK270" i="6"/>
  <c r="CH270" i="6"/>
  <c r="CC270" i="6"/>
  <c r="CB270" i="6"/>
  <c r="CA270" i="6"/>
  <c r="F270" i="6"/>
  <c r="E270" i="6"/>
  <c r="D270" i="6"/>
  <c r="CK269" i="6"/>
  <c r="CH269" i="6"/>
  <c r="CC269" i="6"/>
  <c r="CB269" i="6"/>
  <c r="CA269" i="6"/>
  <c r="F269" i="6"/>
  <c r="E269" i="6"/>
  <c r="D269" i="6"/>
  <c r="CH268" i="6"/>
  <c r="CE268" i="6"/>
  <c r="CC268" i="6"/>
  <c r="CB268" i="6"/>
  <c r="CA268" i="6"/>
  <c r="F268" i="6"/>
  <c r="E268" i="6"/>
  <c r="D268" i="6"/>
  <c r="CH267" i="6"/>
  <c r="CE267" i="6"/>
  <c r="CC267" i="6"/>
  <c r="CB267" i="6"/>
  <c r="CA267" i="6"/>
  <c r="F267" i="6"/>
  <c r="E267" i="6"/>
  <c r="D267" i="6"/>
  <c r="CK266" i="6"/>
  <c r="CH266" i="6"/>
  <c r="CC266" i="6"/>
  <c r="CB266" i="6"/>
  <c r="CA266" i="6"/>
  <c r="F266" i="6"/>
  <c r="E266" i="6"/>
  <c r="D266" i="6"/>
  <c r="CK265" i="6"/>
  <c r="CH265" i="6"/>
  <c r="CA265" i="6" s="1"/>
  <c r="F265" i="6"/>
  <c r="E265" i="6"/>
  <c r="D265" i="6" s="1"/>
  <c r="CC264" i="6"/>
  <c r="CA264" i="6"/>
  <c r="F264" i="6"/>
  <c r="E264" i="6"/>
  <c r="CM263" i="6"/>
  <c r="CC263" i="6"/>
  <c r="CA263" i="6"/>
  <c r="F263" i="6"/>
  <c r="E263" i="6"/>
  <c r="D263" i="6" s="1"/>
  <c r="CC262" i="6"/>
  <c r="CA262" i="6"/>
  <c r="F262" i="6"/>
  <c r="E262" i="6"/>
  <c r="CC261" i="6"/>
  <c r="CA261" i="6"/>
  <c r="F261" i="6"/>
  <c r="E261" i="6"/>
  <c r="D261" i="6" s="1"/>
  <c r="CC260" i="6"/>
  <c r="CA260" i="6"/>
  <c r="F260" i="6"/>
  <c r="E260" i="6"/>
  <c r="CA259" i="6"/>
  <c r="F259" i="6"/>
  <c r="E259" i="6"/>
  <c r="D259" i="6"/>
  <c r="CC258" i="6"/>
  <c r="CA258" i="6"/>
  <c r="F258" i="6"/>
  <c r="E258" i="6"/>
  <c r="D258" i="6" s="1"/>
  <c r="CL257" i="6"/>
  <c r="CC257" i="6"/>
  <c r="CA257" i="6"/>
  <c r="F257" i="6"/>
  <c r="E257" i="6"/>
  <c r="D257" i="6"/>
  <c r="CC256" i="6"/>
  <c r="CA256" i="6"/>
  <c r="F256" i="6"/>
  <c r="E256" i="6"/>
  <c r="D256" i="6" s="1"/>
  <c r="CL255" i="6"/>
  <c r="CC255" i="6"/>
  <c r="CA255" i="6"/>
  <c r="F255" i="6"/>
  <c r="E255" i="6"/>
  <c r="D255" i="6"/>
  <c r="CC254" i="6"/>
  <c r="CA254" i="6"/>
  <c r="F254" i="6"/>
  <c r="E254" i="6"/>
  <c r="D254" i="6" s="1"/>
  <c r="CA253" i="6"/>
  <c r="F253" i="6"/>
  <c r="E253" i="6"/>
  <c r="D253" i="6"/>
  <c r="CH252" i="6"/>
  <c r="CA252" i="6" s="1"/>
  <c r="CE252" i="6"/>
  <c r="CC252" i="6"/>
  <c r="F252" i="6"/>
  <c r="D252" i="6" s="1"/>
  <c r="E252" i="6"/>
  <c r="CH251" i="6"/>
  <c r="CA251" i="6" s="1"/>
  <c r="CC251" i="6"/>
  <c r="F251" i="6"/>
  <c r="E251" i="6"/>
  <c r="CH250" i="6"/>
  <c r="CC250" i="6"/>
  <c r="CA250" i="6"/>
  <c r="F250" i="6"/>
  <c r="E250" i="6"/>
  <c r="D250" i="6" s="1"/>
  <c r="CH249" i="6"/>
  <c r="CC249" i="6"/>
  <c r="CA249" i="6"/>
  <c r="F249" i="6"/>
  <c r="E249" i="6"/>
  <c r="D249" i="6"/>
  <c r="CL249" i="6" s="1"/>
  <c r="CK248" i="6"/>
  <c r="CH248" i="6"/>
  <c r="CA248" i="6" s="1"/>
  <c r="CC248" i="6"/>
  <c r="F248" i="6"/>
  <c r="D248" i="6" s="1"/>
  <c r="E248" i="6"/>
  <c r="CH247" i="6"/>
  <c r="CA247" i="6"/>
  <c r="F247" i="6"/>
  <c r="E247" i="6"/>
  <c r="D247" i="6" s="1"/>
  <c r="CL246" i="6"/>
  <c r="CE246" i="6"/>
  <c r="CC246" i="6"/>
  <c r="CA246" i="6"/>
  <c r="F246" i="6"/>
  <c r="D246" i="6" s="1"/>
  <c r="E246" i="6"/>
  <c r="CM245" i="6"/>
  <c r="CC245" i="6"/>
  <c r="CA245" i="6"/>
  <c r="F245" i="6"/>
  <c r="E245" i="6"/>
  <c r="D245" i="6" s="1"/>
  <c r="CL244" i="6"/>
  <c r="CK244" i="6"/>
  <c r="CE244" i="6"/>
  <c r="CC244" i="6"/>
  <c r="CA244" i="6"/>
  <c r="F244" i="6"/>
  <c r="D244" i="6" s="1"/>
  <c r="E244" i="6"/>
  <c r="CC243" i="6"/>
  <c r="CA243" i="6"/>
  <c r="F243" i="6"/>
  <c r="E243" i="6"/>
  <c r="D243" i="6" s="1"/>
  <c r="CL242" i="6"/>
  <c r="CE242" i="6"/>
  <c r="CC242" i="6"/>
  <c r="CA242" i="6"/>
  <c r="F242" i="6"/>
  <c r="D242" i="6" s="1"/>
  <c r="E242" i="6"/>
  <c r="CM241" i="6"/>
  <c r="CI241" i="6"/>
  <c r="CB241" i="6" s="1"/>
  <c r="CD241" i="6"/>
  <c r="CA241" i="6"/>
  <c r="F241" i="6"/>
  <c r="E241" i="6"/>
  <c r="D241" i="6"/>
  <c r="CN240" i="6"/>
  <c r="CH240" i="6"/>
  <c r="CA240" i="6" s="1"/>
  <c r="CD240" i="6"/>
  <c r="CC240" i="6"/>
  <c r="F240" i="6"/>
  <c r="D240" i="6" s="1"/>
  <c r="E240" i="6"/>
  <c r="CH239" i="6"/>
  <c r="CA239" i="6" s="1"/>
  <c r="CC239" i="6"/>
  <c r="F239" i="6"/>
  <c r="E239" i="6"/>
  <c r="D239" i="6" s="1"/>
  <c r="CH238" i="6"/>
  <c r="CC238" i="6"/>
  <c r="CA238" i="6"/>
  <c r="F238" i="6"/>
  <c r="E238" i="6"/>
  <c r="D238" i="6"/>
  <c r="CL237" i="6"/>
  <c r="CK237" i="6"/>
  <c r="CH237" i="6"/>
  <c r="CF237" i="6"/>
  <c r="CE237" i="6"/>
  <c r="CC237" i="6"/>
  <c r="CA237" i="6"/>
  <c r="F237" i="6"/>
  <c r="E237" i="6"/>
  <c r="D237" i="6"/>
  <c r="CN236" i="6"/>
  <c r="CK236" i="6"/>
  <c r="CH236" i="6"/>
  <c r="CA236" i="6" s="1"/>
  <c r="CD236" i="6"/>
  <c r="CC236" i="6"/>
  <c r="F236" i="6"/>
  <c r="D236" i="6" s="1"/>
  <c r="E236" i="6"/>
  <c r="CM235" i="6"/>
  <c r="CI235" i="6"/>
  <c r="CB235" i="6" s="1"/>
  <c r="CH235" i="6"/>
  <c r="CA235" i="6"/>
  <c r="F235" i="6"/>
  <c r="E235" i="6"/>
  <c r="D235" i="6"/>
  <c r="CL234" i="6"/>
  <c r="CK234" i="6"/>
  <c r="CH234" i="6"/>
  <c r="CF234" i="6"/>
  <c r="CE234" i="6"/>
  <c r="CC234" i="6"/>
  <c r="CA234" i="6"/>
  <c r="F234" i="6"/>
  <c r="E234" i="6"/>
  <c r="D234" i="6"/>
  <c r="CN233" i="6"/>
  <c r="CK233" i="6"/>
  <c r="CH233" i="6"/>
  <c r="CA233" i="6" s="1"/>
  <c r="CD233" i="6"/>
  <c r="CC233" i="6"/>
  <c r="F233" i="6"/>
  <c r="D233" i="6" s="1"/>
  <c r="E233" i="6"/>
  <c r="CH232" i="6"/>
  <c r="CA232" i="6" s="1"/>
  <c r="CC232" i="6"/>
  <c r="F232" i="6"/>
  <c r="E232" i="6"/>
  <c r="D232" i="6" s="1"/>
  <c r="CH231" i="6"/>
  <c r="CG231" i="6"/>
  <c r="CC231" i="6"/>
  <c r="CA231" i="6"/>
  <c r="F231" i="6"/>
  <c r="E231" i="6"/>
  <c r="D231" i="6"/>
  <c r="CK230" i="6"/>
  <c r="CH230" i="6"/>
  <c r="CF230" i="6"/>
  <c r="CC230" i="6"/>
  <c r="CA230" i="6"/>
  <c r="F230" i="6"/>
  <c r="E230" i="6"/>
  <c r="D230" i="6"/>
  <c r="CH229" i="6"/>
  <c r="CA229" i="6" s="1"/>
  <c r="F229" i="6"/>
  <c r="E229" i="6"/>
  <c r="CL228" i="6"/>
  <c r="CH228" i="6"/>
  <c r="CA228" i="6" s="1"/>
  <c r="CC228" i="6"/>
  <c r="F228" i="6"/>
  <c r="E228" i="6"/>
  <c r="D228" i="6"/>
  <c r="CH227" i="6"/>
  <c r="CG227" i="6"/>
  <c r="CC227" i="6"/>
  <c r="CA227" i="6"/>
  <c r="F227" i="6"/>
  <c r="E227" i="6"/>
  <c r="D227" i="6" s="1"/>
  <c r="CK226" i="6"/>
  <c r="CH226" i="6"/>
  <c r="CA226" i="6" s="1"/>
  <c r="CC226" i="6"/>
  <c r="F226" i="6"/>
  <c r="D226" i="6" s="1"/>
  <c r="E226" i="6"/>
  <c r="CH225" i="6"/>
  <c r="CA225" i="6" s="1"/>
  <c r="CC225" i="6"/>
  <c r="F225" i="6"/>
  <c r="E225" i="6"/>
  <c r="CH224" i="6"/>
  <c r="CA224" i="6" s="1"/>
  <c r="CC224" i="6"/>
  <c r="F224" i="6"/>
  <c r="E224" i="6"/>
  <c r="CH223" i="6"/>
  <c r="CA223" i="6"/>
  <c r="F223" i="6"/>
  <c r="E223" i="6"/>
  <c r="D223" i="6"/>
  <c r="CG223" i="6" s="1"/>
  <c r="CM222" i="6"/>
  <c r="CH222" i="6"/>
  <c r="CA222" i="6" s="1"/>
  <c r="CD222" i="6"/>
  <c r="F222" i="6"/>
  <c r="D222" i="6" s="1"/>
  <c r="E222" i="6"/>
  <c r="CK221" i="6"/>
  <c r="CH221" i="6"/>
  <c r="CA221" i="6"/>
  <c r="F221" i="6"/>
  <c r="E221" i="6"/>
  <c r="D221" i="6"/>
  <c r="F216" i="6"/>
  <c r="E216" i="6"/>
  <c r="D216" i="6"/>
  <c r="F215" i="6"/>
  <c r="D215" i="6" s="1"/>
  <c r="E215" i="6"/>
  <c r="F214" i="6"/>
  <c r="E214" i="6"/>
  <c r="D214" i="6" s="1"/>
  <c r="F213" i="6"/>
  <c r="E213" i="6"/>
  <c r="D213" i="6"/>
  <c r="CE208" i="6"/>
  <c r="CD208" i="6"/>
  <c r="CC208" i="6"/>
  <c r="CB208" i="6"/>
  <c r="CA208" i="6"/>
  <c r="AR208" i="6"/>
  <c r="CE207" i="6"/>
  <c r="CD207" i="6"/>
  <c r="CC207" i="6"/>
  <c r="CB207" i="6"/>
  <c r="CA207" i="6"/>
  <c r="AR207" i="6"/>
  <c r="CK206" i="6"/>
  <c r="CD206" i="6" s="1"/>
  <c r="AR206" i="6"/>
  <c r="F206" i="6"/>
  <c r="E206" i="6"/>
  <c r="D206" i="6"/>
  <c r="CH205" i="6"/>
  <c r="CA205" i="6" s="1"/>
  <c r="AR205" i="6"/>
  <c r="CL205" i="6" s="1"/>
  <c r="CE205" i="6" s="1"/>
  <c r="F205" i="6"/>
  <c r="E205" i="6"/>
  <c r="D205" i="6"/>
  <c r="AR204" i="6"/>
  <c r="F204" i="6"/>
  <c r="E204" i="6"/>
  <c r="CK203" i="6"/>
  <c r="CD203" i="6" s="1"/>
  <c r="AR203" i="6"/>
  <c r="F203" i="6"/>
  <c r="E203" i="6"/>
  <c r="D203" i="6"/>
  <c r="F198" i="6"/>
  <c r="E198" i="6"/>
  <c r="D198" i="6"/>
  <c r="F197" i="6"/>
  <c r="E197" i="6"/>
  <c r="D197" i="6" s="1"/>
  <c r="F196" i="6"/>
  <c r="E196" i="6"/>
  <c r="F195" i="6"/>
  <c r="E195" i="6"/>
  <c r="D195" i="6"/>
  <c r="F194" i="6"/>
  <c r="E194" i="6"/>
  <c r="D194" i="6"/>
  <c r="CJ194" i="6" s="1"/>
  <c r="CC194" i="6" s="1"/>
  <c r="CH193" i="6"/>
  <c r="CA193" i="6" s="1"/>
  <c r="F193" i="6"/>
  <c r="E193" i="6"/>
  <c r="D193" i="6" s="1"/>
  <c r="CH192" i="6"/>
  <c r="CA192" i="6" s="1"/>
  <c r="F192" i="6"/>
  <c r="E192" i="6"/>
  <c r="D192" i="6" s="1"/>
  <c r="CJ191" i="6"/>
  <c r="CC191" i="6" s="1"/>
  <c r="F191" i="6"/>
  <c r="E191" i="6"/>
  <c r="D191" i="6"/>
  <c r="CI191" i="6" s="1"/>
  <c r="CB191" i="6" s="1"/>
  <c r="F190" i="6"/>
  <c r="E190" i="6"/>
  <c r="D190" i="6"/>
  <c r="F189" i="6"/>
  <c r="E189" i="6"/>
  <c r="D189" i="6" s="1"/>
  <c r="F188" i="6"/>
  <c r="E188" i="6"/>
  <c r="F187" i="6"/>
  <c r="E187" i="6"/>
  <c r="D187" i="6"/>
  <c r="F186" i="6"/>
  <c r="E186" i="6"/>
  <c r="D186" i="6"/>
  <c r="CJ186" i="6" s="1"/>
  <c r="CC186" i="6" s="1"/>
  <c r="CH185" i="6"/>
  <c r="CA185" i="6" s="1"/>
  <c r="F185" i="6"/>
  <c r="E185" i="6"/>
  <c r="D185" i="6" s="1"/>
  <c r="CH184" i="6"/>
  <c r="CA184" i="6" s="1"/>
  <c r="F184" i="6"/>
  <c r="E184" i="6"/>
  <c r="D184" i="6" s="1"/>
  <c r="CJ183" i="6"/>
  <c r="CC183" i="6" s="1"/>
  <c r="F183" i="6"/>
  <c r="E183" i="6"/>
  <c r="D183" i="6"/>
  <c r="CI183" i="6" s="1"/>
  <c r="CB183" i="6" s="1"/>
  <c r="F182" i="6"/>
  <c r="E182" i="6"/>
  <c r="D182" i="6"/>
  <c r="F181" i="6"/>
  <c r="E181" i="6"/>
  <c r="D181" i="6" s="1"/>
  <c r="F180" i="6"/>
  <c r="E180" i="6"/>
  <c r="D180" i="6"/>
  <c r="CK179" i="6"/>
  <c r="CD179" i="6" s="1"/>
  <c r="F179" i="6"/>
  <c r="E179" i="6"/>
  <c r="D179" i="6"/>
  <c r="AW178" i="6"/>
  <c r="AV178" i="6"/>
  <c r="AU178" i="6"/>
  <c r="AT178" i="6"/>
  <c r="AS178" i="6"/>
  <c r="AR178" i="6"/>
  <c r="AQ178" i="6"/>
  <c r="AP178" i="6"/>
  <c r="AO178" i="6"/>
  <c r="AN178" i="6"/>
  <c r="AM178" i="6"/>
  <c r="AL178" i="6"/>
  <c r="AK178" i="6"/>
  <c r="AJ178" i="6"/>
  <c r="AI178" i="6"/>
  <c r="AH178" i="6"/>
  <c r="AG178" i="6"/>
  <c r="AF178" i="6"/>
  <c r="AE178" i="6"/>
  <c r="AD178" i="6"/>
  <c r="AC178" i="6"/>
  <c r="AB178" i="6"/>
  <c r="AA178" i="6"/>
  <c r="Z178" i="6"/>
  <c r="Y178" i="6"/>
  <c r="X178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F178" i="6"/>
  <c r="E178" i="6"/>
  <c r="CC177" i="6"/>
  <c r="E177" i="6"/>
  <c r="D177" i="6"/>
  <c r="CJ177" i="6" s="1"/>
  <c r="CI176" i="6"/>
  <c r="CB176" i="6" s="1"/>
  <c r="E176" i="6"/>
  <c r="D176" i="6"/>
  <c r="E175" i="6"/>
  <c r="D175" i="6" s="1"/>
  <c r="CK175" i="6" s="1"/>
  <c r="CD175" i="6" s="1"/>
  <c r="CJ174" i="6"/>
  <c r="CC174" i="6" s="1"/>
  <c r="E174" i="6"/>
  <c r="D174" i="6" s="1"/>
  <c r="F173" i="6"/>
  <c r="D173" i="6"/>
  <c r="CJ173" i="6" s="1"/>
  <c r="CC173" i="6" s="1"/>
  <c r="F172" i="6"/>
  <c r="D172" i="6"/>
  <c r="CD171" i="6"/>
  <c r="F171" i="6"/>
  <c r="D171" i="6" s="1"/>
  <c r="CK171" i="6" s="1"/>
  <c r="CK170" i="6"/>
  <c r="CD170" i="6" s="1"/>
  <c r="CJ170" i="6"/>
  <c r="CC170" i="6" s="1"/>
  <c r="F170" i="6"/>
  <c r="D170" i="6" s="1"/>
  <c r="CC169" i="6"/>
  <c r="F169" i="6"/>
  <c r="D169" i="6"/>
  <c r="CJ169" i="6" s="1"/>
  <c r="CI168" i="6"/>
  <c r="CB168" i="6" s="1"/>
  <c r="CH168" i="6"/>
  <c r="CA168" i="6" s="1"/>
  <c r="F168" i="6"/>
  <c r="D168" i="6"/>
  <c r="AW167" i="6"/>
  <c r="AV167" i="6"/>
  <c r="AU167" i="6"/>
  <c r="AT167" i="6"/>
  <c r="AS167" i="6"/>
  <c r="AR167" i="6"/>
  <c r="AQ167" i="6"/>
  <c r="AP167" i="6"/>
  <c r="AN167" i="6"/>
  <c r="AL167" i="6"/>
  <c r="AJ167" i="6"/>
  <c r="AH167" i="6"/>
  <c r="AF167" i="6"/>
  <c r="AD167" i="6"/>
  <c r="CK166" i="6"/>
  <c r="CD166" i="6" s="1"/>
  <c r="F166" i="6"/>
  <c r="D166" i="6" s="1"/>
  <c r="F165" i="6"/>
  <c r="D165" i="6" s="1"/>
  <c r="F164" i="6"/>
  <c r="D164" i="6" s="1"/>
  <c r="AX159" i="6"/>
  <c r="AW159" i="6"/>
  <c r="AV159" i="6"/>
  <c r="AU159" i="6"/>
  <c r="AT159" i="6"/>
  <c r="AS159" i="6"/>
  <c r="AR159" i="6"/>
  <c r="AQ159" i="6"/>
  <c r="AP159" i="6"/>
  <c r="AO159" i="6"/>
  <c r="AN159" i="6"/>
  <c r="AM159" i="6"/>
  <c r="AL159" i="6"/>
  <c r="AK159" i="6"/>
  <c r="AJ159" i="6"/>
  <c r="AI159" i="6"/>
  <c r="AH159" i="6"/>
  <c r="AG159" i="6"/>
  <c r="AF159" i="6"/>
  <c r="AE159" i="6"/>
  <c r="AD159" i="6"/>
  <c r="AC159" i="6"/>
  <c r="AB159" i="6"/>
  <c r="AA159" i="6"/>
  <c r="Z159" i="6"/>
  <c r="Y159" i="6"/>
  <c r="X159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CN158" i="6"/>
  <c r="CK158" i="6"/>
  <c r="CJ158" i="6"/>
  <c r="CC158" i="6" s="1"/>
  <c r="CI158" i="6"/>
  <c r="CH158" i="6"/>
  <c r="CG158" i="6"/>
  <c r="CF158" i="6"/>
  <c r="CB158" i="6"/>
  <c r="CA158" i="6"/>
  <c r="F158" i="6"/>
  <c r="E158" i="6"/>
  <c r="D158" i="6"/>
  <c r="CL158" i="6" s="1"/>
  <c r="CM157" i="6"/>
  <c r="CL157" i="6"/>
  <c r="CI157" i="6"/>
  <c r="CB157" i="6" s="1"/>
  <c r="CH157" i="6"/>
  <c r="CA157" i="6" s="1"/>
  <c r="CE157" i="6"/>
  <c r="CD157" i="6"/>
  <c r="F157" i="6"/>
  <c r="E157" i="6"/>
  <c r="D157" i="6"/>
  <c r="CN156" i="6"/>
  <c r="CK156" i="6"/>
  <c r="CJ156" i="6"/>
  <c r="CC156" i="6" s="1"/>
  <c r="CI156" i="6"/>
  <c r="CH156" i="6"/>
  <c r="CG156" i="6"/>
  <c r="CF156" i="6"/>
  <c r="CB156" i="6"/>
  <c r="CA156" i="6"/>
  <c r="F156" i="6"/>
  <c r="E156" i="6"/>
  <c r="D156" i="6"/>
  <c r="CL156" i="6" s="1"/>
  <c r="CM155" i="6"/>
  <c r="CL155" i="6"/>
  <c r="CI155" i="6"/>
  <c r="CB155" i="6" s="1"/>
  <c r="CH155" i="6"/>
  <c r="CA155" i="6" s="1"/>
  <c r="CE155" i="6"/>
  <c r="CD155" i="6"/>
  <c r="F155" i="6"/>
  <c r="E155" i="6"/>
  <c r="D155" i="6"/>
  <c r="CN154" i="6"/>
  <c r="CK154" i="6"/>
  <c r="CJ154" i="6"/>
  <c r="CC154" i="6" s="1"/>
  <c r="CI154" i="6"/>
  <c r="CH154" i="6"/>
  <c r="CG154" i="6"/>
  <c r="CF154" i="6"/>
  <c r="CB154" i="6"/>
  <c r="CA154" i="6"/>
  <c r="F154" i="6"/>
  <c r="E154" i="6"/>
  <c r="D154" i="6"/>
  <c r="CL154" i="6" s="1"/>
  <c r="CM153" i="6"/>
  <c r="CL153" i="6"/>
  <c r="CI153" i="6"/>
  <c r="CB153" i="6" s="1"/>
  <c r="CH153" i="6"/>
  <c r="CA153" i="6" s="1"/>
  <c r="CE153" i="6"/>
  <c r="CD153" i="6"/>
  <c r="F153" i="6"/>
  <c r="E153" i="6"/>
  <c r="D153" i="6"/>
  <c r="CN152" i="6"/>
  <c r="CK152" i="6"/>
  <c r="CJ152" i="6"/>
  <c r="CC152" i="6" s="1"/>
  <c r="CI152" i="6"/>
  <c r="CH152" i="6"/>
  <c r="CG152" i="6"/>
  <c r="CF152" i="6"/>
  <c r="CB152" i="6"/>
  <c r="CA152" i="6"/>
  <c r="F152" i="6"/>
  <c r="E152" i="6"/>
  <c r="D152" i="6"/>
  <c r="CL152" i="6" s="1"/>
  <c r="CM151" i="6"/>
  <c r="CL151" i="6"/>
  <c r="CI151" i="6"/>
  <c r="CB151" i="6" s="1"/>
  <c r="CH151" i="6"/>
  <c r="CA151" i="6" s="1"/>
  <c r="CE151" i="6"/>
  <c r="CD151" i="6"/>
  <c r="F151" i="6"/>
  <c r="E151" i="6"/>
  <c r="D151" i="6"/>
  <c r="CN150" i="6"/>
  <c r="CK150" i="6"/>
  <c r="CJ150" i="6"/>
  <c r="CC150" i="6" s="1"/>
  <c r="CI150" i="6"/>
  <c r="CH150" i="6"/>
  <c r="CG150" i="6"/>
  <c r="CF150" i="6"/>
  <c r="CB150" i="6"/>
  <c r="CA150" i="6"/>
  <c r="F150" i="6"/>
  <c r="F159" i="6" s="1"/>
  <c r="E150" i="6"/>
  <c r="E159" i="6" s="1"/>
  <c r="D150" i="6"/>
  <c r="CL150" i="6" s="1"/>
  <c r="AV145" i="6"/>
  <c r="AU145" i="6"/>
  <c r="AT145" i="6"/>
  <c r="AS145" i="6"/>
  <c r="AR145" i="6"/>
  <c r="AQ145" i="6"/>
  <c r="AP145" i="6"/>
  <c r="AO145" i="6"/>
  <c r="AN145" i="6"/>
  <c r="AM145" i="6"/>
  <c r="AL145" i="6"/>
  <c r="AK145" i="6"/>
  <c r="AJ145" i="6"/>
  <c r="AI145" i="6"/>
  <c r="AH145" i="6"/>
  <c r="AG145" i="6"/>
  <c r="AF145" i="6"/>
  <c r="AE145" i="6"/>
  <c r="AD145" i="6"/>
  <c r="AC145" i="6"/>
  <c r="AB145" i="6"/>
  <c r="AA145" i="6"/>
  <c r="Z145" i="6"/>
  <c r="Y145" i="6"/>
  <c r="X145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E145" i="6" s="1"/>
  <c r="D145" i="6" s="1"/>
  <c r="F145" i="6"/>
  <c r="CN144" i="6"/>
  <c r="CI144" i="6"/>
  <c r="CH144" i="6"/>
  <c r="CB144" i="6"/>
  <c r="CA144" i="6"/>
  <c r="F144" i="6"/>
  <c r="E144" i="6"/>
  <c r="D144" i="6" s="1"/>
  <c r="CL143" i="6"/>
  <c r="CK143" i="6"/>
  <c r="CI143" i="6"/>
  <c r="CB143" i="6" s="1"/>
  <c r="CH143" i="6"/>
  <c r="CA143" i="6" s="1"/>
  <c r="CG143" i="6"/>
  <c r="CD143" i="6"/>
  <c r="F143" i="6"/>
  <c r="D143" i="6" s="1"/>
  <c r="E143" i="6"/>
  <c r="CI142" i="6"/>
  <c r="CB142" i="6" s="1"/>
  <c r="CH142" i="6"/>
  <c r="CA142" i="6"/>
  <c r="F142" i="6"/>
  <c r="E142" i="6"/>
  <c r="D142" i="6" s="1"/>
  <c r="CI141" i="6"/>
  <c r="CB141" i="6" s="1"/>
  <c r="CH141" i="6"/>
  <c r="CA141" i="6" s="1"/>
  <c r="F141" i="6"/>
  <c r="D141" i="6" s="1"/>
  <c r="E141" i="6"/>
  <c r="CI140" i="6"/>
  <c r="CH140" i="6"/>
  <c r="CB140" i="6"/>
  <c r="CA140" i="6"/>
  <c r="F140" i="6"/>
  <c r="E140" i="6"/>
  <c r="D140" i="6" s="1"/>
  <c r="CL139" i="6"/>
  <c r="CK139" i="6"/>
  <c r="CI139" i="6"/>
  <c r="CB139" i="6" s="1"/>
  <c r="CH139" i="6"/>
  <c r="CA139" i="6" s="1"/>
  <c r="CG139" i="6"/>
  <c r="CD139" i="6"/>
  <c r="F139" i="6"/>
  <c r="D139" i="6" s="1"/>
  <c r="E139" i="6"/>
  <c r="CI138" i="6"/>
  <c r="CB138" i="6" s="1"/>
  <c r="CH138" i="6"/>
  <c r="CE138" i="6"/>
  <c r="CA138" i="6"/>
  <c r="F138" i="6"/>
  <c r="E138" i="6"/>
  <c r="D138" i="6" s="1"/>
  <c r="CI137" i="6"/>
  <c r="CB137" i="6" s="1"/>
  <c r="CH137" i="6"/>
  <c r="CA137" i="6" s="1"/>
  <c r="F137" i="6"/>
  <c r="E137" i="6"/>
  <c r="CI136" i="6"/>
  <c r="CH136" i="6"/>
  <c r="CB136" i="6"/>
  <c r="CA136" i="6"/>
  <c r="F136" i="6"/>
  <c r="E136" i="6"/>
  <c r="D136" i="6" s="1"/>
  <c r="CI135" i="6"/>
  <c r="CB135" i="6" s="1"/>
  <c r="CH135" i="6"/>
  <c r="CA135" i="6" s="1"/>
  <c r="CD135" i="6"/>
  <c r="F135" i="6"/>
  <c r="E135" i="6"/>
  <c r="D135" i="6" s="1"/>
  <c r="CK135" i="6" s="1"/>
  <c r="CI134" i="6"/>
  <c r="CB134" i="6" s="1"/>
  <c r="CH134" i="6"/>
  <c r="CA134" i="6"/>
  <c r="F134" i="6"/>
  <c r="E134" i="6"/>
  <c r="D134" i="6" s="1"/>
  <c r="CI133" i="6"/>
  <c r="CB133" i="6" s="1"/>
  <c r="CH133" i="6"/>
  <c r="CA133" i="6" s="1"/>
  <c r="F133" i="6"/>
  <c r="D133" i="6" s="1"/>
  <c r="E133" i="6"/>
  <c r="CN132" i="6"/>
  <c r="CI132" i="6"/>
  <c r="CH132" i="6"/>
  <c r="CB132" i="6"/>
  <c r="CA132" i="6"/>
  <c r="F132" i="6"/>
  <c r="E132" i="6"/>
  <c r="D132" i="6" s="1"/>
  <c r="CI131" i="6"/>
  <c r="CB131" i="6" s="1"/>
  <c r="CH131" i="6"/>
  <c r="CA131" i="6" s="1"/>
  <c r="F131" i="6"/>
  <c r="E131" i="6"/>
  <c r="D131" i="6" s="1"/>
  <c r="CI130" i="6"/>
  <c r="CB130" i="6" s="1"/>
  <c r="CH130" i="6"/>
  <c r="CE130" i="6"/>
  <c r="CA130" i="6"/>
  <c r="F130" i="6"/>
  <c r="E130" i="6"/>
  <c r="D130" i="6" s="1"/>
  <c r="CI129" i="6"/>
  <c r="CB129" i="6"/>
  <c r="F129" i="6"/>
  <c r="E129" i="6"/>
  <c r="D129" i="6" s="1"/>
  <c r="CI128" i="6"/>
  <c r="CF128" i="6"/>
  <c r="CB128" i="6"/>
  <c r="F128" i="6"/>
  <c r="E128" i="6"/>
  <c r="D128" i="6" s="1"/>
  <c r="CI127" i="6"/>
  <c r="CB127" i="6"/>
  <c r="F127" i="6"/>
  <c r="E127" i="6"/>
  <c r="D127" i="6" s="1"/>
  <c r="CK126" i="6"/>
  <c r="CI126" i="6"/>
  <c r="CB126" i="6"/>
  <c r="F126" i="6"/>
  <c r="E126" i="6"/>
  <c r="D126" i="6" s="1"/>
  <c r="CI125" i="6"/>
  <c r="CB125" i="6"/>
  <c r="F125" i="6"/>
  <c r="E125" i="6"/>
  <c r="D125" i="6" s="1"/>
  <c r="CI124" i="6"/>
  <c r="CF124" i="6"/>
  <c r="CB124" i="6"/>
  <c r="F124" i="6"/>
  <c r="E124" i="6"/>
  <c r="D124" i="6" s="1"/>
  <c r="CI123" i="6"/>
  <c r="CB123" i="6"/>
  <c r="F123" i="6"/>
  <c r="E123" i="6"/>
  <c r="D123" i="6" s="1"/>
  <c r="CL122" i="6"/>
  <c r="CK122" i="6"/>
  <c r="CI122" i="6"/>
  <c r="CB122" i="6" s="1"/>
  <c r="CH122" i="6"/>
  <c r="CA122" i="6" s="1"/>
  <c r="CG122" i="6"/>
  <c r="CD122" i="6"/>
  <c r="F122" i="6"/>
  <c r="D122" i="6" s="1"/>
  <c r="E122" i="6"/>
  <c r="CI121" i="6"/>
  <c r="CB121" i="6" s="1"/>
  <c r="F121" i="6"/>
  <c r="D121" i="6" s="1"/>
  <c r="E121" i="6"/>
  <c r="CM120" i="6"/>
  <c r="CI120" i="6"/>
  <c r="CH120" i="6"/>
  <c r="CF120" i="6"/>
  <c r="CB120" i="6"/>
  <c r="CA120" i="6"/>
  <c r="F120" i="6"/>
  <c r="E120" i="6"/>
  <c r="D120" i="6" s="1"/>
  <c r="CK119" i="6"/>
  <c r="CI119" i="6"/>
  <c r="CB119" i="6" s="1"/>
  <c r="CH119" i="6"/>
  <c r="CA119" i="6" s="1"/>
  <c r="CD119" i="6"/>
  <c r="F119" i="6"/>
  <c r="D119" i="6" s="1"/>
  <c r="E119" i="6"/>
  <c r="CI118" i="6"/>
  <c r="CH118" i="6"/>
  <c r="CB118" i="6"/>
  <c r="CA118" i="6"/>
  <c r="F118" i="6"/>
  <c r="E118" i="6"/>
  <c r="D118" i="6"/>
  <c r="CI117" i="6"/>
  <c r="CB117" i="6" s="1"/>
  <c r="CH117" i="6"/>
  <c r="CA117" i="6" s="1"/>
  <c r="F117" i="6"/>
  <c r="D117" i="6" s="1"/>
  <c r="E117" i="6"/>
  <c r="CM116" i="6"/>
  <c r="CI116" i="6"/>
  <c r="CH116" i="6"/>
  <c r="CF116" i="6"/>
  <c r="CB116" i="6"/>
  <c r="CA116" i="6"/>
  <c r="F116" i="6"/>
  <c r="E116" i="6"/>
  <c r="D116" i="6" s="1"/>
  <c r="CK115" i="6"/>
  <c r="CI115" i="6"/>
  <c r="CB115" i="6" s="1"/>
  <c r="CH115" i="6"/>
  <c r="CA115" i="6" s="1"/>
  <c r="CD115" i="6"/>
  <c r="F115" i="6"/>
  <c r="D115" i="6" s="1"/>
  <c r="E115" i="6"/>
  <c r="CI114" i="6"/>
  <c r="CH114" i="6"/>
  <c r="CB114" i="6"/>
  <c r="CA114" i="6"/>
  <c r="F114" i="6"/>
  <c r="E114" i="6"/>
  <c r="D114" i="6"/>
  <c r="CI113" i="6"/>
  <c r="CB113" i="6" s="1"/>
  <c r="CH113" i="6"/>
  <c r="CA113" i="6" s="1"/>
  <c r="F113" i="6"/>
  <c r="D113" i="6" s="1"/>
  <c r="E113" i="6"/>
  <c r="CM112" i="6"/>
  <c r="CI112" i="6"/>
  <c r="CH112" i="6"/>
  <c r="CF112" i="6"/>
  <c r="CB112" i="6"/>
  <c r="CA112" i="6"/>
  <c r="F112" i="6"/>
  <c r="E112" i="6"/>
  <c r="D112" i="6" s="1"/>
  <c r="CJ111" i="6"/>
  <c r="CC111" i="6" s="1"/>
  <c r="CH111" i="6"/>
  <c r="CA111" i="6"/>
  <c r="F111" i="6"/>
  <c r="D111" i="6" s="1"/>
  <c r="E111" i="6"/>
  <c r="CI110" i="6"/>
  <c r="CH110" i="6"/>
  <c r="CB110" i="6"/>
  <c r="CA110" i="6"/>
  <c r="F110" i="6"/>
  <c r="E110" i="6"/>
  <c r="D110" i="6" s="1"/>
  <c r="CL109" i="6"/>
  <c r="CK109" i="6"/>
  <c r="CI109" i="6"/>
  <c r="CB109" i="6" s="1"/>
  <c r="CH109" i="6"/>
  <c r="CA109" i="6" s="1"/>
  <c r="CG109" i="6"/>
  <c r="CD109" i="6"/>
  <c r="F109" i="6"/>
  <c r="D109" i="6" s="1"/>
  <c r="E109" i="6"/>
  <c r="CI108" i="6"/>
  <c r="CB108" i="6" s="1"/>
  <c r="CH108" i="6"/>
  <c r="CE108" i="6"/>
  <c r="CA108" i="6"/>
  <c r="F108" i="6"/>
  <c r="E108" i="6"/>
  <c r="D108" i="6" s="1"/>
  <c r="CH107" i="6"/>
  <c r="CA107" i="6"/>
  <c r="F107" i="6"/>
  <c r="E107" i="6"/>
  <c r="D107" i="6" s="1"/>
  <c r="CK106" i="6"/>
  <c r="CI106" i="6"/>
  <c r="CB106" i="6" s="1"/>
  <c r="CH106" i="6"/>
  <c r="CA106" i="6" s="1"/>
  <c r="CD106" i="6"/>
  <c r="F106" i="6"/>
  <c r="D106" i="6" s="1"/>
  <c r="CL106" i="6" s="1"/>
  <c r="E106" i="6"/>
  <c r="CI105" i="6"/>
  <c r="CB105" i="6" s="1"/>
  <c r="CH105" i="6"/>
  <c r="CE105" i="6"/>
  <c r="CA105" i="6"/>
  <c r="F105" i="6"/>
  <c r="E105" i="6"/>
  <c r="D105" i="6" s="1"/>
  <c r="CI104" i="6"/>
  <c r="CB104" i="6" s="1"/>
  <c r="CH104" i="6"/>
  <c r="CA104" i="6" s="1"/>
  <c r="F104" i="6"/>
  <c r="D104" i="6" s="1"/>
  <c r="E104" i="6"/>
  <c r="CI103" i="6"/>
  <c r="CH103" i="6"/>
  <c r="CB103" i="6"/>
  <c r="CA103" i="6"/>
  <c r="F103" i="6"/>
  <c r="E103" i="6"/>
  <c r="D103" i="6" s="1"/>
  <c r="CF103" i="6" s="1"/>
  <c r="CK102" i="6"/>
  <c r="CH102" i="6"/>
  <c r="CF102" i="6"/>
  <c r="CA102" i="6"/>
  <c r="F102" i="6"/>
  <c r="E102" i="6"/>
  <c r="D102" i="6" s="1"/>
  <c r="CI101" i="6"/>
  <c r="CB101" i="6"/>
  <c r="F101" i="6"/>
  <c r="E101" i="6"/>
  <c r="D101" i="6" s="1"/>
  <c r="CL100" i="6"/>
  <c r="CK100" i="6"/>
  <c r="CI100" i="6"/>
  <c r="CB100" i="6" s="1"/>
  <c r="CH100" i="6"/>
  <c r="CA100" i="6" s="1"/>
  <c r="CG100" i="6"/>
  <c r="CD100" i="6"/>
  <c r="F100" i="6"/>
  <c r="D100" i="6" s="1"/>
  <c r="E100" i="6"/>
  <c r="CI99" i="6"/>
  <c r="CB99" i="6" s="1"/>
  <c r="CH99" i="6"/>
  <c r="CA99" i="6"/>
  <c r="F99" i="6"/>
  <c r="E99" i="6"/>
  <c r="D99" i="6" s="1"/>
  <c r="CE99" i="6" s="1"/>
  <c r="CI98" i="6"/>
  <c r="CB98" i="6" s="1"/>
  <c r="CH98" i="6"/>
  <c r="CA98" i="6" s="1"/>
  <c r="F98" i="6"/>
  <c r="D98" i="6" s="1"/>
  <c r="E98" i="6"/>
  <c r="CI97" i="6"/>
  <c r="CH97" i="6"/>
  <c r="CB97" i="6"/>
  <c r="CA97" i="6"/>
  <c r="F97" i="6"/>
  <c r="E97" i="6"/>
  <c r="D97" i="6" s="1"/>
  <c r="CI96" i="6"/>
  <c r="CF96" i="6"/>
  <c r="CB96" i="6"/>
  <c r="F96" i="6"/>
  <c r="E96" i="6"/>
  <c r="D96" i="6" s="1"/>
  <c r="CI95" i="6"/>
  <c r="CB95" i="6" s="1"/>
  <c r="CH95" i="6"/>
  <c r="CA95" i="6" s="1"/>
  <c r="F95" i="6"/>
  <c r="D95" i="6" s="1"/>
  <c r="E95" i="6"/>
  <c r="CI94" i="6"/>
  <c r="CH94" i="6"/>
  <c r="CB94" i="6"/>
  <c r="CA94" i="6"/>
  <c r="F94" i="6"/>
  <c r="E94" i="6"/>
  <c r="D94" i="6" s="1"/>
  <c r="CL93" i="6"/>
  <c r="CK93" i="6"/>
  <c r="CI93" i="6"/>
  <c r="CB93" i="6" s="1"/>
  <c r="CH93" i="6"/>
  <c r="CA93" i="6" s="1"/>
  <c r="CG93" i="6"/>
  <c r="CD93" i="6"/>
  <c r="F93" i="6"/>
  <c r="D93" i="6" s="1"/>
  <c r="E93" i="6"/>
  <c r="CI92" i="6"/>
  <c r="CB92" i="6" s="1"/>
  <c r="CH92" i="6"/>
  <c r="CE92" i="6"/>
  <c r="CA92" i="6"/>
  <c r="F92" i="6"/>
  <c r="E92" i="6"/>
  <c r="D92" i="6" s="1"/>
  <c r="CI91" i="6"/>
  <c r="CB91" i="6" s="1"/>
  <c r="CH91" i="6"/>
  <c r="CA91" i="6" s="1"/>
  <c r="F91" i="6"/>
  <c r="D91" i="6" s="1"/>
  <c r="E91" i="6"/>
  <c r="D86" i="6"/>
  <c r="D85" i="6"/>
  <c r="CL81" i="6"/>
  <c r="CK81" i="6"/>
  <c r="CJ81" i="6"/>
  <c r="CC81" i="6" s="1"/>
  <c r="CI81" i="6"/>
  <c r="CB81" i="6" s="1"/>
  <c r="CH81" i="6"/>
  <c r="CE81" i="6"/>
  <c r="CD81" i="6"/>
  <c r="CA81" i="6"/>
  <c r="CL80" i="6"/>
  <c r="CE80" i="6" s="1"/>
  <c r="CK80" i="6"/>
  <c r="CJ80" i="6"/>
  <c r="CI80" i="6"/>
  <c r="CH80" i="6"/>
  <c r="CD80" i="6"/>
  <c r="J80" i="6" s="1"/>
  <c r="CC80" i="6"/>
  <c r="CB80" i="6"/>
  <c r="CA80" i="6"/>
  <c r="CL79" i="6"/>
  <c r="CE79" i="6" s="1"/>
  <c r="CK79" i="6"/>
  <c r="CJ79" i="6"/>
  <c r="CI79" i="6"/>
  <c r="CB79" i="6" s="1"/>
  <c r="J79" i="6" s="1"/>
  <c r="CH79" i="6"/>
  <c r="CA79" i="6" s="1"/>
  <c r="CD79" i="6"/>
  <c r="CC79" i="6"/>
  <c r="CL78" i="6"/>
  <c r="CE78" i="6" s="1"/>
  <c r="CK78" i="6"/>
  <c r="CD78" i="6" s="1"/>
  <c r="CJ78" i="6"/>
  <c r="CI78" i="6"/>
  <c r="CB78" i="6" s="1"/>
  <c r="CH78" i="6"/>
  <c r="CA78" i="6" s="1"/>
  <c r="CC78" i="6"/>
  <c r="CL77" i="6"/>
  <c r="CE77" i="6" s="1"/>
  <c r="CK77" i="6"/>
  <c r="CD77" i="6" s="1"/>
  <c r="CJ77" i="6"/>
  <c r="CC77" i="6" s="1"/>
  <c r="CI77" i="6"/>
  <c r="CH77" i="6"/>
  <c r="CA77" i="6" s="1"/>
  <c r="CB77" i="6"/>
  <c r="CL76" i="6"/>
  <c r="CK76" i="6"/>
  <c r="CJ76" i="6"/>
  <c r="CC76" i="6" s="1"/>
  <c r="J76" i="6" s="1"/>
  <c r="CI76" i="6"/>
  <c r="CB76" i="6" s="1"/>
  <c r="CH76" i="6"/>
  <c r="CE76" i="6"/>
  <c r="CD76" i="6"/>
  <c r="CA76" i="6"/>
  <c r="CL75" i="6"/>
  <c r="CE75" i="6" s="1"/>
  <c r="CK75" i="6"/>
  <c r="CJ75" i="6"/>
  <c r="CI75" i="6"/>
  <c r="CB75" i="6" s="1"/>
  <c r="CH75" i="6"/>
  <c r="CA75" i="6" s="1"/>
  <c r="CD75" i="6"/>
  <c r="J75" i="6" s="1"/>
  <c r="CC75" i="6"/>
  <c r="CL74" i="6"/>
  <c r="CE74" i="6" s="1"/>
  <c r="CK74" i="6"/>
  <c r="CD74" i="6" s="1"/>
  <c r="CJ74" i="6"/>
  <c r="CI74" i="6"/>
  <c r="CB74" i="6" s="1"/>
  <c r="CH74" i="6"/>
  <c r="CA74" i="6" s="1"/>
  <c r="CC74" i="6"/>
  <c r="CL73" i="6"/>
  <c r="CE73" i="6" s="1"/>
  <c r="CK73" i="6"/>
  <c r="CD73" i="6" s="1"/>
  <c r="CJ73" i="6"/>
  <c r="CC73" i="6" s="1"/>
  <c r="CI73" i="6"/>
  <c r="CH73" i="6"/>
  <c r="CA73" i="6" s="1"/>
  <c r="J73" i="6" s="1"/>
  <c r="CB73" i="6"/>
  <c r="CL72" i="6"/>
  <c r="CK72" i="6"/>
  <c r="CJ72" i="6"/>
  <c r="CC72" i="6" s="1"/>
  <c r="J72" i="6" s="1"/>
  <c r="CI72" i="6"/>
  <c r="CB72" i="6" s="1"/>
  <c r="CH72" i="6"/>
  <c r="CE72" i="6"/>
  <c r="CD72" i="6"/>
  <c r="CA72" i="6"/>
  <c r="CL71" i="6"/>
  <c r="CE71" i="6" s="1"/>
  <c r="CK71" i="6"/>
  <c r="CJ71" i="6"/>
  <c r="CI71" i="6"/>
  <c r="CB71" i="6" s="1"/>
  <c r="CH71" i="6"/>
  <c r="CA71" i="6" s="1"/>
  <c r="CD71" i="6"/>
  <c r="J71" i="6" s="1"/>
  <c r="CC71" i="6"/>
  <c r="CL70" i="6"/>
  <c r="CE70" i="6" s="1"/>
  <c r="CK70" i="6"/>
  <c r="CD70" i="6" s="1"/>
  <c r="CJ70" i="6"/>
  <c r="CI70" i="6"/>
  <c r="CB70" i="6" s="1"/>
  <c r="CH70" i="6"/>
  <c r="CA70" i="6" s="1"/>
  <c r="CC70" i="6"/>
  <c r="CL69" i="6"/>
  <c r="CE69" i="6" s="1"/>
  <c r="CK69" i="6"/>
  <c r="CD69" i="6" s="1"/>
  <c r="CJ69" i="6"/>
  <c r="CC69" i="6" s="1"/>
  <c r="CI69" i="6"/>
  <c r="CH69" i="6"/>
  <c r="CA69" i="6" s="1"/>
  <c r="CB69" i="6"/>
  <c r="CL68" i="6"/>
  <c r="CK68" i="6"/>
  <c r="CJ68" i="6"/>
  <c r="CC68" i="6" s="1"/>
  <c r="CI68" i="6"/>
  <c r="CB68" i="6" s="1"/>
  <c r="CH68" i="6"/>
  <c r="CE68" i="6"/>
  <c r="CD68" i="6"/>
  <c r="CA68" i="6"/>
  <c r="J68" i="6"/>
  <c r="CL67" i="6"/>
  <c r="CE67" i="6" s="1"/>
  <c r="CK67" i="6"/>
  <c r="CJ67" i="6"/>
  <c r="CI67" i="6"/>
  <c r="CB67" i="6" s="1"/>
  <c r="CH67" i="6"/>
  <c r="CA67" i="6" s="1"/>
  <c r="CD67" i="6"/>
  <c r="CC67" i="6"/>
  <c r="J67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CJ63" i="6"/>
  <c r="CH63" i="6"/>
  <c r="CC63" i="6"/>
  <c r="CA63" i="6"/>
  <c r="F63" i="6"/>
  <c r="E63" i="6"/>
  <c r="D63" i="6"/>
  <c r="CJ62" i="6"/>
  <c r="CH62" i="6"/>
  <c r="CC62" i="6"/>
  <c r="CA62" i="6"/>
  <c r="F62" i="6"/>
  <c r="F64" i="6" s="1"/>
  <c r="E62" i="6"/>
  <c r="CJ61" i="6"/>
  <c r="CH61" i="6"/>
  <c r="CA61" i="6" s="1"/>
  <c r="CC61" i="6"/>
  <c r="F61" i="6"/>
  <c r="E61" i="6"/>
  <c r="D61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CM59" i="6"/>
  <c r="CJ59" i="6"/>
  <c r="CH59" i="6"/>
  <c r="CA59" i="6" s="1"/>
  <c r="CC59" i="6"/>
  <c r="F59" i="6"/>
  <c r="E59" i="6"/>
  <c r="D59" i="6"/>
  <c r="CJ58" i="6"/>
  <c r="CC58" i="6" s="1"/>
  <c r="CH58" i="6"/>
  <c r="CA58" i="6"/>
  <c r="F58" i="6"/>
  <c r="E58" i="6"/>
  <c r="D58" i="6" s="1"/>
  <c r="CG58" i="6" s="1"/>
  <c r="CJ57" i="6"/>
  <c r="CH57" i="6"/>
  <c r="CA57" i="6" s="1"/>
  <c r="CC57" i="6"/>
  <c r="F57" i="6"/>
  <c r="E57" i="6"/>
  <c r="D57" i="6"/>
  <c r="CJ56" i="6"/>
  <c r="CH56" i="6"/>
  <c r="CC56" i="6"/>
  <c r="CA56" i="6"/>
  <c r="F56" i="6"/>
  <c r="F60" i="6" s="1"/>
  <c r="E56" i="6"/>
  <c r="D56" i="6" s="1"/>
  <c r="CN56" i="6" s="1"/>
  <c r="CJ55" i="6"/>
  <c r="CH55" i="6"/>
  <c r="CC55" i="6"/>
  <c r="CA55" i="6"/>
  <c r="F55" i="6"/>
  <c r="E55" i="6"/>
  <c r="D55" i="6"/>
  <c r="CL55" i="6" s="1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CL53" i="6"/>
  <c r="CJ53" i="6"/>
  <c r="CH53" i="6"/>
  <c r="CE53" i="6"/>
  <c r="CC53" i="6"/>
  <c r="CA53" i="6"/>
  <c r="F53" i="6"/>
  <c r="E53" i="6"/>
  <c r="D53" i="6"/>
  <c r="CI53" i="6" s="1"/>
  <c r="CB53" i="6" s="1"/>
  <c r="CJ52" i="6"/>
  <c r="CH52" i="6"/>
  <c r="CC52" i="6"/>
  <c r="CA52" i="6"/>
  <c r="F52" i="6"/>
  <c r="E52" i="6"/>
  <c r="CL51" i="6"/>
  <c r="CJ51" i="6"/>
  <c r="CI51" i="6"/>
  <c r="CB51" i="6" s="1"/>
  <c r="CH51" i="6"/>
  <c r="CE51" i="6"/>
  <c r="CC51" i="6"/>
  <c r="CA51" i="6"/>
  <c r="F51" i="6"/>
  <c r="E51" i="6"/>
  <c r="D51" i="6"/>
  <c r="CJ50" i="6"/>
  <c r="CH50" i="6"/>
  <c r="CC50" i="6"/>
  <c r="CA50" i="6"/>
  <c r="F50" i="6"/>
  <c r="E50" i="6"/>
  <c r="CL49" i="6"/>
  <c r="CJ49" i="6"/>
  <c r="CI49" i="6"/>
  <c r="CB49" i="6" s="1"/>
  <c r="CH49" i="6"/>
  <c r="CE49" i="6"/>
  <c r="CC49" i="6"/>
  <c r="CA49" i="6"/>
  <c r="F49" i="6"/>
  <c r="E49" i="6"/>
  <c r="D49" i="6"/>
  <c r="CJ48" i="6"/>
  <c r="CH48" i="6"/>
  <c r="CC48" i="6"/>
  <c r="CA48" i="6"/>
  <c r="F48" i="6"/>
  <c r="F54" i="6" s="1"/>
  <c r="E48" i="6"/>
  <c r="CL47" i="6"/>
  <c r="CJ47" i="6"/>
  <c r="CI47" i="6"/>
  <c r="CB47" i="6" s="1"/>
  <c r="CH47" i="6"/>
  <c r="CE47" i="6"/>
  <c r="CC47" i="6"/>
  <c r="CA47" i="6"/>
  <c r="F47" i="6"/>
  <c r="E47" i="6"/>
  <c r="D47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F46" i="6" s="1"/>
  <c r="Y46" i="6"/>
  <c r="E46" i="6" s="1"/>
  <c r="D46" i="6"/>
  <c r="CN45" i="6"/>
  <c r="CJ45" i="6"/>
  <c r="CC45" i="6" s="1"/>
  <c r="CF45" i="6"/>
  <c r="CE45" i="6"/>
  <c r="F45" i="6"/>
  <c r="E45" i="6"/>
  <c r="D45" i="6"/>
  <c r="CJ44" i="6"/>
  <c r="CH44" i="6"/>
  <c r="CC44" i="6"/>
  <c r="CA44" i="6"/>
  <c r="F44" i="6"/>
  <c r="E44" i="6"/>
  <c r="CF43" i="6"/>
  <c r="F43" i="6"/>
  <c r="E43" i="6"/>
  <c r="D43" i="6" s="1"/>
  <c r="CK43" i="6" s="1"/>
  <c r="CD43" i="6" s="1"/>
  <c r="F42" i="6"/>
  <c r="E42" i="6"/>
  <c r="CL41" i="6"/>
  <c r="CJ41" i="6"/>
  <c r="CI41" i="6"/>
  <c r="CB41" i="6" s="1"/>
  <c r="CH41" i="6"/>
  <c r="CE41" i="6"/>
  <c r="CC41" i="6"/>
  <c r="CA41" i="6"/>
  <c r="F41" i="6"/>
  <c r="E41" i="6"/>
  <c r="D41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CN35" i="6"/>
  <c r="CI35" i="6"/>
  <c r="CB35" i="6" s="1"/>
  <c r="CH35" i="6"/>
  <c r="CA35" i="6"/>
  <c r="F35" i="6"/>
  <c r="E35" i="6"/>
  <c r="D35" i="6"/>
  <c r="CM35" i="6" s="1"/>
  <c r="CI34" i="6"/>
  <c r="CH34" i="6"/>
  <c r="CA34" i="6" s="1"/>
  <c r="CB34" i="6"/>
  <c r="F34" i="6"/>
  <c r="E34" i="6"/>
  <c r="CI33" i="6"/>
  <c r="CH33" i="6"/>
  <c r="CB33" i="6"/>
  <c r="CA33" i="6"/>
  <c r="F33" i="6"/>
  <c r="E33" i="6"/>
  <c r="D33" i="6" s="1"/>
  <c r="CI32" i="6"/>
  <c r="CH32" i="6"/>
  <c r="CA32" i="6" s="1"/>
  <c r="CB32" i="6"/>
  <c r="F32" i="6"/>
  <c r="E32" i="6"/>
  <c r="CI31" i="6"/>
  <c r="CH31" i="6"/>
  <c r="CB31" i="6"/>
  <c r="CA31" i="6"/>
  <c r="F31" i="6"/>
  <c r="E31" i="6"/>
  <c r="D31" i="6" s="1"/>
  <c r="CI30" i="6"/>
  <c r="CH30" i="6"/>
  <c r="CA30" i="6" s="1"/>
  <c r="CB30" i="6"/>
  <c r="F30" i="6"/>
  <c r="E30" i="6"/>
  <c r="D30" i="6" s="1"/>
  <c r="CK30" i="6" s="1"/>
  <c r="CI29" i="6"/>
  <c r="CB29" i="6" s="1"/>
  <c r="CH29" i="6"/>
  <c r="CA29" i="6"/>
  <c r="F29" i="6"/>
  <c r="E29" i="6"/>
  <c r="D29" i="6"/>
  <c r="CN29" i="6" s="1"/>
  <c r="CI28" i="6"/>
  <c r="CH28" i="6"/>
  <c r="CA28" i="6" s="1"/>
  <c r="CB28" i="6"/>
  <c r="F28" i="6"/>
  <c r="E28" i="6"/>
  <c r="D28" i="6" s="1"/>
  <c r="CL28" i="6" s="1"/>
  <c r="CN27" i="6"/>
  <c r="CI27" i="6"/>
  <c r="CB27" i="6" s="1"/>
  <c r="CH27" i="6"/>
  <c r="CA27" i="6"/>
  <c r="F27" i="6"/>
  <c r="E27" i="6"/>
  <c r="D27" i="6"/>
  <c r="CI26" i="6"/>
  <c r="CH26" i="6"/>
  <c r="CA26" i="6" s="1"/>
  <c r="CB26" i="6"/>
  <c r="F26" i="6"/>
  <c r="E26" i="6"/>
  <c r="CI25" i="6"/>
  <c r="CH25" i="6"/>
  <c r="CB25" i="6"/>
  <c r="CA25" i="6"/>
  <c r="F25" i="6"/>
  <c r="E25" i="6"/>
  <c r="D25" i="6" s="1"/>
  <c r="CI24" i="6"/>
  <c r="CH24" i="6"/>
  <c r="CA24" i="6" s="1"/>
  <c r="CB24" i="6"/>
  <c r="F24" i="6"/>
  <c r="E24" i="6"/>
  <c r="CI23" i="6"/>
  <c r="CH23" i="6"/>
  <c r="CB23" i="6"/>
  <c r="CA23" i="6"/>
  <c r="F23" i="6"/>
  <c r="E23" i="6"/>
  <c r="D23" i="6" s="1"/>
  <c r="CI22" i="6"/>
  <c r="CH22" i="6"/>
  <c r="CA22" i="6" s="1"/>
  <c r="CB22" i="6"/>
  <c r="F22" i="6"/>
  <c r="F36" i="6" s="1"/>
  <c r="E22" i="6"/>
  <c r="D22" i="6" s="1"/>
  <c r="CI21" i="6"/>
  <c r="CH21" i="6"/>
  <c r="CB21" i="6"/>
  <c r="CA21" i="6"/>
  <c r="F21" i="6"/>
  <c r="E21" i="6"/>
  <c r="D21" i="6"/>
  <c r="CI20" i="6"/>
  <c r="CH20" i="6"/>
  <c r="CA20" i="6" s="1"/>
  <c r="CB20" i="6"/>
  <c r="F20" i="6"/>
  <c r="E20" i="6"/>
  <c r="D20" i="6" s="1"/>
  <c r="CL20" i="6" s="1"/>
  <c r="CN19" i="6"/>
  <c r="CI19" i="6"/>
  <c r="CB19" i="6" s="1"/>
  <c r="CH19" i="6"/>
  <c r="CA19" i="6"/>
  <c r="F19" i="6"/>
  <c r="E19" i="6"/>
  <c r="D19" i="6"/>
  <c r="CJ15" i="6"/>
  <c r="CH15" i="6"/>
  <c r="CA15" i="6" s="1"/>
  <c r="CC15" i="6"/>
  <c r="F15" i="6"/>
  <c r="E15" i="6"/>
  <c r="CJ14" i="6"/>
  <c r="CC14" i="6" s="1"/>
  <c r="CH14" i="6"/>
  <c r="CA14" i="6"/>
  <c r="F14" i="6"/>
  <c r="E14" i="6"/>
  <c r="D14" i="6" s="1"/>
  <c r="CJ13" i="6"/>
  <c r="CH13" i="6"/>
  <c r="CA13" i="6" s="1"/>
  <c r="CC13" i="6"/>
  <c r="F13" i="6"/>
  <c r="E13" i="6"/>
  <c r="D13" i="6" s="1"/>
  <c r="CK13" i="6" s="1"/>
  <c r="CD13" i="6" s="1"/>
  <c r="CN12" i="6"/>
  <c r="CJ12" i="6"/>
  <c r="CC12" i="6" s="1"/>
  <c r="CH12" i="6"/>
  <c r="CA12" i="6"/>
  <c r="F12" i="6"/>
  <c r="E12" i="6"/>
  <c r="D12" i="6"/>
  <c r="CM12" i="6" s="1"/>
  <c r="A5" i="6"/>
  <c r="A4" i="6"/>
  <c r="A3" i="6"/>
  <c r="A2" i="6"/>
  <c r="CK14" i="6" l="1"/>
  <c r="CD14" i="6" s="1"/>
  <c r="CG14" i="6"/>
  <c r="CL14" i="6"/>
  <c r="CN14" i="6"/>
  <c r="CI14" i="6"/>
  <c r="CB14" i="6" s="1"/>
  <c r="CM14" i="6"/>
  <c r="CF14" i="6"/>
  <c r="CE14" i="6"/>
  <c r="AX14" i="6" s="1"/>
  <c r="CK31" i="6"/>
  <c r="CG31" i="6"/>
  <c r="CL31" i="6"/>
  <c r="CD31" i="6"/>
  <c r="AY31" i="6" s="1"/>
  <c r="CN31" i="6"/>
  <c r="CF31" i="6"/>
  <c r="CE31" i="6"/>
  <c r="CM31" i="6"/>
  <c r="CJ31" i="6"/>
  <c r="CC31" i="6" s="1"/>
  <c r="CK25" i="6"/>
  <c r="CG25" i="6"/>
  <c r="CL25" i="6"/>
  <c r="CD25" i="6"/>
  <c r="CJ25" i="6"/>
  <c r="CC25" i="6" s="1"/>
  <c r="CE25" i="6"/>
  <c r="AY25" i="6" s="1"/>
  <c r="CN25" i="6"/>
  <c r="CM25" i="6"/>
  <c r="CF25" i="6"/>
  <c r="CK23" i="6"/>
  <c r="CG23" i="6"/>
  <c r="CL23" i="6"/>
  <c r="CD23" i="6"/>
  <c r="CN23" i="6"/>
  <c r="CJ23" i="6"/>
  <c r="CC23" i="6" s="1"/>
  <c r="CF23" i="6"/>
  <c r="AY23" i="6" s="1"/>
  <c r="CM23" i="6"/>
  <c r="CE23" i="6"/>
  <c r="CK33" i="6"/>
  <c r="CG33" i="6"/>
  <c r="CL33" i="6"/>
  <c r="CD33" i="6"/>
  <c r="CN33" i="6"/>
  <c r="CM33" i="6"/>
  <c r="CJ33" i="6"/>
  <c r="CC33" i="6" s="1"/>
  <c r="CE33" i="6"/>
  <c r="CF33" i="6"/>
  <c r="AY33" i="6" s="1"/>
  <c r="CK21" i="6"/>
  <c r="CG21" i="6"/>
  <c r="CL21" i="6"/>
  <c r="CD21" i="6"/>
  <c r="CM22" i="6"/>
  <c r="CE22" i="6"/>
  <c r="CN22" i="6"/>
  <c r="CJ22" i="6"/>
  <c r="CC22" i="6" s="1"/>
  <c r="AY22" i="6" s="1"/>
  <c r="CF22" i="6"/>
  <c r="CN57" i="6"/>
  <c r="CF57" i="6"/>
  <c r="CK57" i="6"/>
  <c r="CD57" i="6" s="1"/>
  <c r="CG57" i="6"/>
  <c r="CK94" i="6"/>
  <c r="CG94" i="6"/>
  <c r="CL94" i="6"/>
  <c r="CD94" i="6"/>
  <c r="CJ94" i="6"/>
  <c r="CC94" i="6" s="1"/>
  <c r="CE94" i="6"/>
  <c r="CM94" i="6"/>
  <c r="CK134" i="6"/>
  <c r="CG134" i="6"/>
  <c r="CL134" i="6"/>
  <c r="CD134" i="6"/>
  <c r="CM134" i="6"/>
  <c r="CF134" i="6"/>
  <c r="CN134" i="6"/>
  <c r="CJ134" i="6"/>
  <c r="CC134" i="6" s="1"/>
  <c r="CK136" i="6"/>
  <c r="CG136" i="6"/>
  <c r="CL136" i="6"/>
  <c r="CD136" i="6"/>
  <c r="CJ136" i="6"/>
  <c r="CC136" i="6" s="1"/>
  <c r="CE136" i="6"/>
  <c r="CM136" i="6"/>
  <c r="CK142" i="6"/>
  <c r="CG142" i="6"/>
  <c r="CL142" i="6"/>
  <c r="CD142" i="6"/>
  <c r="CM142" i="6"/>
  <c r="CF142" i="6"/>
  <c r="CN142" i="6"/>
  <c r="CJ142" i="6"/>
  <c r="CC142" i="6" s="1"/>
  <c r="CI12" i="6"/>
  <c r="CB12" i="6" s="1"/>
  <c r="CK19" i="6"/>
  <c r="CG19" i="6"/>
  <c r="CL19" i="6"/>
  <c r="CD19" i="6"/>
  <c r="CK22" i="6"/>
  <c r="CK27" i="6"/>
  <c r="CG27" i="6"/>
  <c r="CL27" i="6"/>
  <c r="CD27" i="6"/>
  <c r="CJ29" i="6"/>
  <c r="CC29" i="6" s="1"/>
  <c r="CI55" i="6"/>
  <c r="CB55" i="6" s="1"/>
  <c r="AX55" i="6" s="1"/>
  <c r="CI57" i="6"/>
  <c r="CB57" i="6" s="1"/>
  <c r="AX57" i="6" s="1"/>
  <c r="E60" i="6"/>
  <c r="J77" i="6"/>
  <c r="CN91" i="6"/>
  <c r="CJ91" i="6"/>
  <c r="CC91" i="6" s="1"/>
  <c r="CF91" i="6"/>
  <c r="CL91" i="6"/>
  <c r="CG91" i="6"/>
  <c r="CM91" i="6"/>
  <c r="CE91" i="6"/>
  <c r="CK91" i="6"/>
  <c r="CM96" i="6"/>
  <c r="CD96" i="6"/>
  <c r="CN96" i="6"/>
  <c r="CJ96" i="6"/>
  <c r="CC96" i="6" s="1"/>
  <c r="CE96" i="6"/>
  <c r="CG96" i="6"/>
  <c r="CL96" i="6"/>
  <c r="CK108" i="6"/>
  <c r="CG108" i="6"/>
  <c r="CL108" i="6"/>
  <c r="CD108" i="6"/>
  <c r="CM108" i="6"/>
  <c r="CF108" i="6"/>
  <c r="CN108" i="6"/>
  <c r="CJ108" i="6"/>
  <c r="CC108" i="6" s="1"/>
  <c r="AW108" i="6" s="1"/>
  <c r="CM123" i="6"/>
  <c r="CD123" i="6"/>
  <c r="CN123" i="6"/>
  <c r="CJ123" i="6"/>
  <c r="CC123" i="6" s="1"/>
  <c r="CE123" i="6"/>
  <c r="CK123" i="6"/>
  <c r="CL123" i="6"/>
  <c r="CF123" i="6"/>
  <c r="CG123" i="6"/>
  <c r="CM127" i="6"/>
  <c r="CD127" i="6"/>
  <c r="CN127" i="6"/>
  <c r="CJ127" i="6"/>
  <c r="CC127" i="6" s="1"/>
  <c r="CE127" i="6"/>
  <c r="AW127" i="6" s="1"/>
  <c r="CK127" i="6"/>
  <c r="CL127" i="6"/>
  <c r="CF127" i="6"/>
  <c r="CG127" i="6"/>
  <c r="CM131" i="6"/>
  <c r="CE131" i="6"/>
  <c r="CN131" i="6"/>
  <c r="CJ131" i="6"/>
  <c r="CC131" i="6" s="1"/>
  <c r="CF131" i="6"/>
  <c r="CL131" i="6"/>
  <c r="CG131" i="6"/>
  <c r="AW131" i="6" s="1"/>
  <c r="CK164" i="6"/>
  <c r="CD164" i="6" s="1"/>
  <c r="CH164" i="6"/>
  <c r="CA164" i="6" s="1"/>
  <c r="CI164" i="6"/>
  <c r="CB164" i="6" s="1"/>
  <c r="CJ172" i="6"/>
  <c r="CC172" i="6" s="1"/>
  <c r="CK172" i="6"/>
  <c r="CD172" i="6" s="1"/>
  <c r="CI172" i="6"/>
  <c r="CB172" i="6" s="1"/>
  <c r="CE12" i="6"/>
  <c r="CF12" i="6"/>
  <c r="D15" i="6"/>
  <c r="CF19" i="6"/>
  <c r="CM19" i="6"/>
  <c r="CG20" i="6"/>
  <c r="CN21" i="6"/>
  <c r="D24" i="6"/>
  <c r="D36" i="6" s="1"/>
  <c r="A378" i="6" s="1"/>
  <c r="CF27" i="6"/>
  <c r="CM27" i="6"/>
  <c r="CG28" i="6"/>
  <c r="D32" i="6"/>
  <c r="CF35" i="6"/>
  <c r="D42" i="6"/>
  <c r="D44" i="6"/>
  <c r="D48" i="6"/>
  <c r="D50" i="6"/>
  <c r="D52" i="6"/>
  <c r="E54" i="6"/>
  <c r="CE55" i="6"/>
  <c r="CG56" i="6"/>
  <c r="CE57" i="6"/>
  <c r="CL57" i="6"/>
  <c r="CN59" i="6"/>
  <c r="CF59" i="6"/>
  <c r="CK59" i="6"/>
  <c r="CD59" i="6" s="1"/>
  <c r="CG59" i="6"/>
  <c r="CL59" i="6"/>
  <c r="CE59" i="6"/>
  <c r="J69" i="6"/>
  <c r="AW91" i="6"/>
  <c r="CN94" i="6"/>
  <c r="CK97" i="6"/>
  <c r="CG97" i="6"/>
  <c r="CL97" i="6"/>
  <c r="CD97" i="6"/>
  <c r="CJ97" i="6"/>
  <c r="CC97" i="6" s="1"/>
  <c r="CE97" i="6"/>
  <c r="CM97" i="6"/>
  <c r="CF97" i="6"/>
  <c r="CN103" i="6"/>
  <c r="CK110" i="6"/>
  <c r="CG110" i="6"/>
  <c r="CL110" i="6"/>
  <c r="CD110" i="6"/>
  <c r="CJ110" i="6"/>
  <c r="CC110" i="6" s="1"/>
  <c r="AW110" i="6" s="1"/>
  <c r="CE110" i="6"/>
  <c r="CM110" i="6"/>
  <c r="CF110" i="6"/>
  <c r="CK121" i="6"/>
  <c r="CF121" i="6"/>
  <c r="CL121" i="6"/>
  <c r="CG121" i="6"/>
  <c r="CM121" i="6"/>
  <c r="CD121" i="6"/>
  <c r="CN121" i="6"/>
  <c r="CE121" i="6"/>
  <c r="CJ121" i="6"/>
  <c r="CC121" i="6" s="1"/>
  <c r="AW121" i="6" s="1"/>
  <c r="AW123" i="6"/>
  <c r="CM125" i="6"/>
  <c r="CD125" i="6"/>
  <c r="CN125" i="6"/>
  <c r="CJ125" i="6"/>
  <c r="CC125" i="6" s="1"/>
  <c r="AW125" i="6" s="1"/>
  <c r="CE125" i="6"/>
  <c r="CK125" i="6"/>
  <c r="CL125" i="6"/>
  <c r="CF125" i="6"/>
  <c r="CG125" i="6"/>
  <c r="CM126" i="6"/>
  <c r="CD126" i="6"/>
  <c r="CN126" i="6"/>
  <c r="CJ126" i="6"/>
  <c r="CC126" i="6" s="1"/>
  <c r="CE126" i="6"/>
  <c r="CG126" i="6"/>
  <c r="CL126" i="6"/>
  <c r="CM129" i="6"/>
  <c r="CD129" i="6"/>
  <c r="CN129" i="6"/>
  <c r="CJ129" i="6"/>
  <c r="CC129" i="6" s="1"/>
  <c r="AW129" i="6" s="1"/>
  <c r="CE129" i="6"/>
  <c r="CK129" i="6"/>
  <c r="CL129" i="6"/>
  <c r="CF129" i="6"/>
  <c r="CG129" i="6"/>
  <c r="CK130" i="6"/>
  <c r="CG130" i="6"/>
  <c r="CL130" i="6"/>
  <c r="CD130" i="6"/>
  <c r="CM130" i="6"/>
  <c r="CF130" i="6"/>
  <c r="AW130" i="6" s="1"/>
  <c r="CN130" i="6"/>
  <c r="CJ130" i="6"/>
  <c r="CC130" i="6" s="1"/>
  <c r="CD131" i="6"/>
  <c r="CK132" i="6"/>
  <c r="CG132" i="6"/>
  <c r="CL132" i="6"/>
  <c r="CD132" i="6"/>
  <c r="CJ132" i="6"/>
  <c r="CC132" i="6" s="1"/>
  <c r="AW132" i="6" s="1"/>
  <c r="CE132" i="6"/>
  <c r="CM132" i="6"/>
  <c r="CF132" i="6"/>
  <c r="CE134" i="6"/>
  <c r="CN136" i="6"/>
  <c r="CK140" i="6"/>
  <c r="CG140" i="6"/>
  <c r="CL140" i="6"/>
  <c r="CD140" i="6"/>
  <c r="CJ140" i="6"/>
  <c r="CC140" i="6" s="1"/>
  <c r="AW140" i="6" s="1"/>
  <c r="CE140" i="6"/>
  <c r="CM140" i="6"/>
  <c r="CF140" i="6"/>
  <c r="CE142" i="6"/>
  <c r="CH172" i="6"/>
  <c r="CA172" i="6" s="1"/>
  <c r="CH174" i="6"/>
  <c r="CA174" i="6" s="1"/>
  <c r="CI174" i="6"/>
  <c r="CB174" i="6" s="1"/>
  <c r="CK174" i="6"/>
  <c r="CD174" i="6" s="1"/>
  <c r="CM256" i="6"/>
  <c r="CE256" i="6"/>
  <c r="AX256" i="6" s="1"/>
  <c r="CN256" i="6"/>
  <c r="CF256" i="6"/>
  <c r="CL256" i="6"/>
  <c r="CG256" i="6"/>
  <c r="AY155" i="6"/>
  <c r="CN43" i="6"/>
  <c r="CG43" i="6"/>
  <c r="CI43" i="6"/>
  <c r="CB43" i="6" s="1"/>
  <c r="AX43" i="6" s="1"/>
  <c r="CK29" i="6"/>
  <c r="CG29" i="6"/>
  <c r="CL29" i="6"/>
  <c r="CD29" i="6"/>
  <c r="AY29" i="6" s="1"/>
  <c r="CM30" i="6"/>
  <c r="CE30" i="6"/>
  <c r="CN30" i="6"/>
  <c r="CJ30" i="6"/>
  <c r="CC30" i="6" s="1"/>
  <c r="CF30" i="6"/>
  <c r="CN55" i="6"/>
  <c r="CF55" i="6"/>
  <c r="D60" i="6"/>
  <c r="CK55" i="6"/>
  <c r="CD55" i="6" s="1"/>
  <c r="CG55" i="6"/>
  <c r="CM55" i="6"/>
  <c r="CM57" i="6"/>
  <c r="CN63" i="6"/>
  <c r="CF63" i="6"/>
  <c r="CK63" i="6"/>
  <c r="CD63" i="6" s="1"/>
  <c r="CG63" i="6"/>
  <c r="CL63" i="6"/>
  <c r="CE63" i="6"/>
  <c r="CI63" i="6"/>
  <c r="CB63" i="6" s="1"/>
  <c r="AX63" i="6" s="1"/>
  <c r="CM63" i="6"/>
  <c r="CF94" i="6"/>
  <c r="CK99" i="6"/>
  <c r="CG99" i="6"/>
  <c r="CL99" i="6"/>
  <c r="CD99" i="6"/>
  <c r="CM99" i="6"/>
  <c r="CF99" i="6"/>
  <c r="CN99" i="6"/>
  <c r="CJ99" i="6"/>
  <c r="CC99" i="6" s="1"/>
  <c r="CK103" i="6"/>
  <c r="CG103" i="6"/>
  <c r="CL103" i="6"/>
  <c r="CD103" i="6"/>
  <c r="CJ103" i="6"/>
  <c r="CC103" i="6" s="1"/>
  <c r="AW103" i="6" s="1"/>
  <c r="CE103" i="6"/>
  <c r="CM103" i="6"/>
  <c r="CM117" i="6"/>
  <c r="CE117" i="6"/>
  <c r="AW117" i="6" s="1"/>
  <c r="CN117" i="6"/>
  <c r="CJ117" i="6"/>
  <c r="CC117" i="6" s="1"/>
  <c r="CF117" i="6"/>
  <c r="CK117" i="6"/>
  <c r="CD117" i="6"/>
  <c r="CL117" i="6"/>
  <c r="CK118" i="6"/>
  <c r="CG118" i="6"/>
  <c r="CL118" i="6"/>
  <c r="CD118" i="6"/>
  <c r="CJ118" i="6"/>
  <c r="CC118" i="6" s="1"/>
  <c r="CE118" i="6"/>
  <c r="AW118" i="6" s="1"/>
  <c r="CM118" i="6"/>
  <c r="CF118" i="6"/>
  <c r="CN118" i="6"/>
  <c r="CF136" i="6"/>
  <c r="AW136" i="6" s="1"/>
  <c r="CK12" i="6"/>
  <c r="CD12" i="6" s="1"/>
  <c r="AX12" i="6" s="1"/>
  <c r="CG12" i="6"/>
  <c r="CL12" i="6"/>
  <c r="CM13" i="6"/>
  <c r="CI13" i="6"/>
  <c r="CB13" i="6" s="1"/>
  <c r="CE13" i="6"/>
  <c r="CN13" i="6"/>
  <c r="CF13" i="6"/>
  <c r="CM20" i="6"/>
  <c r="CE20" i="6"/>
  <c r="CN20" i="6"/>
  <c r="CJ20" i="6"/>
  <c r="CC20" i="6" s="1"/>
  <c r="AY20" i="6" s="1"/>
  <c r="CF20" i="6"/>
  <c r="CE21" i="6"/>
  <c r="CJ21" i="6"/>
  <c r="CC21" i="6" s="1"/>
  <c r="AY21" i="6" s="1"/>
  <c r="CD22" i="6"/>
  <c r="CM28" i="6"/>
  <c r="CE28" i="6"/>
  <c r="CN28" i="6"/>
  <c r="CJ28" i="6"/>
  <c r="CC28" i="6" s="1"/>
  <c r="AY28" i="6" s="1"/>
  <c r="CF28" i="6"/>
  <c r="CE29" i="6"/>
  <c r="CD30" i="6"/>
  <c r="AY30" i="6" s="1"/>
  <c r="CK35" i="6"/>
  <c r="CG35" i="6"/>
  <c r="CL35" i="6"/>
  <c r="CD35" i="6"/>
  <c r="CL56" i="6"/>
  <c r="CM56" i="6"/>
  <c r="CI56" i="6"/>
  <c r="CB56" i="6" s="1"/>
  <c r="AX56" i="6" s="1"/>
  <c r="CE56" i="6"/>
  <c r="CL58" i="6"/>
  <c r="CM58" i="6"/>
  <c r="CI58" i="6"/>
  <c r="CB58" i="6" s="1"/>
  <c r="AX58" i="6" s="1"/>
  <c r="CE58" i="6"/>
  <c r="CN58" i="6"/>
  <c r="AW97" i="6"/>
  <c r="CK105" i="6"/>
  <c r="CG105" i="6"/>
  <c r="CL105" i="6"/>
  <c r="CD105" i="6"/>
  <c r="CM105" i="6"/>
  <c r="CF105" i="6"/>
  <c r="CN105" i="6"/>
  <c r="CJ105" i="6"/>
  <c r="CC105" i="6" s="1"/>
  <c r="AW105" i="6" s="1"/>
  <c r="CM107" i="6"/>
  <c r="CD107" i="6"/>
  <c r="CN107" i="6"/>
  <c r="CJ107" i="6"/>
  <c r="CC107" i="6" s="1"/>
  <c r="AW107" i="6" s="1"/>
  <c r="CE107" i="6"/>
  <c r="CK107" i="6"/>
  <c r="CL107" i="6"/>
  <c r="CF107" i="6"/>
  <c r="CG107" i="6"/>
  <c r="CM113" i="6"/>
  <c r="CE113" i="6"/>
  <c r="CN113" i="6"/>
  <c r="CJ113" i="6"/>
  <c r="CC113" i="6" s="1"/>
  <c r="CF113" i="6"/>
  <c r="CK113" i="6"/>
  <c r="CD113" i="6"/>
  <c r="CL113" i="6"/>
  <c r="CK114" i="6"/>
  <c r="CG114" i="6"/>
  <c r="CL114" i="6"/>
  <c r="CD114" i="6"/>
  <c r="CJ114" i="6"/>
  <c r="CC114" i="6" s="1"/>
  <c r="CE114" i="6"/>
  <c r="CM114" i="6"/>
  <c r="CF114" i="6"/>
  <c r="CN114" i="6"/>
  <c r="CG117" i="6"/>
  <c r="CM124" i="6"/>
  <c r="CD124" i="6"/>
  <c r="CN124" i="6"/>
  <c r="CJ124" i="6"/>
  <c r="CC124" i="6" s="1"/>
  <c r="CE124" i="6"/>
  <c r="CG124" i="6"/>
  <c r="CL124" i="6"/>
  <c r="CM128" i="6"/>
  <c r="CD128" i="6"/>
  <c r="AW128" i="6" s="1"/>
  <c r="CN128" i="6"/>
  <c r="CJ128" i="6"/>
  <c r="CC128" i="6" s="1"/>
  <c r="CE128" i="6"/>
  <c r="CG128" i="6"/>
  <c r="CL128" i="6"/>
  <c r="CK138" i="6"/>
  <c r="CG138" i="6"/>
  <c r="CL138" i="6"/>
  <c r="CD138" i="6"/>
  <c r="CM138" i="6"/>
  <c r="CF138" i="6"/>
  <c r="CN138" i="6"/>
  <c r="CJ138" i="6"/>
  <c r="CC138" i="6" s="1"/>
  <c r="CG13" i="6"/>
  <c r="CL13" i="6"/>
  <c r="E36" i="6"/>
  <c r="CE19" i="6"/>
  <c r="CJ19" i="6"/>
  <c r="CC19" i="6" s="1"/>
  <c r="AY19" i="6" s="1"/>
  <c r="CD20" i="6"/>
  <c r="CK20" i="6"/>
  <c r="CF21" i="6"/>
  <c r="CM21" i="6"/>
  <c r="CG22" i="6"/>
  <c r="CL22" i="6"/>
  <c r="D26" i="6"/>
  <c r="CE27" i="6"/>
  <c r="CJ27" i="6"/>
  <c r="CC27" i="6" s="1"/>
  <c r="AY27" i="6" s="1"/>
  <c r="CD28" i="6"/>
  <c r="CK28" i="6"/>
  <c r="CF29" i="6"/>
  <c r="CM29" i="6"/>
  <c r="CG30" i="6"/>
  <c r="CL30" i="6"/>
  <c r="D34" i="6"/>
  <c r="CE35" i="6"/>
  <c r="CJ35" i="6"/>
  <c r="CC35" i="6" s="1"/>
  <c r="AY35" i="6" s="1"/>
  <c r="CN41" i="6"/>
  <c r="CF41" i="6"/>
  <c r="CK41" i="6"/>
  <c r="CD41" i="6" s="1"/>
  <c r="CG41" i="6"/>
  <c r="CM41" i="6"/>
  <c r="CM43" i="6"/>
  <c r="CL45" i="6"/>
  <c r="CG45" i="6"/>
  <c r="CM45" i="6"/>
  <c r="CI45" i="6"/>
  <c r="CB45" i="6" s="1"/>
  <c r="CK45" i="6"/>
  <c r="CD45" i="6" s="1"/>
  <c r="CN47" i="6"/>
  <c r="CF47" i="6"/>
  <c r="CK47" i="6"/>
  <c r="CD47" i="6" s="1"/>
  <c r="CG47" i="6"/>
  <c r="CM47" i="6"/>
  <c r="CN49" i="6"/>
  <c r="CF49" i="6"/>
  <c r="CK49" i="6"/>
  <c r="CD49" i="6" s="1"/>
  <c r="CG49" i="6"/>
  <c r="CM49" i="6"/>
  <c r="CN51" i="6"/>
  <c r="CF51" i="6"/>
  <c r="CK51" i="6"/>
  <c r="CD51" i="6" s="1"/>
  <c r="AX51" i="6" s="1"/>
  <c r="CG51" i="6"/>
  <c r="CM51" i="6"/>
  <c r="CN53" i="6"/>
  <c r="CF53" i="6"/>
  <c r="CK53" i="6"/>
  <c r="CD53" i="6" s="1"/>
  <c r="AX53" i="6" s="1"/>
  <c r="CG53" i="6"/>
  <c r="CM53" i="6"/>
  <c r="CF56" i="6"/>
  <c r="CK56" i="6"/>
  <c r="CD56" i="6" s="1"/>
  <c r="CF58" i="6"/>
  <c r="CK58" i="6"/>
  <c r="CD58" i="6" s="1"/>
  <c r="CI59" i="6"/>
  <c r="CB59" i="6" s="1"/>
  <c r="AX59" i="6" s="1"/>
  <c r="CN61" i="6"/>
  <c r="CF61" i="6"/>
  <c r="CK61" i="6"/>
  <c r="CD61" i="6" s="1"/>
  <c r="CG61" i="6"/>
  <c r="AX61" i="6" s="1"/>
  <c r="CL61" i="6"/>
  <c r="CE61" i="6"/>
  <c r="CI61" i="6"/>
  <c r="CB61" i="6" s="1"/>
  <c r="CM61" i="6"/>
  <c r="J81" i="6"/>
  <c r="CD91" i="6"/>
  <c r="CK92" i="6"/>
  <c r="CG92" i="6"/>
  <c r="CL92" i="6"/>
  <c r="CD92" i="6"/>
  <c r="CM92" i="6"/>
  <c r="CF92" i="6"/>
  <c r="AW92" i="6" s="1"/>
  <c r="CN92" i="6"/>
  <c r="CJ92" i="6"/>
  <c r="CC92" i="6" s="1"/>
  <c r="AW94" i="6"/>
  <c r="CK96" i="6"/>
  <c r="CN97" i="6"/>
  <c r="CM101" i="6"/>
  <c r="CD101" i="6"/>
  <c r="CN101" i="6"/>
  <c r="CJ101" i="6"/>
  <c r="CC101" i="6" s="1"/>
  <c r="AW101" i="6" s="1"/>
  <c r="CE101" i="6"/>
  <c r="CK101" i="6"/>
  <c r="CL101" i="6"/>
  <c r="CF101" i="6"/>
  <c r="CG101" i="6"/>
  <c r="CM102" i="6"/>
  <c r="CD102" i="6"/>
  <c r="AW102" i="6" s="1"/>
  <c r="CN102" i="6"/>
  <c r="CJ102" i="6"/>
  <c r="CC102" i="6" s="1"/>
  <c r="CE102" i="6"/>
  <c r="CG102" i="6"/>
  <c r="CL102" i="6"/>
  <c r="CN110" i="6"/>
  <c r="CG113" i="6"/>
  <c r="CK124" i="6"/>
  <c r="CF126" i="6"/>
  <c r="CK128" i="6"/>
  <c r="CK131" i="6"/>
  <c r="CM135" i="6"/>
  <c r="CE135" i="6"/>
  <c r="CN135" i="6"/>
  <c r="CJ135" i="6"/>
  <c r="CC135" i="6" s="1"/>
  <c r="CF135" i="6"/>
  <c r="CL135" i="6"/>
  <c r="CG135" i="6"/>
  <c r="AW135" i="6" s="1"/>
  <c r="CN140" i="6"/>
  <c r="CK144" i="6"/>
  <c r="CG144" i="6"/>
  <c r="CL144" i="6"/>
  <c r="CD144" i="6"/>
  <c r="CJ144" i="6"/>
  <c r="CC144" i="6" s="1"/>
  <c r="AW144" i="6" s="1"/>
  <c r="CE144" i="6"/>
  <c r="CM144" i="6"/>
  <c r="CF144" i="6"/>
  <c r="CJ164" i="6"/>
  <c r="CC164" i="6" s="1"/>
  <c r="CL221" i="6"/>
  <c r="CD221" i="6"/>
  <c r="CN221" i="6"/>
  <c r="CI221" i="6"/>
  <c r="CB221" i="6" s="1"/>
  <c r="AX221" i="6" s="1"/>
  <c r="CE221" i="6"/>
  <c r="CJ221" i="6"/>
  <c r="CC221" i="6" s="1"/>
  <c r="CF221" i="6"/>
  <c r="CG221" i="6"/>
  <c r="CM221" i="6"/>
  <c r="CK239" i="6"/>
  <c r="CE239" i="6"/>
  <c r="CL239" i="6"/>
  <c r="CF239" i="6"/>
  <c r="CN239" i="6"/>
  <c r="CD239" i="6"/>
  <c r="CM239" i="6"/>
  <c r="CG239" i="6"/>
  <c r="CN250" i="6"/>
  <c r="CD250" i="6"/>
  <c r="CK250" i="6"/>
  <c r="CE250" i="6"/>
  <c r="CG250" i="6"/>
  <c r="CL250" i="6"/>
  <c r="CM250" i="6"/>
  <c r="CF250" i="6"/>
  <c r="D62" i="6"/>
  <c r="E64" i="6"/>
  <c r="D64" i="6" s="1"/>
  <c r="J70" i="6"/>
  <c r="J74" i="6"/>
  <c r="J78" i="6"/>
  <c r="CM93" i="6"/>
  <c r="CE93" i="6"/>
  <c r="CN93" i="6"/>
  <c r="CJ93" i="6"/>
  <c r="CC93" i="6" s="1"/>
  <c r="AW93" i="6" s="1"/>
  <c r="CF93" i="6"/>
  <c r="CM100" i="6"/>
  <c r="CE100" i="6"/>
  <c r="CN100" i="6"/>
  <c r="CJ100" i="6"/>
  <c r="CC100" i="6" s="1"/>
  <c r="CF100" i="6"/>
  <c r="AW100" i="6"/>
  <c r="CG106" i="6"/>
  <c r="AW106" i="6" s="1"/>
  <c r="CM109" i="6"/>
  <c r="CE109" i="6"/>
  <c r="CN109" i="6"/>
  <c r="CJ109" i="6"/>
  <c r="CC109" i="6" s="1"/>
  <c r="AW109" i="6" s="1"/>
  <c r="CF109" i="6"/>
  <c r="AW119" i="6"/>
  <c r="CH165" i="6"/>
  <c r="CA165" i="6" s="1"/>
  <c r="AW165" i="6" s="1"/>
  <c r="CI165" i="6"/>
  <c r="CB165" i="6" s="1"/>
  <c r="CK165" i="6"/>
  <c r="CD165" i="6" s="1"/>
  <c r="CJ176" i="6"/>
  <c r="CC176" i="6" s="1"/>
  <c r="CK176" i="6"/>
  <c r="CD176" i="6" s="1"/>
  <c r="D178" i="6"/>
  <c r="CK182" i="6"/>
  <c r="CD182" i="6" s="1"/>
  <c r="CH182" i="6"/>
  <c r="CA182" i="6" s="1"/>
  <c r="AW182" i="6" s="1"/>
  <c r="CI182" i="6"/>
  <c r="CB182" i="6" s="1"/>
  <c r="CJ182" i="6"/>
  <c r="CC182" i="6" s="1"/>
  <c r="CK189" i="6"/>
  <c r="CD189" i="6" s="1"/>
  <c r="CI189" i="6"/>
  <c r="CB189" i="6" s="1"/>
  <c r="CJ189" i="6"/>
  <c r="CC189" i="6" s="1"/>
  <c r="CH189" i="6"/>
  <c r="CA189" i="6" s="1"/>
  <c r="CK195" i="6"/>
  <c r="CD195" i="6" s="1"/>
  <c r="CH195" i="6"/>
  <c r="CA195" i="6" s="1"/>
  <c r="CJ195" i="6"/>
  <c r="CC195" i="6" s="1"/>
  <c r="CI195" i="6"/>
  <c r="CB195" i="6" s="1"/>
  <c r="CK198" i="6"/>
  <c r="CD198" i="6" s="1"/>
  <c r="CH198" i="6"/>
  <c r="CA198" i="6" s="1"/>
  <c r="CI198" i="6"/>
  <c r="CB198" i="6" s="1"/>
  <c r="CJ198" i="6"/>
  <c r="CC198" i="6" s="1"/>
  <c r="CN259" i="6"/>
  <c r="CI259" i="6"/>
  <c r="CB259" i="6" s="1"/>
  <c r="CJ259" i="6"/>
  <c r="CC259" i="6" s="1"/>
  <c r="CE259" i="6"/>
  <c r="AX259" i="6" s="1"/>
  <c r="CL259" i="6"/>
  <c r="CF259" i="6"/>
  <c r="CG259" i="6"/>
  <c r="CM259" i="6"/>
  <c r="CL306" i="6"/>
  <c r="CF306" i="6"/>
  <c r="CM306" i="6"/>
  <c r="CG306" i="6"/>
  <c r="AX306" i="6" s="1"/>
  <c r="CN306" i="6"/>
  <c r="CD306" i="6"/>
  <c r="CE306" i="6"/>
  <c r="CK306" i="6"/>
  <c r="CM106" i="6"/>
  <c r="CE106" i="6"/>
  <c r="CN106" i="6"/>
  <c r="CJ106" i="6"/>
  <c r="CC106" i="6" s="1"/>
  <c r="CF106" i="6"/>
  <c r="CK112" i="6"/>
  <c r="CG112" i="6"/>
  <c r="CL112" i="6"/>
  <c r="CD112" i="6"/>
  <c r="CN112" i="6"/>
  <c r="CE112" i="6"/>
  <c r="CJ112" i="6"/>
  <c r="CC112" i="6" s="1"/>
  <c r="AW114" i="6"/>
  <c r="CK116" i="6"/>
  <c r="CG116" i="6"/>
  <c r="CL116" i="6"/>
  <c r="CD116" i="6"/>
  <c r="CN116" i="6"/>
  <c r="CE116" i="6"/>
  <c r="CJ116" i="6"/>
  <c r="CC116" i="6" s="1"/>
  <c r="CK120" i="6"/>
  <c r="CG120" i="6"/>
  <c r="CL120" i="6"/>
  <c r="CD120" i="6"/>
  <c r="CN120" i="6"/>
  <c r="CE120" i="6"/>
  <c r="CJ120" i="6"/>
  <c r="CC120" i="6" s="1"/>
  <c r="CM122" i="6"/>
  <c r="CE122" i="6"/>
  <c r="AW122" i="6" s="1"/>
  <c r="CN122" i="6"/>
  <c r="CJ122" i="6"/>
  <c r="CC122" i="6" s="1"/>
  <c r="CF122" i="6"/>
  <c r="CM139" i="6"/>
  <c r="CE139" i="6"/>
  <c r="CN139" i="6"/>
  <c r="CJ139" i="6"/>
  <c r="CC139" i="6" s="1"/>
  <c r="CF139" i="6"/>
  <c r="AW139" i="6"/>
  <c r="CM143" i="6"/>
  <c r="CE143" i="6"/>
  <c r="CN143" i="6"/>
  <c r="CJ143" i="6"/>
  <c r="CC143" i="6" s="1"/>
  <c r="AW143" i="6" s="1"/>
  <c r="CF143" i="6"/>
  <c r="AY156" i="6"/>
  <c r="CJ165" i="6"/>
  <c r="CC165" i="6" s="1"/>
  <c r="CJ168" i="6"/>
  <c r="CC168" i="6" s="1"/>
  <c r="CK168" i="6"/>
  <c r="CD168" i="6" s="1"/>
  <c r="AW168" i="6" s="1"/>
  <c r="CH170" i="6"/>
  <c r="CA170" i="6" s="1"/>
  <c r="AW170" i="6" s="1"/>
  <c r="CI170" i="6"/>
  <c r="CB170" i="6" s="1"/>
  <c r="CH176" i="6"/>
  <c r="CA176" i="6" s="1"/>
  <c r="CK181" i="6"/>
  <c r="CD181" i="6" s="1"/>
  <c r="CI181" i="6"/>
  <c r="CB181" i="6" s="1"/>
  <c r="CJ181" i="6"/>
  <c r="CC181" i="6" s="1"/>
  <c r="CH181" i="6"/>
  <c r="CA181" i="6" s="1"/>
  <c r="CK187" i="6"/>
  <c r="CD187" i="6" s="1"/>
  <c r="CH187" i="6"/>
  <c r="CA187" i="6" s="1"/>
  <c r="CJ187" i="6"/>
  <c r="CC187" i="6" s="1"/>
  <c r="CI187" i="6"/>
  <c r="CB187" i="6" s="1"/>
  <c r="CK190" i="6"/>
  <c r="CD190" i="6" s="1"/>
  <c r="CH190" i="6"/>
  <c r="CA190" i="6" s="1"/>
  <c r="CI190" i="6"/>
  <c r="CB190" i="6" s="1"/>
  <c r="CJ190" i="6"/>
  <c r="CC190" i="6" s="1"/>
  <c r="CK197" i="6"/>
  <c r="CD197" i="6" s="1"/>
  <c r="CI197" i="6"/>
  <c r="CB197" i="6" s="1"/>
  <c r="CJ197" i="6"/>
  <c r="CC197" i="6" s="1"/>
  <c r="CH197" i="6"/>
  <c r="CA197" i="6" s="1"/>
  <c r="AV205" i="6"/>
  <c r="CM253" i="6"/>
  <c r="CG253" i="6"/>
  <c r="CN253" i="6"/>
  <c r="CI253" i="6"/>
  <c r="CB253" i="6" s="1"/>
  <c r="CJ253" i="6"/>
  <c r="CC253" i="6" s="1"/>
  <c r="CE253" i="6"/>
  <c r="AX253" i="6" s="1"/>
  <c r="CL253" i="6"/>
  <c r="CF253" i="6"/>
  <c r="CI179" i="6"/>
  <c r="CB179" i="6" s="1"/>
  <c r="CJ179" i="6"/>
  <c r="CC179" i="6" s="1"/>
  <c r="CK180" i="6"/>
  <c r="CD180" i="6" s="1"/>
  <c r="CJ180" i="6"/>
  <c r="CC180" i="6" s="1"/>
  <c r="CK184" i="6"/>
  <c r="CD184" i="6" s="1"/>
  <c r="CJ184" i="6"/>
  <c r="CC184" i="6" s="1"/>
  <c r="AW184" i="6" s="1"/>
  <c r="CI184" i="6"/>
  <c r="CB184" i="6" s="1"/>
  <c r="CN238" i="6"/>
  <c r="CD238" i="6"/>
  <c r="AX238" i="6" s="1"/>
  <c r="CK238" i="6"/>
  <c r="CE238" i="6"/>
  <c r="CM238" i="6"/>
  <c r="CF238" i="6"/>
  <c r="CG238" i="6"/>
  <c r="CM95" i="6"/>
  <c r="CE95" i="6"/>
  <c r="CN95" i="6"/>
  <c r="CJ95" i="6"/>
  <c r="CC95" i="6" s="1"/>
  <c r="AW95" i="6" s="1"/>
  <c r="CF95" i="6"/>
  <c r="CG95" i="6"/>
  <c r="CL95" i="6"/>
  <c r="AW96" i="6"/>
  <c r="CM98" i="6"/>
  <c r="CE98" i="6"/>
  <c r="CN98" i="6"/>
  <c r="CJ98" i="6"/>
  <c r="CC98" i="6" s="1"/>
  <c r="AW98" i="6" s="1"/>
  <c r="CF98" i="6"/>
  <c r="CG98" i="6"/>
  <c r="CL98" i="6"/>
  <c r="AW99" i="6"/>
  <c r="CM104" i="6"/>
  <c r="CE104" i="6"/>
  <c r="AW104" i="6" s="1"/>
  <c r="CN104" i="6"/>
  <c r="CJ104" i="6"/>
  <c r="CC104" i="6" s="1"/>
  <c r="CF104" i="6"/>
  <c r="CG104" i="6"/>
  <c r="CL104" i="6"/>
  <c r="CM111" i="6"/>
  <c r="CG111" i="6"/>
  <c r="CN111" i="6"/>
  <c r="CF111" i="6"/>
  <c r="AW124" i="6"/>
  <c r="AW126" i="6"/>
  <c r="CM133" i="6"/>
  <c r="CE133" i="6"/>
  <c r="CN133" i="6"/>
  <c r="CJ133" i="6"/>
  <c r="CC133" i="6" s="1"/>
  <c r="CF133" i="6"/>
  <c r="AW133" i="6" s="1"/>
  <c r="CG133" i="6"/>
  <c r="CL133" i="6"/>
  <c r="AW134" i="6"/>
  <c r="AW138" i="6"/>
  <c r="CM141" i="6"/>
  <c r="CE141" i="6"/>
  <c r="CN141" i="6"/>
  <c r="CJ141" i="6"/>
  <c r="CC141" i="6" s="1"/>
  <c r="AW141" i="6" s="1"/>
  <c r="CF141" i="6"/>
  <c r="CG141" i="6"/>
  <c r="CL141" i="6"/>
  <c r="AW142" i="6"/>
  <c r="CI166" i="6"/>
  <c r="CB166" i="6" s="1"/>
  <c r="CJ166" i="6"/>
  <c r="CC166" i="6" s="1"/>
  <c r="CH166" i="6"/>
  <c r="CA166" i="6" s="1"/>
  <c r="AW166" i="6" s="1"/>
  <c r="CH179" i="6"/>
  <c r="CA179" i="6" s="1"/>
  <c r="AW179" i="6" s="1"/>
  <c r="CI180" i="6"/>
  <c r="CB180" i="6" s="1"/>
  <c r="D188" i="6"/>
  <c r="D196" i="6"/>
  <c r="CN222" i="6"/>
  <c r="CJ222" i="6"/>
  <c r="CC222" i="6" s="1"/>
  <c r="CF222" i="6"/>
  <c r="CK222" i="6"/>
  <c r="CE222" i="6"/>
  <c r="CL222" i="6"/>
  <c r="CG222" i="6"/>
  <c r="CI222" i="6"/>
  <c r="CB222" i="6" s="1"/>
  <c r="D224" i="6"/>
  <c r="CN227" i="6"/>
  <c r="CD227" i="6"/>
  <c r="CL227" i="6"/>
  <c r="CF227" i="6"/>
  <c r="AX227" i="6" s="1"/>
  <c r="CK227" i="6"/>
  <c r="CE227" i="6"/>
  <c r="CK228" i="6"/>
  <c r="CE228" i="6"/>
  <c r="CM228" i="6"/>
  <c r="CF228" i="6"/>
  <c r="CN228" i="6"/>
  <c r="CD228" i="6"/>
  <c r="AX228" i="6" s="1"/>
  <c r="CG228" i="6"/>
  <c r="CN231" i="6"/>
  <c r="CD231" i="6"/>
  <c r="CK231" i="6"/>
  <c r="CE231" i="6"/>
  <c r="CM231" i="6"/>
  <c r="CF231" i="6"/>
  <c r="CL231" i="6"/>
  <c r="CL238" i="6"/>
  <c r="CK243" i="6"/>
  <c r="CD243" i="6"/>
  <c r="CL243" i="6"/>
  <c r="CE243" i="6"/>
  <c r="CG243" i="6"/>
  <c r="CN243" i="6"/>
  <c r="CM243" i="6"/>
  <c r="CF243" i="6"/>
  <c r="CK247" i="6"/>
  <c r="CG247" i="6"/>
  <c r="CL247" i="6"/>
  <c r="CD247" i="6"/>
  <c r="CM247" i="6"/>
  <c r="CF247" i="6"/>
  <c r="CI247" i="6"/>
  <c r="CB247" i="6" s="1"/>
  <c r="CN247" i="6"/>
  <c r="CE247" i="6"/>
  <c r="CJ247" i="6"/>
  <c r="CC247" i="6" s="1"/>
  <c r="CM258" i="6"/>
  <c r="CE258" i="6"/>
  <c r="CN258" i="6"/>
  <c r="CF258" i="6"/>
  <c r="CL258" i="6"/>
  <c r="CG258" i="6"/>
  <c r="CN263" i="6"/>
  <c r="CF263" i="6"/>
  <c r="CG263" i="6"/>
  <c r="AX263" i="6" s="1"/>
  <c r="CL263" i="6"/>
  <c r="CE263" i="6"/>
  <c r="CN273" i="6"/>
  <c r="CD273" i="6"/>
  <c r="AX273" i="6" s="1"/>
  <c r="CK273" i="6"/>
  <c r="CE273" i="6"/>
  <c r="CL273" i="6"/>
  <c r="CF273" i="6"/>
  <c r="CG273" i="6"/>
  <c r="CM273" i="6"/>
  <c r="CL278" i="6"/>
  <c r="CF278" i="6"/>
  <c r="AX278" i="6" s="1"/>
  <c r="CN278" i="6"/>
  <c r="CD278" i="6"/>
  <c r="CK278" i="6"/>
  <c r="CM278" i="6"/>
  <c r="CE278" i="6"/>
  <c r="CG278" i="6"/>
  <c r="CL293" i="6"/>
  <c r="CF293" i="6"/>
  <c r="CM293" i="6"/>
  <c r="CG293" i="6"/>
  <c r="CN293" i="6"/>
  <c r="CD293" i="6"/>
  <c r="CE293" i="6"/>
  <c r="CK293" i="6"/>
  <c r="CK192" i="6"/>
  <c r="CD192" i="6" s="1"/>
  <c r="CJ192" i="6"/>
  <c r="CC192" i="6" s="1"/>
  <c r="CI192" i="6"/>
  <c r="CB192" i="6" s="1"/>
  <c r="AW192" i="6" s="1"/>
  <c r="CN223" i="6"/>
  <c r="CJ223" i="6"/>
  <c r="CC223" i="6" s="1"/>
  <c r="AX223" i="6" s="1"/>
  <c r="CM223" i="6"/>
  <c r="CD223" i="6"/>
  <c r="CI223" i="6"/>
  <c r="CB223" i="6" s="1"/>
  <c r="CE223" i="6"/>
  <c r="CK223" i="6"/>
  <c r="CL248" i="6"/>
  <c r="CF248" i="6"/>
  <c r="CM248" i="6"/>
  <c r="CG248" i="6"/>
  <c r="CN248" i="6"/>
  <c r="CD248" i="6"/>
  <c r="AX248" i="6" s="1"/>
  <c r="CE248" i="6"/>
  <c r="CM249" i="6"/>
  <c r="CG249" i="6"/>
  <c r="CN249" i="6"/>
  <c r="CD249" i="6"/>
  <c r="CK249" i="6"/>
  <c r="CF249" i="6"/>
  <c r="CE249" i="6"/>
  <c r="AX249" i="6" s="1"/>
  <c r="CL305" i="6"/>
  <c r="CF305" i="6"/>
  <c r="CM305" i="6"/>
  <c r="CG305" i="6"/>
  <c r="CN305" i="6"/>
  <c r="CD305" i="6"/>
  <c r="CE305" i="6"/>
  <c r="CK305" i="6"/>
  <c r="CD95" i="6"/>
  <c r="CK95" i="6"/>
  <c r="CD98" i="6"/>
  <c r="CK98" i="6"/>
  <c r="CD104" i="6"/>
  <c r="CK104" i="6"/>
  <c r="CE111" i="6"/>
  <c r="AW111" i="6" s="1"/>
  <c r="CL111" i="6"/>
  <c r="AW112" i="6"/>
  <c r="CM115" i="6"/>
  <c r="CE115" i="6"/>
  <c r="CN115" i="6"/>
  <c r="CJ115" i="6"/>
  <c r="CC115" i="6" s="1"/>
  <c r="AW115" i="6" s="1"/>
  <c r="CF115" i="6"/>
  <c r="CG115" i="6"/>
  <c r="CL115" i="6"/>
  <c r="AW116" i="6"/>
  <c r="CM119" i="6"/>
  <c r="CE119" i="6"/>
  <c r="CN119" i="6"/>
  <c r="CJ119" i="6"/>
  <c r="CC119" i="6" s="1"/>
  <c r="CF119" i="6"/>
  <c r="CG119" i="6"/>
  <c r="CL119" i="6"/>
  <c r="AW120" i="6"/>
  <c r="CD133" i="6"/>
  <c r="CK133" i="6"/>
  <c r="D137" i="6"/>
  <c r="CD141" i="6"/>
  <c r="CK141" i="6"/>
  <c r="CN151" i="6"/>
  <c r="CJ151" i="6"/>
  <c r="CC151" i="6" s="1"/>
  <c r="AY151" i="6" s="1"/>
  <c r="CF151" i="6"/>
  <c r="CK151" i="6"/>
  <c r="CG151" i="6"/>
  <c r="CN153" i="6"/>
  <c r="CJ153" i="6"/>
  <c r="CC153" i="6" s="1"/>
  <c r="AY153" i="6" s="1"/>
  <c r="CF153" i="6"/>
  <c r="CK153" i="6"/>
  <c r="CG153" i="6"/>
  <c r="CN155" i="6"/>
  <c r="CJ155" i="6"/>
  <c r="CC155" i="6" s="1"/>
  <c r="CF155" i="6"/>
  <c r="CK155" i="6"/>
  <c r="CG155" i="6"/>
  <c r="CN157" i="6"/>
  <c r="CJ157" i="6"/>
  <c r="CC157" i="6" s="1"/>
  <c r="AY157" i="6" s="1"/>
  <c r="CF157" i="6"/>
  <c r="CK157" i="6"/>
  <c r="CG157" i="6"/>
  <c r="D159" i="6"/>
  <c r="F167" i="6"/>
  <c r="D167" i="6" s="1"/>
  <c r="CK169" i="6"/>
  <c r="CD169" i="6" s="1"/>
  <c r="CH169" i="6"/>
  <c r="CA169" i="6" s="1"/>
  <c r="CI169" i="6"/>
  <c r="CB169" i="6" s="1"/>
  <c r="CI171" i="6"/>
  <c r="CB171" i="6" s="1"/>
  <c r="CJ171" i="6"/>
  <c r="CC171" i="6" s="1"/>
  <c r="CH171" i="6"/>
  <c r="CA171" i="6" s="1"/>
  <c r="CK173" i="6"/>
  <c r="CD173" i="6" s="1"/>
  <c r="CH173" i="6"/>
  <c r="CA173" i="6" s="1"/>
  <c r="AW173" i="6" s="1"/>
  <c r="CI173" i="6"/>
  <c r="CB173" i="6" s="1"/>
  <c r="CI175" i="6"/>
  <c r="CB175" i="6" s="1"/>
  <c r="CJ175" i="6"/>
  <c r="CC175" i="6" s="1"/>
  <c r="CH175" i="6"/>
  <c r="CA175" i="6" s="1"/>
  <c r="AW175" i="6" s="1"/>
  <c r="CK177" i="6"/>
  <c r="CD177" i="6" s="1"/>
  <c r="CH177" i="6"/>
  <c r="CA177" i="6" s="1"/>
  <c r="CI177" i="6"/>
  <c r="CB177" i="6" s="1"/>
  <c r="CH180" i="6"/>
  <c r="CA180" i="6" s="1"/>
  <c r="AW180" i="6" s="1"/>
  <c r="CK183" i="6"/>
  <c r="CD183" i="6" s="1"/>
  <c r="CH183" i="6"/>
  <c r="CA183" i="6" s="1"/>
  <c r="CK185" i="6"/>
  <c r="CD185" i="6" s="1"/>
  <c r="CI185" i="6"/>
  <c r="CB185" i="6" s="1"/>
  <c r="AW185" i="6" s="1"/>
  <c r="CJ185" i="6"/>
  <c r="CC185" i="6" s="1"/>
  <c r="CK186" i="6"/>
  <c r="CD186" i="6" s="1"/>
  <c r="CH186" i="6"/>
  <c r="CA186" i="6" s="1"/>
  <c r="CI186" i="6"/>
  <c r="CB186" i="6" s="1"/>
  <c r="CK191" i="6"/>
  <c r="CD191" i="6" s="1"/>
  <c r="CH191" i="6"/>
  <c r="CA191" i="6" s="1"/>
  <c r="CK193" i="6"/>
  <c r="CD193" i="6" s="1"/>
  <c r="CI193" i="6"/>
  <c r="CB193" i="6" s="1"/>
  <c r="AW193" i="6" s="1"/>
  <c r="CJ193" i="6"/>
  <c r="CC193" i="6" s="1"/>
  <c r="CK194" i="6"/>
  <c r="CD194" i="6" s="1"/>
  <c r="CH194" i="6"/>
  <c r="CA194" i="6" s="1"/>
  <c r="CI194" i="6"/>
  <c r="CB194" i="6" s="1"/>
  <c r="CI203" i="6"/>
  <c r="CB203" i="6" s="1"/>
  <c r="CH203" i="6"/>
  <c r="CA203" i="6" s="1"/>
  <c r="CJ203" i="6"/>
  <c r="CC203" i="6" s="1"/>
  <c r="CL203" i="6"/>
  <c r="CE203" i="6" s="1"/>
  <c r="CK205" i="6"/>
  <c r="CD205" i="6" s="1"/>
  <c r="CI205" i="6"/>
  <c r="CB205" i="6" s="1"/>
  <c r="CJ205" i="6"/>
  <c r="CC205" i="6" s="1"/>
  <c r="CL206" i="6"/>
  <c r="CE206" i="6" s="1"/>
  <c r="CH206" i="6"/>
  <c r="CA206" i="6" s="1"/>
  <c r="CI206" i="6"/>
  <c r="CB206" i="6" s="1"/>
  <c r="CJ206" i="6"/>
  <c r="CC206" i="6" s="1"/>
  <c r="AX222" i="6"/>
  <c r="CF223" i="6"/>
  <c r="CL223" i="6"/>
  <c r="CM227" i="6"/>
  <c r="CK232" i="6"/>
  <c r="CE232" i="6"/>
  <c r="CL232" i="6"/>
  <c r="CF232" i="6"/>
  <c r="CN232" i="6"/>
  <c r="CD232" i="6"/>
  <c r="CG232" i="6"/>
  <c r="CM232" i="6"/>
  <c r="CK235" i="6"/>
  <c r="CG235" i="6"/>
  <c r="CL235" i="6"/>
  <c r="CD235" i="6"/>
  <c r="AX235" i="6" s="1"/>
  <c r="CJ235" i="6"/>
  <c r="CC235" i="6" s="1"/>
  <c r="CE235" i="6"/>
  <c r="CN235" i="6"/>
  <c r="CF235" i="6"/>
  <c r="CN261" i="6"/>
  <c r="CF261" i="6"/>
  <c r="CG261" i="6"/>
  <c r="CL261" i="6"/>
  <c r="CM261" i="6"/>
  <c r="CE261" i="6"/>
  <c r="CL266" i="6"/>
  <c r="CF266" i="6"/>
  <c r="CM266" i="6"/>
  <c r="CG266" i="6"/>
  <c r="CN266" i="6"/>
  <c r="CD266" i="6"/>
  <c r="AX266" i="6" s="1"/>
  <c r="CE266" i="6"/>
  <c r="CL269" i="6"/>
  <c r="CF269" i="6"/>
  <c r="CM269" i="6"/>
  <c r="CG269" i="6"/>
  <c r="CN269" i="6"/>
  <c r="CD269" i="6"/>
  <c r="AX269" i="6" s="1"/>
  <c r="CE269" i="6"/>
  <c r="CL270" i="6"/>
  <c r="CF270" i="6"/>
  <c r="CM270" i="6"/>
  <c r="CG270" i="6"/>
  <c r="CN270" i="6"/>
  <c r="CD270" i="6"/>
  <c r="AX270" i="6" s="1"/>
  <c r="CE270" i="6"/>
  <c r="CN275" i="6"/>
  <c r="CD275" i="6"/>
  <c r="CM275" i="6"/>
  <c r="CG275" i="6"/>
  <c r="CF275" i="6"/>
  <c r="CK275" i="6"/>
  <c r="CL275" i="6"/>
  <c r="CE275" i="6"/>
  <c r="AX275" i="6" s="1"/>
  <c r="CL279" i="6"/>
  <c r="CF279" i="6"/>
  <c r="CN279" i="6"/>
  <c r="CD279" i="6"/>
  <c r="AX279" i="6" s="1"/>
  <c r="CM279" i="6"/>
  <c r="CE279" i="6"/>
  <c r="CG279" i="6"/>
  <c r="CK279" i="6"/>
  <c r="CL281" i="6"/>
  <c r="CF281" i="6"/>
  <c r="CM281" i="6"/>
  <c r="CG281" i="6"/>
  <c r="CN281" i="6"/>
  <c r="CD281" i="6"/>
  <c r="CK281" i="6"/>
  <c r="CE281" i="6"/>
  <c r="AX281" i="6" s="1"/>
  <c r="CL294" i="6"/>
  <c r="CF294" i="6"/>
  <c r="CM294" i="6"/>
  <c r="CG294" i="6"/>
  <c r="CN294" i="6"/>
  <c r="CD294" i="6"/>
  <c r="CE294" i="6"/>
  <c r="AX294" i="6" s="1"/>
  <c r="CK294" i="6"/>
  <c r="CE150" i="6"/>
  <c r="CM150" i="6"/>
  <c r="CE152" i="6"/>
  <c r="CM152" i="6"/>
  <c r="CE154" i="6"/>
  <c r="CM154" i="6"/>
  <c r="CE156" i="6"/>
  <c r="CM156" i="6"/>
  <c r="CE158" i="6"/>
  <c r="CM158" i="6"/>
  <c r="D225" i="6"/>
  <c r="CM226" i="6"/>
  <c r="CG226" i="6"/>
  <c r="CN226" i="6"/>
  <c r="CF226" i="6"/>
  <c r="CE226" i="6"/>
  <c r="D229" i="6"/>
  <c r="AX243" i="6"/>
  <c r="CK245" i="6"/>
  <c r="CD245" i="6"/>
  <c r="AX245" i="6" s="1"/>
  <c r="CL245" i="6"/>
  <c r="CE245" i="6"/>
  <c r="CN245" i="6"/>
  <c r="CG245" i="6"/>
  <c r="CF245" i="6"/>
  <c r="AX250" i="6"/>
  <c r="CL252" i="6"/>
  <c r="CF252" i="6"/>
  <c r="CM252" i="6"/>
  <c r="CG252" i="6"/>
  <c r="CN252" i="6"/>
  <c r="CD252" i="6"/>
  <c r="CK252" i="6"/>
  <c r="CM255" i="6"/>
  <c r="CE255" i="6"/>
  <c r="CN255" i="6"/>
  <c r="CF255" i="6"/>
  <c r="AX255" i="6" s="1"/>
  <c r="CG255" i="6"/>
  <c r="CL265" i="6"/>
  <c r="CD265" i="6"/>
  <c r="CM265" i="6"/>
  <c r="CI265" i="6"/>
  <c r="CB265" i="6" s="1"/>
  <c r="CE265" i="6"/>
  <c r="CJ265" i="6"/>
  <c r="CC265" i="6" s="1"/>
  <c r="AX265" i="6" s="1"/>
  <c r="CN265" i="6"/>
  <c r="CG265" i="6"/>
  <c r="CL268" i="6"/>
  <c r="CF268" i="6"/>
  <c r="CM268" i="6"/>
  <c r="CG268" i="6"/>
  <c r="AX268" i="6" s="1"/>
  <c r="CN268" i="6"/>
  <c r="CD268" i="6"/>
  <c r="CK268" i="6"/>
  <c r="CN274" i="6"/>
  <c r="CD274" i="6"/>
  <c r="CK274" i="6"/>
  <c r="CE274" i="6"/>
  <c r="CL274" i="6"/>
  <c r="CG274" i="6"/>
  <c r="CM274" i="6"/>
  <c r="CD150" i="6"/>
  <c r="AY150" i="6" s="1"/>
  <c r="CD152" i="6"/>
  <c r="AY152" i="6" s="1"/>
  <c r="CD154" i="6"/>
  <c r="AY154" i="6" s="1"/>
  <c r="CD156" i="6"/>
  <c r="CD158" i="6"/>
  <c r="AY158" i="6" s="1"/>
  <c r="D204" i="6"/>
  <c r="CD226" i="6"/>
  <c r="AX226" i="6" s="1"/>
  <c r="CL226" i="6"/>
  <c r="AX247" i="6"/>
  <c r="CM254" i="6"/>
  <c r="CE254" i="6"/>
  <c r="AX254" i="6" s="1"/>
  <c r="CN254" i="6"/>
  <c r="CF254" i="6"/>
  <c r="CL254" i="6"/>
  <c r="CG254" i="6"/>
  <c r="CM257" i="6"/>
  <c r="CE257" i="6"/>
  <c r="AX257" i="6" s="1"/>
  <c r="CN257" i="6"/>
  <c r="CF257" i="6"/>
  <c r="CG257" i="6"/>
  <c r="AX258" i="6"/>
  <c r="CF265" i="6"/>
  <c r="CL267" i="6"/>
  <c r="CF267" i="6"/>
  <c r="CM267" i="6"/>
  <c r="CG267" i="6"/>
  <c r="CN267" i="6"/>
  <c r="CD267" i="6"/>
  <c r="AX267" i="6" s="1"/>
  <c r="CK267" i="6"/>
  <c r="CN271" i="6"/>
  <c r="CJ271" i="6"/>
  <c r="CC271" i="6" s="1"/>
  <c r="AX271" i="6" s="1"/>
  <c r="CF271" i="6"/>
  <c r="CK271" i="6"/>
  <c r="CG271" i="6"/>
  <c r="CL271" i="6"/>
  <c r="CD271" i="6"/>
  <c r="CE271" i="6"/>
  <c r="CN283" i="6"/>
  <c r="CJ283" i="6"/>
  <c r="CC283" i="6" s="1"/>
  <c r="CF283" i="6"/>
  <c r="CK283" i="6"/>
  <c r="CG283" i="6"/>
  <c r="AX283" i="6" s="1"/>
  <c r="CL283" i="6"/>
  <c r="CD283" i="6"/>
  <c r="CI283" i="6"/>
  <c r="CB283" i="6" s="1"/>
  <c r="CM283" i="6"/>
  <c r="CE283" i="6"/>
  <c r="CL290" i="6"/>
  <c r="CF290" i="6"/>
  <c r="CM290" i="6"/>
  <c r="CG290" i="6"/>
  <c r="CN290" i="6"/>
  <c r="CD290" i="6"/>
  <c r="CE290" i="6"/>
  <c r="CK290" i="6"/>
  <c r="CL302" i="6"/>
  <c r="CF302" i="6"/>
  <c r="CM302" i="6"/>
  <c r="CG302" i="6"/>
  <c r="CN302" i="6"/>
  <c r="CD302" i="6"/>
  <c r="CE302" i="6"/>
  <c r="CK302" i="6"/>
  <c r="CM230" i="6"/>
  <c r="CG230" i="6"/>
  <c r="CN230" i="6"/>
  <c r="CD230" i="6"/>
  <c r="AX239" i="6"/>
  <c r="CL240" i="6"/>
  <c r="CF240" i="6"/>
  <c r="CM240" i="6"/>
  <c r="CG240" i="6"/>
  <c r="CE240" i="6"/>
  <c r="CK241" i="6"/>
  <c r="CF241" i="6"/>
  <c r="CL241" i="6"/>
  <c r="CG241" i="6"/>
  <c r="CJ241" i="6"/>
  <c r="CC241" i="6" s="1"/>
  <c r="CM242" i="6"/>
  <c r="CF242" i="6"/>
  <c r="CN242" i="6"/>
  <c r="CG242" i="6"/>
  <c r="CD242" i="6"/>
  <c r="CM246" i="6"/>
  <c r="CF246" i="6"/>
  <c r="CN246" i="6"/>
  <c r="CG246" i="6"/>
  <c r="CD246" i="6"/>
  <c r="AX246" i="6" s="1"/>
  <c r="D260" i="6"/>
  <c r="D264" i="6"/>
  <c r="D272" i="6"/>
  <c r="AX274" i="6"/>
  <c r="CL277" i="6"/>
  <c r="CD277" i="6"/>
  <c r="CN277" i="6"/>
  <c r="CJ277" i="6"/>
  <c r="CC277" i="6" s="1"/>
  <c r="AX277" i="6" s="1"/>
  <c r="CF277" i="6"/>
  <c r="CI277" i="6"/>
  <c r="CB277" i="6" s="1"/>
  <c r="CK277" i="6"/>
  <c r="CE277" i="6"/>
  <c r="CM277" i="6"/>
  <c r="CE230" i="6"/>
  <c r="CL230" i="6"/>
  <c r="AX231" i="6"/>
  <c r="AX232" i="6"/>
  <c r="CL233" i="6"/>
  <c r="CF233" i="6"/>
  <c r="CM233" i="6"/>
  <c r="CG233" i="6"/>
  <c r="CE233" i="6"/>
  <c r="CM234" i="6"/>
  <c r="CG234" i="6"/>
  <c r="CN234" i="6"/>
  <c r="CD234" i="6"/>
  <c r="CL236" i="6"/>
  <c r="CF236" i="6"/>
  <c r="CM236" i="6"/>
  <c r="CG236" i="6"/>
  <c r="CE236" i="6"/>
  <c r="CM237" i="6"/>
  <c r="CG237" i="6"/>
  <c r="CN237" i="6"/>
  <c r="CD237" i="6"/>
  <c r="CK240" i="6"/>
  <c r="CE241" i="6"/>
  <c r="CN241" i="6"/>
  <c r="CK242" i="6"/>
  <c r="CM244" i="6"/>
  <c r="CF244" i="6"/>
  <c r="CN244" i="6"/>
  <c r="CG244" i="6"/>
  <c r="CD244" i="6"/>
  <c r="CK246" i="6"/>
  <c r="D251" i="6"/>
  <c r="AX261" i="6"/>
  <c r="D262" i="6"/>
  <c r="D276" i="6"/>
  <c r="CG277" i="6"/>
  <c r="CL280" i="6"/>
  <c r="CF280" i="6"/>
  <c r="CN280" i="6"/>
  <c r="CD280" i="6"/>
  <c r="CG280" i="6"/>
  <c r="CE280" i="6"/>
  <c r="AX290" i="6"/>
  <c r="AX302" i="6"/>
  <c r="CL282" i="6"/>
  <c r="CF282" i="6"/>
  <c r="CM282" i="6"/>
  <c r="CG282" i="6"/>
  <c r="CN282" i="6"/>
  <c r="CD282" i="6"/>
  <c r="CK282" i="6"/>
  <c r="CL289" i="6"/>
  <c r="CD289" i="6"/>
  <c r="CM289" i="6"/>
  <c r="CI289" i="6"/>
  <c r="CB289" i="6" s="1"/>
  <c r="CE289" i="6"/>
  <c r="AX289" i="6" s="1"/>
  <c r="CN289" i="6"/>
  <c r="CG289" i="6"/>
  <c r="CJ289" i="6"/>
  <c r="CC289" i="6" s="1"/>
  <c r="CL292" i="6"/>
  <c r="CF292" i="6"/>
  <c r="CM292" i="6"/>
  <c r="CG292" i="6"/>
  <c r="CN292" i="6"/>
  <c r="CD292" i="6"/>
  <c r="CK292" i="6"/>
  <c r="AX293" i="6"/>
  <c r="CL304" i="6"/>
  <c r="CF304" i="6"/>
  <c r="CM304" i="6"/>
  <c r="CG304" i="6"/>
  <c r="CN304" i="6"/>
  <c r="CD304" i="6"/>
  <c r="CK304" i="6"/>
  <c r="AX305" i="6"/>
  <c r="AX280" i="6"/>
  <c r="AX282" i="6"/>
  <c r="CL291" i="6"/>
  <c r="CF291" i="6"/>
  <c r="CM291" i="6"/>
  <c r="CG291" i="6"/>
  <c r="CN291" i="6"/>
  <c r="CD291" i="6"/>
  <c r="AX291" i="6" s="1"/>
  <c r="CK291" i="6"/>
  <c r="AX292" i="6"/>
  <c r="CN295" i="6"/>
  <c r="CJ295" i="6"/>
  <c r="CC295" i="6" s="1"/>
  <c r="CF295" i="6"/>
  <c r="CK295" i="6"/>
  <c r="CG295" i="6"/>
  <c r="CL295" i="6"/>
  <c r="CD295" i="6"/>
  <c r="AX295" i="6" s="1"/>
  <c r="CE295" i="6"/>
  <c r="CL303" i="6"/>
  <c r="CF303" i="6"/>
  <c r="CM303" i="6"/>
  <c r="CG303" i="6"/>
  <c r="CN303" i="6"/>
  <c r="CD303" i="6"/>
  <c r="AX303" i="6" s="1"/>
  <c r="CK303" i="6"/>
  <c r="AX304" i="6"/>
  <c r="D284" i="6"/>
  <c r="D286" i="6"/>
  <c r="D288" i="6"/>
  <c r="D297" i="6"/>
  <c r="D299" i="6"/>
  <c r="D301" i="6"/>
  <c r="D317" i="6"/>
  <c r="D318" i="6"/>
  <c r="D319" i="6"/>
  <c r="D320" i="6"/>
  <c r="D321" i="6"/>
  <c r="D285" i="6"/>
  <c r="D287" i="6"/>
  <c r="D296" i="6"/>
  <c r="D298" i="6"/>
  <c r="D300" i="6"/>
  <c r="D309" i="6"/>
  <c r="CN297" i="6" l="1"/>
  <c r="CD297" i="6"/>
  <c r="CK297" i="6"/>
  <c r="CE297" i="6"/>
  <c r="CG297" i="6"/>
  <c r="CL297" i="6"/>
  <c r="CF297" i="6"/>
  <c r="CM297" i="6"/>
  <c r="CN276" i="6"/>
  <c r="CD276" i="6"/>
  <c r="CL276" i="6"/>
  <c r="CF276" i="6"/>
  <c r="CG276" i="6"/>
  <c r="CM276" i="6"/>
  <c r="CK276" i="6"/>
  <c r="CE276" i="6"/>
  <c r="CL52" i="6"/>
  <c r="CM52" i="6"/>
  <c r="CI52" i="6"/>
  <c r="CB52" i="6" s="1"/>
  <c r="CE52" i="6"/>
  <c r="CG52" i="6"/>
  <c r="CF52" i="6"/>
  <c r="CN52" i="6"/>
  <c r="CK52" i="6"/>
  <c r="CD52" i="6" s="1"/>
  <c r="CI319" i="6"/>
  <c r="CB319" i="6"/>
  <c r="AS319" i="6" s="1"/>
  <c r="AW194" i="6"/>
  <c r="AW186" i="6"/>
  <c r="CK196" i="6"/>
  <c r="CD196" i="6" s="1"/>
  <c r="CJ196" i="6"/>
  <c r="CC196" i="6" s="1"/>
  <c r="CH196" i="6"/>
  <c r="CA196" i="6" s="1"/>
  <c r="CI196" i="6"/>
  <c r="CB196" i="6" s="1"/>
  <c r="AW197" i="6"/>
  <c r="CL62" i="6"/>
  <c r="CM62" i="6"/>
  <c r="CI62" i="6"/>
  <c r="CB62" i="6" s="1"/>
  <c r="CE62" i="6"/>
  <c r="CN62" i="6"/>
  <c r="CG62" i="6"/>
  <c r="CF62" i="6"/>
  <c r="CK62" i="6"/>
  <c r="CD62" i="6" s="1"/>
  <c r="AX49" i="6"/>
  <c r="AX41" i="6"/>
  <c r="AW174" i="6"/>
  <c r="CL50" i="6"/>
  <c r="CM50" i="6"/>
  <c r="CI50" i="6"/>
  <c r="CB50" i="6" s="1"/>
  <c r="CE50" i="6"/>
  <c r="CG50" i="6"/>
  <c r="CK50" i="6"/>
  <c r="CD50" i="6" s="1"/>
  <c r="CF50" i="6"/>
  <c r="CN50" i="6"/>
  <c r="CM15" i="6"/>
  <c r="CI15" i="6"/>
  <c r="CE15" i="6"/>
  <c r="CN15" i="6"/>
  <c r="CF15" i="6"/>
  <c r="CL15" i="6"/>
  <c r="CG15" i="6"/>
  <c r="CK15" i="6"/>
  <c r="CD15" i="6" s="1"/>
  <c r="CL301" i="6"/>
  <c r="CD301" i="6"/>
  <c r="CM301" i="6"/>
  <c r="CI301" i="6"/>
  <c r="CB301" i="6" s="1"/>
  <c r="CE301" i="6"/>
  <c r="CN301" i="6"/>
  <c r="CG301" i="6"/>
  <c r="CJ301" i="6"/>
  <c r="CC301" i="6" s="1"/>
  <c r="CF301" i="6"/>
  <c r="CK301" i="6"/>
  <c r="CN286" i="6"/>
  <c r="CD286" i="6"/>
  <c r="AX286" i="6" s="1"/>
  <c r="CK286" i="6"/>
  <c r="CE286" i="6"/>
  <c r="CG286" i="6"/>
  <c r="CL286" i="6"/>
  <c r="CM286" i="6"/>
  <c r="CF286" i="6"/>
  <c r="CN264" i="6"/>
  <c r="CF264" i="6"/>
  <c r="CG264" i="6"/>
  <c r="CM264" i="6"/>
  <c r="CE264" i="6"/>
  <c r="CL264" i="6"/>
  <c r="CL225" i="6"/>
  <c r="CF225" i="6"/>
  <c r="CK225" i="6"/>
  <c r="CD225" i="6"/>
  <c r="CM225" i="6"/>
  <c r="CG225" i="6"/>
  <c r="CN225" i="6"/>
  <c r="CE225" i="6"/>
  <c r="CK224" i="6"/>
  <c r="CE224" i="6"/>
  <c r="CN224" i="6"/>
  <c r="CG224" i="6"/>
  <c r="CM224" i="6"/>
  <c r="CD224" i="6"/>
  <c r="CF224" i="6"/>
  <c r="CL224" i="6"/>
  <c r="CN42" i="6"/>
  <c r="CG42" i="6"/>
  <c r="CI42" i="6"/>
  <c r="CB42" i="6" s="1"/>
  <c r="CF42" i="6"/>
  <c r="CM42" i="6"/>
  <c r="CK42" i="6"/>
  <c r="CD42" i="6" s="1"/>
  <c r="CN285" i="6"/>
  <c r="CD285" i="6"/>
  <c r="CK285" i="6"/>
  <c r="CE285" i="6"/>
  <c r="CL285" i="6"/>
  <c r="CG285" i="6"/>
  <c r="CM285" i="6"/>
  <c r="CF285" i="6"/>
  <c r="AX242" i="6"/>
  <c r="CI318" i="6"/>
  <c r="CB318" i="6"/>
  <c r="AS318" i="6" s="1"/>
  <c r="CN299" i="6"/>
  <c r="CD299" i="6"/>
  <c r="CK299" i="6"/>
  <c r="CE299" i="6"/>
  <c r="CG299" i="6"/>
  <c r="CL299" i="6"/>
  <c r="CF299" i="6"/>
  <c r="CM299" i="6"/>
  <c r="CN288" i="6"/>
  <c r="CD288" i="6"/>
  <c r="CK288" i="6"/>
  <c r="CE288" i="6"/>
  <c r="CM288" i="6"/>
  <c r="CF288" i="6"/>
  <c r="CL288" i="6"/>
  <c r="CG288" i="6"/>
  <c r="CN284" i="6"/>
  <c r="CD284" i="6"/>
  <c r="AX284" i="6" s="1"/>
  <c r="CK284" i="6"/>
  <c r="CE284" i="6"/>
  <c r="CG284" i="6"/>
  <c r="CL284" i="6"/>
  <c r="CM284" i="6"/>
  <c r="CF284" i="6"/>
  <c r="AX237" i="6"/>
  <c r="AX236" i="6"/>
  <c r="CN260" i="6"/>
  <c r="CF260" i="6"/>
  <c r="CG260" i="6"/>
  <c r="CM260" i="6"/>
  <c r="CE260" i="6"/>
  <c r="AX260" i="6" s="1"/>
  <c r="CL260" i="6"/>
  <c r="AX241" i="6"/>
  <c r="CL229" i="6"/>
  <c r="CM229" i="6"/>
  <c r="CI229" i="6"/>
  <c r="CB229" i="6" s="1"/>
  <c r="CE229" i="6"/>
  <c r="CK229" i="6"/>
  <c r="CF229" i="6"/>
  <c r="CN229" i="6"/>
  <c r="CD229" i="6"/>
  <c r="CG229" i="6"/>
  <c r="CJ229" i="6"/>
  <c r="CC229" i="6" s="1"/>
  <c r="AV203" i="6"/>
  <c r="AW191" i="6"/>
  <c r="AW183" i="6"/>
  <c r="AW177" i="6"/>
  <c r="AW171" i="6"/>
  <c r="AW169" i="6"/>
  <c r="CK188" i="6"/>
  <c r="CD188" i="6" s="1"/>
  <c r="CJ188" i="6"/>
  <c r="CC188" i="6" s="1"/>
  <c r="CH188" i="6"/>
  <c r="CA188" i="6" s="1"/>
  <c r="CI188" i="6"/>
  <c r="CB188" i="6" s="1"/>
  <c r="AW181" i="6"/>
  <c r="AW176" i="6"/>
  <c r="AW189" i="6"/>
  <c r="AX47" i="6"/>
  <c r="AX45" i="6"/>
  <c r="CM34" i="6"/>
  <c r="CE34" i="6"/>
  <c r="CN34" i="6"/>
  <c r="CJ34" i="6"/>
  <c r="CC34" i="6" s="1"/>
  <c r="CF34" i="6"/>
  <c r="CL34" i="6"/>
  <c r="CG34" i="6"/>
  <c r="CK34" i="6"/>
  <c r="CD34" i="6"/>
  <c r="AX13" i="6"/>
  <c r="AW172" i="6"/>
  <c r="CL48" i="6"/>
  <c r="D54" i="6"/>
  <c r="CM48" i="6"/>
  <c r="CI48" i="6"/>
  <c r="CB48" i="6" s="1"/>
  <c r="CE48" i="6"/>
  <c r="CN48" i="6"/>
  <c r="CK48" i="6"/>
  <c r="CD48" i="6" s="1"/>
  <c r="CG48" i="6"/>
  <c r="CF48" i="6"/>
  <c r="CM32" i="6"/>
  <c r="CE32" i="6"/>
  <c r="CN32" i="6"/>
  <c r="CJ32" i="6"/>
  <c r="CC32" i="6" s="1"/>
  <c r="CF32" i="6"/>
  <c r="CK32" i="6"/>
  <c r="CL32" i="6"/>
  <c r="CG32" i="6"/>
  <c r="CD32" i="6"/>
  <c r="CI320" i="6"/>
  <c r="CB320" i="6"/>
  <c r="AS320" i="6" s="1"/>
  <c r="CJ204" i="6"/>
  <c r="CC204" i="6" s="1"/>
  <c r="CI204" i="6"/>
  <c r="CB204" i="6" s="1"/>
  <c r="CK204" i="6"/>
  <c r="CD204" i="6" s="1"/>
  <c r="CL204" i="6"/>
  <c r="CE204" i="6" s="1"/>
  <c r="CH204" i="6"/>
  <c r="CA204" i="6" s="1"/>
  <c r="CM137" i="6"/>
  <c r="CE137" i="6"/>
  <c r="CN137" i="6"/>
  <c r="CJ137" i="6"/>
  <c r="CC137" i="6" s="1"/>
  <c r="CF137" i="6"/>
  <c r="CK137" i="6"/>
  <c r="CD137" i="6"/>
  <c r="CL137" i="6"/>
  <c r="CG137" i="6"/>
  <c r="CM26" i="6"/>
  <c r="CE26" i="6"/>
  <c r="CN26" i="6"/>
  <c r="CJ26" i="6"/>
  <c r="CC26" i="6" s="1"/>
  <c r="AY26" i="6" s="1"/>
  <c r="CF26" i="6"/>
  <c r="CG26" i="6"/>
  <c r="CK26" i="6"/>
  <c r="CD26" i="6"/>
  <c r="CL26" i="6"/>
  <c r="AW164" i="6"/>
  <c r="CN300" i="6"/>
  <c r="CD300" i="6"/>
  <c r="CK300" i="6"/>
  <c r="CE300" i="6"/>
  <c r="CL300" i="6"/>
  <c r="CG300" i="6"/>
  <c r="CF300" i="6"/>
  <c r="CM300" i="6"/>
  <c r="CN296" i="6"/>
  <c r="CD296" i="6"/>
  <c r="CK296" i="6"/>
  <c r="CE296" i="6"/>
  <c r="CL296" i="6"/>
  <c r="CG296" i="6"/>
  <c r="CF296" i="6"/>
  <c r="CM296" i="6"/>
  <c r="AX244" i="6"/>
  <c r="CN298" i="6"/>
  <c r="CD298" i="6"/>
  <c r="CK298" i="6"/>
  <c r="CE298" i="6"/>
  <c r="CL298" i="6"/>
  <c r="CG298" i="6"/>
  <c r="CF298" i="6"/>
  <c r="CM298" i="6"/>
  <c r="CN287" i="6"/>
  <c r="CD287" i="6"/>
  <c r="CK287" i="6"/>
  <c r="CE287" i="6"/>
  <c r="CL287" i="6"/>
  <c r="CG287" i="6"/>
  <c r="CM287" i="6"/>
  <c r="CF287" i="6"/>
  <c r="CI321" i="6"/>
  <c r="CB321" i="6"/>
  <c r="AS321" i="6" s="1"/>
  <c r="CI317" i="6"/>
  <c r="CB317" i="6"/>
  <c r="AS317" i="6" s="1"/>
  <c r="CN262" i="6"/>
  <c r="CF262" i="6"/>
  <c r="CG262" i="6"/>
  <c r="CE262" i="6"/>
  <c r="CM262" i="6"/>
  <c r="CL262" i="6"/>
  <c r="CK251" i="6"/>
  <c r="CE251" i="6"/>
  <c r="CL251" i="6"/>
  <c r="CF251" i="6"/>
  <c r="CG251" i="6"/>
  <c r="CM251" i="6"/>
  <c r="CD251" i="6"/>
  <c r="AX251" i="6" s="1"/>
  <c r="CN251" i="6"/>
  <c r="AX234" i="6"/>
  <c r="AX233" i="6"/>
  <c r="CN272" i="6"/>
  <c r="CD272" i="6"/>
  <c r="CK272" i="6"/>
  <c r="CE272" i="6"/>
  <c r="CM272" i="6"/>
  <c r="CF272" i="6"/>
  <c r="CG272" i="6"/>
  <c r="CL272" i="6"/>
  <c r="AX240" i="6"/>
  <c r="AX230" i="6"/>
  <c r="AX252" i="6"/>
  <c r="AV206" i="6"/>
  <c r="AW190" i="6"/>
  <c r="AW187" i="6"/>
  <c r="AW198" i="6"/>
  <c r="AW195" i="6"/>
  <c r="AW113" i="6"/>
  <c r="CL44" i="6"/>
  <c r="CM44" i="6"/>
  <c r="CI44" i="6"/>
  <c r="CB44" i="6" s="1"/>
  <c r="CE44" i="6"/>
  <c r="CG44" i="6"/>
  <c r="CF44" i="6"/>
  <c r="CN44" i="6"/>
  <c r="CK44" i="6"/>
  <c r="CD44" i="6" s="1"/>
  <c r="CM24" i="6"/>
  <c r="CE24" i="6"/>
  <c r="CN24" i="6"/>
  <c r="CJ24" i="6"/>
  <c r="CC24" i="6" s="1"/>
  <c r="CF24" i="6"/>
  <c r="CL24" i="6"/>
  <c r="CK24" i="6"/>
  <c r="CG24" i="6"/>
  <c r="CD24" i="6"/>
  <c r="AY24" i="6" l="1"/>
  <c r="AX301" i="6"/>
  <c r="AX62" i="6"/>
  <c r="AX44" i="6"/>
  <c r="AX262" i="6"/>
  <c r="AW137" i="6"/>
  <c r="AV204" i="6"/>
  <c r="AY32" i="6"/>
  <c r="AY34" i="6"/>
  <c r="AX288" i="6"/>
  <c r="AX299" i="6"/>
  <c r="AX42" i="6"/>
  <c r="AX264" i="6"/>
  <c r="AX50" i="6"/>
  <c r="AW196" i="6"/>
  <c r="AX52" i="6"/>
  <c r="AX296" i="6"/>
  <c r="AX300" i="6"/>
  <c r="AX285" i="6"/>
  <c r="AX225" i="6"/>
  <c r="AX48" i="6"/>
  <c r="AX224" i="6"/>
  <c r="CB15" i="6"/>
  <c r="AX15" i="6" s="1"/>
  <c r="B378" i="6"/>
  <c r="AX276" i="6"/>
  <c r="AX297" i="6"/>
  <c r="AX272" i="6"/>
  <c r="AX287" i="6"/>
  <c r="AX298" i="6"/>
  <c r="AW188" i="6"/>
  <c r="AX229" i="6"/>
  <c r="E327" i="5" l="1"/>
  <c r="D327" i="5"/>
  <c r="CH321" i="5"/>
  <c r="CA321" i="5" s="1"/>
  <c r="F321" i="5"/>
  <c r="E321" i="5"/>
  <c r="D321" i="5" s="1"/>
  <c r="CH320" i="5"/>
  <c r="CA320" i="5" s="1"/>
  <c r="F320" i="5"/>
  <c r="E320" i="5"/>
  <c r="CH319" i="5"/>
  <c r="CA319" i="5" s="1"/>
  <c r="F319" i="5"/>
  <c r="E319" i="5"/>
  <c r="CH318" i="5"/>
  <c r="CA318" i="5" s="1"/>
  <c r="F318" i="5"/>
  <c r="E318" i="5"/>
  <c r="D318" i="5" s="1"/>
  <c r="CH317" i="5"/>
  <c r="CA317" i="5" s="1"/>
  <c r="F317" i="5"/>
  <c r="E317" i="5"/>
  <c r="D317" i="5" s="1"/>
  <c r="AW312" i="5"/>
  <c r="AV312" i="5"/>
  <c r="AU312" i="5"/>
  <c r="AT312" i="5"/>
  <c r="AP312" i="5"/>
  <c r="AO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V312" i="5"/>
  <c r="U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F312" i="5" s="1"/>
  <c r="G312" i="5"/>
  <c r="E312" i="5"/>
  <c r="D312" i="5" s="1"/>
  <c r="AW311" i="5"/>
  <c r="AV311" i="5"/>
  <c r="AU311" i="5"/>
  <c r="AT311" i="5"/>
  <c r="AP311" i="5"/>
  <c r="AO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V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F311" i="5" s="1"/>
  <c r="G311" i="5"/>
  <c r="E311" i="5" s="1"/>
  <c r="D311" i="5"/>
  <c r="AW310" i="5"/>
  <c r="AV310" i="5"/>
  <c r="AU310" i="5"/>
  <c r="AT310" i="5"/>
  <c r="AP310" i="5"/>
  <c r="AO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V310" i="5"/>
  <c r="U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E310" i="5" s="1"/>
  <c r="D310" i="5" s="1"/>
  <c r="F310" i="5"/>
  <c r="AW309" i="5"/>
  <c r="AV309" i="5"/>
  <c r="AU309" i="5"/>
  <c r="AT309" i="5"/>
  <c r="AP309" i="5"/>
  <c r="AO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V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AW308" i="5"/>
  <c r="AV308" i="5"/>
  <c r="AU308" i="5"/>
  <c r="AT308" i="5"/>
  <c r="AS308" i="5"/>
  <c r="AP308" i="5"/>
  <c r="AO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V308" i="5"/>
  <c r="U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AW307" i="5"/>
  <c r="AV307" i="5"/>
  <c r="AU307" i="5"/>
  <c r="AT307" i="5"/>
  <c r="AS307" i="5"/>
  <c r="AR307" i="5"/>
  <c r="AQ307" i="5"/>
  <c r="AP307" i="5"/>
  <c r="AO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V307" i="5"/>
  <c r="U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F307" i="5" s="1"/>
  <c r="G307" i="5"/>
  <c r="E307" i="5" s="1"/>
  <c r="CK306" i="5"/>
  <c r="CH306" i="5"/>
  <c r="CA306" i="5" s="1"/>
  <c r="CC306" i="5"/>
  <c r="CB306" i="5"/>
  <c r="F306" i="5"/>
  <c r="E306" i="5"/>
  <c r="D306" i="5"/>
  <c r="CK305" i="5"/>
  <c r="CH305" i="5"/>
  <c r="CA305" i="5" s="1"/>
  <c r="CC305" i="5"/>
  <c r="CB305" i="5"/>
  <c r="F305" i="5"/>
  <c r="E305" i="5"/>
  <c r="D305" i="5"/>
  <c r="CK304" i="5"/>
  <c r="CH304" i="5"/>
  <c r="CA304" i="5" s="1"/>
  <c r="CC304" i="5"/>
  <c r="CB304" i="5"/>
  <c r="F304" i="5"/>
  <c r="E304" i="5"/>
  <c r="D304" i="5"/>
  <c r="CK303" i="5"/>
  <c r="CH303" i="5"/>
  <c r="CA303" i="5" s="1"/>
  <c r="CC303" i="5"/>
  <c r="CB303" i="5"/>
  <c r="F303" i="5"/>
  <c r="E303" i="5"/>
  <c r="D303" i="5"/>
  <c r="CK302" i="5"/>
  <c r="CH302" i="5"/>
  <c r="CA302" i="5" s="1"/>
  <c r="CC302" i="5"/>
  <c r="CB302" i="5"/>
  <c r="F302" i="5"/>
  <c r="E302" i="5"/>
  <c r="D302" i="5"/>
  <c r="CH301" i="5"/>
  <c r="CA301" i="5"/>
  <c r="F301" i="5"/>
  <c r="E301" i="5"/>
  <c r="CH300" i="5"/>
  <c r="CC300" i="5"/>
  <c r="CB300" i="5"/>
  <c r="CA300" i="5"/>
  <c r="F300" i="5"/>
  <c r="E300" i="5"/>
  <c r="CH299" i="5"/>
  <c r="CC299" i="5"/>
  <c r="CB299" i="5"/>
  <c r="CA299" i="5"/>
  <c r="F299" i="5"/>
  <c r="E299" i="5"/>
  <c r="CH298" i="5"/>
  <c r="CC298" i="5"/>
  <c r="CB298" i="5"/>
  <c r="CA298" i="5"/>
  <c r="F298" i="5"/>
  <c r="E298" i="5"/>
  <c r="CH297" i="5"/>
  <c r="CC297" i="5"/>
  <c r="CB297" i="5"/>
  <c r="CA297" i="5"/>
  <c r="F297" i="5"/>
  <c r="E297" i="5"/>
  <c r="CH296" i="5"/>
  <c r="CC296" i="5"/>
  <c r="CB296" i="5"/>
  <c r="CA296" i="5"/>
  <c r="F296" i="5"/>
  <c r="E296" i="5"/>
  <c r="CM295" i="5"/>
  <c r="CL295" i="5"/>
  <c r="CH295" i="5"/>
  <c r="CE295" i="5"/>
  <c r="CD295" i="5"/>
  <c r="CA295" i="5"/>
  <c r="F295" i="5"/>
  <c r="E295" i="5"/>
  <c r="D295" i="5"/>
  <c r="CK294" i="5"/>
  <c r="CH294" i="5"/>
  <c r="CA294" i="5" s="1"/>
  <c r="CC294" i="5"/>
  <c r="CB294" i="5"/>
  <c r="F294" i="5"/>
  <c r="E294" i="5"/>
  <c r="D294" i="5"/>
  <c r="CK293" i="5"/>
  <c r="CH293" i="5"/>
  <c r="CA293" i="5" s="1"/>
  <c r="CC293" i="5"/>
  <c r="CB293" i="5"/>
  <c r="F293" i="5"/>
  <c r="E293" i="5"/>
  <c r="D293" i="5"/>
  <c r="CK292" i="5"/>
  <c r="CH292" i="5"/>
  <c r="CA292" i="5" s="1"/>
  <c r="CC292" i="5"/>
  <c r="CB292" i="5"/>
  <c r="F292" i="5"/>
  <c r="E292" i="5"/>
  <c r="D292" i="5"/>
  <c r="CK291" i="5"/>
  <c r="CH291" i="5"/>
  <c r="CA291" i="5" s="1"/>
  <c r="CC291" i="5"/>
  <c r="CB291" i="5"/>
  <c r="F291" i="5"/>
  <c r="E291" i="5"/>
  <c r="D291" i="5"/>
  <c r="CK290" i="5"/>
  <c r="CH290" i="5"/>
  <c r="CA290" i="5" s="1"/>
  <c r="CC290" i="5"/>
  <c r="CB290" i="5"/>
  <c r="F290" i="5"/>
  <c r="E290" i="5"/>
  <c r="D290" i="5"/>
  <c r="CH289" i="5"/>
  <c r="CA289" i="5" s="1"/>
  <c r="CF289" i="5"/>
  <c r="F289" i="5"/>
  <c r="E289" i="5"/>
  <c r="D289" i="5" s="1"/>
  <c r="CH288" i="5"/>
  <c r="CC288" i="5"/>
  <c r="CB288" i="5"/>
  <c r="CA288" i="5"/>
  <c r="F288" i="5"/>
  <c r="E288" i="5"/>
  <c r="CH287" i="5"/>
  <c r="CA287" i="5" s="1"/>
  <c r="CC287" i="5"/>
  <c r="CB287" i="5"/>
  <c r="F287" i="5"/>
  <c r="E287" i="5"/>
  <c r="CL286" i="5"/>
  <c r="CH286" i="5"/>
  <c r="CA286" i="5" s="1"/>
  <c r="CC286" i="5"/>
  <c r="CB286" i="5"/>
  <c r="F286" i="5"/>
  <c r="E286" i="5"/>
  <c r="D286" i="5" s="1"/>
  <c r="CM286" i="5" s="1"/>
  <c r="CH285" i="5"/>
  <c r="CC285" i="5"/>
  <c r="CB285" i="5"/>
  <c r="CA285" i="5"/>
  <c r="F285" i="5"/>
  <c r="E285" i="5"/>
  <c r="D285" i="5" s="1"/>
  <c r="CL284" i="5"/>
  <c r="CH284" i="5"/>
  <c r="CC284" i="5"/>
  <c r="CB284" i="5"/>
  <c r="CA284" i="5"/>
  <c r="F284" i="5"/>
  <c r="E284" i="5"/>
  <c r="D284" i="5" s="1"/>
  <c r="CM283" i="5"/>
  <c r="CL283" i="5"/>
  <c r="CH283" i="5"/>
  <c r="CA283" i="5" s="1"/>
  <c r="CE283" i="5"/>
  <c r="CD283" i="5"/>
  <c r="F283" i="5"/>
  <c r="E283" i="5"/>
  <c r="D283" i="5"/>
  <c r="CN282" i="5"/>
  <c r="CK282" i="5"/>
  <c r="CH282" i="5"/>
  <c r="CA282" i="5" s="1"/>
  <c r="CD282" i="5"/>
  <c r="CC282" i="5"/>
  <c r="CB282" i="5"/>
  <c r="F282" i="5"/>
  <c r="E282" i="5"/>
  <c r="D282" i="5"/>
  <c r="CK281" i="5"/>
  <c r="CH281" i="5"/>
  <c r="CA281" i="5" s="1"/>
  <c r="CC281" i="5"/>
  <c r="CB281" i="5"/>
  <c r="F281" i="5"/>
  <c r="D281" i="5" s="1"/>
  <c r="E281" i="5"/>
  <c r="CN280" i="5"/>
  <c r="CH280" i="5"/>
  <c r="CC280" i="5"/>
  <c r="CB280" i="5"/>
  <c r="CA280" i="5"/>
  <c r="F280" i="5"/>
  <c r="E280" i="5"/>
  <c r="D280" i="5"/>
  <c r="CE280" i="5" s="1"/>
  <c r="CH279" i="5"/>
  <c r="CA279" i="5" s="1"/>
  <c r="CC279" i="5"/>
  <c r="CB279" i="5"/>
  <c r="F279" i="5"/>
  <c r="D279" i="5" s="1"/>
  <c r="E279" i="5"/>
  <c r="CH278" i="5"/>
  <c r="CG278" i="5"/>
  <c r="CC278" i="5"/>
  <c r="CB278" i="5"/>
  <c r="CA278" i="5"/>
  <c r="F278" i="5"/>
  <c r="E278" i="5"/>
  <c r="D278" i="5"/>
  <c r="CK277" i="5"/>
  <c r="CH277" i="5"/>
  <c r="CG277" i="5"/>
  <c r="CF277" i="5"/>
  <c r="CA277" i="5"/>
  <c r="F277" i="5"/>
  <c r="E277" i="5"/>
  <c r="D277" i="5"/>
  <c r="CH276" i="5"/>
  <c r="CG276" i="5"/>
  <c r="CC276" i="5"/>
  <c r="CB276" i="5"/>
  <c r="CA276" i="5"/>
  <c r="F276" i="5"/>
  <c r="E276" i="5"/>
  <c r="D276" i="5"/>
  <c r="CK275" i="5"/>
  <c r="CH275" i="5"/>
  <c r="CC275" i="5"/>
  <c r="CB275" i="5"/>
  <c r="CA275" i="5"/>
  <c r="F275" i="5"/>
  <c r="E275" i="5"/>
  <c r="D275" i="5" s="1"/>
  <c r="CK274" i="5"/>
  <c r="CH274" i="5"/>
  <c r="CF274" i="5"/>
  <c r="CC274" i="5"/>
  <c r="CB274" i="5"/>
  <c r="CA274" i="5"/>
  <c r="F274" i="5"/>
  <c r="E274" i="5"/>
  <c r="D274" i="5" s="1"/>
  <c r="CH273" i="5"/>
  <c r="CC273" i="5"/>
  <c r="CB273" i="5"/>
  <c r="CA273" i="5"/>
  <c r="F273" i="5"/>
  <c r="E273" i="5"/>
  <c r="D273" i="5" s="1"/>
  <c r="CL272" i="5"/>
  <c r="CH272" i="5"/>
  <c r="CC272" i="5"/>
  <c r="CB272" i="5"/>
  <c r="CA272" i="5"/>
  <c r="F272" i="5"/>
  <c r="E272" i="5"/>
  <c r="D272" i="5" s="1"/>
  <c r="CI271" i="5"/>
  <c r="CB271" i="5" s="1"/>
  <c r="CH271" i="5"/>
  <c r="CA271" i="5" s="1"/>
  <c r="CD271" i="5"/>
  <c r="F271" i="5"/>
  <c r="E271" i="5"/>
  <c r="D271" i="5"/>
  <c r="CH270" i="5"/>
  <c r="CC270" i="5"/>
  <c r="CB270" i="5"/>
  <c r="CA270" i="5"/>
  <c r="F270" i="5"/>
  <c r="E270" i="5"/>
  <c r="D270" i="5"/>
  <c r="CH269" i="5"/>
  <c r="CC269" i="5"/>
  <c r="CB269" i="5"/>
  <c r="CA269" i="5"/>
  <c r="F269" i="5"/>
  <c r="E269" i="5"/>
  <c r="D269" i="5"/>
  <c r="CH268" i="5"/>
  <c r="CD268" i="5"/>
  <c r="CC268" i="5"/>
  <c r="CB268" i="5"/>
  <c r="CA268" i="5"/>
  <c r="F268" i="5"/>
  <c r="E268" i="5"/>
  <c r="D268" i="5"/>
  <c r="CN268" i="5" s="1"/>
  <c r="CN267" i="5"/>
  <c r="CH267" i="5"/>
  <c r="CA267" i="5" s="1"/>
  <c r="CD267" i="5"/>
  <c r="CC267" i="5"/>
  <c r="CB267" i="5"/>
  <c r="F267" i="5"/>
  <c r="E267" i="5"/>
  <c r="D267" i="5"/>
  <c r="CH266" i="5"/>
  <c r="CE266" i="5"/>
  <c r="CC266" i="5"/>
  <c r="CB266" i="5"/>
  <c r="CA266" i="5"/>
  <c r="F266" i="5"/>
  <c r="E266" i="5"/>
  <c r="D266" i="5"/>
  <c r="CJ265" i="5"/>
  <c r="CC265" i="5" s="1"/>
  <c r="CH265" i="5"/>
  <c r="CG265" i="5"/>
  <c r="CA265" i="5"/>
  <c r="F265" i="5"/>
  <c r="E265" i="5"/>
  <c r="D265" i="5" s="1"/>
  <c r="CC264" i="5"/>
  <c r="CA264" i="5"/>
  <c r="F264" i="5"/>
  <c r="E264" i="5"/>
  <c r="CC263" i="5"/>
  <c r="CA263" i="5"/>
  <c r="F263" i="5"/>
  <c r="E263" i="5"/>
  <c r="D263" i="5" s="1"/>
  <c r="CC262" i="5"/>
  <c r="CA262" i="5"/>
  <c r="F262" i="5"/>
  <c r="E262" i="5"/>
  <c r="D262" i="5" s="1"/>
  <c r="CC261" i="5"/>
  <c r="CA261" i="5"/>
  <c r="F261" i="5"/>
  <c r="E261" i="5"/>
  <c r="D261" i="5" s="1"/>
  <c r="CC260" i="5"/>
  <c r="CA260" i="5"/>
  <c r="F260" i="5"/>
  <c r="E260" i="5"/>
  <c r="CL259" i="5"/>
  <c r="CA259" i="5"/>
  <c r="F259" i="5"/>
  <c r="E259" i="5"/>
  <c r="D259" i="5"/>
  <c r="CC258" i="5"/>
  <c r="CA258" i="5"/>
  <c r="F258" i="5"/>
  <c r="E258" i="5"/>
  <c r="D258" i="5" s="1"/>
  <c r="CL257" i="5"/>
  <c r="CC257" i="5"/>
  <c r="CA257" i="5"/>
  <c r="F257" i="5"/>
  <c r="E257" i="5"/>
  <c r="D257" i="5" s="1"/>
  <c r="CC256" i="5"/>
  <c r="CA256" i="5"/>
  <c r="F256" i="5"/>
  <c r="E256" i="5"/>
  <c r="D256" i="5" s="1"/>
  <c r="CL255" i="5"/>
  <c r="CC255" i="5"/>
  <c r="CA255" i="5"/>
  <c r="F255" i="5"/>
  <c r="E255" i="5"/>
  <c r="D255" i="5"/>
  <c r="CL254" i="5"/>
  <c r="CG254" i="5"/>
  <c r="CC254" i="5"/>
  <c r="CA254" i="5"/>
  <c r="F254" i="5"/>
  <c r="E254" i="5"/>
  <c r="D254" i="5"/>
  <c r="CA253" i="5"/>
  <c r="F253" i="5"/>
  <c r="E253" i="5"/>
  <c r="D253" i="5"/>
  <c r="CH252" i="5"/>
  <c r="CA252" i="5" s="1"/>
  <c r="CC252" i="5"/>
  <c r="F252" i="5"/>
  <c r="D252" i="5" s="1"/>
  <c r="E252" i="5"/>
  <c r="CK251" i="5"/>
  <c r="CH251" i="5"/>
  <c r="CA251" i="5" s="1"/>
  <c r="CC251" i="5"/>
  <c r="F251" i="5"/>
  <c r="E251" i="5"/>
  <c r="D251" i="5" s="1"/>
  <c r="CH250" i="5"/>
  <c r="CA250" i="5" s="1"/>
  <c r="CC250" i="5"/>
  <c r="F250" i="5"/>
  <c r="E250" i="5"/>
  <c r="D250" i="5" s="1"/>
  <c r="CL249" i="5"/>
  <c r="CH249" i="5"/>
  <c r="CE249" i="5"/>
  <c r="CC249" i="5"/>
  <c r="CA249" i="5"/>
  <c r="F249" i="5"/>
  <c r="E249" i="5"/>
  <c r="D249" i="5" s="1"/>
  <c r="CF249" i="5" s="1"/>
  <c r="CN248" i="5"/>
  <c r="CH248" i="5"/>
  <c r="CD248" i="5"/>
  <c r="CC248" i="5"/>
  <c r="CA248" i="5"/>
  <c r="F248" i="5"/>
  <c r="D248" i="5" s="1"/>
  <c r="E248" i="5"/>
  <c r="CH247" i="5"/>
  <c r="CA247" i="5"/>
  <c r="F247" i="5"/>
  <c r="E247" i="5"/>
  <c r="CD246" i="5"/>
  <c r="CC246" i="5"/>
  <c r="CA246" i="5"/>
  <c r="F246" i="5"/>
  <c r="D246" i="5" s="1"/>
  <c r="E246" i="5"/>
  <c r="CC245" i="5"/>
  <c r="CA245" i="5"/>
  <c r="F245" i="5"/>
  <c r="E245" i="5"/>
  <c r="D245" i="5" s="1"/>
  <c r="CL244" i="5"/>
  <c r="CC244" i="5"/>
  <c r="CA244" i="5"/>
  <c r="F244" i="5"/>
  <c r="D244" i="5" s="1"/>
  <c r="E244" i="5"/>
  <c r="CC243" i="5"/>
  <c r="CA243" i="5"/>
  <c r="F243" i="5"/>
  <c r="E243" i="5"/>
  <c r="D243" i="5" s="1"/>
  <c r="CM242" i="5"/>
  <c r="CF242" i="5"/>
  <c r="CC242" i="5"/>
  <c r="CA242" i="5"/>
  <c r="F242" i="5"/>
  <c r="E242" i="5"/>
  <c r="D242" i="5"/>
  <c r="CE242" i="5" s="1"/>
  <c r="CA241" i="5"/>
  <c r="F241" i="5"/>
  <c r="E241" i="5"/>
  <c r="D241" i="5" s="1"/>
  <c r="CL240" i="5"/>
  <c r="CH240" i="5"/>
  <c r="CE240" i="5"/>
  <c r="CC240" i="5"/>
  <c r="CA240" i="5"/>
  <c r="F240" i="5"/>
  <c r="E240" i="5"/>
  <c r="D240" i="5"/>
  <c r="CK240" i="5" s="1"/>
  <c r="CH239" i="5"/>
  <c r="CA239" i="5" s="1"/>
  <c r="CC239" i="5"/>
  <c r="F239" i="5"/>
  <c r="E239" i="5"/>
  <c r="CH238" i="5"/>
  <c r="CC238" i="5"/>
  <c r="CA238" i="5"/>
  <c r="F238" i="5"/>
  <c r="E238" i="5"/>
  <c r="CM237" i="5"/>
  <c r="CH237" i="5"/>
  <c r="CG237" i="5"/>
  <c r="CE237" i="5"/>
  <c r="CC237" i="5"/>
  <c r="CA237" i="5"/>
  <c r="F237" i="5"/>
  <c r="E237" i="5"/>
  <c r="D237" i="5"/>
  <c r="CL236" i="5"/>
  <c r="CH236" i="5"/>
  <c r="CF236" i="5"/>
  <c r="CC236" i="5"/>
  <c r="CA236" i="5"/>
  <c r="F236" i="5"/>
  <c r="E236" i="5"/>
  <c r="D236" i="5"/>
  <c r="CN236" i="5" s="1"/>
  <c r="CN235" i="5"/>
  <c r="CH235" i="5"/>
  <c r="CA235" i="5"/>
  <c r="F235" i="5"/>
  <c r="E235" i="5"/>
  <c r="D235" i="5"/>
  <c r="CL234" i="5"/>
  <c r="CH234" i="5"/>
  <c r="CC234" i="5"/>
  <c r="CA234" i="5"/>
  <c r="F234" i="5"/>
  <c r="E234" i="5"/>
  <c r="D234" i="5" s="1"/>
  <c r="CN233" i="5"/>
  <c r="CH233" i="5"/>
  <c r="CD233" i="5"/>
  <c r="CC233" i="5"/>
  <c r="CA233" i="5"/>
  <c r="F233" i="5"/>
  <c r="D233" i="5" s="1"/>
  <c r="E233" i="5"/>
  <c r="CH232" i="5"/>
  <c r="CA232" i="5" s="1"/>
  <c r="CC232" i="5"/>
  <c r="F232" i="5"/>
  <c r="E232" i="5"/>
  <c r="CH231" i="5"/>
  <c r="CA231" i="5" s="1"/>
  <c r="CD231" i="5"/>
  <c r="CC231" i="5"/>
  <c r="F231" i="5"/>
  <c r="E231" i="5"/>
  <c r="D231" i="5" s="1"/>
  <c r="CM230" i="5"/>
  <c r="CH230" i="5"/>
  <c r="CC230" i="5"/>
  <c r="CA230" i="5"/>
  <c r="F230" i="5"/>
  <c r="E230" i="5"/>
  <c r="D230" i="5" s="1"/>
  <c r="CH229" i="5"/>
  <c r="CA229" i="5" s="1"/>
  <c r="F229" i="5"/>
  <c r="E229" i="5"/>
  <c r="CH228" i="5"/>
  <c r="CC228" i="5"/>
  <c r="CA228" i="5"/>
  <c r="F228" i="5"/>
  <c r="E228" i="5"/>
  <c r="CH227" i="5"/>
  <c r="CC227" i="5"/>
  <c r="CA227" i="5"/>
  <c r="F227" i="5"/>
  <c r="E227" i="5"/>
  <c r="D227" i="5"/>
  <c r="CL226" i="5"/>
  <c r="CH226" i="5"/>
  <c r="CF226" i="5"/>
  <c r="CC226" i="5"/>
  <c r="CA226" i="5"/>
  <c r="F226" i="5"/>
  <c r="E226" i="5"/>
  <c r="D226" i="5"/>
  <c r="CN226" i="5" s="1"/>
  <c r="CH225" i="5"/>
  <c r="CA225" i="5" s="1"/>
  <c r="CD225" i="5"/>
  <c r="CC225" i="5"/>
  <c r="F225" i="5"/>
  <c r="E225" i="5"/>
  <c r="D225" i="5" s="1"/>
  <c r="CH224" i="5"/>
  <c r="CC224" i="5"/>
  <c r="CA224" i="5"/>
  <c r="F224" i="5"/>
  <c r="E224" i="5"/>
  <c r="D224" i="5"/>
  <c r="CH223" i="5"/>
  <c r="CA223" i="5"/>
  <c r="F223" i="5"/>
  <c r="D223" i="5" s="1"/>
  <c r="E223" i="5"/>
  <c r="CM222" i="5"/>
  <c r="CJ222" i="5"/>
  <c r="CC222" i="5" s="1"/>
  <c r="CH222" i="5"/>
  <c r="CA222" i="5"/>
  <c r="F222" i="5"/>
  <c r="E222" i="5"/>
  <c r="D222" i="5" s="1"/>
  <c r="CI221" i="5"/>
  <c r="CB221" i="5" s="1"/>
  <c r="CH221" i="5"/>
  <c r="CA221" i="5" s="1"/>
  <c r="F221" i="5"/>
  <c r="D221" i="5" s="1"/>
  <c r="E221" i="5"/>
  <c r="F216" i="5"/>
  <c r="E216" i="5"/>
  <c r="F215" i="5"/>
  <c r="D215" i="5" s="1"/>
  <c r="E215" i="5"/>
  <c r="F214" i="5"/>
  <c r="E214" i="5"/>
  <c r="D214" i="5" s="1"/>
  <c r="F213" i="5"/>
  <c r="D213" i="5" s="1"/>
  <c r="E213" i="5"/>
  <c r="CE208" i="5"/>
  <c r="CD208" i="5"/>
  <c r="CC208" i="5"/>
  <c r="CB208" i="5"/>
  <c r="CA208" i="5"/>
  <c r="AR208" i="5"/>
  <c r="CE207" i="5"/>
  <c r="CD207" i="5"/>
  <c r="CC207" i="5"/>
  <c r="CB207" i="5"/>
  <c r="CA207" i="5"/>
  <c r="AR207" i="5"/>
  <c r="CH206" i="5"/>
  <c r="CA206" i="5" s="1"/>
  <c r="AR206" i="5"/>
  <c r="F206" i="5"/>
  <c r="E206" i="5"/>
  <c r="D206" i="5" s="1"/>
  <c r="CJ205" i="5"/>
  <c r="CC205" i="5" s="1"/>
  <c r="AR205" i="5"/>
  <c r="F205" i="5"/>
  <c r="E205" i="5"/>
  <c r="D205" i="5" s="1"/>
  <c r="AR204" i="5"/>
  <c r="F204" i="5"/>
  <c r="E204" i="5"/>
  <c r="D204" i="5" s="1"/>
  <c r="AR203" i="5"/>
  <c r="F203" i="5"/>
  <c r="D203" i="5" s="1"/>
  <c r="E203" i="5"/>
  <c r="CJ198" i="5"/>
  <c r="CC198" i="5" s="1"/>
  <c r="F198" i="5"/>
  <c r="D198" i="5" s="1"/>
  <c r="E198" i="5"/>
  <c r="CK197" i="5"/>
  <c r="CD197" i="5"/>
  <c r="F197" i="5"/>
  <c r="D197" i="5" s="1"/>
  <c r="E197" i="5"/>
  <c r="F196" i="5"/>
  <c r="D196" i="5" s="1"/>
  <c r="E196" i="5"/>
  <c r="F195" i="5"/>
  <c r="D195" i="5" s="1"/>
  <c r="E195" i="5"/>
  <c r="CJ194" i="5"/>
  <c r="CC194" i="5" s="1"/>
  <c r="F194" i="5"/>
  <c r="D194" i="5" s="1"/>
  <c r="E194" i="5"/>
  <c r="CK193" i="5"/>
  <c r="CD193" i="5"/>
  <c r="F193" i="5"/>
  <c r="D193" i="5" s="1"/>
  <c r="E193" i="5"/>
  <c r="F192" i="5"/>
  <c r="D192" i="5" s="1"/>
  <c r="E192" i="5"/>
  <c r="F191" i="5"/>
  <c r="D191" i="5" s="1"/>
  <c r="E191" i="5"/>
  <c r="CJ190" i="5"/>
  <c r="CC190" i="5" s="1"/>
  <c r="F190" i="5"/>
  <c r="D190" i="5" s="1"/>
  <c r="E190" i="5"/>
  <c r="CK189" i="5"/>
  <c r="CD189" i="5"/>
  <c r="F189" i="5"/>
  <c r="D189" i="5" s="1"/>
  <c r="E189" i="5"/>
  <c r="F188" i="5"/>
  <c r="D188" i="5" s="1"/>
  <c r="E188" i="5"/>
  <c r="F187" i="5"/>
  <c r="D187" i="5" s="1"/>
  <c r="E187" i="5"/>
  <c r="CJ186" i="5"/>
  <c r="CC186" i="5" s="1"/>
  <c r="F186" i="5"/>
  <c r="D186" i="5" s="1"/>
  <c r="E186" i="5"/>
  <c r="CK185" i="5"/>
  <c r="CD185" i="5" s="1"/>
  <c r="F185" i="5"/>
  <c r="E185" i="5"/>
  <c r="D185" i="5" s="1"/>
  <c r="CJ184" i="5"/>
  <c r="CC184" i="5" s="1"/>
  <c r="F184" i="5"/>
  <c r="D184" i="5" s="1"/>
  <c r="E184" i="5"/>
  <c r="F183" i="5"/>
  <c r="E183" i="5"/>
  <c r="D183" i="5" s="1"/>
  <c r="CH182" i="5"/>
  <c r="CA182" i="5" s="1"/>
  <c r="F182" i="5"/>
  <c r="E182" i="5"/>
  <c r="D182" i="5"/>
  <c r="F181" i="5"/>
  <c r="E181" i="5"/>
  <c r="D181" i="5" s="1"/>
  <c r="F180" i="5"/>
  <c r="E180" i="5"/>
  <c r="D180" i="5"/>
  <c r="CI179" i="5"/>
  <c r="CB179" i="5" s="1"/>
  <c r="F179" i="5"/>
  <c r="E179" i="5"/>
  <c r="D179" i="5" s="1"/>
  <c r="AW178" i="5"/>
  <c r="AV178" i="5"/>
  <c r="AU178" i="5"/>
  <c r="AT178" i="5"/>
  <c r="AS178" i="5"/>
  <c r="AR178" i="5"/>
  <c r="AQ178" i="5"/>
  <c r="AP178" i="5"/>
  <c r="AO178" i="5"/>
  <c r="AN178" i="5"/>
  <c r="AM178" i="5"/>
  <c r="AL178" i="5"/>
  <c r="AK178" i="5"/>
  <c r="AJ178" i="5"/>
  <c r="AI178" i="5"/>
  <c r="AH178" i="5"/>
  <c r="AG178" i="5"/>
  <c r="AF178" i="5"/>
  <c r="AE178" i="5"/>
  <c r="AD178" i="5"/>
  <c r="AC178" i="5"/>
  <c r="AB178" i="5"/>
  <c r="AA178" i="5"/>
  <c r="Z178" i="5"/>
  <c r="Y178" i="5"/>
  <c r="X178" i="5"/>
  <c r="W178" i="5"/>
  <c r="V178" i="5"/>
  <c r="U178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E178" i="5" s="1"/>
  <c r="D178" i="5" s="1"/>
  <c r="F178" i="5"/>
  <c r="CJ177" i="5"/>
  <c r="CC177" i="5" s="1"/>
  <c r="E177" i="5"/>
  <c r="D177" i="5" s="1"/>
  <c r="CJ176" i="5"/>
  <c r="CC176" i="5" s="1"/>
  <c r="E176" i="5"/>
  <c r="D176" i="5" s="1"/>
  <c r="CJ175" i="5"/>
  <c r="CC175" i="5" s="1"/>
  <c r="CH175" i="5"/>
  <c r="CA175" i="5" s="1"/>
  <c r="E175" i="5"/>
  <c r="D175" i="5" s="1"/>
  <c r="CI174" i="5"/>
  <c r="CB174" i="5" s="1"/>
  <c r="E174" i="5"/>
  <c r="D174" i="5"/>
  <c r="CH173" i="5"/>
  <c r="CA173" i="5"/>
  <c r="F173" i="5"/>
  <c r="D173" i="5" s="1"/>
  <c r="CI172" i="5"/>
  <c r="CB172" i="5" s="1"/>
  <c r="F172" i="5"/>
  <c r="D172" i="5"/>
  <c r="CH171" i="5"/>
  <c r="CA171" i="5"/>
  <c r="F171" i="5"/>
  <c r="D171" i="5" s="1"/>
  <c r="CI170" i="5"/>
  <c r="CB170" i="5" s="1"/>
  <c r="F170" i="5"/>
  <c r="D170" i="5"/>
  <c r="CH169" i="5"/>
  <c r="CA169" i="5"/>
  <c r="F169" i="5"/>
  <c r="D169" i="5" s="1"/>
  <c r="CI168" i="5"/>
  <c r="CB168" i="5" s="1"/>
  <c r="F168" i="5"/>
  <c r="D168" i="5"/>
  <c r="AW167" i="5"/>
  <c r="AV167" i="5"/>
  <c r="AU167" i="5"/>
  <c r="AT167" i="5"/>
  <c r="AS167" i="5"/>
  <c r="AR167" i="5"/>
  <c r="AQ167" i="5"/>
  <c r="AP167" i="5"/>
  <c r="AN167" i="5"/>
  <c r="AL167" i="5"/>
  <c r="AJ167" i="5"/>
  <c r="AH167" i="5"/>
  <c r="AF167" i="5"/>
  <c r="AD167" i="5"/>
  <c r="F166" i="5"/>
  <c r="D166" i="5" s="1"/>
  <c r="F165" i="5"/>
  <c r="D165" i="5"/>
  <c r="F164" i="5"/>
  <c r="D164" i="5" s="1"/>
  <c r="AX159" i="5"/>
  <c r="AW159" i="5"/>
  <c r="AV159" i="5"/>
  <c r="AU159" i="5"/>
  <c r="AT159" i="5"/>
  <c r="AS159" i="5"/>
  <c r="AR159" i="5"/>
  <c r="AQ159" i="5"/>
  <c r="AP159" i="5"/>
  <c r="AO159" i="5"/>
  <c r="AN159" i="5"/>
  <c r="AM159" i="5"/>
  <c r="AL159" i="5"/>
  <c r="AK159" i="5"/>
  <c r="AJ159" i="5"/>
  <c r="AI159" i="5"/>
  <c r="AH159" i="5"/>
  <c r="AG159" i="5"/>
  <c r="AF159" i="5"/>
  <c r="AE159" i="5"/>
  <c r="AD159" i="5"/>
  <c r="AC159" i="5"/>
  <c r="AB159" i="5"/>
  <c r="AA159" i="5"/>
  <c r="Z159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CM158" i="5"/>
  <c r="CI158" i="5"/>
  <c r="CB158" i="5" s="1"/>
  <c r="CH158" i="5"/>
  <c r="CG158" i="5"/>
  <c r="CE158" i="5"/>
  <c r="CA158" i="5"/>
  <c r="F158" i="5"/>
  <c r="CK158" i="5" s="1"/>
  <c r="E158" i="5"/>
  <c r="D158" i="5"/>
  <c r="CI157" i="5"/>
  <c r="CB157" i="5" s="1"/>
  <c r="CH157" i="5"/>
  <c r="CA157" i="5"/>
  <c r="F157" i="5"/>
  <c r="E157" i="5"/>
  <c r="D157" i="5"/>
  <c r="CI156" i="5"/>
  <c r="CB156" i="5" s="1"/>
  <c r="CH156" i="5"/>
  <c r="CA156" i="5"/>
  <c r="F156" i="5"/>
  <c r="E156" i="5"/>
  <c r="D156" i="5"/>
  <c r="CM155" i="5"/>
  <c r="CI155" i="5"/>
  <c r="CB155" i="5" s="1"/>
  <c r="CH155" i="5"/>
  <c r="CG155" i="5"/>
  <c r="CA155" i="5"/>
  <c r="F155" i="5"/>
  <c r="E155" i="5"/>
  <c r="D155" i="5"/>
  <c r="CM154" i="5"/>
  <c r="CK154" i="5"/>
  <c r="CI154" i="5"/>
  <c r="CB154" i="5" s="1"/>
  <c r="CH154" i="5"/>
  <c r="CG154" i="5"/>
  <c r="CE154" i="5"/>
  <c r="CA154" i="5"/>
  <c r="F154" i="5"/>
  <c r="E154" i="5"/>
  <c r="D154" i="5"/>
  <c r="CI153" i="5"/>
  <c r="CB153" i="5" s="1"/>
  <c r="CH153" i="5"/>
  <c r="CA153" i="5"/>
  <c r="F153" i="5"/>
  <c r="E153" i="5"/>
  <c r="D153" i="5"/>
  <c r="CI152" i="5"/>
  <c r="CB152" i="5" s="1"/>
  <c r="CH152" i="5"/>
  <c r="CA152" i="5"/>
  <c r="F152" i="5"/>
  <c r="E152" i="5"/>
  <c r="D152" i="5"/>
  <c r="CM151" i="5"/>
  <c r="CI151" i="5"/>
  <c r="CB151" i="5" s="1"/>
  <c r="CH151" i="5"/>
  <c r="CG151" i="5"/>
  <c r="CA151" i="5"/>
  <c r="F151" i="5"/>
  <c r="E151" i="5"/>
  <c r="D151" i="5"/>
  <c r="CM150" i="5"/>
  <c r="CI150" i="5"/>
  <c r="CB150" i="5" s="1"/>
  <c r="CH150" i="5"/>
  <c r="CG150" i="5"/>
  <c r="CE150" i="5"/>
  <c r="CA150" i="5"/>
  <c r="F150" i="5"/>
  <c r="F159" i="5" s="1"/>
  <c r="E150" i="5"/>
  <c r="E159" i="5" s="1"/>
  <c r="D150" i="5"/>
  <c r="AV145" i="5"/>
  <c r="AU145" i="5"/>
  <c r="AT145" i="5"/>
  <c r="AS145" i="5"/>
  <c r="AR145" i="5"/>
  <c r="AQ145" i="5"/>
  <c r="AP145" i="5"/>
  <c r="AO145" i="5"/>
  <c r="AN145" i="5"/>
  <c r="AM145" i="5"/>
  <c r="AL145" i="5"/>
  <c r="AK145" i="5"/>
  <c r="AJ145" i="5"/>
  <c r="AI145" i="5"/>
  <c r="AH145" i="5"/>
  <c r="AG145" i="5"/>
  <c r="AF145" i="5"/>
  <c r="AE145" i="5"/>
  <c r="AD145" i="5"/>
  <c r="AC145" i="5"/>
  <c r="AB145" i="5"/>
  <c r="AA145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E145" i="5" s="1"/>
  <c r="D145" i="5" s="1"/>
  <c r="F145" i="5"/>
  <c r="CJ144" i="5"/>
  <c r="CC144" i="5" s="1"/>
  <c r="CI144" i="5"/>
  <c r="CH144" i="5"/>
  <c r="CA144" i="5" s="1"/>
  <c r="CD144" i="5"/>
  <c r="CB144" i="5"/>
  <c r="F144" i="5"/>
  <c r="E144" i="5"/>
  <c r="D144" i="5" s="1"/>
  <c r="CI143" i="5"/>
  <c r="CH143" i="5"/>
  <c r="CA143" i="5" s="1"/>
  <c r="CB143" i="5"/>
  <c r="F143" i="5"/>
  <c r="E143" i="5"/>
  <c r="D143" i="5" s="1"/>
  <c r="CN142" i="5"/>
  <c r="CI142" i="5"/>
  <c r="CH142" i="5"/>
  <c r="CA142" i="5" s="1"/>
  <c r="CB142" i="5"/>
  <c r="F142" i="5"/>
  <c r="E142" i="5"/>
  <c r="D142" i="5" s="1"/>
  <c r="CN141" i="5"/>
  <c r="CL141" i="5"/>
  <c r="CI141" i="5"/>
  <c r="CH141" i="5"/>
  <c r="CA141" i="5" s="1"/>
  <c r="CF141" i="5"/>
  <c r="CB141" i="5"/>
  <c r="F141" i="5"/>
  <c r="E141" i="5"/>
  <c r="D141" i="5" s="1"/>
  <c r="CJ140" i="5"/>
  <c r="CC140" i="5" s="1"/>
  <c r="CI140" i="5"/>
  <c r="CH140" i="5"/>
  <c r="CA140" i="5" s="1"/>
  <c r="CD140" i="5"/>
  <c r="CB140" i="5"/>
  <c r="F140" i="5"/>
  <c r="E140" i="5"/>
  <c r="D140" i="5" s="1"/>
  <c r="CI139" i="5"/>
  <c r="CH139" i="5"/>
  <c r="CA139" i="5" s="1"/>
  <c r="CB139" i="5"/>
  <c r="F139" i="5"/>
  <c r="E139" i="5"/>
  <c r="D139" i="5" s="1"/>
  <c r="CN138" i="5"/>
  <c r="CI138" i="5"/>
  <c r="CH138" i="5"/>
  <c r="CA138" i="5" s="1"/>
  <c r="CB138" i="5"/>
  <c r="F138" i="5"/>
  <c r="E138" i="5"/>
  <c r="D138" i="5" s="1"/>
  <c r="CN137" i="5"/>
  <c r="CL137" i="5"/>
  <c r="CI137" i="5"/>
  <c r="CH137" i="5"/>
  <c r="CA137" i="5" s="1"/>
  <c r="CF137" i="5"/>
  <c r="CB137" i="5"/>
  <c r="F137" i="5"/>
  <c r="E137" i="5"/>
  <c r="D137" i="5" s="1"/>
  <c r="CJ136" i="5"/>
  <c r="CC136" i="5" s="1"/>
  <c r="CI136" i="5"/>
  <c r="CH136" i="5"/>
  <c r="CA136" i="5" s="1"/>
  <c r="CD136" i="5"/>
  <c r="CB136" i="5"/>
  <c r="F136" i="5"/>
  <c r="E136" i="5"/>
  <c r="D136" i="5" s="1"/>
  <c r="CI135" i="5"/>
  <c r="CH135" i="5"/>
  <c r="CA135" i="5" s="1"/>
  <c r="CB135" i="5"/>
  <c r="F135" i="5"/>
  <c r="E135" i="5"/>
  <c r="D135" i="5" s="1"/>
  <c r="CN134" i="5"/>
  <c r="CI134" i="5"/>
  <c r="CH134" i="5"/>
  <c r="CA134" i="5" s="1"/>
  <c r="CB134" i="5"/>
  <c r="F134" i="5"/>
  <c r="E134" i="5"/>
  <c r="D134" i="5" s="1"/>
  <c r="CN133" i="5"/>
  <c r="CL133" i="5"/>
  <c r="CI133" i="5"/>
  <c r="CH133" i="5"/>
  <c r="CA133" i="5" s="1"/>
  <c r="CF133" i="5"/>
  <c r="CB133" i="5"/>
  <c r="F133" i="5"/>
  <c r="E133" i="5"/>
  <c r="D133" i="5" s="1"/>
  <c r="CJ132" i="5"/>
  <c r="CC132" i="5" s="1"/>
  <c r="CI132" i="5"/>
  <c r="CH132" i="5"/>
  <c r="CA132" i="5" s="1"/>
  <c r="CD132" i="5"/>
  <c r="CB132" i="5"/>
  <c r="F132" i="5"/>
  <c r="E132" i="5"/>
  <c r="D132" i="5" s="1"/>
  <c r="CI131" i="5"/>
  <c r="CH131" i="5"/>
  <c r="CA131" i="5" s="1"/>
  <c r="CB131" i="5"/>
  <c r="F131" i="5"/>
  <c r="E131" i="5"/>
  <c r="D131" i="5" s="1"/>
  <c r="CN130" i="5"/>
  <c r="CI130" i="5"/>
  <c r="CH130" i="5"/>
  <c r="CA130" i="5" s="1"/>
  <c r="CB130" i="5"/>
  <c r="F130" i="5"/>
  <c r="E130" i="5"/>
  <c r="D130" i="5" s="1"/>
  <c r="CN129" i="5"/>
  <c r="CI129" i="5"/>
  <c r="CB129" i="5" s="1"/>
  <c r="CG129" i="5"/>
  <c r="CE129" i="5"/>
  <c r="F129" i="5"/>
  <c r="E129" i="5"/>
  <c r="D129" i="5" s="1"/>
  <c r="CJ128" i="5"/>
  <c r="CC128" i="5" s="1"/>
  <c r="CI128" i="5"/>
  <c r="CB128" i="5" s="1"/>
  <c r="F128" i="5"/>
  <c r="E128" i="5"/>
  <c r="D128" i="5" s="1"/>
  <c r="CI127" i="5"/>
  <c r="CB127" i="5" s="1"/>
  <c r="F127" i="5"/>
  <c r="E127" i="5"/>
  <c r="D127" i="5" s="1"/>
  <c r="CJ126" i="5"/>
  <c r="CC126" i="5" s="1"/>
  <c r="CI126" i="5"/>
  <c r="CB126" i="5" s="1"/>
  <c r="F126" i="5"/>
  <c r="E126" i="5"/>
  <c r="D126" i="5" s="1"/>
  <c r="CI125" i="5"/>
  <c r="CB125" i="5" s="1"/>
  <c r="F125" i="5"/>
  <c r="E125" i="5"/>
  <c r="D125" i="5" s="1"/>
  <c r="CL125" i="5" s="1"/>
  <c r="CJ124" i="5"/>
  <c r="CI124" i="5"/>
  <c r="CB124" i="5" s="1"/>
  <c r="CC124" i="5"/>
  <c r="F124" i="5"/>
  <c r="E124" i="5"/>
  <c r="D124" i="5" s="1"/>
  <c r="CN123" i="5"/>
  <c r="CL123" i="5"/>
  <c r="CI123" i="5"/>
  <c r="CB123" i="5" s="1"/>
  <c r="CG123" i="5"/>
  <c r="CE123" i="5"/>
  <c r="F123" i="5"/>
  <c r="E123" i="5"/>
  <c r="D123" i="5" s="1"/>
  <c r="CI122" i="5"/>
  <c r="CH122" i="5"/>
  <c r="CA122" i="5" s="1"/>
  <c r="CB122" i="5"/>
  <c r="F122" i="5"/>
  <c r="E122" i="5"/>
  <c r="D122" i="5" s="1"/>
  <c r="CN121" i="5"/>
  <c r="CI121" i="5"/>
  <c r="CG121" i="5"/>
  <c r="CB121" i="5"/>
  <c r="F121" i="5"/>
  <c r="E121" i="5"/>
  <c r="D121" i="5" s="1"/>
  <c r="CN120" i="5"/>
  <c r="CL120" i="5"/>
  <c r="CI120" i="5"/>
  <c r="CH120" i="5"/>
  <c r="CA120" i="5" s="1"/>
  <c r="CF120" i="5"/>
  <c r="CB120" i="5"/>
  <c r="F120" i="5"/>
  <c r="E120" i="5"/>
  <c r="D120" i="5" s="1"/>
  <c r="CJ119" i="5"/>
  <c r="CC119" i="5" s="1"/>
  <c r="CI119" i="5"/>
  <c r="CH119" i="5"/>
  <c r="CA119" i="5" s="1"/>
  <c r="CD119" i="5"/>
  <c r="CB119" i="5"/>
  <c r="F119" i="5"/>
  <c r="E119" i="5"/>
  <c r="D119" i="5" s="1"/>
  <c r="CI118" i="5"/>
  <c r="CH118" i="5"/>
  <c r="CA118" i="5" s="1"/>
  <c r="CB118" i="5"/>
  <c r="F118" i="5"/>
  <c r="E118" i="5"/>
  <c r="D118" i="5" s="1"/>
  <c r="CN117" i="5"/>
  <c r="CI117" i="5"/>
  <c r="CH117" i="5"/>
  <c r="CA117" i="5" s="1"/>
  <c r="CB117" i="5"/>
  <c r="F117" i="5"/>
  <c r="E117" i="5"/>
  <c r="D117" i="5" s="1"/>
  <c r="CN116" i="5"/>
  <c r="CL116" i="5"/>
  <c r="CI116" i="5"/>
  <c r="CH116" i="5"/>
  <c r="CA116" i="5" s="1"/>
  <c r="CF116" i="5"/>
  <c r="CB116" i="5"/>
  <c r="F116" i="5"/>
  <c r="E116" i="5"/>
  <c r="D116" i="5" s="1"/>
  <c r="CJ115" i="5"/>
  <c r="CC115" i="5" s="1"/>
  <c r="CI115" i="5"/>
  <c r="CH115" i="5"/>
  <c r="CA115" i="5" s="1"/>
  <c r="CD115" i="5"/>
  <c r="CB115" i="5"/>
  <c r="F115" i="5"/>
  <c r="E115" i="5"/>
  <c r="D115" i="5" s="1"/>
  <c r="CI114" i="5"/>
  <c r="CH114" i="5"/>
  <c r="CA114" i="5" s="1"/>
  <c r="CB114" i="5"/>
  <c r="F114" i="5"/>
  <c r="E114" i="5"/>
  <c r="D114" i="5" s="1"/>
  <c r="CN113" i="5"/>
  <c r="CI113" i="5"/>
  <c r="CH113" i="5"/>
  <c r="CA113" i="5" s="1"/>
  <c r="CB113" i="5"/>
  <c r="F113" i="5"/>
  <c r="E113" i="5"/>
  <c r="D113" i="5" s="1"/>
  <c r="CN112" i="5"/>
  <c r="CL112" i="5"/>
  <c r="CI112" i="5"/>
  <c r="CH112" i="5"/>
  <c r="CA112" i="5" s="1"/>
  <c r="CF112" i="5"/>
  <c r="CB112" i="5"/>
  <c r="F112" i="5"/>
  <c r="E112" i="5"/>
  <c r="D112" i="5" s="1"/>
  <c r="CN111" i="5"/>
  <c r="CL111" i="5"/>
  <c r="CH111" i="5"/>
  <c r="CA111" i="5" s="1"/>
  <c r="F111" i="5"/>
  <c r="E111" i="5"/>
  <c r="D111" i="5" s="1"/>
  <c r="CI110" i="5"/>
  <c r="CH110" i="5"/>
  <c r="CA110" i="5" s="1"/>
  <c r="CB110" i="5"/>
  <c r="F110" i="5"/>
  <c r="E110" i="5"/>
  <c r="D110" i="5" s="1"/>
  <c r="CJ109" i="5"/>
  <c r="CC109" i="5" s="1"/>
  <c r="CI109" i="5"/>
  <c r="CH109" i="5"/>
  <c r="CA109" i="5" s="1"/>
  <c r="CD109" i="5"/>
  <c r="CB109" i="5"/>
  <c r="F109" i="5"/>
  <c r="E109" i="5"/>
  <c r="D109" i="5" s="1"/>
  <c r="CN108" i="5"/>
  <c r="CI108" i="5"/>
  <c r="CH108" i="5"/>
  <c r="CA108" i="5" s="1"/>
  <c r="CB108" i="5"/>
  <c r="F108" i="5"/>
  <c r="E108" i="5"/>
  <c r="D108" i="5" s="1"/>
  <c r="CL107" i="5"/>
  <c r="CH107" i="5"/>
  <c r="CA107" i="5" s="1"/>
  <c r="F107" i="5"/>
  <c r="E107" i="5"/>
  <c r="D107" i="5" s="1"/>
  <c r="CI106" i="5"/>
  <c r="CH106" i="5"/>
  <c r="CA106" i="5" s="1"/>
  <c r="CB106" i="5"/>
  <c r="F106" i="5"/>
  <c r="E106" i="5"/>
  <c r="D106" i="5" s="1"/>
  <c r="CN105" i="5"/>
  <c r="CI105" i="5"/>
  <c r="CH105" i="5"/>
  <c r="CA105" i="5" s="1"/>
  <c r="CB105" i="5"/>
  <c r="F105" i="5"/>
  <c r="E105" i="5"/>
  <c r="D105" i="5" s="1"/>
  <c r="CN104" i="5"/>
  <c r="CL104" i="5"/>
  <c r="CI104" i="5"/>
  <c r="CH104" i="5"/>
  <c r="CA104" i="5" s="1"/>
  <c r="CF104" i="5"/>
  <c r="CB104" i="5"/>
  <c r="F104" i="5"/>
  <c r="E104" i="5"/>
  <c r="D104" i="5" s="1"/>
  <c r="CL103" i="5"/>
  <c r="CI103" i="5"/>
  <c r="CH103" i="5"/>
  <c r="CA103" i="5" s="1"/>
  <c r="CF103" i="5"/>
  <c r="CB103" i="5"/>
  <c r="F103" i="5"/>
  <c r="E103" i="5"/>
  <c r="D103" i="5" s="1"/>
  <c r="CJ102" i="5"/>
  <c r="CH102" i="5"/>
  <c r="CA102" i="5" s="1"/>
  <c r="CC102" i="5"/>
  <c r="F102" i="5"/>
  <c r="E102" i="5"/>
  <c r="D102" i="5" s="1"/>
  <c r="CN101" i="5"/>
  <c r="CL101" i="5"/>
  <c r="CI101" i="5"/>
  <c r="CB101" i="5" s="1"/>
  <c r="CG101" i="5"/>
  <c r="CE101" i="5"/>
  <c r="F101" i="5"/>
  <c r="E101" i="5"/>
  <c r="D101" i="5" s="1"/>
  <c r="CI100" i="5"/>
  <c r="CH100" i="5"/>
  <c r="CA100" i="5" s="1"/>
  <c r="CB100" i="5"/>
  <c r="F100" i="5"/>
  <c r="E100" i="5"/>
  <c r="D100" i="5" s="1"/>
  <c r="CN99" i="5"/>
  <c r="CI99" i="5"/>
  <c r="CH99" i="5"/>
  <c r="CA99" i="5" s="1"/>
  <c r="CB99" i="5"/>
  <c r="F99" i="5"/>
  <c r="E99" i="5"/>
  <c r="D99" i="5" s="1"/>
  <c r="CN98" i="5"/>
  <c r="CI98" i="5"/>
  <c r="CH98" i="5"/>
  <c r="CA98" i="5" s="1"/>
  <c r="CB98" i="5"/>
  <c r="F98" i="5"/>
  <c r="E98" i="5"/>
  <c r="D98" i="5" s="1"/>
  <c r="CF98" i="5" s="1"/>
  <c r="CK97" i="5"/>
  <c r="CI97" i="5"/>
  <c r="CB97" i="5" s="1"/>
  <c r="CH97" i="5"/>
  <c r="CA97" i="5" s="1"/>
  <c r="CD97" i="5"/>
  <c r="F97" i="5"/>
  <c r="D97" i="5" s="1"/>
  <c r="E97" i="5"/>
  <c r="CI96" i="5"/>
  <c r="CB96" i="5" s="1"/>
  <c r="F96" i="5"/>
  <c r="D96" i="5" s="1"/>
  <c r="CE96" i="5" s="1"/>
  <c r="E96" i="5"/>
  <c r="CI95" i="5"/>
  <c r="CB95" i="5" s="1"/>
  <c r="CH95" i="5"/>
  <c r="CA95" i="5"/>
  <c r="F95" i="5"/>
  <c r="E95" i="5"/>
  <c r="D95" i="5" s="1"/>
  <c r="CK94" i="5"/>
  <c r="CI94" i="5"/>
  <c r="CB94" i="5" s="1"/>
  <c r="CH94" i="5"/>
  <c r="CA94" i="5" s="1"/>
  <c r="CD94" i="5"/>
  <c r="F94" i="5"/>
  <c r="D94" i="5" s="1"/>
  <c r="E94" i="5"/>
  <c r="CI93" i="5"/>
  <c r="CH93" i="5"/>
  <c r="CB93" i="5"/>
  <c r="CA93" i="5"/>
  <c r="F93" i="5"/>
  <c r="E93" i="5"/>
  <c r="D93" i="5"/>
  <c r="CM92" i="5"/>
  <c r="CI92" i="5"/>
  <c r="CB92" i="5" s="1"/>
  <c r="CH92" i="5"/>
  <c r="CA92" i="5" s="1"/>
  <c r="CD92" i="5"/>
  <c r="F92" i="5"/>
  <c r="D92" i="5" s="1"/>
  <c r="E92" i="5"/>
  <c r="CI91" i="5"/>
  <c r="CH91" i="5"/>
  <c r="CB91" i="5"/>
  <c r="CA91" i="5"/>
  <c r="F91" i="5"/>
  <c r="E91" i="5"/>
  <c r="D91" i="5" s="1"/>
  <c r="D86" i="5"/>
  <c r="D85" i="5"/>
  <c r="CL81" i="5"/>
  <c r="CE81" i="5" s="1"/>
  <c r="CK81" i="5"/>
  <c r="CD81" i="5" s="1"/>
  <c r="CJ81" i="5"/>
  <c r="CI81" i="5"/>
  <c r="CH81" i="5"/>
  <c r="CC81" i="5"/>
  <c r="CB81" i="5"/>
  <c r="CA81" i="5"/>
  <c r="CL80" i="5"/>
  <c r="CE80" i="5" s="1"/>
  <c r="CK80" i="5"/>
  <c r="CJ80" i="5"/>
  <c r="CC80" i="5" s="1"/>
  <c r="CI80" i="5"/>
  <c r="CH80" i="5"/>
  <c r="CD80" i="5"/>
  <c r="CB80" i="5"/>
  <c r="CA80" i="5"/>
  <c r="CL79" i="5"/>
  <c r="CK79" i="5"/>
  <c r="CJ79" i="5"/>
  <c r="CC79" i="5" s="1"/>
  <c r="J79" i="5" s="1"/>
  <c r="CI79" i="5"/>
  <c r="CB79" i="5" s="1"/>
  <c r="CH79" i="5"/>
  <c r="CE79" i="5"/>
  <c r="CD79" i="5"/>
  <c r="CA79" i="5"/>
  <c r="CL78" i="5"/>
  <c r="CE78" i="5" s="1"/>
  <c r="CK78" i="5"/>
  <c r="CJ78" i="5"/>
  <c r="CI78" i="5"/>
  <c r="CH78" i="5"/>
  <c r="CA78" i="5" s="1"/>
  <c r="CD78" i="5"/>
  <c r="CC78" i="5"/>
  <c r="CB78" i="5"/>
  <c r="J78" i="5"/>
  <c r="CL77" i="5"/>
  <c r="CK77" i="5"/>
  <c r="CD77" i="5" s="1"/>
  <c r="CJ77" i="5"/>
  <c r="CI77" i="5"/>
  <c r="CH77" i="5"/>
  <c r="CE77" i="5"/>
  <c r="CC77" i="5"/>
  <c r="CB77" i="5"/>
  <c r="CA77" i="5"/>
  <c r="CL76" i="5"/>
  <c r="CK76" i="5"/>
  <c r="CJ76" i="5"/>
  <c r="CC76" i="5" s="1"/>
  <c r="J76" i="5" s="1"/>
  <c r="CI76" i="5"/>
  <c r="CH76" i="5"/>
  <c r="CE76" i="5"/>
  <c r="CD76" i="5"/>
  <c r="CB76" i="5"/>
  <c r="CA76" i="5"/>
  <c r="CL75" i="5"/>
  <c r="CK75" i="5"/>
  <c r="CJ75" i="5"/>
  <c r="CI75" i="5"/>
  <c r="CB75" i="5" s="1"/>
  <c r="CH75" i="5"/>
  <c r="CE75" i="5"/>
  <c r="CD75" i="5"/>
  <c r="CC75" i="5"/>
  <c r="CA75" i="5"/>
  <c r="J75" i="5" s="1"/>
  <c r="CL74" i="5"/>
  <c r="CE74" i="5" s="1"/>
  <c r="CK74" i="5"/>
  <c r="CJ74" i="5"/>
  <c r="CI74" i="5"/>
  <c r="CH74" i="5"/>
  <c r="CA74" i="5" s="1"/>
  <c r="CD74" i="5"/>
  <c r="CC74" i="5"/>
  <c r="J74" i="5" s="1"/>
  <c r="CB74" i="5"/>
  <c r="CL73" i="5"/>
  <c r="CE73" i="5" s="1"/>
  <c r="CK73" i="5"/>
  <c r="CD73" i="5" s="1"/>
  <c r="CJ73" i="5"/>
  <c r="CI73" i="5"/>
  <c r="CH73" i="5"/>
  <c r="CC73" i="5"/>
  <c r="CB73" i="5"/>
  <c r="CA73" i="5"/>
  <c r="CL72" i="5"/>
  <c r="CE72" i="5" s="1"/>
  <c r="CK72" i="5"/>
  <c r="CJ72" i="5"/>
  <c r="CC72" i="5" s="1"/>
  <c r="CI72" i="5"/>
  <c r="CH72" i="5"/>
  <c r="CD72" i="5"/>
  <c r="CB72" i="5"/>
  <c r="CA72" i="5"/>
  <c r="J72" i="5" s="1"/>
  <c r="CL71" i="5"/>
  <c r="CK71" i="5"/>
  <c r="CJ71" i="5"/>
  <c r="CC71" i="5" s="1"/>
  <c r="J71" i="5" s="1"/>
  <c r="CI71" i="5"/>
  <c r="CB71" i="5" s="1"/>
  <c r="CH71" i="5"/>
  <c r="CE71" i="5"/>
  <c r="CD71" i="5"/>
  <c r="CA71" i="5"/>
  <c r="CL70" i="5"/>
  <c r="CE70" i="5" s="1"/>
  <c r="CK70" i="5"/>
  <c r="CJ70" i="5"/>
  <c r="CI70" i="5"/>
  <c r="CH70" i="5"/>
  <c r="CA70" i="5" s="1"/>
  <c r="CD70" i="5"/>
  <c r="CC70" i="5"/>
  <c r="CB70" i="5"/>
  <c r="J70" i="5"/>
  <c r="CL69" i="5"/>
  <c r="CK69" i="5"/>
  <c r="CD69" i="5" s="1"/>
  <c r="CJ69" i="5"/>
  <c r="CI69" i="5"/>
  <c r="CH69" i="5"/>
  <c r="CE69" i="5"/>
  <c r="CC69" i="5"/>
  <c r="CB69" i="5"/>
  <c r="CA69" i="5"/>
  <c r="CL68" i="5"/>
  <c r="CK68" i="5"/>
  <c r="CJ68" i="5"/>
  <c r="CC68" i="5" s="1"/>
  <c r="J68" i="5" s="1"/>
  <c r="CI68" i="5"/>
  <c r="CH68" i="5"/>
  <c r="CE68" i="5"/>
  <c r="CD68" i="5"/>
  <c r="CB68" i="5"/>
  <c r="CA68" i="5"/>
  <c r="CL67" i="5"/>
  <c r="CK67" i="5"/>
  <c r="CJ67" i="5"/>
  <c r="CI67" i="5"/>
  <c r="CB67" i="5" s="1"/>
  <c r="CH67" i="5"/>
  <c r="CE67" i="5"/>
  <c r="CD67" i="5"/>
  <c r="CC67" i="5"/>
  <c r="CA67" i="5"/>
  <c r="J67" i="5" s="1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CJ63" i="5"/>
  <c r="CC63" i="5" s="1"/>
  <c r="CH63" i="5"/>
  <c r="CA63" i="5" s="1"/>
  <c r="F63" i="5"/>
  <c r="E63" i="5"/>
  <c r="D63" i="5" s="1"/>
  <c r="CM63" i="5" s="1"/>
  <c r="CJ62" i="5"/>
  <c r="CH62" i="5"/>
  <c r="CA62" i="5" s="1"/>
  <c r="CC62" i="5"/>
  <c r="F62" i="5"/>
  <c r="F64" i="5" s="1"/>
  <c r="E62" i="5"/>
  <c r="D62" i="5" s="1"/>
  <c r="CK62" i="5" s="1"/>
  <c r="CD62" i="5" s="1"/>
  <c r="CJ61" i="5"/>
  <c r="CC61" i="5" s="1"/>
  <c r="CH61" i="5"/>
  <c r="CA61" i="5" s="1"/>
  <c r="F61" i="5"/>
  <c r="E61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CN59" i="5"/>
  <c r="CJ59" i="5"/>
  <c r="CC59" i="5" s="1"/>
  <c r="CI59" i="5"/>
  <c r="CH59" i="5"/>
  <c r="CA59" i="5" s="1"/>
  <c r="CB59" i="5"/>
  <c r="F59" i="5"/>
  <c r="E59" i="5"/>
  <c r="D59" i="5" s="1"/>
  <c r="CN58" i="5"/>
  <c r="CL58" i="5"/>
  <c r="CJ58" i="5"/>
  <c r="CH58" i="5"/>
  <c r="CA58" i="5" s="1"/>
  <c r="CG58" i="5"/>
  <c r="CC58" i="5"/>
  <c r="F58" i="5"/>
  <c r="E58" i="5"/>
  <c r="D58" i="5" s="1"/>
  <c r="CN57" i="5"/>
  <c r="CM57" i="5"/>
  <c r="CJ57" i="5"/>
  <c r="CC57" i="5" s="1"/>
  <c r="CI57" i="5"/>
  <c r="CH57" i="5"/>
  <c r="CA57" i="5" s="1"/>
  <c r="CE57" i="5"/>
  <c r="CB57" i="5"/>
  <c r="F57" i="5"/>
  <c r="E57" i="5"/>
  <c r="D57" i="5" s="1"/>
  <c r="CN56" i="5"/>
  <c r="CL56" i="5"/>
  <c r="CK56" i="5"/>
  <c r="CD56" i="5" s="1"/>
  <c r="CJ56" i="5"/>
  <c r="CH56" i="5"/>
  <c r="CA56" i="5" s="1"/>
  <c r="CG56" i="5"/>
  <c r="CF56" i="5"/>
  <c r="CC56" i="5"/>
  <c r="F56" i="5"/>
  <c r="F60" i="5" s="1"/>
  <c r="E56" i="5"/>
  <c r="D56" i="5" s="1"/>
  <c r="CJ55" i="5"/>
  <c r="CC55" i="5" s="1"/>
  <c r="CH55" i="5"/>
  <c r="CA55" i="5" s="1"/>
  <c r="F55" i="5"/>
  <c r="E55" i="5"/>
  <c r="D55" i="5" s="1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E54" i="5"/>
  <c r="CJ53" i="5"/>
  <c r="CC53" i="5" s="1"/>
  <c r="CI53" i="5"/>
  <c r="CB53" i="5" s="1"/>
  <c r="CH53" i="5"/>
  <c r="CA53" i="5" s="1"/>
  <c r="F53" i="5"/>
  <c r="E53" i="5"/>
  <c r="D53" i="5" s="1"/>
  <c r="CN52" i="5"/>
  <c r="CJ52" i="5"/>
  <c r="CH52" i="5"/>
  <c r="CA52" i="5" s="1"/>
  <c r="CC52" i="5"/>
  <c r="F52" i="5"/>
  <c r="E52" i="5"/>
  <c r="D52" i="5" s="1"/>
  <c r="CN51" i="5"/>
  <c r="CJ51" i="5"/>
  <c r="CC51" i="5" s="1"/>
  <c r="CI51" i="5"/>
  <c r="CH51" i="5"/>
  <c r="CA51" i="5" s="1"/>
  <c r="CB51" i="5"/>
  <c r="F51" i="5"/>
  <c r="E51" i="5"/>
  <c r="D51" i="5" s="1"/>
  <c r="CN50" i="5"/>
  <c r="CL50" i="5"/>
  <c r="CJ50" i="5"/>
  <c r="CH50" i="5"/>
  <c r="CA50" i="5" s="1"/>
  <c r="CG50" i="5"/>
  <c r="CC50" i="5"/>
  <c r="F50" i="5"/>
  <c r="E50" i="5"/>
  <c r="D50" i="5" s="1"/>
  <c r="CN49" i="5"/>
  <c r="CM49" i="5"/>
  <c r="CJ49" i="5"/>
  <c r="CC49" i="5" s="1"/>
  <c r="CI49" i="5"/>
  <c r="CH49" i="5"/>
  <c r="CA49" i="5" s="1"/>
  <c r="CE49" i="5"/>
  <c r="CB49" i="5"/>
  <c r="F49" i="5"/>
  <c r="E49" i="5"/>
  <c r="D49" i="5" s="1"/>
  <c r="CL48" i="5"/>
  <c r="CK48" i="5"/>
  <c r="CD48" i="5" s="1"/>
  <c r="CJ48" i="5"/>
  <c r="CH48" i="5"/>
  <c r="CA48" i="5" s="1"/>
  <c r="CG48" i="5"/>
  <c r="CF48" i="5"/>
  <c r="CC48" i="5"/>
  <c r="F48" i="5"/>
  <c r="F54" i="5" s="1"/>
  <c r="E48" i="5"/>
  <c r="D48" i="5" s="1"/>
  <c r="CN48" i="5" s="1"/>
  <c r="CJ47" i="5"/>
  <c r="CC47" i="5" s="1"/>
  <c r="CH47" i="5"/>
  <c r="CA47" i="5" s="1"/>
  <c r="F47" i="5"/>
  <c r="E47" i="5"/>
  <c r="D47" i="5" s="1"/>
  <c r="CN47" i="5" s="1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E46" i="5" s="1"/>
  <c r="D46" i="5" s="1"/>
  <c r="Z46" i="5"/>
  <c r="F46" i="5" s="1"/>
  <c r="Y46" i="5"/>
  <c r="CJ45" i="5"/>
  <c r="CC45" i="5" s="1"/>
  <c r="F45" i="5"/>
  <c r="E45" i="5"/>
  <c r="D45" i="5" s="1"/>
  <c r="CF45" i="5" s="1"/>
  <c r="CJ44" i="5"/>
  <c r="CH44" i="5"/>
  <c r="CA44" i="5" s="1"/>
  <c r="CC44" i="5"/>
  <c r="F44" i="5"/>
  <c r="E44" i="5"/>
  <c r="D44" i="5" s="1"/>
  <c r="CL44" i="5" s="1"/>
  <c r="CF43" i="5"/>
  <c r="F43" i="5"/>
  <c r="E43" i="5"/>
  <c r="D43" i="5" s="1"/>
  <c r="CN42" i="5"/>
  <c r="CF42" i="5"/>
  <c r="F42" i="5"/>
  <c r="E42" i="5"/>
  <c r="D42" i="5" s="1"/>
  <c r="CJ41" i="5"/>
  <c r="CC41" i="5" s="1"/>
  <c r="CH41" i="5"/>
  <c r="CA41" i="5"/>
  <c r="F41" i="5"/>
  <c r="E41" i="5"/>
  <c r="D41" i="5" s="1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CI35" i="5"/>
  <c r="CH35" i="5"/>
  <c r="CB35" i="5"/>
  <c r="CA35" i="5"/>
  <c r="F35" i="5"/>
  <c r="E35" i="5"/>
  <c r="D35" i="5"/>
  <c r="CN35" i="5" s="1"/>
  <c r="CI34" i="5"/>
  <c r="CH34" i="5"/>
  <c r="CA34" i="5" s="1"/>
  <c r="CB34" i="5"/>
  <c r="F34" i="5"/>
  <c r="E34" i="5"/>
  <c r="CI33" i="5"/>
  <c r="CH33" i="5"/>
  <c r="CB33" i="5"/>
  <c r="CA33" i="5"/>
  <c r="F33" i="5"/>
  <c r="E33" i="5"/>
  <c r="D33" i="5"/>
  <c r="CN33" i="5" s="1"/>
  <c r="CK32" i="5"/>
  <c r="CJ32" i="5"/>
  <c r="CC32" i="5" s="1"/>
  <c r="CI32" i="5"/>
  <c r="CH32" i="5"/>
  <c r="CA32" i="5" s="1"/>
  <c r="CG32" i="5"/>
  <c r="CF32" i="5"/>
  <c r="CB32" i="5"/>
  <c r="F32" i="5"/>
  <c r="E32" i="5"/>
  <c r="D32" i="5" s="1"/>
  <c r="CI31" i="5"/>
  <c r="CH31" i="5"/>
  <c r="CA31" i="5" s="1"/>
  <c r="CB31" i="5"/>
  <c r="F31" i="5"/>
  <c r="E31" i="5"/>
  <c r="D31" i="5" s="1"/>
  <c r="CK30" i="5"/>
  <c r="CI30" i="5"/>
  <c r="CH30" i="5"/>
  <c r="CA30" i="5" s="1"/>
  <c r="CG30" i="5"/>
  <c r="CB30" i="5"/>
  <c r="F30" i="5"/>
  <c r="E30" i="5"/>
  <c r="D30" i="5" s="1"/>
  <c r="CN29" i="5"/>
  <c r="CJ29" i="5"/>
  <c r="CC29" i="5" s="1"/>
  <c r="CI29" i="5"/>
  <c r="CB29" i="5" s="1"/>
  <c r="CH29" i="5"/>
  <c r="CE29" i="5"/>
  <c r="CD29" i="5"/>
  <c r="CA29" i="5"/>
  <c r="F29" i="5"/>
  <c r="E29" i="5"/>
  <c r="D29" i="5"/>
  <c r="CI28" i="5"/>
  <c r="CH28" i="5"/>
  <c r="CA28" i="5" s="1"/>
  <c r="CB28" i="5"/>
  <c r="F28" i="5"/>
  <c r="E28" i="5"/>
  <c r="D28" i="5" s="1"/>
  <c r="CJ28" i="5" s="1"/>
  <c r="CC28" i="5" s="1"/>
  <c r="CJ27" i="5"/>
  <c r="CC27" i="5" s="1"/>
  <c r="CI27" i="5"/>
  <c r="CH27" i="5"/>
  <c r="CE27" i="5"/>
  <c r="CB27" i="5"/>
  <c r="CA27" i="5"/>
  <c r="F27" i="5"/>
  <c r="E27" i="5"/>
  <c r="D27" i="5"/>
  <c r="CM27" i="5" s="1"/>
  <c r="CI26" i="5"/>
  <c r="CH26" i="5"/>
  <c r="CA26" i="5" s="1"/>
  <c r="CB26" i="5"/>
  <c r="F26" i="5"/>
  <c r="E26" i="5"/>
  <c r="CI25" i="5"/>
  <c r="CH25" i="5"/>
  <c r="CB25" i="5"/>
  <c r="CA25" i="5"/>
  <c r="F25" i="5"/>
  <c r="E25" i="5"/>
  <c r="D25" i="5"/>
  <c r="CK24" i="5"/>
  <c r="CJ24" i="5"/>
  <c r="CC24" i="5" s="1"/>
  <c r="CI24" i="5"/>
  <c r="CH24" i="5"/>
  <c r="CA24" i="5" s="1"/>
  <c r="CG24" i="5"/>
  <c r="CF24" i="5"/>
  <c r="CB24" i="5"/>
  <c r="F24" i="5"/>
  <c r="E24" i="5"/>
  <c r="D24" i="5" s="1"/>
  <c r="CI23" i="5"/>
  <c r="CH23" i="5"/>
  <c r="CA23" i="5" s="1"/>
  <c r="CB23" i="5"/>
  <c r="F23" i="5"/>
  <c r="E23" i="5"/>
  <c r="D23" i="5" s="1"/>
  <c r="CK22" i="5"/>
  <c r="CI22" i="5"/>
  <c r="CH22" i="5"/>
  <c r="CA22" i="5" s="1"/>
  <c r="CG22" i="5"/>
  <c r="CB22" i="5"/>
  <c r="F22" i="5"/>
  <c r="E22" i="5"/>
  <c r="D22" i="5" s="1"/>
  <c r="CN21" i="5"/>
  <c r="CJ21" i="5"/>
  <c r="CC21" i="5" s="1"/>
  <c r="CI21" i="5"/>
  <c r="CB21" i="5" s="1"/>
  <c r="CH21" i="5"/>
  <c r="CE21" i="5"/>
  <c r="CD21" i="5"/>
  <c r="CA21" i="5"/>
  <c r="F21" i="5"/>
  <c r="E21" i="5"/>
  <c r="D21" i="5"/>
  <c r="CI20" i="5"/>
  <c r="CH20" i="5"/>
  <c r="CA20" i="5" s="1"/>
  <c r="CB20" i="5"/>
  <c r="F20" i="5"/>
  <c r="E20" i="5"/>
  <c r="D20" i="5" s="1"/>
  <c r="CI19" i="5"/>
  <c r="CH19" i="5"/>
  <c r="CA19" i="5" s="1"/>
  <c r="CB19" i="5"/>
  <c r="F19" i="5"/>
  <c r="F36" i="5" s="1"/>
  <c r="E19" i="5"/>
  <c r="E36" i="5" s="1"/>
  <c r="CL15" i="5"/>
  <c r="CJ15" i="5"/>
  <c r="CC15" i="5" s="1"/>
  <c r="CH15" i="5"/>
  <c r="CA15" i="5" s="1"/>
  <c r="F15" i="5"/>
  <c r="E15" i="5"/>
  <c r="D15" i="5"/>
  <c r="CK15" i="5" s="1"/>
  <c r="CD15" i="5" s="1"/>
  <c r="CJ14" i="5"/>
  <c r="CC14" i="5" s="1"/>
  <c r="CH14" i="5"/>
  <c r="CA14" i="5" s="1"/>
  <c r="F14" i="5"/>
  <c r="E14" i="5"/>
  <c r="D14" i="5" s="1"/>
  <c r="CL13" i="5"/>
  <c r="CJ13" i="5"/>
  <c r="CC13" i="5" s="1"/>
  <c r="CH13" i="5"/>
  <c r="CA13" i="5" s="1"/>
  <c r="F13" i="5"/>
  <c r="E13" i="5"/>
  <c r="D13" i="5"/>
  <c r="CK13" i="5" s="1"/>
  <c r="CD13" i="5" s="1"/>
  <c r="CJ12" i="5"/>
  <c r="CC12" i="5" s="1"/>
  <c r="CH12" i="5"/>
  <c r="F12" i="5"/>
  <c r="E12" i="5"/>
  <c r="D12" i="5" s="1"/>
  <c r="A5" i="5"/>
  <c r="A4" i="5"/>
  <c r="A3" i="5"/>
  <c r="A2" i="5"/>
  <c r="CM14" i="5" l="1"/>
  <c r="CI14" i="5"/>
  <c r="CB14" i="5" s="1"/>
  <c r="CE14" i="5"/>
  <c r="CL14" i="5"/>
  <c r="CK14" i="5"/>
  <c r="CD14" i="5" s="1"/>
  <c r="CN14" i="5"/>
  <c r="CG14" i="5"/>
  <c r="CF14" i="5"/>
  <c r="AX14" i="5" s="1"/>
  <c r="CL95" i="5"/>
  <c r="CD95" i="5"/>
  <c r="CK95" i="5"/>
  <c r="CG95" i="5"/>
  <c r="CN95" i="5"/>
  <c r="CM95" i="5"/>
  <c r="CF95" i="5"/>
  <c r="CE95" i="5"/>
  <c r="CJ95" i="5"/>
  <c r="CC95" i="5" s="1"/>
  <c r="AW95" i="5" s="1"/>
  <c r="CK23" i="5"/>
  <c r="CG23" i="5"/>
  <c r="CL23" i="5"/>
  <c r="CF23" i="5"/>
  <c r="CJ23" i="5"/>
  <c r="CC23" i="5" s="1"/>
  <c r="AY23" i="5" s="1"/>
  <c r="CE23" i="5"/>
  <c r="CM23" i="5"/>
  <c r="CN23" i="5"/>
  <c r="CD23" i="5"/>
  <c r="CM12" i="5"/>
  <c r="CI12" i="5"/>
  <c r="CB12" i="5" s="1"/>
  <c r="CE12" i="5"/>
  <c r="CF12" i="5"/>
  <c r="CL12" i="5"/>
  <c r="CK12" i="5"/>
  <c r="CD12" i="5" s="1"/>
  <c r="CG12" i="5"/>
  <c r="CN12" i="5"/>
  <c r="AY25" i="5"/>
  <c r="CK31" i="5"/>
  <c r="CG31" i="5"/>
  <c r="CL31" i="5"/>
  <c r="CF31" i="5"/>
  <c r="CM31" i="5"/>
  <c r="CJ31" i="5"/>
  <c r="CC31" i="5" s="1"/>
  <c r="AY31" i="5" s="1"/>
  <c r="CE31" i="5"/>
  <c r="CN31" i="5"/>
  <c r="CD31" i="5"/>
  <c r="AY30" i="5"/>
  <c r="CK41" i="5"/>
  <c r="CD41" i="5" s="1"/>
  <c r="CG41" i="5"/>
  <c r="CN41" i="5"/>
  <c r="CI41" i="5"/>
  <c r="CB41" i="5" s="1"/>
  <c r="CE41" i="5"/>
  <c r="CL41" i="5"/>
  <c r="CM41" i="5"/>
  <c r="CF41" i="5"/>
  <c r="CL91" i="5"/>
  <c r="CD91" i="5"/>
  <c r="CJ91" i="5"/>
  <c r="CC91" i="5" s="1"/>
  <c r="AW91" i="5" s="1"/>
  <c r="CF91" i="5"/>
  <c r="CN91" i="5"/>
  <c r="CE91" i="5"/>
  <c r="CK91" i="5"/>
  <c r="CM91" i="5"/>
  <c r="CG91" i="5"/>
  <c r="CM20" i="5"/>
  <c r="CE20" i="5"/>
  <c r="CK25" i="5"/>
  <c r="CG25" i="5"/>
  <c r="CF25" i="5"/>
  <c r="CE45" i="5"/>
  <c r="CL45" i="5"/>
  <c r="D60" i="5"/>
  <c r="CK55" i="5"/>
  <c r="CD55" i="5" s="1"/>
  <c r="CG55" i="5"/>
  <c r="CL55" i="5"/>
  <c r="CF55" i="5"/>
  <c r="CL93" i="5"/>
  <c r="CD93" i="5"/>
  <c r="AW93" i="5" s="1"/>
  <c r="CK93" i="5"/>
  <c r="CG93" i="5"/>
  <c r="CJ93" i="5"/>
  <c r="CC93" i="5" s="1"/>
  <c r="CE93" i="5"/>
  <c r="CM93" i="5"/>
  <c r="CK100" i="5"/>
  <c r="CG100" i="5"/>
  <c r="CM100" i="5"/>
  <c r="CE100" i="5"/>
  <c r="CN100" i="5"/>
  <c r="CL100" i="5"/>
  <c r="CF100" i="5"/>
  <c r="AW100" i="5" s="1"/>
  <c r="CD100" i="5"/>
  <c r="CJ100" i="5"/>
  <c r="CC100" i="5" s="1"/>
  <c r="CK106" i="5"/>
  <c r="CG106" i="5"/>
  <c r="AW106" i="5" s="1"/>
  <c r="CM106" i="5"/>
  <c r="CE106" i="5"/>
  <c r="CN106" i="5"/>
  <c r="CL106" i="5"/>
  <c r="CF106" i="5"/>
  <c r="CJ106" i="5"/>
  <c r="CC106" i="5" s="1"/>
  <c r="CL153" i="5"/>
  <c r="CD153" i="5"/>
  <c r="CN153" i="5"/>
  <c r="CJ153" i="5"/>
  <c r="CC153" i="5" s="1"/>
  <c r="CF153" i="5"/>
  <c r="CM153" i="5"/>
  <c r="CG153" i="5"/>
  <c r="AY153" i="5" s="1"/>
  <c r="CE153" i="5"/>
  <c r="CJ165" i="5"/>
  <c r="CC165" i="5" s="1"/>
  <c r="CH165" i="5"/>
  <c r="CA165" i="5" s="1"/>
  <c r="CK165" i="5"/>
  <c r="CD165" i="5" s="1"/>
  <c r="CI165" i="5"/>
  <c r="CB165" i="5" s="1"/>
  <c r="CK224" i="5"/>
  <c r="CE224" i="5"/>
  <c r="CL224" i="5"/>
  <c r="CD224" i="5"/>
  <c r="CN224" i="5"/>
  <c r="CF224" i="5"/>
  <c r="CG224" i="5"/>
  <c r="AX224" i="5" s="1"/>
  <c r="CM224" i="5"/>
  <c r="CK250" i="5"/>
  <c r="CE250" i="5"/>
  <c r="CN250" i="5"/>
  <c r="CG250" i="5"/>
  <c r="CM250" i="5"/>
  <c r="CD250" i="5"/>
  <c r="AX250" i="5" s="1"/>
  <c r="CF250" i="5"/>
  <c r="CL250" i="5"/>
  <c r="CI13" i="5"/>
  <c r="CB13" i="5" s="1"/>
  <c r="AX13" i="5" s="1"/>
  <c r="CM13" i="5"/>
  <c r="CI15" i="5"/>
  <c r="CB15" i="5" s="1"/>
  <c r="CM15" i="5"/>
  <c r="CD20" i="5"/>
  <c r="CN20" i="5"/>
  <c r="CM22" i="5"/>
  <c r="CE22" i="5"/>
  <c r="CL27" i="5"/>
  <c r="CM30" i="5"/>
  <c r="CE30" i="5"/>
  <c r="CM33" i="5"/>
  <c r="CI43" i="5"/>
  <c r="CB43" i="5" s="1"/>
  <c r="CK43" i="5"/>
  <c r="CD43" i="5" s="1"/>
  <c r="CG43" i="5"/>
  <c r="CF44" i="5"/>
  <c r="CK44" i="5"/>
  <c r="CD44" i="5" s="1"/>
  <c r="CE47" i="5"/>
  <c r="CM47" i="5"/>
  <c r="CM52" i="5"/>
  <c r="CI52" i="5"/>
  <c r="CB52" i="5" s="1"/>
  <c r="AX52" i="5" s="1"/>
  <c r="CE52" i="5"/>
  <c r="CK53" i="5"/>
  <c r="CD53" i="5" s="1"/>
  <c r="CG53" i="5"/>
  <c r="CL53" i="5"/>
  <c r="CF53" i="5"/>
  <c r="AX53" i="5" s="1"/>
  <c r="CE55" i="5"/>
  <c r="CM55" i="5"/>
  <c r="E60" i="5"/>
  <c r="D61" i="5"/>
  <c r="E64" i="5"/>
  <c r="D64" i="5" s="1"/>
  <c r="CF62" i="5"/>
  <c r="CE63" i="5"/>
  <c r="CF93" i="5"/>
  <c r="CN93" i="5"/>
  <c r="CM114" i="5"/>
  <c r="CE114" i="5"/>
  <c r="CK114" i="5"/>
  <c r="CG114" i="5"/>
  <c r="CN114" i="5"/>
  <c r="CL114" i="5"/>
  <c r="CF114" i="5"/>
  <c r="AW114" i="5" s="1"/>
  <c r="CD114" i="5"/>
  <c r="CJ114" i="5"/>
  <c r="CC114" i="5" s="1"/>
  <c r="CK122" i="5"/>
  <c r="CG122" i="5"/>
  <c r="CM122" i="5"/>
  <c r="CE122" i="5"/>
  <c r="CN122" i="5"/>
  <c r="CL122" i="5"/>
  <c r="CF122" i="5"/>
  <c r="CD122" i="5"/>
  <c r="CJ122" i="5"/>
  <c r="CC122" i="5" s="1"/>
  <c r="AW122" i="5" s="1"/>
  <c r="AY152" i="5"/>
  <c r="CK203" i="5"/>
  <c r="CD203" i="5" s="1"/>
  <c r="CL203" i="5"/>
  <c r="CE203" i="5" s="1"/>
  <c r="CI203" i="5"/>
  <c r="CB203" i="5" s="1"/>
  <c r="CH203" i="5"/>
  <c r="CA203" i="5" s="1"/>
  <c r="AV203" i="5" s="1"/>
  <c r="CJ203" i="5"/>
  <c r="CC203" i="5" s="1"/>
  <c r="CN223" i="5"/>
  <c r="CJ223" i="5"/>
  <c r="CC223" i="5" s="1"/>
  <c r="CF223" i="5"/>
  <c r="CK223" i="5"/>
  <c r="CE223" i="5"/>
  <c r="CM223" i="5"/>
  <c r="CG223" i="5"/>
  <c r="CI223" i="5"/>
  <c r="CB223" i="5" s="1"/>
  <c r="CD223" i="5"/>
  <c r="AX223" i="5" s="1"/>
  <c r="CL223" i="5"/>
  <c r="CL279" i="5"/>
  <c r="CF279" i="5"/>
  <c r="CN279" i="5"/>
  <c r="CG279" i="5"/>
  <c r="CM279" i="5"/>
  <c r="CE279" i="5"/>
  <c r="CK279" i="5"/>
  <c r="CD279" i="5"/>
  <c r="CL20" i="5"/>
  <c r="CL25" i="5"/>
  <c r="CF33" i="5"/>
  <c r="CL35" i="5"/>
  <c r="CD35" i="5"/>
  <c r="CJ35" i="5"/>
  <c r="CC35" i="5" s="1"/>
  <c r="CF35" i="5"/>
  <c r="CM45" i="5"/>
  <c r="CI45" i="5"/>
  <c r="CB45" i="5" s="1"/>
  <c r="AX45" i="5" s="1"/>
  <c r="CN45" i="5"/>
  <c r="CG45" i="5"/>
  <c r="CM62" i="5"/>
  <c r="CI62" i="5"/>
  <c r="CB62" i="5" s="1"/>
  <c r="AX62" i="5" s="1"/>
  <c r="CE62" i="5"/>
  <c r="CK63" i="5"/>
  <c r="CD63" i="5" s="1"/>
  <c r="CG63" i="5"/>
  <c r="CL63" i="5"/>
  <c r="CF63" i="5"/>
  <c r="J73" i="5"/>
  <c r="CL96" i="5"/>
  <c r="CG96" i="5"/>
  <c r="CK96" i="5"/>
  <c r="CF96" i="5"/>
  <c r="CM96" i="5"/>
  <c r="CD96" i="5"/>
  <c r="AW96" i="5" s="1"/>
  <c r="CJ96" i="5"/>
  <c r="CC96" i="5" s="1"/>
  <c r="CM110" i="5"/>
  <c r="CE110" i="5"/>
  <c r="CK110" i="5"/>
  <c r="CG110" i="5"/>
  <c r="CN110" i="5"/>
  <c r="CF110" i="5"/>
  <c r="CL110" i="5"/>
  <c r="CK127" i="5"/>
  <c r="CF127" i="5"/>
  <c r="CM127" i="5"/>
  <c r="CD127" i="5"/>
  <c r="CJ127" i="5"/>
  <c r="CC127" i="5" s="1"/>
  <c r="CN127" i="5"/>
  <c r="CE127" i="5"/>
  <c r="CL127" i="5"/>
  <c r="CK131" i="5"/>
  <c r="CG131" i="5"/>
  <c r="CM131" i="5"/>
  <c r="CE131" i="5"/>
  <c r="CN131" i="5"/>
  <c r="CL131" i="5"/>
  <c r="CF131" i="5"/>
  <c r="CD131" i="5"/>
  <c r="AW131" i="5" s="1"/>
  <c r="CJ131" i="5"/>
  <c r="CC131" i="5" s="1"/>
  <c r="CK139" i="5"/>
  <c r="CG139" i="5"/>
  <c r="CM139" i="5"/>
  <c r="CE139" i="5"/>
  <c r="CN139" i="5"/>
  <c r="CL139" i="5"/>
  <c r="CF139" i="5"/>
  <c r="AW139" i="5" s="1"/>
  <c r="CD139" i="5"/>
  <c r="CJ139" i="5"/>
  <c r="CC139" i="5" s="1"/>
  <c r="CE13" i="5"/>
  <c r="CE15" i="5"/>
  <c r="AX15" i="5" s="1"/>
  <c r="CL22" i="5"/>
  <c r="CM25" i="5"/>
  <c r="CD28" i="5"/>
  <c r="AY28" i="5" s="1"/>
  <c r="CN28" i="5"/>
  <c r="CL30" i="5"/>
  <c r="CF13" i="5"/>
  <c r="CN13" i="5"/>
  <c r="CF15" i="5"/>
  <c r="CN15" i="5"/>
  <c r="CF20" i="5"/>
  <c r="CJ20" i="5"/>
  <c r="CC20" i="5" s="1"/>
  <c r="AY20" i="5" s="1"/>
  <c r="CK21" i="5"/>
  <c r="CG21" i="5"/>
  <c r="CF21" i="5"/>
  <c r="AY21" i="5" s="1"/>
  <c r="CL21" i="5"/>
  <c r="CD22" i="5"/>
  <c r="CN22" i="5"/>
  <c r="CM24" i="5"/>
  <c r="CE24" i="5"/>
  <c r="CL24" i="5"/>
  <c r="CD25" i="5"/>
  <c r="CN25" i="5"/>
  <c r="CF28" i="5"/>
  <c r="CK29" i="5"/>
  <c r="CG29" i="5"/>
  <c r="CF29" i="5"/>
  <c r="AY29" i="5" s="1"/>
  <c r="CL29" i="5"/>
  <c r="CD30" i="5"/>
  <c r="CN30" i="5"/>
  <c r="CM32" i="5"/>
  <c r="CE32" i="5"/>
  <c r="CL32" i="5"/>
  <c r="CD33" i="5"/>
  <c r="CE35" i="5"/>
  <c r="CK35" i="5"/>
  <c r="CI42" i="5"/>
  <c r="CB42" i="5" s="1"/>
  <c r="CM42" i="5"/>
  <c r="CG42" i="5"/>
  <c r="CM43" i="5"/>
  <c r="CG44" i="5"/>
  <c r="CM50" i="5"/>
  <c r="CI50" i="5"/>
  <c r="CB50" i="5" s="1"/>
  <c r="CE50" i="5"/>
  <c r="CK51" i="5"/>
  <c r="CD51" i="5" s="1"/>
  <c r="AX51" i="5" s="1"/>
  <c r="CG51" i="5"/>
  <c r="CL51" i="5"/>
  <c r="CF51" i="5"/>
  <c r="CF52" i="5"/>
  <c r="CK52" i="5"/>
  <c r="CD52" i="5" s="1"/>
  <c r="CE53" i="5"/>
  <c r="CM53" i="5"/>
  <c r="CN55" i="5"/>
  <c r="CM58" i="5"/>
  <c r="CI58" i="5"/>
  <c r="CB58" i="5" s="1"/>
  <c r="CE58" i="5"/>
  <c r="CK59" i="5"/>
  <c r="CD59" i="5" s="1"/>
  <c r="AX59" i="5" s="1"/>
  <c r="CG59" i="5"/>
  <c r="CL59" i="5"/>
  <c r="CF59" i="5"/>
  <c r="CG62" i="5"/>
  <c r="CL62" i="5"/>
  <c r="CN63" i="5"/>
  <c r="CN92" i="5"/>
  <c r="CJ92" i="5"/>
  <c r="CC92" i="5" s="1"/>
  <c r="CF92" i="5"/>
  <c r="CL92" i="5"/>
  <c r="CG92" i="5"/>
  <c r="AW92" i="5" s="1"/>
  <c r="CK92" i="5"/>
  <c r="CE92" i="5"/>
  <c r="CM103" i="5"/>
  <c r="CE103" i="5"/>
  <c r="CK103" i="5"/>
  <c r="CG103" i="5"/>
  <c r="CN103" i="5"/>
  <c r="CJ103" i="5"/>
  <c r="CC103" i="5" s="1"/>
  <c r="AW103" i="5" s="1"/>
  <c r="CD103" i="5"/>
  <c r="CK107" i="5"/>
  <c r="CF107" i="5"/>
  <c r="CM107" i="5"/>
  <c r="CD107" i="5"/>
  <c r="CJ107" i="5"/>
  <c r="CC107" i="5" s="1"/>
  <c r="CG107" i="5"/>
  <c r="CN107" i="5"/>
  <c r="CE107" i="5"/>
  <c r="CG127" i="5"/>
  <c r="CK135" i="5"/>
  <c r="CG135" i="5"/>
  <c r="CM135" i="5"/>
  <c r="CE135" i="5"/>
  <c r="CN135" i="5"/>
  <c r="CL135" i="5"/>
  <c r="CF135" i="5"/>
  <c r="AW135" i="5" s="1"/>
  <c r="CD135" i="5"/>
  <c r="CJ135" i="5"/>
  <c r="CC135" i="5" s="1"/>
  <c r="CK143" i="5"/>
  <c r="CG143" i="5"/>
  <c r="CM143" i="5"/>
  <c r="CE143" i="5"/>
  <c r="CN143" i="5"/>
  <c r="CL143" i="5"/>
  <c r="CF143" i="5"/>
  <c r="CD143" i="5"/>
  <c r="CJ143" i="5"/>
  <c r="CC143" i="5" s="1"/>
  <c r="AW143" i="5" s="1"/>
  <c r="CK166" i="5"/>
  <c r="CD166" i="5" s="1"/>
  <c r="CI166" i="5"/>
  <c r="CB166" i="5" s="1"/>
  <c r="CH166" i="5"/>
  <c r="CA166" i="5" s="1"/>
  <c r="CJ166" i="5"/>
  <c r="CC166" i="5" s="1"/>
  <c r="CJ206" i="5"/>
  <c r="CC206" i="5" s="1"/>
  <c r="CL206" i="5"/>
  <c r="CE206" i="5" s="1"/>
  <c r="CI206" i="5"/>
  <c r="CB206" i="5" s="1"/>
  <c r="AV206" i="5" s="1"/>
  <c r="CK206" i="5"/>
  <c r="CD206" i="5" s="1"/>
  <c r="CM253" i="5"/>
  <c r="CG253" i="5"/>
  <c r="CJ253" i="5"/>
  <c r="CC253" i="5" s="1"/>
  <c r="AX253" i="5" s="1"/>
  <c r="CF253" i="5"/>
  <c r="CE253" i="5"/>
  <c r="CL253" i="5"/>
  <c r="CN253" i="5"/>
  <c r="CI253" i="5"/>
  <c r="CB253" i="5" s="1"/>
  <c r="CM28" i="5"/>
  <c r="CE28" i="5"/>
  <c r="CL28" i="5"/>
  <c r="CK33" i="5"/>
  <c r="CG33" i="5"/>
  <c r="CL33" i="5"/>
  <c r="CM44" i="5"/>
  <c r="CI44" i="5"/>
  <c r="CB44" i="5" s="1"/>
  <c r="AX44" i="5" s="1"/>
  <c r="CE44" i="5"/>
  <c r="CK47" i="5"/>
  <c r="CD47" i="5" s="1"/>
  <c r="CG47" i="5"/>
  <c r="CL47" i="5"/>
  <c r="CF47" i="5"/>
  <c r="CK27" i="5"/>
  <c r="CG27" i="5"/>
  <c r="CF27" i="5"/>
  <c r="CA12" i="5"/>
  <c r="CG13" i="5"/>
  <c r="CG15" i="5"/>
  <c r="D19" i="5"/>
  <c r="CG20" i="5"/>
  <c r="CK20" i="5"/>
  <c r="CM21" i="5"/>
  <c r="CF22" i="5"/>
  <c r="CJ22" i="5"/>
  <c r="CC22" i="5" s="1"/>
  <c r="AY22" i="5" s="1"/>
  <c r="CD24" i="5"/>
  <c r="AY24" i="5" s="1"/>
  <c r="CN24" i="5"/>
  <c r="CE25" i="5"/>
  <c r="CJ25" i="5"/>
  <c r="CC25" i="5" s="1"/>
  <c r="D26" i="5"/>
  <c r="CD27" i="5"/>
  <c r="AY27" i="5" s="1"/>
  <c r="CN27" i="5"/>
  <c r="CG28" i="5"/>
  <c r="CK28" i="5"/>
  <c r="CM29" i="5"/>
  <c r="CF30" i="5"/>
  <c r="CJ30" i="5"/>
  <c r="CC30" i="5" s="1"/>
  <c r="CD32" i="5"/>
  <c r="AY32" i="5" s="1"/>
  <c r="CN32" i="5"/>
  <c r="CE33" i="5"/>
  <c r="CJ33" i="5"/>
  <c r="CC33" i="5" s="1"/>
  <c r="AY33" i="5" s="1"/>
  <c r="D34" i="5"/>
  <c r="CG35" i="5"/>
  <c r="CM35" i="5"/>
  <c r="CK42" i="5"/>
  <c r="CD42" i="5" s="1"/>
  <c r="CN43" i="5"/>
  <c r="CN44" i="5"/>
  <c r="CK45" i="5"/>
  <c r="CD45" i="5" s="1"/>
  <c r="CI47" i="5"/>
  <c r="CB47" i="5" s="1"/>
  <c r="D54" i="5"/>
  <c r="CM48" i="5"/>
  <c r="CI48" i="5"/>
  <c r="CB48" i="5" s="1"/>
  <c r="AX48" i="5" s="1"/>
  <c r="CE48" i="5"/>
  <c r="CK49" i="5"/>
  <c r="CD49" i="5" s="1"/>
  <c r="AX49" i="5" s="1"/>
  <c r="CG49" i="5"/>
  <c r="CL49" i="5"/>
  <c r="CF49" i="5"/>
  <c r="CF50" i="5"/>
  <c r="CK50" i="5"/>
  <c r="CD50" i="5" s="1"/>
  <c r="CE51" i="5"/>
  <c r="CM51" i="5"/>
  <c r="CG52" i="5"/>
  <c r="CL52" i="5"/>
  <c r="CN53" i="5"/>
  <c r="CI55" i="5"/>
  <c r="CB55" i="5" s="1"/>
  <c r="CM56" i="5"/>
  <c r="CI56" i="5"/>
  <c r="CB56" i="5" s="1"/>
  <c r="AX56" i="5" s="1"/>
  <c r="CE56" i="5"/>
  <c r="CK57" i="5"/>
  <c r="CD57" i="5" s="1"/>
  <c r="CG57" i="5"/>
  <c r="CL57" i="5"/>
  <c r="CF57" i="5"/>
  <c r="CF58" i="5"/>
  <c r="CK58" i="5"/>
  <c r="CD58" i="5" s="1"/>
  <c r="CE59" i="5"/>
  <c r="CM59" i="5"/>
  <c r="CN62" i="5"/>
  <c r="CI63" i="5"/>
  <c r="CB63" i="5" s="1"/>
  <c r="AX63" i="5" s="1"/>
  <c r="J80" i="5"/>
  <c r="J81" i="5"/>
  <c r="CN96" i="5"/>
  <c r="CK98" i="5"/>
  <c r="CG98" i="5"/>
  <c r="CM98" i="5"/>
  <c r="CJ98" i="5"/>
  <c r="CC98" i="5" s="1"/>
  <c r="AW98" i="5" s="1"/>
  <c r="CE98" i="5"/>
  <c r="CD98" i="5"/>
  <c r="CL98" i="5"/>
  <c r="CD106" i="5"/>
  <c r="CD110" i="5"/>
  <c r="CJ110" i="5"/>
  <c r="CC110" i="5" s="1"/>
  <c r="AW110" i="5" s="1"/>
  <c r="CM118" i="5"/>
  <c r="CE118" i="5"/>
  <c r="CK118" i="5"/>
  <c r="CG118" i="5"/>
  <c r="CN118" i="5"/>
  <c r="CL118" i="5"/>
  <c r="CF118" i="5"/>
  <c r="CD118" i="5"/>
  <c r="AW118" i="5" s="1"/>
  <c r="CJ118" i="5"/>
  <c r="CC118" i="5" s="1"/>
  <c r="CK125" i="5"/>
  <c r="CF125" i="5"/>
  <c r="CM125" i="5"/>
  <c r="CD125" i="5"/>
  <c r="CJ125" i="5"/>
  <c r="CC125" i="5" s="1"/>
  <c r="AW125" i="5" s="1"/>
  <c r="CG125" i="5"/>
  <c r="CN125" i="5"/>
  <c r="CE125" i="5"/>
  <c r="CK153" i="5"/>
  <c r="CI196" i="5"/>
  <c r="CB196" i="5" s="1"/>
  <c r="CK196" i="5"/>
  <c r="CD196" i="5" s="1"/>
  <c r="CH196" i="5"/>
  <c r="CA196" i="5" s="1"/>
  <c r="CJ196" i="5"/>
  <c r="CC196" i="5" s="1"/>
  <c r="CN227" i="5"/>
  <c r="CD227" i="5"/>
  <c r="CL227" i="5"/>
  <c r="CF227" i="5"/>
  <c r="CG227" i="5"/>
  <c r="CM227" i="5"/>
  <c r="CE227" i="5"/>
  <c r="AX227" i="5" s="1"/>
  <c r="CK227" i="5"/>
  <c r="CM252" i="5"/>
  <c r="CG252" i="5"/>
  <c r="CN252" i="5"/>
  <c r="CF252" i="5"/>
  <c r="CL252" i="5"/>
  <c r="CD252" i="5"/>
  <c r="CE252" i="5"/>
  <c r="CK252" i="5"/>
  <c r="CM270" i="5"/>
  <c r="CG270" i="5"/>
  <c r="CL270" i="5"/>
  <c r="CF270" i="5"/>
  <c r="AX270" i="5" s="1"/>
  <c r="CK270" i="5"/>
  <c r="CD270" i="5"/>
  <c r="CE270" i="5"/>
  <c r="CN270" i="5"/>
  <c r="CN152" i="5"/>
  <c r="CJ152" i="5"/>
  <c r="CC152" i="5" s="1"/>
  <c r="CF152" i="5"/>
  <c r="CL152" i="5"/>
  <c r="CD152" i="5"/>
  <c r="CM152" i="5"/>
  <c r="CG152" i="5"/>
  <c r="CK152" i="5"/>
  <c r="CE152" i="5"/>
  <c r="CI164" i="5"/>
  <c r="CB164" i="5" s="1"/>
  <c r="CK164" i="5"/>
  <c r="CD164" i="5" s="1"/>
  <c r="CH164" i="5"/>
  <c r="CA164" i="5" s="1"/>
  <c r="AW164" i="5" s="1"/>
  <c r="CK180" i="5"/>
  <c r="CD180" i="5" s="1"/>
  <c r="CI180" i="5"/>
  <c r="CB180" i="5" s="1"/>
  <c r="CJ180" i="5"/>
  <c r="CC180" i="5" s="1"/>
  <c r="CH180" i="5"/>
  <c r="CA180" i="5" s="1"/>
  <c r="AW180" i="5" s="1"/>
  <c r="CK182" i="5"/>
  <c r="CD182" i="5" s="1"/>
  <c r="CI182" i="5"/>
  <c r="CB182" i="5" s="1"/>
  <c r="AW182" i="5" s="1"/>
  <c r="CJ182" i="5"/>
  <c r="CC182" i="5" s="1"/>
  <c r="CI185" i="5"/>
  <c r="CB185" i="5" s="1"/>
  <c r="CH185" i="5"/>
  <c r="CA185" i="5" s="1"/>
  <c r="CJ185" i="5"/>
  <c r="CC185" i="5" s="1"/>
  <c r="CI192" i="5"/>
  <c r="CB192" i="5" s="1"/>
  <c r="CK192" i="5"/>
  <c r="CD192" i="5" s="1"/>
  <c r="CH192" i="5"/>
  <c r="CA192" i="5" s="1"/>
  <c r="CI195" i="5"/>
  <c r="CB195" i="5" s="1"/>
  <c r="CH195" i="5"/>
  <c r="CA195" i="5" s="1"/>
  <c r="CJ195" i="5"/>
  <c r="CC195" i="5" s="1"/>
  <c r="CK195" i="5"/>
  <c r="CD195" i="5" s="1"/>
  <c r="CL235" i="5"/>
  <c r="CD235" i="5"/>
  <c r="AX235" i="5" s="1"/>
  <c r="CM235" i="5"/>
  <c r="CI235" i="5"/>
  <c r="CB235" i="5" s="1"/>
  <c r="CE235" i="5"/>
  <c r="CK235" i="5"/>
  <c r="CG235" i="5"/>
  <c r="CF235" i="5"/>
  <c r="CN244" i="5"/>
  <c r="CG244" i="5"/>
  <c r="CM244" i="5"/>
  <c r="CE244" i="5"/>
  <c r="CD244" i="5"/>
  <c r="AX244" i="5" s="1"/>
  <c r="CK244" i="5"/>
  <c r="CF244" i="5"/>
  <c r="CL245" i="5"/>
  <c r="CE245" i="5"/>
  <c r="AX245" i="5" s="1"/>
  <c r="CG245" i="5"/>
  <c r="CM245" i="5"/>
  <c r="CF245" i="5"/>
  <c r="CN245" i="5"/>
  <c r="CK245" i="5"/>
  <c r="CD245" i="5"/>
  <c r="CG263" i="5"/>
  <c r="CN263" i="5"/>
  <c r="CF263" i="5"/>
  <c r="CL263" i="5"/>
  <c r="CM263" i="5"/>
  <c r="CE263" i="5"/>
  <c r="AX263" i="5" s="1"/>
  <c r="CM269" i="5"/>
  <c r="CG269" i="5"/>
  <c r="CL269" i="5"/>
  <c r="CF269" i="5"/>
  <c r="CK269" i="5"/>
  <c r="CN269" i="5"/>
  <c r="CD269" i="5"/>
  <c r="AX269" i="5" s="1"/>
  <c r="CE269" i="5"/>
  <c r="CN97" i="5"/>
  <c r="CJ97" i="5"/>
  <c r="CC97" i="5" s="1"/>
  <c r="AW97" i="5" s="1"/>
  <c r="CF97" i="5"/>
  <c r="CM97" i="5"/>
  <c r="CE97" i="5"/>
  <c r="CG97" i="5"/>
  <c r="CL97" i="5"/>
  <c r="CK109" i="5"/>
  <c r="CG109" i="5"/>
  <c r="CM109" i="5"/>
  <c r="CE109" i="5"/>
  <c r="AW109" i="5" s="1"/>
  <c r="CN109" i="5"/>
  <c r="CL109" i="5"/>
  <c r="CF109" i="5"/>
  <c r="AW115" i="5"/>
  <c r="CK129" i="5"/>
  <c r="CF129" i="5"/>
  <c r="CM129" i="5"/>
  <c r="CD129" i="5"/>
  <c r="CJ129" i="5"/>
  <c r="CC129" i="5" s="1"/>
  <c r="AW129" i="5" s="1"/>
  <c r="AW132" i="5"/>
  <c r="AW140" i="5"/>
  <c r="CL157" i="5"/>
  <c r="CD157" i="5"/>
  <c r="CN157" i="5"/>
  <c r="CJ157" i="5"/>
  <c r="CC157" i="5" s="1"/>
  <c r="AY157" i="5" s="1"/>
  <c r="CF157" i="5"/>
  <c r="CM157" i="5"/>
  <c r="CG157" i="5"/>
  <c r="CK157" i="5"/>
  <c r="CH168" i="5"/>
  <c r="CA168" i="5" s="1"/>
  <c r="CJ168" i="5"/>
  <c r="CC168" i="5" s="1"/>
  <c r="CK168" i="5"/>
  <c r="CD168" i="5" s="1"/>
  <c r="CJ170" i="5"/>
  <c r="CC170" i="5" s="1"/>
  <c r="CH170" i="5"/>
  <c r="CA170" i="5" s="1"/>
  <c r="CK170" i="5"/>
  <c r="CD170" i="5" s="1"/>
  <c r="CH172" i="5"/>
  <c r="CA172" i="5" s="1"/>
  <c r="CJ172" i="5"/>
  <c r="CC172" i="5" s="1"/>
  <c r="CK172" i="5"/>
  <c r="CD172" i="5" s="1"/>
  <c r="CJ174" i="5"/>
  <c r="CC174" i="5" s="1"/>
  <c r="CH174" i="5"/>
  <c r="CA174" i="5" s="1"/>
  <c r="CK174" i="5"/>
  <c r="CD174" i="5" s="1"/>
  <c r="CK179" i="5"/>
  <c r="CD179" i="5" s="1"/>
  <c r="CJ179" i="5"/>
  <c r="CC179" i="5" s="1"/>
  <c r="CH179" i="5"/>
  <c r="CA179" i="5" s="1"/>
  <c r="CI188" i="5"/>
  <c r="CB188" i="5" s="1"/>
  <c r="CK188" i="5"/>
  <c r="CD188" i="5" s="1"/>
  <c r="CH188" i="5"/>
  <c r="CA188" i="5" s="1"/>
  <c r="CI191" i="5"/>
  <c r="CB191" i="5" s="1"/>
  <c r="CH191" i="5"/>
  <c r="CA191" i="5" s="1"/>
  <c r="AW191" i="5" s="1"/>
  <c r="CJ191" i="5"/>
  <c r="CC191" i="5" s="1"/>
  <c r="CK191" i="5"/>
  <c r="CD191" i="5" s="1"/>
  <c r="CJ192" i="5"/>
  <c r="CC192" i="5" s="1"/>
  <c r="CN221" i="5"/>
  <c r="CJ221" i="5"/>
  <c r="CC221" i="5" s="1"/>
  <c r="AX221" i="5" s="1"/>
  <c r="CF221" i="5"/>
  <c r="CL221" i="5"/>
  <c r="CG221" i="5"/>
  <c r="CK221" i="5"/>
  <c r="CD221" i="5"/>
  <c r="CE221" i="5"/>
  <c r="CM221" i="5"/>
  <c r="CK231" i="5"/>
  <c r="CE231" i="5"/>
  <c r="CM231" i="5"/>
  <c r="CF231" i="5"/>
  <c r="CL231" i="5"/>
  <c r="CG231" i="5"/>
  <c r="CN231" i="5"/>
  <c r="AX231" i="5"/>
  <c r="AX234" i="5"/>
  <c r="CL241" i="5"/>
  <c r="CG241" i="5"/>
  <c r="CM241" i="5"/>
  <c r="CF241" i="5"/>
  <c r="CI241" i="5"/>
  <c r="CB241" i="5" s="1"/>
  <c r="CK241" i="5"/>
  <c r="CD241" i="5"/>
  <c r="CN241" i="5"/>
  <c r="CJ241" i="5"/>
  <c r="CC241" i="5" s="1"/>
  <c r="CE241" i="5"/>
  <c r="CL243" i="5"/>
  <c r="CE243" i="5"/>
  <c r="AX243" i="5" s="1"/>
  <c r="CN243" i="5"/>
  <c r="CF243" i="5"/>
  <c r="CG243" i="5"/>
  <c r="CM243" i="5"/>
  <c r="CD243" i="5"/>
  <c r="CM248" i="5"/>
  <c r="CG248" i="5"/>
  <c r="CL248" i="5"/>
  <c r="CE248" i="5"/>
  <c r="CK248" i="5"/>
  <c r="CF248" i="5"/>
  <c r="AX248" i="5" s="1"/>
  <c r="CN273" i="5"/>
  <c r="CK273" i="5"/>
  <c r="CE273" i="5"/>
  <c r="AX273" i="5" s="1"/>
  <c r="CD273" i="5"/>
  <c r="CM273" i="5"/>
  <c r="CF273" i="5"/>
  <c r="CG273" i="5"/>
  <c r="CL273" i="5"/>
  <c r="AY35" i="5"/>
  <c r="J69" i="5"/>
  <c r="J77" i="5"/>
  <c r="CN94" i="5"/>
  <c r="CJ94" i="5"/>
  <c r="CC94" i="5" s="1"/>
  <c r="CF94" i="5"/>
  <c r="CM94" i="5"/>
  <c r="CE94" i="5"/>
  <c r="CG94" i="5"/>
  <c r="CL94" i="5"/>
  <c r="CK101" i="5"/>
  <c r="CF101" i="5"/>
  <c r="CM101" i="5"/>
  <c r="CD101" i="5"/>
  <c r="CJ101" i="5"/>
  <c r="CC101" i="5" s="1"/>
  <c r="AW101" i="5" s="1"/>
  <c r="CK115" i="5"/>
  <c r="CG115" i="5"/>
  <c r="CM115" i="5"/>
  <c r="CE115" i="5"/>
  <c r="CN115" i="5"/>
  <c r="CF115" i="5"/>
  <c r="CL115" i="5"/>
  <c r="CK119" i="5"/>
  <c r="CG119" i="5"/>
  <c r="CM119" i="5"/>
  <c r="CE119" i="5"/>
  <c r="AW119" i="5" s="1"/>
  <c r="CN119" i="5"/>
  <c r="CF119" i="5"/>
  <c r="CL119" i="5"/>
  <c r="CK123" i="5"/>
  <c r="CF123" i="5"/>
  <c r="CM123" i="5"/>
  <c r="CD123" i="5"/>
  <c r="CJ123" i="5"/>
  <c r="CC123" i="5" s="1"/>
  <c r="AW123" i="5" s="1"/>
  <c r="CL129" i="5"/>
  <c r="CM132" i="5"/>
  <c r="CE132" i="5"/>
  <c r="CK132" i="5"/>
  <c r="CG132" i="5"/>
  <c r="CN132" i="5"/>
  <c r="CF132" i="5"/>
  <c r="CL132" i="5"/>
  <c r="CM136" i="5"/>
  <c r="CE136" i="5"/>
  <c r="AW136" i="5" s="1"/>
  <c r="CK136" i="5"/>
  <c r="CG136" i="5"/>
  <c r="CN136" i="5"/>
  <c r="CF136" i="5"/>
  <c r="CL136" i="5"/>
  <c r="CM140" i="5"/>
  <c r="CE140" i="5"/>
  <c r="CK140" i="5"/>
  <c r="CG140" i="5"/>
  <c r="CN140" i="5"/>
  <c r="CF140" i="5"/>
  <c r="CL140" i="5"/>
  <c r="CM144" i="5"/>
  <c r="CE144" i="5"/>
  <c r="AW144" i="5" s="1"/>
  <c r="CK144" i="5"/>
  <c r="CG144" i="5"/>
  <c r="CN144" i="5"/>
  <c r="CF144" i="5"/>
  <c r="CL144" i="5"/>
  <c r="CK150" i="5"/>
  <c r="CN156" i="5"/>
  <c r="CJ156" i="5"/>
  <c r="CC156" i="5" s="1"/>
  <c r="AY156" i="5" s="1"/>
  <c r="CF156" i="5"/>
  <c r="CL156" i="5"/>
  <c r="CD156" i="5"/>
  <c r="CM156" i="5"/>
  <c r="CG156" i="5"/>
  <c r="CK156" i="5"/>
  <c r="CE156" i="5"/>
  <c r="CE157" i="5"/>
  <c r="CJ164" i="5"/>
  <c r="CC164" i="5" s="1"/>
  <c r="CK184" i="5"/>
  <c r="CD184" i="5" s="1"/>
  <c r="CI184" i="5"/>
  <c r="CB184" i="5" s="1"/>
  <c r="CH184" i="5"/>
  <c r="CA184" i="5" s="1"/>
  <c r="CI187" i="5"/>
  <c r="CB187" i="5" s="1"/>
  <c r="CH187" i="5"/>
  <c r="CA187" i="5" s="1"/>
  <c r="CJ187" i="5"/>
  <c r="CC187" i="5" s="1"/>
  <c r="CK187" i="5"/>
  <c r="CD187" i="5" s="1"/>
  <c r="CJ188" i="5"/>
  <c r="CC188" i="5" s="1"/>
  <c r="CL204" i="5"/>
  <c r="CE204" i="5" s="1"/>
  <c r="CH204" i="5"/>
  <c r="CA204" i="5" s="1"/>
  <c r="CK204" i="5"/>
  <c r="CD204" i="5" s="1"/>
  <c r="CI204" i="5"/>
  <c r="CB204" i="5" s="1"/>
  <c r="CJ204" i="5"/>
  <c r="CC204" i="5" s="1"/>
  <c r="CL225" i="5"/>
  <c r="CF225" i="5"/>
  <c r="AX225" i="5" s="1"/>
  <c r="CM225" i="5"/>
  <c r="CE225" i="5"/>
  <c r="CG225" i="5"/>
  <c r="CK225" i="5"/>
  <c r="CN225" i="5"/>
  <c r="CN234" i="5"/>
  <c r="CD234" i="5"/>
  <c r="CK234" i="5"/>
  <c r="CE234" i="5"/>
  <c r="CM234" i="5"/>
  <c r="CF234" i="5"/>
  <c r="CG234" i="5"/>
  <c r="CJ235" i="5"/>
  <c r="CC235" i="5" s="1"/>
  <c r="CK243" i="5"/>
  <c r="CN246" i="5"/>
  <c r="CG246" i="5"/>
  <c r="CF246" i="5"/>
  <c r="CE246" i="5"/>
  <c r="AX246" i="5" s="1"/>
  <c r="CL246" i="5"/>
  <c r="CM246" i="5"/>
  <c r="CK246" i="5"/>
  <c r="CJ259" i="5"/>
  <c r="CC259" i="5" s="1"/>
  <c r="AX259" i="5" s="1"/>
  <c r="CE259" i="5"/>
  <c r="CN259" i="5"/>
  <c r="CI259" i="5"/>
  <c r="CB259" i="5" s="1"/>
  <c r="CF259" i="5"/>
  <c r="CM259" i="5"/>
  <c r="CG259" i="5"/>
  <c r="CK272" i="5"/>
  <c r="CE272" i="5"/>
  <c r="CN272" i="5"/>
  <c r="CD272" i="5"/>
  <c r="AX272" i="5" s="1"/>
  <c r="CM272" i="5"/>
  <c r="CF272" i="5"/>
  <c r="CG272" i="5"/>
  <c r="CM99" i="5"/>
  <c r="CE99" i="5"/>
  <c r="CK99" i="5"/>
  <c r="CG99" i="5"/>
  <c r="CD99" i="5"/>
  <c r="CJ99" i="5"/>
  <c r="CC99" i="5" s="1"/>
  <c r="CK102" i="5"/>
  <c r="CF102" i="5"/>
  <c r="CM102" i="5"/>
  <c r="CD102" i="5"/>
  <c r="AW102" i="5" s="1"/>
  <c r="CE102" i="5"/>
  <c r="CL102" i="5"/>
  <c r="CM105" i="5"/>
  <c r="CE105" i="5"/>
  <c r="CK105" i="5"/>
  <c r="CG105" i="5"/>
  <c r="CD105" i="5"/>
  <c r="CJ105" i="5"/>
  <c r="CC105" i="5" s="1"/>
  <c r="AW105" i="5" s="1"/>
  <c r="CM108" i="5"/>
  <c r="CE108" i="5"/>
  <c r="CK108" i="5"/>
  <c r="CG108" i="5"/>
  <c r="CD108" i="5"/>
  <c r="CJ108" i="5"/>
  <c r="CC108" i="5" s="1"/>
  <c r="CK113" i="5"/>
  <c r="CG113" i="5"/>
  <c r="CM113" i="5"/>
  <c r="CE113" i="5"/>
  <c r="CD113" i="5"/>
  <c r="CJ113" i="5"/>
  <c r="CC113" i="5" s="1"/>
  <c r="AW113" i="5" s="1"/>
  <c r="CK117" i="5"/>
  <c r="CG117" i="5"/>
  <c r="CM117" i="5"/>
  <c r="CE117" i="5"/>
  <c r="CD117" i="5"/>
  <c r="CJ117" i="5"/>
  <c r="CC117" i="5" s="1"/>
  <c r="AW117" i="5" s="1"/>
  <c r="CM121" i="5"/>
  <c r="CD121" i="5"/>
  <c r="CK121" i="5"/>
  <c r="CF121" i="5"/>
  <c r="CJ121" i="5"/>
  <c r="CC121" i="5" s="1"/>
  <c r="AW121" i="5" s="1"/>
  <c r="CK124" i="5"/>
  <c r="CF124" i="5"/>
  <c r="CM124" i="5"/>
  <c r="CD124" i="5"/>
  <c r="AW124" i="5" s="1"/>
  <c r="CE124" i="5"/>
  <c r="CL124" i="5"/>
  <c r="CK126" i="5"/>
  <c r="CF126" i="5"/>
  <c r="CM126" i="5"/>
  <c r="CD126" i="5"/>
  <c r="AW126" i="5" s="1"/>
  <c r="CE126" i="5"/>
  <c r="CL126" i="5"/>
  <c r="CK128" i="5"/>
  <c r="CF128" i="5"/>
  <c r="CM128" i="5"/>
  <c r="CD128" i="5"/>
  <c r="AW128" i="5" s="1"/>
  <c r="CE128" i="5"/>
  <c r="CL128" i="5"/>
  <c r="CM130" i="5"/>
  <c r="CE130" i="5"/>
  <c r="CK130" i="5"/>
  <c r="CG130" i="5"/>
  <c r="CD130" i="5"/>
  <c r="CJ130" i="5"/>
  <c r="CC130" i="5" s="1"/>
  <c r="AW130" i="5" s="1"/>
  <c r="CM134" i="5"/>
  <c r="CE134" i="5"/>
  <c r="CK134" i="5"/>
  <c r="CG134" i="5"/>
  <c r="CD134" i="5"/>
  <c r="CJ134" i="5"/>
  <c r="CC134" i="5" s="1"/>
  <c r="AW134" i="5" s="1"/>
  <c r="CM138" i="5"/>
  <c r="CE138" i="5"/>
  <c r="CK138" i="5"/>
  <c r="CG138" i="5"/>
  <c r="CD138" i="5"/>
  <c r="CJ138" i="5"/>
  <c r="CC138" i="5" s="1"/>
  <c r="AW138" i="5" s="1"/>
  <c r="CM142" i="5"/>
  <c r="CE142" i="5"/>
  <c r="CK142" i="5"/>
  <c r="CG142" i="5"/>
  <c r="CD142" i="5"/>
  <c r="CJ142" i="5"/>
  <c r="CC142" i="5" s="1"/>
  <c r="AW142" i="5" s="1"/>
  <c r="CL151" i="5"/>
  <c r="CD151" i="5"/>
  <c r="CN151" i="5"/>
  <c r="CJ151" i="5"/>
  <c r="CC151" i="5" s="1"/>
  <c r="AY151" i="5" s="1"/>
  <c r="CF151" i="5"/>
  <c r="CL155" i="5"/>
  <c r="CD155" i="5"/>
  <c r="CN155" i="5"/>
  <c r="CJ155" i="5"/>
  <c r="CC155" i="5" s="1"/>
  <c r="AY155" i="5" s="1"/>
  <c r="CF155" i="5"/>
  <c r="D159" i="5"/>
  <c r="F167" i="5"/>
  <c r="D167" i="5" s="1"/>
  <c r="CK183" i="5"/>
  <c r="CD183" i="5" s="1"/>
  <c r="CJ183" i="5"/>
  <c r="CC183" i="5" s="1"/>
  <c r="CH183" i="5"/>
  <c r="CA183" i="5" s="1"/>
  <c r="CI183" i="5"/>
  <c r="CB183" i="5" s="1"/>
  <c r="CI189" i="5"/>
  <c r="CB189" i="5" s="1"/>
  <c r="CH189" i="5"/>
  <c r="CA189" i="5" s="1"/>
  <c r="CJ189" i="5"/>
  <c r="CC189" i="5" s="1"/>
  <c r="CI193" i="5"/>
  <c r="CB193" i="5" s="1"/>
  <c r="CH193" i="5"/>
  <c r="CA193" i="5" s="1"/>
  <c r="AW193" i="5" s="1"/>
  <c r="CJ193" i="5"/>
  <c r="CC193" i="5" s="1"/>
  <c r="CI197" i="5"/>
  <c r="CB197" i="5" s="1"/>
  <c r="CH197" i="5"/>
  <c r="CA197" i="5" s="1"/>
  <c r="CJ197" i="5"/>
  <c r="CC197" i="5" s="1"/>
  <c r="CN230" i="5"/>
  <c r="CD230" i="5"/>
  <c r="AX230" i="5" s="1"/>
  <c r="CL230" i="5"/>
  <c r="CF230" i="5"/>
  <c r="CG230" i="5"/>
  <c r="CK230" i="5"/>
  <c r="CE230" i="5"/>
  <c r="CL251" i="5"/>
  <c r="CF251" i="5"/>
  <c r="CM251" i="5"/>
  <c r="CE251" i="5"/>
  <c r="CD251" i="5"/>
  <c r="CN251" i="5"/>
  <c r="CN256" i="5"/>
  <c r="CF256" i="5"/>
  <c r="CM256" i="5"/>
  <c r="CE256" i="5"/>
  <c r="AX256" i="5" s="1"/>
  <c r="CL256" i="5"/>
  <c r="CG256" i="5"/>
  <c r="CF99" i="5"/>
  <c r="AW99" i="5" s="1"/>
  <c r="CL99" i="5"/>
  <c r="CG102" i="5"/>
  <c r="CN102" i="5"/>
  <c r="CK104" i="5"/>
  <c r="CG104" i="5"/>
  <c r="CM104" i="5"/>
  <c r="CE104" i="5"/>
  <c r="CD104" i="5"/>
  <c r="CJ104" i="5"/>
  <c r="CC104" i="5" s="1"/>
  <c r="AW104" i="5" s="1"/>
  <c r="CF105" i="5"/>
  <c r="CL105" i="5"/>
  <c r="CF108" i="5"/>
  <c r="CL108" i="5"/>
  <c r="CJ111" i="5"/>
  <c r="CC111" i="5" s="1"/>
  <c r="AW111" i="5" s="1"/>
  <c r="CE111" i="5"/>
  <c r="CM111" i="5"/>
  <c r="CG111" i="5"/>
  <c r="CF111" i="5"/>
  <c r="CM112" i="5"/>
  <c r="CE112" i="5"/>
  <c r="CK112" i="5"/>
  <c r="CG112" i="5"/>
  <c r="CD112" i="5"/>
  <c r="CJ112" i="5"/>
  <c r="CC112" i="5" s="1"/>
  <c r="AW112" i="5" s="1"/>
  <c r="CF113" i="5"/>
  <c r="CL113" i="5"/>
  <c r="CM116" i="5"/>
  <c r="CE116" i="5"/>
  <c r="CK116" i="5"/>
  <c r="CG116" i="5"/>
  <c r="CD116" i="5"/>
  <c r="CJ116" i="5"/>
  <c r="CC116" i="5" s="1"/>
  <c r="AW116" i="5" s="1"/>
  <c r="CF117" i="5"/>
  <c r="CL117" i="5"/>
  <c r="CM120" i="5"/>
  <c r="CE120" i="5"/>
  <c r="CK120" i="5"/>
  <c r="CG120" i="5"/>
  <c r="CD120" i="5"/>
  <c r="CJ120" i="5"/>
  <c r="CC120" i="5" s="1"/>
  <c r="AW120" i="5" s="1"/>
  <c r="CE121" i="5"/>
  <c r="CL121" i="5"/>
  <c r="CG124" i="5"/>
  <c r="CN124" i="5"/>
  <c r="CG126" i="5"/>
  <c r="CN126" i="5"/>
  <c r="CG128" i="5"/>
  <c r="CN128" i="5"/>
  <c r="CF130" i="5"/>
  <c r="CL130" i="5"/>
  <c r="CK133" i="5"/>
  <c r="CG133" i="5"/>
  <c r="CM133" i="5"/>
  <c r="CE133" i="5"/>
  <c r="CD133" i="5"/>
  <c r="CJ133" i="5"/>
  <c r="CC133" i="5" s="1"/>
  <c r="AW133" i="5" s="1"/>
  <c r="CF134" i="5"/>
  <c r="CL134" i="5"/>
  <c r="CK137" i="5"/>
  <c r="CG137" i="5"/>
  <c r="CM137" i="5"/>
  <c r="CE137" i="5"/>
  <c r="CD137" i="5"/>
  <c r="CJ137" i="5"/>
  <c r="CC137" i="5" s="1"/>
  <c r="AW137" i="5" s="1"/>
  <c r="CF138" i="5"/>
  <c r="CL138" i="5"/>
  <c r="CK141" i="5"/>
  <c r="CG141" i="5"/>
  <c r="CM141" i="5"/>
  <c r="CE141" i="5"/>
  <c r="CD141" i="5"/>
  <c r="CJ141" i="5"/>
  <c r="CC141" i="5" s="1"/>
  <c r="AW141" i="5" s="1"/>
  <c r="CF142" i="5"/>
  <c r="CL142" i="5"/>
  <c r="CN150" i="5"/>
  <c r="CJ150" i="5"/>
  <c r="CC150" i="5" s="1"/>
  <c r="AY150" i="5" s="1"/>
  <c r="CF150" i="5"/>
  <c r="CL150" i="5"/>
  <c r="CD150" i="5"/>
  <c r="CE151" i="5"/>
  <c r="CK151" i="5"/>
  <c r="CN154" i="5"/>
  <c r="CJ154" i="5"/>
  <c r="CC154" i="5" s="1"/>
  <c r="AY154" i="5" s="1"/>
  <c r="CF154" i="5"/>
  <c r="CL154" i="5"/>
  <c r="CD154" i="5"/>
  <c r="CE155" i="5"/>
  <c r="CK155" i="5"/>
  <c r="CN158" i="5"/>
  <c r="CJ158" i="5"/>
  <c r="CC158" i="5" s="1"/>
  <c r="AY158" i="5" s="1"/>
  <c r="CF158" i="5"/>
  <c r="CL158" i="5"/>
  <c r="CD158" i="5"/>
  <c r="CI169" i="5"/>
  <c r="CB169" i="5" s="1"/>
  <c r="AW169" i="5" s="1"/>
  <c r="CK169" i="5"/>
  <c r="CD169" i="5" s="1"/>
  <c r="CJ169" i="5"/>
  <c r="CC169" i="5" s="1"/>
  <c r="CK171" i="5"/>
  <c r="CD171" i="5" s="1"/>
  <c r="CI171" i="5"/>
  <c r="CB171" i="5" s="1"/>
  <c r="AW171" i="5" s="1"/>
  <c r="CJ171" i="5"/>
  <c r="CC171" i="5" s="1"/>
  <c r="CI173" i="5"/>
  <c r="CB173" i="5" s="1"/>
  <c r="CK173" i="5"/>
  <c r="CD173" i="5" s="1"/>
  <c r="CJ173" i="5"/>
  <c r="CC173" i="5" s="1"/>
  <c r="AW173" i="5" s="1"/>
  <c r="CK175" i="5"/>
  <c r="CD175" i="5" s="1"/>
  <c r="CI175" i="5"/>
  <c r="CB175" i="5" s="1"/>
  <c r="AW175" i="5" s="1"/>
  <c r="CH176" i="5"/>
  <c r="CA176" i="5" s="1"/>
  <c r="CI176" i="5"/>
  <c r="CB176" i="5" s="1"/>
  <c r="CK176" i="5"/>
  <c r="CD176" i="5" s="1"/>
  <c r="CI177" i="5"/>
  <c r="CB177" i="5" s="1"/>
  <c r="CH177" i="5"/>
  <c r="CA177" i="5" s="1"/>
  <c r="CK177" i="5"/>
  <c r="CD177" i="5" s="1"/>
  <c r="CK181" i="5"/>
  <c r="CD181" i="5" s="1"/>
  <c r="CH181" i="5"/>
  <c r="CA181" i="5" s="1"/>
  <c r="CJ181" i="5"/>
  <c r="CC181" i="5" s="1"/>
  <c r="CI181" i="5"/>
  <c r="CB181" i="5" s="1"/>
  <c r="CI186" i="5"/>
  <c r="CB186" i="5" s="1"/>
  <c r="CK186" i="5"/>
  <c r="CD186" i="5" s="1"/>
  <c r="CH186" i="5"/>
  <c r="CA186" i="5" s="1"/>
  <c r="CI190" i="5"/>
  <c r="CB190" i="5" s="1"/>
  <c r="CK190" i="5"/>
  <c r="CD190" i="5" s="1"/>
  <c r="CH190" i="5"/>
  <c r="CA190" i="5" s="1"/>
  <c r="CI194" i="5"/>
  <c r="CB194" i="5" s="1"/>
  <c r="CK194" i="5"/>
  <c r="CD194" i="5" s="1"/>
  <c r="CH194" i="5"/>
  <c r="CA194" i="5" s="1"/>
  <c r="CI198" i="5"/>
  <c r="CB198" i="5" s="1"/>
  <c r="CK198" i="5"/>
  <c r="CD198" i="5" s="1"/>
  <c r="CH198" i="5"/>
  <c r="CA198" i="5" s="1"/>
  <c r="AW198" i="5" s="1"/>
  <c r="CI205" i="5"/>
  <c r="CB205" i="5" s="1"/>
  <c r="CK205" i="5"/>
  <c r="CD205" i="5" s="1"/>
  <c r="CL205" i="5"/>
  <c r="CE205" i="5" s="1"/>
  <c r="CH205" i="5"/>
  <c r="CA205" i="5" s="1"/>
  <c r="AV205" i="5" s="1"/>
  <c r="CL222" i="5"/>
  <c r="CD222" i="5"/>
  <c r="CN222" i="5"/>
  <c r="CI222" i="5"/>
  <c r="CB222" i="5" s="1"/>
  <c r="AX222" i="5" s="1"/>
  <c r="CE222" i="5"/>
  <c r="CK222" i="5"/>
  <c r="CF222" i="5"/>
  <c r="CG222" i="5"/>
  <c r="CM233" i="5"/>
  <c r="CG233" i="5"/>
  <c r="CL233" i="5"/>
  <c r="CE233" i="5"/>
  <c r="AX233" i="5" s="1"/>
  <c r="CF233" i="5"/>
  <c r="CK233" i="5"/>
  <c r="CN237" i="5"/>
  <c r="CD237" i="5"/>
  <c r="AX237" i="5" s="1"/>
  <c r="CL237" i="5"/>
  <c r="CF237" i="5"/>
  <c r="CK237" i="5"/>
  <c r="CG251" i="5"/>
  <c r="CG262" i="5"/>
  <c r="CN262" i="5"/>
  <c r="CF262" i="5"/>
  <c r="AX262" i="5" s="1"/>
  <c r="CM262" i="5"/>
  <c r="CL262" i="5"/>
  <c r="CE262" i="5"/>
  <c r="CL278" i="5"/>
  <c r="CF278" i="5"/>
  <c r="CK278" i="5"/>
  <c r="CD278" i="5"/>
  <c r="AX278" i="5" s="1"/>
  <c r="CN278" i="5"/>
  <c r="CE278" i="5"/>
  <c r="CM278" i="5"/>
  <c r="AX279" i="5"/>
  <c r="CN285" i="5"/>
  <c r="CD285" i="5"/>
  <c r="CK285" i="5"/>
  <c r="CE285" i="5"/>
  <c r="CG285" i="5"/>
  <c r="CM285" i="5"/>
  <c r="CF285" i="5"/>
  <c r="AX285" i="5" s="1"/>
  <c r="CL285" i="5"/>
  <c r="CI318" i="5"/>
  <c r="CB318" i="5"/>
  <c r="D216" i="5"/>
  <c r="CE226" i="5"/>
  <c r="D232" i="5"/>
  <c r="CE236" i="5"/>
  <c r="CD240" i="5"/>
  <c r="CN258" i="5"/>
  <c r="CF258" i="5"/>
  <c r="CM258" i="5"/>
  <c r="CE258" i="5"/>
  <c r="CL258" i="5"/>
  <c r="CG258" i="5"/>
  <c r="CM266" i="5"/>
  <c r="CG266" i="5"/>
  <c r="CL266" i="5"/>
  <c r="CF266" i="5"/>
  <c r="AX266" i="5" s="1"/>
  <c r="CK266" i="5"/>
  <c r="CD266" i="5"/>
  <c r="CN266" i="5"/>
  <c r="CN274" i="5"/>
  <c r="CD274" i="5"/>
  <c r="CM274" i="5"/>
  <c r="CG274" i="5"/>
  <c r="CL274" i="5"/>
  <c r="CE274" i="5"/>
  <c r="CN275" i="5"/>
  <c r="CD275" i="5"/>
  <c r="CM275" i="5"/>
  <c r="CG275" i="5"/>
  <c r="CL275" i="5"/>
  <c r="CF275" i="5"/>
  <c r="CE275" i="5"/>
  <c r="AX275" i="5" s="1"/>
  <c r="CM226" i="5"/>
  <c r="CG226" i="5"/>
  <c r="CK226" i="5"/>
  <c r="CD226" i="5"/>
  <c r="D228" i="5"/>
  <c r="CM236" i="5"/>
  <c r="CG236" i="5"/>
  <c r="CK236" i="5"/>
  <c r="CD236" i="5"/>
  <c r="D238" i="5"/>
  <c r="CM240" i="5"/>
  <c r="CG240" i="5"/>
  <c r="CF240" i="5"/>
  <c r="CN240" i="5"/>
  <c r="CN242" i="5"/>
  <c r="CG242" i="5"/>
  <c r="CL242" i="5"/>
  <c r="CD242" i="5"/>
  <c r="CK242" i="5"/>
  <c r="D247" i="5"/>
  <c r="CN249" i="5"/>
  <c r="CD249" i="5"/>
  <c r="AX249" i="5" s="1"/>
  <c r="CM249" i="5"/>
  <c r="CG249" i="5"/>
  <c r="CK249" i="5"/>
  <c r="CN257" i="5"/>
  <c r="CF257" i="5"/>
  <c r="CM257" i="5"/>
  <c r="CE257" i="5"/>
  <c r="CG257" i="5"/>
  <c r="AX258" i="5"/>
  <c r="CG261" i="5"/>
  <c r="CN261" i="5"/>
  <c r="CF261" i="5"/>
  <c r="CL261" i="5"/>
  <c r="CM261" i="5"/>
  <c r="CE261" i="5"/>
  <c r="AX261" i="5" s="1"/>
  <c r="CM268" i="5"/>
  <c r="CG268" i="5"/>
  <c r="CL268" i="5"/>
  <c r="CF268" i="5"/>
  <c r="CK268" i="5"/>
  <c r="CE268" i="5"/>
  <c r="AX274" i="5"/>
  <c r="CL280" i="5"/>
  <c r="CF280" i="5"/>
  <c r="CK280" i="5"/>
  <c r="CD280" i="5"/>
  <c r="AX280" i="5" s="1"/>
  <c r="CG280" i="5"/>
  <c r="CM280" i="5"/>
  <c r="D229" i="5"/>
  <c r="D239" i="5"/>
  <c r="CN254" i="5"/>
  <c r="CF254" i="5"/>
  <c r="CM254" i="5"/>
  <c r="CE254" i="5"/>
  <c r="CN255" i="5"/>
  <c r="CF255" i="5"/>
  <c r="CM255" i="5"/>
  <c r="CE255" i="5"/>
  <c r="AX255" i="5" s="1"/>
  <c r="CG255" i="5"/>
  <c r="CM265" i="5"/>
  <c r="CI265" i="5"/>
  <c r="CB265" i="5" s="1"/>
  <c r="AX265" i="5" s="1"/>
  <c r="CE265" i="5"/>
  <c r="CL265" i="5"/>
  <c r="CD265" i="5"/>
  <c r="CK265" i="5"/>
  <c r="CF265" i="5"/>
  <c r="CN265" i="5"/>
  <c r="CM267" i="5"/>
  <c r="CG267" i="5"/>
  <c r="CL267" i="5"/>
  <c r="CF267" i="5"/>
  <c r="CK267" i="5"/>
  <c r="CE267" i="5"/>
  <c r="AX267" i="5" s="1"/>
  <c r="CK271" i="5"/>
  <c r="CG271" i="5"/>
  <c r="CN271" i="5"/>
  <c r="CJ271" i="5"/>
  <c r="CC271" i="5" s="1"/>
  <c r="AX271" i="5" s="1"/>
  <c r="CF271" i="5"/>
  <c r="CM271" i="5"/>
  <c r="CE271" i="5"/>
  <c r="CL271" i="5"/>
  <c r="CN276" i="5"/>
  <c r="CD276" i="5"/>
  <c r="CL276" i="5"/>
  <c r="CF276" i="5"/>
  <c r="CK276" i="5"/>
  <c r="CE276" i="5"/>
  <c r="CM276" i="5"/>
  <c r="CL281" i="5"/>
  <c r="CF281" i="5"/>
  <c r="CM281" i="5"/>
  <c r="CG281" i="5"/>
  <c r="CE281" i="5"/>
  <c r="CN281" i="5"/>
  <c r="CD281" i="5"/>
  <c r="AX281" i="5" s="1"/>
  <c r="CN284" i="5"/>
  <c r="CD284" i="5"/>
  <c r="AX284" i="5" s="1"/>
  <c r="CK284" i="5"/>
  <c r="CE284" i="5"/>
  <c r="CM284" i="5"/>
  <c r="CF284" i="5"/>
  <c r="CG284" i="5"/>
  <c r="CI317" i="5"/>
  <c r="CB317" i="5"/>
  <c r="AS317" i="5" s="1"/>
  <c r="CI321" i="5"/>
  <c r="CB321" i="5"/>
  <c r="AX257" i="5"/>
  <c r="D260" i="5"/>
  <c r="D264" i="5"/>
  <c r="CL277" i="5"/>
  <c r="CD277" i="5"/>
  <c r="CN277" i="5"/>
  <c r="CI277" i="5"/>
  <c r="CB277" i="5" s="1"/>
  <c r="CE277" i="5"/>
  <c r="AX277" i="5" s="1"/>
  <c r="CM277" i="5"/>
  <c r="CJ277" i="5"/>
  <c r="CC277" i="5" s="1"/>
  <c r="CL289" i="5"/>
  <c r="CD289" i="5"/>
  <c r="CM289" i="5"/>
  <c r="CI289" i="5"/>
  <c r="CB289" i="5" s="1"/>
  <c r="CE289" i="5"/>
  <c r="CN289" i="5"/>
  <c r="CG289" i="5"/>
  <c r="CK289" i="5"/>
  <c r="CJ289" i="5"/>
  <c r="CC289" i="5" s="1"/>
  <c r="AX289" i="5" s="1"/>
  <c r="D288" i="5"/>
  <c r="D307" i="5"/>
  <c r="D320" i="5"/>
  <c r="AX276" i="5"/>
  <c r="CN286" i="5"/>
  <c r="CD286" i="5"/>
  <c r="AX286" i="5" s="1"/>
  <c r="CK286" i="5"/>
  <c r="CE286" i="5"/>
  <c r="CG286" i="5"/>
  <c r="CF286" i="5"/>
  <c r="D297" i="5"/>
  <c r="D299" i="5"/>
  <c r="D301" i="5"/>
  <c r="AX303" i="5"/>
  <c r="D319" i="5"/>
  <c r="CL290" i="5"/>
  <c r="CF290" i="5"/>
  <c r="CM290" i="5"/>
  <c r="CG290" i="5"/>
  <c r="CE290" i="5"/>
  <c r="CL291" i="5"/>
  <c r="CF291" i="5"/>
  <c r="CM291" i="5"/>
  <c r="CG291" i="5"/>
  <c r="CE291" i="5"/>
  <c r="CL292" i="5"/>
  <c r="CF292" i="5"/>
  <c r="CM292" i="5"/>
  <c r="CG292" i="5"/>
  <c r="CE292" i="5"/>
  <c r="CL293" i="5"/>
  <c r="CF293" i="5"/>
  <c r="CM293" i="5"/>
  <c r="CG293" i="5"/>
  <c r="AX293" i="5" s="1"/>
  <c r="CE293" i="5"/>
  <c r="CL294" i="5"/>
  <c r="CF294" i="5"/>
  <c r="CM294" i="5"/>
  <c r="CG294" i="5"/>
  <c r="CE294" i="5"/>
  <c r="CN295" i="5"/>
  <c r="CJ295" i="5"/>
  <c r="CC295" i="5" s="1"/>
  <c r="CF295" i="5"/>
  <c r="CK295" i="5"/>
  <c r="CG295" i="5"/>
  <c r="CI295" i="5"/>
  <c r="CB295" i="5" s="1"/>
  <c r="AX295" i="5" s="1"/>
  <c r="CL302" i="5"/>
  <c r="CF302" i="5"/>
  <c r="CM302" i="5"/>
  <c r="CG302" i="5"/>
  <c r="CE302" i="5"/>
  <c r="CL303" i="5"/>
  <c r="CF303" i="5"/>
  <c r="CM303" i="5"/>
  <c r="CG303" i="5"/>
  <c r="CE303" i="5"/>
  <c r="CL304" i="5"/>
  <c r="CF304" i="5"/>
  <c r="CM304" i="5"/>
  <c r="CG304" i="5"/>
  <c r="CE304" i="5"/>
  <c r="CL305" i="5"/>
  <c r="CF305" i="5"/>
  <c r="CM305" i="5"/>
  <c r="CG305" i="5"/>
  <c r="CE305" i="5"/>
  <c r="CL306" i="5"/>
  <c r="CF306" i="5"/>
  <c r="CM306" i="5"/>
  <c r="CG306" i="5"/>
  <c r="CE306" i="5"/>
  <c r="D308" i="5"/>
  <c r="AS318" i="5"/>
  <c r="AS321" i="5"/>
  <c r="CL282" i="5"/>
  <c r="CF282" i="5"/>
  <c r="CM282" i="5"/>
  <c r="CG282" i="5"/>
  <c r="CE282" i="5"/>
  <c r="AX282" i="5" s="1"/>
  <c r="CN283" i="5"/>
  <c r="CJ283" i="5"/>
  <c r="CC283" i="5" s="1"/>
  <c r="CF283" i="5"/>
  <c r="CK283" i="5"/>
  <c r="CG283" i="5"/>
  <c r="CI283" i="5"/>
  <c r="CB283" i="5" s="1"/>
  <c r="AX283" i="5" s="1"/>
  <c r="D287" i="5"/>
  <c r="CD290" i="5"/>
  <c r="AX290" i="5" s="1"/>
  <c r="CN290" i="5"/>
  <c r="CD291" i="5"/>
  <c r="AX291" i="5" s="1"/>
  <c r="CN291" i="5"/>
  <c r="CD292" i="5"/>
  <c r="AX292" i="5" s="1"/>
  <c r="CN292" i="5"/>
  <c r="CD293" i="5"/>
  <c r="CN293" i="5"/>
  <c r="CD294" i="5"/>
  <c r="AX294" i="5" s="1"/>
  <c r="CN294" i="5"/>
  <c r="D296" i="5"/>
  <c r="D298" i="5"/>
  <c r="D300" i="5"/>
  <c r="CD302" i="5"/>
  <c r="AX302" i="5" s="1"/>
  <c r="CN302" i="5"/>
  <c r="CD303" i="5"/>
  <c r="CN303" i="5"/>
  <c r="CD304" i="5"/>
  <c r="AX304" i="5" s="1"/>
  <c r="CN304" i="5"/>
  <c r="CD305" i="5"/>
  <c r="AX305" i="5" s="1"/>
  <c r="CN305" i="5"/>
  <c r="CD306" i="5"/>
  <c r="AX306" i="5" s="1"/>
  <c r="CN306" i="5"/>
  <c r="D309" i="5"/>
  <c r="CN298" i="5" l="1"/>
  <c r="CD298" i="5"/>
  <c r="CK298" i="5"/>
  <c r="CE298" i="5"/>
  <c r="CL298" i="5"/>
  <c r="CM298" i="5"/>
  <c r="CF298" i="5"/>
  <c r="CG298" i="5"/>
  <c r="CN34" i="5"/>
  <c r="CM34" i="5"/>
  <c r="CE34" i="5"/>
  <c r="CL34" i="5"/>
  <c r="CK34" i="5"/>
  <c r="CG34" i="5"/>
  <c r="CD34" i="5"/>
  <c r="CJ34" i="5"/>
  <c r="CC34" i="5" s="1"/>
  <c r="CF34" i="5"/>
  <c r="CK61" i="5"/>
  <c r="CD61" i="5" s="1"/>
  <c r="CG61" i="5"/>
  <c r="CL61" i="5"/>
  <c r="CF61" i="5"/>
  <c r="CN61" i="5"/>
  <c r="CM61" i="5"/>
  <c r="CE61" i="5"/>
  <c r="CI61" i="5"/>
  <c r="CB61" i="5" s="1"/>
  <c r="CN287" i="5"/>
  <c r="CD287" i="5"/>
  <c r="CK287" i="5"/>
  <c r="CE287" i="5"/>
  <c r="CM287" i="5"/>
  <c r="CF287" i="5"/>
  <c r="CG287" i="5"/>
  <c r="CL287" i="5"/>
  <c r="CL301" i="5"/>
  <c r="CD301" i="5"/>
  <c r="CM301" i="5"/>
  <c r="CI301" i="5"/>
  <c r="CB301" i="5" s="1"/>
  <c r="CE301" i="5"/>
  <c r="CN301" i="5"/>
  <c r="CG301" i="5"/>
  <c r="CF301" i="5"/>
  <c r="CK301" i="5"/>
  <c r="CJ301" i="5"/>
  <c r="CC301" i="5" s="1"/>
  <c r="CI320" i="5"/>
  <c r="CB320" i="5"/>
  <c r="AS320" i="5" s="1"/>
  <c r="CN288" i="5"/>
  <c r="CD288" i="5"/>
  <c r="AX288" i="5" s="1"/>
  <c r="CK288" i="5"/>
  <c r="CE288" i="5"/>
  <c r="CM288" i="5"/>
  <c r="CF288" i="5"/>
  <c r="CL288" i="5"/>
  <c r="CG288" i="5"/>
  <c r="CG264" i="5"/>
  <c r="CN264" i="5"/>
  <c r="CF264" i="5"/>
  <c r="CE264" i="5"/>
  <c r="CM264" i="5"/>
  <c r="CL264" i="5"/>
  <c r="AX254" i="5"/>
  <c r="AX242" i="5"/>
  <c r="CK238" i="5"/>
  <c r="CE238" i="5"/>
  <c r="CL238" i="5"/>
  <c r="CD238" i="5"/>
  <c r="CN238" i="5"/>
  <c r="CG238" i="5"/>
  <c r="CM238" i="5"/>
  <c r="CF238" i="5"/>
  <c r="AW186" i="5"/>
  <c r="AW177" i="5"/>
  <c r="AW176" i="5"/>
  <c r="AX251" i="5"/>
  <c r="AW197" i="5"/>
  <c r="AW184" i="5"/>
  <c r="AW179" i="5"/>
  <c r="AW174" i="5"/>
  <c r="AW172" i="5"/>
  <c r="AW195" i="5"/>
  <c r="AX57" i="5"/>
  <c r="AX55" i="5"/>
  <c r="AX47" i="5"/>
  <c r="AX12" i="5"/>
  <c r="AW166" i="5"/>
  <c r="AW107" i="5"/>
  <c r="AX58" i="5"/>
  <c r="AX50" i="5"/>
  <c r="AX43" i="5"/>
  <c r="AW165" i="5"/>
  <c r="CM26" i="5"/>
  <c r="CE26" i="5"/>
  <c r="CL26" i="5"/>
  <c r="CF26" i="5"/>
  <c r="CK26" i="5"/>
  <c r="CG26" i="5"/>
  <c r="CJ26" i="5"/>
  <c r="CC26" i="5" s="1"/>
  <c r="CD26" i="5"/>
  <c r="CN26" i="5"/>
  <c r="CL239" i="5"/>
  <c r="CF239" i="5"/>
  <c r="CK239" i="5"/>
  <c r="CD239" i="5"/>
  <c r="CG239" i="5"/>
  <c r="CM239" i="5"/>
  <c r="CN239" i="5"/>
  <c r="CE239" i="5"/>
  <c r="AX268" i="5"/>
  <c r="AX236" i="5"/>
  <c r="CL232" i="5"/>
  <c r="CF232" i="5"/>
  <c r="CN232" i="5"/>
  <c r="CG232" i="5"/>
  <c r="CK232" i="5"/>
  <c r="CE232" i="5"/>
  <c r="CD232" i="5"/>
  <c r="AX232" i="5" s="1"/>
  <c r="CM232" i="5"/>
  <c r="AW190" i="5"/>
  <c r="AW183" i="5"/>
  <c r="AV204" i="5"/>
  <c r="AW188" i="5"/>
  <c r="AW196" i="5"/>
  <c r="D36" i="5"/>
  <c r="A378" i="5" s="1"/>
  <c r="CK19" i="5"/>
  <c r="CN19" i="5"/>
  <c r="CE19" i="5"/>
  <c r="CM19" i="5"/>
  <c r="CD19" i="5"/>
  <c r="CL19" i="5"/>
  <c r="CG19" i="5"/>
  <c r="CJ19" i="5"/>
  <c r="CC19" i="5" s="1"/>
  <c r="CF19" i="5"/>
  <c r="CN300" i="5"/>
  <c r="CD300" i="5"/>
  <c r="CK300" i="5"/>
  <c r="CE300" i="5"/>
  <c r="CL300" i="5"/>
  <c r="CM300" i="5"/>
  <c r="CF300" i="5"/>
  <c r="CG300" i="5"/>
  <c r="CN296" i="5"/>
  <c r="CD296" i="5"/>
  <c r="CK296" i="5"/>
  <c r="CE296" i="5"/>
  <c r="CL296" i="5"/>
  <c r="CM296" i="5"/>
  <c r="CF296" i="5"/>
  <c r="CG296" i="5"/>
  <c r="CN299" i="5"/>
  <c r="CD299" i="5"/>
  <c r="CK299" i="5"/>
  <c r="CE299" i="5"/>
  <c r="CG299" i="5"/>
  <c r="CM299" i="5"/>
  <c r="CL299" i="5"/>
  <c r="CF299" i="5"/>
  <c r="CK228" i="5"/>
  <c r="CE228" i="5"/>
  <c r="CL228" i="5"/>
  <c r="CD228" i="5"/>
  <c r="AX228" i="5" s="1"/>
  <c r="CN228" i="5"/>
  <c r="CG228" i="5"/>
  <c r="CF228" i="5"/>
  <c r="CM228" i="5"/>
  <c r="AX240" i="5"/>
  <c r="AW181" i="5"/>
  <c r="CI319" i="5"/>
  <c r="CB319" i="5"/>
  <c r="AS319" i="5" s="1"/>
  <c r="CN297" i="5"/>
  <c r="CD297" i="5"/>
  <c r="CK297" i="5"/>
  <c r="CE297" i="5"/>
  <c r="CG297" i="5"/>
  <c r="CM297" i="5"/>
  <c r="CL297" i="5"/>
  <c r="CF297" i="5"/>
  <c r="CG260" i="5"/>
  <c r="CN260" i="5"/>
  <c r="CF260" i="5"/>
  <c r="CE260" i="5"/>
  <c r="AX260" i="5" s="1"/>
  <c r="CL260" i="5"/>
  <c r="CM260" i="5"/>
  <c r="CM229" i="5"/>
  <c r="CI229" i="5"/>
  <c r="CB229" i="5" s="1"/>
  <c r="CE229" i="5"/>
  <c r="CN229" i="5"/>
  <c r="CK229" i="5"/>
  <c r="CF229" i="5"/>
  <c r="CG229" i="5"/>
  <c r="CL229" i="5"/>
  <c r="CJ229" i="5"/>
  <c r="CC229" i="5" s="1"/>
  <c r="CD229" i="5"/>
  <c r="CL247" i="5"/>
  <c r="CD247" i="5"/>
  <c r="CK247" i="5"/>
  <c r="CG247" i="5"/>
  <c r="CJ247" i="5"/>
  <c r="CC247" i="5" s="1"/>
  <c r="CE247" i="5"/>
  <c r="CN247" i="5"/>
  <c r="CF247" i="5"/>
  <c r="CM247" i="5"/>
  <c r="CI247" i="5"/>
  <c r="CB247" i="5" s="1"/>
  <c r="AX226" i="5"/>
  <c r="AW194" i="5"/>
  <c r="AW189" i="5"/>
  <c r="AW108" i="5"/>
  <c r="AW187" i="5"/>
  <c r="AW94" i="5"/>
  <c r="AX241" i="5"/>
  <c r="AW170" i="5"/>
  <c r="AW168" i="5"/>
  <c r="AW192" i="5"/>
  <c r="AW185" i="5"/>
  <c r="AX252" i="5"/>
  <c r="AX42" i="5"/>
  <c r="AW127" i="5"/>
  <c r="AX41" i="5"/>
  <c r="AX229" i="5" l="1"/>
  <c r="AY19" i="5"/>
  <c r="AX239" i="5"/>
  <c r="AX298" i="5"/>
  <c r="AX287" i="5"/>
  <c r="AX247" i="5"/>
  <c r="AX297" i="5"/>
  <c r="AX299" i="5"/>
  <c r="AX296" i="5"/>
  <c r="AX300" i="5"/>
  <c r="AX238" i="5"/>
  <c r="AX264" i="5"/>
  <c r="AX301" i="5"/>
  <c r="AX61" i="5"/>
  <c r="AY26" i="5"/>
  <c r="AY34" i="5"/>
  <c r="B378" i="5"/>
  <c r="E327" i="4" l="1"/>
  <c r="D327" i="4"/>
  <c r="CH321" i="4"/>
  <c r="CA321" i="4"/>
  <c r="F321" i="4"/>
  <c r="E321" i="4"/>
  <c r="D321" i="4"/>
  <c r="CI321" i="4" s="1"/>
  <c r="CH320" i="4"/>
  <c r="CA320" i="4"/>
  <c r="F320" i="4"/>
  <c r="E320" i="4"/>
  <c r="D320" i="4" s="1"/>
  <c r="CH319" i="4"/>
  <c r="CA319" i="4"/>
  <c r="F319" i="4"/>
  <c r="E319" i="4"/>
  <c r="D319" i="4"/>
  <c r="CI319" i="4" s="1"/>
  <c r="CH318" i="4"/>
  <c r="CA318" i="4"/>
  <c r="F318" i="4"/>
  <c r="E318" i="4"/>
  <c r="D318" i="4" s="1"/>
  <c r="CH317" i="4"/>
  <c r="CA317" i="4"/>
  <c r="F317" i="4"/>
  <c r="E317" i="4"/>
  <c r="D317" i="4"/>
  <c r="CI317" i="4" s="1"/>
  <c r="AW312" i="4"/>
  <c r="AV312" i="4"/>
  <c r="AU312" i="4"/>
  <c r="AT312" i="4"/>
  <c r="AP312" i="4"/>
  <c r="AO312" i="4"/>
  <c r="AN312" i="4"/>
  <c r="AM312" i="4"/>
  <c r="AL312" i="4"/>
  <c r="AK312" i="4"/>
  <c r="AJ312" i="4"/>
  <c r="AI312" i="4"/>
  <c r="AH312" i="4"/>
  <c r="AG312" i="4"/>
  <c r="AF312" i="4"/>
  <c r="AE312" i="4"/>
  <c r="AD312" i="4"/>
  <c r="AC312" i="4"/>
  <c r="AB312" i="4"/>
  <c r="AA312" i="4"/>
  <c r="Z312" i="4"/>
  <c r="Y312" i="4"/>
  <c r="X312" i="4"/>
  <c r="W312" i="4"/>
  <c r="V312" i="4"/>
  <c r="U312" i="4"/>
  <c r="T312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F312" i="4" s="1"/>
  <c r="G312" i="4"/>
  <c r="E312" i="4" s="1"/>
  <c r="D312" i="4" s="1"/>
  <c r="AW311" i="4"/>
  <c r="AV311" i="4"/>
  <c r="AU311" i="4"/>
  <c r="AT311" i="4"/>
  <c r="AP311" i="4"/>
  <c r="AO311" i="4"/>
  <c r="AN311" i="4"/>
  <c r="AM311" i="4"/>
  <c r="AL311" i="4"/>
  <c r="AK311" i="4"/>
  <c r="AJ311" i="4"/>
  <c r="AI311" i="4"/>
  <c r="AH311" i="4"/>
  <c r="AG311" i="4"/>
  <c r="AF311" i="4"/>
  <c r="AE311" i="4"/>
  <c r="AD311" i="4"/>
  <c r="AC311" i="4"/>
  <c r="AB311" i="4"/>
  <c r="AA311" i="4"/>
  <c r="Z311" i="4"/>
  <c r="Y311" i="4"/>
  <c r="X311" i="4"/>
  <c r="W311" i="4"/>
  <c r="V311" i="4"/>
  <c r="U311" i="4"/>
  <c r="T311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E311" i="4" s="1"/>
  <c r="D311" i="4" s="1"/>
  <c r="F311" i="4"/>
  <c r="AW310" i="4"/>
  <c r="AV310" i="4"/>
  <c r="AU310" i="4"/>
  <c r="AT310" i="4"/>
  <c r="AP310" i="4"/>
  <c r="AO310" i="4"/>
  <c r="AN310" i="4"/>
  <c r="AM310" i="4"/>
  <c r="AL310" i="4"/>
  <c r="AK310" i="4"/>
  <c r="AJ310" i="4"/>
  <c r="AI310" i="4"/>
  <c r="AH310" i="4"/>
  <c r="AG310" i="4"/>
  <c r="AF310" i="4"/>
  <c r="AE310" i="4"/>
  <c r="AD310" i="4"/>
  <c r="AC310" i="4"/>
  <c r="AB310" i="4"/>
  <c r="AA310" i="4"/>
  <c r="Z310" i="4"/>
  <c r="Y310" i="4"/>
  <c r="X310" i="4"/>
  <c r="W310" i="4"/>
  <c r="V310" i="4"/>
  <c r="U310" i="4"/>
  <c r="T310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 s="1"/>
  <c r="AW309" i="4"/>
  <c r="AV309" i="4"/>
  <c r="AU309" i="4"/>
  <c r="AT309" i="4"/>
  <c r="AP309" i="4"/>
  <c r="AO309" i="4"/>
  <c r="AN309" i="4"/>
  <c r="AM309" i="4"/>
  <c r="AL309" i="4"/>
  <c r="AK309" i="4"/>
  <c r="AJ309" i="4"/>
  <c r="AI309" i="4"/>
  <c r="AH309" i="4"/>
  <c r="AG309" i="4"/>
  <c r="AF309" i="4"/>
  <c r="AE309" i="4"/>
  <c r="AD309" i="4"/>
  <c r="AC309" i="4"/>
  <c r="AB309" i="4"/>
  <c r="AA309" i="4"/>
  <c r="Z309" i="4"/>
  <c r="Y309" i="4"/>
  <c r="X309" i="4"/>
  <c r="W309" i="4"/>
  <c r="V309" i="4"/>
  <c r="U309" i="4"/>
  <c r="T309" i="4"/>
  <c r="S309" i="4"/>
  <c r="R309" i="4"/>
  <c r="Q309" i="4"/>
  <c r="P309" i="4"/>
  <c r="O309" i="4"/>
  <c r="N309" i="4"/>
  <c r="M309" i="4"/>
  <c r="L309" i="4"/>
  <c r="K309" i="4"/>
  <c r="J309" i="4"/>
  <c r="I309" i="4"/>
  <c r="E309" i="4" s="1"/>
  <c r="H309" i="4"/>
  <c r="F309" i="4" s="1"/>
  <c r="G309" i="4"/>
  <c r="AW308" i="4"/>
  <c r="AV308" i="4"/>
  <c r="AU308" i="4"/>
  <c r="AT308" i="4"/>
  <c r="AS308" i="4"/>
  <c r="AP308" i="4"/>
  <c r="AO308" i="4"/>
  <c r="AN308" i="4"/>
  <c r="AM308" i="4"/>
  <c r="AL308" i="4"/>
  <c r="AK308" i="4"/>
  <c r="AJ308" i="4"/>
  <c r="AI308" i="4"/>
  <c r="AH308" i="4"/>
  <c r="AG308" i="4"/>
  <c r="AF308" i="4"/>
  <c r="AE308" i="4"/>
  <c r="AD308" i="4"/>
  <c r="AC308" i="4"/>
  <c r="AB308" i="4"/>
  <c r="AA308" i="4"/>
  <c r="Z308" i="4"/>
  <c r="Y308" i="4"/>
  <c r="X308" i="4"/>
  <c r="W308" i="4"/>
  <c r="V308" i="4"/>
  <c r="U308" i="4"/>
  <c r="T308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F308" i="4" s="1"/>
  <c r="G308" i="4"/>
  <c r="E308" i="4"/>
  <c r="D308" i="4" s="1"/>
  <c r="AW307" i="4"/>
  <c r="AV307" i="4"/>
  <c r="AU307" i="4"/>
  <c r="AT307" i="4"/>
  <c r="AS307" i="4"/>
  <c r="AR307" i="4"/>
  <c r="AQ307" i="4"/>
  <c r="AP307" i="4"/>
  <c r="AO307" i="4"/>
  <c r="AN307" i="4"/>
  <c r="AM307" i="4"/>
  <c r="AL307" i="4"/>
  <c r="AK307" i="4"/>
  <c r="AJ307" i="4"/>
  <c r="AI307" i="4"/>
  <c r="AH307" i="4"/>
  <c r="AG307" i="4"/>
  <c r="AF307" i="4"/>
  <c r="AE307" i="4"/>
  <c r="AD307" i="4"/>
  <c r="AC307" i="4"/>
  <c r="AB307" i="4"/>
  <c r="AA307" i="4"/>
  <c r="Z307" i="4"/>
  <c r="Y307" i="4"/>
  <c r="X307" i="4"/>
  <c r="W307" i="4"/>
  <c r="V307" i="4"/>
  <c r="U307" i="4"/>
  <c r="T307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E307" i="4" s="1"/>
  <c r="D307" i="4" s="1"/>
  <c r="F307" i="4"/>
  <c r="CH306" i="4"/>
  <c r="CA306" i="4" s="1"/>
  <c r="CC306" i="4"/>
  <c r="CB306" i="4"/>
  <c r="F306" i="4"/>
  <c r="E306" i="4"/>
  <c r="D306" i="4" s="1"/>
  <c r="CH305" i="4"/>
  <c r="CA305" i="4" s="1"/>
  <c r="CC305" i="4"/>
  <c r="CB305" i="4"/>
  <c r="F305" i="4"/>
  <c r="E305" i="4"/>
  <c r="CH304" i="4"/>
  <c r="CA304" i="4" s="1"/>
  <c r="CC304" i="4"/>
  <c r="CB304" i="4"/>
  <c r="F304" i="4"/>
  <c r="E304" i="4"/>
  <c r="D304" i="4" s="1"/>
  <c r="CH303" i="4"/>
  <c r="CA303" i="4" s="1"/>
  <c r="CC303" i="4"/>
  <c r="CB303" i="4"/>
  <c r="F303" i="4"/>
  <c r="E303" i="4"/>
  <c r="CM302" i="4"/>
  <c r="CH302" i="4"/>
  <c r="CA302" i="4" s="1"/>
  <c r="CC302" i="4"/>
  <c r="CB302" i="4"/>
  <c r="F302" i="4"/>
  <c r="E302" i="4"/>
  <c r="D302" i="4" s="1"/>
  <c r="CN301" i="4"/>
  <c r="CI301" i="4"/>
  <c r="CB301" i="4" s="1"/>
  <c r="CH301" i="4"/>
  <c r="CA301" i="4"/>
  <c r="F301" i="4"/>
  <c r="E301" i="4"/>
  <c r="D301" i="4"/>
  <c r="CH300" i="4"/>
  <c r="CF300" i="4"/>
  <c r="CC300" i="4"/>
  <c r="CB300" i="4"/>
  <c r="CA300" i="4"/>
  <c r="F300" i="4"/>
  <c r="E300" i="4"/>
  <c r="D300" i="4" s="1"/>
  <c r="CH299" i="4"/>
  <c r="CC299" i="4"/>
  <c r="CB299" i="4"/>
  <c r="CA299" i="4"/>
  <c r="F299" i="4"/>
  <c r="E299" i="4"/>
  <c r="D299" i="4" s="1"/>
  <c r="CH298" i="4"/>
  <c r="CC298" i="4"/>
  <c r="CB298" i="4"/>
  <c r="CA298" i="4"/>
  <c r="F298" i="4"/>
  <c r="E298" i="4"/>
  <c r="D298" i="4"/>
  <c r="CH297" i="4"/>
  <c r="CC297" i="4"/>
  <c r="CB297" i="4"/>
  <c r="CA297" i="4"/>
  <c r="F297" i="4"/>
  <c r="E297" i="4"/>
  <c r="D297" i="4"/>
  <c r="CL296" i="4"/>
  <c r="CH296" i="4"/>
  <c r="CC296" i="4"/>
  <c r="CB296" i="4"/>
  <c r="CA296" i="4"/>
  <c r="F296" i="4"/>
  <c r="E296" i="4"/>
  <c r="D296" i="4" s="1"/>
  <c r="CL295" i="4"/>
  <c r="CK295" i="4"/>
  <c r="CH295" i="4"/>
  <c r="CA295" i="4" s="1"/>
  <c r="CD295" i="4"/>
  <c r="F295" i="4"/>
  <c r="D295" i="4" s="1"/>
  <c r="E295" i="4"/>
  <c r="CH294" i="4"/>
  <c r="CA294" i="4" s="1"/>
  <c r="CD294" i="4"/>
  <c r="CC294" i="4"/>
  <c r="CB294" i="4"/>
  <c r="F294" i="4"/>
  <c r="D294" i="4" s="1"/>
  <c r="E294" i="4"/>
  <c r="CM293" i="4"/>
  <c r="CH293" i="4"/>
  <c r="CA293" i="4" s="1"/>
  <c r="CG293" i="4"/>
  <c r="CC293" i="4"/>
  <c r="CB293" i="4"/>
  <c r="F293" i="4"/>
  <c r="D293" i="4" s="1"/>
  <c r="E293" i="4"/>
  <c r="CH292" i="4"/>
  <c r="CA292" i="4" s="1"/>
  <c r="CC292" i="4"/>
  <c r="CB292" i="4"/>
  <c r="F292" i="4"/>
  <c r="D292" i="4" s="1"/>
  <c r="E292" i="4"/>
  <c r="CM291" i="4"/>
  <c r="CH291" i="4"/>
  <c r="CA291" i="4" s="1"/>
  <c r="CG291" i="4"/>
  <c r="CC291" i="4"/>
  <c r="CB291" i="4"/>
  <c r="F291" i="4"/>
  <c r="D291" i="4" s="1"/>
  <c r="E291" i="4"/>
  <c r="CH290" i="4"/>
  <c r="CA290" i="4" s="1"/>
  <c r="CD290" i="4"/>
  <c r="CC290" i="4"/>
  <c r="CB290" i="4"/>
  <c r="F290" i="4"/>
  <c r="D290" i="4" s="1"/>
  <c r="E290" i="4"/>
  <c r="CH289" i="4"/>
  <c r="CA289" i="4"/>
  <c r="F289" i="4"/>
  <c r="E289" i="4"/>
  <c r="D289" i="4" s="1"/>
  <c r="CH288" i="4"/>
  <c r="CC288" i="4"/>
  <c r="CB288" i="4"/>
  <c r="CA288" i="4"/>
  <c r="F288" i="4"/>
  <c r="E288" i="4"/>
  <c r="D288" i="4"/>
  <c r="CH287" i="4"/>
  <c r="CC287" i="4"/>
  <c r="CB287" i="4"/>
  <c r="CA287" i="4"/>
  <c r="F287" i="4"/>
  <c r="E287" i="4"/>
  <c r="D287" i="4"/>
  <c r="CH286" i="4"/>
  <c r="CF286" i="4"/>
  <c r="CE286" i="4"/>
  <c r="CC286" i="4"/>
  <c r="CB286" i="4"/>
  <c r="CA286" i="4"/>
  <c r="F286" i="4"/>
  <c r="E286" i="4"/>
  <c r="D286" i="4" s="1"/>
  <c r="CK285" i="4"/>
  <c r="CH285" i="4"/>
  <c r="CC285" i="4"/>
  <c r="CB285" i="4"/>
  <c r="CA285" i="4"/>
  <c r="F285" i="4"/>
  <c r="E285" i="4"/>
  <c r="D285" i="4" s="1"/>
  <c r="CK284" i="4"/>
  <c r="CH284" i="4"/>
  <c r="CC284" i="4"/>
  <c r="CB284" i="4"/>
  <c r="CA284" i="4"/>
  <c r="F284" i="4"/>
  <c r="E284" i="4"/>
  <c r="D284" i="4"/>
  <c r="CH283" i="4"/>
  <c r="CA283" i="4" s="1"/>
  <c r="CG283" i="4"/>
  <c r="F283" i="4"/>
  <c r="D283" i="4" s="1"/>
  <c r="E283" i="4"/>
  <c r="CM282" i="4"/>
  <c r="CH282" i="4"/>
  <c r="CA282" i="4" s="1"/>
  <c r="CC282" i="4"/>
  <c r="CB282" i="4"/>
  <c r="F282" i="4"/>
  <c r="D282" i="4" s="1"/>
  <c r="E282" i="4"/>
  <c r="CN281" i="4"/>
  <c r="CH281" i="4"/>
  <c r="CG281" i="4"/>
  <c r="CE281" i="4"/>
  <c r="CC281" i="4"/>
  <c r="CB281" i="4"/>
  <c r="CA281" i="4"/>
  <c r="F281" i="4"/>
  <c r="E281" i="4"/>
  <c r="D281" i="4"/>
  <c r="CK280" i="4"/>
  <c r="CH280" i="4"/>
  <c r="CA280" i="4" s="1"/>
  <c r="CC280" i="4"/>
  <c r="CB280" i="4"/>
  <c r="F280" i="4"/>
  <c r="E280" i="4"/>
  <c r="D280" i="4" s="1"/>
  <c r="CH279" i="4"/>
  <c r="CA279" i="4" s="1"/>
  <c r="CC279" i="4"/>
  <c r="CB279" i="4"/>
  <c r="F279" i="4"/>
  <c r="E279" i="4"/>
  <c r="CH278" i="4"/>
  <c r="CA278" i="4" s="1"/>
  <c r="CG278" i="4"/>
  <c r="CC278" i="4"/>
  <c r="CB278" i="4"/>
  <c r="F278" i="4"/>
  <c r="E278" i="4"/>
  <c r="D278" i="4" s="1"/>
  <c r="CN277" i="4"/>
  <c r="CM277" i="4"/>
  <c r="CH277" i="4"/>
  <c r="CF277" i="4"/>
  <c r="CA277" i="4"/>
  <c r="F277" i="4"/>
  <c r="E277" i="4"/>
  <c r="D277" i="4"/>
  <c r="CL276" i="4"/>
  <c r="CH276" i="4"/>
  <c r="CC276" i="4"/>
  <c r="CB276" i="4"/>
  <c r="CA276" i="4"/>
  <c r="F276" i="4"/>
  <c r="E276" i="4"/>
  <c r="D276" i="4" s="1"/>
  <c r="CH275" i="4"/>
  <c r="CC275" i="4"/>
  <c r="CB275" i="4"/>
  <c r="CA275" i="4"/>
  <c r="F275" i="4"/>
  <c r="E275" i="4"/>
  <c r="D275" i="4"/>
  <c r="CH274" i="4"/>
  <c r="CA274" i="4" s="1"/>
  <c r="CC274" i="4"/>
  <c r="CB274" i="4"/>
  <c r="F274" i="4"/>
  <c r="E274" i="4"/>
  <c r="D274" i="4" s="1"/>
  <c r="CL273" i="4"/>
  <c r="CK273" i="4"/>
  <c r="CH273" i="4"/>
  <c r="CD273" i="4"/>
  <c r="CC273" i="4"/>
  <c r="CB273" i="4"/>
  <c r="CA273" i="4"/>
  <c r="F273" i="4"/>
  <c r="E273" i="4"/>
  <c r="D273" i="4"/>
  <c r="CN272" i="4"/>
  <c r="CH272" i="4"/>
  <c r="CA272" i="4" s="1"/>
  <c r="CC272" i="4"/>
  <c r="CB272" i="4"/>
  <c r="F272" i="4"/>
  <c r="E272" i="4"/>
  <c r="D272" i="4" s="1"/>
  <c r="CL271" i="4"/>
  <c r="CK271" i="4"/>
  <c r="CH271" i="4"/>
  <c r="CA271" i="4" s="1"/>
  <c r="CG271" i="4"/>
  <c r="CF271" i="4"/>
  <c r="F271" i="4"/>
  <c r="E271" i="4"/>
  <c r="D271" i="4" s="1"/>
  <c r="CN270" i="4"/>
  <c r="CM270" i="4"/>
  <c r="CH270" i="4"/>
  <c r="CA270" i="4" s="1"/>
  <c r="CG270" i="4"/>
  <c r="CF270" i="4"/>
  <c r="CC270" i="4"/>
  <c r="CB270" i="4"/>
  <c r="F270" i="4"/>
  <c r="E270" i="4"/>
  <c r="D270" i="4" s="1"/>
  <c r="CN269" i="4"/>
  <c r="CM269" i="4"/>
  <c r="CH269" i="4"/>
  <c r="CA269" i="4" s="1"/>
  <c r="CG269" i="4"/>
  <c r="CF269" i="4"/>
  <c r="CC269" i="4"/>
  <c r="CB269" i="4"/>
  <c r="F269" i="4"/>
  <c r="E269" i="4"/>
  <c r="D269" i="4" s="1"/>
  <c r="CN268" i="4"/>
  <c r="CM268" i="4"/>
  <c r="CH268" i="4"/>
  <c r="CA268" i="4" s="1"/>
  <c r="CG268" i="4"/>
  <c r="CF268" i="4"/>
  <c r="CC268" i="4"/>
  <c r="CB268" i="4"/>
  <c r="F268" i="4"/>
  <c r="E268" i="4"/>
  <c r="D268" i="4" s="1"/>
  <c r="CH267" i="4"/>
  <c r="CA267" i="4" s="1"/>
  <c r="CC267" i="4"/>
  <c r="CB267" i="4"/>
  <c r="F267" i="4"/>
  <c r="E267" i="4"/>
  <c r="CL266" i="4"/>
  <c r="CH266" i="4"/>
  <c r="CA266" i="4" s="1"/>
  <c r="CC266" i="4"/>
  <c r="CB266" i="4"/>
  <c r="F266" i="4"/>
  <c r="E266" i="4"/>
  <c r="D266" i="4" s="1"/>
  <c r="CM265" i="4"/>
  <c r="CL265" i="4"/>
  <c r="CH265" i="4"/>
  <c r="CA265" i="4" s="1"/>
  <c r="CE265" i="4"/>
  <c r="CD265" i="4"/>
  <c r="F265" i="4"/>
  <c r="E265" i="4"/>
  <c r="D265" i="4"/>
  <c r="CG264" i="4"/>
  <c r="CF264" i="4"/>
  <c r="CC264" i="4"/>
  <c r="CA264" i="4"/>
  <c r="F264" i="4"/>
  <c r="E264" i="4"/>
  <c r="D264" i="4"/>
  <c r="CN263" i="4"/>
  <c r="CG263" i="4"/>
  <c r="CC263" i="4"/>
  <c r="CA263" i="4"/>
  <c r="F263" i="4"/>
  <c r="E263" i="4"/>
  <c r="D263" i="4"/>
  <c r="CC262" i="4"/>
  <c r="CA262" i="4"/>
  <c r="F262" i="4"/>
  <c r="E262" i="4"/>
  <c r="D262" i="4"/>
  <c r="CG261" i="4"/>
  <c r="CF261" i="4"/>
  <c r="CC261" i="4"/>
  <c r="CA261" i="4"/>
  <c r="F261" i="4"/>
  <c r="E261" i="4"/>
  <c r="D261" i="4"/>
  <c r="CG260" i="4"/>
  <c r="CF260" i="4"/>
  <c r="CC260" i="4"/>
  <c r="CA260" i="4"/>
  <c r="F260" i="4"/>
  <c r="E260" i="4"/>
  <c r="D260" i="4"/>
  <c r="CN259" i="4"/>
  <c r="CJ259" i="4"/>
  <c r="CC259" i="4" s="1"/>
  <c r="CA259" i="4"/>
  <c r="F259" i="4"/>
  <c r="D259" i="4" s="1"/>
  <c r="E259" i="4"/>
  <c r="CE258" i="4"/>
  <c r="CC258" i="4"/>
  <c r="CA258" i="4"/>
  <c r="F258" i="4"/>
  <c r="D258" i="4" s="1"/>
  <c r="E258" i="4"/>
  <c r="CC257" i="4"/>
  <c r="CA257" i="4"/>
  <c r="F257" i="4"/>
  <c r="D257" i="4" s="1"/>
  <c r="E257" i="4"/>
  <c r="CN256" i="4"/>
  <c r="CM256" i="4"/>
  <c r="CF256" i="4"/>
  <c r="CC256" i="4"/>
  <c r="CA256" i="4"/>
  <c r="F256" i="4"/>
  <c r="D256" i="4" s="1"/>
  <c r="E256" i="4"/>
  <c r="CN255" i="4"/>
  <c r="CM255" i="4"/>
  <c r="CC255" i="4"/>
  <c r="CA255" i="4"/>
  <c r="F255" i="4"/>
  <c r="D255" i="4" s="1"/>
  <c r="E255" i="4"/>
  <c r="CN254" i="4"/>
  <c r="CC254" i="4"/>
  <c r="CA254" i="4"/>
  <c r="F254" i="4"/>
  <c r="D254" i="4" s="1"/>
  <c r="E254" i="4"/>
  <c r="CA253" i="4"/>
  <c r="F253" i="4"/>
  <c r="E253" i="4"/>
  <c r="CL252" i="4"/>
  <c r="CH252" i="4"/>
  <c r="CC252" i="4"/>
  <c r="CA252" i="4"/>
  <c r="F252" i="4"/>
  <c r="E252" i="4"/>
  <c r="D252" i="4"/>
  <c r="CL251" i="4"/>
  <c r="CH251" i="4"/>
  <c r="CF251" i="4"/>
  <c r="CE251" i="4"/>
  <c r="CC251" i="4"/>
  <c r="CA251" i="4"/>
  <c r="F251" i="4"/>
  <c r="E251" i="4"/>
  <c r="D251" i="4"/>
  <c r="CN250" i="4"/>
  <c r="CK250" i="4"/>
  <c r="CH250" i="4"/>
  <c r="CA250" i="4" s="1"/>
  <c r="CD250" i="4"/>
  <c r="CC250" i="4"/>
  <c r="F250" i="4"/>
  <c r="D250" i="4" s="1"/>
  <c r="E250" i="4"/>
  <c r="CN249" i="4"/>
  <c r="CH249" i="4"/>
  <c r="CA249" i="4" s="1"/>
  <c r="CD249" i="4"/>
  <c r="CC249" i="4"/>
  <c r="F249" i="4"/>
  <c r="E249" i="4"/>
  <c r="D249" i="4" s="1"/>
  <c r="CM248" i="4"/>
  <c r="CH248" i="4"/>
  <c r="CG248" i="4"/>
  <c r="CC248" i="4"/>
  <c r="CA248" i="4"/>
  <c r="F248" i="4"/>
  <c r="E248" i="4"/>
  <c r="D248" i="4" s="1"/>
  <c r="CL247" i="4"/>
  <c r="CK247" i="4"/>
  <c r="CH247" i="4"/>
  <c r="CA247" i="4" s="1"/>
  <c r="CD247" i="4"/>
  <c r="F247" i="4"/>
  <c r="D247" i="4" s="1"/>
  <c r="E247" i="4"/>
  <c r="CM246" i="4"/>
  <c r="CC246" i="4"/>
  <c r="CA246" i="4"/>
  <c r="F246" i="4"/>
  <c r="E246" i="4"/>
  <c r="D246" i="4"/>
  <c r="CD245" i="4"/>
  <c r="CC245" i="4"/>
  <c r="CA245" i="4"/>
  <c r="F245" i="4"/>
  <c r="D245" i="4" s="1"/>
  <c r="E245" i="4"/>
  <c r="CG244" i="4"/>
  <c r="CC244" i="4"/>
  <c r="CA244" i="4"/>
  <c r="F244" i="4"/>
  <c r="E244" i="4"/>
  <c r="D244" i="4" s="1"/>
  <c r="CL243" i="4"/>
  <c r="CK243" i="4"/>
  <c r="CE243" i="4"/>
  <c r="CC243" i="4"/>
  <c r="CA243" i="4"/>
  <c r="F243" i="4"/>
  <c r="D243" i="4" s="1"/>
  <c r="E243" i="4"/>
  <c r="CC242" i="4"/>
  <c r="CA242" i="4"/>
  <c r="F242" i="4"/>
  <c r="E242" i="4"/>
  <c r="D242" i="4"/>
  <c r="CA241" i="4"/>
  <c r="F241" i="4"/>
  <c r="E241" i="4"/>
  <c r="CH240" i="4"/>
  <c r="CG240" i="4"/>
  <c r="CC240" i="4"/>
  <c r="CA240" i="4"/>
  <c r="F240" i="4"/>
  <c r="E240" i="4"/>
  <c r="D240" i="4"/>
  <c r="CL239" i="4"/>
  <c r="CK239" i="4"/>
  <c r="CH239" i="4"/>
  <c r="CF239" i="4"/>
  <c r="CE239" i="4"/>
  <c r="CC239" i="4"/>
  <c r="CA239" i="4"/>
  <c r="F239" i="4"/>
  <c r="E239" i="4"/>
  <c r="D239" i="4"/>
  <c r="CN238" i="4"/>
  <c r="CK238" i="4"/>
  <c r="CH238" i="4"/>
  <c r="CA238" i="4" s="1"/>
  <c r="CD238" i="4"/>
  <c r="CC238" i="4"/>
  <c r="F238" i="4"/>
  <c r="D238" i="4" s="1"/>
  <c r="E238" i="4"/>
  <c r="CN237" i="4"/>
  <c r="CM237" i="4"/>
  <c r="CH237" i="4"/>
  <c r="CA237" i="4" s="1"/>
  <c r="CD237" i="4"/>
  <c r="CC237" i="4"/>
  <c r="F237" i="4"/>
  <c r="E237" i="4"/>
  <c r="D237" i="4" s="1"/>
  <c r="CL236" i="4"/>
  <c r="CH236" i="4"/>
  <c r="CC236" i="4"/>
  <c r="CA236" i="4"/>
  <c r="F236" i="4"/>
  <c r="E236" i="4"/>
  <c r="D236" i="4"/>
  <c r="CH235" i="4"/>
  <c r="CA235" i="4" s="1"/>
  <c r="CG235" i="4"/>
  <c r="F235" i="4"/>
  <c r="D235" i="4" s="1"/>
  <c r="E235" i="4"/>
  <c r="CH234" i="4"/>
  <c r="CA234" i="4" s="1"/>
  <c r="CC234" i="4"/>
  <c r="F234" i="4"/>
  <c r="E234" i="4"/>
  <c r="CH233" i="4"/>
  <c r="CC233" i="4"/>
  <c r="CA233" i="4"/>
  <c r="F233" i="4"/>
  <c r="E233" i="4"/>
  <c r="D233" i="4"/>
  <c r="CL232" i="4"/>
  <c r="CH232" i="4"/>
  <c r="CF232" i="4"/>
  <c r="CE232" i="4"/>
  <c r="CC232" i="4"/>
  <c r="CA232" i="4"/>
  <c r="F232" i="4"/>
  <c r="E232" i="4"/>
  <c r="D232" i="4"/>
  <c r="CN231" i="4"/>
  <c r="CK231" i="4"/>
  <c r="CH231" i="4"/>
  <c r="CA231" i="4" s="1"/>
  <c r="CD231" i="4"/>
  <c r="CC231" i="4"/>
  <c r="F231" i="4"/>
  <c r="D231" i="4" s="1"/>
  <c r="E231" i="4"/>
  <c r="CH230" i="4"/>
  <c r="CA230" i="4" s="1"/>
  <c r="CC230" i="4"/>
  <c r="F230" i="4"/>
  <c r="E230" i="4"/>
  <c r="D230" i="4" s="1"/>
  <c r="CD230" i="4" s="1"/>
  <c r="CM229" i="4"/>
  <c r="CH229" i="4"/>
  <c r="CA229" i="4" s="1"/>
  <c r="CE229" i="4"/>
  <c r="F229" i="4"/>
  <c r="E229" i="4"/>
  <c r="D229" i="4"/>
  <c r="CN228" i="4"/>
  <c r="CK228" i="4"/>
  <c r="CH228" i="4"/>
  <c r="CA228" i="4" s="1"/>
  <c r="CD228" i="4"/>
  <c r="CC228" i="4"/>
  <c r="F228" i="4"/>
  <c r="D228" i="4" s="1"/>
  <c r="E228" i="4"/>
  <c r="CH227" i="4"/>
  <c r="CA227" i="4" s="1"/>
  <c r="CC227" i="4"/>
  <c r="F227" i="4"/>
  <c r="E227" i="4"/>
  <c r="D227" i="4" s="1"/>
  <c r="CH226" i="4"/>
  <c r="CC226" i="4"/>
  <c r="CA226" i="4"/>
  <c r="F226" i="4"/>
  <c r="E226" i="4"/>
  <c r="D226" i="4" s="1"/>
  <c r="CH225" i="4"/>
  <c r="CC225" i="4"/>
  <c r="CA225" i="4"/>
  <c r="F225" i="4"/>
  <c r="E225" i="4"/>
  <c r="D225" i="4"/>
  <c r="CH224" i="4"/>
  <c r="CC224" i="4"/>
  <c r="CA224" i="4"/>
  <c r="F224" i="4"/>
  <c r="E224" i="4"/>
  <c r="D224" i="4"/>
  <c r="CH223" i="4"/>
  <c r="CA223" i="4"/>
  <c r="F223" i="4"/>
  <c r="E223" i="4"/>
  <c r="D223" i="4"/>
  <c r="CM222" i="4"/>
  <c r="CH222" i="4"/>
  <c r="CA222" i="4" s="1"/>
  <c r="CD222" i="4"/>
  <c r="F222" i="4"/>
  <c r="D222" i="4" s="1"/>
  <c r="E222" i="4"/>
  <c r="CH221" i="4"/>
  <c r="CA221" i="4"/>
  <c r="F221" i="4"/>
  <c r="E221" i="4"/>
  <c r="D221" i="4" s="1"/>
  <c r="F216" i="4"/>
  <c r="E216" i="4"/>
  <c r="D216" i="4"/>
  <c r="F215" i="4"/>
  <c r="D215" i="4" s="1"/>
  <c r="E215" i="4"/>
  <c r="F214" i="4"/>
  <c r="E214" i="4"/>
  <c r="D214" i="4" s="1"/>
  <c r="F213" i="4"/>
  <c r="E213" i="4"/>
  <c r="D213" i="4"/>
  <c r="CE208" i="4"/>
  <c r="CD208" i="4"/>
  <c r="CC208" i="4"/>
  <c r="CB208" i="4"/>
  <c r="CA208" i="4"/>
  <c r="AR208" i="4"/>
  <c r="CE207" i="4"/>
  <c r="CD207" i="4"/>
  <c r="CC207" i="4"/>
  <c r="CB207" i="4"/>
  <c r="CA207" i="4"/>
  <c r="AR207" i="4"/>
  <c r="CL206" i="4"/>
  <c r="CE206" i="4" s="1"/>
  <c r="CI206" i="4"/>
  <c r="CB206" i="4"/>
  <c r="AR206" i="4"/>
  <c r="F206" i="4"/>
  <c r="D206" i="4" s="1"/>
  <c r="E206" i="4"/>
  <c r="AR205" i="4"/>
  <c r="F205" i="4"/>
  <c r="E205" i="4"/>
  <c r="D205" i="4" s="1"/>
  <c r="AR204" i="4"/>
  <c r="F204" i="4"/>
  <c r="E204" i="4"/>
  <c r="D204" i="4" s="1"/>
  <c r="AR203" i="4"/>
  <c r="F203" i="4"/>
  <c r="E203" i="4"/>
  <c r="D203" i="4"/>
  <c r="CK198" i="4"/>
  <c r="CD198" i="4" s="1"/>
  <c r="F198" i="4"/>
  <c r="E198" i="4"/>
  <c r="D198" i="4"/>
  <c r="F197" i="4"/>
  <c r="E197" i="4"/>
  <c r="D197" i="4"/>
  <c r="CK196" i="4"/>
  <c r="CD196" i="4" s="1"/>
  <c r="F196" i="4"/>
  <c r="E196" i="4"/>
  <c r="D196" i="4"/>
  <c r="F195" i="4"/>
  <c r="E195" i="4"/>
  <c r="D195" i="4"/>
  <c r="CK194" i="4"/>
  <c r="CD194" i="4" s="1"/>
  <c r="F194" i="4"/>
  <c r="E194" i="4"/>
  <c r="D194" i="4"/>
  <c r="F193" i="4"/>
  <c r="E193" i="4"/>
  <c r="D193" i="4"/>
  <c r="CK192" i="4"/>
  <c r="CD192" i="4" s="1"/>
  <c r="F192" i="4"/>
  <c r="E192" i="4"/>
  <c r="D192" i="4"/>
  <c r="F191" i="4"/>
  <c r="E191" i="4"/>
  <c r="D191" i="4"/>
  <c r="CK190" i="4"/>
  <c r="CD190" i="4" s="1"/>
  <c r="F190" i="4"/>
  <c r="E190" i="4"/>
  <c r="D190" i="4"/>
  <c r="F189" i="4"/>
  <c r="E189" i="4"/>
  <c r="D189" i="4"/>
  <c r="CK188" i="4"/>
  <c r="CD188" i="4" s="1"/>
  <c r="F188" i="4"/>
  <c r="E188" i="4"/>
  <c r="D188" i="4"/>
  <c r="F187" i="4"/>
  <c r="E187" i="4"/>
  <c r="D187" i="4"/>
  <c r="CK186" i="4"/>
  <c r="CD186" i="4" s="1"/>
  <c r="F186" i="4"/>
  <c r="E186" i="4"/>
  <c r="D186" i="4"/>
  <c r="F185" i="4"/>
  <c r="E185" i="4"/>
  <c r="D185" i="4"/>
  <c r="CK184" i="4"/>
  <c r="CD184" i="4" s="1"/>
  <c r="F184" i="4"/>
  <c r="E184" i="4"/>
  <c r="D184" i="4"/>
  <c r="F183" i="4"/>
  <c r="E183" i="4"/>
  <c r="D183" i="4"/>
  <c r="CK182" i="4"/>
  <c r="CD182" i="4" s="1"/>
  <c r="F182" i="4"/>
  <c r="E182" i="4"/>
  <c r="D182" i="4"/>
  <c r="F181" i="4"/>
  <c r="E181" i="4"/>
  <c r="D181" i="4"/>
  <c r="CK180" i="4"/>
  <c r="CD180" i="4" s="1"/>
  <c r="F180" i="4"/>
  <c r="E180" i="4"/>
  <c r="D180" i="4"/>
  <c r="F179" i="4"/>
  <c r="E179" i="4"/>
  <c r="D179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 s="1"/>
  <c r="E177" i="4"/>
  <c r="D177" i="4" s="1"/>
  <c r="CI176" i="4"/>
  <c r="CB176" i="4" s="1"/>
  <c r="E176" i="4"/>
  <c r="D176" i="4"/>
  <c r="CK175" i="4"/>
  <c r="CD175" i="4"/>
  <c r="E175" i="4"/>
  <c r="D175" i="4" s="1"/>
  <c r="CK174" i="4"/>
  <c r="CD174" i="4" s="1"/>
  <c r="E174" i="4"/>
  <c r="D174" i="4" s="1"/>
  <c r="F173" i="4"/>
  <c r="D173" i="4" s="1"/>
  <c r="CI172" i="4"/>
  <c r="CB172" i="4" s="1"/>
  <c r="CH172" i="4"/>
  <c r="CA172" i="4" s="1"/>
  <c r="F172" i="4"/>
  <c r="D172" i="4"/>
  <c r="CK171" i="4"/>
  <c r="CD171" i="4"/>
  <c r="F171" i="4"/>
  <c r="D171" i="4" s="1"/>
  <c r="CK170" i="4"/>
  <c r="CD170" i="4" s="1"/>
  <c r="CJ170" i="4"/>
  <c r="CC170" i="4" s="1"/>
  <c r="F170" i="4"/>
  <c r="D170" i="4" s="1"/>
  <c r="F169" i="4"/>
  <c r="D169" i="4" s="1"/>
  <c r="CH168" i="4"/>
  <c r="CA168" i="4" s="1"/>
  <c r="F168" i="4"/>
  <c r="D168" i="4"/>
  <c r="CI168" i="4" s="1"/>
  <c r="CB168" i="4" s="1"/>
  <c r="AW167" i="4"/>
  <c r="AV167" i="4"/>
  <c r="AU167" i="4"/>
  <c r="AT167" i="4"/>
  <c r="AS167" i="4"/>
  <c r="AR167" i="4"/>
  <c r="AQ167" i="4"/>
  <c r="AP167" i="4"/>
  <c r="AN167" i="4"/>
  <c r="AL167" i="4"/>
  <c r="AJ167" i="4"/>
  <c r="AH167" i="4"/>
  <c r="AF167" i="4"/>
  <c r="AD167" i="4"/>
  <c r="CK166" i="4"/>
  <c r="CD166" i="4" s="1"/>
  <c r="F166" i="4"/>
  <c r="D166" i="4" s="1"/>
  <c r="F165" i="4"/>
  <c r="D165" i="4" s="1"/>
  <c r="CJ164" i="4"/>
  <c r="CC164" i="4" s="1"/>
  <c r="F164" i="4"/>
  <c r="D164" i="4" s="1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CN158" i="4"/>
  <c r="CM158" i="4"/>
  <c r="CJ158" i="4"/>
  <c r="CC158" i="4" s="1"/>
  <c r="CI158" i="4"/>
  <c r="CB158" i="4" s="1"/>
  <c r="CH158" i="4"/>
  <c r="CF158" i="4"/>
  <c r="CE158" i="4"/>
  <c r="CA158" i="4"/>
  <c r="F158" i="4"/>
  <c r="E158" i="4"/>
  <c r="D158" i="4"/>
  <c r="CI157" i="4"/>
  <c r="CB157" i="4" s="1"/>
  <c r="CH157" i="4"/>
  <c r="CA157" i="4"/>
  <c r="F157" i="4"/>
  <c r="E157" i="4"/>
  <c r="D157" i="4"/>
  <c r="CK156" i="4"/>
  <c r="CJ156" i="4"/>
  <c r="CI156" i="4"/>
  <c r="CH156" i="4"/>
  <c r="CG156" i="4"/>
  <c r="CF156" i="4"/>
  <c r="CC156" i="4"/>
  <c r="CB156" i="4"/>
  <c r="CA156" i="4"/>
  <c r="F156" i="4"/>
  <c r="E156" i="4"/>
  <c r="D156" i="4"/>
  <c r="CL156" i="4" s="1"/>
  <c r="CI155" i="4"/>
  <c r="CB155" i="4" s="1"/>
  <c r="CH155" i="4"/>
  <c r="CA155" i="4" s="1"/>
  <c r="F155" i="4"/>
  <c r="E155" i="4"/>
  <c r="D155" i="4"/>
  <c r="CN154" i="4"/>
  <c r="CK154" i="4"/>
  <c r="CJ154" i="4"/>
  <c r="CI154" i="4"/>
  <c r="CH154" i="4"/>
  <c r="CG154" i="4"/>
  <c r="CF154" i="4"/>
  <c r="CC154" i="4"/>
  <c r="CB154" i="4"/>
  <c r="CA154" i="4"/>
  <c r="F154" i="4"/>
  <c r="E154" i="4"/>
  <c r="D154" i="4"/>
  <c r="CM154" i="4" s="1"/>
  <c r="CI153" i="4"/>
  <c r="CB153" i="4" s="1"/>
  <c r="CH153" i="4"/>
  <c r="CA153" i="4" s="1"/>
  <c r="F153" i="4"/>
  <c r="E153" i="4"/>
  <c r="D153" i="4"/>
  <c r="CN152" i="4"/>
  <c r="CK152" i="4"/>
  <c r="CJ152" i="4"/>
  <c r="CI152" i="4"/>
  <c r="CH152" i="4"/>
  <c r="CG152" i="4"/>
  <c r="CF152" i="4"/>
  <c r="CC152" i="4"/>
  <c r="CB152" i="4"/>
  <c r="CA152" i="4"/>
  <c r="F152" i="4"/>
  <c r="E152" i="4"/>
  <c r="D152" i="4"/>
  <c r="CM152" i="4" s="1"/>
  <c r="CI151" i="4"/>
  <c r="CB151" i="4" s="1"/>
  <c r="CH151" i="4"/>
  <c r="CA151" i="4" s="1"/>
  <c r="F151" i="4"/>
  <c r="E151" i="4"/>
  <c r="D151" i="4"/>
  <c r="CN150" i="4"/>
  <c r="CK150" i="4"/>
  <c r="CJ150" i="4"/>
  <c r="CI150" i="4"/>
  <c r="CH150" i="4"/>
  <c r="CG150" i="4"/>
  <c r="CF150" i="4"/>
  <c r="CC150" i="4"/>
  <c r="CB150" i="4"/>
  <c r="CA150" i="4"/>
  <c r="F150" i="4"/>
  <c r="E150" i="4"/>
  <c r="E159" i="4" s="1"/>
  <c r="D150" i="4"/>
  <c r="CM150" i="4" s="1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E145" i="4" s="1"/>
  <c r="F145" i="4"/>
  <c r="CN144" i="4"/>
  <c r="CI144" i="4"/>
  <c r="CH144" i="4"/>
  <c r="CB144" i="4"/>
  <c r="CA144" i="4"/>
  <c r="F144" i="4"/>
  <c r="E144" i="4"/>
  <c r="D144" i="4"/>
  <c r="CI143" i="4"/>
  <c r="CH143" i="4"/>
  <c r="CA143" i="4" s="1"/>
  <c r="CB143" i="4"/>
  <c r="F143" i="4"/>
  <c r="E143" i="4"/>
  <c r="CI142" i="4"/>
  <c r="CH142" i="4"/>
  <c r="CB142" i="4"/>
  <c r="CA142" i="4"/>
  <c r="F142" i="4"/>
  <c r="E142" i="4"/>
  <c r="D142" i="4" s="1"/>
  <c r="CI141" i="4"/>
  <c r="CH141" i="4"/>
  <c r="CA141" i="4" s="1"/>
  <c r="CB141" i="4"/>
  <c r="F141" i="4"/>
  <c r="E141" i="4"/>
  <c r="CI140" i="4"/>
  <c r="CH140" i="4"/>
  <c r="CB140" i="4"/>
  <c r="CA140" i="4"/>
  <c r="F140" i="4"/>
  <c r="E140" i="4"/>
  <c r="D140" i="4" s="1"/>
  <c r="CI139" i="4"/>
  <c r="CH139" i="4"/>
  <c r="CA139" i="4" s="1"/>
  <c r="CB139" i="4"/>
  <c r="F139" i="4"/>
  <c r="E139" i="4"/>
  <c r="D139" i="4" s="1"/>
  <c r="CI138" i="4"/>
  <c r="CB138" i="4" s="1"/>
  <c r="CH138" i="4"/>
  <c r="CA138" i="4"/>
  <c r="F138" i="4"/>
  <c r="E138" i="4"/>
  <c r="D138" i="4"/>
  <c r="CI137" i="4"/>
  <c r="CH137" i="4"/>
  <c r="CA137" i="4" s="1"/>
  <c r="CB137" i="4"/>
  <c r="F137" i="4"/>
  <c r="E137" i="4"/>
  <c r="D137" i="4" s="1"/>
  <c r="CN136" i="4"/>
  <c r="CI136" i="4"/>
  <c r="CH136" i="4"/>
  <c r="CB136" i="4"/>
  <c r="CA136" i="4"/>
  <c r="F136" i="4"/>
  <c r="E136" i="4"/>
  <c r="D136" i="4"/>
  <c r="CI135" i="4"/>
  <c r="CH135" i="4"/>
  <c r="CA135" i="4" s="1"/>
  <c r="CB135" i="4"/>
  <c r="F135" i="4"/>
  <c r="E135" i="4"/>
  <c r="CI134" i="4"/>
  <c r="CH134" i="4"/>
  <c r="CB134" i="4"/>
  <c r="CA134" i="4"/>
  <c r="F134" i="4"/>
  <c r="E134" i="4"/>
  <c r="D134" i="4" s="1"/>
  <c r="CI133" i="4"/>
  <c r="CH133" i="4"/>
  <c r="CA133" i="4" s="1"/>
  <c r="CB133" i="4"/>
  <c r="F133" i="4"/>
  <c r="E133" i="4"/>
  <c r="CI132" i="4"/>
  <c r="CH132" i="4"/>
  <c r="CB132" i="4"/>
  <c r="CA132" i="4"/>
  <c r="F132" i="4"/>
  <c r="E132" i="4"/>
  <c r="D132" i="4" s="1"/>
  <c r="CI131" i="4"/>
  <c r="CH131" i="4"/>
  <c r="CA131" i="4" s="1"/>
  <c r="CB131" i="4"/>
  <c r="F131" i="4"/>
  <c r="E131" i="4"/>
  <c r="D131" i="4" s="1"/>
  <c r="CL131" i="4" s="1"/>
  <c r="CI130" i="4"/>
  <c r="CH130" i="4"/>
  <c r="CB130" i="4"/>
  <c r="CA130" i="4"/>
  <c r="F130" i="4"/>
  <c r="E130" i="4"/>
  <c r="D130" i="4"/>
  <c r="CI129" i="4"/>
  <c r="CB129" i="4"/>
  <c r="F129" i="4"/>
  <c r="E129" i="4"/>
  <c r="D129" i="4" s="1"/>
  <c r="CI128" i="4"/>
  <c r="CB128" i="4"/>
  <c r="F128" i="4"/>
  <c r="E128" i="4"/>
  <c r="D128" i="4"/>
  <c r="CG128" i="4" s="1"/>
  <c r="CI127" i="4"/>
  <c r="CB127" i="4"/>
  <c r="F127" i="4"/>
  <c r="E127" i="4"/>
  <c r="D127" i="4" s="1"/>
  <c r="CI126" i="4"/>
  <c r="CB126" i="4"/>
  <c r="F126" i="4"/>
  <c r="E126" i="4"/>
  <c r="D126" i="4"/>
  <c r="CG126" i="4" s="1"/>
  <c r="CI125" i="4"/>
  <c r="CB125" i="4"/>
  <c r="F125" i="4"/>
  <c r="E125" i="4"/>
  <c r="D125" i="4" s="1"/>
  <c r="CI124" i="4"/>
  <c r="CB124" i="4"/>
  <c r="F124" i="4"/>
  <c r="E124" i="4"/>
  <c r="D124" i="4"/>
  <c r="CI123" i="4"/>
  <c r="CB123" i="4"/>
  <c r="F123" i="4"/>
  <c r="E123" i="4"/>
  <c r="D123" i="4" s="1"/>
  <c r="CI122" i="4"/>
  <c r="CH122" i="4"/>
  <c r="CA122" i="4" s="1"/>
  <c r="CB122" i="4"/>
  <c r="F122" i="4"/>
  <c r="E122" i="4"/>
  <c r="CI121" i="4"/>
  <c r="CB121" i="4" s="1"/>
  <c r="F121" i="4"/>
  <c r="E121" i="4"/>
  <c r="CI120" i="4"/>
  <c r="CH120" i="4"/>
  <c r="CB120" i="4"/>
  <c r="CA120" i="4"/>
  <c r="F120" i="4"/>
  <c r="E120" i="4"/>
  <c r="D120" i="4" s="1"/>
  <c r="CI119" i="4"/>
  <c r="CH119" i="4"/>
  <c r="CA119" i="4" s="1"/>
  <c r="CB119" i="4"/>
  <c r="F119" i="4"/>
  <c r="E119" i="4"/>
  <c r="CI118" i="4"/>
  <c r="CH118" i="4"/>
  <c r="CB118" i="4"/>
  <c r="CA118" i="4"/>
  <c r="F118" i="4"/>
  <c r="E118" i="4"/>
  <c r="D118" i="4" s="1"/>
  <c r="CI117" i="4"/>
  <c r="CH117" i="4"/>
  <c r="CA117" i="4" s="1"/>
  <c r="CB117" i="4"/>
  <c r="F117" i="4"/>
  <c r="E117" i="4"/>
  <c r="D117" i="4" s="1"/>
  <c r="CL117" i="4" s="1"/>
  <c r="CI116" i="4"/>
  <c r="CB116" i="4" s="1"/>
  <c r="CH116" i="4"/>
  <c r="CA116" i="4"/>
  <c r="F116" i="4"/>
  <c r="E116" i="4"/>
  <c r="D116" i="4"/>
  <c r="CI115" i="4"/>
  <c r="CH115" i="4"/>
  <c r="CA115" i="4" s="1"/>
  <c r="CB115" i="4"/>
  <c r="F115" i="4"/>
  <c r="E115" i="4"/>
  <c r="D115" i="4" s="1"/>
  <c r="CN114" i="4"/>
  <c r="CI114" i="4"/>
  <c r="CH114" i="4"/>
  <c r="CB114" i="4"/>
  <c r="CA114" i="4"/>
  <c r="F114" i="4"/>
  <c r="E114" i="4"/>
  <c r="D114" i="4"/>
  <c r="CI113" i="4"/>
  <c r="CH113" i="4"/>
  <c r="CA113" i="4" s="1"/>
  <c r="CB113" i="4"/>
  <c r="F113" i="4"/>
  <c r="E113" i="4"/>
  <c r="CI112" i="4"/>
  <c r="CH112" i="4"/>
  <c r="CB112" i="4"/>
  <c r="CA112" i="4"/>
  <c r="F112" i="4"/>
  <c r="E112" i="4"/>
  <c r="D112" i="4" s="1"/>
  <c r="CH111" i="4"/>
  <c r="CA111" i="4" s="1"/>
  <c r="F111" i="4"/>
  <c r="E111" i="4"/>
  <c r="CI110" i="4"/>
  <c r="CH110" i="4"/>
  <c r="CB110" i="4"/>
  <c r="CA110" i="4"/>
  <c r="F110" i="4"/>
  <c r="E110" i="4"/>
  <c r="D110" i="4" s="1"/>
  <c r="CI109" i="4"/>
  <c r="CH109" i="4"/>
  <c r="CA109" i="4" s="1"/>
  <c r="CB109" i="4"/>
  <c r="F109" i="4"/>
  <c r="E109" i="4"/>
  <c r="CI108" i="4"/>
  <c r="CH108" i="4"/>
  <c r="CB108" i="4"/>
  <c r="CA108" i="4"/>
  <c r="F108" i="4"/>
  <c r="E108" i="4"/>
  <c r="D108" i="4" s="1"/>
  <c r="CH107" i="4"/>
  <c r="CA107" i="4"/>
  <c r="F107" i="4"/>
  <c r="E107" i="4"/>
  <c r="D107" i="4"/>
  <c r="CI106" i="4"/>
  <c r="CH106" i="4"/>
  <c r="CA106" i="4" s="1"/>
  <c r="CB106" i="4"/>
  <c r="F106" i="4"/>
  <c r="E106" i="4"/>
  <c r="CI105" i="4"/>
  <c r="CH105" i="4"/>
  <c r="CB105" i="4"/>
  <c r="CA105" i="4"/>
  <c r="F105" i="4"/>
  <c r="E105" i="4"/>
  <c r="D105" i="4" s="1"/>
  <c r="CI104" i="4"/>
  <c r="CH104" i="4"/>
  <c r="CA104" i="4" s="1"/>
  <c r="CB104" i="4"/>
  <c r="F104" i="4"/>
  <c r="E104" i="4"/>
  <c r="CI103" i="4"/>
  <c r="CH103" i="4"/>
  <c r="CB103" i="4"/>
  <c r="CA103" i="4"/>
  <c r="F103" i="4"/>
  <c r="E103" i="4"/>
  <c r="D103" i="4" s="1"/>
  <c r="CH102" i="4"/>
  <c r="CA102" i="4"/>
  <c r="F102" i="4"/>
  <c r="E102" i="4"/>
  <c r="D102" i="4"/>
  <c r="CI101" i="4"/>
  <c r="CB101" i="4"/>
  <c r="F101" i="4"/>
  <c r="E101" i="4"/>
  <c r="D101" i="4" s="1"/>
  <c r="CI100" i="4"/>
  <c r="CH100" i="4"/>
  <c r="CA100" i="4" s="1"/>
  <c r="CB100" i="4"/>
  <c r="F100" i="4"/>
  <c r="E100" i="4"/>
  <c r="D100" i="4" s="1"/>
  <c r="CL100" i="4" s="1"/>
  <c r="CI99" i="4"/>
  <c r="CB99" i="4" s="1"/>
  <c r="CH99" i="4"/>
  <c r="CA99" i="4"/>
  <c r="F99" i="4"/>
  <c r="E99" i="4"/>
  <c r="D99" i="4"/>
  <c r="CM99" i="4" s="1"/>
  <c r="CI98" i="4"/>
  <c r="CH98" i="4"/>
  <c r="CA98" i="4" s="1"/>
  <c r="CB98" i="4"/>
  <c r="F98" i="4"/>
  <c r="E98" i="4"/>
  <c r="D98" i="4" s="1"/>
  <c r="CN97" i="4"/>
  <c r="CI97" i="4"/>
  <c r="CH97" i="4"/>
  <c r="CB97" i="4"/>
  <c r="CA97" i="4"/>
  <c r="F97" i="4"/>
  <c r="E97" i="4"/>
  <c r="D97" i="4"/>
  <c r="CI96" i="4"/>
  <c r="CB96" i="4"/>
  <c r="F96" i="4"/>
  <c r="E96" i="4"/>
  <c r="D96" i="4" s="1"/>
  <c r="CI95" i="4"/>
  <c r="CH95" i="4"/>
  <c r="CA95" i="4" s="1"/>
  <c r="CB95" i="4"/>
  <c r="F95" i="4"/>
  <c r="E95" i="4"/>
  <c r="D95" i="4" s="1"/>
  <c r="CI94" i="4"/>
  <c r="CB94" i="4" s="1"/>
  <c r="CH94" i="4"/>
  <c r="CA94" i="4"/>
  <c r="F94" i="4"/>
  <c r="E94" i="4"/>
  <c r="D94" i="4"/>
  <c r="CM94" i="4" s="1"/>
  <c r="CI93" i="4"/>
  <c r="CH93" i="4"/>
  <c r="CA93" i="4" s="1"/>
  <c r="CB93" i="4"/>
  <c r="F93" i="4"/>
  <c r="E93" i="4"/>
  <c r="D93" i="4" s="1"/>
  <c r="CN92" i="4"/>
  <c r="CI92" i="4"/>
  <c r="CH92" i="4"/>
  <c r="CB92" i="4"/>
  <c r="CA92" i="4"/>
  <c r="F92" i="4"/>
  <c r="E92" i="4"/>
  <c r="D92" i="4"/>
  <c r="CI91" i="4"/>
  <c r="CH91" i="4"/>
  <c r="CA91" i="4" s="1"/>
  <c r="CB91" i="4"/>
  <c r="F91" i="4"/>
  <c r="E91" i="4"/>
  <c r="D86" i="4"/>
  <c r="D85" i="4"/>
  <c r="CL81" i="4"/>
  <c r="CE81" i="4" s="1"/>
  <c r="CK81" i="4"/>
  <c r="CJ81" i="4"/>
  <c r="CI81" i="4"/>
  <c r="CB81" i="4" s="1"/>
  <c r="J81" i="4" s="1"/>
  <c r="CH81" i="4"/>
  <c r="CA81" i="4" s="1"/>
  <c r="CD81" i="4"/>
  <c r="CC81" i="4"/>
  <c r="CL80" i="4"/>
  <c r="CE80" i="4" s="1"/>
  <c r="CK80" i="4"/>
  <c r="CD80" i="4" s="1"/>
  <c r="CJ80" i="4"/>
  <c r="CI80" i="4"/>
  <c r="CB80" i="4" s="1"/>
  <c r="CH80" i="4"/>
  <c r="CA80" i="4" s="1"/>
  <c r="CC80" i="4"/>
  <c r="CL79" i="4"/>
  <c r="CE79" i="4" s="1"/>
  <c r="CK79" i="4"/>
  <c r="CD79" i="4" s="1"/>
  <c r="CJ79" i="4"/>
  <c r="CC79" i="4" s="1"/>
  <c r="CI79" i="4"/>
  <c r="CH79" i="4"/>
  <c r="CA79" i="4" s="1"/>
  <c r="J79" i="4" s="1"/>
  <c r="CB79" i="4"/>
  <c r="CL78" i="4"/>
  <c r="CK78" i="4"/>
  <c r="CD78" i="4" s="1"/>
  <c r="J78" i="4" s="1"/>
  <c r="CJ78" i="4"/>
  <c r="CC78" i="4" s="1"/>
  <c r="CI78" i="4"/>
  <c r="CB78" i="4" s="1"/>
  <c r="CH78" i="4"/>
  <c r="CE78" i="4"/>
  <c r="CA78" i="4"/>
  <c r="CL77" i="4"/>
  <c r="CE77" i="4" s="1"/>
  <c r="CK77" i="4"/>
  <c r="CJ77" i="4"/>
  <c r="CI77" i="4"/>
  <c r="CB77" i="4" s="1"/>
  <c r="J77" i="4" s="1"/>
  <c r="CH77" i="4"/>
  <c r="CA77" i="4" s="1"/>
  <c r="CD77" i="4"/>
  <c r="CC77" i="4"/>
  <c r="CL76" i="4"/>
  <c r="CE76" i="4" s="1"/>
  <c r="CK76" i="4"/>
  <c r="CD76" i="4" s="1"/>
  <c r="CJ76" i="4"/>
  <c r="CI76" i="4"/>
  <c r="CB76" i="4" s="1"/>
  <c r="CH76" i="4"/>
  <c r="CA76" i="4" s="1"/>
  <c r="CC76" i="4"/>
  <c r="CL75" i="4"/>
  <c r="CE75" i="4" s="1"/>
  <c r="CK75" i="4"/>
  <c r="CD75" i="4" s="1"/>
  <c r="CJ75" i="4"/>
  <c r="CC75" i="4" s="1"/>
  <c r="CI75" i="4"/>
  <c r="CH75" i="4"/>
  <c r="CA75" i="4" s="1"/>
  <c r="J75" i="4" s="1"/>
  <c r="CB75" i="4"/>
  <c r="CL74" i="4"/>
  <c r="CK74" i="4"/>
  <c r="CD74" i="4" s="1"/>
  <c r="J74" i="4" s="1"/>
  <c r="CJ74" i="4"/>
  <c r="CC74" i="4" s="1"/>
  <c r="CI74" i="4"/>
  <c r="CB74" i="4" s="1"/>
  <c r="CH74" i="4"/>
  <c r="CE74" i="4"/>
  <c r="CA74" i="4"/>
  <c r="CL73" i="4"/>
  <c r="CE73" i="4" s="1"/>
  <c r="CK73" i="4"/>
  <c r="CJ73" i="4"/>
  <c r="CI73" i="4"/>
  <c r="CB73" i="4" s="1"/>
  <c r="J73" i="4" s="1"/>
  <c r="CH73" i="4"/>
  <c r="CA73" i="4" s="1"/>
  <c r="CD73" i="4"/>
  <c r="CC73" i="4"/>
  <c r="CL72" i="4"/>
  <c r="CE72" i="4" s="1"/>
  <c r="CK72" i="4"/>
  <c r="CD72" i="4" s="1"/>
  <c r="CJ72" i="4"/>
  <c r="CI72" i="4"/>
  <c r="CB72" i="4" s="1"/>
  <c r="CH72" i="4"/>
  <c r="CA72" i="4" s="1"/>
  <c r="CC72" i="4"/>
  <c r="CL71" i="4"/>
  <c r="CE71" i="4" s="1"/>
  <c r="CK71" i="4"/>
  <c r="CD71" i="4" s="1"/>
  <c r="CJ71" i="4"/>
  <c r="CC71" i="4" s="1"/>
  <c r="CI71" i="4"/>
  <c r="CH71" i="4"/>
  <c r="CA71" i="4" s="1"/>
  <c r="J71" i="4" s="1"/>
  <c r="CB71" i="4"/>
  <c r="CL70" i="4"/>
  <c r="CK70" i="4"/>
  <c r="CD70" i="4" s="1"/>
  <c r="J70" i="4" s="1"/>
  <c r="CJ70" i="4"/>
  <c r="CC70" i="4" s="1"/>
  <c r="CI70" i="4"/>
  <c r="CB70" i="4" s="1"/>
  <c r="CH70" i="4"/>
  <c r="CE70" i="4"/>
  <c r="CA70" i="4"/>
  <c r="CL69" i="4"/>
  <c r="CE69" i="4" s="1"/>
  <c r="CK69" i="4"/>
  <c r="CJ69" i="4"/>
  <c r="CI69" i="4"/>
  <c r="CB69" i="4" s="1"/>
  <c r="J69" i="4" s="1"/>
  <c r="CH69" i="4"/>
  <c r="CA69" i="4" s="1"/>
  <c r="CD69" i="4"/>
  <c r="CC69" i="4"/>
  <c r="CL68" i="4"/>
  <c r="CE68" i="4" s="1"/>
  <c r="CK68" i="4"/>
  <c r="CD68" i="4" s="1"/>
  <c r="CJ68" i="4"/>
  <c r="CI68" i="4"/>
  <c r="CB68" i="4" s="1"/>
  <c r="CH68" i="4"/>
  <c r="CA68" i="4" s="1"/>
  <c r="CC68" i="4"/>
  <c r="CL67" i="4"/>
  <c r="CE67" i="4" s="1"/>
  <c r="CK67" i="4"/>
  <c r="CD67" i="4" s="1"/>
  <c r="CJ67" i="4"/>
  <c r="CC67" i="4" s="1"/>
  <c r="CI67" i="4"/>
  <c r="CH67" i="4"/>
  <c r="CA67" i="4" s="1"/>
  <c r="J67" i="4" s="1"/>
  <c r="CB67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CJ63" i="4"/>
  <c r="CH63" i="4"/>
  <c r="CC63" i="4"/>
  <c r="CA63" i="4"/>
  <c r="F63" i="4"/>
  <c r="E63" i="4"/>
  <c r="CL62" i="4"/>
  <c r="CJ62" i="4"/>
  <c r="CH62" i="4"/>
  <c r="CE62" i="4"/>
  <c r="CC62" i="4"/>
  <c r="CA62" i="4"/>
  <c r="F62" i="4"/>
  <c r="E62" i="4"/>
  <c r="D62" i="4"/>
  <c r="CJ61" i="4"/>
  <c r="CH61" i="4"/>
  <c r="CC61" i="4"/>
  <c r="CA61" i="4"/>
  <c r="F61" i="4"/>
  <c r="F64" i="4" s="1"/>
  <c r="E61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CJ59" i="4"/>
  <c r="CH59" i="4"/>
  <c r="CC59" i="4"/>
  <c r="CA59" i="4"/>
  <c r="F59" i="4"/>
  <c r="E59" i="4"/>
  <c r="CL58" i="4"/>
  <c r="CJ58" i="4"/>
  <c r="CI58" i="4"/>
  <c r="CB58" i="4" s="1"/>
  <c r="CH58" i="4"/>
  <c r="CE58" i="4"/>
  <c r="CC58" i="4"/>
  <c r="CA58" i="4"/>
  <c r="F58" i="4"/>
  <c r="E58" i="4"/>
  <c r="D58" i="4"/>
  <c r="CJ57" i="4"/>
  <c r="CH57" i="4"/>
  <c r="CC57" i="4"/>
  <c r="CA57" i="4"/>
  <c r="F57" i="4"/>
  <c r="E57" i="4"/>
  <c r="CL56" i="4"/>
  <c r="CJ56" i="4"/>
  <c r="CI56" i="4"/>
  <c r="CB56" i="4" s="1"/>
  <c r="CH56" i="4"/>
  <c r="CE56" i="4"/>
  <c r="CC56" i="4"/>
  <c r="CA56" i="4"/>
  <c r="F56" i="4"/>
  <c r="E56" i="4"/>
  <c r="D56" i="4"/>
  <c r="CJ55" i="4"/>
  <c r="CH55" i="4"/>
  <c r="CC55" i="4"/>
  <c r="CA55" i="4"/>
  <c r="F55" i="4"/>
  <c r="F60" i="4" s="1"/>
  <c r="E55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CJ53" i="4"/>
  <c r="CH53" i="4"/>
  <c r="CC53" i="4"/>
  <c r="CA53" i="4"/>
  <c r="F53" i="4"/>
  <c r="E53" i="4"/>
  <c r="D53" i="4" s="1"/>
  <c r="CJ52" i="4"/>
  <c r="CH52" i="4"/>
  <c r="CC52" i="4"/>
  <c r="CA52" i="4"/>
  <c r="F52" i="4"/>
  <c r="E52" i="4"/>
  <c r="D52" i="4"/>
  <c r="CJ51" i="4"/>
  <c r="CC51" i="4" s="1"/>
  <c r="CH51" i="4"/>
  <c r="CF51" i="4"/>
  <c r="CA51" i="4"/>
  <c r="F51" i="4"/>
  <c r="E51" i="4"/>
  <c r="D51" i="4"/>
  <c r="CL51" i="4" s="1"/>
  <c r="CJ50" i="4"/>
  <c r="CH50" i="4"/>
  <c r="CA50" i="4" s="1"/>
  <c r="CC50" i="4"/>
  <c r="F50" i="4"/>
  <c r="D50" i="4" s="1"/>
  <c r="E50" i="4"/>
  <c r="CJ49" i="4"/>
  <c r="CH49" i="4"/>
  <c r="CC49" i="4"/>
  <c r="CA49" i="4"/>
  <c r="F49" i="4"/>
  <c r="E49" i="4"/>
  <c r="D49" i="4" s="1"/>
  <c r="CJ48" i="4"/>
  <c r="CH48" i="4"/>
  <c r="CA48" i="4" s="1"/>
  <c r="CC48" i="4"/>
  <c r="F48" i="4"/>
  <c r="F54" i="4" s="1"/>
  <c r="E48" i="4"/>
  <c r="D48" i="4" s="1"/>
  <c r="CJ47" i="4"/>
  <c r="CC47" i="4" s="1"/>
  <c r="CH47" i="4"/>
  <c r="CA47" i="4"/>
  <c r="F47" i="4"/>
  <c r="E47" i="4"/>
  <c r="D47" i="4"/>
  <c r="CL47" i="4" s="1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F46" i="4" s="1"/>
  <c r="D46" i="4" s="1"/>
  <c r="Y46" i="4"/>
  <c r="E46" i="4"/>
  <c r="CJ45" i="4"/>
  <c r="CC45" i="4"/>
  <c r="F45" i="4"/>
  <c r="E45" i="4"/>
  <c r="D45" i="4"/>
  <c r="CN45" i="4" s="1"/>
  <c r="CJ44" i="4"/>
  <c r="CH44" i="4"/>
  <c r="CA44" i="4" s="1"/>
  <c r="CC44" i="4"/>
  <c r="F44" i="4"/>
  <c r="E44" i="4"/>
  <c r="D44" i="4" s="1"/>
  <c r="F43" i="4"/>
  <c r="E43" i="4"/>
  <c r="D43" i="4" s="1"/>
  <c r="F42" i="4"/>
  <c r="E42" i="4"/>
  <c r="D42" i="4" s="1"/>
  <c r="CJ41" i="4"/>
  <c r="CC41" i="4" s="1"/>
  <c r="CH41" i="4"/>
  <c r="CA41" i="4"/>
  <c r="F41" i="4"/>
  <c r="E41" i="4"/>
  <c r="D41" i="4"/>
  <c r="CL41" i="4" s="1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CI35" i="4"/>
  <c r="CH35" i="4"/>
  <c r="CB35" i="4"/>
  <c r="CA35" i="4"/>
  <c r="F35" i="4"/>
  <c r="E35" i="4"/>
  <c r="D35" i="4" s="1"/>
  <c r="CL34" i="4"/>
  <c r="CI34" i="4"/>
  <c r="CB34" i="4" s="1"/>
  <c r="CH34" i="4"/>
  <c r="CA34" i="4" s="1"/>
  <c r="CD34" i="4"/>
  <c r="F34" i="4"/>
  <c r="E34" i="4"/>
  <c r="D34" i="4"/>
  <c r="CK34" i="4" s="1"/>
  <c r="CI33" i="4"/>
  <c r="CH33" i="4"/>
  <c r="CB33" i="4"/>
  <c r="CA33" i="4"/>
  <c r="F33" i="4"/>
  <c r="E33" i="4"/>
  <c r="D33" i="4" s="1"/>
  <c r="CJ33" i="4" s="1"/>
  <c r="CC33" i="4" s="1"/>
  <c r="CL32" i="4"/>
  <c r="CI32" i="4"/>
  <c r="CB32" i="4" s="1"/>
  <c r="CH32" i="4"/>
  <c r="CA32" i="4" s="1"/>
  <c r="CD32" i="4"/>
  <c r="F32" i="4"/>
  <c r="E32" i="4"/>
  <c r="D32" i="4"/>
  <c r="CK32" i="4" s="1"/>
  <c r="CJ31" i="4"/>
  <c r="CC31" i="4" s="1"/>
  <c r="CI31" i="4"/>
  <c r="CH31" i="4"/>
  <c r="CB31" i="4"/>
  <c r="CA31" i="4"/>
  <c r="F31" i="4"/>
  <c r="E31" i="4"/>
  <c r="D31" i="4" s="1"/>
  <c r="CL30" i="4"/>
  <c r="CI30" i="4"/>
  <c r="CB30" i="4" s="1"/>
  <c r="CH30" i="4"/>
  <c r="CA30" i="4" s="1"/>
  <c r="CD30" i="4"/>
  <c r="F30" i="4"/>
  <c r="E30" i="4"/>
  <c r="D30" i="4"/>
  <c r="CK30" i="4" s="1"/>
  <c r="CI29" i="4"/>
  <c r="CH29" i="4"/>
  <c r="CB29" i="4"/>
  <c r="CA29" i="4"/>
  <c r="F29" i="4"/>
  <c r="E29" i="4"/>
  <c r="D29" i="4" s="1"/>
  <c r="CL28" i="4"/>
  <c r="CI28" i="4"/>
  <c r="CB28" i="4" s="1"/>
  <c r="CH28" i="4"/>
  <c r="CA28" i="4" s="1"/>
  <c r="CD28" i="4"/>
  <c r="F28" i="4"/>
  <c r="E28" i="4"/>
  <c r="D28" i="4"/>
  <c r="CK28" i="4" s="1"/>
  <c r="CJ27" i="4"/>
  <c r="CC27" i="4" s="1"/>
  <c r="CI27" i="4"/>
  <c r="CH27" i="4"/>
  <c r="CB27" i="4"/>
  <c r="CA27" i="4"/>
  <c r="F27" i="4"/>
  <c r="E27" i="4"/>
  <c r="D27" i="4" s="1"/>
  <c r="CL26" i="4"/>
  <c r="CI26" i="4"/>
  <c r="CB26" i="4" s="1"/>
  <c r="CH26" i="4"/>
  <c r="CA26" i="4" s="1"/>
  <c r="CD26" i="4"/>
  <c r="F26" i="4"/>
  <c r="E26" i="4"/>
  <c r="D26" i="4"/>
  <c r="CK26" i="4" s="1"/>
  <c r="CI25" i="4"/>
  <c r="CH25" i="4"/>
  <c r="CB25" i="4"/>
  <c r="CA25" i="4"/>
  <c r="F25" i="4"/>
  <c r="E25" i="4"/>
  <c r="D25" i="4" s="1"/>
  <c r="CJ25" i="4" s="1"/>
  <c r="CC25" i="4" s="1"/>
  <c r="CL24" i="4"/>
  <c r="CI24" i="4"/>
  <c r="CB24" i="4" s="1"/>
  <c r="CH24" i="4"/>
  <c r="CA24" i="4" s="1"/>
  <c r="CD24" i="4"/>
  <c r="F24" i="4"/>
  <c r="E24" i="4"/>
  <c r="D24" i="4"/>
  <c r="CK24" i="4" s="1"/>
  <c r="CJ23" i="4"/>
  <c r="CC23" i="4" s="1"/>
  <c r="CI23" i="4"/>
  <c r="CH23" i="4"/>
  <c r="CB23" i="4"/>
  <c r="CA23" i="4"/>
  <c r="F23" i="4"/>
  <c r="E23" i="4"/>
  <c r="D23" i="4" s="1"/>
  <c r="CL22" i="4"/>
  <c r="CI22" i="4"/>
  <c r="CB22" i="4" s="1"/>
  <c r="CH22" i="4"/>
  <c r="CA22" i="4" s="1"/>
  <c r="CD22" i="4"/>
  <c r="F22" i="4"/>
  <c r="E22" i="4"/>
  <c r="D22" i="4"/>
  <c r="CK22" i="4" s="1"/>
  <c r="CI21" i="4"/>
  <c r="CH21" i="4"/>
  <c r="CB21" i="4"/>
  <c r="CA21" i="4"/>
  <c r="F21" i="4"/>
  <c r="E21" i="4"/>
  <c r="D21" i="4" s="1"/>
  <c r="CL20" i="4"/>
  <c r="CI20" i="4"/>
  <c r="CB20" i="4" s="1"/>
  <c r="CH20" i="4"/>
  <c r="CA20" i="4" s="1"/>
  <c r="CD20" i="4"/>
  <c r="F20" i="4"/>
  <c r="E20" i="4"/>
  <c r="D20" i="4"/>
  <c r="CK20" i="4" s="1"/>
  <c r="CI19" i="4"/>
  <c r="CH19" i="4"/>
  <c r="CB19" i="4"/>
  <c r="CA19" i="4"/>
  <c r="F19" i="4"/>
  <c r="F36" i="4" s="1"/>
  <c r="E19" i="4"/>
  <c r="CL15" i="4"/>
  <c r="CJ15" i="4"/>
  <c r="CH15" i="4"/>
  <c r="CA15" i="4" s="1"/>
  <c r="CC15" i="4"/>
  <c r="F15" i="4"/>
  <c r="E15" i="4"/>
  <c r="D15" i="4"/>
  <c r="CK15" i="4" s="1"/>
  <c r="CD15" i="4" s="1"/>
  <c r="CJ14" i="4"/>
  <c r="CC14" i="4" s="1"/>
  <c r="CH14" i="4"/>
  <c r="CA14" i="4"/>
  <c r="F14" i="4"/>
  <c r="E14" i="4"/>
  <c r="D14" i="4" s="1"/>
  <c r="CN14" i="4" s="1"/>
  <c r="CL13" i="4"/>
  <c r="CJ13" i="4"/>
  <c r="CH13" i="4"/>
  <c r="CA13" i="4" s="1"/>
  <c r="CD13" i="4"/>
  <c r="CC13" i="4"/>
  <c r="F13" i="4"/>
  <c r="E13" i="4"/>
  <c r="D13" i="4"/>
  <c r="CK13" i="4" s="1"/>
  <c r="CN12" i="4"/>
  <c r="CJ12" i="4"/>
  <c r="CC12" i="4" s="1"/>
  <c r="CH12" i="4"/>
  <c r="CA12" i="4"/>
  <c r="F12" i="4"/>
  <c r="E12" i="4"/>
  <c r="D12" i="4" s="1"/>
  <c r="A5" i="4"/>
  <c r="A4" i="4"/>
  <c r="A3" i="4"/>
  <c r="A2" i="4"/>
  <c r="CF14" i="4" l="1"/>
  <c r="CF25" i="4"/>
  <c r="CN25" i="4"/>
  <c r="CF33" i="4"/>
  <c r="CM21" i="4"/>
  <c r="CE21" i="4"/>
  <c r="AY21" i="4" s="1"/>
  <c r="CL21" i="4"/>
  <c r="CD21" i="4"/>
  <c r="CK21" i="4"/>
  <c r="CG21" i="4"/>
  <c r="CF21" i="4"/>
  <c r="CN21" i="4"/>
  <c r="CM29" i="4"/>
  <c r="CE29" i="4"/>
  <c r="CL29" i="4"/>
  <c r="CD29" i="4"/>
  <c r="CK29" i="4"/>
  <c r="CG29" i="4"/>
  <c r="CF29" i="4"/>
  <c r="CN29" i="4"/>
  <c r="CL49" i="4"/>
  <c r="CK49" i="4"/>
  <c r="CD49" i="4" s="1"/>
  <c r="CG49" i="4"/>
  <c r="CF49" i="4"/>
  <c r="CN49" i="4"/>
  <c r="CI49" i="4"/>
  <c r="CB49" i="4" s="1"/>
  <c r="CE49" i="4"/>
  <c r="CM49" i="4"/>
  <c r="CL103" i="4"/>
  <c r="CD103" i="4"/>
  <c r="CK103" i="4"/>
  <c r="CG103" i="4"/>
  <c r="CN103" i="4"/>
  <c r="CM103" i="4"/>
  <c r="CF103" i="4"/>
  <c r="CJ103" i="4"/>
  <c r="CC103" i="4" s="1"/>
  <c r="AW103" i="4" s="1"/>
  <c r="CE103" i="4"/>
  <c r="CN125" i="4"/>
  <c r="CJ125" i="4"/>
  <c r="CC125" i="4" s="1"/>
  <c r="CE125" i="4"/>
  <c r="CM125" i="4"/>
  <c r="CD125" i="4"/>
  <c r="CL125" i="4"/>
  <c r="CF125" i="4"/>
  <c r="CK125" i="4"/>
  <c r="CG125" i="4"/>
  <c r="CL140" i="4"/>
  <c r="CD140" i="4"/>
  <c r="AW140" i="4" s="1"/>
  <c r="CK140" i="4"/>
  <c r="CG140" i="4"/>
  <c r="CJ140" i="4"/>
  <c r="CC140" i="4" s="1"/>
  <c r="CE140" i="4"/>
  <c r="CN140" i="4"/>
  <c r="CM140" i="4"/>
  <c r="CF140" i="4"/>
  <c r="CM12" i="4"/>
  <c r="CI12" i="4"/>
  <c r="CB12" i="4" s="1"/>
  <c r="CE12" i="4"/>
  <c r="CL12" i="4"/>
  <c r="CK12" i="4"/>
  <c r="CD12" i="4" s="1"/>
  <c r="CG12" i="4"/>
  <c r="CF12" i="4"/>
  <c r="CM23" i="4"/>
  <c r="CE23" i="4"/>
  <c r="CL23" i="4"/>
  <c r="CD23" i="4"/>
  <c r="CK23" i="4"/>
  <c r="CG23" i="4"/>
  <c r="CF23" i="4"/>
  <c r="CN23" i="4"/>
  <c r="CM31" i="4"/>
  <c r="CE31" i="4"/>
  <c r="CL31" i="4"/>
  <c r="CD31" i="4"/>
  <c r="CK31" i="4"/>
  <c r="CG31" i="4"/>
  <c r="CF31" i="4"/>
  <c r="CN31" i="4"/>
  <c r="CM35" i="4"/>
  <c r="CE35" i="4"/>
  <c r="CN35" i="4"/>
  <c r="CF35" i="4"/>
  <c r="CL35" i="4"/>
  <c r="CD35" i="4"/>
  <c r="CK35" i="4"/>
  <c r="CG35" i="4"/>
  <c r="CJ35" i="4"/>
  <c r="CC35" i="4" s="1"/>
  <c r="AY35" i="4" s="1"/>
  <c r="CK42" i="4"/>
  <c r="CD42" i="4" s="1"/>
  <c r="CI42" i="4"/>
  <c r="CB42" i="4" s="1"/>
  <c r="CN42" i="4"/>
  <c r="CG42" i="4"/>
  <c r="CM42" i="4"/>
  <c r="CF42" i="4"/>
  <c r="CN44" i="4"/>
  <c r="CF44" i="4"/>
  <c r="CK44" i="4"/>
  <c r="CD44" i="4" s="1"/>
  <c r="CM44" i="4"/>
  <c r="CI44" i="4"/>
  <c r="CB44" i="4" s="1"/>
  <c r="AX44" i="4" s="1"/>
  <c r="CE44" i="4"/>
  <c r="CL44" i="4"/>
  <c r="CG44" i="4"/>
  <c r="CL53" i="4"/>
  <c r="CK53" i="4"/>
  <c r="CD53" i="4" s="1"/>
  <c r="CG53" i="4"/>
  <c r="CF53" i="4"/>
  <c r="CN53" i="4"/>
  <c r="CI53" i="4"/>
  <c r="CB53" i="4" s="1"/>
  <c r="CE53" i="4"/>
  <c r="CM53" i="4"/>
  <c r="CL120" i="4"/>
  <c r="CD120" i="4"/>
  <c r="CK120" i="4"/>
  <c r="CG120" i="4"/>
  <c r="CJ120" i="4"/>
  <c r="CC120" i="4" s="1"/>
  <c r="CE120" i="4"/>
  <c r="CM120" i="4"/>
  <c r="CF120" i="4"/>
  <c r="CN120" i="4"/>
  <c r="CN127" i="4"/>
  <c r="CJ127" i="4"/>
  <c r="CC127" i="4" s="1"/>
  <c r="AW127" i="4" s="1"/>
  <c r="CE127" i="4"/>
  <c r="CM127" i="4"/>
  <c r="CD127" i="4"/>
  <c r="CL127" i="4"/>
  <c r="CF127" i="4"/>
  <c r="CK127" i="4"/>
  <c r="CG127" i="4"/>
  <c r="CL134" i="4"/>
  <c r="CD134" i="4"/>
  <c r="CK134" i="4"/>
  <c r="CG134" i="4"/>
  <c r="CJ134" i="4"/>
  <c r="CC134" i="4" s="1"/>
  <c r="AW134" i="4" s="1"/>
  <c r="CE134" i="4"/>
  <c r="CF134" i="4"/>
  <c r="CN134" i="4"/>
  <c r="CM134" i="4"/>
  <c r="CM14" i="4"/>
  <c r="CI14" i="4"/>
  <c r="CB14" i="4" s="1"/>
  <c r="AX14" i="4" s="1"/>
  <c r="CE14" i="4"/>
  <c r="CL14" i="4"/>
  <c r="CK14" i="4"/>
  <c r="CD14" i="4" s="1"/>
  <c r="CG14" i="4"/>
  <c r="CM25" i="4"/>
  <c r="CE25" i="4"/>
  <c r="CL25" i="4"/>
  <c r="CD25" i="4"/>
  <c r="AY25" i="4" s="1"/>
  <c r="CK25" i="4"/>
  <c r="CG25" i="4"/>
  <c r="CM33" i="4"/>
  <c r="CE33" i="4"/>
  <c r="CN33" i="4"/>
  <c r="CL33" i="4"/>
  <c r="CD33" i="4"/>
  <c r="AY33" i="4" s="1"/>
  <c r="CK33" i="4"/>
  <c r="CG33" i="4"/>
  <c r="CL110" i="4"/>
  <c r="CD110" i="4"/>
  <c r="CK110" i="4"/>
  <c r="CG110" i="4"/>
  <c r="CJ110" i="4"/>
  <c r="CC110" i="4" s="1"/>
  <c r="AW110" i="4" s="1"/>
  <c r="CE110" i="4"/>
  <c r="CM110" i="4"/>
  <c r="CF110" i="4"/>
  <c r="CN110" i="4"/>
  <c r="CL118" i="4"/>
  <c r="CD118" i="4"/>
  <c r="CK118" i="4"/>
  <c r="CG118" i="4"/>
  <c r="CN118" i="4"/>
  <c r="CM118" i="4"/>
  <c r="CF118" i="4"/>
  <c r="CJ118" i="4"/>
  <c r="CC118" i="4" s="1"/>
  <c r="AW118" i="4" s="1"/>
  <c r="CE118" i="4"/>
  <c r="CN129" i="4"/>
  <c r="CJ129" i="4"/>
  <c r="CC129" i="4" s="1"/>
  <c r="CE129" i="4"/>
  <c r="CM129" i="4"/>
  <c r="CD129" i="4"/>
  <c r="CL129" i="4"/>
  <c r="CF129" i="4"/>
  <c r="CK129" i="4"/>
  <c r="CG129" i="4"/>
  <c r="CL132" i="4"/>
  <c r="CD132" i="4"/>
  <c r="CK132" i="4"/>
  <c r="CG132" i="4"/>
  <c r="CN132" i="4"/>
  <c r="CM132" i="4"/>
  <c r="CF132" i="4"/>
  <c r="CJ132" i="4"/>
  <c r="CC132" i="4" s="1"/>
  <c r="AW132" i="4" s="1"/>
  <c r="CE132" i="4"/>
  <c r="AX12" i="4"/>
  <c r="D19" i="4"/>
  <c r="E36" i="4"/>
  <c r="CJ21" i="4"/>
  <c r="CC21" i="4" s="1"/>
  <c r="AY23" i="4"/>
  <c r="CM27" i="4"/>
  <c r="CE27" i="4"/>
  <c r="CL27" i="4"/>
  <c r="CD27" i="4"/>
  <c r="AY27" i="4" s="1"/>
  <c r="CK27" i="4"/>
  <c r="CG27" i="4"/>
  <c r="CF27" i="4"/>
  <c r="CN27" i="4"/>
  <c r="CJ29" i="4"/>
  <c r="CC29" i="4" s="1"/>
  <c r="AY29" i="4" s="1"/>
  <c r="AY31" i="4"/>
  <c r="CK43" i="4"/>
  <c r="CD43" i="4" s="1"/>
  <c r="CM43" i="4"/>
  <c r="CF43" i="4"/>
  <c r="CI43" i="4"/>
  <c r="CB43" i="4" s="1"/>
  <c r="CN43" i="4"/>
  <c r="CG43" i="4"/>
  <c r="CN48" i="4"/>
  <c r="CF48" i="4"/>
  <c r="CK48" i="4"/>
  <c r="CD48" i="4" s="1"/>
  <c r="CG48" i="4"/>
  <c r="D54" i="4"/>
  <c r="CM48" i="4"/>
  <c r="CI48" i="4"/>
  <c r="CB48" i="4" s="1"/>
  <c r="AX48" i="4" s="1"/>
  <c r="CE48" i="4"/>
  <c r="CL48" i="4"/>
  <c r="CN50" i="4"/>
  <c r="CF50" i="4"/>
  <c r="CL50" i="4"/>
  <c r="CM50" i="4"/>
  <c r="CK50" i="4"/>
  <c r="CD50" i="4" s="1"/>
  <c r="CG50" i="4"/>
  <c r="CE50" i="4"/>
  <c r="CI50" i="4"/>
  <c r="CB50" i="4" s="1"/>
  <c r="AX50" i="4" s="1"/>
  <c r="CN96" i="4"/>
  <c r="CJ96" i="4"/>
  <c r="CC96" i="4" s="1"/>
  <c r="AW96" i="4" s="1"/>
  <c r="CE96" i="4"/>
  <c r="CM96" i="4"/>
  <c r="CD96" i="4"/>
  <c r="CK96" i="4"/>
  <c r="CL96" i="4"/>
  <c r="CF96" i="4"/>
  <c r="CG96" i="4"/>
  <c r="CN101" i="4"/>
  <c r="CJ101" i="4"/>
  <c r="CC101" i="4" s="1"/>
  <c r="CE101" i="4"/>
  <c r="CM101" i="4"/>
  <c r="CD101" i="4"/>
  <c r="CK101" i="4"/>
  <c r="CG101" i="4"/>
  <c r="CL101" i="4"/>
  <c r="CF101" i="4"/>
  <c r="CL105" i="4"/>
  <c r="CD105" i="4"/>
  <c r="CK105" i="4"/>
  <c r="CG105" i="4"/>
  <c r="CJ105" i="4"/>
  <c r="CC105" i="4" s="1"/>
  <c r="CE105" i="4"/>
  <c r="CM105" i="4"/>
  <c r="CF105" i="4"/>
  <c r="CN105" i="4"/>
  <c r="CL108" i="4"/>
  <c r="CD108" i="4"/>
  <c r="CK108" i="4"/>
  <c r="CG108" i="4"/>
  <c r="CJ108" i="4"/>
  <c r="CC108" i="4" s="1"/>
  <c r="AW108" i="4" s="1"/>
  <c r="CE108" i="4"/>
  <c r="CN108" i="4"/>
  <c r="CM108" i="4"/>
  <c r="CF108" i="4"/>
  <c r="CL112" i="4"/>
  <c r="CD112" i="4"/>
  <c r="CK112" i="4"/>
  <c r="CG112" i="4"/>
  <c r="CJ112" i="4"/>
  <c r="CC112" i="4" s="1"/>
  <c r="CE112" i="4"/>
  <c r="CF112" i="4"/>
  <c r="CN112" i="4"/>
  <c r="CM112" i="4"/>
  <c r="CN123" i="4"/>
  <c r="CJ123" i="4"/>
  <c r="CC123" i="4" s="1"/>
  <c r="CE123" i="4"/>
  <c r="CM123" i="4"/>
  <c r="CD123" i="4"/>
  <c r="AW123" i="4" s="1"/>
  <c r="CL123" i="4"/>
  <c r="CF123" i="4"/>
  <c r="CG123" i="4"/>
  <c r="CK123" i="4"/>
  <c r="CL142" i="4"/>
  <c r="CD142" i="4"/>
  <c r="CK142" i="4"/>
  <c r="CG142" i="4"/>
  <c r="CJ142" i="4"/>
  <c r="CC142" i="4" s="1"/>
  <c r="AW142" i="4" s="1"/>
  <c r="CE142" i="4"/>
  <c r="CF142" i="4"/>
  <c r="CN142" i="4"/>
  <c r="CM142" i="4"/>
  <c r="CE41" i="4"/>
  <c r="AX41" i="4" s="1"/>
  <c r="CF45" i="4"/>
  <c r="CN52" i="4"/>
  <c r="CF52" i="4"/>
  <c r="CN95" i="4"/>
  <c r="CJ95" i="4"/>
  <c r="CC95" i="4" s="1"/>
  <c r="AW95" i="4" s="1"/>
  <c r="CF95" i="4"/>
  <c r="CM95" i="4"/>
  <c r="CE95" i="4"/>
  <c r="CL116" i="4"/>
  <c r="CD116" i="4"/>
  <c r="CK116" i="4"/>
  <c r="CG116" i="4"/>
  <c r="CN124" i="4"/>
  <c r="CJ124" i="4"/>
  <c r="CC124" i="4" s="1"/>
  <c r="CE124" i="4"/>
  <c r="CM124" i="4"/>
  <c r="CD124" i="4"/>
  <c r="CK124" i="4"/>
  <c r="CL130" i="4"/>
  <c r="CD130" i="4"/>
  <c r="CK130" i="4"/>
  <c r="CG130" i="4"/>
  <c r="CL138" i="4"/>
  <c r="CD138" i="4"/>
  <c r="CK138" i="4"/>
  <c r="CG138" i="4"/>
  <c r="CN139" i="4"/>
  <c r="CJ139" i="4"/>
  <c r="CC139" i="4" s="1"/>
  <c r="CF139" i="4"/>
  <c r="CM139" i="4"/>
  <c r="CE139" i="4"/>
  <c r="AW139" i="4" s="1"/>
  <c r="CN157" i="4"/>
  <c r="CJ157" i="4"/>
  <c r="CC157" i="4" s="1"/>
  <c r="CF157" i="4"/>
  <c r="CK157" i="4"/>
  <c r="CE157" i="4"/>
  <c r="AY157" i="4" s="1"/>
  <c r="CD157" i="4"/>
  <c r="CL157" i="4"/>
  <c r="CI204" i="4"/>
  <c r="CB204" i="4" s="1"/>
  <c r="CL204" i="4"/>
  <c r="CE204" i="4" s="1"/>
  <c r="CH204" i="4"/>
  <c r="CA204" i="4" s="1"/>
  <c r="AV204" i="4" s="1"/>
  <c r="CK204" i="4"/>
  <c r="CD204" i="4" s="1"/>
  <c r="CJ204" i="4"/>
  <c r="CC204" i="4" s="1"/>
  <c r="CL221" i="4"/>
  <c r="CD221" i="4"/>
  <c r="CJ221" i="4"/>
  <c r="CC221" i="4" s="1"/>
  <c r="CF221" i="4"/>
  <c r="CN221" i="4"/>
  <c r="CI221" i="4"/>
  <c r="CB221" i="4" s="1"/>
  <c r="AX221" i="4" s="1"/>
  <c r="CE221" i="4"/>
  <c r="CK221" i="4"/>
  <c r="CG221" i="4"/>
  <c r="CL223" i="4"/>
  <c r="CD223" i="4"/>
  <c r="CN223" i="4"/>
  <c r="CI223" i="4"/>
  <c r="CB223" i="4" s="1"/>
  <c r="CE223" i="4"/>
  <c r="CM223" i="4"/>
  <c r="CG223" i="4"/>
  <c r="CK223" i="4"/>
  <c r="CL227" i="4"/>
  <c r="CF227" i="4"/>
  <c r="CK227" i="4"/>
  <c r="CE227" i="4"/>
  <c r="CM227" i="4"/>
  <c r="CD227" i="4"/>
  <c r="CN227" i="4"/>
  <c r="CL257" i="4"/>
  <c r="CG257" i="4"/>
  <c r="CN257" i="4"/>
  <c r="CM257" i="4"/>
  <c r="CE257" i="4"/>
  <c r="CN288" i="4"/>
  <c r="CD288" i="4"/>
  <c r="CM288" i="4"/>
  <c r="CG288" i="4"/>
  <c r="CF288" i="4"/>
  <c r="CL288" i="4"/>
  <c r="CE288" i="4"/>
  <c r="AX288" i="4" s="1"/>
  <c r="CK288" i="4"/>
  <c r="CI320" i="4"/>
  <c r="CB320" i="4"/>
  <c r="CB321" i="4"/>
  <c r="AS321" i="4" s="1"/>
  <c r="CE13" i="4"/>
  <c r="CI13" i="4"/>
  <c r="CB13" i="4" s="1"/>
  <c r="CM13" i="4"/>
  <c r="CE15" i="4"/>
  <c r="AX15" i="4" s="1"/>
  <c r="CI15" i="4"/>
  <c r="CB15" i="4" s="1"/>
  <c r="CM15" i="4"/>
  <c r="CE20" i="4"/>
  <c r="CM20" i="4"/>
  <c r="CE22" i="4"/>
  <c r="CM22" i="4"/>
  <c r="CE24" i="4"/>
  <c r="CM24" i="4"/>
  <c r="CE26" i="4"/>
  <c r="CM26" i="4"/>
  <c r="CE28" i="4"/>
  <c r="CM28" i="4"/>
  <c r="CE30" i="4"/>
  <c r="CM30" i="4"/>
  <c r="CE32" i="4"/>
  <c r="CM32" i="4"/>
  <c r="CE34" i="4"/>
  <c r="CM34" i="4"/>
  <c r="CF41" i="4"/>
  <c r="CN41" i="4"/>
  <c r="CG45" i="4"/>
  <c r="CL45" i="4"/>
  <c r="CF47" i="4"/>
  <c r="CN47" i="4"/>
  <c r="CG51" i="4"/>
  <c r="CK51" i="4"/>
  <c r="CD51" i="4" s="1"/>
  <c r="AX51" i="4" s="1"/>
  <c r="CL52" i="4"/>
  <c r="CK62" i="4"/>
  <c r="CD62" i="4" s="1"/>
  <c r="CG62" i="4"/>
  <c r="CN62" i="4"/>
  <c r="CF62" i="4"/>
  <c r="CM62" i="4"/>
  <c r="CL92" i="4"/>
  <c r="CD92" i="4"/>
  <c r="CK92" i="4"/>
  <c r="CG92" i="4"/>
  <c r="CN93" i="4"/>
  <c r="CJ93" i="4"/>
  <c r="CC93" i="4" s="1"/>
  <c r="CF93" i="4"/>
  <c r="CM93" i="4"/>
  <c r="CE93" i="4"/>
  <c r="CE94" i="4"/>
  <c r="CJ94" i="4"/>
  <c r="CC94" i="4" s="1"/>
  <c r="CD95" i="4"/>
  <c r="CK95" i="4"/>
  <c r="CL97" i="4"/>
  <c r="CD97" i="4"/>
  <c r="AW97" i="4" s="1"/>
  <c r="CK97" i="4"/>
  <c r="CG97" i="4"/>
  <c r="CN98" i="4"/>
  <c r="CJ98" i="4"/>
  <c r="CC98" i="4" s="1"/>
  <c r="AW98" i="4" s="1"/>
  <c r="CF98" i="4"/>
  <c r="CM98" i="4"/>
  <c r="CE98" i="4"/>
  <c r="CE99" i="4"/>
  <c r="CJ99" i="4"/>
  <c r="CC99" i="4" s="1"/>
  <c r="CD100" i="4"/>
  <c r="AW100" i="4" s="1"/>
  <c r="CK100" i="4"/>
  <c r="CN102" i="4"/>
  <c r="CJ102" i="4"/>
  <c r="CC102" i="4" s="1"/>
  <c r="CE102" i="4"/>
  <c r="CM102" i="4"/>
  <c r="CD102" i="4"/>
  <c r="AW102" i="4" s="1"/>
  <c r="CK102" i="4"/>
  <c r="AW105" i="4"/>
  <c r="CN107" i="4"/>
  <c r="CJ107" i="4"/>
  <c r="CC107" i="4" s="1"/>
  <c r="AW107" i="4" s="1"/>
  <c r="CE107" i="4"/>
  <c r="CM107" i="4"/>
  <c r="CD107" i="4"/>
  <c r="CK107" i="4"/>
  <c r="AW112" i="4"/>
  <c r="CL114" i="4"/>
  <c r="CD114" i="4"/>
  <c r="AW114" i="4" s="1"/>
  <c r="CK114" i="4"/>
  <c r="CG114" i="4"/>
  <c r="CN115" i="4"/>
  <c r="CJ115" i="4"/>
  <c r="CC115" i="4" s="1"/>
  <c r="AW115" i="4" s="1"/>
  <c r="CF115" i="4"/>
  <c r="CM115" i="4"/>
  <c r="CE115" i="4"/>
  <c r="CE116" i="4"/>
  <c r="CJ116" i="4"/>
  <c r="CC116" i="4" s="1"/>
  <c r="CD117" i="4"/>
  <c r="AW117" i="4" s="1"/>
  <c r="CK117" i="4"/>
  <c r="AW120" i="4"/>
  <c r="CF124" i="4"/>
  <c r="CL124" i="4"/>
  <c r="AW125" i="4"/>
  <c r="CF126" i="4"/>
  <c r="CL126" i="4"/>
  <c r="CF128" i="4"/>
  <c r="CL128" i="4"/>
  <c r="AW129" i="4"/>
  <c r="CE130" i="4"/>
  <c r="CJ130" i="4"/>
  <c r="CC130" i="4" s="1"/>
  <c r="AW130" i="4" s="1"/>
  <c r="CD131" i="4"/>
  <c r="CK131" i="4"/>
  <c r="CL136" i="4"/>
  <c r="CD136" i="4"/>
  <c r="CK136" i="4"/>
  <c r="CG136" i="4"/>
  <c r="CN137" i="4"/>
  <c r="CJ137" i="4"/>
  <c r="CC137" i="4" s="1"/>
  <c r="AW137" i="4" s="1"/>
  <c r="CF137" i="4"/>
  <c r="CM137" i="4"/>
  <c r="CE137" i="4"/>
  <c r="CE138" i="4"/>
  <c r="CJ138" i="4"/>
  <c r="CC138" i="4" s="1"/>
  <c r="CD139" i="4"/>
  <c r="CK139" i="4"/>
  <c r="CL144" i="4"/>
  <c r="CD144" i="4"/>
  <c r="CK144" i="4"/>
  <c r="CG144" i="4"/>
  <c r="CK151" i="4"/>
  <c r="CG151" i="4"/>
  <c r="CN151" i="4"/>
  <c r="CJ151" i="4"/>
  <c r="CC151" i="4" s="1"/>
  <c r="AY151" i="4" s="1"/>
  <c r="CF151" i="4"/>
  <c r="CK153" i="4"/>
  <c r="CG153" i="4"/>
  <c r="CN153" i="4"/>
  <c r="CJ153" i="4"/>
  <c r="CC153" i="4" s="1"/>
  <c r="AY153" i="4" s="1"/>
  <c r="CF153" i="4"/>
  <c r="CK155" i="4"/>
  <c r="CG155" i="4"/>
  <c r="CN155" i="4"/>
  <c r="CJ155" i="4"/>
  <c r="CC155" i="4" s="1"/>
  <c r="CF155" i="4"/>
  <c r="CG157" i="4"/>
  <c r="CM157" i="4"/>
  <c r="D159" i="4"/>
  <c r="CI165" i="4"/>
  <c r="CB165" i="4" s="1"/>
  <c r="CH165" i="4"/>
  <c r="CA165" i="4" s="1"/>
  <c r="CK165" i="4"/>
  <c r="CD165" i="4" s="1"/>
  <c r="CI174" i="4"/>
  <c r="CB174" i="4" s="1"/>
  <c r="CH174" i="4"/>
  <c r="CA174" i="4" s="1"/>
  <c r="AW174" i="4" s="1"/>
  <c r="CK176" i="4"/>
  <c r="CD176" i="4" s="1"/>
  <c r="CJ176" i="4"/>
  <c r="CC176" i="4" s="1"/>
  <c r="CH177" i="4"/>
  <c r="CA177" i="4" s="1"/>
  <c r="CK177" i="4"/>
  <c r="CD177" i="4" s="1"/>
  <c r="CJ177" i="4"/>
  <c r="CC177" i="4" s="1"/>
  <c r="CI177" i="4"/>
  <c r="CB177" i="4" s="1"/>
  <c r="CJ179" i="4"/>
  <c r="CC179" i="4" s="1"/>
  <c r="CI179" i="4"/>
  <c r="CB179" i="4" s="1"/>
  <c r="CH179" i="4"/>
  <c r="CA179" i="4" s="1"/>
  <c r="CJ181" i="4"/>
  <c r="CC181" i="4" s="1"/>
  <c r="CI181" i="4"/>
  <c r="CB181" i="4" s="1"/>
  <c r="CH181" i="4"/>
  <c r="CA181" i="4" s="1"/>
  <c r="CJ183" i="4"/>
  <c r="CC183" i="4" s="1"/>
  <c r="CI183" i="4"/>
  <c r="CB183" i="4" s="1"/>
  <c r="CH183" i="4"/>
  <c r="CA183" i="4" s="1"/>
  <c r="CJ185" i="4"/>
  <c r="CC185" i="4" s="1"/>
  <c r="CI185" i="4"/>
  <c r="CB185" i="4" s="1"/>
  <c r="CH185" i="4"/>
  <c r="CA185" i="4" s="1"/>
  <c r="AW185" i="4" s="1"/>
  <c r="CJ187" i="4"/>
  <c r="CC187" i="4" s="1"/>
  <c r="CI187" i="4"/>
  <c r="CB187" i="4" s="1"/>
  <c r="CH187" i="4"/>
  <c r="CA187" i="4" s="1"/>
  <c r="CJ189" i="4"/>
  <c r="CC189" i="4" s="1"/>
  <c r="CI189" i="4"/>
  <c r="CB189" i="4" s="1"/>
  <c r="CH189" i="4"/>
  <c r="CA189" i="4" s="1"/>
  <c r="CJ191" i="4"/>
  <c r="CC191" i="4" s="1"/>
  <c r="CI191" i="4"/>
  <c r="CB191" i="4" s="1"/>
  <c r="CH191" i="4"/>
  <c r="CA191" i="4" s="1"/>
  <c r="CJ193" i="4"/>
  <c r="CC193" i="4" s="1"/>
  <c r="CI193" i="4"/>
  <c r="CB193" i="4" s="1"/>
  <c r="CH193" i="4"/>
  <c r="CA193" i="4" s="1"/>
  <c r="AW193" i="4" s="1"/>
  <c r="CJ195" i="4"/>
  <c r="CC195" i="4" s="1"/>
  <c r="CI195" i="4"/>
  <c r="CB195" i="4" s="1"/>
  <c r="CH195" i="4"/>
  <c r="CA195" i="4" s="1"/>
  <c r="CJ197" i="4"/>
  <c r="CC197" i="4" s="1"/>
  <c r="CI197" i="4"/>
  <c r="CB197" i="4" s="1"/>
  <c r="CH197" i="4"/>
  <c r="CA197" i="4" s="1"/>
  <c r="CL203" i="4"/>
  <c r="CE203" i="4" s="1"/>
  <c r="CH203" i="4"/>
  <c r="CA203" i="4" s="1"/>
  <c r="CK203" i="4"/>
  <c r="CD203" i="4" s="1"/>
  <c r="CJ205" i="4"/>
  <c r="CC205" i="4" s="1"/>
  <c r="CI205" i="4"/>
  <c r="CB205" i="4" s="1"/>
  <c r="CK205" i="4"/>
  <c r="CD205" i="4" s="1"/>
  <c r="CH205" i="4"/>
  <c r="CA205" i="4" s="1"/>
  <c r="CF223" i="4"/>
  <c r="CK226" i="4"/>
  <c r="CE226" i="4"/>
  <c r="CN226" i="4"/>
  <c r="CD226" i="4"/>
  <c r="AX226" i="4" s="1"/>
  <c r="CL226" i="4"/>
  <c r="CM226" i="4"/>
  <c r="CF226" i="4"/>
  <c r="CK233" i="4"/>
  <c r="CE233" i="4"/>
  <c r="CN233" i="4"/>
  <c r="CD233" i="4"/>
  <c r="CG233" i="4"/>
  <c r="CM233" i="4"/>
  <c r="CF233" i="4"/>
  <c r="AX233" i="4" s="1"/>
  <c r="CL233" i="4"/>
  <c r="CL254" i="4"/>
  <c r="CG254" i="4"/>
  <c r="CM254" i="4"/>
  <c r="CF254" i="4"/>
  <c r="CE254" i="4"/>
  <c r="AX254" i="4" s="1"/>
  <c r="CF257" i="4"/>
  <c r="CN299" i="4"/>
  <c r="CD299" i="4"/>
  <c r="AX299" i="4" s="1"/>
  <c r="CM299" i="4"/>
  <c r="CG299" i="4"/>
  <c r="CF299" i="4"/>
  <c r="CE299" i="4"/>
  <c r="CK299" i="4"/>
  <c r="CL299" i="4"/>
  <c r="CB317" i="4"/>
  <c r="AS318" i="4"/>
  <c r="CF13" i="4"/>
  <c r="CN13" i="4"/>
  <c r="CF15" i="4"/>
  <c r="CN15" i="4"/>
  <c r="CF20" i="4"/>
  <c r="AY20" i="4" s="1"/>
  <c r="CJ20" i="4"/>
  <c r="CC20" i="4" s="1"/>
  <c r="CN20" i="4"/>
  <c r="CF22" i="4"/>
  <c r="CJ22" i="4"/>
  <c r="CC22" i="4" s="1"/>
  <c r="AY22" i="4" s="1"/>
  <c r="CN22" i="4"/>
  <c r="CF24" i="4"/>
  <c r="CJ24" i="4"/>
  <c r="CC24" i="4" s="1"/>
  <c r="AY24" i="4" s="1"/>
  <c r="CN24" i="4"/>
  <c r="CF26" i="4"/>
  <c r="CJ26" i="4"/>
  <c r="CC26" i="4" s="1"/>
  <c r="AY26" i="4" s="1"/>
  <c r="CN26" i="4"/>
  <c r="CF28" i="4"/>
  <c r="AY28" i="4" s="1"/>
  <c r="CJ28" i="4"/>
  <c r="CC28" i="4" s="1"/>
  <c r="CN28" i="4"/>
  <c r="CF30" i="4"/>
  <c r="CJ30" i="4"/>
  <c r="CC30" i="4" s="1"/>
  <c r="AY30" i="4" s="1"/>
  <c r="CN30" i="4"/>
  <c r="CF32" i="4"/>
  <c r="CJ32" i="4"/>
  <c r="CC32" i="4" s="1"/>
  <c r="AY32" i="4" s="1"/>
  <c r="CN32" i="4"/>
  <c r="CF34" i="4"/>
  <c r="CJ34" i="4"/>
  <c r="CC34" i="4" s="1"/>
  <c r="AY34" i="4" s="1"/>
  <c r="CN34" i="4"/>
  <c r="CG41" i="4"/>
  <c r="CK41" i="4"/>
  <c r="CD41" i="4" s="1"/>
  <c r="CI45" i="4"/>
  <c r="CB45" i="4" s="1"/>
  <c r="CM45" i="4"/>
  <c r="CG47" i="4"/>
  <c r="CK47" i="4"/>
  <c r="CD47" i="4" s="1"/>
  <c r="AX49" i="4"/>
  <c r="CM51" i="4"/>
  <c r="CI52" i="4"/>
  <c r="CB52" i="4" s="1"/>
  <c r="AX52" i="4" s="1"/>
  <c r="CM52" i="4"/>
  <c r="AX53" i="4"/>
  <c r="CK56" i="4"/>
  <c r="CD56" i="4" s="1"/>
  <c r="CG56" i="4"/>
  <c r="CN56" i="4"/>
  <c r="CF56" i="4"/>
  <c r="CM56" i="4"/>
  <c r="CK58" i="4"/>
  <c r="CD58" i="4" s="1"/>
  <c r="AX58" i="4" s="1"/>
  <c r="CG58" i="4"/>
  <c r="CN58" i="4"/>
  <c r="CF58" i="4"/>
  <c r="CM58" i="4"/>
  <c r="D61" i="4"/>
  <c r="E64" i="4"/>
  <c r="D64" i="4" s="1"/>
  <c r="CI62" i="4"/>
  <c r="CB62" i="4" s="1"/>
  <c r="D63" i="4"/>
  <c r="D91" i="4"/>
  <c r="CE92" i="4"/>
  <c r="AW92" i="4" s="1"/>
  <c r="CJ92" i="4"/>
  <c r="CC92" i="4" s="1"/>
  <c r="CD93" i="4"/>
  <c r="AW93" i="4" s="1"/>
  <c r="CK93" i="4"/>
  <c r="CF94" i="4"/>
  <c r="CG95" i="4"/>
  <c r="CL95" i="4"/>
  <c r="CE97" i="4"/>
  <c r="CJ97" i="4"/>
  <c r="CC97" i="4" s="1"/>
  <c r="CD98" i="4"/>
  <c r="CK98" i="4"/>
  <c r="CF99" i="4"/>
  <c r="CG100" i="4"/>
  <c r="AW101" i="4"/>
  <c r="CF102" i="4"/>
  <c r="CL102" i="4"/>
  <c r="D106" i="4"/>
  <c r="CF107" i="4"/>
  <c r="CL107" i="4"/>
  <c r="D111" i="4"/>
  <c r="D113" i="4"/>
  <c r="CE114" i="4"/>
  <c r="CJ114" i="4"/>
  <c r="CC114" i="4" s="1"/>
  <c r="CD115" i="4"/>
  <c r="CK115" i="4"/>
  <c r="CF116" i="4"/>
  <c r="CM116" i="4"/>
  <c r="CG117" i="4"/>
  <c r="D121" i="4"/>
  <c r="CG124" i="4"/>
  <c r="CF130" i="4"/>
  <c r="CM130" i="4"/>
  <c r="CG131" i="4"/>
  <c r="D135" i="4"/>
  <c r="CE136" i="4"/>
  <c r="CJ136" i="4"/>
  <c r="CC136" i="4" s="1"/>
  <c r="AW136" i="4" s="1"/>
  <c r="CD137" i="4"/>
  <c r="CK137" i="4"/>
  <c r="CF138" i="4"/>
  <c r="CM138" i="4"/>
  <c r="CG139" i="4"/>
  <c r="CL139" i="4"/>
  <c r="D143" i="4"/>
  <c r="CE144" i="4"/>
  <c r="CJ144" i="4"/>
  <c r="CC144" i="4" s="1"/>
  <c r="AW144" i="4" s="1"/>
  <c r="D145" i="4"/>
  <c r="F159" i="4"/>
  <c r="CD151" i="4"/>
  <c r="CL151" i="4"/>
  <c r="CD153" i="4"/>
  <c r="CL153" i="4"/>
  <c r="CD155" i="4"/>
  <c r="CL155" i="4"/>
  <c r="CH164" i="4"/>
  <c r="CA164" i="4" s="1"/>
  <c r="CK164" i="4"/>
  <c r="CD164" i="4" s="1"/>
  <c r="CI164" i="4"/>
  <c r="CB164" i="4" s="1"/>
  <c r="CI170" i="4"/>
  <c r="CB170" i="4" s="1"/>
  <c r="CH170" i="4"/>
  <c r="CA170" i="4" s="1"/>
  <c r="CK172" i="4"/>
  <c r="CD172" i="4" s="1"/>
  <c r="CJ172" i="4"/>
  <c r="CC172" i="4" s="1"/>
  <c r="AW172" i="4" s="1"/>
  <c r="CH173" i="4"/>
  <c r="CA173" i="4" s="1"/>
  <c r="AW173" i="4" s="1"/>
  <c r="CK173" i="4"/>
  <c r="CD173" i="4" s="1"/>
  <c r="CJ173" i="4"/>
  <c r="CC173" i="4" s="1"/>
  <c r="CI173" i="4"/>
  <c r="CB173" i="4" s="1"/>
  <c r="CK179" i="4"/>
  <c r="CD179" i="4" s="1"/>
  <c r="CK181" i="4"/>
  <c r="CD181" i="4" s="1"/>
  <c r="CK183" i="4"/>
  <c r="CD183" i="4" s="1"/>
  <c r="CK185" i="4"/>
  <c r="CD185" i="4" s="1"/>
  <c r="CK187" i="4"/>
  <c r="CD187" i="4" s="1"/>
  <c r="CK189" i="4"/>
  <c r="CD189" i="4" s="1"/>
  <c r="CK191" i="4"/>
  <c r="CD191" i="4" s="1"/>
  <c r="CK193" i="4"/>
  <c r="CD193" i="4" s="1"/>
  <c r="CK195" i="4"/>
  <c r="CD195" i="4" s="1"/>
  <c r="CK197" i="4"/>
  <c r="CD197" i="4" s="1"/>
  <c r="CI203" i="4"/>
  <c r="CB203" i="4" s="1"/>
  <c r="CL205" i="4"/>
  <c r="CE205" i="4" s="1"/>
  <c r="CM221" i="4"/>
  <c r="CG226" i="4"/>
  <c r="CL246" i="4"/>
  <c r="CE246" i="4"/>
  <c r="CK246" i="4"/>
  <c r="CD246" i="4"/>
  <c r="CG246" i="4"/>
  <c r="CF246" i="4"/>
  <c r="CN246" i="4"/>
  <c r="CN276" i="4"/>
  <c r="CD276" i="4"/>
  <c r="CM276" i="4"/>
  <c r="CG276" i="4"/>
  <c r="CF276" i="4"/>
  <c r="CK276" i="4"/>
  <c r="CE276" i="4"/>
  <c r="CN298" i="4"/>
  <c r="CD298" i="4"/>
  <c r="CM298" i="4"/>
  <c r="CG298" i="4"/>
  <c r="CF298" i="4"/>
  <c r="CL298" i="4"/>
  <c r="CE298" i="4"/>
  <c r="CK298" i="4"/>
  <c r="CI41" i="4"/>
  <c r="CB41" i="4" s="1"/>
  <c r="CM41" i="4"/>
  <c r="CK45" i="4"/>
  <c r="CD45" i="4" s="1"/>
  <c r="CE47" i="4"/>
  <c r="AX47" i="4" s="1"/>
  <c r="CI47" i="4"/>
  <c r="CB47" i="4" s="1"/>
  <c r="CM47" i="4"/>
  <c r="CG52" i="4"/>
  <c r="CK52" i="4"/>
  <c r="CD52" i="4" s="1"/>
  <c r="CL94" i="4"/>
  <c r="CD94" i="4"/>
  <c r="CK94" i="4"/>
  <c r="CG94" i="4"/>
  <c r="CL99" i="4"/>
  <c r="CD99" i="4"/>
  <c r="CK99" i="4"/>
  <c r="CG99" i="4"/>
  <c r="CN100" i="4"/>
  <c r="CJ100" i="4"/>
  <c r="CC100" i="4" s="1"/>
  <c r="CF100" i="4"/>
  <c r="CM100" i="4"/>
  <c r="CE100" i="4"/>
  <c r="CN117" i="4"/>
  <c r="CJ117" i="4"/>
  <c r="CC117" i="4" s="1"/>
  <c r="CF117" i="4"/>
  <c r="CM117" i="4"/>
  <c r="CE117" i="4"/>
  <c r="CN126" i="4"/>
  <c r="CJ126" i="4"/>
  <c r="CC126" i="4" s="1"/>
  <c r="AW126" i="4" s="1"/>
  <c r="CE126" i="4"/>
  <c r="CM126" i="4"/>
  <c r="CD126" i="4"/>
  <c r="CK126" i="4"/>
  <c r="CN128" i="4"/>
  <c r="CJ128" i="4"/>
  <c r="CC128" i="4" s="1"/>
  <c r="CE128" i="4"/>
  <c r="CM128" i="4"/>
  <c r="CD128" i="4"/>
  <c r="CK128" i="4"/>
  <c r="CN131" i="4"/>
  <c r="CJ131" i="4"/>
  <c r="CC131" i="4" s="1"/>
  <c r="AW131" i="4" s="1"/>
  <c r="CF131" i="4"/>
  <c r="CM131" i="4"/>
  <c r="CE131" i="4"/>
  <c r="CG13" i="4"/>
  <c r="CG15" i="4"/>
  <c r="CG20" i="4"/>
  <c r="CG22" i="4"/>
  <c r="CG24" i="4"/>
  <c r="CG26" i="4"/>
  <c r="CG28" i="4"/>
  <c r="CG30" i="4"/>
  <c r="CG32" i="4"/>
  <c r="CG34" i="4"/>
  <c r="CE45" i="4"/>
  <c r="E54" i="4"/>
  <c r="CE51" i="4"/>
  <c r="CI51" i="4"/>
  <c r="CB51" i="4" s="1"/>
  <c r="CN51" i="4"/>
  <c r="CE52" i="4"/>
  <c r="D55" i="4"/>
  <c r="E60" i="4"/>
  <c r="D57" i="4"/>
  <c r="D59" i="4"/>
  <c r="J68" i="4"/>
  <c r="J72" i="4"/>
  <c r="J76" i="4"/>
  <c r="J80" i="4"/>
  <c r="CF92" i="4"/>
  <c r="CM92" i="4"/>
  <c r="CG93" i="4"/>
  <c r="CL93" i="4"/>
  <c r="AW94" i="4"/>
  <c r="CN94" i="4"/>
  <c r="CF97" i="4"/>
  <c r="CM97" i="4"/>
  <c r="CG98" i="4"/>
  <c r="CL98" i="4"/>
  <c r="AW99" i="4"/>
  <c r="CN99" i="4"/>
  <c r="CG102" i="4"/>
  <c r="D104" i="4"/>
  <c r="CG107" i="4"/>
  <c r="D109" i="4"/>
  <c r="CF114" i="4"/>
  <c r="CM114" i="4"/>
  <c r="CG115" i="4"/>
  <c r="CL115" i="4"/>
  <c r="AW116" i="4"/>
  <c r="CN116" i="4"/>
  <c r="D119" i="4"/>
  <c r="D122" i="4"/>
  <c r="AW124" i="4"/>
  <c r="AW128" i="4"/>
  <c r="CN130" i="4"/>
  <c r="D133" i="4"/>
  <c r="CF136" i="4"/>
  <c r="CM136" i="4"/>
  <c r="CG137" i="4"/>
  <c r="CL137" i="4"/>
  <c r="AW138" i="4"/>
  <c r="CN138" i="4"/>
  <c r="D141" i="4"/>
  <c r="CF144" i="4"/>
  <c r="CM144" i="4"/>
  <c r="CE151" i="4"/>
  <c r="CM151" i="4"/>
  <c r="CE153" i="4"/>
  <c r="CM153" i="4"/>
  <c r="CE155" i="4"/>
  <c r="AY155" i="4" s="1"/>
  <c r="CM155" i="4"/>
  <c r="AY156" i="4"/>
  <c r="CJ165" i="4"/>
  <c r="CC165" i="4" s="1"/>
  <c r="CK168" i="4"/>
  <c r="CD168" i="4" s="1"/>
  <c r="CJ168" i="4"/>
  <c r="CC168" i="4" s="1"/>
  <c r="AW168" i="4" s="1"/>
  <c r="CH169" i="4"/>
  <c r="CA169" i="4" s="1"/>
  <c r="CK169" i="4"/>
  <c r="CD169" i="4" s="1"/>
  <c r="CJ169" i="4"/>
  <c r="CC169" i="4" s="1"/>
  <c r="CI169" i="4"/>
  <c r="CB169" i="4" s="1"/>
  <c r="CJ174" i="4"/>
  <c r="CC174" i="4" s="1"/>
  <c r="CH176" i="4"/>
  <c r="CA176" i="4" s="1"/>
  <c r="AW176" i="4" s="1"/>
  <c r="CJ180" i="4"/>
  <c r="CC180" i="4" s="1"/>
  <c r="CI180" i="4"/>
  <c r="CB180" i="4" s="1"/>
  <c r="CH180" i="4"/>
  <c r="CA180" i="4" s="1"/>
  <c r="CJ182" i="4"/>
  <c r="CC182" i="4" s="1"/>
  <c r="CI182" i="4"/>
  <c r="CB182" i="4" s="1"/>
  <c r="CH182" i="4"/>
  <c r="CA182" i="4" s="1"/>
  <c r="AW182" i="4" s="1"/>
  <c r="CJ184" i="4"/>
  <c r="CC184" i="4" s="1"/>
  <c r="CI184" i="4"/>
  <c r="CB184" i="4" s="1"/>
  <c r="CH184" i="4"/>
  <c r="CA184" i="4" s="1"/>
  <c r="CJ186" i="4"/>
  <c r="CC186" i="4" s="1"/>
  <c r="CI186" i="4"/>
  <c r="CB186" i="4" s="1"/>
  <c r="CH186" i="4"/>
  <c r="CA186" i="4" s="1"/>
  <c r="CJ188" i="4"/>
  <c r="CC188" i="4" s="1"/>
  <c r="CI188" i="4"/>
  <c r="CB188" i="4" s="1"/>
  <c r="CH188" i="4"/>
  <c r="CA188" i="4" s="1"/>
  <c r="CJ190" i="4"/>
  <c r="CC190" i="4" s="1"/>
  <c r="CI190" i="4"/>
  <c r="CB190" i="4" s="1"/>
  <c r="CH190" i="4"/>
  <c r="CA190" i="4" s="1"/>
  <c r="AW190" i="4" s="1"/>
  <c r="CJ192" i="4"/>
  <c r="CC192" i="4" s="1"/>
  <c r="CI192" i="4"/>
  <c r="CB192" i="4" s="1"/>
  <c r="CH192" i="4"/>
  <c r="CA192" i="4" s="1"/>
  <c r="CJ194" i="4"/>
  <c r="CC194" i="4" s="1"/>
  <c r="CI194" i="4"/>
  <c r="CB194" i="4" s="1"/>
  <c r="CH194" i="4"/>
  <c r="CA194" i="4" s="1"/>
  <c r="CJ196" i="4"/>
  <c r="CC196" i="4" s="1"/>
  <c r="CI196" i="4"/>
  <c r="CB196" i="4" s="1"/>
  <c r="CH196" i="4"/>
  <c r="CA196" i="4" s="1"/>
  <c r="CJ198" i="4"/>
  <c r="CC198" i="4" s="1"/>
  <c r="CI198" i="4"/>
  <c r="CB198" i="4" s="1"/>
  <c r="CH198" i="4"/>
  <c r="CA198" i="4" s="1"/>
  <c r="AW198" i="4" s="1"/>
  <c r="CJ203" i="4"/>
  <c r="CC203" i="4" s="1"/>
  <c r="CJ223" i="4"/>
  <c r="CC223" i="4" s="1"/>
  <c r="CN225" i="4"/>
  <c r="CD225" i="4"/>
  <c r="AX225" i="4" s="1"/>
  <c r="CM225" i="4"/>
  <c r="CG225" i="4"/>
  <c r="CF225" i="4"/>
  <c r="CL225" i="4"/>
  <c r="CE225" i="4"/>
  <c r="CK225" i="4"/>
  <c r="CG227" i="4"/>
  <c r="CL230" i="4"/>
  <c r="CF230" i="4"/>
  <c r="CK230" i="4"/>
  <c r="CE230" i="4"/>
  <c r="CM230" i="4"/>
  <c r="CN230" i="4"/>
  <c r="CG230" i="4"/>
  <c r="CL242" i="4"/>
  <c r="CE242" i="4"/>
  <c r="CK242" i="4"/>
  <c r="CD242" i="4"/>
  <c r="CG242" i="4"/>
  <c r="AX242" i="4" s="1"/>
  <c r="CF242" i="4"/>
  <c r="CN242" i="4"/>
  <c r="CM242" i="4"/>
  <c r="CL244" i="4"/>
  <c r="CE244" i="4"/>
  <c r="CK244" i="4"/>
  <c r="CD244" i="4"/>
  <c r="CN244" i="4"/>
  <c r="CM244" i="4"/>
  <c r="CF244" i="4"/>
  <c r="CM262" i="4"/>
  <c r="CE262" i="4"/>
  <c r="CL262" i="4"/>
  <c r="CG262" i="4"/>
  <c r="CF262" i="4"/>
  <c r="AX262" i="4" s="1"/>
  <c r="CN262" i="4"/>
  <c r="AX286" i="4"/>
  <c r="CL289" i="4"/>
  <c r="CD289" i="4"/>
  <c r="AX289" i="4" s="1"/>
  <c r="CK289" i="4"/>
  <c r="CG289" i="4"/>
  <c r="CI289" i="4"/>
  <c r="CB289" i="4" s="1"/>
  <c r="CN289" i="4"/>
  <c r="CM289" i="4"/>
  <c r="CE289" i="4"/>
  <c r="CJ289" i="4"/>
  <c r="CC289" i="4" s="1"/>
  <c r="CF289" i="4"/>
  <c r="CD150" i="4"/>
  <c r="AY150" i="4" s="1"/>
  <c r="CL150" i="4"/>
  <c r="CD152" i="4"/>
  <c r="AY152" i="4" s="1"/>
  <c r="CL152" i="4"/>
  <c r="CD154" i="4"/>
  <c r="AY154" i="4" s="1"/>
  <c r="CL154" i="4"/>
  <c r="CD156" i="4"/>
  <c r="CM156" i="4"/>
  <c r="CL158" i="4"/>
  <c r="CD158" i="4"/>
  <c r="AY158" i="4" s="1"/>
  <c r="CG158" i="4"/>
  <c r="CK158" i="4"/>
  <c r="F167" i="4"/>
  <c r="D167" i="4" s="1"/>
  <c r="CJ171" i="4"/>
  <c r="CC171" i="4" s="1"/>
  <c r="CI171" i="4"/>
  <c r="CB171" i="4" s="1"/>
  <c r="CH171" i="4"/>
  <c r="CA171" i="4" s="1"/>
  <c r="CJ175" i="4"/>
  <c r="CC175" i="4" s="1"/>
  <c r="CI175" i="4"/>
  <c r="CB175" i="4" s="1"/>
  <c r="CH175" i="4"/>
  <c r="CA175" i="4" s="1"/>
  <c r="CK206" i="4"/>
  <c r="CD206" i="4" s="1"/>
  <c r="CJ206" i="4"/>
  <c r="CC206" i="4" s="1"/>
  <c r="CH206" i="4"/>
  <c r="CA206" i="4" s="1"/>
  <c r="CN222" i="4"/>
  <c r="CJ222" i="4"/>
  <c r="CC222" i="4" s="1"/>
  <c r="CF222" i="4"/>
  <c r="CL222" i="4"/>
  <c r="CG222" i="4"/>
  <c r="CK222" i="4"/>
  <c r="CE222" i="4"/>
  <c r="CI222" i="4"/>
  <c r="CB222" i="4" s="1"/>
  <c r="AX222" i="4" s="1"/>
  <c r="CM224" i="4"/>
  <c r="CG224" i="4"/>
  <c r="CL224" i="4"/>
  <c r="CN224" i="4"/>
  <c r="CE224" i="4"/>
  <c r="CK224" i="4"/>
  <c r="CD224" i="4"/>
  <c r="AX224" i="4" s="1"/>
  <c r="CN235" i="4"/>
  <c r="CJ235" i="4"/>
  <c r="CC235" i="4" s="1"/>
  <c r="CF235" i="4"/>
  <c r="CM235" i="4"/>
  <c r="CI235" i="4"/>
  <c r="CB235" i="4" s="1"/>
  <c r="AX235" i="4" s="1"/>
  <c r="CE235" i="4"/>
  <c r="CL235" i="4"/>
  <c r="CD235" i="4"/>
  <c r="CK235" i="4"/>
  <c r="CK236" i="4"/>
  <c r="CE236" i="4"/>
  <c r="CN236" i="4"/>
  <c r="CD236" i="4"/>
  <c r="CG236" i="4"/>
  <c r="CM236" i="4"/>
  <c r="CN275" i="4"/>
  <c r="CD275" i="4"/>
  <c r="CM275" i="4"/>
  <c r="CG275" i="4"/>
  <c r="CF275" i="4"/>
  <c r="CL275" i="4"/>
  <c r="CE275" i="4"/>
  <c r="CK275" i="4"/>
  <c r="CL292" i="4"/>
  <c r="CF292" i="4"/>
  <c r="CK292" i="4"/>
  <c r="CE292" i="4"/>
  <c r="CM292" i="4"/>
  <c r="CG292" i="4"/>
  <c r="CD292" i="4"/>
  <c r="CN292" i="4"/>
  <c r="CE150" i="4"/>
  <c r="CE152" i="4"/>
  <c r="CE154" i="4"/>
  <c r="CE156" i="4"/>
  <c r="CN156" i="4"/>
  <c r="CJ166" i="4"/>
  <c r="CC166" i="4" s="1"/>
  <c r="CI166" i="4"/>
  <c r="CB166" i="4" s="1"/>
  <c r="CH166" i="4"/>
  <c r="CA166" i="4" s="1"/>
  <c r="AX223" i="4"/>
  <c r="CF224" i="4"/>
  <c r="CF236" i="4"/>
  <c r="D241" i="4"/>
  <c r="CN245" i="4"/>
  <c r="CG245" i="4"/>
  <c r="CM245" i="4"/>
  <c r="CF245" i="4"/>
  <c r="CK245" i="4"/>
  <c r="CE245" i="4"/>
  <c r="AX245" i="4" s="1"/>
  <c r="CL245" i="4"/>
  <c r="AX246" i="4"/>
  <c r="CK248" i="4"/>
  <c r="CE248" i="4"/>
  <c r="CN248" i="4"/>
  <c r="CD248" i="4"/>
  <c r="AX248" i="4" s="1"/>
  <c r="CL248" i="4"/>
  <c r="CF248" i="4"/>
  <c r="CL249" i="4"/>
  <c r="CF249" i="4"/>
  <c r="AX249" i="4" s="1"/>
  <c r="CK249" i="4"/>
  <c r="CE249" i="4"/>
  <c r="CM249" i="4"/>
  <c r="CG249" i="4"/>
  <c r="CK252" i="4"/>
  <c r="CE252" i="4"/>
  <c r="CN252" i="4"/>
  <c r="CD252" i="4"/>
  <c r="AX252" i="4" s="1"/>
  <c r="CG252" i="4"/>
  <c r="CM252" i="4"/>
  <c r="CF252" i="4"/>
  <c r="CL258" i="4"/>
  <c r="CG258" i="4"/>
  <c r="CM258" i="4"/>
  <c r="CF258" i="4"/>
  <c r="AX258" i="4" s="1"/>
  <c r="CN258" i="4"/>
  <c r="CM263" i="4"/>
  <c r="CE263" i="4"/>
  <c r="CL263" i="4"/>
  <c r="CF263" i="4"/>
  <c r="D279" i="4"/>
  <c r="AX227" i="4"/>
  <c r="CM228" i="4"/>
  <c r="CG228" i="4"/>
  <c r="CL228" i="4"/>
  <c r="CF228" i="4"/>
  <c r="CE228" i="4"/>
  <c r="AX228" i="4" s="1"/>
  <c r="CK229" i="4"/>
  <c r="CG229" i="4"/>
  <c r="CN229" i="4"/>
  <c r="CJ229" i="4"/>
  <c r="CC229" i="4" s="1"/>
  <c r="CF229" i="4"/>
  <c r="CI229" i="4"/>
  <c r="CB229" i="4" s="1"/>
  <c r="AX230" i="4"/>
  <c r="CM231" i="4"/>
  <c r="CG231" i="4"/>
  <c r="CL231" i="4"/>
  <c r="CF231" i="4"/>
  <c r="AX231" i="4" s="1"/>
  <c r="CE231" i="4"/>
  <c r="CN232" i="4"/>
  <c r="CD232" i="4"/>
  <c r="AX232" i="4" s="1"/>
  <c r="CM232" i="4"/>
  <c r="CG232" i="4"/>
  <c r="CL237" i="4"/>
  <c r="CF237" i="4"/>
  <c r="AX237" i="4" s="1"/>
  <c r="CK237" i="4"/>
  <c r="CE237" i="4"/>
  <c r="CG237" i="4"/>
  <c r="CK240" i="4"/>
  <c r="CE240" i="4"/>
  <c r="CN240" i="4"/>
  <c r="CD240" i="4"/>
  <c r="AX240" i="4" s="1"/>
  <c r="CL240" i="4"/>
  <c r="AX244" i="4"/>
  <c r="CM250" i="4"/>
  <c r="CG250" i="4"/>
  <c r="CL250" i="4"/>
  <c r="CF250" i="4"/>
  <c r="CE250" i="4"/>
  <c r="AX250" i="4" s="1"/>
  <c r="CN251" i="4"/>
  <c r="CD251" i="4"/>
  <c r="CM251" i="4"/>
  <c r="CG251" i="4"/>
  <c r="CL255" i="4"/>
  <c r="CG255" i="4"/>
  <c r="CE255" i="4"/>
  <c r="AX255" i="4" s="1"/>
  <c r="CM259" i="4"/>
  <c r="CG259" i="4"/>
  <c r="CL259" i="4"/>
  <c r="CF259" i="4"/>
  <c r="CE259" i="4"/>
  <c r="CM260" i="4"/>
  <c r="CE260" i="4"/>
  <c r="AX260" i="4" s="1"/>
  <c r="CL260" i="4"/>
  <c r="CN260" i="4"/>
  <c r="CM264" i="4"/>
  <c r="CE264" i="4"/>
  <c r="AX264" i="4" s="1"/>
  <c r="CL264" i="4"/>
  <c r="CN264" i="4"/>
  <c r="CK266" i="4"/>
  <c r="CE266" i="4"/>
  <c r="CN266" i="4"/>
  <c r="CD266" i="4"/>
  <c r="AX266" i="4" s="1"/>
  <c r="CF266" i="4"/>
  <c r="CM266" i="4"/>
  <c r="CM273" i="4"/>
  <c r="CG273" i="4"/>
  <c r="CN273" i="4"/>
  <c r="CF273" i="4"/>
  <c r="CE273" i="4"/>
  <c r="AX273" i="4" s="1"/>
  <c r="CN274" i="4"/>
  <c r="CM274" i="4"/>
  <c r="CG274" i="4"/>
  <c r="CL274" i="4"/>
  <c r="CE274" i="4"/>
  <c r="CK274" i="4"/>
  <c r="CD274" i="4"/>
  <c r="CF274" i="4"/>
  <c r="AX274" i="4" s="1"/>
  <c r="CN287" i="4"/>
  <c r="CD287" i="4"/>
  <c r="CM287" i="4"/>
  <c r="CG287" i="4"/>
  <c r="CL287" i="4"/>
  <c r="CE287" i="4"/>
  <c r="CK287" i="4"/>
  <c r="CF287" i="4"/>
  <c r="CL290" i="4"/>
  <c r="CF290" i="4"/>
  <c r="CK290" i="4"/>
  <c r="CE290" i="4"/>
  <c r="AX290" i="4" s="1"/>
  <c r="CM290" i="4"/>
  <c r="CG290" i="4"/>
  <c r="CL294" i="4"/>
  <c r="CF294" i="4"/>
  <c r="CK294" i="4"/>
  <c r="CE294" i="4"/>
  <c r="AX294" i="4" s="1"/>
  <c r="CM294" i="4"/>
  <c r="CG294" i="4"/>
  <c r="CN296" i="4"/>
  <c r="CD296" i="4"/>
  <c r="CM296" i="4"/>
  <c r="CG296" i="4"/>
  <c r="CK296" i="4"/>
  <c r="CF296" i="4"/>
  <c r="CN297" i="4"/>
  <c r="CD297" i="4"/>
  <c r="AX297" i="4" s="1"/>
  <c r="CM297" i="4"/>
  <c r="CG297" i="4"/>
  <c r="CL297" i="4"/>
  <c r="CE297" i="4"/>
  <c r="CK297" i="4"/>
  <c r="CF297" i="4"/>
  <c r="CD229" i="4"/>
  <c r="CL229" i="4"/>
  <c r="CK232" i="4"/>
  <c r="D234" i="4"/>
  <c r="AX236" i="4"/>
  <c r="CM238" i="4"/>
  <c r="CG238" i="4"/>
  <c r="CL238" i="4"/>
  <c r="CF238" i="4"/>
  <c r="CE238" i="4"/>
  <c r="AX238" i="4" s="1"/>
  <c r="CN239" i="4"/>
  <c r="CD239" i="4"/>
  <c r="AX239" i="4" s="1"/>
  <c r="CM239" i="4"/>
  <c r="CG239" i="4"/>
  <c r="CF240" i="4"/>
  <c r="CM240" i="4"/>
  <c r="CN243" i="4"/>
  <c r="CG243" i="4"/>
  <c r="CM243" i="4"/>
  <c r="CF243" i="4"/>
  <c r="CD243" i="4"/>
  <c r="CN247" i="4"/>
  <c r="CJ247" i="4"/>
  <c r="CC247" i="4" s="1"/>
  <c r="CF247" i="4"/>
  <c r="CM247" i="4"/>
  <c r="CI247" i="4"/>
  <c r="CB247" i="4" s="1"/>
  <c r="AX247" i="4" s="1"/>
  <c r="CE247" i="4"/>
  <c r="CG247" i="4"/>
  <c r="CK251" i="4"/>
  <c r="D253" i="4"/>
  <c r="CF255" i="4"/>
  <c r="CL256" i="4"/>
  <c r="CG256" i="4"/>
  <c r="CE256" i="4"/>
  <c r="AX256" i="4" s="1"/>
  <c r="CI259" i="4"/>
  <c r="CB259" i="4" s="1"/>
  <c r="CM261" i="4"/>
  <c r="CE261" i="4"/>
  <c r="AX261" i="4" s="1"/>
  <c r="CL261" i="4"/>
  <c r="CN261" i="4"/>
  <c r="CK265" i="4"/>
  <c r="CG265" i="4"/>
  <c r="CN265" i="4"/>
  <c r="CJ265" i="4"/>
  <c r="CC265" i="4" s="1"/>
  <c r="CF265" i="4"/>
  <c r="AX265" i="4" s="1"/>
  <c r="CI265" i="4"/>
  <c r="CB265" i="4" s="1"/>
  <c r="CG266" i="4"/>
  <c r="D267" i="4"/>
  <c r="CM272" i="4"/>
  <c r="CG272" i="4"/>
  <c r="CL272" i="4"/>
  <c r="CE272" i="4"/>
  <c r="CK272" i="4"/>
  <c r="CD272" i="4"/>
  <c r="CF272" i="4"/>
  <c r="AX272" i="4" s="1"/>
  <c r="CN290" i="4"/>
  <c r="CN294" i="4"/>
  <c r="CE296" i="4"/>
  <c r="CL306" i="4"/>
  <c r="CF306" i="4"/>
  <c r="CK306" i="4"/>
  <c r="CE306" i="4"/>
  <c r="CG306" i="4"/>
  <c r="CN306" i="4"/>
  <c r="CD306" i="4"/>
  <c r="AX306" i="4" s="1"/>
  <c r="CM306" i="4"/>
  <c r="CK268" i="4"/>
  <c r="CE268" i="4"/>
  <c r="CK269" i="4"/>
  <c r="CE269" i="4"/>
  <c r="CK270" i="4"/>
  <c r="CE270" i="4"/>
  <c r="CM271" i="4"/>
  <c r="CI271" i="4"/>
  <c r="CB271" i="4" s="1"/>
  <c r="CE271" i="4"/>
  <c r="CN271" i="4"/>
  <c r="AX276" i="4"/>
  <c r="CL277" i="4"/>
  <c r="CD277" i="4"/>
  <c r="CK277" i="4"/>
  <c r="CG277" i="4"/>
  <c r="CI277" i="4"/>
  <c r="CB277" i="4" s="1"/>
  <c r="CL278" i="4"/>
  <c r="CF278" i="4"/>
  <c r="CK278" i="4"/>
  <c r="CE278" i="4"/>
  <c r="CM278" i="4"/>
  <c r="CL280" i="4"/>
  <c r="CF280" i="4"/>
  <c r="CN280" i="4"/>
  <c r="CG280" i="4"/>
  <c r="CM280" i="4"/>
  <c r="CE280" i="4"/>
  <c r="CL281" i="4"/>
  <c r="CF281" i="4"/>
  <c r="CK281" i="4"/>
  <c r="CD281" i="4"/>
  <c r="AX281" i="4" s="1"/>
  <c r="CL282" i="4"/>
  <c r="CF282" i="4"/>
  <c r="CK282" i="4"/>
  <c r="CG282" i="4"/>
  <c r="CN282" i="4"/>
  <c r="CE282" i="4"/>
  <c r="CD282" i="4"/>
  <c r="AX282" i="4" s="1"/>
  <c r="CN283" i="4"/>
  <c r="CJ283" i="4"/>
  <c r="CC283" i="4" s="1"/>
  <c r="CF283" i="4"/>
  <c r="CM283" i="4"/>
  <c r="CI283" i="4"/>
  <c r="CB283" i="4" s="1"/>
  <c r="AX283" i="4" s="1"/>
  <c r="CE283" i="4"/>
  <c r="CL283" i="4"/>
  <c r="CD283" i="4"/>
  <c r="CK283" i="4"/>
  <c r="CN284" i="4"/>
  <c r="CD284" i="4"/>
  <c r="CM284" i="4"/>
  <c r="CG284" i="4"/>
  <c r="CF284" i="4"/>
  <c r="CL284" i="4"/>
  <c r="CE284" i="4"/>
  <c r="CN285" i="4"/>
  <c r="CD285" i="4"/>
  <c r="CM285" i="4"/>
  <c r="CG285" i="4"/>
  <c r="CF285" i="4"/>
  <c r="AX285" i="4" s="1"/>
  <c r="CL285" i="4"/>
  <c r="AX296" i="4"/>
  <c r="CN300" i="4"/>
  <c r="CD300" i="4"/>
  <c r="CM300" i="4"/>
  <c r="CG300" i="4"/>
  <c r="AX300" i="4" s="1"/>
  <c r="CK300" i="4"/>
  <c r="CL300" i="4"/>
  <c r="CL304" i="4"/>
  <c r="CF304" i="4"/>
  <c r="CK304" i="4"/>
  <c r="CE304" i="4"/>
  <c r="CG304" i="4"/>
  <c r="CN304" i="4"/>
  <c r="CD304" i="4"/>
  <c r="AX304" i="4" s="1"/>
  <c r="CI318" i="4"/>
  <c r="CB318" i="4"/>
  <c r="CB319" i="4"/>
  <c r="AS320" i="4"/>
  <c r="CD268" i="4"/>
  <c r="AX268" i="4" s="1"/>
  <c r="CL268" i="4"/>
  <c r="CD269" i="4"/>
  <c r="AX269" i="4" s="1"/>
  <c r="CL269" i="4"/>
  <c r="CD270" i="4"/>
  <c r="AX270" i="4" s="1"/>
  <c r="CL270" i="4"/>
  <c r="CD271" i="4"/>
  <c r="CJ271" i="4"/>
  <c r="CC271" i="4" s="1"/>
  <c r="AX275" i="4"/>
  <c r="CE277" i="4"/>
  <c r="CJ277" i="4"/>
  <c r="CC277" i="4" s="1"/>
  <c r="AX277" i="4" s="1"/>
  <c r="CD278" i="4"/>
  <c r="AX278" i="4" s="1"/>
  <c r="CN278" i="4"/>
  <c r="CD280" i="4"/>
  <c r="AX280" i="4" s="1"/>
  <c r="CM281" i="4"/>
  <c r="CE285" i="4"/>
  <c r="CN286" i="4"/>
  <c r="CD286" i="4"/>
  <c r="CM286" i="4"/>
  <c r="CG286" i="4"/>
  <c r="CK286" i="4"/>
  <c r="CL286" i="4"/>
  <c r="AX287" i="4"/>
  <c r="CE300" i="4"/>
  <c r="CL301" i="4"/>
  <c r="CD301" i="4"/>
  <c r="CK301" i="4"/>
  <c r="CG301" i="4"/>
  <c r="CM301" i="4"/>
  <c r="CF301" i="4"/>
  <c r="CJ301" i="4"/>
  <c r="CC301" i="4" s="1"/>
  <c r="AX301" i="4" s="1"/>
  <c r="CE301" i="4"/>
  <c r="CL302" i="4"/>
  <c r="CF302" i="4"/>
  <c r="CK302" i="4"/>
  <c r="CE302" i="4"/>
  <c r="CG302" i="4"/>
  <c r="CN302" i="4"/>
  <c r="CD302" i="4"/>
  <c r="AX302" i="4" s="1"/>
  <c r="CM304" i="4"/>
  <c r="D309" i="4"/>
  <c r="CL291" i="4"/>
  <c r="CF291" i="4"/>
  <c r="CK291" i="4"/>
  <c r="CE291" i="4"/>
  <c r="CD291" i="4"/>
  <c r="AX291" i="4" s="1"/>
  <c r="CN291" i="4"/>
  <c r="CL293" i="4"/>
  <c r="CF293" i="4"/>
  <c r="CK293" i="4"/>
  <c r="CE293" i="4"/>
  <c r="CD293" i="4"/>
  <c r="AX293" i="4" s="1"/>
  <c r="CN293" i="4"/>
  <c r="CN295" i="4"/>
  <c r="CJ295" i="4"/>
  <c r="CC295" i="4" s="1"/>
  <c r="CF295" i="4"/>
  <c r="CM295" i="4"/>
  <c r="CI295" i="4"/>
  <c r="CB295" i="4" s="1"/>
  <c r="AX295" i="4" s="1"/>
  <c r="CE295" i="4"/>
  <c r="CG295" i="4"/>
  <c r="AX284" i="4"/>
  <c r="AX298" i="4"/>
  <c r="D303" i="4"/>
  <c r="D305" i="4"/>
  <c r="AS317" i="4"/>
  <c r="AS319" i="4"/>
  <c r="CN241" i="4" l="1"/>
  <c r="CJ241" i="4"/>
  <c r="CC241" i="4" s="1"/>
  <c r="CE241" i="4"/>
  <c r="CM241" i="4"/>
  <c r="CI241" i="4"/>
  <c r="CB241" i="4" s="1"/>
  <c r="CD241" i="4"/>
  <c r="CK241" i="4"/>
  <c r="CG241" i="4"/>
  <c r="CF241" i="4"/>
  <c r="CL241" i="4"/>
  <c r="CN141" i="4"/>
  <c r="CJ141" i="4"/>
  <c r="CC141" i="4" s="1"/>
  <c r="CF141" i="4"/>
  <c r="CM141" i="4"/>
  <c r="CE141" i="4"/>
  <c r="CD141" i="4"/>
  <c r="CL141" i="4"/>
  <c r="CG141" i="4"/>
  <c r="CK141" i="4"/>
  <c r="CM55" i="4"/>
  <c r="CI55" i="4"/>
  <c r="CB55" i="4" s="1"/>
  <c r="AX55" i="4" s="1"/>
  <c r="CE55" i="4"/>
  <c r="CL55" i="4"/>
  <c r="CF55" i="4"/>
  <c r="D60" i="4"/>
  <c r="CN55" i="4"/>
  <c r="CG55" i="4"/>
  <c r="CK55" i="4"/>
  <c r="CD55" i="4" s="1"/>
  <c r="CN135" i="4"/>
  <c r="CJ135" i="4"/>
  <c r="CC135" i="4" s="1"/>
  <c r="CF135" i="4"/>
  <c r="CM135" i="4"/>
  <c r="CE135" i="4"/>
  <c r="CK135" i="4"/>
  <c r="CD135" i="4"/>
  <c r="CL135" i="4"/>
  <c r="CG135" i="4"/>
  <c r="CN111" i="4"/>
  <c r="CM111" i="4"/>
  <c r="CG111" i="4"/>
  <c r="CJ111" i="4"/>
  <c r="CC111" i="4" s="1"/>
  <c r="AW111" i="4" s="1"/>
  <c r="CF111" i="4"/>
  <c r="CL111" i="4"/>
  <c r="CE111" i="4"/>
  <c r="CN106" i="4"/>
  <c r="CJ106" i="4"/>
  <c r="CC106" i="4" s="1"/>
  <c r="CF106" i="4"/>
  <c r="CM106" i="4"/>
  <c r="CE106" i="4"/>
  <c r="CK106" i="4"/>
  <c r="CD106" i="4"/>
  <c r="CL106" i="4"/>
  <c r="CG106" i="4"/>
  <c r="CM63" i="4"/>
  <c r="CI63" i="4"/>
  <c r="CB63" i="4" s="1"/>
  <c r="CE63" i="4"/>
  <c r="CL63" i="4"/>
  <c r="CK63" i="4"/>
  <c r="CD63" i="4" s="1"/>
  <c r="CF63" i="4"/>
  <c r="CN63" i="4"/>
  <c r="CG63" i="4"/>
  <c r="AV203" i="4"/>
  <c r="AX13" i="4"/>
  <c r="AX42" i="4"/>
  <c r="CL303" i="4"/>
  <c r="CF303" i="4"/>
  <c r="CK303" i="4"/>
  <c r="CE303" i="4"/>
  <c r="CM303" i="4"/>
  <c r="CG303" i="4"/>
  <c r="CD303" i="4"/>
  <c r="AX303" i="4" s="1"/>
  <c r="CN303" i="4"/>
  <c r="CK267" i="4"/>
  <c r="CL267" i="4"/>
  <c r="CE267" i="4"/>
  <c r="CD267" i="4"/>
  <c r="CN267" i="4"/>
  <c r="CF267" i="4"/>
  <c r="CM267" i="4"/>
  <c r="CG267" i="4"/>
  <c r="AX259" i="4"/>
  <c r="CL234" i="4"/>
  <c r="CF234" i="4"/>
  <c r="CK234" i="4"/>
  <c r="CE234" i="4"/>
  <c r="CG234" i="4"/>
  <c r="CN234" i="4"/>
  <c r="CD234" i="4"/>
  <c r="CM234" i="4"/>
  <c r="AX229" i="4"/>
  <c r="AX292" i="4"/>
  <c r="AW171" i="4"/>
  <c r="AW192" i="4"/>
  <c r="AW184" i="4"/>
  <c r="CN122" i="4"/>
  <c r="CJ122" i="4"/>
  <c r="CC122" i="4" s="1"/>
  <c r="CF122" i="4"/>
  <c r="CM122" i="4"/>
  <c r="CE122" i="4"/>
  <c r="CD122" i="4"/>
  <c r="CL122" i="4"/>
  <c r="CG122" i="4"/>
  <c r="CK122" i="4"/>
  <c r="CN109" i="4"/>
  <c r="CJ109" i="4"/>
  <c r="CC109" i="4" s="1"/>
  <c r="CF109" i="4"/>
  <c r="CM109" i="4"/>
  <c r="CE109" i="4"/>
  <c r="CD109" i="4"/>
  <c r="CL109" i="4"/>
  <c r="CG109" i="4"/>
  <c r="CK109" i="4"/>
  <c r="CM59" i="4"/>
  <c r="CI59" i="4"/>
  <c r="CB59" i="4" s="1"/>
  <c r="CE59" i="4"/>
  <c r="CL59" i="4"/>
  <c r="CF59" i="4"/>
  <c r="CN59" i="4"/>
  <c r="CG59" i="4"/>
  <c r="CK59" i="4"/>
  <c r="CD59" i="4" s="1"/>
  <c r="AX62" i="4"/>
  <c r="AX56" i="4"/>
  <c r="AW195" i="4"/>
  <c r="AW187" i="4"/>
  <c r="AW179" i="4"/>
  <c r="AX43" i="4"/>
  <c r="CL305" i="4"/>
  <c r="CF305" i="4"/>
  <c r="CK305" i="4"/>
  <c r="CE305" i="4"/>
  <c r="CM305" i="4"/>
  <c r="CG305" i="4"/>
  <c r="CN305" i="4"/>
  <c r="CD305" i="4"/>
  <c r="CL253" i="4"/>
  <c r="CF253" i="4"/>
  <c r="CJ253" i="4"/>
  <c r="CC253" i="4" s="1"/>
  <c r="CE253" i="4"/>
  <c r="CN253" i="4"/>
  <c r="CM253" i="4"/>
  <c r="CI253" i="4"/>
  <c r="CB253" i="4" s="1"/>
  <c r="CG253" i="4"/>
  <c r="CL279" i="4"/>
  <c r="CF279" i="4"/>
  <c r="CK279" i="4"/>
  <c r="CE279" i="4"/>
  <c r="CG279" i="4"/>
  <c r="CN279" i="4"/>
  <c r="CM279" i="4"/>
  <c r="CD279" i="4"/>
  <c r="AX263" i="4"/>
  <c r="AW175" i="4"/>
  <c r="AW194" i="4"/>
  <c r="AW186" i="4"/>
  <c r="CN119" i="4"/>
  <c r="CJ119" i="4"/>
  <c r="CC119" i="4" s="1"/>
  <c r="CF119" i="4"/>
  <c r="CM119" i="4"/>
  <c r="CE119" i="4"/>
  <c r="CD119" i="4"/>
  <c r="CL119" i="4"/>
  <c r="CG119" i="4"/>
  <c r="CK119" i="4"/>
  <c r="CM57" i="4"/>
  <c r="CI57" i="4"/>
  <c r="CB57" i="4" s="1"/>
  <c r="CE57" i="4"/>
  <c r="CL57" i="4"/>
  <c r="CK57" i="4"/>
  <c r="CD57" i="4" s="1"/>
  <c r="CF57" i="4"/>
  <c r="CN57" i="4"/>
  <c r="CG57" i="4"/>
  <c r="CN143" i="4"/>
  <c r="CJ143" i="4"/>
  <c r="CC143" i="4" s="1"/>
  <c r="CF143" i="4"/>
  <c r="CM143" i="4"/>
  <c r="CE143" i="4"/>
  <c r="CK143" i="4"/>
  <c r="CD143" i="4"/>
  <c r="CL143" i="4"/>
  <c r="CG143" i="4"/>
  <c r="CL121" i="4"/>
  <c r="CG121" i="4"/>
  <c r="CK121" i="4"/>
  <c r="CF121" i="4"/>
  <c r="CJ121" i="4"/>
  <c r="CC121" i="4" s="1"/>
  <c r="CN121" i="4"/>
  <c r="CE121" i="4"/>
  <c r="CM121" i="4"/>
  <c r="CD121" i="4"/>
  <c r="AX45" i="4"/>
  <c r="AW197" i="4"/>
  <c r="AW189" i="4"/>
  <c r="AW181" i="4"/>
  <c r="AW165" i="4"/>
  <c r="AX271" i="4"/>
  <c r="AX243" i="4"/>
  <c r="AX251" i="4"/>
  <c r="AW166" i="4"/>
  <c r="AV206" i="4"/>
  <c r="AW196" i="4"/>
  <c r="AW188" i="4"/>
  <c r="AW180" i="4"/>
  <c r="AW169" i="4"/>
  <c r="CN133" i="4"/>
  <c r="CJ133" i="4"/>
  <c r="CC133" i="4" s="1"/>
  <c r="CF133" i="4"/>
  <c r="CM133" i="4"/>
  <c r="CE133" i="4"/>
  <c r="CK133" i="4"/>
  <c r="CL133" i="4"/>
  <c r="CG133" i="4"/>
  <c r="CD133" i="4"/>
  <c r="CN104" i="4"/>
  <c r="CJ104" i="4"/>
  <c r="CC104" i="4" s="1"/>
  <c r="CF104" i="4"/>
  <c r="CM104" i="4"/>
  <c r="CE104" i="4"/>
  <c r="CK104" i="4"/>
  <c r="CL104" i="4"/>
  <c r="CG104" i="4"/>
  <c r="CD104" i="4"/>
  <c r="AW170" i="4"/>
  <c r="AW164" i="4"/>
  <c r="CN113" i="4"/>
  <c r="CJ113" i="4"/>
  <c r="CC113" i="4" s="1"/>
  <c r="CF113" i="4"/>
  <c r="CM113" i="4"/>
  <c r="CE113" i="4"/>
  <c r="CK113" i="4"/>
  <c r="CD113" i="4"/>
  <c r="CL113" i="4"/>
  <c r="CG113" i="4"/>
  <c r="CN91" i="4"/>
  <c r="CJ91" i="4"/>
  <c r="CC91" i="4" s="1"/>
  <c r="AW91" i="4" s="1"/>
  <c r="CF91" i="4"/>
  <c r="CM91" i="4"/>
  <c r="CE91" i="4"/>
  <c r="CK91" i="4"/>
  <c r="CD91" i="4"/>
  <c r="CL91" i="4"/>
  <c r="CG91" i="4"/>
  <c r="CM61" i="4"/>
  <c r="CI61" i="4"/>
  <c r="CB61" i="4" s="1"/>
  <c r="CE61" i="4"/>
  <c r="CL61" i="4"/>
  <c r="CK61" i="4"/>
  <c r="CD61" i="4" s="1"/>
  <c r="CF61" i="4"/>
  <c r="CG61" i="4"/>
  <c r="CN61" i="4"/>
  <c r="AV205" i="4"/>
  <c r="AW191" i="4"/>
  <c r="AW183" i="4"/>
  <c r="AW177" i="4"/>
  <c r="AX257" i="4"/>
  <c r="CM19" i="4"/>
  <c r="CE19" i="4"/>
  <c r="CL19" i="4"/>
  <c r="CD19" i="4"/>
  <c r="D36" i="4"/>
  <c r="A378" i="4" s="1"/>
  <c r="CK19" i="4"/>
  <c r="CG19" i="4"/>
  <c r="CN19" i="4"/>
  <c r="CF19" i="4"/>
  <c r="CJ19" i="4"/>
  <c r="CC19" i="4" s="1"/>
  <c r="AY19" i="4" s="1"/>
  <c r="AW119" i="4" l="1"/>
  <c r="AW109" i="4"/>
  <c r="AX241" i="4"/>
  <c r="AX61" i="4"/>
  <c r="AW122" i="4"/>
  <c r="AX234" i="4"/>
  <c r="AX267" i="4"/>
  <c r="AW141" i="4"/>
  <c r="AW104" i="4"/>
  <c r="AX279" i="4"/>
  <c r="AX305" i="4"/>
  <c r="B378" i="4"/>
  <c r="AX63" i="4"/>
  <c r="AW113" i="4"/>
  <c r="AW133" i="4"/>
  <c r="AW121" i="4"/>
  <c r="AW143" i="4"/>
  <c r="AX57" i="4"/>
  <c r="AX253" i="4"/>
  <c r="AX59" i="4"/>
  <c r="AW106" i="4"/>
  <c r="AW135" i="4"/>
  <c r="E327" i="3" l="1"/>
  <c r="D327" i="3"/>
  <c r="CH321" i="3"/>
  <c r="CA321" i="3" s="1"/>
  <c r="F321" i="3"/>
  <c r="E321" i="3"/>
  <c r="CH320" i="3"/>
  <c r="CA320" i="3" s="1"/>
  <c r="F320" i="3"/>
  <c r="E320" i="3"/>
  <c r="CH319" i="3"/>
  <c r="CA319" i="3" s="1"/>
  <c r="F319" i="3"/>
  <c r="E319" i="3"/>
  <c r="CH318" i="3"/>
  <c r="CA318" i="3" s="1"/>
  <c r="F318" i="3"/>
  <c r="E318" i="3"/>
  <c r="CH317" i="3"/>
  <c r="CA317" i="3" s="1"/>
  <c r="F317" i="3"/>
  <c r="E317" i="3"/>
  <c r="AW312" i="3"/>
  <c r="AV312" i="3"/>
  <c r="AU312" i="3"/>
  <c r="AT312" i="3"/>
  <c r="AS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F312" i="3"/>
  <c r="E312" i="3"/>
  <c r="D312" i="3" s="1"/>
  <c r="AW311" i="3"/>
  <c r="AV311" i="3"/>
  <c r="AU311" i="3"/>
  <c r="AT311" i="3"/>
  <c r="AS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F311" i="3" s="1"/>
  <c r="M311" i="3"/>
  <c r="L311" i="3"/>
  <c r="K311" i="3"/>
  <c r="J311" i="3"/>
  <c r="I311" i="3"/>
  <c r="H311" i="3"/>
  <c r="G311" i="3"/>
  <c r="E311" i="3"/>
  <c r="AW310" i="3"/>
  <c r="AV310" i="3"/>
  <c r="AU310" i="3"/>
  <c r="AT310" i="3"/>
  <c r="AS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E310" i="3" s="1"/>
  <c r="D310" i="3" s="1"/>
  <c r="H310" i="3"/>
  <c r="G310" i="3"/>
  <c r="F310" i="3"/>
  <c r="AW309" i="3"/>
  <c r="AV309" i="3"/>
  <c r="AU309" i="3"/>
  <c r="AT309" i="3"/>
  <c r="AS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F309" i="3"/>
  <c r="E309" i="3"/>
  <c r="AW308" i="3"/>
  <c r="AV308" i="3"/>
  <c r="AU308" i="3"/>
  <c r="AT308" i="3"/>
  <c r="AS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D308" i="3" s="1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F307" i="3" s="1"/>
  <c r="D307" i="3" s="1"/>
  <c r="G307" i="3"/>
  <c r="E307" i="3" s="1"/>
  <c r="CH306" i="3"/>
  <c r="CE306" i="3"/>
  <c r="CC306" i="3"/>
  <c r="CB306" i="3"/>
  <c r="CA306" i="3"/>
  <c r="F306" i="3"/>
  <c r="E306" i="3"/>
  <c r="D306" i="3"/>
  <c r="CK305" i="3"/>
  <c r="CH305" i="3"/>
  <c r="CC305" i="3"/>
  <c r="CB305" i="3"/>
  <c r="CA305" i="3"/>
  <c r="F305" i="3"/>
  <c r="E305" i="3"/>
  <c r="D305" i="3"/>
  <c r="CK304" i="3"/>
  <c r="CH304" i="3"/>
  <c r="CC304" i="3"/>
  <c r="CB304" i="3"/>
  <c r="CA304" i="3"/>
  <c r="F304" i="3"/>
  <c r="E304" i="3"/>
  <c r="D304" i="3"/>
  <c r="CH303" i="3"/>
  <c r="CE303" i="3"/>
  <c r="CC303" i="3"/>
  <c r="CB303" i="3"/>
  <c r="CA303" i="3"/>
  <c r="F303" i="3"/>
  <c r="E303" i="3"/>
  <c r="D303" i="3"/>
  <c r="CH302" i="3"/>
  <c r="CE302" i="3"/>
  <c r="CC302" i="3"/>
  <c r="CB302" i="3"/>
  <c r="CA302" i="3"/>
  <c r="F302" i="3"/>
  <c r="E302" i="3"/>
  <c r="D302" i="3"/>
  <c r="CH301" i="3"/>
  <c r="CA301" i="3"/>
  <c r="F301" i="3"/>
  <c r="E301" i="3"/>
  <c r="CH300" i="3"/>
  <c r="CC300" i="3"/>
  <c r="CB300" i="3"/>
  <c r="CA300" i="3"/>
  <c r="F300" i="3"/>
  <c r="E300" i="3"/>
  <c r="CH299" i="3"/>
  <c r="CC299" i="3"/>
  <c r="CB299" i="3"/>
  <c r="CA299" i="3"/>
  <c r="F299" i="3"/>
  <c r="E299" i="3"/>
  <c r="CH298" i="3"/>
  <c r="CC298" i="3"/>
  <c r="CB298" i="3"/>
  <c r="CA298" i="3"/>
  <c r="F298" i="3"/>
  <c r="E298" i="3"/>
  <c r="CH297" i="3"/>
  <c r="CC297" i="3"/>
  <c r="CB297" i="3"/>
  <c r="CA297" i="3"/>
  <c r="F297" i="3"/>
  <c r="E297" i="3"/>
  <c r="CH296" i="3"/>
  <c r="CC296" i="3"/>
  <c r="CB296" i="3"/>
  <c r="CA296" i="3"/>
  <c r="F296" i="3"/>
  <c r="E296" i="3"/>
  <c r="CI295" i="3"/>
  <c r="CB295" i="3" s="1"/>
  <c r="CH295" i="3"/>
  <c r="CA295" i="3"/>
  <c r="F295" i="3"/>
  <c r="E295" i="3"/>
  <c r="D295" i="3"/>
  <c r="CH294" i="3"/>
  <c r="CE294" i="3"/>
  <c r="CC294" i="3"/>
  <c r="CB294" i="3"/>
  <c r="CA294" i="3"/>
  <c r="F294" i="3"/>
  <c r="E294" i="3"/>
  <c r="D294" i="3"/>
  <c r="CK293" i="3"/>
  <c r="CH293" i="3"/>
  <c r="CC293" i="3"/>
  <c r="CB293" i="3"/>
  <c r="CA293" i="3"/>
  <c r="F293" i="3"/>
  <c r="E293" i="3"/>
  <c r="D293" i="3"/>
  <c r="CK292" i="3"/>
  <c r="CH292" i="3"/>
  <c r="CC292" i="3"/>
  <c r="CB292" i="3"/>
  <c r="CA292" i="3"/>
  <c r="F292" i="3"/>
  <c r="E292" i="3"/>
  <c r="D292" i="3"/>
  <c r="CH291" i="3"/>
  <c r="CE291" i="3"/>
  <c r="CC291" i="3"/>
  <c r="CB291" i="3"/>
  <c r="CA291" i="3"/>
  <c r="F291" i="3"/>
  <c r="E291" i="3"/>
  <c r="D291" i="3"/>
  <c r="CH290" i="3"/>
  <c r="CE290" i="3"/>
  <c r="CC290" i="3"/>
  <c r="CB290" i="3"/>
  <c r="CA290" i="3"/>
  <c r="F290" i="3"/>
  <c r="E290" i="3"/>
  <c r="D290" i="3"/>
  <c r="CK289" i="3"/>
  <c r="CH289" i="3"/>
  <c r="CA289" i="3" s="1"/>
  <c r="F289" i="3"/>
  <c r="E289" i="3"/>
  <c r="D289" i="3" s="1"/>
  <c r="CH288" i="3"/>
  <c r="CA288" i="3" s="1"/>
  <c r="CC288" i="3"/>
  <c r="CB288" i="3"/>
  <c r="F288" i="3"/>
  <c r="E288" i="3"/>
  <c r="CM287" i="3"/>
  <c r="CH287" i="3"/>
  <c r="CA287" i="3" s="1"/>
  <c r="CC287" i="3"/>
  <c r="CB287" i="3"/>
  <c r="F287" i="3"/>
  <c r="E287" i="3"/>
  <c r="D287" i="3" s="1"/>
  <c r="CH286" i="3"/>
  <c r="CA286" i="3" s="1"/>
  <c r="CC286" i="3"/>
  <c r="CB286" i="3"/>
  <c r="F286" i="3"/>
  <c r="E286" i="3"/>
  <c r="CH285" i="3"/>
  <c r="CC285" i="3"/>
  <c r="CB285" i="3"/>
  <c r="CA285" i="3"/>
  <c r="F285" i="3"/>
  <c r="E285" i="3"/>
  <c r="CH284" i="3"/>
  <c r="CC284" i="3"/>
  <c r="CB284" i="3"/>
  <c r="CA284" i="3"/>
  <c r="F284" i="3"/>
  <c r="E284" i="3"/>
  <c r="CM283" i="3"/>
  <c r="CI283" i="3"/>
  <c r="CB283" i="3" s="1"/>
  <c r="CH283" i="3"/>
  <c r="CE283" i="3"/>
  <c r="CA283" i="3"/>
  <c r="F283" i="3"/>
  <c r="E283" i="3"/>
  <c r="D283" i="3"/>
  <c r="CK282" i="3"/>
  <c r="CH282" i="3"/>
  <c r="CG282" i="3"/>
  <c r="CD282" i="3"/>
  <c r="CC282" i="3"/>
  <c r="CB282" i="3"/>
  <c r="CA282" i="3"/>
  <c r="F282" i="3"/>
  <c r="E282" i="3"/>
  <c r="D282" i="3"/>
  <c r="CH281" i="3"/>
  <c r="CA281" i="3" s="1"/>
  <c r="CD281" i="3"/>
  <c r="CC281" i="3"/>
  <c r="CB281" i="3"/>
  <c r="F281" i="3"/>
  <c r="D281" i="3" s="1"/>
  <c r="E281" i="3"/>
  <c r="CN280" i="3"/>
  <c r="CK280" i="3"/>
  <c r="CH280" i="3"/>
  <c r="CG280" i="3"/>
  <c r="CD280" i="3"/>
  <c r="CC280" i="3"/>
  <c r="CB280" i="3"/>
  <c r="CA280" i="3"/>
  <c r="F280" i="3"/>
  <c r="E280" i="3"/>
  <c r="D280" i="3"/>
  <c r="CN279" i="3"/>
  <c r="CH279" i="3"/>
  <c r="CA279" i="3" s="1"/>
  <c r="CD279" i="3"/>
  <c r="CC279" i="3"/>
  <c r="CB279" i="3"/>
  <c r="F279" i="3"/>
  <c r="D279" i="3" s="1"/>
  <c r="E279" i="3"/>
  <c r="CN278" i="3"/>
  <c r="CK278" i="3"/>
  <c r="CH278" i="3"/>
  <c r="CG278" i="3"/>
  <c r="CD278" i="3"/>
  <c r="CC278" i="3"/>
  <c r="CB278" i="3"/>
  <c r="CA278" i="3"/>
  <c r="F278" i="3"/>
  <c r="E278" i="3"/>
  <c r="D278" i="3"/>
  <c r="CN277" i="3"/>
  <c r="CH277" i="3"/>
  <c r="CF277" i="3"/>
  <c r="CA277" i="3"/>
  <c r="F277" i="3"/>
  <c r="E277" i="3"/>
  <c r="D277" i="3"/>
  <c r="CH276" i="3"/>
  <c r="CC276" i="3"/>
  <c r="CB276" i="3"/>
  <c r="CA276" i="3"/>
  <c r="F276" i="3"/>
  <c r="E276" i="3"/>
  <c r="D276" i="3" s="1"/>
  <c r="CH275" i="3"/>
  <c r="CC275" i="3"/>
  <c r="CB275" i="3"/>
  <c r="CA275" i="3"/>
  <c r="F275" i="3"/>
  <c r="D275" i="3" s="1"/>
  <c r="E275" i="3"/>
  <c r="CH274" i="3"/>
  <c r="CF274" i="3"/>
  <c r="CC274" i="3"/>
  <c r="CB274" i="3"/>
  <c r="CA274" i="3"/>
  <c r="F274" i="3"/>
  <c r="E274" i="3"/>
  <c r="D274" i="3" s="1"/>
  <c r="CH273" i="3"/>
  <c r="CF273" i="3"/>
  <c r="CC273" i="3"/>
  <c r="CB273" i="3"/>
  <c r="CA273" i="3"/>
  <c r="F273" i="3"/>
  <c r="E273" i="3"/>
  <c r="D273" i="3" s="1"/>
  <c r="CK272" i="3"/>
  <c r="CH272" i="3"/>
  <c r="CC272" i="3"/>
  <c r="CB272" i="3"/>
  <c r="CA272" i="3"/>
  <c r="F272" i="3"/>
  <c r="E272" i="3"/>
  <c r="D272" i="3"/>
  <c r="CH271" i="3"/>
  <c r="CG271" i="3"/>
  <c r="CA271" i="3"/>
  <c r="F271" i="3"/>
  <c r="D271" i="3" s="1"/>
  <c r="E271" i="3"/>
  <c r="CH270" i="3"/>
  <c r="CC270" i="3"/>
  <c r="CB270" i="3"/>
  <c r="CA270" i="3"/>
  <c r="F270" i="3"/>
  <c r="D270" i="3" s="1"/>
  <c r="E270" i="3"/>
  <c r="CM269" i="3"/>
  <c r="CH269" i="3"/>
  <c r="CA269" i="3" s="1"/>
  <c r="CC269" i="3"/>
  <c r="CB269" i="3"/>
  <c r="F269" i="3"/>
  <c r="E269" i="3"/>
  <c r="D269" i="3"/>
  <c r="CM268" i="3"/>
  <c r="CH268" i="3"/>
  <c r="CC268" i="3"/>
  <c r="CB268" i="3"/>
  <c r="CA268" i="3"/>
  <c r="F268" i="3"/>
  <c r="E268" i="3"/>
  <c r="D268" i="3"/>
  <c r="CH267" i="3"/>
  <c r="CC267" i="3"/>
  <c r="CB267" i="3"/>
  <c r="CA267" i="3"/>
  <c r="F267" i="3"/>
  <c r="D267" i="3" s="1"/>
  <c r="E267" i="3"/>
  <c r="CH266" i="3"/>
  <c r="CC266" i="3"/>
  <c r="CB266" i="3"/>
  <c r="CA266" i="3"/>
  <c r="F266" i="3"/>
  <c r="D266" i="3" s="1"/>
  <c r="E266" i="3"/>
  <c r="CM265" i="3"/>
  <c r="CJ265" i="3"/>
  <c r="CH265" i="3"/>
  <c r="CC265" i="3"/>
  <c r="CA265" i="3"/>
  <c r="F265" i="3"/>
  <c r="E265" i="3"/>
  <c r="D265" i="3" s="1"/>
  <c r="CC264" i="3"/>
  <c r="CA264" i="3"/>
  <c r="F264" i="3"/>
  <c r="D264" i="3" s="1"/>
  <c r="E264" i="3"/>
  <c r="CC263" i="3"/>
  <c r="CA263" i="3"/>
  <c r="F263" i="3"/>
  <c r="E263" i="3"/>
  <c r="D263" i="3" s="1"/>
  <c r="CC262" i="3"/>
  <c r="CA262" i="3"/>
  <c r="F262" i="3"/>
  <c r="D262" i="3" s="1"/>
  <c r="E262" i="3"/>
  <c r="CC261" i="3"/>
  <c r="CA261" i="3"/>
  <c r="F261" i="3"/>
  <c r="E261" i="3"/>
  <c r="D261" i="3" s="1"/>
  <c r="CC260" i="3"/>
  <c r="CA260" i="3"/>
  <c r="F260" i="3"/>
  <c r="E260" i="3"/>
  <c r="D260" i="3"/>
  <c r="CL259" i="3"/>
  <c r="CG259" i="3"/>
  <c r="CA259" i="3"/>
  <c r="F259" i="3"/>
  <c r="E259" i="3"/>
  <c r="D259" i="3"/>
  <c r="CL258" i="3"/>
  <c r="CF258" i="3"/>
  <c r="CC258" i="3"/>
  <c r="CA258" i="3"/>
  <c r="F258" i="3"/>
  <c r="E258" i="3"/>
  <c r="D258" i="3"/>
  <c r="CC257" i="3"/>
  <c r="CA257" i="3"/>
  <c r="F257" i="3"/>
  <c r="E257" i="3"/>
  <c r="D257" i="3"/>
  <c r="CE256" i="3"/>
  <c r="CC256" i="3"/>
  <c r="CA256" i="3"/>
  <c r="F256" i="3"/>
  <c r="E256" i="3"/>
  <c r="D256" i="3"/>
  <c r="CC255" i="3"/>
  <c r="CA255" i="3"/>
  <c r="F255" i="3"/>
  <c r="E255" i="3"/>
  <c r="D255" i="3"/>
  <c r="CE254" i="3"/>
  <c r="CC254" i="3"/>
  <c r="CA254" i="3"/>
  <c r="F254" i="3"/>
  <c r="E254" i="3"/>
  <c r="D254" i="3"/>
  <c r="CG253" i="3"/>
  <c r="CE253" i="3"/>
  <c r="CA253" i="3"/>
  <c r="F253" i="3"/>
  <c r="E253" i="3"/>
  <c r="D253" i="3" s="1"/>
  <c r="CH252" i="3"/>
  <c r="CC252" i="3"/>
  <c r="CA252" i="3"/>
  <c r="F252" i="3"/>
  <c r="E252" i="3"/>
  <c r="D252" i="3"/>
  <c r="CM251" i="3"/>
  <c r="CH251" i="3"/>
  <c r="CG251" i="3"/>
  <c r="CE251" i="3"/>
  <c r="CC251" i="3"/>
  <c r="CA251" i="3"/>
  <c r="F251" i="3"/>
  <c r="E251" i="3"/>
  <c r="D251" i="3" s="1"/>
  <c r="CH250" i="3"/>
  <c r="CC250" i="3"/>
  <c r="CA250" i="3"/>
  <c r="F250" i="3"/>
  <c r="E250" i="3"/>
  <c r="D250" i="3"/>
  <c r="CM249" i="3"/>
  <c r="CH249" i="3"/>
  <c r="CA249" i="3" s="1"/>
  <c r="CE249" i="3"/>
  <c r="CC249" i="3"/>
  <c r="F249" i="3"/>
  <c r="E249" i="3"/>
  <c r="D249" i="3" s="1"/>
  <c r="CH248" i="3"/>
  <c r="CA248" i="3" s="1"/>
  <c r="CC248" i="3"/>
  <c r="F248" i="3"/>
  <c r="D248" i="3" s="1"/>
  <c r="E248" i="3"/>
  <c r="CH247" i="3"/>
  <c r="CG247" i="3"/>
  <c r="CA247" i="3"/>
  <c r="F247" i="3"/>
  <c r="D247" i="3" s="1"/>
  <c r="E247" i="3"/>
  <c r="CC246" i="3"/>
  <c r="CA246" i="3"/>
  <c r="F246" i="3"/>
  <c r="D246" i="3" s="1"/>
  <c r="E246" i="3"/>
  <c r="CM245" i="3"/>
  <c r="CK245" i="3"/>
  <c r="CC245" i="3"/>
  <c r="CA245" i="3"/>
  <c r="F245" i="3"/>
  <c r="E245" i="3"/>
  <c r="D245" i="3"/>
  <c r="CC244" i="3"/>
  <c r="CA244" i="3"/>
  <c r="F244" i="3"/>
  <c r="E244" i="3"/>
  <c r="D244" i="3"/>
  <c r="CC243" i="3"/>
  <c r="CA243" i="3"/>
  <c r="F243" i="3"/>
  <c r="D243" i="3" s="1"/>
  <c r="E243" i="3"/>
  <c r="CC242" i="3"/>
  <c r="CA242" i="3"/>
  <c r="F242" i="3"/>
  <c r="D242" i="3" s="1"/>
  <c r="CK242" i="3" s="1"/>
  <c r="E242" i="3"/>
  <c r="CA241" i="3"/>
  <c r="F241" i="3"/>
  <c r="E241" i="3"/>
  <c r="D241" i="3" s="1"/>
  <c r="CH240" i="3"/>
  <c r="CA240" i="3" s="1"/>
  <c r="CC240" i="3"/>
  <c r="F240" i="3"/>
  <c r="D240" i="3" s="1"/>
  <c r="E240" i="3"/>
  <c r="CK239" i="3"/>
  <c r="CH239" i="3"/>
  <c r="CC239" i="3"/>
  <c r="CA239" i="3"/>
  <c r="F239" i="3"/>
  <c r="E239" i="3"/>
  <c r="D239" i="3" s="1"/>
  <c r="CH238" i="3"/>
  <c r="CA238" i="3" s="1"/>
  <c r="CF238" i="3"/>
  <c r="CC238" i="3"/>
  <c r="F238" i="3"/>
  <c r="D238" i="3" s="1"/>
  <c r="E238" i="3"/>
  <c r="CM237" i="3"/>
  <c r="CH237" i="3"/>
  <c r="CA237" i="3" s="1"/>
  <c r="CE237" i="3"/>
  <c r="CC237" i="3"/>
  <c r="F237" i="3"/>
  <c r="E237" i="3"/>
  <c r="D237" i="3" s="1"/>
  <c r="CK237" i="3" s="1"/>
  <c r="CN236" i="3"/>
  <c r="CH236" i="3"/>
  <c r="CD236" i="3"/>
  <c r="CC236" i="3"/>
  <c r="CA236" i="3"/>
  <c r="F236" i="3"/>
  <c r="D236" i="3" s="1"/>
  <c r="E236" i="3"/>
  <c r="CH235" i="3"/>
  <c r="CA235" i="3"/>
  <c r="F235" i="3"/>
  <c r="E235" i="3"/>
  <c r="D235" i="3"/>
  <c r="CK235" i="3" s="1"/>
  <c r="CH234" i="3"/>
  <c r="CA234" i="3" s="1"/>
  <c r="CG234" i="3"/>
  <c r="CC234" i="3"/>
  <c r="F234" i="3"/>
  <c r="E234" i="3"/>
  <c r="D234" i="3" s="1"/>
  <c r="CH233" i="3"/>
  <c r="CA233" i="3" s="1"/>
  <c r="CC233" i="3"/>
  <c r="F233" i="3"/>
  <c r="E233" i="3"/>
  <c r="D233" i="3"/>
  <c r="CM232" i="3"/>
  <c r="CH232" i="3"/>
  <c r="CG232" i="3"/>
  <c r="CE232" i="3"/>
  <c r="CC232" i="3"/>
  <c r="CA232" i="3"/>
  <c r="F232" i="3"/>
  <c r="E232" i="3"/>
  <c r="D232" i="3" s="1"/>
  <c r="CH231" i="3"/>
  <c r="CA231" i="3" s="1"/>
  <c r="CC231" i="3"/>
  <c r="F231" i="3"/>
  <c r="E231" i="3"/>
  <c r="D231" i="3"/>
  <c r="CH230" i="3"/>
  <c r="CA230" i="3" s="1"/>
  <c r="CE230" i="3"/>
  <c r="CC230" i="3"/>
  <c r="F230" i="3"/>
  <c r="E230" i="3"/>
  <c r="D230" i="3" s="1"/>
  <c r="CN229" i="3"/>
  <c r="CJ229" i="3"/>
  <c r="CC229" i="3" s="1"/>
  <c r="CH229" i="3"/>
  <c r="CA229" i="3" s="1"/>
  <c r="CF229" i="3"/>
  <c r="F229" i="3"/>
  <c r="E229" i="3"/>
  <c r="D229" i="3" s="1"/>
  <c r="CN228" i="3"/>
  <c r="CH228" i="3"/>
  <c r="CD228" i="3"/>
  <c r="CC228" i="3"/>
  <c r="CA228" i="3"/>
  <c r="F228" i="3"/>
  <c r="E228" i="3"/>
  <c r="D228" i="3"/>
  <c r="CH227" i="3"/>
  <c r="CA227" i="3" s="1"/>
  <c r="CG227" i="3"/>
  <c r="CC227" i="3"/>
  <c r="F227" i="3"/>
  <c r="E227" i="3"/>
  <c r="D227" i="3" s="1"/>
  <c r="CL226" i="3"/>
  <c r="CH226" i="3"/>
  <c r="CA226" i="3" s="1"/>
  <c r="CC226" i="3"/>
  <c r="F226" i="3"/>
  <c r="E226" i="3"/>
  <c r="D226" i="3"/>
  <c r="CM225" i="3"/>
  <c r="CH225" i="3"/>
  <c r="CG225" i="3"/>
  <c r="CE225" i="3"/>
  <c r="CC225" i="3"/>
  <c r="CA225" i="3"/>
  <c r="F225" i="3"/>
  <c r="E225" i="3"/>
  <c r="D225" i="3" s="1"/>
  <c r="CL224" i="3"/>
  <c r="CH224" i="3"/>
  <c r="CA224" i="3" s="1"/>
  <c r="CC224" i="3"/>
  <c r="F224" i="3"/>
  <c r="E224" i="3"/>
  <c r="D224" i="3"/>
  <c r="CH223" i="3"/>
  <c r="CG223" i="3"/>
  <c r="CA223" i="3"/>
  <c r="F223" i="3"/>
  <c r="D223" i="3" s="1"/>
  <c r="E223" i="3"/>
  <c r="CM222" i="3"/>
  <c r="CH222" i="3"/>
  <c r="CG222" i="3"/>
  <c r="CE222" i="3"/>
  <c r="CA222" i="3"/>
  <c r="F222" i="3"/>
  <c r="D222" i="3" s="1"/>
  <c r="CK222" i="3" s="1"/>
  <c r="E222" i="3"/>
  <c r="CH221" i="3"/>
  <c r="CE221" i="3"/>
  <c r="CA221" i="3"/>
  <c r="F221" i="3"/>
  <c r="E221" i="3"/>
  <c r="D221" i="3"/>
  <c r="F216" i="3"/>
  <c r="E216" i="3"/>
  <c r="D216" i="3" s="1"/>
  <c r="F215" i="3"/>
  <c r="D215" i="3" s="1"/>
  <c r="E215" i="3"/>
  <c r="F214" i="3"/>
  <c r="E214" i="3"/>
  <c r="D214" i="3" s="1"/>
  <c r="F213" i="3"/>
  <c r="D213" i="3" s="1"/>
  <c r="E213" i="3"/>
  <c r="CE208" i="3"/>
  <c r="CD208" i="3"/>
  <c r="CC208" i="3"/>
  <c r="CB208" i="3"/>
  <c r="CA208" i="3"/>
  <c r="AR208" i="3"/>
  <c r="CE207" i="3"/>
  <c r="CD207" i="3"/>
  <c r="CC207" i="3"/>
  <c r="CB207" i="3"/>
  <c r="CA207" i="3"/>
  <c r="AR207" i="3"/>
  <c r="CK206" i="3"/>
  <c r="CD206" i="3" s="1"/>
  <c r="CI206" i="3"/>
  <c r="CB206" i="3" s="1"/>
  <c r="AR206" i="3"/>
  <c r="F206" i="3"/>
  <c r="E206" i="3"/>
  <c r="D206" i="3" s="1"/>
  <c r="CL205" i="3"/>
  <c r="CE205" i="3" s="1"/>
  <c r="CJ205" i="3"/>
  <c r="CC205" i="3" s="1"/>
  <c r="AR205" i="3"/>
  <c r="F205" i="3"/>
  <c r="E205" i="3"/>
  <c r="D205" i="3"/>
  <c r="AR204" i="3"/>
  <c r="F204" i="3"/>
  <c r="E204" i="3"/>
  <c r="D204" i="3" s="1"/>
  <c r="AR203" i="3"/>
  <c r="F203" i="3"/>
  <c r="E203" i="3"/>
  <c r="D203" i="3" s="1"/>
  <c r="F198" i="3"/>
  <c r="E198" i="3"/>
  <c r="D198" i="3" s="1"/>
  <c r="F197" i="3"/>
  <c r="E197" i="3"/>
  <c r="D197" i="3"/>
  <c r="CI196" i="3"/>
  <c r="CB196" i="3" s="1"/>
  <c r="CA196" i="3"/>
  <c r="F196" i="3"/>
  <c r="E196" i="3"/>
  <c r="D196" i="3"/>
  <c r="CH196" i="3" s="1"/>
  <c r="CI195" i="3"/>
  <c r="CB195" i="3" s="1"/>
  <c r="CH195" i="3"/>
  <c r="CA195" i="3" s="1"/>
  <c r="F195" i="3"/>
  <c r="E195" i="3"/>
  <c r="D195" i="3" s="1"/>
  <c r="F194" i="3"/>
  <c r="E194" i="3"/>
  <c r="D194" i="3"/>
  <c r="F193" i="3"/>
  <c r="E193" i="3"/>
  <c r="D193" i="3"/>
  <c r="CI192" i="3"/>
  <c r="CB192" i="3" s="1"/>
  <c r="CA192" i="3"/>
  <c r="F192" i="3"/>
  <c r="E192" i="3"/>
  <c r="D192" i="3"/>
  <c r="CH192" i="3" s="1"/>
  <c r="CI191" i="3"/>
  <c r="CB191" i="3" s="1"/>
  <c r="CH191" i="3"/>
  <c r="CA191" i="3" s="1"/>
  <c r="F191" i="3"/>
  <c r="E191" i="3"/>
  <c r="D191" i="3" s="1"/>
  <c r="F190" i="3"/>
  <c r="E190" i="3"/>
  <c r="D190" i="3"/>
  <c r="F189" i="3"/>
  <c r="E189" i="3"/>
  <c r="D189" i="3"/>
  <c r="CI188" i="3"/>
  <c r="CB188" i="3" s="1"/>
  <c r="F188" i="3"/>
  <c r="E188" i="3"/>
  <c r="D188" i="3"/>
  <c r="CH188" i="3" s="1"/>
  <c r="CA188" i="3" s="1"/>
  <c r="F187" i="3"/>
  <c r="E187" i="3"/>
  <c r="D187" i="3" s="1"/>
  <c r="F186" i="3"/>
  <c r="E186" i="3"/>
  <c r="D186" i="3" s="1"/>
  <c r="F185" i="3"/>
  <c r="E185" i="3"/>
  <c r="D185" i="3"/>
  <c r="CI184" i="3"/>
  <c r="CB184" i="3" s="1"/>
  <c r="CA184" i="3"/>
  <c r="F184" i="3"/>
  <c r="E184" i="3"/>
  <c r="D184" i="3"/>
  <c r="CH184" i="3" s="1"/>
  <c r="F183" i="3"/>
  <c r="E183" i="3"/>
  <c r="D183" i="3" s="1"/>
  <c r="CI183" i="3" s="1"/>
  <c r="CB183" i="3" s="1"/>
  <c r="F182" i="3"/>
  <c r="E182" i="3"/>
  <c r="D182" i="3"/>
  <c r="CH182" i="3" s="1"/>
  <c r="CA182" i="3" s="1"/>
  <c r="F181" i="3"/>
  <c r="E181" i="3"/>
  <c r="D181" i="3"/>
  <c r="CI180" i="3"/>
  <c r="CB180" i="3" s="1"/>
  <c r="CA180" i="3"/>
  <c r="F180" i="3"/>
  <c r="E180" i="3"/>
  <c r="D180" i="3"/>
  <c r="CH180" i="3" s="1"/>
  <c r="CI179" i="3"/>
  <c r="CB179" i="3" s="1"/>
  <c r="CH179" i="3"/>
  <c r="CA179" i="3" s="1"/>
  <c r="F179" i="3"/>
  <c r="E179" i="3"/>
  <c r="D179" i="3" s="1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O178" i="3"/>
  <c r="N178" i="3"/>
  <c r="M178" i="3"/>
  <c r="L178" i="3"/>
  <c r="K178" i="3"/>
  <c r="J178" i="3"/>
  <c r="I178" i="3"/>
  <c r="H178" i="3"/>
  <c r="G178" i="3"/>
  <c r="E178" i="3" s="1"/>
  <c r="D178" i="3" s="1"/>
  <c r="F178" i="3"/>
  <c r="CJ177" i="3"/>
  <c r="CC177" i="3" s="1"/>
  <c r="E177" i="3"/>
  <c r="D177" i="3" s="1"/>
  <c r="E176" i="3"/>
  <c r="D176" i="3" s="1"/>
  <c r="E175" i="3"/>
  <c r="D175" i="3"/>
  <c r="CK174" i="3"/>
  <c r="CD174" i="3" s="1"/>
  <c r="E174" i="3"/>
  <c r="D174" i="3" s="1"/>
  <c r="F173" i="3"/>
  <c r="D173" i="3" s="1"/>
  <c r="CJ172" i="3"/>
  <c r="CC172" i="3" s="1"/>
  <c r="F172" i="3"/>
  <c r="D172" i="3" s="1"/>
  <c r="CH171" i="3"/>
  <c r="CA171" i="3" s="1"/>
  <c r="F171" i="3"/>
  <c r="D171" i="3"/>
  <c r="CK170" i="3"/>
  <c r="CD170" i="3" s="1"/>
  <c r="F170" i="3"/>
  <c r="D170" i="3"/>
  <c r="CI169" i="3"/>
  <c r="CB169" i="3" s="1"/>
  <c r="F169" i="3"/>
  <c r="D169" i="3"/>
  <c r="CK168" i="3"/>
  <c r="CH168" i="3"/>
  <c r="CA168" i="3" s="1"/>
  <c r="CD168" i="3"/>
  <c r="F168" i="3"/>
  <c r="D168" i="3"/>
  <c r="CI168" i="3" s="1"/>
  <c r="CB168" i="3" s="1"/>
  <c r="AW167" i="3"/>
  <c r="AV167" i="3"/>
  <c r="AU167" i="3"/>
  <c r="AT167" i="3"/>
  <c r="AS167" i="3"/>
  <c r="AR167" i="3"/>
  <c r="AQ167" i="3"/>
  <c r="AP167" i="3"/>
  <c r="AN167" i="3"/>
  <c r="AL167" i="3"/>
  <c r="AJ167" i="3"/>
  <c r="AH167" i="3"/>
  <c r="AF167" i="3"/>
  <c r="AD167" i="3"/>
  <c r="F167" i="3" s="1"/>
  <c r="D167" i="3" s="1"/>
  <c r="F166" i="3"/>
  <c r="D166" i="3" s="1"/>
  <c r="CK166" i="3" s="1"/>
  <c r="CD166" i="3" s="1"/>
  <c r="F165" i="3"/>
  <c r="D165" i="3"/>
  <c r="CJ165" i="3" s="1"/>
  <c r="CC165" i="3" s="1"/>
  <c r="F164" i="3"/>
  <c r="D164" i="3"/>
  <c r="CI164" i="3" s="1"/>
  <c r="CB164" i="3" s="1"/>
  <c r="AX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CN158" i="3"/>
  <c r="CM158" i="3"/>
  <c r="CJ158" i="3"/>
  <c r="CC158" i="3" s="1"/>
  <c r="CI158" i="3"/>
  <c r="CH158" i="3"/>
  <c r="CF158" i="3"/>
  <c r="CE158" i="3"/>
  <c r="CB158" i="3"/>
  <c r="CA158" i="3"/>
  <c r="F158" i="3"/>
  <c r="E158" i="3"/>
  <c r="D158" i="3"/>
  <c r="CL157" i="3"/>
  <c r="CK157" i="3"/>
  <c r="CI157" i="3"/>
  <c r="CB157" i="3" s="1"/>
  <c r="CH157" i="3"/>
  <c r="CA157" i="3" s="1"/>
  <c r="CG157" i="3"/>
  <c r="CD157" i="3"/>
  <c r="F157" i="3"/>
  <c r="E157" i="3"/>
  <c r="D157" i="3"/>
  <c r="CM157" i="3" s="1"/>
  <c r="CI156" i="3"/>
  <c r="CB156" i="3" s="1"/>
  <c r="CH156" i="3"/>
  <c r="CE156" i="3"/>
  <c r="CA156" i="3"/>
  <c r="F156" i="3"/>
  <c r="E156" i="3"/>
  <c r="D156" i="3"/>
  <c r="CL155" i="3"/>
  <c r="CK155" i="3"/>
  <c r="CI155" i="3"/>
  <c r="CB155" i="3" s="1"/>
  <c r="CH155" i="3"/>
  <c r="CA155" i="3" s="1"/>
  <c r="CG155" i="3"/>
  <c r="CD155" i="3"/>
  <c r="F155" i="3"/>
  <c r="E155" i="3"/>
  <c r="D155" i="3"/>
  <c r="CM155" i="3" s="1"/>
  <c r="CI154" i="3"/>
  <c r="CB154" i="3" s="1"/>
  <c r="CH154" i="3"/>
  <c r="CA154" i="3"/>
  <c r="F154" i="3"/>
  <c r="E154" i="3"/>
  <c r="D154" i="3"/>
  <c r="CL153" i="3"/>
  <c r="CI153" i="3"/>
  <c r="CB153" i="3" s="1"/>
  <c r="CH153" i="3"/>
  <c r="CA153" i="3" s="1"/>
  <c r="CG153" i="3"/>
  <c r="F153" i="3"/>
  <c r="E153" i="3"/>
  <c r="D153" i="3"/>
  <c r="CM153" i="3" s="1"/>
  <c r="CN152" i="3"/>
  <c r="CM152" i="3"/>
  <c r="CI152" i="3"/>
  <c r="CH152" i="3"/>
  <c r="CF152" i="3"/>
  <c r="CB152" i="3"/>
  <c r="CA152" i="3"/>
  <c r="F152" i="3"/>
  <c r="E152" i="3"/>
  <c r="D152" i="3"/>
  <c r="CJ152" i="3" s="1"/>
  <c r="CC152" i="3" s="1"/>
  <c r="CL151" i="3"/>
  <c r="CK151" i="3"/>
  <c r="CI151" i="3"/>
  <c r="CB151" i="3" s="1"/>
  <c r="CH151" i="3"/>
  <c r="CA151" i="3" s="1"/>
  <c r="CG151" i="3"/>
  <c r="CD151" i="3"/>
  <c r="F151" i="3"/>
  <c r="E151" i="3"/>
  <c r="D151" i="3"/>
  <c r="CM151" i="3" s="1"/>
  <c r="CN150" i="3"/>
  <c r="CM150" i="3"/>
  <c r="CJ150" i="3"/>
  <c r="CC150" i="3" s="1"/>
  <c r="CI150" i="3"/>
  <c r="CH150" i="3"/>
  <c r="CF150" i="3"/>
  <c r="CE150" i="3"/>
  <c r="CB150" i="3"/>
  <c r="CA150" i="3"/>
  <c r="F150" i="3"/>
  <c r="E150" i="3"/>
  <c r="E159" i="3" s="1"/>
  <c r="D150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F145" i="3" s="1"/>
  <c r="I145" i="3"/>
  <c r="H145" i="3"/>
  <c r="G145" i="3"/>
  <c r="E145" i="3"/>
  <c r="CL144" i="3"/>
  <c r="CI144" i="3"/>
  <c r="CB144" i="3" s="1"/>
  <c r="CH144" i="3"/>
  <c r="CA144" i="3"/>
  <c r="F144" i="3"/>
  <c r="E144" i="3"/>
  <c r="D144" i="3"/>
  <c r="CI143" i="3"/>
  <c r="CH143" i="3"/>
  <c r="CB143" i="3"/>
  <c r="CA143" i="3"/>
  <c r="F143" i="3"/>
  <c r="E143" i="3"/>
  <c r="D143" i="3" s="1"/>
  <c r="CI142" i="3"/>
  <c r="CB142" i="3" s="1"/>
  <c r="CH142" i="3"/>
  <c r="CA142" i="3" s="1"/>
  <c r="F142" i="3"/>
  <c r="E142" i="3"/>
  <c r="D142" i="3"/>
  <c r="CN141" i="3"/>
  <c r="CI141" i="3"/>
  <c r="CH141" i="3"/>
  <c r="CB141" i="3"/>
  <c r="CA141" i="3"/>
  <c r="F141" i="3"/>
  <c r="E141" i="3"/>
  <c r="D141" i="3" s="1"/>
  <c r="CM140" i="3"/>
  <c r="CL140" i="3"/>
  <c r="CI140" i="3"/>
  <c r="CB140" i="3" s="1"/>
  <c r="CH140" i="3"/>
  <c r="CA140" i="3" s="1"/>
  <c r="CE140" i="3"/>
  <c r="CD140" i="3"/>
  <c r="F140" i="3"/>
  <c r="E140" i="3"/>
  <c r="D140" i="3"/>
  <c r="CI139" i="3"/>
  <c r="CH139" i="3"/>
  <c r="CB139" i="3"/>
  <c r="CA139" i="3"/>
  <c r="F139" i="3"/>
  <c r="E139" i="3"/>
  <c r="CM138" i="3"/>
  <c r="CL138" i="3"/>
  <c r="CI138" i="3"/>
  <c r="CB138" i="3" s="1"/>
  <c r="CH138" i="3"/>
  <c r="CE138" i="3"/>
  <c r="CD138" i="3"/>
  <c r="CA138" i="3"/>
  <c r="F138" i="3"/>
  <c r="E138" i="3"/>
  <c r="D138" i="3"/>
  <c r="CI137" i="3"/>
  <c r="CH137" i="3"/>
  <c r="CB137" i="3"/>
  <c r="CA137" i="3"/>
  <c r="F137" i="3"/>
  <c r="E137" i="3"/>
  <c r="CI136" i="3"/>
  <c r="CB136" i="3" s="1"/>
  <c r="CH136" i="3"/>
  <c r="CA136" i="3"/>
  <c r="F136" i="3"/>
  <c r="E136" i="3"/>
  <c r="D136" i="3"/>
  <c r="CL136" i="3" s="1"/>
  <c r="CI135" i="3"/>
  <c r="CH135" i="3"/>
  <c r="CB135" i="3"/>
  <c r="CA135" i="3"/>
  <c r="F135" i="3"/>
  <c r="E135" i="3"/>
  <c r="CI134" i="3"/>
  <c r="CB134" i="3" s="1"/>
  <c r="CH134" i="3"/>
  <c r="CA134" i="3"/>
  <c r="F134" i="3"/>
  <c r="E134" i="3"/>
  <c r="D134" i="3"/>
  <c r="CI133" i="3"/>
  <c r="CH133" i="3"/>
  <c r="CB133" i="3"/>
  <c r="CA133" i="3"/>
  <c r="F133" i="3"/>
  <c r="E133" i="3"/>
  <c r="D133" i="3" s="1"/>
  <c r="CN133" i="3" s="1"/>
  <c r="CM132" i="3"/>
  <c r="CL132" i="3"/>
  <c r="CI132" i="3"/>
  <c r="CB132" i="3" s="1"/>
  <c r="CH132" i="3"/>
  <c r="CA132" i="3" s="1"/>
  <c r="CE132" i="3"/>
  <c r="CD132" i="3"/>
  <c r="F132" i="3"/>
  <c r="E132" i="3"/>
  <c r="D132" i="3"/>
  <c r="CI131" i="3"/>
  <c r="CH131" i="3"/>
  <c r="CB131" i="3"/>
  <c r="CA131" i="3"/>
  <c r="F131" i="3"/>
  <c r="E131" i="3"/>
  <c r="CM130" i="3"/>
  <c r="CL130" i="3"/>
  <c r="CI130" i="3"/>
  <c r="CB130" i="3" s="1"/>
  <c r="CH130" i="3"/>
  <c r="CE130" i="3"/>
  <c r="CD130" i="3"/>
  <c r="CA130" i="3"/>
  <c r="F130" i="3"/>
  <c r="E130" i="3"/>
  <c r="D130" i="3"/>
  <c r="CK129" i="3"/>
  <c r="CI129" i="3"/>
  <c r="CB129" i="3"/>
  <c r="F129" i="3"/>
  <c r="E129" i="3"/>
  <c r="D129" i="3"/>
  <c r="CI128" i="3"/>
  <c r="CB128" i="3"/>
  <c r="F128" i="3"/>
  <c r="E128" i="3"/>
  <c r="D128" i="3"/>
  <c r="CJ128" i="3" s="1"/>
  <c r="CC128" i="3" s="1"/>
  <c r="CI127" i="3"/>
  <c r="CB127" i="3"/>
  <c r="F127" i="3"/>
  <c r="E127" i="3"/>
  <c r="D127" i="3"/>
  <c r="CN127" i="3" s="1"/>
  <c r="CI126" i="3"/>
  <c r="CB126" i="3"/>
  <c r="F126" i="3"/>
  <c r="E126" i="3"/>
  <c r="D126" i="3"/>
  <c r="CN126" i="3" s="1"/>
  <c r="CI125" i="3"/>
  <c r="CG125" i="3"/>
  <c r="CB125" i="3"/>
  <c r="F125" i="3"/>
  <c r="E125" i="3"/>
  <c r="D125" i="3"/>
  <c r="CI124" i="3"/>
  <c r="CB124" i="3"/>
  <c r="F124" i="3"/>
  <c r="E124" i="3"/>
  <c r="D124" i="3"/>
  <c r="CK124" i="3" s="1"/>
  <c r="CI123" i="3"/>
  <c r="CG123" i="3"/>
  <c r="CB123" i="3"/>
  <c r="F123" i="3"/>
  <c r="E123" i="3"/>
  <c r="D123" i="3"/>
  <c r="CI122" i="3"/>
  <c r="CH122" i="3"/>
  <c r="CA122" i="3" s="1"/>
  <c r="CB122" i="3"/>
  <c r="F122" i="3"/>
  <c r="E122" i="3"/>
  <c r="CJ121" i="3"/>
  <c r="CC121" i="3" s="1"/>
  <c r="CI121" i="3"/>
  <c r="CB121" i="3" s="1"/>
  <c r="F121" i="3"/>
  <c r="E121" i="3"/>
  <c r="D121" i="3" s="1"/>
  <c r="CM120" i="3"/>
  <c r="CI120" i="3"/>
  <c r="CH120" i="3"/>
  <c r="CF120" i="3"/>
  <c r="CB120" i="3"/>
  <c r="CA120" i="3"/>
  <c r="F120" i="3"/>
  <c r="E120" i="3"/>
  <c r="D120" i="3"/>
  <c r="CI119" i="3"/>
  <c r="CH119" i="3"/>
  <c r="CA119" i="3" s="1"/>
  <c r="CB119" i="3"/>
  <c r="F119" i="3"/>
  <c r="E119" i="3"/>
  <c r="CI118" i="3"/>
  <c r="CH118" i="3"/>
  <c r="CB118" i="3"/>
  <c r="CA118" i="3"/>
  <c r="F118" i="3"/>
  <c r="E118" i="3"/>
  <c r="D118" i="3" s="1"/>
  <c r="CI117" i="3"/>
  <c r="CH117" i="3"/>
  <c r="CA117" i="3" s="1"/>
  <c r="CB117" i="3"/>
  <c r="F117" i="3"/>
  <c r="E117" i="3"/>
  <c r="D117" i="3" s="1"/>
  <c r="CL117" i="3" s="1"/>
  <c r="CI116" i="3"/>
  <c r="CB116" i="3" s="1"/>
  <c r="CH116" i="3"/>
  <c r="CA116" i="3"/>
  <c r="F116" i="3"/>
  <c r="E116" i="3"/>
  <c r="D116" i="3"/>
  <c r="CN116" i="3" s="1"/>
  <c r="CI115" i="3"/>
  <c r="CH115" i="3"/>
  <c r="CA115" i="3" s="1"/>
  <c r="CB115" i="3"/>
  <c r="F115" i="3"/>
  <c r="E115" i="3"/>
  <c r="CI114" i="3"/>
  <c r="CH114" i="3"/>
  <c r="CB114" i="3"/>
  <c r="CA114" i="3"/>
  <c r="F114" i="3"/>
  <c r="E114" i="3"/>
  <c r="D114" i="3" s="1"/>
  <c r="CL113" i="3"/>
  <c r="CI113" i="3"/>
  <c r="CH113" i="3"/>
  <c r="CA113" i="3" s="1"/>
  <c r="CG113" i="3"/>
  <c r="CB113" i="3"/>
  <c r="F113" i="3"/>
  <c r="E113" i="3"/>
  <c r="D113" i="3" s="1"/>
  <c r="CM112" i="3"/>
  <c r="CI112" i="3"/>
  <c r="CH112" i="3"/>
  <c r="CF112" i="3"/>
  <c r="CB112" i="3"/>
  <c r="CA112" i="3"/>
  <c r="F112" i="3"/>
  <c r="E112" i="3"/>
  <c r="D112" i="3"/>
  <c r="CJ111" i="3"/>
  <c r="CC111" i="3" s="1"/>
  <c r="CH111" i="3"/>
  <c r="CA111" i="3" s="1"/>
  <c r="F111" i="3"/>
  <c r="E111" i="3"/>
  <c r="D111" i="3" s="1"/>
  <c r="CM110" i="3"/>
  <c r="CI110" i="3"/>
  <c r="CH110" i="3"/>
  <c r="CF110" i="3"/>
  <c r="CB110" i="3"/>
  <c r="CA110" i="3"/>
  <c r="F110" i="3"/>
  <c r="E110" i="3"/>
  <c r="D110" i="3"/>
  <c r="CI109" i="3"/>
  <c r="CH109" i="3"/>
  <c r="CA109" i="3" s="1"/>
  <c r="CB109" i="3"/>
  <c r="F109" i="3"/>
  <c r="E109" i="3"/>
  <c r="CI108" i="3"/>
  <c r="CH108" i="3"/>
  <c r="CB108" i="3"/>
  <c r="CA108" i="3"/>
  <c r="F108" i="3"/>
  <c r="E108" i="3"/>
  <c r="D108" i="3" s="1"/>
  <c r="CH107" i="3"/>
  <c r="CA107" i="3"/>
  <c r="F107" i="3"/>
  <c r="E107" i="3"/>
  <c r="D107" i="3" s="1"/>
  <c r="CL106" i="3"/>
  <c r="CI106" i="3"/>
  <c r="CH106" i="3"/>
  <c r="CA106" i="3" s="1"/>
  <c r="CG106" i="3"/>
  <c r="CB106" i="3"/>
  <c r="F106" i="3"/>
  <c r="E106" i="3"/>
  <c r="D106" i="3" s="1"/>
  <c r="CM105" i="3"/>
  <c r="CI105" i="3"/>
  <c r="CH105" i="3"/>
  <c r="CF105" i="3"/>
  <c r="CB105" i="3"/>
  <c r="CA105" i="3"/>
  <c r="F105" i="3"/>
  <c r="E105" i="3"/>
  <c r="D105" i="3"/>
  <c r="CI104" i="3"/>
  <c r="CH104" i="3"/>
  <c r="CA104" i="3" s="1"/>
  <c r="CB104" i="3"/>
  <c r="F104" i="3"/>
  <c r="E104" i="3"/>
  <c r="CI103" i="3"/>
  <c r="CH103" i="3"/>
  <c r="CB103" i="3"/>
  <c r="CA103" i="3"/>
  <c r="F103" i="3"/>
  <c r="E103" i="3"/>
  <c r="D103" i="3" s="1"/>
  <c r="CH102" i="3"/>
  <c r="CA102" i="3"/>
  <c r="F102" i="3"/>
  <c r="E102" i="3"/>
  <c r="D102" i="3" s="1"/>
  <c r="CI101" i="3"/>
  <c r="CB101" i="3"/>
  <c r="F101" i="3"/>
  <c r="E101" i="3"/>
  <c r="D101" i="3" s="1"/>
  <c r="CI100" i="3"/>
  <c r="CB100" i="3" s="1"/>
  <c r="CH100" i="3"/>
  <c r="CA100" i="3" s="1"/>
  <c r="F100" i="3"/>
  <c r="E100" i="3"/>
  <c r="CI99" i="3"/>
  <c r="CH99" i="3"/>
  <c r="CB99" i="3"/>
  <c r="CA99" i="3"/>
  <c r="F99" i="3"/>
  <c r="E99" i="3"/>
  <c r="D99" i="3" s="1"/>
  <c r="CI98" i="3"/>
  <c r="CB98" i="3" s="1"/>
  <c r="CH98" i="3"/>
  <c r="CA98" i="3" s="1"/>
  <c r="F98" i="3"/>
  <c r="E98" i="3"/>
  <c r="CI97" i="3"/>
  <c r="CH97" i="3"/>
  <c r="CB97" i="3"/>
  <c r="CA97" i="3"/>
  <c r="F97" i="3"/>
  <c r="E97" i="3"/>
  <c r="D97" i="3" s="1"/>
  <c r="CI96" i="3"/>
  <c r="CB96" i="3"/>
  <c r="F96" i="3"/>
  <c r="E96" i="3"/>
  <c r="D96" i="3" s="1"/>
  <c r="CI95" i="3"/>
  <c r="CB95" i="3" s="1"/>
  <c r="CH95" i="3"/>
  <c r="CA95" i="3" s="1"/>
  <c r="F95" i="3"/>
  <c r="D95" i="3" s="1"/>
  <c r="CK95" i="3" s="1"/>
  <c r="E95" i="3"/>
  <c r="CI94" i="3"/>
  <c r="CH94" i="3"/>
  <c r="CB94" i="3"/>
  <c r="CA94" i="3"/>
  <c r="F94" i="3"/>
  <c r="E94" i="3"/>
  <c r="D94" i="3" s="1"/>
  <c r="CI93" i="3"/>
  <c r="CB93" i="3" s="1"/>
  <c r="CH93" i="3"/>
  <c r="CA93" i="3" s="1"/>
  <c r="F93" i="3"/>
  <c r="D93" i="3" s="1"/>
  <c r="E93" i="3"/>
  <c r="CI92" i="3"/>
  <c r="CH92" i="3"/>
  <c r="CB92" i="3"/>
  <c r="CA92" i="3"/>
  <c r="F92" i="3"/>
  <c r="E92" i="3"/>
  <c r="D92" i="3" s="1"/>
  <c r="CI91" i="3"/>
  <c r="CB91" i="3" s="1"/>
  <c r="CH91" i="3"/>
  <c r="CA91" i="3" s="1"/>
  <c r="F91" i="3"/>
  <c r="D91" i="3" s="1"/>
  <c r="CL91" i="3" s="1"/>
  <c r="E91" i="3"/>
  <c r="D86" i="3"/>
  <c r="D85" i="3"/>
  <c r="CL81" i="3"/>
  <c r="CK81" i="3"/>
  <c r="CJ81" i="3"/>
  <c r="CC81" i="3" s="1"/>
  <c r="J81" i="3" s="1"/>
  <c r="CI81" i="3"/>
  <c r="CB81" i="3" s="1"/>
  <c r="CH81" i="3"/>
  <c r="CE81" i="3"/>
  <c r="CD81" i="3"/>
  <c r="CA81" i="3"/>
  <c r="CL80" i="3"/>
  <c r="CE80" i="3" s="1"/>
  <c r="CK80" i="3"/>
  <c r="CJ80" i="3"/>
  <c r="CI80" i="3"/>
  <c r="CH80" i="3"/>
  <c r="CA80" i="3" s="1"/>
  <c r="CD80" i="3"/>
  <c r="CC80" i="3"/>
  <c r="CB80" i="3"/>
  <c r="CL79" i="3"/>
  <c r="CE79" i="3" s="1"/>
  <c r="CK79" i="3"/>
  <c r="CD79" i="3" s="1"/>
  <c r="CJ79" i="3"/>
  <c r="CI79" i="3"/>
  <c r="CH79" i="3"/>
  <c r="CC79" i="3"/>
  <c r="CB79" i="3"/>
  <c r="CA79" i="3"/>
  <c r="CL78" i="3"/>
  <c r="CK78" i="3"/>
  <c r="CD78" i="3" s="1"/>
  <c r="J78" i="3" s="1"/>
  <c r="CJ78" i="3"/>
  <c r="CC78" i="3" s="1"/>
  <c r="CI78" i="3"/>
  <c r="CH78" i="3"/>
  <c r="CE78" i="3"/>
  <c r="CB78" i="3"/>
  <c r="CA78" i="3"/>
  <c r="CL77" i="3"/>
  <c r="CK77" i="3"/>
  <c r="CJ77" i="3"/>
  <c r="CI77" i="3"/>
  <c r="CB77" i="3" s="1"/>
  <c r="J77" i="3" s="1"/>
  <c r="CH77" i="3"/>
  <c r="CE77" i="3"/>
  <c r="CD77" i="3"/>
  <c r="CC77" i="3"/>
  <c r="CA77" i="3"/>
  <c r="CL76" i="3"/>
  <c r="CE76" i="3" s="1"/>
  <c r="CK76" i="3"/>
  <c r="CJ76" i="3"/>
  <c r="CI76" i="3"/>
  <c r="CH76" i="3"/>
  <c r="CA76" i="3" s="1"/>
  <c r="CD76" i="3"/>
  <c r="CC76" i="3"/>
  <c r="CB76" i="3"/>
  <c r="CL75" i="3"/>
  <c r="CK75" i="3"/>
  <c r="CD75" i="3" s="1"/>
  <c r="CJ75" i="3"/>
  <c r="CI75" i="3"/>
  <c r="CH75" i="3"/>
  <c r="CE75" i="3"/>
  <c r="CC75" i="3"/>
  <c r="CB75" i="3"/>
  <c r="CA75" i="3"/>
  <c r="CL74" i="3"/>
  <c r="CK74" i="3"/>
  <c r="CJ74" i="3"/>
  <c r="CC74" i="3" s="1"/>
  <c r="CI74" i="3"/>
  <c r="CH74" i="3"/>
  <c r="CE74" i="3"/>
  <c r="CD74" i="3"/>
  <c r="CB74" i="3"/>
  <c r="CA74" i="3"/>
  <c r="J74" i="3" s="1"/>
  <c r="CL73" i="3"/>
  <c r="CK73" i="3"/>
  <c r="CJ73" i="3"/>
  <c r="CC73" i="3" s="1"/>
  <c r="CI73" i="3"/>
  <c r="CB73" i="3" s="1"/>
  <c r="J73" i="3" s="1"/>
  <c r="CH73" i="3"/>
  <c r="CE73" i="3"/>
  <c r="CD73" i="3"/>
  <c r="CA73" i="3"/>
  <c r="CL72" i="3"/>
  <c r="CE72" i="3" s="1"/>
  <c r="CK72" i="3"/>
  <c r="CJ72" i="3"/>
  <c r="CI72" i="3"/>
  <c r="CH72" i="3"/>
  <c r="CA72" i="3" s="1"/>
  <c r="J72" i="3" s="1"/>
  <c r="CD72" i="3"/>
  <c r="CC72" i="3"/>
  <c r="CB72" i="3"/>
  <c r="CL71" i="3"/>
  <c r="CE71" i="3" s="1"/>
  <c r="CK71" i="3"/>
  <c r="CD71" i="3" s="1"/>
  <c r="CJ71" i="3"/>
  <c r="CI71" i="3"/>
  <c r="CH71" i="3"/>
  <c r="CC71" i="3"/>
  <c r="CB71" i="3"/>
  <c r="CA71" i="3"/>
  <c r="CL70" i="3"/>
  <c r="CK70" i="3"/>
  <c r="CD70" i="3" s="1"/>
  <c r="J70" i="3" s="1"/>
  <c r="CJ70" i="3"/>
  <c r="CC70" i="3" s="1"/>
  <c r="CI70" i="3"/>
  <c r="CH70" i="3"/>
  <c r="CE70" i="3"/>
  <c r="CB70" i="3"/>
  <c r="CA70" i="3"/>
  <c r="CL69" i="3"/>
  <c r="CK69" i="3"/>
  <c r="CJ69" i="3"/>
  <c r="CI69" i="3"/>
  <c r="CB69" i="3" s="1"/>
  <c r="CH69" i="3"/>
  <c r="CE69" i="3"/>
  <c r="CD69" i="3"/>
  <c r="CC69" i="3"/>
  <c r="CA69" i="3"/>
  <c r="J69" i="3"/>
  <c r="CL68" i="3"/>
  <c r="CE68" i="3" s="1"/>
  <c r="CK68" i="3"/>
  <c r="CJ68" i="3"/>
  <c r="CI68" i="3"/>
  <c r="CH68" i="3"/>
  <c r="CA68" i="3" s="1"/>
  <c r="CD68" i="3"/>
  <c r="CC68" i="3"/>
  <c r="CB68" i="3"/>
  <c r="CL67" i="3"/>
  <c r="CK67" i="3"/>
  <c r="CD67" i="3" s="1"/>
  <c r="CJ67" i="3"/>
  <c r="CI67" i="3"/>
  <c r="CH67" i="3"/>
  <c r="CE67" i="3"/>
  <c r="CC67" i="3"/>
  <c r="CB67" i="3"/>
  <c r="CA67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E64" i="3"/>
  <c r="CJ63" i="3"/>
  <c r="CC63" i="3" s="1"/>
  <c r="CH63" i="3"/>
  <c r="CA63" i="3"/>
  <c r="F63" i="3"/>
  <c r="E63" i="3"/>
  <c r="D63" i="3"/>
  <c r="CM63" i="3" s="1"/>
  <c r="CJ62" i="3"/>
  <c r="CH62" i="3"/>
  <c r="CA62" i="3" s="1"/>
  <c r="CC62" i="3"/>
  <c r="F62" i="3"/>
  <c r="F64" i="3" s="1"/>
  <c r="E62" i="3"/>
  <c r="D62" i="3" s="1"/>
  <c r="CL61" i="3"/>
  <c r="CJ61" i="3"/>
  <c r="CC61" i="3" s="1"/>
  <c r="CH61" i="3"/>
  <c r="CE61" i="3"/>
  <c r="CA61" i="3"/>
  <c r="F61" i="3"/>
  <c r="E61" i="3"/>
  <c r="D61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CJ59" i="3"/>
  <c r="CH59" i="3"/>
  <c r="CC59" i="3"/>
  <c r="CA59" i="3"/>
  <c r="F59" i="3"/>
  <c r="E59" i="3"/>
  <c r="D59" i="3"/>
  <c r="CL59" i="3" s="1"/>
  <c r="CJ58" i="3"/>
  <c r="CH58" i="3"/>
  <c r="CC58" i="3"/>
  <c r="CA58" i="3"/>
  <c r="F58" i="3"/>
  <c r="E58" i="3"/>
  <c r="CJ57" i="3"/>
  <c r="CH57" i="3"/>
  <c r="CC57" i="3"/>
  <c r="CA57" i="3"/>
  <c r="F57" i="3"/>
  <c r="E57" i="3"/>
  <c r="D57" i="3"/>
  <c r="CL57" i="3" s="1"/>
  <c r="CJ56" i="3"/>
  <c r="CH56" i="3"/>
  <c r="CC56" i="3"/>
  <c r="CA56" i="3"/>
  <c r="F56" i="3"/>
  <c r="F60" i="3" s="1"/>
  <c r="E56" i="3"/>
  <c r="CJ55" i="3"/>
  <c r="CH55" i="3"/>
  <c r="CC55" i="3"/>
  <c r="CA55" i="3"/>
  <c r="F55" i="3"/>
  <c r="E55" i="3"/>
  <c r="D55" i="3"/>
  <c r="CL55" i="3" s="1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CM53" i="3"/>
  <c r="CJ53" i="3"/>
  <c r="CC53" i="3" s="1"/>
  <c r="CH53" i="3"/>
  <c r="CA53" i="3" s="1"/>
  <c r="F53" i="3"/>
  <c r="E53" i="3"/>
  <c r="D53" i="3"/>
  <c r="CJ52" i="3"/>
  <c r="CH52" i="3"/>
  <c r="CA52" i="3" s="1"/>
  <c r="CC52" i="3"/>
  <c r="F52" i="3"/>
  <c r="E52" i="3"/>
  <c r="CM51" i="3"/>
  <c r="CL51" i="3"/>
  <c r="CJ51" i="3"/>
  <c r="CC51" i="3" s="1"/>
  <c r="CH51" i="3"/>
  <c r="CA51" i="3" s="1"/>
  <c r="CE51" i="3"/>
  <c r="F51" i="3"/>
  <c r="E51" i="3"/>
  <c r="D51" i="3"/>
  <c r="CJ50" i="3"/>
  <c r="CH50" i="3"/>
  <c r="CA50" i="3" s="1"/>
  <c r="CC50" i="3"/>
  <c r="F50" i="3"/>
  <c r="F54" i="3" s="1"/>
  <c r="E50" i="3"/>
  <c r="CM49" i="3"/>
  <c r="CJ49" i="3"/>
  <c r="CC49" i="3" s="1"/>
  <c r="CH49" i="3"/>
  <c r="CA49" i="3" s="1"/>
  <c r="F49" i="3"/>
  <c r="E49" i="3"/>
  <c r="D49" i="3"/>
  <c r="CJ48" i="3"/>
  <c r="CC48" i="3" s="1"/>
  <c r="CH48" i="3"/>
  <c r="CA48" i="3" s="1"/>
  <c r="F48" i="3"/>
  <c r="E48" i="3"/>
  <c r="E54" i="3" s="1"/>
  <c r="CM47" i="3"/>
  <c r="CL47" i="3"/>
  <c r="CJ47" i="3"/>
  <c r="CC47" i="3" s="1"/>
  <c r="CH47" i="3"/>
  <c r="CA47" i="3" s="1"/>
  <c r="CE47" i="3"/>
  <c r="F47" i="3"/>
  <c r="E47" i="3"/>
  <c r="D47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F46" i="3" s="1"/>
  <c r="U46" i="3"/>
  <c r="E46" i="3" s="1"/>
  <c r="D46" i="3" s="1"/>
  <c r="CN45" i="3"/>
  <c r="CJ45" i="3"/>
  <c r="CC45" i="3" s="1"/>
  <c r="CF45" i="3"/>
  <c r="CE45" i="3"/>
  <c r="F45" i="3"/>
  <c r="E45" i="3"/>
  <c r="D45" i="3"/>
  <c r="CJ44" i="3"/>
  <c r="CH44" i="3"/>
  <c r="CA44" i="3" s="1"/>
  <c r="CC44" i="3"/>
  <c r="F44" i="3"/>
  <c r="E44" i="3"/>
  <c r="F43" i="3"/>
  <c r="E43" i="3"/>
  <c r="F42" i="3"/>
  <c r="E42" i="3"/>
  <c r="CM41" i="3"/>
  <c r="CJ41" i="3"/>
  <c r="CC41" i="3" s="1"/>
  <c r="CH41" i="3"/>
  <c r="CA41" i="3" s="1"/>
  <c r="F41" i="3"/>
  <c r="E41" i="3"/>
  <c r="D41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CM35" i="3"/>
  <c r="CI35" i="3"/>
  <c r="CH35" i="3"/>
  <c r="CF35" i="3"/>
  <c r="CB35" i="3"/>
  <c r="CA35" i="3"/>
  <c r="F35" i="3"/>
  <c r="E35" i="3"/>
  <c r="D35" i="3"/>
  <c r="CI34" i="3"/>
  <c r="CB34" i="3" s="1"/>
  <c r="CH34" i="3"/>
  <c r="CA34" i="3" s="1"/>
  <c r="F34" i="3"/>
  <c r="E34" i="3"/>
  <c r="D34" i="3" s="1"/>
  <c r="CI33" i="3"/>
  <c r="CB33" i="3" s="1"/>
  <c r="CH33" i="3"/>
  <c r="CA33" i="3"/>
  <c r="F33" i="3"/>
  <c r="E33" i="3"/>
  <c r="D33" i="3"/>
  <c r="CN33" i="3" s="1"/>
  <c r="CI32" i="3"/>
  <c r="CB32" i="3" s="1"/>
  <c r="CH32" i="3"/>
  <c r="CA32" i="3" s="1"/>
  <c r="F32" i="3"/>
  <c r="E32" i="3"/>
  <c r="D32" i="3" s="1"/>
  <c r="CM31" i="3"/>
  <c r="CI31" i="3"/>
  <c r="CH31" i="3"/>
  <c r="CF31" i="3"/>
  <c r="CB31" i="3"/>
  <c r="CA31" i="3"/>
  <c r="F31" i="3"/>
  <c r="E31" i="3"/>
  <c r="D31" i="3"/>
  <c r="CI30" i="3"/>
  <c r="CB30" i="3" s="1"/>
  <c r="CH30" i="3"/>
  <c r="CA30" i="3" s="1"/>
  <c r="CD30" i="3"/>
  <c r="F30" i="3"/>
  <c r="E30" i="3"/>
  <c r="D30" i="3" s="1"/>
  <c r="CI29" i="3"/>
  <c r="CB29" i="3" s="1"/>
  <c r="CH29" i="3"/>
  <c r="CA29" i="3"/>
  <c r="F29" i="3"/>
  <c r="E29" i="3"/>
  <c r="D29" i="3"/>
  <c r="CI28" i="3"/>
  <c r="CB28" i="3" s="1"/>
  <c r="CH28" i="3"/>
  <c r="CA28" i="3" s="1"/>
  <c r="F28" i="3"/>
  <c r="E28" i="3"/>
  <c r="D28" i="3" s="1"/>
  <c r="CM27" i="3"/>
  <c r="CI27" i="3"/>
  <c r="CH27" i="3"/>
  <c r="CF27" i="3"/>
  <c r="CB27" i="3"/>
  <c r="CA27" i="3"/>
  <c r="F27" i="3"/>
  <c r="E27" i="3"/>
  <c r="D27" i="3"/>
  <c r="CK26" i="3"/>
  <c r="CI26" i="3"/>
  <c r="CB26" i="3" s="1"/>
  <c r="CH26" i="3"/>
  <c r="CA26" i="3" s="1"/>
  <c r="CD26" i="3"/>
  <c r="F26" i="3"/>
  <c r="E26" i="3"/>
  <c r="D26" i="3" s="1"/>
  <c r="CI25" i="3"/>
  <c r="CH25" i="3"/>
  <c r="CB25" i="3"/>
  <c r="CA25" i="3"/>
  <c r="F25" i="3"/>
  <c r="E25" i="3"/>
  <c r="D25" i="3"/>
  <c r="CI24" i="3"/>
  <c r="CB24" i="3" s="1"/>
  <c r="CH24" i="3"/>
  <c r="CA24" i="3" s="1"/>
  <c r="F24" i="3"/>
  <c r="E24" i="3"/>
  <c r="D24" i="3" s="1"/>
  <c r="CM23" i="3"/>
  <c r="CI23" i="3"/>
  <c r="CH23" i="3"/>
  <c r="CF23" i="3"/>
  <c r="CB23" i="3"/>
  <c r="CA23" i="3"/>
  <c r="F23" i="3"/>
  <c r="E23" i="3"/>
  <c r="D23" i="3"/>
  <c r="CK22" i="3"/>
  <c r="CI22" i="3"/>
  <c r="CB22" i="3" s="1"/>
  <c r="CH22" i="3"/>
  <c r="CA22" i="3" s="1"/>
  <c r="CD22" i="3"/>
  <c r="F22" i="3"/>
  <c r="D22" i="3" s="1"/>
  <c r="E22" i="3"/>
  <c r="CI21" i="3"/>
  <c r="CH21" i="3"/>
  <c r="CB21" i="3"/>
  <c r="CA21" i="3"/>
  <c r="F21" i="3"/>
  <c r="E21" i="3"/>
  <c r="D21" i="3" s="1"/>
  <c r="CL20" i="3"/>
  <c r="CI20" i="3"/>
  <c r="CH20" i="3"/>
  <c r="CA20" i="3" s="1"/>
  <c r="CB20" i="3"/>
  <c r="F20" i="3"/>
  <c r="E20" i="3"/>
  <c r="D20" i="3" s="1"/>
  <c r="CI19" i="3"/>
  <c r="CH19" i="3"/>
  <c r="CA19" i="3" s="1"/>
  <c r="CB19" i="3"/>
  <c r="F19" i="3"/>
  <c r="E19" i="3"/>
  <c r="CL15" i="3"/>
  <c r="CJ15" i="3"/>
  <c r="CC15" i="3" s="1"/>
  <c r="CH15" i="3"/>
  <c r="CA15" i="3" s="1"/>
  <c r="F15" i="3"/>
  <c r="E15" i="3"/>
  <c r="D15" i="3" s="1"/>
  <c r="CN14" i="3"/>
  <c r="CJ14" i="3"/>
  <c r="CC14" i="3" s="1"/>
  <c r="CH14" i="3"/>
  <c r="CA14" i="3" s="1"/>
  <c r="F14" i="3"/>
  <c r="E14" i="3"/>
  <c r="D14" i="3" s="1"/>
  <c r="CF14" i="3" s="1"/>
  <c r="CJ13" i="3"/>
  <c r="CC13" i="3" s="1"/>
  <c r="CH13" i="3"/>
  <c r="CA13" i="3" s="1"/>
  <c r="F13" i="3"/>
  <c r="E13" i="3"/>
  <c r="D13" i="3" s="1"/>
  <c r="CL13" i="3" s="1"/>
  <c r="CJ12" i="3"/>
  <c r="CC12" i="3" s="1"/>
  <c r="CH12" i="3"/>
  <c r="CF12" i="3"/>
  <c r="F12" i="3"/>
  <c r="E12" i="3"/>
  <c r="D12" i="3" s="1"/>
  <c r="A5" i="3"/>
  <c r="A4" i="3"/>
  <c r="A3" i="3"/>
  <c r="A2" i="3"/>
  <c r="E36" i="3" l="1"/>
  <c r="D19" i="3"/>
  <c r="CM20" i="3"/>
  <c r="CE20" i="3"/>
  <c r="CK20" i="3"/>
  <c r="CG20" i="3"/>
  <c r="CN20" i="3"/>
  <c r="CJ20" i="3"/>
  <c r="CC20" i="3" s="1"/>
  <c r="CF20" i="3"/>
  <c r="CD20" i="3"/>
  <c r="CK21" i="3"/>
  <c r="CG21" i="3"/>
  <c r="CL21" i="3"/>
  <c r="CD21" i="3"/>
  <c r="CJ21" i="3"/>
  <c r="CC21" i="3" s="1"/>
  <c r="CE21" i="3"/>
  <c r="CN21" i="3"/>
  <c r="CM21" i="3"/>
  <c r="CF21" i="3"/>
  <c r="CM30" i="3"/>
  <c r="CE30" i="3"/>
  <c r="CN30" i="3"/>
  <c r="CJ30" i="3"/>
  <c r="CC30" i="3" s="1"/>
  <c r="CF30" i="3"/>
  <c r="CL30" i="3"/>
  <c r="CG30" i="3"/>
  <c r="CM107" i="3"/>
  <c r="CD107" i="3"/>
  <c r="AW107" i="3" s="1"/>
  <c r="CN107" i="3"/>
  <c r="CJ107" i="3"/>
  <c r="CC107" i="3" s="1"/>
  <c r="CE107" i="3"/>
  <c r="CK107" i="3"/>
  <c r="CG107" i="3"/>
  <c r="CL107" i="3"/>
  <c r="CF107" i="3"/>
  <c r="CK108" i="3"/>
  <c r="CG108" i="3"/>
  <c r="CL108" i="3"/>
  <c r="CD108" i="3"/>
  <c r="CM108" i="3"/>
  <c r="CF108" i="3"/>
  <c r="CE108" i="3"/>
  <c r="CJ108" i="3"/>
  <c r="CC108" i="3" s="1"/>
  <c r="CN108" i="3"/>
  <c r="CK114" i="3"/>
  <c r="CG114" i="3"/>
  <c r="CL114" i="3"/>
  <c r="CD114" i="3"/>
  <c r="CN114" i="3"/>
  <c r="CM114" i="3"/>
  <c r="CF114" i="3"/>
  <c r="CJ114" i="3"/>
  <c r="CC114" i="3" s="1"/>
  <c r="AW114" i="3" s="1"/>
  <c r="CE114" i="3"/>
  <c r="CK94" i="3"/>
  <c r="CG94" i="3"/>
  <c r="CL94" i="3"/>
  <c r="CD94" i="3"/>
  <c r="CM94" i="3"/>
  <c r="CF94" i="3"/>
  <c r="AW94" i="3" s="1"/>
  <c r="CJ94" i="3"/>
  <c r="CC94" i="3" s="1"/>
  <c r="CE94" i="3"/>
  <c r="CN94" i="3"/>
  <c r="CK99" i="3"/>
  <c r="CG99" i="3"/>
  <c r="CL99" i="3"/>
  <c r="CD99" i="3"/>
  <c r="CN99" i="3"/>
  <c r="CM99" i="3"/>
  <c r="CF99" i="3"/>
  <c r="CJ99" i="3"/>
  <c r="CC99" i="3" s="1"/>
  <c r="CE99" i="3"/>
  <c r="CM15" i="3"/>
  <c r="CI15" i="3"/>
  <c r="CB15" i="3" s="1"/>
  <c r="AX15" i="3" s="1"/>
  <c r="CE15" i="3"/>
  <c r="CK15" i="3"/>
  <c r="CD15" i="3" s="1"/>
  <c r="CG15" i="3"/>
  <c r="CN15" i="3"/>
  <c r="CF15" i="3"/>
  <c r="CM26" i="3"/>
  <c r="CE26" i="3"/>
  <c r="CN26" i="3"/>
  <c r="CJ26" i="3"/>
  <c r="CC26" i="3" s="1"/>
  <c r="CF26" i="3"/>
  <c r="CL26" i="3"/>
  <c r="CG26" i="3"/>
  <c r="CK29" i="3"/>
  <c r="CG29" i="3"/>
  <c r="CL29" i="3"/>
  <c r="CD29" i="3"/>
  <c r="AY29" i="3" s="1"/>
  <c r="CJ29" i="3"/>
  <c r="CC29" i="3" s="1"/>
  <c r="CE29" i="3"/>
  <c r="CN29" i="3"/>
  <c r="CM29" i="3"/>
  <c r="CF29" i="3"/>
  <c r="CK30" i="3"/>
  <c r="CK92" i="3"/>
  <c r="CG92" i="3"/>
  <c r="CL92" i="3"/>
  <c r="CD92" i="3"/>
  <c r="CN92" i="3"/>
  <c r="CM92" i="3"/>
  <c r="CF92" i="3"/>
  <c r="CJ92" i="3"/>
  <c r="CC92" i="3" s="1"/>
  <c r="CE92" i="3"/>
  <c r="CM96" i="3"/>
  <c r="CD96" i="3"/>
  <c r="CN96" i="3"/>
  <c r="CJ96" i="3"/>
  <c r="CC96" i="3" s="1"/>
  <c r="AW96" i="3" s="1"/>
  <c r="CE96" i="3"/>
  <c r="CK96" i="3"/>
  <c r="CG96" i="3"/>
  <c r="CL96" i="3"/>
  <c r="CF96" i="3"/>
  <c r="CK97" i="3"/>
  <c r="CG97" i="3"/>
  <c r="CL97" i="3"/>
  <c r="CD97" i="3"/>
  <c r="CM97" i="3"/>
  <c r="CF97" i="3"/>
  <c r="CJ97" i="3"/>
  <c r="CC97" i="3" s="1"/>
  <c r="AW97" i="3" s="1"/>
  <c r="CE97" i="3"/>
  <c r="CN97" i="3"/>
  <c r="CM101" i="3"/>
  <c r="CD101" i="3"/>
  <c r="AW101" i="3" s="1"/>
  <c r="CN101" i="3"/>
  <c r="CJ101" i="3"/>
  <c r="CC101" i="3" s="1"/>
  <c r="CE101" i="3"/>
  <c r="CG101" i="3"/>
  <c r="CL101" i="3"/>
  <c r="CF101" i="3"/>
  <c r="CK101" i="3"/>
  <c r="CM102" i="3"/>
  <c r="CD102" i="3"/>
  <c r="CN102" i="3"/>
  <c r="CJ102" i="3"/>
  <c r="CC102" i="3" s="1"/>
  <c r="CE102" i="3"/>
  <c r="CK102" i="3"/>
  <c r="CG102" i="3"/>
  <c r="CL102" i="3"/>
  <c r="CF102" i="3"/>
  <c r="CK103" i="3"/>
  <c r="CG103" i="3"/>
  <c r="CL103" i="3"/>
  <c r="CD103" i="3"/>
  <c r="CM103" i="3"/>
  <c r="CF103" i="3"/>
  <c r="CJ103" i="3"/>
  <c r="CC103" i="3" s="1"/>
  <c r="CE103" i="3"/>
  <c r="CN103" i="3"/>
  <c r="CM13" i="3"/>
  <c r="CI13" i="3"/>
  <c r="CB13" i="3" s="1"/>
  <c r="AX13" i="3" s="1"/>
  <c r="CE13" i="3"/>
  <c r="CK13" i="3"/>
  <c r="CD13" i="3" s="1"/>
  <c r="CG13" i="3"/>
  <c r="CN13" i="3"/>
  <c r="CF13" i="3"/>
  <c r="AY21" i="3"/>
  <c r="CJ198" i="3"/>
  <c r="CC198" i="3" s="1"/>
  <c r="CK198" i="3"/>
  <c r="CD198" i="3" s="1"/>
  <c r="CI198" i="3"/>
  <c r="CB198" i="3" s="1"/>
  <c r="CH198" i="3"/>
  <c r="CA198" i="3" s="1"/>
  <c r="CA12" i="3"/>
  <c r="CK12" i="3"/>
  <c r="CD12" i="3" s="1"/>
  <c r="CG12" i="3"/>
  <c r="CM12" i="3"/>
  <c r="CI12" i="3"/>
  <c r="CB12" i="3" s="1"/>
  <c r="CE12" i="3"/>
  <c r="CL12" i="3"/>
  <c r="CN12" i="3"/>
  <c r="CK14" i="3"/>
  <c r="CD14" i="3" s="1"/>
  <c r="CG14" i="3"/>
  <c r="CM14" i="3"/>
  <c r="CI14" i="3"/>
  <c r="CB14" i="3" s="1"/>
  <c r="AX14" i="3" s="1"/>
  <c r="CE14" i="3"/>
  <c r="CL14" i="3"/>
  <c r="CK25" i="3"/>
  <c r="CG25" i="3"/>
  <c r="CL25" i="3"/>
  <c r="CD25" i="3"/>
  <c r="CJ25" i="3"/>
  <c r="CC25" i="3" s="1"/>
  <c r="CE25" i="3"/>
  <c r="AY25" i="3" s="1"/>
  <c r="CN25" i="3"/>
  <c r="CM25" i="3"/>
  <c r="CF25" i="3"/>
  <c r="CK118" i="3"/>
  <c r="CG118" i="3"/>
  <c r="CL118" i="3"/>
  <c r="CD118" i="3"/>
  <c r="CM118" i="3"/>
  <c r="CF118" i="3"/>
  <c r="CE118" i="3"/>
  <c r="AW118" i="3" s="1"/>
  <c r="CJ118" i="3"/>
  <c r="CC118" i="3" s="1"/>
  <c r="CN118" i="3"/>
  <c r="CK23" i="3"/>
  <c r="CG23" i="3"/>
  <c r="CL23" i="3"/>
  <c r="CD23" i="3"/>
  <c r="CM24" i="3"/>
  <c r="CE24" i="3"/>
  <c r="CN24" i="3"/>
  <c r="CJ24" i="3"/>
  <c r="CC24" i="3" s="1"/>
  <c r="CF24" i="3"/>
  <c r="CD24" i="3"/>
  <c r="CK24" i="3"/>
  <c r="CK27" i="3"/>
  <c r="CG27" i="3"/>
  <c r="CL27" i="3"/>
  <c r="CD27" i="3"/>
  <c r="CM28" i="3"/>
  <c r="CE28" i="3"/>
  <c r="CN28" i="3"/>
  <c r="CJ28" i="3"/>
  <c r="CC28" i="3" s="1"/>
  <c r="AY28" i="3" s="1"/>
  <c r="CF28" i="3"/>
  <c r="CD28" i="3"/>
  <c r="CK28" i="3"/>
  <c r="CK31" i="3"/>
  <c r="CG31" i="3"/>
  <c r="CL31" i="3"/>
  <c r="CD31" i="3"/>
  <c r="CM32" i="3"/>
  <c r="CE32" i="3"/>
  <c r="CN32" i="3"/>
  <c r="CJ32" i="3"/>
  <c r="CC32" i="3" s="1"/>
  <c r="AY32" i="3" s="1"/>
  <c r="CF32" i="3"/>
  <c r="CD32" i="3"/>
  <c r="CK32" i="3"/>
  <c r="CF33" i="3"/>
  <c r="CM33" i="3"/>
  <c r="CK35" i="3"/>
  <c r="CG35" i="3"/>
  <c r="CL35" i="3"/>
  <c r="CD35" i="3"/>
  <c r="CN61" i="3"/>
  <c r="CF61" i="3"/>
  <c r="CK61" i="3"/>
  <c r="CD61" i="3" s="1"/>
  <c r="CG61" i="3"/>
  <c r="CI61" i="3"/>
  <c r="CB61" i="3" s="1"/>
  <c r="AX61" i="3" s="1"/>
  <c r="CL62" i="3"/>
  <c r="CM62" i="3"/>
  <c r="CI62" i="3"/>
  <c r="CB62" i="3" s="1"/>
  <c r="CE62" i="3"/>
  <c r="CF62" i="3"/>
  <c r="AX62" i="3" s="1"/>
  <c r="CK62" i="3"/>
  <c r="CD62" i="3" s="1"/>
  <c r="CE63" i="3"/>
  <c r="CL63" i="3"/>
  <c r="J79" i="3"/>
  <c r="J80" i="3"/>
  <c r="CM93" i="3"/>
  <c r="CE93" i="3"/>
  <c r="CN93" i="3"/>
  <c r="CJ93" i="3"/>
  <c r="CC93" i="3" s="1"/>
  <c r="AW93" i="3" s="1"/>
  <c r="CF93" i="3"/>
  <c r="CG93" i="3"/>
  <c r="CL93" i="3"/>
  <c r="AW103" i="3"/>
  <c r="CK105" i="3"/>
  <c r="CG105" i="3"/>
  <c r="CL105" i="3"/>
  <c r="CD105" i="3"/>
  <c r="CM106" i="3"/>
  <c r="CE106" i="3"/>
  <c r="CN106" i="3"/>
  <c r="CJ106" i="3"/>
  <c r="CC106" i="3" s="1"/>
  <c r="AW106" i="3" s="1"/>
  <c r="CF106" i="3"/>
  <c r="AW108" i="3"/>
  <c r="CK110" i="3"/>
  <c r="CG110" i="3"/>
  <c r="AW110" i="3" s="1"/>
  <c r="CL110" i="3"/>
  <c r="CD110" i="3"/>
  <c r="CM111" i="3"/>
  <c r="CG111" i="3"/>
  <c r="CN111" i="3"/>
  <c r="CF111" i="3"/>
  <c r="CK112" i="3"/>
  <c r="CG112" i="3"/>
  <c r="CL112" i="3"/>
  <c r="CD112" i="3"/>
  <c r="CM113" i="3"/>
  <c r="CE113" i="3"/>
  <c r="CN113" i="3"/>
  <c r="CJ113" i="3"/>
  <c r="CC113" i="3" s="1"/>
  <c r="CF113" i="3"/>
  <c r="CF116" i="3"/>
  <c r="CM116" i="3"/>
  <c r="CG117" i="3"/>
  <c r="CK120" i="3"/>
  <c r="CG120" i="3"/>
  <c r="CL120" i="3"/>
  <c r="CD120" i="3"/>
  <c r="CK121" i="3"/>
  <c r="CF121" i="3"/>
  <c r="CL121" i="3"/>
  <c r="CG121" i="3"/>
  <c r="CE121" i="3"/>
  <c r="CN121" i="3"/>
  <c r="CM123" i="3"/>
  <c r="CD123" i="3"/>
  <c r="CN123" i="3"/>
  <c r="CJ123" i="3"/>
  <c r="CC123" i="3" s="1"/>
  <c r="CE123" i="3"/>
  <c r="CK123" i="3"/>
  <c r="CG124" i="3"/>
  <c r="CM125" i="3"/>
  <c r="CD125" i="3"/>
  <c r="CN125" i="3"/>
  <c r="CJ125" i="3"/>
  <c r="CC125" i="3" s="1"/>
  <c r="CE125" i="3"/>
  <c r="CK125" i="3"/>
  <c r="CJ126" i="3"/>
  <c r="CC126" i="3" s="1"/>
  <c r="CL143" i="3"/>
  <c r="CD143" i="3"/>
  <c r="CM143" i="3"/>
  <c r="CE143" i="3"/>
  <c r="CK143" i="3"/>
  <c r="CG143" i="3"/>
  <c r="CN143" i="3"/>
  <c r="CJ143" i="3"/>
  <c r="CC143" i="3" s="1"/>
  <c r="CK154" i="3"/>
  <c r="CG154" i="3"/>
  <c r="CL154" i="3"/>
  <c r="CD154" i="3"/>
  <c r="AY154" i="3" s="1"/>
  <c r="CJ154" i="3"/>
  <c r="CC154" i="3" s="1"/>
  <c r="CE154" i="3"/>
  <c r="CM154" i="3"/>
  <c r="CF154" i="3"/>
  <c r="CH164" i="3"/>
  <c r="CA164" i="3" s="1"/>
  <c r="CJ166" i="3"/>
  <c r="CC166" i="3" s="1"/>
  <c r="AW179" i="3"/>
  <c r="CJ187" i="3"/>
  <c r="CC187" i="3" s="1"/>
  <c r="CK187" i="3"/>
  <c r="CD187" i="3" s="1"/>
  <c r="CH187" i="3"/>
  <c r="CA187" i="3" s="1"/>
  <c r="AW187" i="3" s="1"/>
  <c r="CI187" i="3"/>
  <c r="CB187" i="3" s="1"/>
  <c r="CJ193" i="3"/>
  <c r="CC193" i="3" s="1"/>
  <c r="CK193" i="3"/>
  <c r="CD193" i="3" s="1"/>
  <c r="CH193" i="3"/>
  <c r="CA193" i="3" s="1"/>
  <c r="AW193" i="3" s="1"/>
  <c r="CI193" i="3"/>
  <c r="CB193" i="3" s="1"/>
  <c r="CJ194" i="3"/>
  <c r="CC194" i="3" s="1"/>
  <c r="CK194" i="3"/>
  <c r="CD194" i="3" s="1"/>
  <c r="CI194" i="3"/>
  <c r="CB194" i="3" s="1"/>
  <c r="CH194" i="3"/>
  <c r="CA194" i="3" s="1"/>
  <c r="CK248" i="3"/>
  <c r="CE248" i="3"/>
  <c r="CM248" i="3"/>
  <c r="CG248" i="3"/>
  <c r="CL248" i="3"/>
  <c r="CN248" i="3"/>
  <c r="CD248" i="3"/>
  <c r="AX248" i="3" s="1"/>
  <c r="CF248" i="3"/>
  <c r="CL255" i="3"/>
  <c r="CN255" i="3"/>
  <c r="CF255" i="3"/>
  <c r="CG255" i="3"/>
  <c r="CM255" i="3"/>
  <c r="CE255" i="3"/>
  <c r="CN264" i="3"/>
  <c r="CF264" i="3"/>
  <c r="CE264" i="3"/>
  <c r="CL264" i="3"/>
  <c r="CG264" i="3"/>
  <c r="CE23" i="3"/>
  <c r="CJ23" i="3"/>
  <c r="CC23" i="3" s="1"/>
  <c r="CG24" i="3"/>
  <c r="CL24" i="3"/>
  <c r="CE27" i="3"/>
  <c r="CJ27" i="3"/>
  <c r="CC27" i="3" s="1"/>
  <c r="CG28" i="3"/>
  <c r="CL28" i="3"/>
  <c r="CE31" i="3"/>
  <c r="AY31" i="3" s="1"/>
  <c r="CJ31" i="3"/>
  <c r="CC31" i="3" s="1"/>
  <c r="CG32" i="3"/>
  <c r="CL32" i="3"/>
  <c r="CE35" i="3"/>
  <c r="CJ35" i="3"/>
  <c r="CC35" i="3" s="1"/>
  <c r="CN41" i="3"/>
  <c r="CF41" i="3"/>
  <c r="CK41" i="3"/>
  <c r="CD41" i="3" s="1"/>
  <c r="CG41" i="3"/>
  <c r="CI41" i="3"/>
  <c r="CB41" i="3" s="1"/>
  <c r="AX41" i="3" s="1"/>
  <c r="D42" i="3"/>
  <c r="D44" i="3"/>
  <c r="CN49" i="3"/>
  <c r="CF49" i="3"/>
  <c r="AX49" i="3" s="1"/>
  <c r="CK49" i="3"/>
  <c r="CD49" i="3" s="1"/>
  <c r="CG49" i="3"/>
  <c r="CI49" i="3"/>
  <c r="CB49" i="3" s="1"/>
  <c r="D50" i="3"/>
  <c r="CN53" i="3"/>
  <c r="CF53" i="3"/>
  <c r="CK53" i="3"/>
  <c r="CD53" i="3" s="1"/>
  <c r="CG53" i="3"/>
  <c r="CI53" i="3"/>
  <c r="CB53" i="3" s="1"/>
  <c r="AX53" i="3" s="1"/>
  <c r="CE55" i="3"/>
  <c r="CE57" i="3"/>
  <c r="CE59" i="3"/>
  <c r="CG62" i="3"/>
  <c r="CN62" i="3"/>
  <c r="J67" i="3"/>
  <c r="J68" i="3"/>
  <c r="CD91" i="3"/>
  <c r="AW91" i="3" s="1"/>
  <c r="CK91" i="3"/>
  <c r="CD95" i="3"/>
  <c r="D98" i="3"/>
  <c r="D104" i="3"/>
  <c r="CE105" i="3"/>
  <c r="CJ105" i="3"/>
  <c r="CC105" i="3" s="1"/>
  <c r="CD106" i="3"/>
  <c r="CK106" i="3"/>
  <c r="D109" i="3"/>
  <c r="CE110" i="3"/>
  <c r="CJ110" i="3"/>
  <c r="CC110" i="3" s="1"/>
  <c r="CE112" i="3"/>
  <c r="AW112" i="3" s="1"/>
  <c r="CJ112" i="3"/>
  <c r="CC112" i="3" s="1"/>
  <c r="CD113" i="3"/>
  <c r="CK113" i="3"/>
  <c r="D119" i="3"/>
  <c r="CE120" i="3"/>
  <c r="CJ120" i="3"/>
  <c r="CC120" i="3" s="1"/>
  <c r="D122" i="3"/>
  <c r="CF123" i="3"/>
  <c r="CL123" i="3"/>
  <c r="CF125" i="3"/>
  <c r="CL125" i="3"/>
  <c r="CL129" i="3"/>
  <c r="CG129" i="3"/>
  <c r="CM129" i="3"/>
  <c r="CD129" i="3"/>
  <c r="CN129" i="3"/>
  <c r="CF129" i="3"/>
  <c r="AW129" i="3" s="1"/>
  <c r="CE129" i="3"/>
  <c r="D135" i="3"/>
  <c r="CL141" i="3"/>
  <c r="CD141" i="3"/>
  <c r="CM141" i="3"/>
  <c r="CE141" i="3"/>
  <c r="AW141" i="3" s="1"/>
  <c r="CJ141" i="3"/>
  <c r="CC141" i="3" s="1"/>
  <c r="CF141" i="3"/>
  <c r="CK141" i="3"/>
  <c r="CG141" i="3"/>
  <c r="CN142" i="3"/>
  <c r="CJ142" i="3"/>
  <c r="CC142" i="3" s="1"/>
  <c r="AW142" i="3" s="1"/>
  <c r="CF142" i="3"/>
  <c r="CK142" i="3"/>
  <c r="CG142" i="3"/>
  <c r="CL142" i="3"/>
  <c r="CD142" i="3"/>
  <c r="CM142" i="3"/>
  <c r="CE142" i="3"/>
  <c r="CF143" i="3"/>
  <c r="CN144" i="3"/>
  <c r="CJ144" i="3"/>
  <c r="CC144" i="3" s="1"/>
  <c r="AW144" i="3" s="1"/>
  <c r="CF144" i="3"/>
  <c r="CK144" i="3"/>
  <c r="CG144" i="3"/>
  <c r="CM144" i="3"/>
  <c r="CE144" i="3"/>
  <c r="CD144" i="3"/>
  <c r="CJ170" i="3"/>
  <c r="CC170" i="3" s="1"/>
  <c r="CH170" i="3"/>
  <c r="CA170" i="3" s="1"/>
  <c r="CI170" i="3"/>
  <c r="CB170" i="3" s="1"/>
  <c r="CK176" i="3"/>
  <c r="CD176" i="3" s="1"/>
  <c r="CH176" i="3"/>
  <c r="CA176" i="3" s="1"/>
  <c r="AW176" i="3" s="1"/>
  <c r="CI176" i="3"/>
  <c r="CB176" i="3" s="1"/>
  <c r="CJ176" i="3"/>
  <c r="CC176" i="3" s="1"/>
  <c r="AW191" i="3"/>
  <c r="CL203" i="3"/>
  <c r="CE203" i="3" s="1"/>
  <c r="CH203" i="3"/>
  <c r="CA203" i="3" s="1"/>
  <c r="CI203" i="3"/>
  <c r="CB203" i="3" s="1"/>
  <c r="CJ203" i="3"/>
  <c r="CC203" i="3" s="1"/>
  <c r="CK203" i="3"/>
  <c r="CD203" i="3" s="1"/>
  <c r="CL221" i="3"/>
  <c r="CD221" i="3"/>
  <c r="CN221" i="3"/>
  <c r="CJ221" i="3"/>
  <c r="CC221" i="3" s="1"/>
  <c r="CF221" i="3"/>
  <c r="CM221" i="3"/>
  <c r="CG221" i="3"/>
  <c r="AX221" i="3" s="1"/>
  <c r="CI221" i="3"/>
  <c r="CB221" i="3" s="1"/>
  <c r="CK221" i="3"/>
  <c r="CN55" i="3"/>
  <c r="CF55" i="3"/>
  <c r="CK55" i="3"/>
  <c r="CD55" i="3" s="1"/>
  <c r="CG55" i="3"/>
  <c r="D64" i="3"/>
  <c r="J71" i="3"/>
  <c r="CG91" i="3"/>
  <c r="AW102" i="3"/>
  <c r="CL126" i="3"/>
  <c r="CG126" i="3"/>
  <c r="CK126" i="3"/>
  <c r="CE126" i="3"/>
  <c r="CM126" i="3"/>
  <c r="CF126" i="3"/>
  <c r="CL244" i="3"/>
  <c r="CE244" i="3"/>
  <c r="CN244" i="3"/>
  <c r="CG244" i="3"/>
  <c r="CF244" i="3"/>
  <c r="CK244" i="3"/>
  <c r="CM244" i="3"/>
  <c r="CD244" i="3"/>
  <c r="CK33" i="3"/>
  <c r="CG33" i="3"/>
  <c r="CL33" i="3"/>
  <c r="CD33" i="3"/>
  <c r="CM34" i="3"/>
  <c r="CE34" i="3"/>
  <c r="CN34" i="3"/>
  <c r="CJ34" i="3"/>
  <c r="CC34" i="3" s="1"/>
  <c r="CF34" i="3"/>
  <c r="CD34" i="3"/>
  <c r="CK34" i="3"/>
  <c r="CM55" i="3"/>
  <c r="CN57" i="3"/>
  <c r="CF57" i="3"/>
  <c r="CK57" i="3"/>
  <c r="CD57" i="3" s="1"/>
  <c r="CG57" i="3"/>
  <c r="CM57" i="3"/>
  <c r="CN59" i="3"/>
  <c r="CF59" i="3"/>
  <c r="CK59" i="3"/>
  <c r="CD59" i="3" s="1"/>
  <c r="CG59" i="3"/>
  <c r="CM59" i="3"/>
  <c r="CN63" i="3"/>
  <c r="CF63" i="3"/>
  <c r="CK63" i="3"/>
  <c r="CD63" i="3" s="1"/>
  <c r="CG63" i="3"/>
  <c r="CI63" i="3"/>
  <c r="CB63" i="3" s="1"/>
  <c r="AX63" i="3" s="1"/>
  <c r="CM91" i="3"/>
  <c r="CE91" i="3"/>
  <c r="CN91" i="3"/>
  <c r="CJ91" i="3"/>
  <c r="CC91" i="3" s="1"/>
  <c r="CF91" i="3"/>
  <c r="AW92" i="3"/>
  <c r="CM95" i="3"/>
  <c r="CE95" i="3"/>
  <c r="CN95" i="3"/>
  <c r="CJ95" i="3"/>
  <c r="CC95" i="3" s="1"/>
  <c r="AW95" i="3" s="1"/>
  <c r="CF95" i="3"/>
  <c r="CG95" i="3"/>
  <c r="CL95" i="3"/>
  <c r="AW99" i="3"/>
  <c r="CK116" i="3"/>
  <c r="CG116" i="3"/>
  <c r="CL116" i="3"/>
  <c r="CD116" i="3"/>
  <c r="AW116" i="3" s="1"/>
  <c r="CM117" i="3"/>
  <c r="CE117" i="3"/>
  <c r="CN117" i="3"/>
  <c r="CJ117" i="3"/>
  <c r="CC117" i="3" s="1"/>
  <c r="AW117" i="3" s="1"/>
  <c r="CF117" i="3"/>
  <c r="CM124" i="3"/>
  <c r="CD124" i="3"/>
  <c r="CN124" i="3"/>
  <c r="CJ124" i="3"/>
  <c r="CC124" i="3" s="1"/>
  <c r="AW124" i="3" s="1"/>
  <c r="CE124" i="3"/>
  <c r="CD126" i="3"/>
  <c r="AW126" i="3" s="1"/>
  <c r="CL127" i="3"/>
  <c r="CG127" i="3"/>
  <c r="CM127" i="3"/>
  <c r="CJ127" i="3"/>
  <c r="CC127" i="3" s="1"/>
  <c r="AW127" i="3" s="1"/>
  <c r="CD127" i="3"/>
  <c r="CK127" i="3"/>
  <c r="CE127" i="3"/>
  <c r="CL128" i="3"/>
  <c r="CG128" i="3"/>
  <c r="CM128" i="3"/>
  <c r="CD128" i="3"/>
  <c r="AW128" i="3" s="1"/>
  <c r="CK128" i="3"/>
  <c r="CE128" i="3"/>
  <c r="CN128" i="3"/>
  <c r="CF128" i="3"/>
  <c r="CL133" i="3"/>
  <c r="CD133" i="3"/>
  <c r="CM133" i="3"/>
  <c r="CE133" i="3"/>
  <c r="CJ133" i="3"/>
  <c r="CC133" i="3" s="1"/>
  <c r="CF133" i="3"/>
  <c r="CK133" i="3"/>
  <c r="CG133" i="3"/>
  <c r="CN134" i="3"/>
  <c r="CJ134" i="3"/>
  <c r="CC134" i="3" s="1"/>
  <c r="AW134" i="3" s="1"/>
  <c r="CF134" i="3"/>
  <c r="CK134" i="3"/>
  <c r="CG134" i="3"/>
  <c r="CL134" i="3"/>
  <c r="CD134" i="3"/>
  <c r="CM134" i="3"/>
  <c r="CE134" i="3"/>
  <c r="CN136" i="3"/>
  <c r="CJ136" i="3"/>
  <c r="CC136" i="3" s="1"/>
  <c r="CF136" i="3"/>
  <c r="CK136" i="3"/>
  <c r="CG136" i="3"/>
  <c r="AW136" i="3" s="1"/>
  <c r="CM136" i="3"/>
  <c r="CE136" i="3"/>
  <c r="CD136" i="3"/>
  <c r="CK153" i="3"/>
  <c r="CD153" i="3"/>
  <c r="CJ164" i="3"/>
  <c r="CC164" i="3" s="1"/>
  <c r="CK164" i="3"/>
  <c r="CD164" i="3" s="1"/>
  <c r="CH166" i="3"/>
  <c r="CA166" i="3" s="1"/>
  <c r="AW166" i="3" s="1"/>
  <c r="CI166" i="3"/>
  <c r="CB166" i="3" s="1"/>
  <c r="CJ182" i="3"/>
  <c r="CC182" i="3" s="1"/>
  <c r="CK182" i="3"/>
  <c r="CD182" i="3" s="1"/>
  <c r="CI182" i="3"/>
  <c r="CB182" i="3" s="1"/>
  <c r="AW182" i="3" s="1"/>
  <c r="CJ183" i="3"/>
  <c r="CC183" i="3" s="1"/>
  <c r="CK183" i="3"/>
  <c r="CD183" i="3" s="1"/>
  <c r="CH183" i="3"/>
  <c r="CA183" i="3" s="1"/>
  <c r="AW183" i="3" s="1"/>
  <c r="CJ186" i="3"/>
  <c r="CC186" i="3" s="1"/>
  <c r="CK186" i="3"/>
  <c r="CD186" i="3" s="1"/>
  <c r="CI186" i="3"/>
  <c r="CB186" i="3" s="1"/>
  <c r="CH186" i="3"/>
  <c r="CA186" i="3" s="1"/>
  <c r="CJ189" i="3"/>
  <c r="CC189" i="3" s="1"/>
  <c r="CK189" i="3"/>
  <c r="CD189" i="3" s="1"/>
  <c r="CH189" i="3"/>
  <c r="CA189" i="3" s="1"/>
  <c r="CI189" i="3"/>
  <c r="CB189" i="3" s="1"/>
  <c r="CM231" i="3"/>
  <c r="CG231" i="3"/>
  <c r="CK231" i="3"/>
  <c r="CE231" i="3"/>
  <c r="CN231" i="3"/>
  <c r="CD231" i="3"/>
  <c r="CF231" i="3"/>
  <c r="CL231" i="3"/>
  <c r="AX231" i="3"/>
  <c r="CN235" i="3"/>
  <c r="CJ235" i="3"/>
  <c r="CC235" i="3" s="1"/>
  <c r="CF235" i="3"/>
  <c r="CL235" i="3"/>
  <c r="CD235" i="3"/>
  <c r="CM235" i="3"/>
  <c r="CG235" i="3"/>
  <c r="CE235" i="3"/>
  <c r="AX235" i="3" s="1"/>
  <c r="CI235" i="3"/>
  <c r="CB235" i="3" s="1"/>
  <c r="CL242" i="3"/>
  <c r="CE242" i="3"/>
  <c r="CN242" i="3"/>
  <c r="CG242" i="3"/>
  <c r="CM242" i="3"/>
  <c r="CD242" i="3"/>
  <c r="CF242" i="3"/>
  <c r="AX242" i="3" s="1"/>
  <c r="CN261" i="3"/>
  <c r="CF261" i="3"/>
  <c r="CM261" i="3"/>
  <c r="CG261" i="3"/>
  <c r="CL261" i="3"/>
  <c r="CE261" i="3"/>
  <c r="CN276" i="3"/>
  <c r="CD276" i="3"/>
  <c r="CK276" i="3"/>
  <c r="CE276" i="3"/>
  <c r="CM276" i="3"/>
  <c r="CF276" i="3"/>
  <c r="CL276" i="3"/>
  <c r="CM22" i="3"/>
  <c r="CE22" i="3"/>
  <c r="CN22" i="3"/>
  <c r="CJ22" i="3"/>
  <c r="CC22" i="3" s="1"/>
  <c r="CF22" i="3"/>
  <c r="CG22" i="3"/>
  <c r="CL22" i="3"/>
  <c r="AY23" i="3"/>
  <c r="CN23" i="3"/>
  <c r="AY27" i="3"/>
  <c r="CN27" i="3"/>
  <c r="CN31" i="3"/>
  <c r="CE33" i="3"/>
  <c r="AY33" i="3" s="1"/>
  <c r="CJ33" i="3"/>
  <c r="CC33" i="3" s="1"/>
  <c r="CG34" i="3"/>
  <c r="CL34" i="3"/>
  <c r="AY35" i="3"/>
  <c r="CN35" i="3"/>
  <c r="CE41" i="3"/>
  <c r="CL41" i="3"/>
  <c r="D43" i="3"/>
  <c r="CL45" i="3"/>
  <c r="CG45" i="3"/>
  <c r="CM45" i="3"/>
  <c r="CI45" i="3"/>
  <c r="CB45" i="3" s="1"/>
  <c r="CK45" i="3"/>
  <c r="CD45" i="3" s="1"/>
  <c r="CN47" i="3"/>
  <c r="CF47" i="3"/>
  <c r="AX47" i="3" s="1"/>
  <c r="CK47" i="3"/>
  <c r="CD47" i="3" s="1"/>
  <c r="CG47" i="3"/>
  <c r="CI47" i="3"/>
  <c r="CB47" i="3" s="1"/>
  <c r="D48" i="3"/>
  <c r="CE49" i="3"/>
  <c r="CL49" i="3"/>
  <c r="CN51" i="3"/>
  <c r="CF51" i="3"/>
  <c r="CK51" i="3"/>
  <c r="CD51" i="3" s="1"/>
  <c r="CG51" i="3"/>
  <c r="CI51" i="3"/>
  <c r="CB51" i="3" s="1"/>
  <c r="AX51" i="3" s="1"/>
  <c r="D52" i="3"/>
  <c r="CE53" i="3"/>
  <c r="CL53" i="3"/>
  <c r="CI55" i="3"/>
  <c r="CB55" i="3" s="1"/>
  <c r="AX55" i="3" s="1"/>
  <c r="D56" i="3"/>
  <c r="CI57" i="3"/>
  <c r="CB57" i="3" s="1"/>
  <c r="AX57" i="3" s="1"/>
  <c r="D58" i="3"/>
  <c r="CI59" i="3"/>
  <c r="CB59" i="3" s="1"/>
  <c r="AX59" i="3" s="1"/>
  <c r="E60" i="3"/>
  <c r="CM61" i="3"/>
  <c r="J75" i="3"/>
  <c r="J76" i="3"/>
  <c r="CD93" i="3"/>
  <c r="CK93" i="3"/>
  <c r="D100" i="3"/>
  <c r="AW105" i="3"/>
  <c r="CN105" i="3"/>
  <c r="CN110" i="3"/>
  <c r="CE111" i="3"/>
  <c r="AW111" i="3" s="1"/>
  <c r="CL111" i="3"/>
  <c r="CN112" i="3"/>
  <c r="D115" i="3"/>
  <c r="CE116" i="3"/>
  <c r="CJ116" i="3"/>
  <c r="CC116" i="3" s="1"/>
  <c r="CD117" i="3"/>
  <c r="CK117" i="3"/>
  <c r="AW120" i="3"/>
  <c r="CN120" i="3"/>
  <c r="CD121" i="3"/>
  <c r="CM121" i="3"/>
  <c r="AW123" i="3"/>
  <c r="CF124" i="3"/>
  <c r="CL124" i="3"/>
  <c r="AW125" i="3"/>
  <c r="CF127" i="3"/>
  <c r="CJ129" i="3"/>
  <c r="CC129" i="3" s="1"/>
  <c r="F159" i="3"/>
  <c r="CN154" i="3"/>
  <c r="CK156" i="3"/>
  <c r="CG156" i="3"/>
  <c r="CL156" i="3"/>
  <c r="CD156" i="3"/>
  <c r="CM156" i="3"/>
  <c r="CF156" i="3"/>
  <c r="AY156" i="3" s="1"/>
  <c r="CN156" i="3"/>
  <c r="CJ156" i="3"/>
  <c r="CC156" i="3" s="1"/>
  <c r="CH173" i="3"/>
  <c r="CA173" i="3" s="1"/>
  <c r="CI173" i="3"/>
  <c r="CB173" i="3" s="1"/>
  <c r="CK173" i="3"/>
  <c r="CD173" i="3" s="1"/>
  <c r="CJ173" i="3"/>
  <c r="CC173" i="3" s="1"/>
  <c r="CJ175" i="3"/>
  <c r="CC175" i="3" s="1"/>
  <c r="CK175" i="3"/>
  <c r="CD175" i="3" s="1"/>
  <c r="CI175" i="3"/>
  <c r="CB175" i="3" s="1"/>
  <c r="CH175" i="3"/>
  <c r="CA175" i="3" s="1"/>
  <c r="AW175" i="3" s="1"/>
  <c r="CK252" i="3"/>
  <c r="CE252" i="3"/>
  <c r="CM252" i="3"/>
  <c r="CG252" i="3"/>
  <c r="CN252" i="3"/>
  <c r="CD252" i="3"/>
  <c r="CF252" i="3"/>
  <c r="AX252" i="3" s="1"/>
  <c r="CL252" i="3"/>
  <c r="CM257" i="3"/>
  <c r="CE257" i="3"/>
  <c r="CN257" i="3"/>
  <c r="CG257" i="3"/>
  <c r="CL257" i="3"/>
  <c r="CF257" i="3"/>
  <c r="CM264" i="3"/>
  <c r="CL270" i="3"/>
  <c r="CF270" i="3"/>
  <c r="CN270" i="3"/>
  <c r="CG270" i="3"/>
  <c r="CK270" i="3"/>
  <c r="CD270" i="3"/>
  <c r="CM270" i="3"/>
  <c r="CE270" i="3"/>
  <c r="AX270" i="3" s="1"/>
  <c r="CG276" i="3"/>
  <c r="CN130" i="3"/>
  <c r="CJ130" i="3"/>
  <c r="CC130" i="3" s="1"/>
  <c r="AW130" i="3" s="1"/>
  <c r="CF130" i="3"/>
  <c r="CK130" i="3"/>
  <c r="CG130" i="3"/>
  <c r="AW133" i="3"/>
  <c r="D137" i="3"/>
  <c r="CN138" i="3"/>
  <c r="CJ138" i="3"/>
  <c r="CC138" i="3" s="1"/>
  <c r="AW138" i="3" s="1"/>
  <c r="CF138" i="3"/>
  <c r="CK138" i="3"/>
  <c r="CG138" i="3"/>
  <c r="D145" i="3"/>
  <c r="D159" i="3"/>
  <c r="CK150" i="3"/>
  <c r="CG150" i="3"/>
  <c r="CL150" i="3"/>
  <c r="CD150" i="3"/>
  <c r="CE152" i="3"/>
  <c r="CK158" i="3"/>
  <c r="CG158" i="3"/>
  <c r="CL158" i="3"/>
  <c r="CD158" i="3"/>
  <c r="CJ169" i="3"/>
  <c r="CC169" i="3" s="1"/>
  <c r="CK169" i="3"/>
  <c r="CD169" i="3" s="1"/>
  <c r="CH169" i="3"/>
  <c r="CA169" i="3" s="1"/>
  <c r="CH177" i="3"/>
  <c r="CA177" i="3" s="1"/>
  <c r="CI177" i="3"/>
  <c r="CB177" i="3" s="1"/>
  <c r="CK177" i="3"/>
  <c r="CD177" i="3" s="1"/>
  <c r="CJ181" i="3"/>
  <c r="CC181" i="3" s="1"/>
  <c r="CK181" i="3"/>
  <c r="CD181" i="3" s="1"/>
  <c r="CH181" i="3"/>
  <c r="CA181" i="3" s="1"/>
  <c r="AW181" i="3" s="1"/>
  <c r="CI181" i="3"/>
  <c r="CB181" i="3" s="1"/>
  <c r="CJ191" i="3"/>
  <c r="CC191" i="3" s="1"/>
  <c r="CK191" i="3"/>
  <c r="CD191" i="3" s="1"/>
  <c r="CJ197" i="3"/>
  <c r="CC197" i="3" s="1"/>
  <c r="CK197" i="3"/>
  <c r="CD197" i="3" s="1"/>
  <c r="CH197" i="3"/>
  <c r="CA197" i="3" s="1"/>
  <c r="CI197" i="3"/>
  <c r="CB197" i="3" s="1"/>
  <c r="CJ204" i="3"/>
  <c r="CC204" i="3" s="1"/>
  <c r="CL204" i="3"/>
  <c r="CE204" i="3" s="1"/>
  <c r="CH204" i="3"/>
  <c r="CA204" i="3" s="1"/>
  <c r="CI204" i="3"/>
  <c r="CB204" i="3" s="1"/>
  <c r="CK204" i="3"/>
  <c r="CD204" i="3" s="1"/>
  <c r="CM228" i="3"/>
  <c r="CG228" i="3"/>
  <c r="CK228" i="3"/>
  <c r="CE228" i="3"/>
  <c r="CF228" i="3"/>
  <c r="CL228" i="3"/>
  <c r="CN247" i="3"/>
  <c r="CJ247" i="3"/>
  <c r="CC247" i="3" s="1"/>
  <c r="CF247" i="3"/>
  <c r="CL247" i="3"/>
  <c r="CD247" i="3"/>
  <c r="CI247" i="3"/>
  <c r="CB247" i="3" s="1"/>
  <c r="CK247" i="3"/>
  <c r="CM247" i="3"/>
  <c r="CE247" i="3"/>
  <c r="AX265" i="3"/>
  <c r="CL267" i="3"/>
  <c r="CF267" i="3"/>
  <c r="CK267" i="3"/>
  <c r="CD267" i="3"/>
  <c r="CN267" i="3"/>
  <c r="CG267" i="3"/>
  <c r="CM267" i="3"/>
  <c r="CE267" i="3"/>
  <c r="D131" i="3"/>
  <c r="CN132" i="3"/>
  <c r="CJ132" i="3"/>
  <c r="CC132" i="3" s="1"/>
  <c r="AW132" i="3" s="1"/>
  <c r="CF132" i="3"/>
  <c r="CK132" i="3"/>
  <c r="CG132" i="3"/>
  <c r="D139" i="3"/>
  <c r="CN140" i="3"/>
  <c r="CJ140" i="3"/>
  <c r="CC140" i="3" s="1"/>
  <c r="CF140" i="3"/>
  <c r="CK140" i="3"/>
  <c r="CG140" i="3"/>
  <c r="AW143" i="3"/>
  <c r="AY150" i="3"/>
  <c r="CK152" i="3"/>
  <c r="CG152" i="3"/>
  <c r="CL152" i="3"/>
  <c r="CD152" i="3"/>
  <c r="AY152" i="3" s="1"/>
  <c r="AY158" i="3"/>
  <c r="CK165" i="3"/>
  <c r="CD165" i="3" s="1"/>
  <c r="CH165" i="3"/>
  <c r="CA165" i="3" s="1"/>
  <c r="CI165" i="3"/>
  <c r="CB165" i="3" s="1"/>
  <c r="CJ171" i="3"/>
  <c r="CC171" i="3" s="1"/>
  <c r="CK171" i="3"/>
  <c r="CD171" i="3" s="1"/>
  <c r="CI171" i="3"/>
  <c r="CB171" i="3" s="1"/>
  <c r="AW171" i="3" s="1"/>
  <c r="CK172" i="3"/>
  <c r="CD172" i="3" s="1"/>
  <c r="CH172" i="3"/>
  <c r="CA172" i="3" s="1"/>
  <c r="AW172" i="3" s="1"/>
  <c r="CI172" i="3"/>
  <c r="CB172" i="3" s="1"/>
  <c r="CJ179" i="3"/>
  <c r="CC179" i="3" s="1"/>
  <c r="CK179" i="3"/>
  <c r="CD179" i="3" s="1"/>
  <c r="CJ185" i="3"/>
  <c r="CC185" i="3" s="1"/>
  <c r="CK185" i="3"/>
  <c r="CD185" i="3" s="1"/>
  <c r="CH185" i="3"/>
  <c r="CA185" i="3" s="1"/>
  <c r="CI185" i="3"/>
  <c r="CB185" i="3" s="1"/>
  <c r="CJ190" i="3"/>
  <c r="CC190" i="3" s="1"/>
  <c r="CK190" i="3"/>
  <c r="CD190" i="3" s="1"/>
  <c r="CI190" i="3"/>
  <c r="CB190" i="3" s="1"/>
  <c r="CH190" i="3"/>
  <c r="CA190" i="3" s="1"/>
  <c r="AW192" i="3"/>
  <c r="CJ195" i="3"/>
  <c r="CC195" i="3" s="1"/>
  <c r="AW195" i="3" s="1"/>
  <c r="CK195" i="3"/>
  <c r="CD195" i="3" s="1"/>
  <c r="CL230" i="3"/>
  <c r="CF230" i="3"/>
  <c r="AX230" i="3" s="1"/>
  <c r="CN230" i="3"/>
  <c r="CD230" i="3"/>
  <c r="CK230" i="3"/>
  <c r="CM230" i="3"/>
  <c r="CG230" i="3"/>
  <c r="CK233" i="3"/>
  <c r="CE233" i="3"/>
  <c r="CM233" i="3"/>
  <c r="CG233" i="3"/>
  <c r="CN233" i="3"/>
  <c r="CD233" i="3"/>
  <c r="AX233" i="3" s="1"/>
  <c r="CF233" i="3"/>
  <c r="CL233" i="3"/>
  <c r="CK240" i="3"/>
  <c r="CE240" i="3"/>
  <c r="CM240" i="3"/>
  <c r="CG240" i="3"/>
  <c r="CL240" i="3"/>
  <c r="CN240" i="3"/>
  <c r="CD240" i="3"/>
  <c r="CF240" i="3"/>
  <c r="AX240" i="3" s="1"/>
  <c r="CN241" i="3"/>
  <c r="CJ241" i="3"/>
  <c r="CC241" i="3" s="1"/>
  <c r="CE241" i="3"/>
  <c r="CL241" i="3"/>
  <c r="CG241" i="3"/>
  <c r="CF241" i="3"/>
  <c r="CI241" i="3"/>
  <c r="CB241" i="3" s="1"/>
  <c r="AX241" i="3" s="1"/>
  <c r="CK241" i="3"/>
  <c r="CM241" i="3"/>
  <c r="CD241" i="3"/>
  <c r="CM250" i="3"/>
  <c r="CG250" i="3"/>
  <c r="CK250" i="3"/>
  <c r="CE250" i="3"/>
  <c r="CN250" i="3"/>
  <c r="CD250" i="3"/>
  <c r="AX250" i="3" s="1"/>
  <c r="CF250" i="3"/>
  <c r="CL250" i="3"/>
  <c r="CF151" i="3"/>
  <c r="CJ151" i="3"/>
  <c r="CC151" i="3" s="1"/>
  <c r="CN151" i="3"/>
  <c r="CF153" i="3"/>
  <c r="CJ153" i="3"/>
  <c r="CC153" i="3" s="1"/>
  <c r="AY153" i="3" s="1"/>
  <c r="CN153" i="3"/>
  <c r="CF155" i="3"/>
  <c r="CJ155" i="3"/>
  <c r="CC155" i="3" s="1"/>
  <c r="AY155" i="3" s="1"/>
  <c r="CN155" i="3"/>
  <c r="CF157" i="3"/>
  <c r="CJ157" i="3"/>
  <c r="CC157" i="3" s="1"/>
  <c r="AY157" i="3" s="1"/>
  <c r="CN157" i="3"/>
  <c r="CJ168" i="3"/>
  <c r="CC168" i="3" s="1"/>
  <c r="AW168" i="3" s="1"/>
  <c r="CI174" i="3"/>
  <c r="CB174" i="3" s="1"/>
  <c r="CJ174" i="3"/>
  <c r="CC174" i="3" s="1"/>
  <c r="CH174" i="3"/>
  <c r="CA174" i="3" s="1"/>
  <c r="AW174" i="3" s="1"/>
  <c r="CM224" i="3"/>
  <c r="CG224" i="3"/>
  <c r="CK224" i="3"/>
  <c r="CE224" i="3"/>
  <c r="CN224" i="3"/>
  <c r="CD224" i="3"/>
  <c r="AX224" i="3" s="1"/>
  <c r="CF224" i="3"/>
  <c r="CK226" i="3"/>
  <c r="CE226" i="3"/>
  <c r="CM226" i="3"/>
  <c r="CG226" i="3"/>
  <c r="CN226" i="3"/>
  <c r="CD226" i="3"/>
  <c r="AX226" i="3" s="1"/>
  <c r="CF226" i="3"/>
  <c r="CK236" i="3"/>
  <c r="CE236" i="3"/>
  <c r="CM236" i="3"/>
  <c r="CG236" i="3"/>
  <c r="CL236" i="3"/>
  <c r="CF236" i="3"/>
  <c r="CN239" i="3"/>
  <c r="CD239" i="3"/>
  <c r="CL239" i="3"/>
  <c r="CF239" i="3"/>
  <c r="CG239" i="3"/>
  <c r="CE239" i="3"/>
  <c r="CN243" i="3"/>
  <c r="CG243" i="3"/>
  <c r="CL243" i="3"/>
  <c r="CE243" i="3"/>
  <c r="CK243" i="3"/>
  <c r="CM243" i="3"/>
  <c r="CF243" i="3"/>
  <c r="CN245" i="3"/>
  <c r="CG245" i="3"/>
  <c r="CL245" i="3"/>
  <c r="CE245" i="3"/>
  <c r="CD245" i="3"/>
  <c r="CF245" i="3"/>
  <c r="CL246" i="3"/>
  <c r="CE246" i="3"/>
  <c r="CN246" i="3"/>
  <c r="CG246" i="3"/>
  <c r="CM246" i="3"/>
  <c r="CD246" i="3"/>
  <c r="AX246" i="3" s="1"/>
  <c r="CK246" i="3"/>
  <c r="CN260" i="3"/>
  <c r="CF260" i="3"/>
  <c r="CE260" i="3"/>
  <c r="CL260" i="3"/>
  <c r="CG260" i="3"/>
  <c r="CM260" i="3"/>
  <c r="CN262" i="3"/>
  <c r="CF262" i="3"/>
  <c r="CL262" i="3"/>
  <c r="CE262" i="3"/>
  <c r="CG262" i="3"/>
  <c r="CN263" i="3"/>
  <c r="CF263" i="3"/>
  <c r="CG263" i="3"/>
  <c r="CM263" i="3"/>
  <c r="CL263" i="3"/>
  <c r="CE263" i="3"/>
  <c r="AX263" i="3" s="1"/>
  <c r="CL268" i="3"/>
  <c r="CF268" i="3"/>
  <c r="CN268" i="3"/>
  <c r="CG268" i="3"/>
  <c r="CK268" i="3"/>
  <c r="CD268" i="3"/>
  <c r="CE268" i="3"/>
  <c r="CL269" i="3"/>
  <c r="CF269" i="3"/>
  <c r="CK269" i="3"/>
  <c r="CD269" i="3"/>
  <c r="AX269" i="3" s="1"/>
  <c r="CN269" i="3"/>
  <c r="CG269" i="3"/>
  <c r="CE269" i="3"/>
  <c r="CN271" i="3"/>
  <c r="CJ271" i="3"/>
  <c r="CC271" i="3" s="1"/>
  <c r="CF271" i="3"/>
  <c r="CK271" i="3"/>
  <c r="CE271" i="3"/>
  <c r="CM271" i="3"/>
  <c r="CI271" i="3"/>
  <c r="CB271" i="3" s="1"/>
  <c r="CL271" i="3"/>
  <c r="CD271" i="3"/>
  <c r="AX271" i="3" s="1"/>
  <c r="CN272" i="3"/>
  <c r="CD272" i="3"/>
  <c r="CL272" i="3"/>
  <c r="CF272" i="3"/>
  <c r="AX272" i="3" s="1"/>
  <c r="CM272" i="3"/>
  <c r="CE272" i="3"/>
  <c r="CG272" i="3"/>
  <c r="CL277" i="3"/>
  <c r="CD277" i="3"/>
  <c r="CM277" i="3"/>
  <c r="CK277" i="3"/>
  <c r="CG277" i="3"/>
  <c r="AX277" i="3" s="1"/>
  <c r="CI277" i="3"/>
  <c r="CB277" i="3" s="1"/>
  <c r="CE277" i="3"/>
  <c r="CJ277" i="3"/>
  <c r="CC277" i="3" s="1"/>
  <c r="CE151" i="3"/>
  <c r="CE153" i="3"/>
  <c r="CE155" i="3"/>
  <c r="CE157" i="3"/>
  <c r="CJ180" i="3"/>
  <c r="CC180" i="3" s="1"/>
  <c r="AW180" i="3" s="1"/>
  <c r="CK180" i="3"/>
  <c r="CD180" i="3" s="1"/>
  <c r="CJ184" i="3"/>
  <c r="CC184" i="3" s="1"/>
  <c r="AW184" i="3" s="1"/>
  <c r="CK184" i="3"/>
  <c r="CD184" i="3" s="1"/>
  <c r="CJ188" i="3"/>
  <c r="CC188" i="3" s="1"/>
  <c r="AW188" i="3" s="1"/>
  <c r="CK188" i="3"/>
  <c r="CD188" i="3" s="1"/>
  <c r="CJ192" i="3"/>
  <c r="CC192" i="3" s="1"/>
  <c r="CK192" i="3"/>
  <c r="CD192" i="3" s="1"/>
  <c r="CJ196" i="3"/>
  <c r="CC196" i="3" s="1"/>
  <c r="AW196" i="3" s="1"/>
  <c r="CK196" i="3"/>
  <c r="CD196" i="3" s="1"/>
  <c r="CK205" i="3"/>
  <c r="CD205" i="3" s="1"/>
  <c r="CI205" i="3"/>
  <c r="CB205" i="3" s="1"/>
  <c r="CH205" i="3"/>
  <c r="CA205" i="3" s="1"/>
  <c r="AV205" i="3" s="1"/>
  <c r="CN222" i="3"/>
  <c r="CJ222" i="3"/>
  <c r="CC222" i="3" s="1"/>
  <c r="CF222" i="3"/>
  <c r="AX222" i="3" s="1"/>
  <c r="CL222" i="3"/>
  <c r="CD222" i="3"/>
  <c r="CI222" i="3"/>
  <c r="CB222" i="3" s="1"/>
  <c r="CL223" i="3"/>
  <c r="CD223" i="3"/>
  <c r="CN223" i="3"/>
  <c r="CJ223" i="3"/>
  <c r="CC223" i="3" s="1"/>
  <c r="CF223" i="3"/>
  <c r="CI223" i="3"/>
  <c r="CB223" i="3" s="1"/>
  <c r="AX223" i="3" s="1"/>
  <c r="CK223" i="3"/>
  <c r="CE223" i="3"/>
  <c r="CM223" i="3"/>
  <c r="CL237" i="3"/>
  <c r="CF237" i="3"/>
  <c r="CN237" i="3"/>
  <c r="CD237" i="3"/>
  <c r="AX237" i="3" s="1"/>
  <c r="CG237" i="3"/>
  <c r="CM238" i="3"/>
  <c r="CG238" i="3"/>
  <c r="CK238" i="3"/>
  <c r="CE238" i="3"/>
  <c r="AX238" i="3" s="1"/>
  <c r="CL238" i="3"/>
  <c r="CN238" i="3"/>
  <c r="CD238" i="3"/>
  <c r="AX239" i="3"/>
  <c r="CM239" i="3"/>
  <c r="CD243" i="3"/>
  <c r="AX243" i="3" s="1"/>
  <c r="AX245" i="3"/>
  <c r="CF246" i="3"/>
  <c r="CL249" i="3"/>
  <c r="CF249" i="3"/>
  <c r="CN249" i="3"/>
  <c r="CD249" i="3"/>
  <c r="AX249" i="3" s="1"/>
  <c r="CK249" i="3"/>
  <c r="CG249" i="3"/>
  <c r="CL254" i="3"/>
  <c r="CN254" i="3"/>
  <c r="CF254" i="3"/>
  <c r="CG254" i="3"/>
  <c r="CM254" i="3"/>
  <c r="CL256" i="3"/>
  <c r="CN256" i="3"/>
  <c r="CF256" i="3"/>
  <c r="AX256" i="3" s="1"/>
  <c r="CG256" i="3"/>
  <c r="CM256" i="3"/>
  <c r="CM262" i="3"/>
  <c r="CL266" i="3"/>
  <c r="CF266" i="3"/>
  <c r="CN266" i="3"/>
  <c r="CG266" i="3"/>
  <c r="CK266" i="3"/>
  <c r="CD266" i="3"/>
  <c r="AX266" i="3" s="1"/>
  <c r="CM266" i="3"/>
  <c r="CE266" i="3"/>
  <c r="CN275" i="3"/>
  <c r="CD275" i="3"/>
  <c r="AX275" i="3" s="1"/>
  <c r="CL275" i="3"/>
  <c r="CF275" i="3"/>
  <c r="CK275" i="3"/>
  <c r="CG275" i="3"/>
  <c r="CM275" i="3"/>
  <c r="CE275" i="3"/>
  <c r="CL281" i="3"/>
  <c r="CF281" i="3"/>
  <c r="AX281" i="3" s="1"/>
  <c r="CM281" i="3"/>
  <c r="CE281" i="3"/>
  <c r="CK281" i="3"/>
  <c r="CG281" i="3"/>
  <c r="CN281" i="3"/>
  <c r="CN225" i="3"/>
  <c r="CD225" i="3"/>
  <c r="CL225" i="3"/>
  <c r="CF225" i="3"/>
  <c r="CK225" i="3"/>
  <c r="CL227" i="3"/>
  <c r="CF227" i="3"/>
  <c r="CN227" i="3"/>
  <c r="CD227" i="3"/>
  <c r="AX227" i="3" s="1"/>
  <c r="CE227" i="3"/>
  <c r="CM227" i="3"/>
  <c r="AX228" i="3"/>
  <c r="CN232" i="3"/>
  <c r="CD232" i="3"/>
  <c r="CL232" i="3"/>
  <c r="CF232" i="3"/>
  <c r="CK232" i="3"/>
  <c r="CL234" i="3"/>
  <c r="CF234" i="3"/>
  <c r="CN234" i="3"/>
  <c r="CD234" i="3"/>
  <c r="AX234" i="3" s="1"/>
  <c r="CE234" i="3"/>
  <c r="CM234" i="3"/>
  <c r="AX244" i="3"/>
  <c r="CN251" i="3"/>
  <c r="CD251" i="3"/>
  <c r="CL251" i="3"/>
  <c r="CF251" i="3"/>
  <c r="CK251" i="3"/>
  <c r="CL253" i="3"/>
  <c r="CF253" i="3"/>
  <c r="CN253" i="3"/>
  <c r="CI253" i="3"/>
  <c r="CB253" i="3" s="1"/>
  <c r="CM253" i="3"/>
  <c r="AX254" i="3"/>
  <c r="AX255" i="3"/>
  <c r="AX257" i="3"/>
  <c r="CM258" i="3"/>
  <c r="CE258" i="3"/>
  <c r="CG258" i="3"/>
  <c r="CN258" i="3"/>
  <c r="AX268" i="3"/>
  <c r="CN273" i="3"/>
  <c r="CD273" i="3"/>
  <c r="AX273" i="3" s="1"/>
  <c r="CM273" i="3"/>
  <c r="CG273" i="3"/>
  <c r="CK273" i="3"/>
  <c r="CE273" i="3"/>
  <c r="CN274" i="3"/>
  <c r="CD274" i="3"/>
  <c r="AX274" i="3" s="1"/>
  <c r="CM274" i="3"/>
  <c r="CG274" i="3"/>
  <c r="CL274" i="3"/>
  <c r="CE274" i="3"/>
  <c r="AX302" i="3"/>
  <c r="CL206" i="3"/>
  <c r="CE206" i="3" s="1"/>
  <c r="CH206" i="3"/>
  <c r="CA206" i="3" s="1"/>
  <c r="AV206" i="3" s="1"/>
  <c r="CJ206" i="3"/>
  <c r="CC206" i="3" s="1"/>
  <c r="CK227" i="3"/>
  <c r="CK229" i="3"/>
  <c r="CG229" i="3"/>
  <c r="CM229" i="3"/>
  <c r="CI229" i="3"/>
  <c r="CB229" i="3" s="1"/>
  <c r="CE229" i="3"/>
  <c r="AX229" i="3" s="1"/>
  <c r="CD229" i="3"/>
  <c r="CL229" i="3"/>
  <c r="CK234" i="3"/>
  <c r="AX236" i="3"/>
  <c r="AX247" i="3"/>
  <c r="CJ253" i="3"/>
  <c r="CC253" i="3" s="1"/>
  <c r="AX258" i="3"/>
  <c r="CN259" i="3"/>
  <c r="CI259" i="3"/>
  <c r="CB259" i="3" s="1"/>
  <c r="AX259" i="3" s="1"/>
  <c r="CJ259" i="3"/>
  <c r="CC259" i="3" s="1"/>
  <c r="CM259" i="3"/>
  <c r="CF259" i="3"/>
  <c r="CE259" i="3"/>
  <c r="AX261" i="3"/>
  <c r="CL265" i="3"/>
  <c r="CD265" i="3"/>
  <c r="CK265" i="3"/>
  <c r="CG265" i="3"/>
  <c r="CN265" i="3"/>
  <c r="CI265" i="3"/>
  <c r="CB265" i="3" s="1"/>
  <c r="CE265" i="3"/>
  <c r="CF265" i="3"/>
  <c r="AX267" i="3"/>
  <c r="CL273" i="3"/>
  <c r="CK274" i="3"/>
  <c r="AX276" i="3"/>
  <c r="CL279" i="3"/>
  <c r="CF279" i="3"/>
  <c r="CM279" i="3"/>
  <c r="CE279" i="3"/>
  <c r="AX279" i="3" s="1"/>
  <c r="CK279" i="3"/>
  <c r="CG279" i="3"/>
  <c r="AX260" i="3"/>
  <c r="AX264" i="3"/>
  <c r="CL278" i="3"/>
  <c r="CF278" i="3"/>
  <c r="CE278" i="3"/>
  <c r="CM278" i="3"/>
  <c r="CL280" i="3"/>
  <c r="CF280" i="3"/>
  <c r="CE280" i="3"/>
  <c r="CM280" i="3"/>
  <c r="CL282" i="3"/>
  <c r="CM282" i="3"/>
  <c r="CN282" i="3"/>
  <c r="CF282" i="3"/>
  <c r="CE282" i="3"/>
  <c r="AX282" i="3" s="1"/>
  <c r="CN283" i="3"/>
  <c r="CJ283" i="3"/>
  <c r="CC283" i="3" s="1"/>
  <c r="AX283" i="3" s="1"/>
  <c r="CF283" i="3"/>
  <c r="CK283" i="3"/>
  <c r="CG283" i="3"/>
  <c r="CD283" i="3"/>
  <c r="CL283" i="3"/>
  <c r="CL304" i="3"/>
  <c r="CF304" i="3"/>
  <c r="CM304" i="3"/>
  <c r="CG304" i="3"/>
  <c r="AX304" i="3" s="1"/>
  <c r="CN304" i="3"/>
  <c r="CD304" i="3"/>
  <c r="CE304" i="3"/>
  <c r="CL305" i="3"/>
  <c r="CF305" i="3"/>
  <c r="CM305" i="3"/>
  <c r="CG305" i="3"/>
  <c r="CN305" i="3"/>
  <c r="CD305" i="3"/>
  <c r="AX305" i="3" s="1"/>
  <c r="CE305" i="3"/>
  <c r="AX262" i="3"/>
  <c r="CL289" i="3"/>
  <c r="CD289" i="3"/>
  <c r="CM289" i="3"/>
  <c r="CI289" i="3"/>
  <c r="CB289" i="3" s="1"/>
  <c r="CE289" i="3"/>
  <c r="CJ289" i="3"/>
  <c r="CC289" i="3" s="1"/>
  <c r="AX289" i="3" s="1"/>
  <c r="CN289" i="3"/>
  <c r="CG289" i="3"/>
  <c r="CF289" i="3"/>
  <c r="CL292" i="3"/>
  <c r="CF292" i="3"/>
  <c r="CM292" i="3"/>
  <c r="CG292" i="3"/>
  <c r="CN292" i="3"/>
  <c r="CD292" i="3"/>
  <c r="CE292" i="3"/>
  <c r="CL293" i="3"/>
  <c r="CF293" i="3"/>
  <c r="CM293" i="3"/>
  <c r="CG293" i="3"/>
  <c r="CN293" i="3"/>
  <c r="CD293" i="3"/>
  <c r="AX293" i="3" s="1"/>
  <c r="CE293" i="3"/>
  <c r="D285" i="3"/>
  <c r="CL291" i="3"/>
  <c r="CF291" i="3"/>
  <c r="CM291" i="3"/>
  <c r="CG291" i="3"/>
  <c r="CN291" i="3"/>
  <c r="CD291" i="3"/>
  <c r="CK291" i="3"/>
  <c r="AX292" i="3"/>
  <c r="CN295" i="3"/>
  <c r="CJ295" i="3"/>
  <c r="CC295" i="3" s="1"/>
  <c r="CF295" i="3"/>
  <c r="CK295" i="3"/>
  <c r="CG295" i="3"/>
  <c r="CL295" i="3"/>
  <c r="CD295" i="3"/>
  <c r="CE295" i="3"/>
  <c r="CL303" i="3"/>
  <c r="CF303" i="3"/>
  <c r="CM303" i="3"/>
  <c r="CG303" i="3"/>
  <c r="AX303" i="3" s="1"/>
  <c r="CN303" i="3"/>
  <c r="CD303" i="3"/>
  <c r="CK303" i="3"/>
  <c r="CN287" i="3"/>
  <c r="CD287" i="3"/>
  <c r="AX287" i="3" s="1"/>
  <c r="CK287" i="3"/>
  <c r="CE287" i="3"/>
  <c r="CG287" i="3"/>
  <c r="CL287" i="3"/>
  <c r="CF287" i="3"/>
  <c r="CL290" i="3"/>
  <c r="CF290" i="3"/>
  <c r="CM290" i="3"/>
  <c r="CG290" i="3"/>
  <c r="CN290" i="3"/>
  <c r="CD290" i="3"/>
  <c r="AX290" i="3" s="1"/>
  <c r="CK290" i="3"/>
  <c r="AX291" i="3"/>
  <c r="CL294" i="3"/>
  <c r="CF294" i="3"/>
  <c r="CM294" i="3"/>
  <c r="CG294" i="3"/>
  <c r="AX294" i="3" s="1"/>
  <c r="CN294" i="3"/>
  <c r="CD294" i="3"/>
  <c r="CK294" i="3"/>
  <c r="AX295" i="3"/>
  <c r="CM295" i="3"/>
  <c r="CL302" i="3"/>
  <c r="CF302" i="3"/>
  <c r="CM302" i="3"/>
  <c r="CG302" i="3"/>
  <c r="CN302" i="3"/>
  <c r="CD302" i="3"/>
  <c r="CK302" i="3"/>
  <c r="CL306" i="3"/>
  <c r="CF306" i="3"/>
  <c r="CM306" i="3"/>
  <c r="CG306" i="3"/>
  <c r="CN306" i="3"/>
  <c r="CD306" i="3"/>
  <c r="AX306" i="3" s="1"/>
  <c r="CK306" i="3"/>
  <c r="D284" i="3"/>
  <c r="D286" i="3"/>
  <c r="D296" i="3"/>
  <c r="D298" i="3"/>
  <c r="D300" i="3"/>
  <c r="D309" i="3"/>
  <c r="D317" i="3"/>
  <c r="D318" i="3"/>
  <c r="D319" i="3"/>
  <c r="D320" i="3"/>
  <c r="D321" i="3"/>
  <c r="D288" i="3"/>
  <c r="D297" i="3"/>
  <c r="D299" i="3"/>
  <c r="D301" i="3"/>
  <c r="D311" i="3"/>
  <c r="CN299" i="3" l="1"/>
  <c r="CD299" i="3"/>
  <c r="CK299" i="3"/>
  <c r="CE299" i="3"/>
  <c r="CL299" i="3"/>
  <c r="CG299" i="3"/>
  <c r="CM299" i="3"/>
  <c r="CF299" i="3"/>
  <c r="CN288" i="3"/>
  <c r="CD288" i="3"/>
  <c r="CK288" i="3"/>
  <c r="CE288" i="3"/>
  <c r="CM288" i="3"/>
  <c r="CF288" i="3"/>
  <c r="CL288" i="3"/>
  <c r="CG288" i="3"/>
  <c r="CI319" i="3"/>
  <c r="CB319" i="3"/>
  <c r="AS319" i="3" s="1"/>
  <c r="AW190" i="3"/>
  <c r="AW177" i="3"/>
  <c r="AW121" i="3"/>
  <c r="CM100" i="3"/>
  <c r="CE100" i="3"/>
  <c r="CN100" i="3"/>
  <c r="CJ100" i="3"/>
  <c r="CC100" i="3" s="1"/>
  <c r="CF100" i="3"/>
  <c r="CK100" i="3"/>
  <c r="CD100" i="3"/>
  <c r="CL100" i="3"/>
  <c r="CG100" i="3"/>
  <c r="CL58" i="3"/>
  <c r="CM58" i="3"/>
  <c r="CI58" i="3"/>
  <c r="CB58" i="3" s="1"/>
  <c r="CE58" i="3"/>
  <c r="CN58" i="3"/>
  <c r="CG58" i="3"/>
  <c r="CK58" i="3"/>
  <c r="CD58" i="3" s="1"/>
  <c r="CF58" i="3"/>
  <c r="AW186" i="3"/>
  <c r="CL135" i="3"/>
  <c r="CD135" i="3"/>
  <c r="CM135" i="3"/>
  <c r="CE135" i="3"/>
  <c r="CK135" i="3"/>
  <c r="CG135" i="3"/>
  <c r="CN135" i="3"/>
  <c r="CF135" i="3"/>
  <c r="CJ135" i="3"/>
  <c r="CC135" i="3" s="1"/>
  <c r="AW135" i="3" s="1"/>
  <c r="CM98" i="3"/>
  <c r="CE98" i="3"/>
  <c r="CN98" i="3"/>
  <c r="CJ98" i="3"/>
  <c r="CC98" i="3" s="1"/>
  <c r="CF98" i="3"/>
  <c r="CG98" i="3"/>
  <c r="CL98" i="3"/>
  <c r="CK98" i="3"/>
  <c r="CD98" i="3"/>
  <c r="AY24" i="3"/>
  <c r="AX12" i="3"/>
  <c r="AY20" i="3"/>
  <c r="CN286" i="3"/>
  <c r="CD286" i="3"/>
  <c r="CK286" i="3"/>
  <c r="CE286" i="3"/>
  <c r="CM286" i="3"/>
  <c r="CF286" i="3"/>
  <c r="CG286" i="3"/>
  <c r="CL286" i="3"/>
  <c r="CM115" i="3"/>
  <c r="CE115" i="3"/>
  <c r="CN115" i="3"/>
  <c r="CJ115" i="3"/>
  <c r="CC115" i="3" s="1"/>
  <c r="CF115" i="3"/>
  <c r="CL115" i="3"/>
  <c r="CG115" i="3"/>
  <c r="CK115" i="3"/>
  <c r="CD115" i="3"/>
  <c r="CL48" i="3"/>
  <c r="D54" i="3"/>
  <c r="CM48" i="3"/>
  <c r="CI48" i="3"/>
  <c r="CB48" i="3" s="1"/>
  <c r="CE48" i="3"/>
  <c r="CK48" i="3"/>
  <c r="CD48" i="3" s="1"/>
  <c r="CF48" i="3"/>
  <c r="CN48" i="3"/>
  <c r="CG48" i="3"/>
  <c r="CL50" i="3"/>
  <c r="CM50" i="3"/>
  <c r="CI50" i="3"/>
  <c r="CB50" i="3" s="1"/>
  <c r="CE50" i="3"/>
  <c r="CN50" i="3"/>
  <c r="CG50" i="3"/>
  <c r="CK50" i="3"/>
  <c r="CD50" i="3" s="1"/>
  <c r="CF50" i="3"/>
  <c r="CN42" i="3"/>
  <c r="CG42" i="3"/>
  <c r="CI42" i="3"/>
  <c r="CB42" i="3" s="1"/>
  <c r="CM42" i="3"/>
  <c r="CK42" i="3"/>
  <c r="CD42" i="3" s="1"/>
  <c r="CF42" i="3"/>
  <c r="CI318" i="3"/>
  <c r="CB318" i="3"/>
  <c r="AS318" i="3" s="1"/>
  <c r="CN300" i="3"/>
  <c r="CD300" i="3"/>
  <c r="CK300" i="3"/>
  <c r="CE300" i="3"/>
  <c r="CG300" i="3"/>
  <c r="CL300" i="3"/>
  <c r="CM300" i="3"/>
  <c r="CF300" i="3"/>
  <c r="CN296" i="3"/>
  <c r="CD296" i="3"/>
  <c r="CK296" i="3"/>
  <c r="CE296" i="3"/>
  <c r="CG296" i="3"/>
  <c r="CL296" i="3"/>
  <c r="CM296" i="3"/>
  <c r="CF296" i="3"/>
  <c r="CN284" i="3"/>
  <c r="CD284" i="3"/>
  <c r="CK284" i="3"/>
  <c r="CE284" i="3"/>
  <c r="CL284" i="3"/>
  <c r="CM284" i="3"/>
  <c r="CF284" i="3"/>
  <c r="CG284" i="3"/>
  <c r="CN285" i="3"/>
  <c r="CD285" i="3"/>
  <c r="CK285" i="3"/>
  <c r="CE285" i="3"/>
  <c r="CL285" i="3"/>
  <c r="CG285" i="3"/>
  <c r="CM285" i="3"/>
  <c r="CF285" i="3"/>
  <c r="AX251" i="3"/>
  <c r="AW185" i="3"/>
  <c r="AW165" i="3"/>
  <c r="AW140" i="3"/>
  <c r="AV204" i="3"/>
  <c r="AW197" i="3"/>
  <c r="AW169" i="3"/>
  <c r="AY22" i="3"/>
  <c r="AW189" i="3"/>
  <c r="AY34" i="3"/>
  <c r="AV203" i="3"/>
  <c r="AW113" i="3"/>
  <c r="AY30" i="3"/>
  <c r="CI320" i="3"/>
  <c r="CB320" i="3"/>
  <c r="AS320" i="3" s="1"/>
  <c r="CN298" i="3"/>
  <c r="CD298" i="3"/>
  <c r="CK298" i="3"/>
  <c r="CE298" i="3"/>
  <c r="CG298" i="3"/>
  <c r="CL298" i="3"/>
  <c r="CM298" i="3"/>
  <c r="CF298" i="3"/>
  <c r="CL139" i="3"/>
  <c r="CD139" i="3"/>
  <c r="CM139" i="3"/>
  <c r="CE139" i="3"/>
  <c r="CJ139" i="3"/>
  <c r="CC139" i="3" s="1"/>
  <c r="CF139" i="3"/>
  <c r="CN139" i="3"/>
  <c r="CG139" i="3"/>
  <c r="CK139" i="3"/>
  <c r="CN43" i="3"/>
  <c r="CG43" i="3"/>
  <c r="CI43" i="3"/>
  <c r="CB43" i="3" s="1"/>
  <c r="AX43" i="3" s="1"/>
  <c r="CK43" i="3"/>
  <c r="CD43" i="3" s="1"/>
  <c r="CF43" i="3"/>
  <c r="CM43" i="3"/>
  <c r="CM122" i="3"/>
  <c r="CE122" i="3"/>
  <c r="CN122" i="3"/>
  <c r="CJ122" i="3"/>
  <c r="CC122" i="3" s="1"/>
  <c r="CF122" i="3"/>
  <c r="CL122" i="3"/>
  <c r="CG122" i="3"/>
  <c r="CK122" i="3"/>
  <c r="CD122" i="3"/>
  <c r="CM104" i="3"/>
  <c r="CE104" i="3"/>
  <c r="CN104" i="3"/>
  <c r="CJ104" i="3"/>
  <c r="CC104" i="3" s="1"/>
  <c r="AW104" i="3" s="1"/>
  <c r="CF104" i="3"/>
  <c r="CL104" i="3"/>
  <c r="CG104" i="3"/>
  <c r="CK104" i="3"/>
  <c r="CD104" i="3"/>
  <c r="D36" i="3"/>
  <c r="A378" i="3" s="1"/>
  <c r="CK19" i="3"/>
  <c r="CG19" i="3"/>
  <c r="CM19" i="3"/>
  <c r="CE19" i="3"/>
  <c r="CL19" i="3"/>
  <c r="CD19" i="3"/>
  <c r="CJ19" i="3"/>
  <c r="CC19" i="3" s="1"/>
  <c r="CN19" i="3"/>
  <c r="CF19" i="3"/>
  <c r="CL301" i="3"/>
  <c r="CD301" i="3"/>
  <c r="CM301" i="3"/>
  <c r="CI301" i="3"/>
  <c r="CB301" i="3" s="1"/>
  <c r="CE301" i="3"/>
  <c r="CJ301" i="3"/>
  <c r="CC301" i="3" s="1"/>
  <c r="CN301" i="3"/>
  <c r="CG301" i="3"/>
  <c r="CF301" i="3"/>
  <c r="CK301" i="3"/>
  <c r="CN297" i="3"/>
  <c r="CD297" i="3"/>
  <c r="CK297" i="3"/>
  <c r="CE297" i="3"/>
  <c r="CL297" i="3"/>
  <c r="CG297" i="3"/>
  <c r="CM297" i="3"/>
  <c r="CF297" i="3"/>
  <c r="CI321" i="3"/>
  <c r="CB321" i="3"/>
  <c r="AS321" i="3" s="1"/>
  <c r="CI317" i="3"/>
  <c r="CB317" i="3"/>
  <c r="AS317" i="3" s="1"/>
  <c r="AX280" i="3"/>
  <c r="AX278" i="3"/>
  <c r="AX253" i="3"/>
  <c r="AX232" i="3"/>
  <c r="AX225" i="3"/>
  <c r="AY151" i="3"/>
  <c r="CL131" i="3"/>
  <c r="CD131" i="3"/>
  <c r="CM131" i="3"/>
  <c r="CE131" i="3"/>
  <c r="CJ131" i="3"/>
  <c r="CC131" i="3" s="1"/>
  <c r="AW131" i="3" s="1"/>
  <c r="CF131" i="3"/>
  <c r="CN131" i="3"/>
  <c r="CG131" i="3"/>
  <c r="CK131" i="3"/>
  <c r="CL137" i="3"/>
  <c r="CD137" i="3"/>
  <c r="CM137" i="3"/>
  <c r="CE137" i="3"/>
  <c r="CN137" i="3"/>
  <c r="CK137" i="3"/>
  <c r="CG137" i="3"/>
  <c r="CJ137" i="3"/>
  <c r="CC137" i="3" s="1"/>
  <c r="AW137" i="3" s="1"/>
  <c r="CF137" i="3"/>
  <c r="AW173" i="3"/>
  <c r="CL56" i="3"/>
  <c r="CM56" i="3"/>
  <c r="CI56" i="3"/>
  <c r="CB56" i="3" s="1"/>
  <c r="CE56" i="3"/>
  <c r="CN56" i="3"/>
  <c r="CG56" i="3"/>
  <c r="CK56" i="3"/>
  <c r="CD56" i="3" s="1"/>
  <c r="CF56" i="3"/>
  <c r="CL52" i="3"/>
  <c r="CM52" i="3"/>
  <c r="CI52" i="3"/>
  <c r="CB52" i="3" s="1"/>
  <c r="CE52" i="3"/>
  <c r="CK52" i="3"/>
  <c r="CD52" i="3" s="1"/>
  <c r="CF52" i="3"/>
  <c r="CN52" i="3"/>
  <c r="CG52" i="3"/>
  <c r="AX45" i="3"/>
  <c r="D60" i="3"/>
  <c r="AW170" i="3"/>
  <c r="CM119" i="3"/>
  <c r="CE119" i="3"/>
  <c r="CN119" i="3"/>
  <c r="CJ119" i="3"/>
  <c r="CC119" i="3" s="1"/>
  <c r="CF119" i="3"/>
  <c r="CL119" i="3"/>
  <c r="CG119" i="3"/>
  <c r="CK119" i="3"/>
  <c r="CD119" i="3"/>
  <c r="CM109" i="3"/>
  <c r="CE109" i="3"/>
  <c r="CN109" i="3"/>
  <c r="CJ109" i="3"/>
  <c r="CC109" i="3" s="1"/>
  <c r="CF109" i="3"/>
  <c r="CL109" i="3"/>
  <c r="CG109" i="3"/>
  <c r="CK109" i="3"/>
  <c r="CD109" i="3"/>
  <c r="CL44" i="3"/>
  <c r="CM44" i="3"/>
  <c r="CI44" i="3"/>
  <c r="CB44" i="3" s="1"/>
  <c r="CE44" i="3"/>
  <c r="CN44" i="3"/>
  <c r="CG44" i="3"/>
  <c r="CK44" i="3"/>
  <c r="CD44" i="3" s="1"/>
  <c r="CF44" i="3"/>
  <c r="AW194" i="3"/>
  <c r="AW164" i="3"/>
  <c r="AW198" i="3"/>
  <c r="AY26" i="3"/>
  <c r="AX44" i="3" l="1"/>
  <c r="AW109" i="3"/>
  <c r="AX298" i="3"/>
  <c r="AX285" i="3"/>
  <c r="AX284" i="3"/>
  <c r="AX296" i="3"/>
  <c r="AX300" i="3"/>
  <c r="AW115" i="3"/>
  <c r="AW98" i="3"/>
  <c r="AW119" i="3"/>
  <c r="AX52" i="3"/>
  <c r="AX56" i="3"/>
  <c r="AY19" i="3"/>
  <c r="AW139" i="3"/>
  <c r="B378" i="3"/>
  <c r="AX286" i="3"/>
  <c r="AX288" i="3"/>
  <c r="AX299" i="3"/>
  <c r="AX297" i="3"/>
  <c r="AX301" i="3"/>
  <c r="AW122" i="3"/>
  <c r="AX42" i="3"/>
  <c r="AX50" i="3"/>
  <c r="AX48" i="3"/>
  <c r="AX58" i="3"/>
  <c r="AW100" i="3"/>
  <c r="E327" i="2" l="1"/>
  <c r="D327" i="2"/>
  <c r="CH321" i="2"/>
  <c r="CA321" i="2" s="1"/>
  <c r="F321" i="2"/>
  <c r="E321" i="2"/>
  <c r="CH320" i="2"/>
  <c r="CA320" i="2" s="1"/>
  <c r="F320" i="2"/>
  <c r="E320" i="2"/>
  <c r="D320" i="2" s="1"/>
  <c r="CH319" i="2"/>
  <c r="CA319" i="2" s="1"/>
  <c r="F319" i="2"/>
  <c r="E319" i="2"/>
  <c r="CH318" i="2"/>
  <c r="CA318" i="2" s="1"/>
  <c r="F318" i="2"/>
  <c r="E318" i="2"/>
  <c r="CH317" i="2"/>
  <c r="CA317" i="2" s="1"/>
  <c r="F317" i="2"/>
  <c r="E317" i="2"/>
  <c r="AW312" i="2"/>
  <c r="AV312" i="2"/>
  <c r="AU312" i="2"/>
  <c r="AT312" i="2"/>
  <c r="AS312" i="2"/>
  <c r="AP312" i="2"/>
  <c r="AO312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 s="1"/>
  <c r="AW311" i="2"/>
  <c r="AV311" i="2"/>
  <c r="AU311" i="2"/>
  <c r="AT311" i="2"/>
  <c r="AS311" i="2"/>
  <c r="AP311" i="2"/>
  <c r="AO311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AW310" i="2"/>
  <c r="AV310" i="2"/>
  <c r="AU310" i="2"/>
  <c r="AT310" i="2"/>
  <c r="AS310" i="2"/>
  <c r="AP310" i="2"/>
  <c r="AO310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AW309" i="2"/>
  <c r="AV309" i="2"/>
  <c r="AU309" i="2"/>
  <c r="AT309" i="2"/>
  <c r="AS309" i="2"/>
  <c r="AP309" i="2"/>
  <c r="AO309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AW308" i="2"/>
  <c r="AV308" i="2"/>
  <c r="AU308" i="2"/>
  <c r="AT308" i="2"/>
  <c r="AS308" i="2"/>
  <c r="AP308" i="2"/>
  <c r="AO308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 s="1"/>
  <c r="AW307" i="2"/>
  <c r="AV307" i="2"/>
  <c r="AU307" i="2"/>
  <c r="AT307" i="2"/>
  <c r="AS307" i="2"/>
  <c r="AR307" i="2"/>
  <c r="AQ307" i="2"/>
  <c r="AP307" i="2"/>
  <c r="AO307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F307" i="2" s="1"/>
  <c r="G307" i="2"/>
  <c r="E307" i="2" s="1"/>
  <c r="D307" i="2"/>
  <c r="CH306" i="2"/>
  <c r="CE306" i="2"/>
  <c r="CC306" i="2"/>
  <c r="CB306" i="2"/>
  <c r="CA306" i="2"/>
  <c r="F306" i="2"/>
  <c r="E306" i="2"/>
  <c r="D306" i="2"/>
  <c r="CH305" i="2"/>
  <c r="CD305" i="2"/>
  <c r="CC305" i="2"/>
  <c r="CB305" i="2"/>
  <c r="CA305" i="2"/>
  <c r="F305" i="2"/>
  <c r="E305" i="2"/>
  <c r="D305" i="2"/>
  <c r="CN305" i="2" s="1"/>
  <c r="CN304" i="2"/>
  <c r="CH304" i="2"/>
  <c r="CD304" i="2"/>
  <c r="CC304" i="2"/>
  <c r="CB304" i="2"/>
  <c r="CA304" i="2"/>
  <c r="F304" i="2"/>
  <c r="E304" i="2"/>
  <c r="D304" i="2"/>
  <c r="CH303" i="2"/>
  <c r="CE303" i="2"/>
  <c r="CC303" i="2"/>
  <c r="CB303" i="2"/>
  <c r="CA303" i="2"/>
  <c r="F303" i="2"/>
  <c r="E303" i="2"/>
  <c r="D303" i="2"/>
  <c r="CH302" i="2"/>
  <c r="CE302" i="2"/>
  <c r="CC302" i="2"/>
  <c r="CB302" i="2"/>
  <c r="CA302" i="2"/>
  <c r="F302" i="2"/>
  <c r="E302" i="2"/>
  <c r="D302" i="2"/>
  <c r="CN301" i="2"/>
  <c r="CH301" i="2"/>
  <c r="CG301" i="2"/>
  <c r="CF301" i="2"/>
  <c r="CA301" i="2"/>
  <c r="F301" i="2"/>
  <c r="D301" i="2" s="1"/>
  <c r="E301" i="2"/>
  <c r="CH300" i="2"/>
  <c r="CG300" i="2"/>
  <c r="CC300" i="2"/>
  <c r="CB300" i="2"/>
  <c r="CA300" i="2"/>
  <c r="F300" i="2"/>
  <c r="E300" i="2"/>
  <c r="D300" i="2" s="1"/>
  <c r="CM299" i="2"/>
  <c r="CH299" i="2"/>
  <c r="CC299" i="2"/>
  <c r="CB299" i="2"/>
  <c r="CA299" i="2"/>
  <c r="F299" i="2"/>
  <c r="E299" i="2"/>
  <c r="D299" i="2"/>
  <c r="CH298" i="2"/>
  <c r="CC298" i="2"/>
  <c r="CB298" i="2"/>
  <c r="CA298" i="2"/>
  <c r="F298" i="2"/>
  <c r="E298" i="2"/>
  <c r="CK297" i="2"/>
  <c r="CH297" i="2"/>
  <c r="CC297" i="2"/>
  <c r="CB297" i="2"/>
  <c r="CA297" i="2"/>
  <c r="F297" i="2"/>
  <c r="D297" i="2" s="1"/>
  <c r="E297" i="2"/>
  <c r="CH296" i="2"/>
  <c r="CC296" i="2"/>
  <c r="CB296" i="2"/>
  <c r="CA296" i="2"/>
  <c r="F296" i="2"/>
  <c r="E296" i="2"/>
  <c r="D296" i="2" s="1"/>
  <c r="CK295" i="2"/>
  <c r="CI295" i="2"/>
  <c r="CB295" i="2" s="1"/>
  <c r="CH295" i="2"/>
  <c r="CA295" i="2" s="1"/>
  <c r="CD295" i="2"/>
  <c r="F295" i="2"/>
  <c r="D295" i="2" s="1"/>
  <c r="E295" i="2"/>
  <c r="CN294" i="2"/>
  <c r="CM294" i="2"/>
  <c r="CH294" i="2"/>
  <c r="CE294" i="2"/>
  <c r="CC294" i="2"/>
  <c r="CB294" i="2"/>
  <c r="CA294" i="2"/>
  <c r="F294" i="2"/>
  <c r="E294" i="2"/>
  <c r="D294" i="2"/>
  <c r="CG294" i="2" s="1"/>
  <c r="CK293" i="2"/>
  <c r="CH293" i="2"/>
  <c r="CA293" i="2" s="1"/>
  <c r="CG293" i="2"/>
  <c r="CC293" i="2"/>
  <c r="CB293" i="2"/>
  <c r="F293" i="2"/>
  <c r="D293" i="2" s="1"/>
  <c r="E293" i="2"/>
  <c r="CM292" i="2"/>
  <c r="CH292" i="2"/>
  <c r="CC292" i="2"/>
  <c r="CB292" i="2"/>
  <c r="CA292" i="2"/>
  <c r="F292" i="2"/>
  <c r="E292" i="2"/>
  <c r="D292" i="2"/>
  <c r="CK291" i="2"/>
  <c r="CH291" i="2"/>
  <c r="CA291" i="2" s="1"/>
  <c r="CG291" i="2"/>
  <c r="CC291" i="2"/>
  <c r="CB291" i="2"/>
  <c r="F291" i="2"/>
  <c r="D291" i="2" s="1"/>
  <c r="E291" i="2"/>
  <c r="CH290" i="2"/>
  <c r="CG290" i="2"/>
  <c r="CC290" i="2"/>
  <c r="CB290" i="2"/>
  <c r="CA290" i="2"/>
  <c r="F290" i="2"/>
  <c r="E290" i="2"/>
  <c r="D290" i="2"/>
  <c r="CH289" i="2"/>
  <c r="CG289" i="2"/>
  <c r="CA289" i="2"/>
  <c r="F289" i="2"/>
  <c r="D289" i="2" s="1"/>
  <c r="E289" i="2"/>
  <c r="CH288" i="2"/>
  <c r="CC288" i="2"/>
  <c r="CB288" i="2"/>
  <c r="CA288" i="2"/>
  <c r="F288" i="2"/>
  <c r="E288" i="2"/>
  <c r="D288" i="2"/>
  <c r="CH287" i="2"/>
  <c r="CC287" i="2"/>
  <c r="CB287" i="2"/>
  <c r="CA287" i="2"/>
  <c r="F287" i="2"/>
  <c r="E287" i="2"/>
  <c r="D287" i="2"/>
  <c r="CH286" i="2"/>
  <c r="CC286" i="2"/>
  <c r="CB286" i="2"/>
  <c r="CA286" i="2"/>
  <c r="F286" i="2"/>
  <c r="E286" i="2"/>
  <c r="CL285" i="2"/>
  <c r="CH285" i="2"/>
  <c r="CF285" i="2"/>
  <c r="CC285" i="2"/>
  <c r="CB285" i="2"/>
  <c r="CA285" i="2"/>
  <c r="F285" i="2"/>
  <c r="D285" i="2" s="1"/>
  <c r="E285" i="2"/>
  <c r="CH284" i="2"/>
  <c r="CC284" i="2"/>
  <c r="CB284" i="2"/>
  <c r="CA284" i="2"/>
  <c r="F284" i="2"/>
  <c r="E284" i="2"/>
  <c r="D284" i="2" s="1"/>
  <c r="CI283" i="2"/>
  <c r="CB283" i="2" s="1"/>
  <c r="CH283" i="2"/>
  <c r="CA283" i="2" s="1"/>
  <c r="F283" i="2"/>
  <c r="D283" i="2" s="1"/>
  <c r="E283" i="2"/>
  <c r="CN282" i="2"/>
  <c r="CK282" i="2"/>
  <c r="CH282" i="2"/>
  <c r="CG282" i="2"/>
  <c r="CD282" i="2"/>
  <c r="CC282" i="2"/>
  <c r="CB282" i="2"/>
  <c r="CA282" i="2"/>
  <c r="F282" i="2"/>
  <c r="E282" i="2"/>
  <c r="D282" i="2"/>
  <c r="CH281" i="2"/>
  <c r="CA281" i="2" s="1"/>
  <c r="CC281" i="2"/>
  <c r="CB281" i="2"/>
  <c r="F281" i="2"/>
  <c r="D281" i="2" s="1"/>
  <c r="E281" i="2"/>
  <c r="CN280" i="2"/>
  <c r="CK280" i="2"/>
  <c r="CH280" i="2"/>
  <c r="CG280" i="2"/>
  <c r="CD280" i="2"/>
  <c r="CC280" i="2"/>
  <c r="CB280" i="2"/>
  <c r="CA280" i="2"/>
  <c r="F280" i="2"/>
  <c r="E280" i="2"/>
  <c r="D280" i="2"/>
  <c r="CH279" i="2"/>
  <c r="CA279" i="2" s="1"/>
  <c r="CC279" i="2"/>
  <c r="CB279" i="2"/>
  <c r="F279" i="2"/>
  <c r="D279" i="2" s="1"/>
  <c r="E279" i="2"/>
  <c r="CH278" i="2"/>
  <c r="CC278" i="2"/>
  <c r="CB278" i="2"/>
  <c r="CA278" i="2"/>
  <c r="F278" i="2"/>
  <c r="E278" i="2"/>
  <c r="D278" i="2" s="1"/>
  <c r="CK278" i="2" s="1"/>
  <c r="CI277" i="2"/>
  <c r="CB277" i="2" s="1"/>
  <c r="CH277" i="2"/>
  <c r="CA277" i="2"/>
  <c r="F277" i="2"/>
  <c r="E277" i="2"/>
  <c r="D277" i="2"/>
  <c r="CH276" i="2"/>
  <c r="CG276" i="2"/>
  <c r="CC276" i="2"/>
  <c r="CB276" i="2"/>
  <c r="CA276" i="2"/>
  <c r="F276" i="2"/>
  <c r="E276" i="2"/>
  <c r="D276" i="2"/>
  <c r="CH275" i="2"/>
  <c r="CE275" i="2"/>
  <c r="CC275" i="2"/>
  <c r="CB275" i="2"/>
  <c r="CA275" i="2"/>
  <c r="F275" i="2"/>
  <c r="E275" i="2"/>
  <c r="D275" i="2"/>
  <c r="CH274" i="2"/>
  <c r="CC274" i="2"/>
  <c r="CB274" i="2"/>
  <c r="CA274" i="2"/>
  <c r="F274" i="2"/>
  <c r="D274" i="2" s="1"/>
  <c r="E274" i="2"/>
  <c r="CH273" i="2"/>
  <c r="CA273" i="2" s="1"/>
  <c r="CC273" i="2"/>
  <c r="CB273" i="2"/>
  <c r="F273" i="2"/>
  <c r="D273" i="2" s="1"/>
  <c r="E273" i="2"/>
  <c r="CN272" i="2"/>
  <c r="CH272" i="2"/>
  <c r="CA272" i="2" s="1"/>
  <c r="CC272" i="2"/>
  <c r="CB272" i="2"/>
  <c r="F272" i="2"/>
  <c r="D272" i="2" s="1"/>
  <c r="E272" i="2"/>
  <c r="CK271" i="2"/>
  <c r="CJ271" i="2"/>
  <c r="CC271" i="2" s="1"/>
  <c r="CH271" i="2"/>
  <c r="CA271" i="2"/>
  <c r="F271" i="2"/>
  <c r="E271" i="2"/>
  <c r="D271" i="2" s="1"/>
  <c r="CH270" i="2"/>
  <c r="CC270" i="2"/>
  <c r="CB270" i="2"/>
  <c r="CA270" i="2"/>
  <c r="F270" i="2"/>
  <c r="E270" i="2"/>
  <c r="D270" i="2" s="1"/>
  <c r="CH269" i="2"/>
  <c r="CC269" i="2"/>
  <c r="CB269" i="2"/>
  <c r="CA269" i="2"/>
  <c r="F269" i="2"/>
  <c r="E269" i="2"/>
  <c r="CH268" i="2"/>
  <c r="CC268" i="2"/>
  <c r="CB268" i="2"/>
  <c r="CA268" i="2"/>
  <c r="F268" i="2"/>
  <c r="E268" i="2"/>
  <c r="D268" i="2"/>
  <c r="CH267" i="2"/>
  <c r="CF267" i="2"/>
  <c r="CC267" i="2"/>
  <c r="CB267" i="2"/>
  <c r="CA267" i="2"/>
  <c r="F267" i="2"/>
  <c r="E267" i="2"/>
  <c r="D267" i="2" s="1"/>
  <c r="CG267" i="2" s="1"/>
  <c r="CH266" i="2"/>
  <c r="CC266" i="2"/>
  <c r="CB266" i="2"/>
  <c r="CA266" i="2"/>
  <c r="F266" i="2"/>
  <c r="E266" i="2"/>
  <c r="CK265" i="2"/>
  <c r="CH265" i="2"/>
  <c r="CD265" i="2"/>
  <c r="CA265" i="2"/>
  <c r="F265" i="2"/>
  <c r="D265" i="2" s="1"/>
  <c r="E265" i="2"/>
  <c r="CM264" i="2"/>
  <c r="CF264" i="2"/>
  <c r="CC264" i="2"/>
  <c r="CA264" i="2"/>
  <c r="F264" i="2"/>
  <c r="D264" i="2" s="1"/>
  <c r="CN264" i="2" s="1"/>
  <c r="E264" i="2"/>
  <c r="CM263" i="2"/>
  <c r="CC263" i="2"/>
  <c r="CA263" i="2"/>
  <c r="F263" i="2"/>
  <c r="E263" i="2"/>
  <c r="D263" i="2"/>
  <c r="CC262" i="2"/>
  <c r="CA262" i="2"/>
  <c r="F262" i="2"/>
  <c r="E262" i="2"/>
  <c r="D262" i="2"/>
  <c r="CE261" i="2"/>
  <c r="CC261" i="2"/>
  <c r="CA261" i="2"/>
  <c r="F261" i="2"/>
  <c r="D261" i="2" s="1"/>
  <c r="E261" i="2"/>
  <c r="CN260" i="2"/>
  <c r="CE260" i="2"/>
  <c r="CC260" i="2"/>
  <c r="CA260" i="2"/>
  <c r="F260" i="2"/>
  <c r="D260" i="2" s="1"/>
  <c r="E260" i="2"/>
  <c r="CA259" i="2"/>
  <c r="F259" i="2"/>
  <c r="E259" i="2"/>
  <c r="CM258" i="2"/>
  <c r="CC258" i="2"/>
  <c r="CA258" i="2"/>
  <c r="F258" i="2"/>
  <c r="E258" i="2"/>
  <c r="D258" i="2" s="1"/>
  <c r="CC257" i="2"/>
  <c r="CA257" i="2"/>
  <c r="F257" i="2"/>
  <c r="E257" i="2"/>
  <c r="CC256" i="2"/>
  <c r="CA256" i="2"/>
  <c r="F256" i="2"/>
  <c r="E256" i="2"/>
  <c r="D256" i="2" s="1"/>
  <c r="CC255" i="2"/>
  <c r="CA255" i="2"/>
  <c r="F255" i="2"/>
  <c r="E255" i="2"/>
  <c r="CC254" i="2"/>
  <c r="CA254" i="2"/>
  <c r="F254" i="2"/>
  <c r="E254" i="2"/>
  <c r="D254" i="2" s="1"/>
  <c r="CG253" i="2"/>
  <c r="CA253" i="2"/>
  <c r="F253" i="2"/>
  <c r="E253" i="2"/>
  <c r="D253" i="2"/>
  <c r="CI253" i="2" s="1"/>
  <c r="CB253" i="2" s="1"/>
  <c r="CH252" i="2"/>
  <c r="CC252" i="2"/>
  <c r="CA252" i="2"/>
  <c r="F252" i="2"/>
  <c r="E252" i="2"/>
  <c r="D252" i="2"/>
  <c r="CH251" i="2"/>
  <c r="CA251" i="2" s="1"/>
  <c r="CD251" i="2"/>
  <c r="CC251" i="2"/>
  <c r="F251" i="2"/>
  <c r="D251" i="2" s="1"/>
  <c r="E251" i="2"/>
  <c r="CM250" i="2"/>
  <c r="CH250" i="2"/>
  <c r="CA250" i="2" s="1"/>
  <c r="CD250" i="2"/>
  <c r="CC250" i="2"/>
  <c r="F250" i="2"/>
  <c r="E250" i="2"/>
  <c r="D250" i="2" s="1"/>
  <c r="CK250" i="2" s="1"/>
  <c r="CH249" i="2"/>
  <c r="CA249" i="2" s="1"/>
  <c r="CC249" i="2"/>
  <c r="F249" i="2"/>
  <c r="E249" i="2"/>
  <c r="D249" i="2" s="1"/>
  <c r="CH248" i="2"/>
  <c r="CC248" i="2"/>
  <c r="CA248" i="2"/>
  <c r="F248" i="2"/>
  <c r="E248" i="2"/>
  <c r="D248" i="2" s="1"/>
  <c r="CK248" i="2" s="1"/>
  <c r="CH247" i="2"/>
  <c r="CA247" i="2" s="1"/>
  <c r="F247" i="2"/>
  <c r="E247" i="2"/>
  <c r="CC246" i="2"/>
  <c r="CA246" i="2"/>
  <c r="F246" i="2"/>
  <c r="E246" i="2"/>
  <c r="D246" i="2" s="1"/>
  <c r="CC245" i="2"/>
  <c r="CA245" i="2"/>
  <c r="F245" i="2"/>
  <c r="E245" i="2"/>
  <c r="CM244" i="2"/>
  <c r="CG244" i="2"/>
  <c r="CC244" i="2"/>
  <c r="CA244" i="2"/>
  <c r="F244" i="2"/>
  <c r="E244" i="2"/>
  <c r="D244" i="2"/>
  <c r="CL244" i="2" s="1"/>
  <c r="CC243" i="2"/>
  <c r="CA243" i="2"/>
  <c r="F243" i="2"/>
  <c r="E243" i="2"/>
  <c r="D243" i="2" s="1"/>
  <c r="CL242" i="2"/>
  <c r="CC242" i="2"/>
  <c r="CA242" i="2"/>
  <c r="F242" i="2"/>
  <c r="E242" i="2"/>
  <c r="D242" i="2"/>
  <c r="CA241" i="2"/>
  <c r="F241" i="2"/>
  <c r="E241" i="2"/>
  <c r="D241" i="2" s="1"/>
  <c r="CL240" i="2"/>
  <c r="CH240" i="2"/>
  <c r="CF240" i="2"/>
  <c r="CE240" i="2"/>
  <c r="CC240" i="2"/>
  <c r="CA240" i="2"/>
  <c r="F240" i="2"/>
  <c r="E240" i="2"/>
  <c r="D240" i="2" s="1"/>
  <c r="CL239" i="2"/>
  <c r="CH239" i="2"/>
  <c r="CC239" i="2"/>
  <c r="CA239" i="2"/>
  <c r="F239" i="2"/>
  <c r="D239" i="2" s="1"/>
  <c r="E239" i="2"/>
  <c r="CH238" i="2"/>
  <c r="CA238" i="2" s="1"/>
  <c r="CC238" i="2"/>
  <c r="F238" i="2"/>
  <c r="E238" i="2"/>
  <c r="CH237" i="2"/>
  <c r="CC237" i="2"/>
  <c r="CA237" i="2"/>
  <c r="F237" i="2"/>
  <c r="E237" i="2"/>
  <c r="D237" i="2" s="1"/>
  <c r="CM236" i="2"/>
  <c r="CL236" i="2"/>
  <c r="CH236" i="2"/>
  <c r="CG236" i="2"/>
  <c r="CF236" i="2"/>
  <c r="CC236" i="2"/>
  <c r="CA236" i="2"/>
  <c r="F236" i="2"/>
  <c r="E236" i="2"/>
  <c r="D236" i="2"/>
  <c r="CH235" i="2"/>
  <c r="CA235" i="2" s="1"/>
  <c r="F235" i="2"/>
  <c r="E235" i="2"/>
  <c r="CH234" i="2"/>
  <c r="CA234" i="2" s="1"/>
  <c r="CC234" i="2"/>
  <c r="F234" i="2"/>
  <c r="E234" i="2"/>
  <c r="D234" i="2"/>
  <c r="CH233" i="2"/>
  <c r="CA233" i="2" s="1"/>
  <c r="CC233" i="2"/>
  <c r="F233" i="2"/>
  <c r="E233" i="2"/>
  <c r="CH232" i="2"/>
  <c r="CC232" i="2"/>
  <c r="CA232" i="2"/>
  <c r="F232" i="2"/>
  <c r="E232" i="2"/>
  <c r="CM231" i="2"/>
  <c r="CH231" i="2"/>
  <c r="CG231" i="2"/>
  <c r="CE231" i="2"/>
  <c r="CC231" i="2"/>
  <c r="CA231" i="2"/>
  <c r="F231" i="2"/>
  <c r="E231" i="2"/>
  <c r="D231" i="2"/>
  <c r="CN230" i="2"/>
  <c r="CL230" i="2"/>
  <c r="CH230" i="2"/>
  <c r="CF230" i="2"/>
  <c r="CE230" i="2"/>
  <c r="CC230" i="2"/>
  <c r="CA230" i="2"/>
  <c r="F230" i="2"/>
  <c r="E230" i="2"/>
  <c r="D230" i="2"/>
  <c r="CH229" i="2"/>
  <c r="CA229" i="2"/>
  <c r="F229" i="2"/>
  <c r="D229" i="2" s="1"/>
  <c r="E229" i="2"/>
  <c r="CH228" i="2"/>
  <c r="CC228" i="2"/>
  <c r="CA228" i="2"/>
  <c r="F228" i="2"/>
  <c r="E228" i="2"/>
  <c r="D228" i="2" s="1"/>
  <c r="CN227" i="2"/>
  <c r="CH227" i="2"/>
  <c r="CA227" i="2" s="1"/>
  <c r="CC227" i="2"/>
  <c r="F227" i="2"/>
  <c r="E227" i="2"/>
  <c r="D227" i="2"/>
  <c r="CH226" i="2"/>
  <c r="CA226" i="2" s="1"/>
  <c r="CE226" i="2"/>
  <c r="CC226" i="2"/>
  <c r="F226" i="2"/>
  <c r="E226" i="2"/>
  <c r="D226" i="2" s="1"/>
  <c r="CH225" i="2"/>
  <c r="CC225" i="2"/>
  <c r="CA225" i="2"/>
  <c r="F225" i="2"/>
  <c r="E225" i="2"/>
  <c r="D225" i="2" s="1"/>
  <c r="CH224" i="2"/>
  <c r="CC224" i="2"/>
  <c r="CA224" i="2"/>
  <c r="F224" i="2"/>
  <c r="E224" i="2"/>
  <c r="D224" i="2"/>
  <c r="CH223" i="2"/>
  <c r="CA223" i="2" s="1"/>
  <c r="F223" i="2"/>
  <c r="E223" i="2"/>
  <c r="CH222" i="2"/>
  <c r="CA222" i="2" s="1"/>
  <c r="F222" i="2"/>
  <c r="E222" i="2"/>
  <c r="D222" i="2" s="1"/>
  <c r="CK221" i="2"/>
  <c r="CH221" i="2"/>
  <c r="CA221" i="2" s="1"/>
  <c r="F221" i="2"/>
  <c r="E221" i="2"/>
  <c r="D221" i="2" s="1"/>
  <c r="F216" i="2"/>
  <c r="E216" i="2"/>
  <c r="F215" i="2"/>
  <c r="E215" i="2"/>
  <c r="D215" i="2"/>
  <c r="F214" i="2"/>
  <c r="E214" i="2"/>
  <c r="D214" i="2"/>
  <c r="F213" i="2"/>
  <c r="E213" i="2"/>
  <c r="CE208" i="2"/>
  <c r="CD208" i="2"/>
  <c r="CC208" i="2"/>
  <c r="CB208" i="2"/>
  <c r="CA208" i="2"/>
  <c r="AR208" i="2"/>
  <c r="CE207" i="2"/>
  <c r="CD207" i="2"/>
  <c r="CC207" i="2"/>
  <c r="CB207" i="2"/>
  <c r="CA207" i="2"/>
  <c r="AR207" i="2"/>
  <c r="AR206" i="2"/>
  <c r="F206" i="2"/>
  <c r="E206" i="2"/>
  <c r="D206" i="2"/>
  <c r="AR205" i="2"/>
  <c r="F205" i="2"/>
  <c r="E205" i="2"/>
  <c r="D205" i="2"/>
  <c r="CL204" i="2"/>
  <c r="CE204" i="2" s="1"/>
  <c r="CJ204" i="2"/>
  <c r="CC204" i="2" s="1"/>
  <c r="AR204" i="2"/>
  <c r="F204" i="2"/>
  <c r="E204" i="2"/>
  <c r="D204" i="2"/>
  <c r="AR203" i="2"/>
  <c r="F203" i="2"/>
  <c r="E203" i="2"/>
  <c r="CK198" i="2"/>
  <c r="CD198" i="2" s="1"/>
  <c r="CJ198" i="2"/>
  <c r="CC198" i="2" s="1"/>
  <c r="AW198" i="2" s="1"/>
  <c r="CI198" i="2"/>
  <c r="CB198" i="2" s="1"/>
  <c r="F198" i="2"/>
  <c r="E198" i="2"/>
  <c r="D198" i="2" s="1"/>
  <c r="CH198" i="2" s="1"/>
  <c r="CA198" i="2" s="1"/>
  <c r="F197" i="2"/>
  <c r="E197" i="2"/>
  <c r="D197" i="2" s="1"/>
  <c r="F196" i="2"/>
  <c r="E196" i="2"/>
  <c r="D196" i="2" s="1"/>
  <c r="F195" i="2"/>
  <c r="E195" i="2"/>
  <c r="CK194" i="2"/>
  <c r="CD194" i="2" s="1"/>
  <c r="CJ194" i="2"/>
  <c r="CC194" i="2" s="1"/>
  <c r="F194" i="2"/>
  <c r="E194" i="2"/>
  <c r="D194" i="2" s="1"/>
  <c r="CH194" i="2" s="1"/>
  <c r="CA194" i="2" s="1"/>
  <c r="F193" i="2"/>
  <c r="E193" i="2"/>
  <c r="F192" i="2"/>
  <c r="E192" i="2"/>
  <c r="F191" i="2"/>
  <c r="E191" i="2"/>
  <c r="F190" i="2"/>
  <c r="E190" i="2"/>
  <c r="D190" i="2" s="1"/>
  <c r="CK189" i="2"/>
  <c r="CD189" i="2" s="1"/>
  <c r="F189" i="2"/>
  <c r="E189" i="2"/>
  <c r="D189" i="2" s="1"/>
  <c r="F188" i="2"/>
  <c r="E188" i="2"/>
  <c r="F187" i="2"/>
  <c r="E187" i="2"/>
  <c r="CI186" i="2"/>
  <c r="CB186" i="2" s="1"/>
  <c r="F186" i="2"/>
  <c r="E186" i="2"/>
  <c r="D186" i="2" s="1"/>
  <c r="F185" i="2"/>
  <c r="E185" i="2"/>
  <c r="D185" i="2" s="1"/>
  <c r="CK184" i="2"/>
  <c r="CD184" i="2" s="1"/>
  <c r="F184" i="2"/>
  <c r="E184" i="2"/>
  <c r="D184" i="2" s="1"/>
  <c r="F183" i="2"/>
  <c r="E183" i="2"/>
  <c r="CK182" i="2"/>
  <c r="CD182" i="2" s="1"/>
  <c r="CJ182" i="2"/>
  <c r="CC182" i="2" s="1"/>
  <c r="CI182" i="2"/>
  <c r="CB182" i="2" s="1"/>
  <c r="F182" i="2"/>
  <c r="E182" i="2"/>
  <c r="D182" i="2" s="1"/>
  <c r="CH182" i="2" s="1"/>
  <c r="CA182" i="2" s="1"/>
  <c r="F181" i="2"/>
  <c r="E181" i="2"/>
  <c r="D181" i="2" s="1"/>
  <c r="F180" i="2"/>
  <c r="E180" i="2"/>
  <c r="D180" i="2" s="1"/>
  <c r="F179" i="2"/>
  <c r="E179" i="2"/>
  <c r="AW178" i="2"/>
  <c r="AV178" i="2"/>
  <c r="AU178" i="2"/>
  <c r="AT178" i="2"/>
  <c r="AS178" i="2"/>
  <c r="AR178" i="2"/>
  <c r="AQ178" i="2"/>
  <c r="AP178" i="2"/>
  <c r="AO178" i="2"/>
  <c r="AN178" i="2"/>
  <c r="AM178" i="2"/>
  <c r="AL178" i="2"/>
  <c r="AK178" i="2"/>
  <c r="AJ178" i="2"/>
  <c r="AI178" i="2"/>
  <c r="AH178" i="2"/>
  <c r="AG178" i="2"/>
  <c r="AF178" i="2"/>
  <c r="AE178" i="2"/>
  <c r="AD178" i="2"/>
  <c r="AC178" i="2"/>
  <c r="AB178" i="2"/>
  <c r="AA178" i="2"/>
  <c r="Z178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F178" i="2" s="1"/>
  <c r="G178" i="2"/>
  <c r="CK177" i="2"/>
  <c r="CD177" i="2" s="1"/>
  <c r="CI177" i="2"/>
  <c r="CB177" i="2" s="1"/>
  <c r="E177" i="2"/>
  <c r="D177" i="2"/>
  <c r="E176" i="2"/>
  <c r="D176" i="2" s="1"/>
  <c r="E175" i="2"/>
  <c r="D175" i="2"/>
  <c r="E174" i="2"/>
  <c r="D174" i="2" s="1"/>
  <c r="CI173" i="2"/>
  <c r="CB173" i="2" s="1"/>
  <c r="CH173" i="2"/>
  <c r="CA173" i="2" s="1"/>
  <c r="F173" i="2"/>
  <c r="D173" i="2"/>
  <c r="CJ173" i="2" s="1"/>
  <c r="CC173" i="2" s="1"/>
  <c r="CK172" i="2"/>
  <c r="CD172" i="2" s="1"/>
  <c r="CJ172" i="2"/>
  <c r="CH172" i="2"/>
  <c r="CC172" i="2"/>
  <c r="CA172" i="2"/>
  <c r="F172" i="2"/>
  <c r="D172" i="2" s="1"/>
  <c r="CI172" i="2" s="1"/>
  <c r="CB172" i="2" s="1"/>
  <c r="F171" i="2"/>
  <c r="D171" i="2"/>
  <c r="CJ170" i="2"/>
  <c r="CC170" i="2" s="1"/>
  <c r="CI170" i="2"/>
  <c r="CB170" i="2"/>
  <c r="F170" i="2"/>
  <c r="D170" i="2"/>
  <c r="CK169" i="2"/>
  <c r="CD169" i="2" s="1"/>
  <c r="F169" i="2"/>
  <c r="D169" i="2"/>
  <c r="F168" i="2"/>
  <c r="D168" i="2" s="1"/>
  <c r="AW167" i="2"/>
  <c r="AV167" i="2"/>
  <c r="AU167" i="2"/>
  <c r="AT167" i="2"/>
  <c r="AS167" i="2"/>
  <c r="AR167" i="2"/>
  <c r="AQ167" i="2"/>
  <c r="AP167" i="2"/>
  <c r="AN167" i="2"/>
  <c r="AL167" i="2"/>
  <c r="AJ167" i="2"/>
  <c r="AH167" i="2"/>
  <c r="AF167" i="2"/>
  <c r="F167" i="2" s="1"/>
  <c r="D167" i="2" s="1"/>
  <c r="AD167" i="2"/>
  <c r="F166" i="2"/>
  <c r="D166" i="2"/>
  <c r="F165" i="2"/>
  <c r="D165" i="2"/>
  <c r="CK164" i="2"/>
  <c r="CD164" i="2" s="1"/>
  <c r="CH164" i="2"/>
  <c r="CA164" i="2" s="1"/>
  <c r="F164" i="2"/>
  <c r="D164" i="2"/>
  <c r="AX159" i="2"/>
  <c r="AW159" i="2"/>
  <c r="AV159" i="2"/>
  <c r="AU159" i="2"/>
  <c r="AT159" i="2"/>
  <c r="AS159" i="2"/>
  <c r="AR159" i="2"/>
  <c r="AQ159" i="2"/>
  <c r="AP159" i="2"/>
  <c r="AO159" i="2"/>
  <c r="AN159" i="2"/>
  <c r="AM159" i="2"/>
  <c r="AL159" i="2"/>
  <c r="AK159" i="2"/>
  <c r="AJ159" i="2"/>
  <c r="AI159" i="2"/>
  <c r="AH159" i="2"/>
  <c r="AG159" i="2"/>
  <c r="AF159" i="2"/>
  <c r="AE159" i="2"/>
  <c r="AD159" i="2"/>
  <c r="AC159" i="2"/>
  <c r="AB159" i="2"/>
  <c r="AA159" i="2"/>
  <c r="Z159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CN158" i="2"/>
  <c r="CM158" i="2"/>
  <c r="CJ158" i="2"/>
  <c r="CC158" i="2" s="1"/>
  <c r="CI158" i="2"/>
  <c r="CH158" i="2"/>
  <c r="CA158" i="2" s="1"/>
  <c r="CE158" i="2"/>
  <c r="CD158" i="2"/>
  <c r="CB158" i="2"/>
  <c r="F158" i="2"/>
  <c r="E158" i="2"/>
  <c r="D158" i="2"/>
  <c r="CN157" i="2"/>
  <c r="CL157" i="2"/>
  <c r="CJ157" i="2"/>
  <c r="CI157" i="2"/>
  <c r="CH157" i="2"/>
  <c r="CA157" i="2" s="1"/>
  <c r="CG157" i="2"/>
  <c r="CF157" i="2"/>
  <c r="CD157" i="2"/>
  <c r="CC157" i="2"/>
  <c r="CB157" i="2"/>
  <c r="F157" i="2"/>
  <c r="CK157" i="2" s="1"/>
  <c r="E157" i="2"/>
  <c r="D157" i="2"/>
  <c r="CM157" i="2" s="1"/>
  <c r="CL156" i="2"/>
  <c r="CJ156" i="2"/>
  <c r="CC156" i="2" s="1"/>
  <c r="CI156" i="2"/>
  <c r="CH156" i="2"/>
  <c r="CF156" i="2"/>
  <c r="CE156" i="2"/>
  <c r="CB156" i="2"/>
  <c r="CA156" i="2"/>
  <c r="F156" i="2"/>
  <c r="E156" i="2"/>
  <c r="D156" i="2"/>
  <c r="CN155" i="2"/>
  <c r="CL155" i="2"/>
  <c r="CK155" i="2"/>
  <c r="CJ155" i="2"/>
  <c r="CC155" i="2" s="1"/>
  <c r="CI155" i="2"/>
  <c r="CH155" i="2"/>
  <c r="CA155" i="2" s="1"/>
  <c r="CG155" i="2"/>
  <c r="CF155" i="2"/>
  <c r="CD155" i="2"/>
  <c r="CB155" i="2"/>
  <c r="F155" i="2"/>
  <c r="E155" i="2"/>
  <c r="D155" i="2"/>
  <c r="CM155" i="2" s="1"/>
  <c r="CN154" i="2"/>
  <c r="CM154" i="2"/>
  <c r="CJ154" i="2"/>
  <c r="CC154" i="2" s="1"/>
  <c r="CI154" i="2"/>
  <c r="CH154" i="2"/>
  <c r="CA154" i="2" s="1"/>
  <c r="CE154" i="2"/>
  <c r="CD154" i="2"/>
  <c r="CB154" i="2"/>
  <c r="F154" i="2"/>
  <c r="E154" i="2"/>
  <c r="D154" i="2"/>
  <c r="CN153" i="2"/>
  <c r="CL153" i="2"/>
  <c r="CJ153" i="2"/>
  <c r="CI153" i="2"/>
  <c r="CH153" i="2"/>
  <c r="CA153" i="2" s="1"/>
  <c r="CG153" i="2"/>
  <c r="CF153" i="2"/>
  <c r="CC153" i="2"/>
  <c r="CB153" i="2"/>
  <c r="F153" i="2"/>
  <c r="E153" i="2"/>
  <c r="D153" i="2"/>
  <c r="CM153" i="2" s="1"/>
  <c r="CL152" i="2"/>
  <c r="CJ152" i="2"/>
  <c r="CC152" i="2" s="1"/>
  <c r="CI152" i="2"/>
  <c r="CH152" i="2"/>
  <c r="CF152" i="2"/>
  <c r="CE152" i="2"/>
  <c r="CB152" i="2"/>
  <c r="CA152" i="2"/>
  <c r="F152" i="2"/>
  <c r="E152" i="2"/>
  <c r="D152" i="2"/>
  <c r="CN151" i="2"/>
  <c r="CL151" i="2"/>
  <c r="CJ151" i="2"/>
  <c r="CC151" i="2" s="1"/>
  <c r="CI151" i="2"/>
  <c r="CH151" i="2"/>
  <c r="CA151" i="2" s="1"/>
  <c r="CG151" i="2"/>
  <c r="CF151" i="2"/>
  <c r="CB151" i="2"/>
  <c r="F151" i="2"/>
  <c r="E151" i="2"/>
  <c r="D151" i="2"/>
  <c r="CM151" i="2" s="1"/>
  <c r="CN150" i="2"/>
  <c r="CM150" i="2"/>
  <c r="CJ150" i="2"/>
  <c r="CC150" i="2" s="1"/>
  <c r="CI150" i="2"/>
  <c r="CH150" i="2"/>
  <c r="CA150" i="2" s="1"/>
  <c r="CE150" i="2"/>
  <c r="CD150" i="2"/>
  <c r="CB150" i="2"/>
  <c r="F150" i="2"/>
  <c r="E150" i="2"/>
  <c r="E159" i="2" s="1"/>
  <c r="D150" i="2"/>
  <c r="AV145" i="2"/>
  <c r="AU145" i="2"/>
  <c r="AT145" i="2"/>
  <c r="AS145" i="2"/>
  <c r="AR145" i="2"/>
  <c r="AQ145" i="2"/>
  <c r="AP145" i="2"/>
  <c r="AO145" i="2"/>
  <c r="AN145" i="2"/>
  <c r="AM145" i="2"/>
  <c r="AL145" i="2"/>
  <c r="AK145" i="2"/>
  <c r="AJ145" i="2"/>
  <c r="AI145" i="2"/>
  <c r="AH145" i="2"/>
  <c r="AG145" i="2"/>
  <c r="AF145" i="2"/>
  <c r="AE145" i="2"/>
  <c r="AD145" i="2"/>
  <c r="AC145" i="2"/>
  <c r="AB145" i="2"/>
  <c r="AA145" i="2"/>
  <c r="Z145" i="2"/>
  <c r="Y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F145" i="2" s="1"/>
  <c r="D145" i="2" s="1"/>
  <c r="I145" i="2"/>
  <c r="H145" i="2"/>
  <c r="G145" i="2"/>
  <c r="E145" i="2"/>
  <c r="CI144" i="2"/>
  <c r="CB144" i="2" s="1"/>
  <c r="CH144" i="2"/>
  <c r="CD144" i="2"/>
  <c r="CA144" i="2"/>
  <c r="F144" i="2"/>
  <c r="E144" i="2"/>
  <c r="D144" i="2"/>
  <c r="CI143" i="2"/>
  <c r="CH143" i="2"/>
  <c r="CB143" i="2"/>
  <c r="CA143" i="2"/>
  <c r="F143" i="2"/>
  <c r="E143" i="2"/>
  <c r="D143" i="2" s="1"/>
  <c r="CI142" i="2"/>
  <c r="CB142" i="2" s="1"/>
  <c r="CH142" i="2"/>
  <c r="CA142" i="2" s="1"/>
  <c r="CE142" i="2"/>
  <c r="F142" i="2"/>
  <c r="D142" i="2" s="1"/>
  <c r="E142" i="2"/>
  <c r="CI141" i="2"/>
  <c r="CB141" i="2" s="1"/>
  <c r="CH141" i="2"/>
  <c r="CA141" i="2"/>
  <c r="F141" i="2"/>
  <c r="E141" i="2"/>
  <c r="D141" i="2"/>
  <c r="CI140" i="2"/>
  <c r="CB140" i="2" s="1"/>
  <c r="CH140" i="2"/>
  <c r="CA140" i="2"/>
  <c r="F140" i="2"/>
  <c r="E140" i="2"/>
  <c r="D140" i="2"/>
  <c r="CE140" i="2" s="1"/>
  <c r="CI139" i="2"/>
  <c r="CH139" i="2"/>
  <c r="CB139" i="2"/>
  <c r="CA139" i="2"/>
  <c r="F139" i="2"/>
  <c r="E139" i="2"/>
  <c r="D139" i="2" s="1"/>
  <c r="CK138" i="2"/>
  <c r="CI138" i="2"/>
  <c r="CB138" i="2" s="1"/>
  <c r="CH138" i="2"/>
  <c r="CA138" i="2" s="1"/>
  <c r="CD138" i="2"/>
  <c r="F138" i="2"/>
  <c r="D138" i="2" s="1"/>
  <c r="E138" i="2"/>
  <c r="CN137" i="2"/>
  <c r="CI137" i="2"/>
  <c r="CH137" i="2"/>
  <c r="CB137" i="2"/>
  <c r="CA137" i="2"/>
  <c r="F137" i="2"/>
  <c r="E137" i="2"/>
  <c r="D137" i="2"/>
  <c r="CI136" i="2"/>
  <c r="CB136" i="2" s="1"/>
  <c r="CH136" i="2"/>
  <c r="CA136" i="2"/>
  <c r="F136" i="2"/>
  <c r="E136" i="2"/>
  <c r="D136" i="2"/>
  <c r="CJ135" i="2"/>
  <c r="CC135" i="2" s="1"/>
  <c r="CI135" i="2"/>
  <c r="CB135" i="2" s="1"/>
  <c r="CH135" i="2"/>
  <c r="CA135" i="2"/>
  <c r="F135" i="2"/>
  <c r="E135" i="2"/>
  <c r="D135" i="2" s="1"/>
  <c r="CM134" i="2"/>
  <c r="CI134" i="2"/>
  <c r="CB134" i="2" s="1"/>
  <c r="CH134" i="2"/>
  <c r="CA134" i="2"/>
  <c r="F134" i="2"/>
  <c r="E134" i="2"/>
  <c r="D134" i="2"/>
  <c r="CJ133" i="2"/>
  <c r="CC133" i="2" s="1"/>
  <c r="CI133" i="2"/>
  <c r="CB133" i="2" s="1"/>
  <c r="CH133" i="2"/>
  <c r="CF133" i="2"/>
  <c r="CE133" i="2"/>
  <c r="CA133" i="2"/>
  <c r="F133" i="2"/>
  <c r="D133" i="2" s="1"/>
  <c r="E133" i="2"/>
  <c r="CL132" i="2"/>
  <c r="CI132" i="2"/>
  <c r="CB132" i="2" s="1"/>
  <c r="CH132" i="2"/>
  <c r="CA132" i="2"/>
  <c r="F132" i="2"/>
  <c r="E132" i="2"/>
  <c r="D132" i="2"/>
  <c r="CI131" i="2"/>
  <c r="CH131" i="2"/>
  <c r="CB131" i="2"/>
  <c r="CA131" i="2"/>
  <c r="F131" i="2"/>
  <c r="E131" i="2"/>
  <c r="D131" i="2" s="1"/>
  <c r="CJ131" i="2" s="1"/>
  <c r="CC131" i="2" s="1"/>
  <c r="CK130" i="2"/>
  <c r="CI130" i="2"/>
  <c r="CB130" i="2" s="1"/>
  <c r="CH130" i="2"/>
  <c r="CA130" i="2" s="1"/>
  <c r="CD130" i="2"/>
  <c r="F130" i="2"/>
  <c r="D130" i="2" s="1"/>
  <c r="E130" i="2"/>
  <c r="CI129" i="2"/>
  <c r="CB129" i="2" s="1"/>
  <c r="F129" i="2"/>
  <c r="D129" i="2" s="1"/>
  <c r="CN129" i="2" s="1"/>
  <c r="E129" i="2"/>
  <c r="CN128" i="2"/>
  <c r="CM128" i="2"/>
  <c r="CI128" i="2"/>
  <c r="CB128" i="2" s="1"/>
  <c r="CF128" i="2"/>
  <c r="CD128" i="2"/>
  <c r="F128" i="2"/>
  <c r="E128" i="2"/>
  <c r="D128" i="2"/>
  <c r="CK127" i="2"/>
  <c r="CJ127" i="2"/>
  <c r="CC127" i="2" s="1"/>
  <c r="CI127" i="2"/>
  <c r="CB127" i="2"/>
  <c r="F127" i="2"/>
  <c r="E127" i="2"/>
  <c r="D127" i="2"/>
  <c r="CM126" i="2"/>
  <c r="CJ126" i="2"/>
  <c r="CC126" i="2" s="1"/>
  <c r="CI126" i="2"/>
  <c r="CF126" i="2"/>
  <c r="CD126" i="2"/>
  <c r="CB126" i="2"/>
  <c r="F126" i="2"/>
  <c r="D126" i="2" s="1"/>
  <c r="E126" i="2"/>
  <c r="CI125" i="2"/>
  <c r="CB125" i="2" s="1"/>
  <c r="F125" i="2"/>
  <c r="D125" i="2" s="1"/>
  <c r="E125" i="2"/>
  <c r="CM124" i="2"/>
  <c r="CJ124" i="2"/>
  <c r="CC124" i="2" s="1"/>
  <c r="CI124" i="2"/>
  <c r="CB124" i="2"/>
  <c r="F124" i="2"/>
  <c r="E124" i="2"/>
  <c r="D124" i="2"/>
  <c r="CJ123" i="2"/>
  <c r="CC123" i="2" s="1"/>
  <c r="CI123" i="2"/>
  <c r="CB123" i="2" s="1"/>
  <c r="F123" i="2"/>
  <c r="D123" i="2" s="1"/>
  <c r="E123" i="2"/>
  <c r="CM122" i="2"/>
  <c r="CI122" i="2"/>
  <c r="CH122" i="2"/>
  <c r="CG122" i="2"/>
  <c r="CB122" i="2"/>
  <c r="CA122" i="2"/>
  <c r="F122" i="2"/>
  <c r="E122" i="2"/>
  <c r="D122" i="2"/>
  <c r="CI121" i="2"/>
  <c r="CD121" i="2"/>
  <c r="CB121" i="2"/>
  <c r="F121" i="2"/>
  <c r="E121" i="2"/>
  <c r="D121" i="2" s="1"/>
  <c r="CK120" i="2"/>
  <c r="CI120" i="2"/>
  <c r="CB120" i="2" s="1"/>
  <c r="CH120" i="2"/>
  <c r="CA120" i="2" s="1"/>
  <c r="CD120" i="2"/>
  <c r="F120" i="2"/>
  <c r="D120" i="2" s="1"/>
  <c r="E120" i="2"/>
  <c r="CI119" i="2"/>
  <c r="CH119" i="2"/>
  <c r="CB119" i="2"/>
  <c r="CA119" i="2"/>
  <c r="F119" i="2"/>
  <c r="E119" i="2"/>
  <c r="D119" i="2"/>
  <c r="CI118" i="2"/>
  <c r="CB118" i="2" s="1"/>
  <c r="CH118" i="2"/>
  <c r="CA118" i="2"/>
  <c r="F118" i="2"/>
  <c r="E118" i="2"/>
  <c r="D118" i="2"/>
  <c r="CJ117" i="2"/>
  <c r="CI117" i="2"/>
  <c r="CB117" i="2" s="1"/>
  <c r="CH117" i="2"/>
  <c r="CC117" i="2"/>
  <c r="CA117" i="2"/>
  <c r="F117" i="2"/>
  <c r="E117" i="2"/>
  <c r="D117" i="2" s="1"/>
  <c r="CM116" i="2"/>
  <c r="CI116" i="2"/>
  <c r="CB116" i="2" s="1"/>
  <c r="CH116" i="2"/>
  <c r="CA116" i="2"/>
  <c r="F116" i="2"/>
  <c r="E116" i="2"/>
  <c r="D116" i="2"/>
  <c r="CK115" i="2"/>
  <c r="CJ115" i="2"/>
  <c r="CC115" i="2" s="1"/>
  <c r="CI115" i="2"/>
  <c r="CH115" i="2"/>
  <c r="CA115" i="2" s="1"/>
  <c r="CG115" i="2"/>
  <c r="CF115" i="2"/>
  <c r="CB115" i="2"/>
  <c r="F115" i="2"/>
  <c r="E115" i="2"/>
  <c r="D115" i="2" s="1"/>
  <c r="CN115" i="2" s="1"/>
  <c r="CI114" i="2"/>
  <c r="CB114" i="2" s="1"/>
  <c r="CH114" i="2"/>
  <c r="CA114" i="2" s="1"/>
  <c r="F114" i="2"/>
  <c r="E114" i="2"/>
  <c r="D114" i="2" s="1"/>
  <c r="CK113" i="2"/>
  <c r="CI113" i="2"/>
  <c r="CH113" i="2"/>
  <c r="CA113" i="2" s="1"/>
  <c r="CB113" i="2"/>
  <c r="F113" i="2"/>
  <c r="E113" i="2"/>
  <c r="D113" i="2" s="1"/>
  <c r="CN112" i="2"/>
  <c r="CJ112" i="2"/>
  <c r="CC112" i="2" s="1"/>
  <c r="CI112" i="2"/>
  <c r="CB112" i="2" s="1"/>
  <c r="CH112" i="2"/>
  <c r="CE112" i="2"/>
  <c r="CD112" i="2"/>
  <c r="CA112" i="2"/>
  <c r="F112" i="2"/>
  <c r="E112" i="2"/>
  <c r="D112" i="2"/>
  <c r="CM112" i="2" s="1"/>
  <c r="CH111" i="2"/>
  <c r="CA111" i="2" s="1"/>
  <c r="CF111" i="2"/>
  <c r="F111" i="2"/>
  <c r="E111" i="2"/>
  <c r="D111" i="2" s="1"/>
  <c r="CL110" i="2"/>
  <c r="CI110" i="2"/>
  <c r="CH110" i="2"/>
  <c r="CB110" i="2"/>
  <c r="CA110" i="2"/>
  <c r="F110" i="2"/>
  <c r="E110" i="2"/>
  <c r="D110" i="2"/>
  <c r="CF110" i="2" s="1"/>
  <c r="CI109" i="2"/>
  <c r="CH109" i="2"/>
  <c r="CA109" i="2" s="1"/>
  <c r="CB109" i="2"/>
  <c r="F109" i="2"/>
  <c r="E109" i="2"/>
  <c r="CL108" i="2"/>
  <c r="CI108" i="2"/>
  <c r="CH108" i="2"/>
  <c r="CB108" i="2"/>
  <c r="CA108" i="2"/>
  <c r="F108" i="2"/>
  <c r="E108" i="2"/>
  <c r="D108" i="2"/>
  <c r="CK107" i="2"/>
  <c r="CJ107" i="2"/>
  <c r="CC107" i="2" s="1"/>
  <c r="CH107" i="2"/>
  <c r="CF107" i="2"/>
  <c r="CE107" i="2"/>
  <c r="CA107" i="2"/>
  <c r="F107" i="2"/>
  <c r="E107" i="2"/>
  <c r="D107" i="2"/>
  <c r="CN107" i="2" s="1"/>
  <c r="CL106" i="2"/>
  <c r="CI106" i="2"/>
  <c r="CH106" i="2"/>
  <c r="CA106" i="2" s="1"/>
  <c r="CB106" i="2"/>
  <c r="F106" i="2"/>
  <c r="E106" i="2"/>
  <c r="D106" i="2" s="1"/>
  <c r="CL105" i="2"/>
  <c r="CJ105" i="2"/>
  <c r="CC105" i="2" s="1"/>
  <c r="CI105" i="2"/>
  <c r="CH105" i="2"/>
  <c r="CF105" i="2"/>
  <c r="CE105" i="2"/>
  <c r="CB105" i="2"/>
  <c r="CA105" i="2"/>
  <c r="F105" i="2"/>
  <c r="E105" i="2"/>
  <c r="D105" i="2"/>
  <c r="CI104" i="2"/>
  <c r="CH104" i="2"/>
  <c r="CA104" i="2" s="1"/>
  <c r="CB104" i="2"/>
  <c r="F104" i="2"/>
  <c r="E104" i="2"/>
  <c r="CI103" i="2"/>
  <c r="CH103" i="2"/>
  <c r="CB103" i="2"/>
  <c r="CA103" i="2"/>
  <c r="F103" i="2"/>
  <c r="E103" i="2"/>
  <c r="D103" i="2"/>
  <c r="CM103" i="2" s="1"/>
  <c r="CK102" i="2"/>
  <c r="CJ102" i="2"/>
  <c r="CC102" i="2" s="1"/>
  <c r="CH102" i="2"/>
  <c r="CF102" i="2"/>
  <c r="CE102" i="2"/>
  <c r="CA102" i="2"/>
  <c r="F102" i="2"/>
  <c r="E102" i="2"/>
  <c r="D102" i="2"/>
  <c r="CN102" i="2" s="1"/>
  <c r="CI101" i="2"/>
  <c r="CG101" i="2"/>
  <c r="CB101" i="2"/>
  <c r="F101" i="2"/>
  <c r="E101" i="2"/>
  <c r="D101" i="2" s="1"/>
  <c r="CJ100" i="2"/>
  <c r="CC100" i="2" s="1"/>
  <c r="CI100" i="2"/>
  <c r="CH100" i="2"/>
  <c r="CA100" i="2" s="1"/>
  <c r="CB100" i="2"/>
  <c r="F100" i="2"/>
  <c r="E100" i="2"/>
  <c r="D100" i="2" s="1"/>
  <c r="CI99" i="2"/>
  <c r="CH99" i="2"/>
  <c r="CA99" i="2" s="1"/>
  <c r="CB99" i="2"/>
  <c r="F99" i="2"/>
  <c r="E99" i="2"/>
  <c r="D99" i="2" s="1"/>
  <c r="CD99" i="2" s="1"/>
  <c r="CI98" i="2"/>
  <c r="CB98" i="2" s="1"/>
  <c r="CH98" i="2"/>
  <c r="CA98" i="2" s="1"/>
  <c r="CD98" i="2"/>
  <c r="F98" i="2"/>
  <c r="D98" i="2" s="1"/>
  <c r="CN98" i="2" s="1"/>
  <c r="E98" i="2"/>
  <c r="CM97" i="2"/>
  <c r="CI97" i="2"/>
  <c r="CH97" i="2"/>
  <c r="CG97" i="2"/>
  <c r="CB97" i="2"/>
  <c r="CA97" i="2"/>
  <c r="F97" i="2"/>
  <c r="E97" i="2"/>
  <c r="D97" i="2"/>
  <c r="CI96" i="2"/>
  <c r="CB96" i="2" s="1"/>
  <c r="F96" i="2"/>
  <c r="E96" i="2"/>
  <c r="D96" i="2" s="1"/>
  <c r="CK95" i="2"/>
  <c r="CI95" i="2"/>
  <c r="CB95" i="2" s="1"/>
  <c r="CH95" i="2"/>
  <c r="CD95" i="2"/>
  <c r="CA95" i="2"/>
  <c r="F95" i="2"/>
  <c r="D95" i="2" s="1"/>
  <c r="E95" i="2"/>
  <c r="CI94" i="2"/>
  <c r="CB94" i="2" s="1"/>
  <c r="CH94" i="2"/>
  <c r="CA94" i="2"/>
  <c r="F94" i="2"/>
  <c r="E94" i="2"/>
  <c r="CL93" i="2"/>
  <c r="CI93" i="2"/>
  <c r="CB93" i="2" s="1"/>
  <c r="CH93" i="2"/>
  <c r="CG93" i="2"/>
  <c r="CA93" i="2"/>
  <c r="F93" i="2"/>
  <c r="E93" i="2"/>
  <c r="D93" i="2"/>
  <c r="CI92" i="2"/>
  <c r="CH92" i="2"/>
  <c r="CB92" i="2"/>
  <c r="CA92" i="2"/>
  <c r="F92" i="2"/>
  <c r="E92" i="2"/>
  <c r="D92" i="2" s="1"/>
  <c r="CI91" i="2"/>
  <c r="CB91" i="2" s="1"/>
  <c r="CH91" i="2"/>
  <c r="CA91" i="2" s="1"/>
  <c r="F91" i="2"/>
  <c r="D91" i="2" s="1"/>
  <c r="E91" i="2"/>
  <c r="D86" i="2"/>
  <c r="D85" i="2"/>
  <c r="CL81" i="2"/>
  <c r="CK81" i="2"/>
  <c r="CJ81" i="2"/>
  <c r="CC81" i="2" s="1"/>
  <c r="J81" i="2" s="1"/>
  <c r="CI81" i="2"/>
  <c r="CB81" i="2" s="1"/>
  <c r="CH81" i="2"/>
  <c r="CE81" i="2"/>
  <c r="CD81" i="2"/>
  <c r="CA81" i="2"/>
  <c r="CL80" i="2"/>
  <c r="CE80" i="2" s="1"/>
  <c r="CK80" i="2"/>
  <c r="CJ80" i="2"/>
  <c r="CI80" i="2"/>
  <c r="CH80" i="2"/>
  <c r="CA80" i="2" s="1"/>
  <c r="J80" i="2" s="1"/>
  <c r="CD80" i="2"/>
  <c r="CC80" i="2"/>
  <c r="CB80" i="2"/>
  <c r="CL79" i="2"/>
  <c r="CE79" i="2" s="1"/>
  <c r="CK79" i="2"/>
  <c r="CD79" i="2" s="1"/>
  <c r="CJ79" i="2"/>
  <c r="CI79" i="2"/>
  <c r="CH79" i="2"/>
  <c r="CC79" i="2"/>
  <c r="CB79" i="2"/>
  <c r="CA79" i="2"/>
  <c r="CL78" i="2"/>
  <c r="CK78" i="2"/>
  <c r="CD78" i="2" s="1"/>
  <c r="J78" i="2" s="1"/>
  <c r="CJ78" i="2"/>
  <c r="CC78" i="2" s="1"/>
  <c r="CI78" i="2"/>
  <c r="CH78" i="2"/>
  <c r="CE78" i="2"/>
  <c r="CB78" i="2"/>
  <c r="CA78" i="2"/>
  <c r="CL77" i="2"/>
  <c r="CK77" i="2"/>
  <c r="CJ77" i="2"/>
  <c r="CI77" i="2"/>
  <c r="CB77" i="2" s="1"/>
  <c r="CH77" i="2"/>
  <c r="CE77" i="2"/>
  <c r="CD77" i="2"/>
  <c r="CC77" i="2"/>
  <c r="CA77" i="2"/>
  <c r="J77" i="2"/>
  <c r="CL76" i="2"/>
  <c r="CE76" i="2" s="1"/>
  <c r="CK76" i="2"/>
  <c r="CJ76" i="2"/>
  <c r="CI76" i="2"/>
  <c r="CH76" i="2"/>
  <c r="CA76" i="2" s="1"/>
  <c r="CD76" i="2"/>
  <c r="CC76" i="2"/>
  <c r="CB76" i="2"/>
  <c r="CL75" i="2"/>
  <c r="CK75" i="2"/>
  <c r="CD75" i="2" s="1"/>
  <c r="CJ75" i="2"/>
  <c r="CI75" i="2"/>
  <c r="CH75" i="2"/>
  <c r="CE75" i="2"/>
  <c r="CC75" i="2"/>
  <c r="CB75" i="2"/>
  <c r="CA75" i="2"/>
  <c r="CL74" i="2"/>
  <c r="CK74" i="2"/>
  <c r="CJ74" i="2"/>
  <c r="CC74" i="2" s="1"/>
  <c r="CI74" i="2"/>
  <c r="CH74" i="2"/>
  <c r="CE74" i="2"/>
  <c r="CD74" i="2"/>
  <c r="CB74" i="2"/>
  <c r="CA74" i="2"/>
  <c r="J74" i="2" s="1"/>
  <c r="CL73" i="2"/>
  <c r="CK73" i="2"/>
  <c r="CJ73" i="2"/>
  <c r="CC73" i="2" s="1"/>
  <c r="CI73" i="2"/>
  <c r="CB73" i="2" s="1"/>
  <c r="J73" i="2" s="1"/>
  <c r="CH73" i="2"/>
  <c r="CE73" i="2"/>
  <c r="CD73" i="2"/>
  <c r="CA73" i="2"/>
  <c r="CL72" i="2"/>
  <c r="CE72" i="2" s="1"/>
  <c r="CK72" i="2"/>
  <c r="CJ72" i="2"/>
  <c r="CI72" i="2"/>
  <c r="CH72" i="2"/>
  <c r="CA72" i="2" s="1"/>
  <c r="CD72" i="2"/>
  <c r="CC72" i="2"/>
  <c r="CB72" i="2"/>
  <c r="CL71" i="2"/>
  <c r="CE71" i="2" s="1"/>
  <c r="CK71" i="2"/>
  <c r="CD71" i="2" s="1"/>
  <c r="CJ71" i="2"/>
  <c r="CI71" i="2"/>
  <c r="CH71" i="2"/>
  <c r="CC71" i="2"/>
  <c r="CB71" i="2"/>
  <c r="CA71" i="2"/>
  <c r="CL70" i="2"/>
  <c r="CK70" i="2"/>
  <c r="CD70" i="2" s="1"/>
  <c r="J70" i="2" s="1"/>
  <c r="CJ70" i="2"/>
  <c r="CC70" i="2" s="1"/>
  <c r="CI70" i="2"/>
  <c r="CH70" i="2"/>
  <c r="CE70" i="2"/>
  <c r="CB70" i="2"/>
  <c r="CA70" i="2"/>
  <c r="CL69" i="2"/>
  <c r="CK69" i="2"/>
  <c r="CJ69" i="2"/>
  <c r="CI69" i="2"/>
  <c r="CB69" i="2" s="1"/>
  <c r="J69" i="2" s="1"/>
  <c r="CH69" i="2"/>
  <c r="CE69" i="2"/>
  <c r="CD69" i="2"/>
  <c r="CC69" i="2"/>
  <c r="CA69" i="2"/>
  <c r="CL68" i="2"/>
  <c r="CE68" i="2" s="1"/>
  <c r="CK68" i="2"/>
  <c r="CJ68" i="2"/>
  <c r="CI68" i="2"/>
  <c r="CH68" i="2"/>
  <c r="CA68" i="2" s="1"/>
  <c r="CD68" i="2"/>
  <c r="CC68" i="2"/>
  <c r="CB68" i="2"/>
  <c r="CL67" i="2"/>
  <c r="CK67" i="2"/>
  <c r="CD67" i="2" s="1"/>
  <c r="CJ67" i="2"/>
  <c r="CI67" i="2"/>
  <c r="CH67" i="2"/>
  <c r="CE67" i="2"/>
  <c r="CC67" i="2"/>
  <c r="CB67" i="2"/>
  <c r="CA67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CL63" i="2"/>
  <c r="CJ63" i="2"/>
  <c r="CC63" i="2" s="1"/>
  <c r="CI63" i="2"/>
  <c r="CB63" i="2" s="1"/>
  <c r="CH63" i="2"/>
  <c r="CE63" i="2"/>
  <c r="CA63" i="2"/>
  <c r="F63" i="2"/>
  <c r="E63" i="2"/>
  <c r="D63" i="2"/>
  <c r="CJ62" i="2"/>
  <c r="CH62" i="2"/>
  <c r="CA62" i="2" s="1"/>
  <c r="CC62" i="2"/>
  <c r="F62" i="2"/>
  <c r="F64" i="2" s="1"/>
  <c r="E62" i="2"/>
  <c r="D62" i="2" s="1"/>
  <c r="CJ61" i="2"/>
  <c r="CC61" i="2" s="1"/>
  <c r="CH61" i="2"/>
  <c r="CA61" i="2"/>
  <c r="F61" i="2"/>
  <c r="E61" i="2"/>
  <c r="D61" i="2"/>
  <c r="CI61" i="2" s="1"/>
  <c r="CB61" i="2" s="1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CM59" i="2"/>
  <c r="CL59" i="2"/>
  <c r="CJ59" i="2"/>
  <c r="CC59" i="2" s="1"/>
  <c r="CH59" i="2"/>
  <c r="CA59" i="2" s="1"/>
  <c r="CE59" i="2"/>
  <c r="F59" i="2"/>
  <c r="E59" i="2"/>
  <c r="D59" i="2"/>
  <c r="CJ58" i="2"/>
  <c r="CC58" i="2" s="1"/>
  <c r="CH58" i="2"/>
  <c r="CA58" i="2" s="1"/>
  <c r="F58" i="2"/>
  <c r="E58" i="2"/>
  <c r="CM57" i="2"/>
  <c r="CJ57" i="2"/>
  <c r="CC57" i="2" s="1"/>
  <c r="CH57" i="2"/>
  <c r="CA57" i="2" s="1"/>
  <c r="F57" i="2"/>
  <c r="E57" i="2"/>
  <c r="D57" i="2"/>
  <c r="CL57" i="2" s="1"/>
  <c r="CJ56" i="2"/>
  <c r="CH56" i="2"/>
  <c r="CA56" i="2" s="1"/>
  <c r="CC56" i="2"/>
  <c r="F56" i="2"/>
  <c r="F60" i="2" s="1"/>
  <c r="E56" i="2"/>
  <c r="CM55" i="2"/>
  <c r="CL55" i="2"/>
  <c r="CJ55" i="2"/>
  <c r="CC55" i="2" s="1"/>
  <c r="CH55" i="2"/>
  <c r="CA55" i="2" s="1"/>
  <c r="CE55" i="2"/>
  <c r="F55" i="2"/>
  <c r="E55" i="2"/>
  <c r="D55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CL53" i="2"/>
  <c r="CJ53" i="2"/>
  <c r="CC53" i="2" s="1"/>
  <c r="CH53" i="2"/>
  <c r="CE53" i="2"/>
  <c r="CA53" i="2"/>
  <c r="F53" i="2"/>
  <c r="E53" i="2"/>
  <c r="D53" i="2"/>
  <c r="CJ52" i="2"/>
  <c r="CH52" i="2"/>
  <c r="CA52" i="2" s="1"/>
  <c r="CC52" i="2"/>
  <c r="F52" i="2"/>
  <c r="E52" i="2"/>
  <c r="D52" i="2" s="1"/>
  <c r="CN52" i="2" s="1"/>
  <c r="CJ51" i="2"/>
  <c r="CC51" i="2" s="1"/>
  <c r="CH51" i="2"/>
  <c r="CA51" i="2"/>
  <c r="F51" i="2"/>
  <c r="E51" i="2"/>
  <c r="D51" i="2"/>
  <c r="CM51" i="2" s="1"/>
  <c r="CJ50" i="2"/>
  <c r="CH50" i="2"/>
  <c r="CA50" i="2" s="1"/>
  <c r="CC50" i="2"/>
  <c r="F50" i="2"/>
  <c r="E50" i="2"/>
  <c r="D50" i="2" s="1"/>
  <c r="CN50" i="2" s="1"/>
  <c r="CL49" i="2"/>
  <c r="CJ49" i="2"/>
  <c r="CC49" i="2" s="1"/>
  <c r="CH49" i="2"/>
  <c r="CE49" i="2"/>
  <c r="CA49" i="2"/>
  <c r="F49" i="2"/>
  <c r="E49" i="2"/>
  <c r="D49" i="2"/>
  <c r="CJ48" i="2"/>
  <c r="CH48" i="2"/>
  <c r="CA48" i="2" s="1"/>
  <c r="CC48" i="2"/>
  <c r="F48" i="2"/>
  <c r="F54" i="2" s="1"/>
  <c r="E48" i="2"/>
  <c r="D48" i="2" s="1"/>
  <c r="CJ47" i="2"/>
  <c r="CC47" i="2" s="1"/>
  <c r="CH47" i="2"/>
  <c r="CA47" i="2"/>
  <c r="F47" i="2"/>
  <c r="E47" i="2"/>
  <c r="D47" i="2"/>
  <c r="CM47" i="2" s="1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F46" i="2" s="1"/>
  <c r="D46" i="2" s="1"/>
  <c r="U46" i="2"/>
  <c r="E46" i="2" s="1"/>
  <c r="CJ45" i="2"/>
  <c r="CC45" i="2" s="1"/>
  <c r="F45" i="2"/>
  <c r="E45" i="2"/>
  <c r="D45" i="2"/>
  <c r="CJ44" i="2"/>
  <c r="CH44" i="2"/>
  <c r="CA44" i="2" s="1"/>
  <c r="CF44" i="2"/>
  <c r="CC44" i="2"/>
  <c r="F44" i="2"/>
  <c r="E44" i="2"/>
  <c r="D44" i="2" s="1"/>
  <c r="F43" i="2"/>
  <c r="E43" i="2"/>
  <c r="D43" i="2" s="1"/>
  <c r="CM43" i="2" s="1"/>
  <c r="F42" i="2"/>
  <c r="E42" i="2"/>
  <c r="D42" i="2" s="1"/>
  <c r="CL41" i="2"/>
  <c r="CJ41" i="2"/>
  <c r="CC41" i="2" s="1"/>
  <c r="CH41" i="2"/>
  <c r="CE41" i="2"/>
  <c r="CA41" i="2"/>
  <c r="F41" i="2"/>
  <c r="E41" i="2"/>
  <c r="D41" i="2"/>
  <c r="CM41" i="2" s="1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CI35" i="2"/>
  <c r="CH35" i="2"/>
  <c r="CB35" i="2"/>
  <c r="CA35" i="2"/>
  <c r="F35" i="2"/>
  <c r="E35" i="2"/>
  <c r="D35" i="2" s="1"/>
  <c r="CI34" i="2"/>
  <c r="CB34" i="2" s="1"/>
  <c r="CH34" i="2"/>
  <c r="CA34" i="2" s="1"/>
  <c r="F34" i="2"/>
  <c r="D34" i="2" s="1"/>
  <c r="CK34" i="2" s="1"/>
  <c r="E34" i="2"/>
  <c r="CI33" i="2"/>
  <c r="CH33" i="2"/>
  <c r="CB33" i="2"/>
  <c r="CA33" i="2"/>
  <c r="F33" i="2"/>
  <c r="D33" i="2" s="1"/>
  <c r="E33" i="2"/>
  <c r="CI32" i="2"/>
  <c r="CB32" i="2" s="1"/>
  <c r="CH32" i="2"/>
  <c r="CA32" i="2"/>
  <c r="F32" i="2"/>
  <c r="E32" i="2"/>
  <c r="D32" i="2"/>
  <c r="CM32" i="2" s="1"/>
  <c r="CI31" i="2"/>
  <c r="CH31" i="2"/>
  <c r="CB31" i="2"/>
  <c r="CA31" i="2"/>
  <c r="F31" i="2"/>
  <c r="E31" i="2"/>
  <c r="D31" i="2" s="1"/>
  <c r="CI30" i="2"/>
  <c r="CB30" i="2" s="1"/>
  <c r="CH30" i="2"/>
  <c r="CA30" i="2" s="1"/>
  <c r="F30" i="2"/>
  <c r="D30" i="2" s="1"/>
  <c r="E30" i="2"/>
  <c r="CI29" i="2"/>
  <c r="CH29" i="2"/>
  <c r="CB29" i="2"/>
  <c r="CA29" i="2"/>
  <c r="F29" i="2"/>
  <c r="E29" i="2"/>
  <c r="D29" i="2"/>
  <c r="CM29" i="2" s="1"/>
  <c r="CI28" i="2"/>
  <c r="CB28" i="2" s="1"/>
  <c r="CH28" i="2"/>
  <c r="CA28" i="2"/>
  <c r="F28" i="2"/>
  <c r="D28" i="2" s="1"/>
  <c r="E28" i="2"/>
  <c r="CI27" i="2"/>
  <c r="CB27" i="2" s="1"/>
  <c r="CH27" i="2"/>
  <c r="CA27" i="2"/>
  <c r="F27" i="2"/>
  <c r="E27" i="2"/>
  <c r="D27" i="2" s="1"/>
  <c r="CM26" i="2"/>
  <c r="CK26" i="2"/>
  <c r="CI26" i="2"/>
  <c r="CB26" i="2" s="1"/>
  <c r="CH26" i="2"/>
  <c r="CA26" i="2" s="1"/>
  <c r="CE26" i="2"/>
  <c r="F26" i="2"/>
  <c r="E26" i="2"/>
  <c r="D26" i="2"/>
  <c r="CD26" i="2" s="1"/>
  <c r="CI25" i="2"/>
  <c r="CB25" i="2" s="1"/>
  <c r="CH25" i="2"/>
  <c r="CA25" i="2"/>
  <c r="F25" i="2"/>
  <c r="D25" i="2" s="1"/>
  <c r="E25" i="2"/>
  <c r="CI24" i="2"/>
  <c r="CB24" i="2" s="1"/>
  <c r="CH24" i="2"/>
  <c r="CA24" i="2"/>
  <c r="F24" i="2"/>
  <c r="E24" i="2"/>
  <c r="D24" i="2"/>
  <c r="CI23" i="2"/>
  <c r="CH23" i="2"/>
  <c r="CB23" i="2"/>
  <c r="CA23" i="2"/>
  <c r="F23" i="2"/>
  <c r="E23" i="2"/>
  <c r="D23" i="2" s="1"/>
  <c r="CI22" i="2"/>
  <c r="CB22" i="2" s="1"/>
  <c r="CH22" i="2"/>
  <c r="CA22" i="2" s="1"/>
  <c r="F22" i="2"/>
  <c r="D22" i="2" s="1"/>
  <c r="E22" i="2"/>
  <c r="CI21" i="2"/>
  <c r="CH21" i="2"/>
  <c r="CB21" i="2"/>
  <c r="CA21" i="2"/>
  <c r="F21" i="2"/>
  <c r="E21" i="2"/>
  <c r="D21" i="2"/>
  <c r="CI20" i="2"/>
  <c r="CB20" i="2" s="1"/>
  <c r="CH20" i="2"/>
  <c r="CA20" i="2"/>
  <c r="F20" i="2"/>
  <c r="D20" i="2" s="1"/>
  <c r="E20" i="2"/>
  <c r="CI19" i="2"/>
  <c r="CB19" i="2" s="1"/>
  <c r="CH19" i="2"/>
  <c r="CA19" i="2"/>
  <c r="F19" i="2"/>
  <c r="F36" i="2" s="1"/>
  <c r="E19" i="2"/>
  <c r="E36" i="2" s="1"/>
  <c r="CJ15" i="2"/>
  <c r="CH15" i="2"/>
  <c r="CC15" i="2"/>
  <c r="CA15" i="2"/>
  <c r="F15" i="2"/>
  <c r="E15" i="2"/>
  <c r="D15" i="2"/>
  <c r="CJ14" i="2"/>
  <c r="CC14" i="2" s="1"/>
  <c r="CH14" i="2"/>
  <c r="CA14" i="2"/>
  <c r="F14" i="2"/>
  <c r="E14" i="2"/>
  <c r="D14" i="2" s="1"/>
  <c r="CJ13" i="2"/>
  <c r="CH13" i="2"/>
  <c r="CC13" i="2"/>
  <c r="CA13" i="2"/>
  <c r="F13" i="2"/>
  <c r="D13" i="2" s="1"/>
  <c r="E13" i="2"/>
  <c r="CJ12" i="2"/>
  <c r="CH12" i="2"/>
  <c r="CC12" i="2"/>
  <c r="CA12" i="2"/>
  <c r="F12" i="2"/>
  <c r="E12" i="2"/>
  <c r="D12" i="2" s="1"/>
  <c r="A5" i="2"/>
  <c r="A4" i="2"/>
  <c r="A3" i="2"/>
  <c r="A2" i="2"/>
  <c r="CL23" i="2" l="1"/>
  <c r="CD23" i="2"/>
  <c r="CK23" i="2"/>
  <c r="CG23" i="2"/>
  <c r="AY23" i="2" s="1"/>
  <c r="CJ23" i="2"/>
  <c r="CC23" i="2" s="1"/>
  <c r="CN23" i="2"/>
  <c r="CE23" i="2"/>
  <c r="CM23" i="2"/>
  <c r="CF23" i="2"/>
  <c r="CL35" i="2"/>
  <c r="CD35" i="2"/>
  <c r="CK35" i="2"/>
  <c r="CG35" i="2"/>
  <c r="CN35" i="2"/>
  <c r="CM35" i="2"/>
  <c r="CF35" i="2"/>
  <c r="CJ35" i="2"/>
  <c r="CC35" i="2" s="1"/>
  <c r="AY35" i="2" s="1"/>
  <c r="CE35" i="2"/>
  <c r="CL27" i="2"/>
  <c r="CD27" i="2"/>
  <c r="AY27" i="2" s="1"/>
  <c r="CN27" i="2"/>
  <c r="CE27" i="2"/>
  <c r="CK27" i="2"/>
  <c r="CG27" i="2"/>
  <c r="CJ27" i="2"/>
  <c r="CC27" i="2" s="1"/>
  <c r="CF27" i="2"/>
  <c r="CM27" i="2"/>
  <c r="CN13" i="2"/>
  <c r="CF13" i="2"/>
  <c r="CK13" i="2"/>
  <c r="CD13" i="2" s="1"/>
  <c r="CE13" i="2"/>
  <c r="CM13" i="2"/>
  <c r="CL13" i="2"/>
  <c r="CG13" i="2"/>
  <c r="CI13" i="2"/>
  <c r="CB13" i="2" s="1"/>
  <c r="CL31" i="2"/>
  <c r="CD31" i="2"/>
  <c r="CM31" i="2"/>
  <c r="CF31" i="2"/>
  <c r="CK31" i="2"/>
  <c r="CG31" i="2"/>
  <c r="CJ31" i="2"/>
  <c r="CC31" i="2" s="1"/>
  <c r="CN31" i="2"/>
  <c r="CE31" i="2"/>
  <c r="CL92" i="2"/>
  <c r="CM92" i="2"/>
  <c r="CD92" i="2"/>
  <c r="CK92" i="2"/>
  <c r="CG92" i="2"/>
  <c r="CJ92" i="2"/>
  <c r="CC92" i="2" s="1"/>
  <c r="CN92" i="2"/>
  <c r="CF92" i="2"/>
  <c r="CE92" i="2"/>
  <c r="AW92" i="2" s="1"/>
  <c r="CN96" i="2"/>
  <c r="CJ96" i="2"/>
  <c r="CC96" i="2" s="1"/>
  <c r="CE96" i="2"/>
  <c r="CL96" i="2"/>
  <c r="CF96" i="2"/>
  <c r="CM96" i="2"/>
  <c r="CG96" i="2"/>
  <c r="CK96" i="2"/>
  <c r="CD96" i="2"/>
  <c r="CN20" i="2"/>
  <c r="CJ20" i="2"/>
  <c r="CC20" i="2" s="1"/>
  <c r="CF20" i="2"/>
  <c r="CK20" i="2"/>
  <c r="CE20" i="2"/>
  <c r="CM20" i="2"/>
  <c r="CL20" i="2"/>
  <c r="CG20" i="2"/>
  <c r="AY20" i="2" s="1"/>
  <c r="CD20" i="2"/>
  <c r="CN22" i="2"/>
  <c r="CJ22" i="2"/>
  <c r="CC22" i="2" s="1"/>
  <c r="AY22" i="2" s="1"/>
  <c r="CF22" i="2"/>
  <c r="CD22" i="2"/>
  <c r="CM22" i="2"/>
  <c r="CL22" i="2"/>
  <c r="CG22" i="2"/>
  <c r="CK22" i="2"/>
  <c r="CE22" i="2"/>
  <c r="CL25" i="2"/>
  <c r="CD25" i="2"/>
  <c r="CN25" i="2"/>
  <c r="CJ25" i="2"/>
  <c r="CC25" i="2" s="1"/>
  <c r="CF25" i="2"/>
  <c r="AY25" i="2" s="1"/>
  <c r="CE25" i="2"/>
  <c r="CM25" i="2"/>
  <c r="CK25" i="2"/>
  <c r="CG25" i="2"/>
  <c r="CL12" i="2"/>
  <c r="CF12" i="2"/>
  <c r="CN12" i="2"/>
  <c r="CI12" i="2"/>
  <c r="CB12" i="2" s="1"/>
  <c r="CE12" i="2"/>
  <c r="CM12" i="2"/>
  <c r="CK12" i="2"/>
  <c r="CD12" i="2" s="1"/>
  <c r="CG12" i="2"/>
  <c r="AX13" i="2"/>
  <c r="CL14" i="2"/>
  <c r="CM14" i="2"/>
  <c r="CK14" i="2"/>
  <c r="CD14" i="2" s="1"/>
  <c r="CG14" i="2"/>
  <c r="CN14" i="2"/>
  <c r="CI14" i="2"/>
  <c r="CB14" i="2" s="1"/>
  <c r="CE14" i="2"/>
  <c r="CF14" i="2"/>
  <c r="CN28" i="2"/>
  <c r="CJ28" i="2"/>
  <c r="CC28" i="2" s="1"/>
  <c r="AY28" i="2" s="1"/>
  <c r="CF28" i="2"/>
  <c r="CD28" i="2"/>
  <c r="CK28" i="2"/>
  <c r="CE28" i="2"/>
  <c r="CM28" i="2"/>
  <c r="CL28" i="2"/>
  <c r="CG28" i="2"/>
  <c r="CN30" i="2"/>
  <c r="CJ30" i="2"/>
  <c r="CC30" i="2" s="1"/>
  <c r="CF30" i="2"/>
  <c r="AY30" i="2" s="1"/>
  <c r="CK30" i="2"/>
  <c r="CD30" i="2"/>
  <c r="CM30" i="2"/>
  <c r="CL30" i="2"/>
  <c r="CG30" i="2"/>
  <c r="CE30" i="2"/>
  <c r="CL33" i="2"/>
  <c r="CD33" i="2"/>
  <c r="CK33" i="2"/>
  <c r="CG33" i="2"/>
  <c r="CM33" i="2"/>
  <c r="CF33" i="2"/>
  <c r="CN33" i="2"/>
  <c r="CJ33" i="2"/>
  <c r="CC33" i="2" s="1"/>
  <c r="CE33" i="2"/>
  <c r="AY33" i="2" s="1"/>
  <c r="AX55" i="2"/>
  <c r="AX14" i="2"/>
  <c r="CN15" i="2"/>
  <c r="CF15" i="2"/>
  <c r="AX15" i="2" s="1"/>
  <c r="CL21" i="2"/>
  <c r="CD21" i="2"/>
  <c r="CN24" i="2"/>
  <c r="CJ24" i="2"/>
  <c r="CC24" i="2" s="1"/>
  <c r="AY24" i="2" s="1"/>
  <c r="CF24" i="2"/>
  <c r="CG29" i="2"/>
  <c r="AY31" i="2"/>
  <c r="CK43" i="2"/>
  <c r="CD43" i="2" s="1"/>
  <c r="CM45" i="2"/>
  <c r="CI45" i="2"/>
  <c r="CB45" i="2" s="1"/>
  <c r="AX45" i="2" s="1"/>
  <c r="CL45" i="2"/>
  <c r="CG45" i="2"/>
  <c r="CI47" i="2"/>
  <c r="CB47" i="2" s="1"/>
  <c r="AX47" i="2" s="1"/>
  <c r="CM62" i="2"/>
  <c r="CI62" i="2"/>
  <c r="CB62" i="2" s="1"/>
  <c r="CE62" i="2"/>
  <c r="CL62" i="2"/>
  <c r="CK62" i="2"/>
  <c r="CD62" i="2" s="1"/>
  <c r="CL119" i="2"/>
  <c r="CD119" i="2"/>
  <c r="CJ119" i="2"/>
  <c r="CC119" i="2" s="1"/>
  <c r="CF119" i="2"/>
  <c r="AW119" i="2" s="1"/>
  <c r="CK119" i="2"/>
  <c r="CE119" i="2"/>
  <c r="CM119" i="2"/>
  <c r="CG119" i="2"/>
  <c r="CL125" i="2"/>
  <c r="CG125" i="2"/>
  <c r="CJ125" i="2"/>
  <c r="CC125" i="2" s="1"/>
  <c r="CD125" i="2"/>
  <c r="CK125" i="2"/>
  <c r="CF125" i="2"/>
  <c r="CN125" i="2"/>
  <c r="AW134" i="2"/>
  <c r="CL139" i="2"/>
  <c r="CD139" i="2"/>
  <c r="CN139" i="2"/>
  <c r="CE139" i="2"/>
  <c r="AW139" i="2" s="1"/>
  <c r="CK139" i="2"/>
  <c r="CG139" i="2"/>
  <c r="CM139" i="2"/>
  <c r="CF139" i="2"/>
  <c r="F159" i="2"/>
  <c r="CK151" i="2"/>
  <c r="CD151" i="2"/>
  <c r="CI206" i="2"/>
  <c r="CB206" i="2" s="1"/>
  <c r="CH206" i="2"/>
  <c r="CA206" i="2" s="1"/>
  <c r="CL206" i="2"/>
  <c r="CE206" i="2" s="1"/>
  <c r="CJ206" i="2"/>
  <c r="CC206" i="2" s="1"/>
  <c r="AX12" i="2"/>
  <c r="CI15" i="2"/>
  <c r="CB15" i="2" s="1"/>
  <c r="CE21" i="2"/>
  <c r="CN21" i="2"/>
  <c r="CD24" i="2"/>
  <c r="CE29" i="2"/>
  <c r="CN29" i="2"/>
  <c r="CI41" i="2"/>
  <c r="CB41" i="2" s="1"/>
  <c r="AX41" i="2" s="1"/>
  <c r="CI42" i="2"/>
  <c r="CB42" i="2" s="1"/>
  <c r="CN42" i="2"/>
  <c r="CG42" i="2"/>
  <c r="CK42" i="2"/>
  <c r="CD42" i="2" s="1"/>
  <c r="CM44" i="2"/>
  <c r="CI44" i="2"/>
  <c r="CB44" i="2" s="1"/>
  <c r="CE44" i="2"/>
  <c r="AX44" i="2" s="1"/>
  <c r="CL44" i="2"/>
  <c r="CK44" i="2"/>
  <c r="CD44" i="2" s="1"/>
  <c r="CF45" i="2"/>
  <c r="CE47" i="2"/>
  <c r="CL47" i="2"/>
  <c r="CK49" i="2"/>
  <c r="CD49" i="2" s="1"/>
  <c r="CG49" i="2"/>
  <c r="CN49" i="2"/>
  <c r="CF49" i="2"/>
  <c r="CI49" i="2"/>
  <c r="CB49" i="2" s="1"/>
  <c r="AX49" i="2" s="1"/>
  <c r="CF50" i="2"/>
  <c r="CK50" i="2"/>
  <c r="CD50" i="2" s="1"/>
  <c r="CE51" i="2"/>
  <c r="CK53" i="2"/>
  <c r="CD53" i="2" s="1"/>
  <c r="CG53" i="2"/>
  <c r="CN53" i="2"/>
  <c r="CF53" i="2"/>
  <c r="CI53" i="2"/>
  <c r="CB53" i="2" s="1"/>
  <c r="AX53" i="2" s="1"/>
  <c r="E54" i="2"/>
  <c r="CE61" i="2"/>
  <c r="CL61" i="2"/>
  <c r="AX62" i="2"/>
  <c r="CK63" i="2"/>
  <c r="CD63" i="2" s="1"/>
  <c r="AX63" i="2" s="1"/>
  <c r="CG63" i="2"/>
  <c r="CN63" i="2"/>
  <c r="CF63" i="2"/>
  <c r="E64" i="2"/>
  <c r="D64" i="2" s="1"/>
  <c r="J71" i="2"/>
  <c r="CN91" i="2"/>
  <c r="CJ91" i="2"/>
  <c r="CC91" i="2" s="1"/>
  <c r="AW91" i="2" s="1"/>
  <c r="CF91" i="2"/>
  <c r="CM91" i="2"/>
  <c r="CE91" i="2"/>
  <c r="CG91" i="2"/>
  <c r="CN93" i="2"/>
  <c r="CJ93" i="2"/>
  <c r="CC93" i="2" s="1"/>
  <c r="AW93" i="2" s="1"/>
  <c r="CF93" i="2"/>
  <c r="CD93" i="2"/>
  <c r="CM93" i="2"/>
  <c r="CL97" i="2"/>
  <c r="CD97" i="2"/>
  <c r="CN97" i="2"/>
  <c r="CE97" i="2"/>
  <c r="CJ97" i="2"/>
  <c r="CC97" i="2" s="1"/>
  <c r="CF97" i="2"/>
  <c r="CJ99" i="2"/>
  <c r="CC99" i="2" s="1"/>
  <c r="AW99" i="2" s="1"/>
  <c r="CE15" i="2"/>
  <c r="D19" i="2"/>
  <c r="CF21" i="2"/>
  <c r="CJ21" i="2"/>
  <c r="CC21" i="2" s="1"/>
  <c r="AY21" i="2" s="1"/>
  <c r="CE24" i="2"/>
  <c r="CK24" i="2"/>
  <c r="CF29" i="2"/>
  <c r="CJ29" i="2"/>
  <c r="CC29" i="2" s="1"/>
  <c r="AY29" i="2" s="1"/>
  <c r="CE32" i="2"/>
  <c r="CK32" i="2"/>
  <c r="CD34" i="2"/>
  <c r="CM42" i="2"/>
  <c r="CF43" i="2"/>
  <c r="CG44" i="2"/>
  <c r="CN44" i="2"/>
  <c r="CG50" i="2"/>
  <c r="CK55" i="2"/>
  <c r="CD55" i="2" s="1"/>
  <c r="CG55" i="2"/>
  <c r="CN55" i="2"/>
  <c r="CF55" i="2"/>
  <c r="CI55" i="2"/>
  <c r="CB55" i="2" s="1"/>
  <c r="D56" i="2"/>
  <c r="CE57" i="2"/>
  <c r="CK59" i="2"/>
  <c r="CD59" i="2" s="1"/>
  <c r="CG59" i="2"/>
  <c r="CN59" i="2"/>
  <c r="CF59" i="2"/>
  <c r="CI59" i="2"/>
  <c r="CB59" i="2" s="1"/>
  <c r="AX59" i="2" s="1"/>
  <c r="E60" i="2"/>
  <c r="CM61" i="2"/>
  <c r="J75" i="2"/>
  <c r="J76" i="2"/>
  <c r="CE93" i="2"/>
  <c r="CK93" i="2"/>
  <c r="CN95" i="2"/>
  <c r="CJ95" i="2"/>
  <c r="CC95" i="2" s="1"/>
  <c r="CF95" i="2"/>
  <c r="CL95" i="2"/>
  <c r="CG95" i="2"/>
  <c r="CM95" i="2"/>
  <c r="CE95" i="2"/>
  <c r="CK97" i="2"/>
  <c r="CM100" i="2"/>
  <c r="CE100" i="2"/>
  <c r="CL100" i="2"/>
  <c r="CN100" i="2"/>
  <c r="CD100" i="2"/>
  <c r="CK100" i="2"/>
  <c r="CG100" i="2"/>
  <c r="AW100" i="2" s="1"/>
  <c r="CF100" i="2"/>
  <c r="CM101" i="2"/>
  <c r="CD101" i="2"/>
  <c r="CJ101" i="2"/>
  <c r="CC101" i="2" s="1"/>
  <c r="AW101" i="2" s="1"/>
  <c r="CE101" i="2"/>
  <c r="CK101" i="2"/>
  <c r="CF101" i="2"/>
  <c r="CL101" i="2"/>
  <c r="CN101" i="2"/>
  <c r="CM111" i="2"/>
  <c r="CG111" i="2"/>
  <c r="CJ111" i="2"/>
  <c r="CC111" i="2" s="1"/>
  <c r="CL111" i="2"/>
  <c r="CN111" i="2"/>
  <c r="CE111" i="2"/>
  <c r="CK114" i="2"/>
  <c r="CG114" i="2"/>
  <c r="CJ114" i="2"/>
  <c r="CC114" i="2" s="1"/>
  <c r="CE114" i="2"/>
  <c r="AW114" i="2" s="1"/>
  <c r="CL114" i="2"/>
  <c r="CF114" i="2"/>
  <c r="CM114" i="2"/>
  <c r="CN114" i="2"/>
  <c r="CD114" i="2"/>
  <c r="CN119" i="2"/>
  <c r="CN121" i="2"/>
  <c r="CJ121" i="2"/>
  <c r="CC121" i="2" s="1"/>
  <c r="CE121" i="2"/>
  <c r="CL121" i="2"/>
  <c r="CF121" i="2"/>
  <c r="AW121" i="2" s="1"/>
  <c r="CK121" i="2"/>
  <c r="CM121" i="2"/>
  <c r="CG121" i="2"/>
  <c r="CM125" i="2"/>
  <c r="CJ139" i="2"/>
  <c r="CC139" i="2" s="1"/>
  <c r="CK153" i="2"/>
  <c r="CD153" i="2"/>
  <c r="AW164" i="2"/>
  <c r="CJ169" i="2"/>
  <c r="CC169" i="2" s="1"/>
  <c r="CH169" i="2"/>
  <c r="CA169" i="2" s="1"/>
  <c r="CI169" i="2"/>
  <c r="CB169" i="2" s="1"/>
  <c r="AW172" i="2"/>
  <c r="CH197" i="2"/>
  <c r="CA197" i="2" s="1"/>
  <c r="CI197" i="2"/>
  <c r="CB197" i="2" s="1"/>
  <c r="CK197" i="2"/>
  <c r="CD197" i="2" s="1"/>
  <c r="CJ197" i="2"/>
  <c r="CC197" i="2" s="1"/>
  <c r="CK15" i="2"/>
  <c r="CD15" i="2" s="1"/>
  <c r="CK21" i="2"/>
  <c r="CG24" i="2"/>
  <c r="CN34" i="2"/>
  <c r="CJ34" i="2"/>
  <c r="CC34" i="2" s="1"/>
  <c r="AY34" i="2" s="1"/>
  <c r="CF34" i="2"/>
  <c r="CM34" i="2"/>
  <c r="CE34" i="2"/>
  <c r="CL34" i="2"/>
  <c r="D54" i="2"/>
  <c r="CM48" i="2"/>
  <c r="CI48" i="2"/>
  <c r="CB48" i="2" s="1"/>
  <c r="AX48" i="2" s="1"/>
  <c r="CE48" i="2"/>
  <c r="CL48" i="2"/>
  <c r="CK48" i="2"/>
  <c r="CD48" i="2" s="1"/>
  <c r="CK51" i="2"/>
  <c r="CD51" i="2" s="1"/>
  <c r="CG51" i="2"/>
  <c r="CN51" i="2"/>
  <c r="CF51" i="2"/>
  <c r="CI51" i="2"/>
  <c r="CB51" i="2" s="1"/>
  <c r="AX51" i="2" s="1"/>
  <c r="CF52" i="2"/>
  <c r="CK52" i="2"/>
  <c r="CD52" i="2" s="1"/>
  <c r="AW96" i="2"/>
  <c r="CL131" i="2"/>
  <c r="CD131" i="2"/>
  <c r="CN131" i="2"/>
  <c r="CE131" i="2"/>
  <c r="AW131" i="2" s="1"/>
  <c r="CK131" i="2"/>
  <c r="CG131" i="2"/>
  <c r="CM131" i="2"/>
  <c r="CH166" i="2"/>
  <c r="CA166" i="2" s="1"/>
  <c r="AW166" i="2" s="1"/>
  <c r="CI166" i="2"/>
  <c r="CB166" i="2" s="1"/>
  <c r="CJ166" i="2"/>
  <c r="CC166" i="2" s="1"/>
  <c r="CK222" i="2"/>
  <c r="CG222" i="2"/>
  <c r="CL222" i="2"/>
  <c r="CF222" i="2"/>
  <c r="CI222" i="2"/>
  <c r="CB222" i="2" s="1"/>
  <c r="CN222" i="2"/>
  <c r="CJ222" i="2"/>
  <c r="CC222" i="2" s="1"/>
  <c r="CM222" i="2"/>
  <c r="CD222" i="2"/>
  <c r="CE222" i="2"/>
  <c r="CN228" i="2"/>
  <c r="CD228" i="2"/>
  <c r="CK228" i="2"/>
  <c r="CE228" i="2"/>
  <c r="AX228" i="2" s="1"/>
  <c r="CG228" i="2"/>
  <c r="CM228" i="2"/>
  <c r="CF228" i="2"/>
  <c r="CL228" i="2"/>
  <c r="CL15" i="2"/>
  <c r="CM21" i="2"/>
  <c r="CM24" i="2"/>
  <c r="CN26" i="2"/>
  <c r="CJ26" i="2"/>
  <c r="CC26" i="2" s="1"/>
  <c r="AY26" i="2" s="1"/>
  <c r="CF26" i="2"/>
  <c r="CG26" i="2"/>
  <c r="CL26" i="2"/>
  <c r="CF42" i="2"/>
  <c r="CE45" i="2"/>
  <c r="CN45" i="2"/>
  <c r="CG48" i="2"/>
  <c r="CN48" i="2"/>
  <c r="CM49" i="2"/>
  <c r="CG52" i="2"/>
  <c r="CM53" i="2"/>
  <c r="CK57" i="2"/>
  <c r="CD57" i="2" s="1"/>
  <c r="CG57" i="2"/>
  <c r="CN57" i="2"/>
  <c r="CF57" i="2"/>
  <c r="CI57" i="2"/>
  <c r="CB57" i="2" s="1"/>
  <c r="AX57" i="2" s="1"/>
  <c r="D58" i="2"/>
  <c r="CG62" i="2"/>
  <c r="CN62" i="2"/>
  <c r="CM63" i="2"/>
  <c r="J67" i="2"/>
  <c r="J68" i="2"/>
  <c r="CD91" i="2"/>
  <c r="CK91" i="2"/>
  <c r="D94" i="2"/>
  <c r="CK108" i="2"/>
  <c r="CG108" i="2"/>
  <c r="CN108" i="2"/>
  <c r="CD108" i="2"/>
  <c r="CJ108" i="2"/>
  <c r="CC108" i="2" s="1"/>
  <c r="AW108" i="2" s="1"/>
  <c r="CE108" i="2"/>
  <c r="CM108" i="2"/>
  <c r="CF108" i="2"/>
  <c r="CK110" i="2"/>
  <c r="CG110" i="2"/>
  <c r="CM110" i="2"/>
  <c r="CN110" i="2"/>
  <c r="CD110" i="2"/>
  <c r="CJ110" i="2"/>
  <c r="CC110" i="2" s="1"/>
  <c r="CE110" i="2"/>
  <c r="CL122" i="2"/>
  <c r="CD122" i="2"/>
  <c r="CN122" i="2"/>
  <c r="CE122" i="2"/>
  <c r="CJ122" i="2"/>
  <c r="CC122" i="2" s="1"/>
  <c r="CF122" i="2"/>
  <c r="CK122" i="2"/>
  <c r="CE125" i="2"/>
  <c r="CF131" i="2"/>
  <c r="CN132" i="2"/>
  <c r="CJ132" i="2"/>
  <c r="CC132" i="2" s="1"/>
  <c r="CF132" i="2"/>
  <c r="AW132" i="2" s="1"/>
  <c r="CK132" i="2"/>
  <c r="CE132" i="2"/>
  <c r="CM132" i="2"/>
  <c r="CG132" i="2"/>
  <c r="CD132" i="2"/>
  <c r="CL137" i="2"/>
  <c r="CD137" i="2"/>
  <c r="CJ137" i="2"/>
  <c r="CC137" i="2" s="1"/>
  <c r="AW137" i="2" s="1"/>
  <c r="CF137" i="2"/>
  <c r="CK137" i="2"/>
  <c r="CE137" i="2"/>
  <c r="CM137" i="2"/>
  <c r="CG137" i="2"/>
  <c r="CL143" i="2"/>
  <c r="CD143" i="2"/>
  <c r="CN143" i="2"/>
  <c r="CE143" i="2"/>
  <c r="CM143" i="2"/>
  <c r="CJ143" i="2"/>
  <c r="CC143" i="2" s="1"/>
  <c r="CF143" i="2"/>
  <c r="AW143" i="2" s="1"/>
  <c r="CK143" i="2"/>
  <c r="CG143" i="2"/>
  <c r="CH175" i="2"/>
  <c r="CA175" i="2" s="1"/>
  <c r="AW175" i="2" s="1"/>
  <c r="CJ175" i="2"/>
  <c r="CC175" i="2" s="1"/>
  <c r="CI175" i="2"/>
  <c r="CB175" i="2" s="1"/>
  <c r="CK175" i="2"/>
  <c r="CD175" i="2" s="1"/>
  <c r="CH181" i="2"/>
  <c r="CA181" i="2" s="1"/>
  <c r="AW181" i="2" s="1"/>
  <c r="CI181" i="2"/>
  <c r="CB181" i="2" s="1"/>
  <c r="CK181" i="2"/>
  <c r="CD181" i="2" s="1"/>
  <c r="CJ181" i="2"/>
  <c r="CC181" i="2" s="1"/>
  <c r="CK206" i="2"/>
  <c r="CD206" i="2" s="1"/>
  <c r="CL226" i="2"/>
  <c r="CF226" i="2"/>
  <c r="CN226" i="2"/>
  <c r="CG226" i="2"/>
  <c r="AX226" i="2" s="1"/>
  <c r="CK226" i="2"/>
  <c r="CM226" i="2"/>
  <c r="CD226" i="2"/>
  <c r="CM243" i="2"/>
  <c r="CF243" i="2"/>
  <c r="CN243" i="2"/>
  <c r="CE243" i="2"/>
  <c r="CG243" i="2"/>
  <c r="CK243" i="2"/>
  <c r="CL243" i="2"/>
  <c r="CD243" i="2"/>
  <c r="AX243" i="2" s="1"/>
  <c r="CK246" i="2"/>
  <c r="CD246" i="2"/>
  <c r="CG246" i="2"/>
  <c r="CF246" i="2"/>
  <c r="CN246" i="2"/>
  <c r="CL246" i="2"/>
  <c r="CM246" i="2"/>
  <c r="CE246" i="2"/>
  <c r="CG15" i="2"/>
  <c r="CG21" i="2"/>
  <c r="CL24" i="2"/>
  <c r="CL29" i="2"/>
  <c r="CD29" i="2"/>
  <c r="CK29" i="2"/>
  <c r="CN32" i="2"/>
  <c r="CJ32" i="2"/>
  <c r="CC32" i="2" s="1"/>
  <c r="AY32" i="2" s="1"/>
  <c r="CF32" i="2"/>
  <c r="CG32" i="2"/>
  <c r="CL32" i="2"/>
  <c r="CG34" i="2"/>
  <c r="CI43" i="2"/>
  <c r="CB43" i="2" s="1"/>
  <c r="CN43" i="2"/>
  <c r="CG43" i="2"/>
  <c r="CK45" i="2"/>
  <c r="CD45" i="2" s="1"/>
  <c r="CK47" i="2"/>
  <c r="CD47" i="2" s="1"/>
  <c r="CG47" i="2"/>
  <c r="CN47" i="2"/>
  <c r="CF47" i="2"/>
  <c r="CF48" i="2"/>
  <c r="CM52" i="2"/>
  <c r="CI52" i="2"/>
  <c r="CB52" i="2" s="1"/>
  <c r="AX52" i="2" s="1"/>
  <c r="CE52" i="2"/>
  <c r="CL52" i="2"/>
  <c r="CK61" i="2"/>
  <c r="CD61" i="2" s="1"/>
  <c r="AX61" i="2" s="1"/>
  <c r="CG61" i="2"/>
  <c r="CN61" i="2"/>
  <c r="CF61" i="2"/>
  <c r="CF62" i="2"/>
  <c r="J79" i="2"/>
  <c r="CK99" i="2"/>
  <c r="CG99" i="2"/>
  <c r="CL99" i="2"/>
  <c r="CF99" i="2"/>
  <c r="CM99" i="2"/>
  <c r="CE99" i="2"/>
  <c r="CN99" i="2"/>
  <c r="CM15" i="2"/>
  <c r="CD32" i="2"/>
  <c r="CK41" i="2"/>
  <c r="CD41" i="2" s="1"/>
  <c r="CG41" i="2"/>
  <c r="CN41" i="2"/>
  <c r="CF41" i="2"/>
  <c r="CM50" i="2"/>
  <c r="CI50" i="2"/>
  <c r="CB50" i="2" s="1"/>
  <c r="AX50" i="2" s="1"/>
  <c r="CE50" i="2"/>
  <c r="CL50" i="2"/>
  <c r="CL51" i="2"/>
  <c r="J72" i="2"/>
  <c r="CL91" i="2"/>
  <c r="CM98" i="2"/>
  <c r="CJ98" i="2"/>
  <c r="CC98" i="2" s="1"/>
  <c r="AW98" i="2" s="1"/>
  <c r="CF98" i="2"/>
  <c r="CK98" i="2"/>
  <c r="CE98" i="2"/>
  <c r="CL98" i="2"/>
  <c r="CG98" i="2"/>
  <c r="CL129" i="2"/>
  <c r="CG129" i="2"/>
  <c r="CJ129" i="2"/>
  <c r="CC129" i="2" s="1"/>
  <c r="CD129" i="2"/>
  <c r="CK129" i="2"/>
  <c r="CM129" i="2"/>
  <c r="CE129" i="2"/>
  <c r="CF129" i="2"/>
  <c r="CK166" i="2"/>
  <c r="CD166" i="2" s="1"/>
  <c r="CN224" i="2"/>
  <c r="CD224" i="2"/>
  <c r="CL224" i="2"/>
  <c r="CF224" i="2"/>
  <c r="CG224" i="2"/>
  <c r="CK224" i="2"/>
  <c r="CE224" i="2"/>
  <c r="CM224" i="2"/>
  <c r="AW97" i="2"/>
  <c r="CF103" i="2"/>
  <c r="CM113" i="2"/>
  <c r="CE113" i="2"/>
  <c r="AW113" i="2" s="1"/>
  <c r="CN113" i="2"/>
  <c r="CD113" i="2"/>
  <c r="CJ113" i="2"/>
  <c r="CC113" i="2" s="1"/>
  <c r="CF113" i="2"/>
  <c r="CG113" i="2"/>
  <c r="CL113" i="2"/>
  <c r="AW122" i="2"/>
  <c r="CL123" i="2"/>
  <c r="CG123" i="2"/>
  <c r="CM123" i="2"/>
  <c r="CF123" i="2"/>
  <c r="CK123" i="2"/>
  <c r="CD123" i="2"/>
  <c r="AW123" i="2" s="1"/>
  <c r="CN123" i="2"/>
  <c r="CE123" i="2"/>
  <c r="CL124" i="2"/>
  <c r="CG124" i="2"/>
  <c r="CK124" i="2"/>
  <c r="CE124" i="2"/>
  <c r="CN124" i="2"/>
  <c r="CF124" i="2"/>
  <c r="CD124" i="2"/>
  <c r="AW124" i="2" s="1"/>
  <c r="AW125" i="2"/>
  <c r="CL127" i="2"/>
  <c r="CG127" i="2"/>
  <c r="CM127" i="2"/>
  <c r="CF127" i="2"/>
  <c r="CN127" i="2"/>
  <c r="CE127" i="2"/>
  <c r="CD127" i="2"/>
  <c r="AW127" i="2" s="1"/>
  <c r="CL133" i="2"/>
  <c r="CD133" i="2"/>
  <c r="CM133" i="2"/>
  <c r="CK133" i="2"/>
  <c r="CG133" i="2"/>
  <c r="AW133" i="2" s="1"/>
  <c r="CN133" i="2"/>
  <c r="CL141" i="2"/>
  <c r="CD141" i="2"/>
  <c r="CJ141" i="2"/>
  <c r="CC141" i="2" s="1"/>
  <c r="CF141" i="2"/>
  <c r="CM141" i="2"/>
  <c r="CG141" i="2"/>
  <c r="CK141" i="2"/>
  <c r="CN141" i="2"/>
  <c r="CE141" i="2"/>
  <c r="CN142" i="2"/>
  <c r="CJ142" i="2"/>
  <c r="CC142" i="2" s="1"/>
  <c r="CF142" i="2"/>
  <c r="CL142" i="2"/>
  <c r="CG142" i="2"/>
  <c r="CK142" i="2"/>
  <c r="CD142" i="2"/>
  <c r="CM142" i="2"/>
  <c r="CN144" i="2"/>
  <c r="CJ144" i="2"/>
  <c r="CC144" i="2" s="1"/>
  <c r="CF144" i="2"/>
  <c r="CK144" i="2"/>
  <c r="CE144" i="2"/>
  <c r="AW144" i="2" s="1"/>
  <c r="CM144" i="2"/>
  <c r="CG144" i="2"/>
  <c r="CL144" i="2"/>
  <c r="CI168" i="2"/>
  <c r="CB168" i="2" s="1"/>
  <c r="CJ168" i="2"/>
  <c r="CC168" i="2" s="1"/>
  <c r="CK168" i="2"/>
  <c r="CD168" i="2" s="1"/>
  <c r="CH168" i="2"/>
  <c r="CA168" i="2" s="1"/>
  <c r="CH171" i="2"/>
  <c r="CA171" i="2" s="1"/>
  <c r="AW171" i="2" s="1"/>
  <c r="CI171" i="2"/>
  <c r="CB171" i="2" s="1"/>
  <c r="CK171" i="2"/>
  <c r="CD171" i="2" s="1"/>
  <c r="CI176" i="2"/>
  <c r="CB176" i="2" s="1"/>
  <c r="CJ176" i="2"/>
  <c r="CC176" i="2" s="1"/>
  <c r="CK176" i="2"/>
  <c r="CD176" i="2" s="1"/>
  <c r="CH176" i="2"/>
  <c r="CA176" i="2" s="1"/>
  <c r="CH185" i="2"/>
  <c r="CA185" i="2" s="1"/>
  <c r="CI185" i="2"/>
  <c r="CB185" i="2" s="1"/>
  <c r="CK185" i="2"/>
  <c r="CD185" i="2" s="1"/>
  <c r="CJ185" i="2"/>
  <c r="CC185" i="2" s="1"/>
  <c r="CH196" i="2"/>
  <c r="CA196" i="2" s="1"/>
  <c r="CJ196" i="2"/>
  <c r="CC196" i="2" s="1"/>
  <c r="CK196" i="2"/>
  <c r="CD196" i="2" s="1"/>
  <c r="CI196" i="2"/>
  <c r="CB196" i="2" s="1"/>
  <c r="CK225" i="2"/>
  <c r="CE225" i="2"/>
  <c r="AX225" i="2" s="1"/>
  <c r="CM225" i="2"/>
  <c r="CF225" i="2"/>
  <c r="CL225" i="2"/>
  <c r="CG225" i="2"/>
  <c r="CN225" i="2"/>
  <c r="CD225" i="2"/>
  <c r="CK249" i="2"/>
  <c r="CE249" i="2"/>
  <c r="CN249" i="2"/>
  <c r="CG249" i="2"/>
  <c r="CM249" i="2"/>
  <c r="CF249" i="2"/>
  <c r="CD249" i="2"/>
  <c r="CL249" i="2"/>
  <c r="CN252" i="2"/>
  <c r="CD252" i="2"/>
  <c r="CL252" i="2"/>
  <c r="CF252" i="2"/>
  <c r="CK252" i="2"/>
  <c r="CE252" i="2"/>
  <c r="CM252" i="2"/>
  <c r="CG252" i="2"/>
  <c r="CN268" i="2"/>
  <c r="CD268" i="2"/>
  <c r="CK268" i="2"/>
  <c r="CE268" i="2"/>
  <c r="CM268" i="2"/>
  <c r="CF268" i="2"/>
  <c r="CG268" i="2"/>
  <c r="CL268" i="2"/>
  <c r="CL273" i="2"/>
  <c r="CF273" i="2"/>
  <c r="CN273" i="2"/>
  <c r="CG273" i="2"/>
  <c r="CE273" i="2"/>
  <c r="CM273" i="2"/>
  <c r="CK273" i="2"/>
  <c r="CK103" i="2"/>
  <c r="CG103" i="2"/>
  <c r="CN103" i="2"/>
  <c r="CD103" i="2"/>
  <c r="CJ103" i="2"/>
  <c r="CC103" i="2" s="1"/>
  <c r="AW103" i="2" s="1"/>
  <c r="CE103" i="2"/>
  <c r="CL103" i="2"/>
  <c r="CK105" i="2"/>
  <c r="CG105" i="2"/>
  <c r="CM105" i="2"/>
  <c r="CN105" i="2"/>
  <c r="CD105" i="2"/>
  <c r="CM106" i="2"/>
  <c r="CE106" i="2"/>
  <c r="CJ106" i="2"/>
  <c r="CC106" i="2" s="1"/>
  <c r="AW106" i="2" s="1"/>
  <c r="CF106" i="2"/>
  <c r="CK106" i="2"/>
  <c r="CG106" i="2"/>
  <c r="CD106" i="2"/>
  <c r="CN106" i="2"/>
  <c r="CN116" i="2"/>
  <c r="CJ116" i="2"/>
  <c r="CC116" i="2" s="1"/>
  <c r="AW116" i="2" s="1"/>
  <c r="CF116" i="2"/>
  <c r="CD116" i="2"/>
  <c r="CK116" i="2"/>
  <c r="CE116" i="2"/>
  <c r="CL116" i="2"/>
  <c r="CG116" i="2"/>
  <c r="CL117" i="2"/>
  <c r="CD117" i="2"/>
  <c r="CK117" i="2"/>
  <c r="CG117" i="2"/>
  <c r="CM117" i="2"/>
  <c r="CF117" i="2"/>
  <c r="CN117" i="2"/>
  <c r="CE117" i="2"/>
  <c r="CN118" i="2"/>
  <c r="CJ118" i="2"/>
  <c r="CC118" i="2" s="1"/>
  <c r="CF118" i="2"/>
  <c r="CM118" i="2"/>
  <c r="CK118" i="2"/>
  <c r="CE118" i="2"/>
  <c r="CL118" i="2"/>
  <c r="CG118" i="2"/>
  <c r="CD118" i="2"/>
  <c r="AW118" i="2" s="1"/>
  <c r="CN134" i="2"/>
  <c r="CJ134" i="2"/>
  <c r="CC134" i="2" s="1"/>
  <c r="CF134" i="2"/>
  <c r="CD134" i="2"/>
  <c r="CK134" i="2"/>
  <c r="CE134" i="2"/>
  <c r="CL134" i="2"/>
  <c r="CG134" i="2"/>
  <c r="CL135" i="2"/>
  <c r="CD135" i="2"/>
  <c r="CK135" i="2"/>
  <c r="CG135" i="2"/>
  <c r="CM135" i="2"/>
  <c r="CF135" i="2"/>
  <c r="CN135" i="2"/>
  <c r="CE135" i="2"/>
  <c r="CN136" i="2"/>
  <c r="CJ136" i="2"/>
  <c r="CC136" i="2" s="1"/>
  <c r="CF136" i="2"/>
  <c r="CM136" i="2"/>
  <c r="CK136" i="2"/>
  <c r="CE136" i="2"/>
  <c r="CL136" i="2"/>
  <c r="CG136" i="2"/>
  <c r="CD136" i="2"/>
  <c r="AW136" i="2" s="1"/>
  <c r="CN140" i="2"/>
  <c r="CJ140" i="2"/>
  <c r="CC140" i="2" s="1"/>
  <c r="CF140" i="2"/>
  <c r="CM140" i="2"/>
  <c r="CL140" i="2"/>
  <c r="CG140" i="2"/>
  <c r="CD140" i="2"/>
  <c r="AW140" i="2" s="1"/>
  <c r="CK140" i="2"/>
  <c r="CJ171" i="2"/>
  <c r="CC171" i="2" s="1"/>
  <c r="CK174" i="2"/>
  <c r="CD174" i="2" s="1"/>
  <c r="CJ174" i="2"/>
  <c r="CC174" i="2" s="1"/>
  <c r="CH174" i="2"/>
  <c r="CA174" i="2" s="1"/>
  <c r="CI174" i="2"/>
  <c r="CB174" i="2" s="1"/>
  <c r="CH180" i="2"/>
  <c r="CA180" i="2" s="1"/>
  <c r="CJ180" i="2"/>
  <c r="CC180" i="2" s="1"/>
  <c r="CK180" i="2"/>
  <c r="CD180" i="2" s="1"/>
  <c r="CI180" i="2"/>
  <c r="CB180" i="2" s="1"/>
  <c r="AW182" i="2"/>
  <c r="CH186" i="2"/>
  <c r="CA186" i="2" s="1"/>
  <c r="AW186" i="2" s="1"/>
  <c r="CK186" i="2"/>
  <c r="CD186" i="2" s="1"/>
  <c r="CJ186" i="2"/>
  <c r="CC186" i="2" s="1"/>
  <c r="D192" i="2"/>
  <c r="CL229" i="2"/>
  <c r="CD229" i="2"/>
  <c r="CM229" i="2"/>
  <c r="CK229" i="2"/>
  <c r="CG229" i="2"/>
  <c r="CI229" i="2"/>
  <c r="CB229" i="2" s="1"/>
  <c r="CE229" i="2"/>
  <c r="CN229" i="2"/>
  <c r="CJ229" i="2"/>
  <c r="CC229" i="2" s="1"/>
  <c r="AX229" i="2" s="1"/>
  <c r="CF229" i="2"/>
  <c r="CG254" i="2"/>
  <c r="CF254" i="2"/>
  <c r="CN254" i="2"/>
  <c r="CE254" i="2"/>
  <c r="CM254" i="2"/>
  <c r="CL254" i="2"/>
  <c r="CD273" i="2"/>
  <c r="AX273" i="2" s="1"/>
  <c r="D104" i="2"/>
  <c r="D109" i="2"/>
  <c r="CD115" i="2"/>
  <c r="AW115" i="2" s="1"/>
  <c r="AW117" i="2"/>
  <c r="CL126" i="2"/>
  <c r="CG126" i="2"/>
  <c r="CN126" i="2"/>
  <c r="CE126" i="2"/>
  <c r="AW126" i="2" s="1"/>
  <c r="CK126" i="2"/>
  <c r="CL128" i="2"/>
  <c r="CG128" i="2"/>
  <c r="CK128" i="2"/>
  <c r="CE128" i="2"/>
  <c r="CJ128" i="2"/>
  <c r="CC128" i="2" s="1"/>
  <c r="AW128" i="2" s="1"/>
  <c r="AW135" i="2"/>
  <c r="CK165" i="2"/>
  <c r="CD165" i="2" s="1"/>
  <c r="CI165" i="2"/>
  <c r="CB165" i="2" s="1"/>
  <c r="CJ165" i="2"/>
  <c r="CC165" i="2" s="1"/>
  <c r="CH165" i="2"/>
  <c r="CA165" i="2" s="1"/>
  <c r="CH190" i="2"/>
  <c r="CA190" i="2" s="1"/>
  <c r="AW190" i="2" s="1"/>
  <c r="CJ190" i="2"/>
  <c r="CC190" i="2" s="1"/>
  <c r="CI190" i="2"/>
  <c r="CB190" i="2" s="1"/>
  <c r="CK190" i="2"/>
  <c r="CD190" i="2" s="1"/>
  <c r="CK204" i="2"/>
  <c r="CD204" i="2" s="1"/>
  <c r="CI204" i="2"/>
  <c r="CB204" i="2" s="1"/>
  <c r="CH204" i="2"/>
  <c r="CA204" i="2" s="1"/>
  <c r="CM221" i="2"/>
  <c r="CI221" i="2"/>
  <c r="CB221" i="2" s="1"/>
  <c r="AX221" i="2" s="1"/>
  <c r="CE221" i="2"/>
  <c r="CJ221" i="2"/>
  <c r="CC221" i="2" s="1"/>
  <c r="CD221" i="2"/>
  <c r="CN221" i="2"/>
  <c r="CG221" i="2"/>
  <c r="CL221" i="2"/>
  <c r="CF221" i="2"/>
  <c r="CL262" i="2"/>
  <c r="CN262" i="2"/>
  <c r="CE262" i="2"/>
  <c r="CM262" i="2"/>
  <c r="CF262" i="2"/>
  <c r="CG262" i="2"/>
  <c r="CL274" i="2"/>
  <c r="CF274" i="2"/>
  <c r="CK274" i="2"/>
  <c r="CD274" i="2"/>
  <c r="CM274" i="2"/>
  <c r="CG274" i="2"/>
  <c r="CN274" i="2"/>
  <c r="CE274" i="2"/>
  <c r="CM102" i="2"/>
  <c r="CD102" i="2"/>
  <c r="AW102" i="2" s="1"/>
  <c r="CG102" i="2"/>
  <c r="CL102" i="2"/>
  <c r="CM107" i="2"/>
  <c r="CD107" i="2"/>
  <c r="CG107" i="2"/>
  <c r="CL107" i="2"/>
  <c r="CK112" i="2"/>
  <c r="CG112" i="2"/>
  <c r="CF112" i="2"/>
  <c r="AW112" i="2" s="1"/>
  <c r="CL112" i="2"/>
  <c r="CM115" i="2"/>
  <c r="CE115" i="2"/>
  <c r="CL115" i="2"/>
  <c r="CN120" i="2"/>
  <c r="CJ120" i="2"/>
  <c r="CC120" i="2" s="1"/>
  <c r="AW120" i="2" s="1"/>
  <c r="CF120" i="2"/>
  <c r="CL120" i="2"/>
  <c r="CG120" i="2"/>
  <c r="CE120" i="2"/>
  <c r="CM120" i="2"/>
  <c r="CN130" i="2"/>
  <c r="CJ130" i="2"/>
  <c r="CC130" i="2" s="1"/>
  <c r="AW130" i="2" s="1"/>
  <c r="CF130" i="2"/>
  <c r="CL130" i="2"/>
  <c r="CG130" i="2"/>
  <c r="CE130" i="2"/>
  <c r="CM130" i="2"/>
  <c r="CN138" i="2"/>
  <c r="CJ138" i="2"/>
  <c r="CC138" i="2" s="1"/>
  <c r="AW138" i="2" s="1"/>
  <c r="CF138" i="2"/>
  <c r="CL138" i="2"/>
  <c r="CG138" i="2"/>
  <c r="CE138" i="2"/>
  <c r="CM138" i="2"/>
  <c r="AW142" i="2"/>
  <c r="CK152" i="2"/>
  <c r="CG152" i="2"/>
  <c r="CN152" i="2"/>
  <c r="CD152" i="2"/>
  <c r="CM152" i="2"/>
  <c r="CM227" i="2"/>
  <c r="CG227" i="2"/>
  <c r="CL227" i="2"/>
  <c r="CE227" i="2"/>
  <c r="CF227" i="2"/>
  <c r="CK227" i="2"/>
  <c r="CD227" i="2"/>
  <c r="AX227" i="2" s="1"/>
  <c r="CK237" i="2"/>
  <c r="CE237" i="2"/>
  <c r="CM237" i="2"/>
  <c r="CF237" i="2"/>
  <c r="CL237" i="2"/>
  <c r="CG237" i="2"/>
  <c r="CN237" i="2"/>
  <c r="CD237" i="2"/>
  <c r="AX261" i="2"/>
  <c r="AX262" i="2"/>
  <c r="CN270" i="2"/>
  <c r="CD270" i="2"/>
  <c r="CL270" i="2"/>
  <c r="CF270" i="2"/>
  <c r="CG270" i="2"/>
  <c r="CM270" i="2"/>
  <c r="CE270" i="2"/>
  <c r="AX270" i="2" s="1"/>
  <c r="CK270" i="2"/>
  <c r="CL281" i="2"/>
  <c r="CF281" i="2"/>
  <c r="CM281" i="2"/>
  <c r="CE281" i="2"/>
  <c r="CG281" i="2"/>
  <c r="CD281" i="2"/>
  <c r="CN281" i="2"/>
  <c r="CK281" i="2"/>
  <c r="CN284" i="2"/>
  <c r="CD284" i="2"/>
  <c r="CK284" i="2"/>
  <c r="CE284" i="2"/>
  <c r="CG284" i="2"/>
  <c r="CF284" i="2"/>
  <c r="CM284" i="2"/>
  <c r="CL284" i="2"/>
  <c r="CN288" i="2"/>
  <c r="CD288" i="2"/>
  <c r="AX288" i="2" s="1"/>
  <c r="CK288" i="2"/>
  <c r="CE288" i="2"/>
  <c r="CG288" i="2"/>
  <c r="CF288" i="2"/>
  <c r="CM288" i="2"/>
  <c r="CL288" i="2"/>
  <c r="CH184" i="2"/>
  <c r="CA184" i="2" s="1"/>
  <c r="CJ184" i="2"/>
  <c r="CC184" i="2" s="1"/>
  <c r="CH189" i="2"/>
  <c r="CA189" i="2" s="1"/>
  <c r="CI189" i="2"/>
  <c r="CB189" i="2" s="1"/>
  <c r="CL205" i="2"/>
  <c r="CE205" i="2" s="1"/>
  <c r="CH205" i="2"/>
  <c r="CA205" i="2" s="1"/>
  <c r="CI205" i="2"/>
  <c r="CB205" i="2" s="1"/>
  <c r="CJ205" i="2"/>
  <c r="CC205" i="2" s="1"/>
  <c r="CK234" i="2"/>
  <c r="CE234" i="2"/>
  <c r="CM234" i="2"/>
  <c r="CF234" i="2"/>
  <c r="AX234" i="2" s="1"/>
  <c r="CG234" i="2"/>
  <c r="CL234" i="2"/>
  <c r="CD234" i="2"/>
  <c r="AX237" i="2"/>
  <c r="CM239" i="2"/>
  <c r="CG239" i="2"/>
  <c r="CK239" i="2"/>
  <c r="CD239" i="2"/>
  <c r="AX239" i="2" s="1"/>
  <c r="CN239" i="2"/>
  <c r="CF239" i="2"/>
  <c r="CE239" i="2"/>
  <c r="CM241" i="2"/>
  <c r="CI241" i="2"/>
  <c r="CB241" i="2" s="1"/>
  <c r="CD241" i="2"/>
  <c r="CL241" i="2"/>
  <c r="CF241" i="2"/>
  <c r="CN241" i="2"/>
  <c r="CE241" i="2"/>
  <c r="CK241" i="2"/>
  <c r="CG241" i="2"/>
  <c r="CJ241" i="2"/>
  <c r="CC241" i="2" s="1"/>
  <c r="AX263" i="2"/>
  <c r="CL275" i="2"/>
  <c r="CF275" i="2"/>
  <c r="CN275" i="2"/>
  <c r="CG275" i="2"/>
  <c r="CK275" i="2"/>
  <c r="CM275" i="2"/>
  <c r="CD275" i="2"/>
  <c r="AX275" i="2" s="1"/>
  <c r="CL276" i="2"/>
  <c r="CF276" i="2"/>
  <c r="CK276" i="2"/>
  <c r="CD276" i="2"/>
  <c r="CN276" i="2"/>
  <c r="CE276" i="2"/>
  <c r="CM276" i="2"/>
  <c r="CN277" i="2"/>
  <c r="CJ277" i="2"/>
  <c r="CC277" i="2" s="1"/>
  <c r="CF277" i="2"/>
  <c r="CM277" i="2"/>
  <c r="CL277" i="2"/>
  <c r="CG277" i="2"/>
  <c r="CK277" i="2"/>
  <c r="CE277" i="2"/>
  <c r="CD277" i="2"/>
  <c r="AX277" i="2" s="1"/>
  <c r="CN287" i="2"/>
  <c r="CD287" i="2"/>
  <c r="CL287" i="2"/>
  <c r="CF287" i="2"/>
  <c r="AX287" i="2" s="1"/>
  <c r="CM287" i="2"/>
  <c r="CE287" i="2"/>
  <c r="CG287" i="2"/>
  <c r="CK287" i="2"/>
  <c r="CN297" i="2"/>
  <c r="CD297" i="2"/>
  <c r="CM297" i="2"/>
  <c r="CG297" i="2"/>
  <c r="CF297" i="2"/>
  <c r="CL297" i="2"/>
  <c r="CE297" i="2"/>
  <c r="AX297" i="2" s="1"/>
  <c r="CL302" i="2"/>
  <c r="CF302" i="2"/>
  <c r="CM302" i="2"/>
  <c r="CG302" i="2"/>
  <c r="CK302" i="2"/>
  <c r="CN302" i="2"/>
  <c r="CD302" i="2"/>
  <c r="AX302" i="2" s="1"/>
  <c r="CL303" i="2"/>
  <c r="CF303" i="2"/>
  <c r="CM303" i="2"/>
  <c r="CG303" i="2"/>
  <c r="CK303" i="2"/>
  <c r="CD303" i="2"/>
  <c r="CN303" i="2"/>
  <c r="CL306" i="2"/>
  <c r="CF306" i="2"/>
  <c r="AX306" i="2" s="1"/>
  <c r="CM306" i="2"/>
  <c r="CG306" i="2"/>
  <c r="CK306" i="2"/>
  <c r="CN306" i="2"/>
  <c r="CD306" i="2"/>
  <c r="CI320" i="2"/>
  <c r="CB320" i="2"/>
  <c r="AS320" i="2" s="1"/>
  <c r="AY153" i="2"/>
  <c r="CK156" i="2"/>
  <c r="CG156" i="2"/>
  <c r="CN156" i="2"/>
  <c r="CD156" i="2"/>
  <c r="AY156" i="2" s="1"/>
  <c r="CM156" i="2"/>
  <c r="CJ164" i="2"/>
  <c r="CC164" i="2" s="1"/>
  <c r="CI164" i="2"/>
  <c r="CB164" i="2" s="1"/>
  <c r="CK170" i="2"/>
  <c r="CD170" i="2" s="1"/>
  <c r="CH170" i="2"/>
  <c r="CA170" i="2" s="1"/>
  <c r="CJ177" i="2"/>
  <c r="CC177" i="2" s="1"/>
  <c r="CH177" i="2"/>
  <c r="CA177" i="2" s="1"/>
  <c r="AW177" i="2" s="1"/>
  <c r="E178" i="2"/>
  <c r="D178" i="2" s="1"/>
  <c r="CI184" i="2"/>
  <c r="CB184" i="2" s="1"/>
  <c r="D188" i="2"/>
  <c r="CJ189" i="2"/>
  <c r="CC189" i="2" s="1"/>
  <c r="D193" i="2"/>
  <c r="CI194" i="2"/>
  <c r="CB194" i="2" s="1"/>
  <c r="AW194" i="2" s="1"/>
  <c r="CK205" i="2"/>
  <c r="CD205" i="2" s="1"/>
  <c r="D216" i="2"/>
  <c r="AX224" i="2"/>
  <c r="CN231" i="2"/>
  <c r="CD231" i="2"/>
  <c r="AX231" i="2" s="1"/>
  <c r="CL231" i="2"/>
  <c r="CF231" i="2"/>
  <c r="CK231" i="2"/>
  <c r="CN234" i="2"/>
  <c r="CK242" i="2"/>
  <c r="CD242" i="2"/>
  <c r="CM242" i="2"/>
  <c r="CE242" i="2"/>
  <c r="AX242" i="2" s="1"/>
  <c r="CG242" i="2"/>
  <c r="CN242" i="2"/>
  <c r="CF242" i="2"/>
  <c r="CN296" i="2"/>
  <c r="CD296" i="2"/>
  <c r="CK296" i="2"/>
  <c r="CE296" i="2"/>
  <c r="AX296" i="2" s="1"/>
  <c r="CG296" i="2"/>
  <c r="CM296" i="2"/>
  <c r="CL296" i="2"/>
  <c r="CF296" i="2"/>
  <c r="AW141" i="2"/>
  <c r="D159" i="2"/>
  <c r="CK150" i="2"/>
  <c r="CG150" i="2"/>
  <c r="CF150" i="2"/>
  <c r="AY150" i="2" s="1"/>
  <c r="CL150" i="2"/>
  <c r="CK154" i="2"/>
  <c r="CG154" i="2"/>
  <c r="CF154" i="2"/>
  <c r="AY154" i="2" s="1"/>
  <c r="CL154" i="2"/>
  <c r="CK158" i="2"/>
  <c r="CG158" i="2"/>
  <c r="CF158" i="2"/>
  <c r="AY158" i="2" s="1"/>
  <c r="CL158" i="2"/>
  <c r="CK173" i="2"/>
  <c r="CD173" i="2" s="1"/>
  <c r="AW173" i="2" s="1"/>
  <c r="D179" i="2"/>
  <c r="D183" i="2"/>
  <c r="D187" i="2"/>
  <c r="D191" i="2"/>
  <c r="D195" i="2"/>
  <c r="D203" i="2"/>
  <c r="D213" i="2"/>
  <c r="CM230" i="2"/>
  <c r="CG230" i="2"/>
  <c r="CK230" i="2"/>
  <c r="CD230" i="2"/>
  <c r="D232" i="2"/>
  <c r="CN236" i="2"/>
  <c r="CD236" i="2"/>
  <c r="AX236" i="2" s="1"/>
  <c r="CK236" i="2"/>
  <c r="CE236" i="2"/>
  <c r="AX249" i="2"/>
  <c r="CN265" i="2"/>
  <c r="CJ265" i="2"/>
  <c r="CC265" i="2" s="1"/>
  <c r="CF265" i="2"/>
  <c r="CM265" i="2"/>
  <c r="CL265" i="2"/>
  <c r="CG265" i="2"/>
  <c r="CE265" i="2"/>
  <c r="CI265" i="2"/>
  <c r="CB265" i="2" s="1"/>
  <c r="AX265" i="2" s="1"/>
  <c r="CN283" i="2"/>
  <c r="CJ283" i="2"/>
  <c r="CC283" i="2" s="1"/>
  <c r="AX283" i="2" s="1"/>
  <c r="CF283" i="2"/>
  <c r="CL283" i="2"/>
  <c r="CG283" i="2"/>
  <c r="CM283" i="2"/>
  <c r="CE283" i="2"/>
  <c r="CK283" i="2"/>
  <c r="CD283" i="2"/>
  <c r="CN285" i="2"/>
  <c r="CD285" i="2"/>
  <c r="AX285" i="2" s="1"/>
  <c r="CM285" i="2"/>
  <c r="CG285" i="2"/>
  <c r="CK285" i="2"/>
  <c r="CE285" i="2"/>
  <c r="CL289" i="2"/>
  <c r="CD289" i="2"/>
  <c r="CM289" i="2"/>
  <c r="CN289" i="2"/>
  <c r="CJ289" i="2"/>
  <c r="CC289" i="2" s="1"/>
  <c r="CF289" i="2"/>
  <c r="CI289" i="2"/>
  <c r="CB289" i="2" s="1"/>
  <c r="CE289" i="2"/>
  <c r="CK289" i="2"/>
  <c r="CL292" i="2"/>
  <c r="CF292" i="2"/>
  <c r="CK292" i="2"/>
  <c r="CD292" i="2"/>
  <c r="AX292" i="2" s="1"/>
  <c r="CG292" i="2"/>
  <c r="CN292" i="2"/>
  <c r="CE292" i="2"/>
  <c r="CK244" i="2"/>
  <c r="CD244" i="2"/>
  <c r="AX244" i="2" s="1"/>
  <c r="CN244" i="2"/>
  <c r="CF244" i="2"/>
  <c r="CE244" i="2"/>
  <c r="AX246" i="2"/>
  <c r="CN248" i="2"/>
  <c r="CD248" i="2"/>
  <c r="CM248" i="2"/>
  <c r="CG248" i="2"/>
  <c r="CL248" i="2"/>
  <c r="CF248" i="2"/>
  <c r="CE248" i="2"/>
  <c r="AX248" i="2" s="1"/>
  <c r="CL250" i="2"/>
  <c r="CF250" i="2"/>
  <c r="CN250" i="2"/>
  <c r="CG250" i="2"/>
  <c r="CE250" i="2"/>
  <c r="AX250" i="2" s="1"/>
  <c r="CJ253" i="2"/>
  <c r="CC253" i="2" s="1"/>
  <c r="CE253" i="2"/>
  <c r="CM253" i="2"/>
  <c r="CF253" i="2"/>
  <c r="CL253" i="2"/>
  <c r="CN253" i="2"/>
  <c r="CG256" i="2"/>
  <c r="CF256" i="2"/>
  <c r="CN256" i="2"/>
  <c r="CE256" i="2"/>
  <c r="AX256" i="2" s="1"/>
  <c r="CM256" i="2"/>
  <c r="CL256" i="2"/>
  <c r="CG258" i="2"/>
  <c r="CF258" i="2"/>
  <c r="AX258" i="2" s="1"/>
  <c r="CN258" i="2"/>
  <c r="CE258" i="2"/>
  <c r="CL258" i="2"/>
  <c r="CL261" i="2"/>
  <c r="CM261" i="2"/>
  <c r="CG261" i="2"/>
  <c r="CF261" i="2"/>
  <c r="CN261" i="2"/>
  <c r="CL263" i="2"/>
  <c r="CF263" i="2"/>
  <c r="CG263" i="2"/>
  <c r="CE263" i="2"/>
  <c r="CN263" i="2"/>
  <c r="CN267" i="2"/>
  <c r="CD267" i="2"/>
  <c r="AX267" i="2" s="1"/>
  <c r="CK267" i="2"/>
  <c r="CE267" i="2"/>
  <c r="CL267" i="2"/>
  <c r="CM267" i="2"/>
  <c r="AX268" i="2"/>
  <c r="CL272" i="2"/>
  <c r="CF272" i="2"/>
  <c r="CK272" i="2"/>
  <c r="CD272" i="2"/>
  <c r="AX272" i="2" s="1"/>
  <c r="CG272" i="2"/>
  <c r="CE272" i="2"/>
  <c r="CM272" i="2"/>
  <c r="AX274" i="2"/>
  <c r="CL278" i="2"/>
  <c r="CD278" i="2"/>
  <c r="CM278" i="2"/>
  <c r="CF278" i="2"/>
  <c r="CG278" i="2"/>
  <c r="CN278" i="2"/>
  <c r="CE278" i="2"/>
  <c r="CL279" i="2"/>
  <c r="CF279" i="2"/>
  <c r="CM279" i="2"/>
  <c r="CE279" i="2"/>
  <c r="AX279" i="2" s="1"/>
  <c r="CG279" i="2"/>
  <c r="CD279" i="2"/>
  <c r="CN279" i="2"/>
  <c r="CK279" i="2"/>
  <c r="AX281" i="2"/>
  <c r="AX303" i="2"/>
  <c r="CL305" i="2"/>
  <c r="CF305" i="2"/>
  <c r="CM305" i="2"/>
  <c r="CG305" i="2"/>
  <c r="CK305" i="2"/>
  <c r="CE305" i="2"/>
  <c r="CE151" i="2"/>
  <c r="AY151" i="2" s="1"/>
  <c r="CE153" i="2"/>
  <c r="CE155" i="2"/>
  <c r="AY155" i="2" s="1"/>
  <c r="CE157" i="2"/>
  <c r="AY157" i="2" s="1"/>
  <c r="D223" i="2"/>
  <c r="D233" i="2"/>
  <c r="D235" i="2"/>
  <c r="CN240" i="2"/>
  <c r="CD240" i="2"/>
  <c r="CM240" i="2"/>
  <c r="CG240" i="2"/>
  <c r="CK240" i="2"/>
  <c r="D245" i="2"/>
  <c r="CM251" i="2"/>
  <c r="CG251" i="2"/>
  <c r="CN251" i="2"/>
  <c r="CF251" i="2"/>
  <c r="CL251" i="2"/>
  <c r="CE251" i="2"/>
  <c r="AX251" i="2" s="1"/>
  <c r="CK251" i="2"/>
  <c r="AX252" i="2"/>
  <c r="AX253" i="2"/>
  <c r="AX254" i="2"/>
  <c r="CL260" i="2"/>
  <c r="CG260" i="2"/>
  <c r="CF260" i="2"/>
  <c r="AX260" i="2" s="1"/>
  <c r="CM260" i="2"/>
  <c r="D266" i="2"/>
  <c r="CL271" i="2"/>
  <c r="CD271" i="2"/>
  <c r="CN271" i="2"/>
  <c r="CI271" i="2"/>
  <c r="CB271" i="2" s="1"/>
  <c r="CE271" i="2"/>
  <c r="AX271" i="2" s="1"/>
  <c r="CM271" i="2"/>
  <c r="CG271" i="2"/>
  <c r="CF271" i="2"/>
  <c r="AX276" i="2"/>
  <c r="AX289" i="2"/>
  <c r="CL290" i="2"/>
  <c r="CF290" i="2"/>
  <c r="CK290" i="2"/>
  <c r="CD290" i="2"/>
  <c r="AX290" i="2" s="1"/>
  <c r="CN290" i="2"/>
  <c r="CE290" i="2"/>
  <c r="CM290" i="2"/>
  <c r="CN299" i="2"/>
  <c r="CD299" i="2"/>
  <c r="CL299" i="2"/>
  <c r="CF299" i="2"/>
  <c r="CK299" i="2"/>
  <c r="CG299" i="2"/>
  <c r="CE299" i="2"/>
  <c r="CN300" i="2"/>
  <c r="CD300" i="2"/>
  <c r="AX300" i="2" s="1"/>
  <c r="CK300" i="2"/>
  <c r="CE300" i="2"/>
  <c r="CM300" i="2"/>
  <c r="CF300" i="2"/>
  <c r="CL300" i="2"/>
  <c r="CL301" i="2"/>
  <c r="CD301" i="2"/>
  <c r="CM301" i="2"/>
  <c r="CI301" i="2"/>
  <c r="CB301" i="2" s="1"/>
  <c r="CE301" i="2"/>
  <c r="CJ301" i="2"/>
  <c r="CC301" i="2" s="1"/>
  <c r="CK301" i="2"/>
  <c r="CL304" i="2"/>
  <c r="CF304" i="2"/>
  <c r="CM304" i="2"/>
  <c r="CG304" i="2"/>
  <c r="CK304" i="2"/>
  <c r="CE304" i="2"/>
  <c r="D309" i="2"/>
  <c r="D317" i="2"/>
  <c r="D321" i="2"/>
  <c r="D238" i="2"/>
  <c r="AX241" i="2"/>
  <c r="D247" i="2"/>
  <c r="D269" i="2"/>
  <c r="AX284" i="2"/>
  <c r="D298" i="2"/>
  <c r="D255" i="2"/>
  <c r="D257" i="2"/>
  <c r="D259" i="2"/>
  <c r="CL264" i="2"/>
  <c r="CG264" i="2"/>
  <c r="CE264" i="2"/>
  <c r="CL294" i="2"/>
  <c r="CF294" i="2"/>
  <c r="CK294" i="2"/>
  <c r="CD294" i="2"/>
  <c r="AX294" i="2" s="1"/>
  <c r="D310" i="2"/>
  <c r="D318" i="2"/>
  <c r="AX278" i="2"/>
  <c r="CL280" i="2"/>
  <c r="CF280" i="2"/>
  <c r="CE280" i="2"/>
  <c r="AX280" i="2" s="1"/>
  <c r="CM280" i="2"/>
  <c r="CL282" i="2"/>
  <c r="CF282" i="2"/>
  <c r="CE282" i="2"/>
  <c r="AX282" i="2" s="1"/>
  <c r="CM282" i="2"/>
  <c r="D286" i="2"/>
  <c r="CL291" i="2"/>
  <c r="CF291" i="2"/>
  <c r="CM291" i="2"/>
  <c r="CE291" i="2"/>
  <c r="CD291" i="2"/>
  <c r="AX291" i="2" s="1"/>
  <c r="CN291" i="2"/>
  <c r="CL293" i="2"/>
  <c r="CF293" i="2"/>
  <c r="CM293" i="2"/>
  <c r="CE293" i="2"/>
  <c r="CD293" i="2"/>
  <c r="CN293" i="2"/>
  <c r="CN295" i="2"/>
  <c r="CJ295" i="2"/>
  <c r="CC295" i="2" s="1"/>
  <c r="AX295" i="2" s="1"/>
  <c r="CF295" i="2"/>
  <c r="CL295" i="2"/>
  <c r="CG295" i="2"/>
  <c r="CE295" i="2"/>
  <c r="CM295" i="2"/>
  <c r="AX301" i="2"/>
  <c r="D319" i="2"/>
  <c r="AX299" i="2"/>
  <c r="D311" i="2"/>
  <c r="CM235" i="2" l="1"/>
  <c r="CI235" i="2"/>
  <c r="CB235" i="2" s="1"/>
  <c r="CE235" i="2"/>
  <c r="CK235" i="2"/>
  <c r="CF235" i="2"/>
  <c r="CL235" i="2"/>
  <c r="CD235" i="2"/>
  <c r="CJ235" i="2"/>
  <c r="CC235" i="2" s="1"/>
  <c r="CG235" i="2"/>
  <c r="CN235" i="2"/>
  <c r="CL19" i="2"/>
  <c r="CD19" i="2"/>
  <c r="D36" i="2"/>
  <c r="A378" i="2" s="1"/>
  <c r="CN19" i="2"/>
  <c r="CE19" i="2"/>
  <c r="CK19" i="2"/>
  <c r="CG19" i="2"/>
  <c r="CJ19" i="2"/>
  <c r="CC19" i="2" s="1"/>
  <c r="CF19" i="2"/>
  <c r="CM19" i="2"/>
  <c r="CL238" i="2"/>
  <c r="CF238" i="2"/>
  <c r="CK238" i="2"/>
  <c r="CD238" i="2"/>
  <c r="CM238" i="2"/>
  <c r="CG238" i="2"/>
  <c r="CE238" i="2"/>
  <c r="CN238" i="2"/>
  <c r="AW189" i="2"/>
  <c r="AW165" i="2"/>
  <c r="CH192" i="2"/>
  <c r="CA192" i="2" s="1"/>
  <c r="AW192" i="2" s="1"/>
  <c r="CJ192" i="2"/>
  <c r="CC192" i="2" s="1"/>
  <c r="CK192" i="2"/>
  <c r="CD192" i="2" s="1"/>
  <c r="CI192" i="2"/>
  <c r="CB192" i="2" s="1"/>
  <c r="AW180" i="2"/>
  <c r="AW105" i="2"/>
  <c r="AW196" i="2"/>
  <c r="AW185" i="2"/>
  <c r="AW168" i="2"/>
  <c r="AX222" i="2"/>
  <c r="AW95" i="2"/>
  <c r="CM56" i="2"/>
  <c r="CI56" i="2"/>
  <c r="CB56" i="2" s="1"/>
  <c r="CE56" i="2"/>
  <c r="CL56" i="2"/>
  <c r="CN56" i="2"/>
  <c r="CG56" i="2"/>
  <c r="CK56" i="2"/>
  <c r="CD56" i="2" s="1"/>
  <c r="CF56" i="2"/>
  <c r="CI318" i="2"/>
  <c r="CB318" i="2"/>
  <c r="AS318" i="2" s="1"/>
  <c r="CG255" i="2"/>
  <c r="CM255" i="2"/>
  <c r="CL255" i="2"/>
  <c r="CE255" i="2"/>
  <c r="AX255" i="2" s="1"/>
  <c r="CF255" i="2"/>
  <c r="CN255" i="2"/>
  <c r="CI317" i="2"/>
  <c r="CB317" i="2"/>
  <c r="AS317" i="2" s="1"/>
  <c r="CJ203" i="2"/>
  <c r="CC203" i="2" s="1"/>
  <c r="CI203" i="2"/>
  <c r="CB203" i="2" s="1"/>
  <c r="CL203" i="2"/>
  <c r="CE203" i="2" s="1"/>
  <c r="CK203" i="2"/>
  <c r="CD203" i="2" s="1"/>
  <c r="CH203" i="2"/>
  <c r="CA203" i="2" s="1"/>
  <c r="CH183" i="2"/>
  <c r="CA183" i="2" s="1"/>
  <c r="CK183" i="2"/>
  <c r="CD183" i="2" s="1"/>
  <c r="CI183" i="2"/>
  <c r="CB183" i="2" s="1"/>
  <c r="CJ183" i="2"/>
  <c r="CC183" i="2" s="1"/>
  <c r="CH193" i="2"/>
  <c r="CA193" i="2" s="1"/>
  <c r="CI193" i="2"/>
  <c r="CB193" i="2" s="1"/>
  <c r="CJ193" i="2"/>
  <c r="CC193" i="2" s="1"/>
  <c r="CK193" i="2"/>
  <c r="CD193" i="2" s="1"/>
  <c r="CN266" i="2"/>
  <c r="CD266" i="2"/>
  <c r="CL266" i="2"/>
  <c r="CF266" i="2"/>
  <c r="CG266" i="2"/>
  <c r="CM266" i="2"/>
  <c r="CE266" i="2"/>
  <c r="CK266" i="2"/>
  <c r="CN233" i="2"/>
  <c r="CL233" i="2"/>
  <c r="CF233" i="2"/>
  <c r="CK233" i="2"/>
  <c r="CD233" i="2"/>
  <c r="CM233" i="2"/>
  <c r="CG233" i="2"/>
  <c r="CE233" i="2"/>
  <c r="CH179" i="2"/>
  <c r="CA179" i="2" s="1"/>
  <c r="CK179" i="2"/>
  <c r="CD179" i="2" s="1"/>
  <c r="CI179" i="2"/>
  <c r="CB179" i="2" s="1"/>
  <c r="CJ179" i="2"/>
  <c r="CC179" i="2" s="1"/>
  <c r="CL259" i="2"/>
  <c r="CF259" i="2"/>
  <c r="CI259" i="2"/>
  <c r="CB259" i="2" s="1"/>
  <c r="AX259" i="2" s="1"/>
  <c r="CN259" i="2"/>
  <c r="CG259" i="2"/>
  <c r="CE259" i="2"/>
  <c r="CM259" i="2"/>
  <c r="CJ259" i="2"/>
  <c r="CC259" i="2" s="1"/>
  <c r="CN269" i="2"/>
  <c r="CD269" i="2"/>
  <c r="CM269" i="2"/>
  <c r="CG269" i="2"/>
  <c r="CL269" i="2"/>
  <c r="CE269" i="2"/>
  <c r="CK269" i="2"/>
  <c r="CF269" i="2"/>
  <c r="CI321" i="2"/>
  <c r="CB321" i="2"/>
  <c r="AS321" i="2" s="1"/>
  <c r="AX304" i="2"/>
  <c r="CM245" i="2"/>
  <c r="CF245" i="2"/>
  <c r="CG245" i="2"/>
  <c r="CL245" i="2"/>
  <c r="CN245" i="2"/>
  <c r="CE245" i="2"/>
  <c r="CK245" i="2"/>
  <c r="CD245" i="2"/>
  <c r="AX245" i="2" s="1"/>
  <c r="AX240" i="2"/>
  <c r="CM223" i="2"/>
  <c r="CI223" i="2"/>
  <c r="CB223" i="2" s="1"/>
  <c r="CE223" i="2"/>
  <c r="CN223" i="2"/>
  <c r="CK223" i="2"/>
  <c r="CF223" i="2"/>
  <c r="CL223" i="2"/>
  <c r="CD223" i="2"/>
  <c r="CJ223" i="2"/>
  <c r="CC223" i="2" s="1"/>
  <c r="CG223" i="2"/>
  <c r="CK232" i="2"/>
  <c r="CE232" i="2"/>
  <c r="CN232" i="2"/>
  <c r="CG232" i="2"/>
  <c r="CL232" i="2"/>
  <c r="CD232" i="2"/>
  <c r="CM232" i="2"/>
  <c r="CF232" i="2"/>
  <c r="CH191" i="2"/>
  <c r="CA191" i="2" s="1"/>
  <c r="AW191" i="2" s="1"/>
  <c r="CK191" i="2"/>
  <c r="CD191" i="2" s="1"/>
  <c r="CJ191" i="2"/>
  <c r="CC191" i="2" s="1"/>
  <c r="CI191" i="2"/>
  <c r="CB191" i="2" s="1"/>
  <c r="CH188" i="2"/>
  <c r="CA188" i="2" s="1"/>
  <c r="AW188" i="2" s="1"/>
  <c r="CJ188" i="2"/>
  <c r="CC188" i="2" s="1"/>
  <c r="CI188" i="2"/>
  <c r="CB188" i="2" s="1"/>
  <c r="CK188" i="2"/>
  <c r="CD188" i="2" s="1"/>
  <c r="AV205" i="2"/>
  <c r="AV204" i="2"/>
  <c r="CM109" i="2"/>
  <c r="CE109" i="2"/>
  <c r="CK109" i="2"/>
  <c r="CG109" i="2"/>
  <c r="CL109" i="2"/>
  <c r="CJ109" i="2"/>
  <c r="CC109" i="2" s="1"/>
  <c r="CD109" i="2"/>
  <c r="CF109" i="2"/>
  <c r="CN109" i="2"/>
  <c r="AW176" i="2"/>
  <c r="AW129" i="2"/>
  <c r="AX43" i="2"/>
  <c r="CL94" i="2"/>
  <c r="CD94" i="2"/>
  <c r="CJ94" i="2"/>
  <c r="CC94" i="2" s="1"/>
  <c r="AW94" i="2" s="1"/>
  <c r="CF94" i="2"/>
  <c r="CK94" i="2"/>
  <c r="CG94" i="2"/>
  <c r="CM94" i="2"/>
  <c r="CN94" i="2"/>
  <c r="CE94" i="2"/>
  <c r="CM58" i="2"/>
  <c r="CI58" i="2"/>
  <c r="CB58" i="2" s="1"/>
  <c r="AX58" i="2" s="1"/>
  <c r="CE58" i="2"/>
  <c r="CL58" i="2"/>
  <c r="CG58" i="2"/>
  <c r="CK58" i="2"/>
  <c r="CD58" i="2" s="1"/>
  <c r="CF58" i="2"/>
  <c r="CN58" i="2"/>
  <c r="AW169" i="2"/>
  <c r="AX42" i="2"/>
  <c r="CN298" i="2"/>
  <c r="CD298" i="2"/>
  <c r="CM298" i="2"/>
  <c r="CG298" i="2"/>
  <c r="CL298" i="2"/>
  <c r="CE298" i="2"/>
  <c r="CK298" i="2"/>
  <c r="CF298" i="2"/>
  <c r="CH195" i="2"/>
  <c r="CA195" i="2" s="1"/>
  <c r="CK195" i="2"/>
  <c r="CD195" i="2" s="1"/>
  <c r="CI195" i="2"/>
  <c r="CB195" i="2" s="1"/>
  <c r="CJ195" i="2"/>
  <c r="CC195" i="2" s="1"/>
  <c r="CI319" i="2"/>
  <c r="CB319" i="2"/>
  <c r="AS319" i="2" s="1"/>
  <c r="AX293" i="2"/>
  <c r="CN286" i="2"/>
  <c r="CD286" i="2"/>
  <c r="CM286" i="2"/>
  <c r="CG286" i="2"/>
  <c r="CK286" i="2"/>
  <c r="CL286" i="2"/>
  <c r="CF286" i="2"/>
  <c r="CE286" i="2"/>
  <c r="AX264" i="2"/>
  <c r="CG257" i="2"/>
  <c r="CM257" i="2"/>
  <c r="CL257" i="2"/>
  <c r="CN257" i="2"/>
  <c r="CE257" i="2"/>
  <c r="CF257" i="2"/>
  <c r="CM247" i="2"/>
  <c r="CI247" i="2"/>
  <c r="CB247" i="2" s="1"/>
  <c r="CE247" i="2"/>
  <c r="CJ247" i="2"/>
  <c r="CC247" i="2" s="1"/>
  <c r="CD247" i="2"/>
  <c r="CN247" i="2"/>
  <c r="CL247" i="2"/>
  <c r="CF247" i="2"/>
  <c r="CK247" i="2"/>
  <c r="CG247" i="2"/>
  <c r="AX305" i="2"/>
  <c r="AX230" i="2"/>
  <c r="CH187" i="2"/>
  <c r="CA187" i="2" s="1"/>
  <c r="CK187" i="2"/>
  <c r="CD187" i="2" s="1"/>
  <c r="CJ187" i="2"/>
  <c r="CC187" i="2" s="1"/>
  <c r="CI187" i="2"/>
  <c r="CB187" i="2" s="1"/>
  <c r="AW170" i="2"/>
  <c r="AW184" i="2"/>
  <c r="AY152" i="2"/>
  <c r="AW107" i="2"/>
  <c r="CM104" i="2"/>
  <c r="CE104" i="2"/>
  <c r="CK104" i="2"/>
  <c r="CG104" i="2"/>
  <c r="CL104" i="2"/>
  <c r="CF104" i="2"/>
  <c r="CJ104" i="2"/>
  <c r="CC104" i="2" s="1"/>
  <c r="CD104" i="2"/>
  <c r="CN104" i="2"/>
  <c r="AW174" i="2"/>
  <c r="AW110" i="2"/>
  <c r="AW197" i="2"/>
  <c r="AW111" i="2"/>
  <c r="D60" i="2"/>
  <c r="AV206" i="2"/>
  <c r="AX247" i="2" l="1"/>
  <c r="AX56" i="2"/>
  <c r="AW187" i="2"/>
  <c r="AW109" i="2"/>
  <c r="AX223" i="2"/>
  <c r="AX269" i="2"/>
  <c r="AX266" i="2"/>
  <c r="AY19" i="2"/>
  <c r="AX235" i="2"/>
  <c r="AW179" i="2"/>
  <c r="AW183" i="2"/>
  <c r="AX298" i="2"/>
  <c r="AX233" i="2"/>
  <c r="AW193" i="2"/>
  <c r="AW104" i="2"/>
  <c r="AX257" i="2"/>
  <c r="AX286" i="2"/>
  <c r="AW195" i="2"/>
  <c r="AX232" i="2"/>
  <c r="AV203" i="2"/>
  <c r="AX238" i="2"/>
  <c r="B378" i="2"/>
  <c r="E327" i="11" l="1"/>
  <c r="D327" i="11"/>
  <c r="CH321" i="11"/>
  <c r="CA321" i="11" s="1"/>
  <c r="CB321" i="11"/>
  <c r="AS321" i="11" s="1"/>
  <c r="F321" i="11"/>
  <c r="E321" i="11"/>
  <c r="D321" i="11" s="1"/>
  <c r="CI321" i="11" s="1"/>
  <c r="CI320" i="11"/>
  <c r="CH320" i="11"/>
  <c r="CA320" i="11" s="1"/>
  <c r="F320" i="11"/>
  <c r="E320" i="11"/>
  <c r="D320" i="11" s="1"/>
  <c r="CB320" i="11" s="1"/>
  <c r="CH319" i="11"/>
  <c r="CA319" i="11" s="1"/>
  <c r="CB319" i="11"/>
  <c r="AS319" i="11" s="1"/>
  <c r="F319" i="11"/>
  <c r="E319" i="11"/>
  <c r="D319" i="11" s="1"/>
  <c r="CI319" i="11" s="1"/>
  <c r="CH318" i="11"/>
  <c r="CA318" i="11" s="1"/>
  <c r="F318" i="11"/>
  <c r="E318" i="11"/>
  <c r="D318" i="11" s="1"/>
  <c r="CH317" i="11"/>
  <c r="CA317" i="11" s="1"/>
  <c r="CB317" i="11"/>
  <c r="AS317" i="11"/>
  <c r="F317" i="11"/>
  <c r="E317" i="11"/>
  <c r="D317" i="11" s="1"/>
  <c r="CI317" i="11" s="1"/>
  <c r="AW312" i="11"/>
  <c r="AV312" i="11"/>
  <c r="AU312" i="11"/>
  <c r="AT312" i="11"/>
  <c r="AP312" i="11"/>
  <c r="AO312" i="11"/>
  <c r="AN312" i="11"/>
  <c r="AM312" i="11"/>
  <c r="AL312" i="11"/>
  <c r="AK312" i="11"/>
  <c r="AJ312" i="11"/>
  <c r="AI312" i="11"/>
  <c r="AH312" i="11"/>
  <c r="AG312" i="11"/>
  <c r="AF312" i="11"/>
  <c r="AE312" i="11"/>
  <c r="AD312" i="11"/>
  <c r="AC312" i="11"/>
  <c r="AB312" i="11"/>
  <c r="AA312" i="11"/>
  <c r="Z312" i="11"/>
  <c r="Y312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D312" i="11" s="1"/>
  <c r="E312" i="11"/>
  <c r="AW311" i="11"/>
  <c r="AV311" i="11"/>
  <c r="AU311" i="11"/>
  <c r="AT311" i="11"/>
  <c r="AP311" i="11"/>
  <c r="AO311" i="11"/>
  <c r="AN311" i="11"/>
  <c r="AM311" i="11"/>
  <c r="AL311" i="11"/>
  <c r="AK311" i="11"/>
  <c r="AJ311" i="11"/>
  <c r="AI311" i="11"/>
  <c r="AH311" i="11"/>
  <c r="AG311" i="11"/>
  <c r="AF311" i="11"/>
  <c r="AE311" i="11"/>
  <c r="AD311" i="11"/>
  <c r="AC311" i="11"/>
  <c r="AB311" i="11"/>
  <c r="AA311" i="11"/>
  <c r="Z311" i="11"/>
  <c r="Y311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F311" i="11" s="1"/>
  <c r="G311" i="11"/>
  <c r="E311" i="11" s="1"/>
  <c r="D311" i="11" s="1"/>
  <c r="AW310" i="11"/>
  <c r="AV310" i="11"/>
  <c r="AU310" i="11"/>
  <c r="AT310" i="11"/>
  <c r="AP310" i="11"/>
  <c r="AO310" i="11"/>
  <c r="AN310" i="11"/>
  <c r="AM310" i="11"/>
  <c r="AL310" i="11"/>
  <c r="AK310" i="11"/>
  <c r="AJ310" i="11"/>
  <c r="AI310" i="11"/>
  <c r="AH310" i="11"/>
  <c r="AG310" i="11"/>
  <c r="AF310" i="11"/>
  <c r="AE310" i="11"/>
  <c r="AD310" i="11"/>
  <c r="AC310" i="11"/>
  <c r="AB310" i="11"/>
  <c r="AA310" i="11"/>
  <c r="Z310" i="11"/>
  <c r="Y310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E310" i="11" s="1"/>
  <c r="F310" i="11"/>
  <c r="D310" i="11" s="1"/>
  <c r="AW309" i="11"/>
  <c r="AV309" i="11"/>
  <c r="AU309" i="11"/>
  <c r="AT309" i="11"/>
  <c r="AP309" i="11"/>
  <c r="AO309" i="11"/>
  <c r="AN309" i="11"/>
  <c r="AM309" i="11"/>
  <c r="AL309" i="11"/>
  <c r="AK309" i="11"/>
  <c r="AJ309" i="11"/>
  <c r="AI309" i="11"/>
  <c r="AH309" i="11"/>
  <c r="AG309" i="11"/>
  <c r="AF309" i="11"/>
  <c r="AE309" i="11"/>
  <c r="AD309" i="11"/>
  <c r="AC309" i="11"/>
  <c r="AB309" i="11"/>
  <c r="AA309" i="11"/>
  <c r="Z309" i="11"/>
  <c r="Y309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E309" i="11" s="1"/>
  <c r="D309" i="11" s="1"/>
  <c r="F309" i="11"/>
  <c r="AW308" i="11"/>
  <c r="AV308" i="11"/>
  <c r="AU308" i="11"/>
  <c r="AT308" i="11"/>
  <c r="AS308" i="11"/>
  <c r="AP308" i="11"/>
  <c r="AO308" i="11"/>
  <c r="AN308" i="11"/>
  <c r="AM308" i="11"/>
  <c r="AL308" i="11"/>
  <c r="AK308" i="11"/>
  <c r="AJ308" i="11"/>
  <c r="AI308" i="11"/>
  <c r="AH308" i="11"/>
  <c r="AG308" i="11"/>
  <c r="AF308" i="11"/>
  <c r="AE308" i="11"/>
  <c r="AD308" i="11"/>
  <c r="AC308" i="11"/>
  <c r="AB308" i="11"/>
  <c r="AA308" i="11"/>
  <c r="Z308" i="11"/>
  <c r="Y308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F308" i="11" s="1"/>
  <c r="G308" i="11"/>
  <c r="AW307" i="11"/>
  <c r="AV307" i="11"/>
  <c r="AU307" i="11"/>
  <c r="AT307" i="11"/>
  <c r="AS307" i="11"/>
  <c r="AR307" i="11"/>
  <c r="AQ307" i="11"/>
  <c r="AP307" i="11"/>
  <c r="AO307" i="11"/>
  <c r="AN307" i="11"/>
  <c r="AM307" i="11"/>
  <c r="AL307" i="11"/>
  <c r="AK307" i="11"/>
  <c r="AJ307" i="11"/>
  <c r="AI307" i="11"/>
  <c r="AH307" i="11"/>
  <c r="AG307" i="11"/>
  <c r="AF307" i="11"/>
  <c r="AE307" i="11"/>
  <c r="AD307" i="11"/>
  <c r="AC307" i="11"/>
  <c r="AB307" i="11"/>
  <c r="AA307" i="11"/>
  <c r="Z307" i="11"/>
  <c r="Y307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F307" i="11" s="1"/>
  <c r="G307" i="11"/>
  <c r="E307" i="11" s="1"/>
  <c r="D307" i="11" s="1"/>
  <c r="CN306" i="11"/>
  <c r="CH306" i="11"/>
  <c r="CA306" i="11" s="1"/>
  <c r="CF306" i="11"/>
  <c r="CD306" i="11"/>
  <c r="CC306" i="11"/>
  <c r="CB306" i="11"/>
  <c r="F306" i="11"/>
  <c r="E306" i="11"/>
  <c r="D306" i="11" s="1"/>
  <c r="CL305" i="11"/>
  <c r="CH305" i="11"/>
  <c r="CA305" i="11" s="1"/>
  <c r="CC305" i="11"/>
  <c r="CB305" i="11"/>
  <c r="F305" i="11"/>
  <c r="E305" i="11"/>
  <c r="D305" i="11" s="1"/>
  <c r="CN305" i="11" s="1"/>
  <c r="CN304" i="11"/>
  <c r="CH304" i="11"/>
  <c r="CA304" i="11" s="1"/>
  <c r="CF304" i="11"/>
  <c r="CD304" i="11"/>
  <c r="CC304" i="11"/>
  <c r="CB304" i="11"/>
  <c r="F304" i="11"/>
  <c r="E304" i="11"/>
  <c r="D304" i="11" s="1"/>
  <c r="CN303" i="11"/>
  <c r="CL303" i="11"/>
  <c r="CH303" i="11"/>
  <c r="CA303" i="11" s="1"/>
  <c r="CC303" i="11"/>
  <c r="CB303" i="11"/>
  <c r="F303" i="11"/>
  <c r="E303" i="11"/>
  <c r="D303" i="11" s="1"/>
  <c r="CN302" i="11"/>
  <c r="CH302" i="11"/>
  <c r="CA302" i="11" s="1"/>
  <c r="CF302" i="11"/>
  <c r="CD302" i="11"/>
  <c r="CC302" i="11"/>
  <c r="CB302" i="11"/>
  <c r="F302" i="11"/>
  <c r="E302" i="11"/>
  <c r="D302" i="11" s="1"/>
  <c r="CN301" i="11"/>
  <c r="CL301" i="11"/>
  <c r="CH301" i="11"/>
  <c r="CA301" i="11" s="1"/>
  <c r="CF301" i="11"/>
  <c r="CD301" i="11"/>
  <c r="F301" i="11"/>
  <c r="E301" i="11"/>
  <c r="D301" i="11" s="1"/>
  <c r="CN300" i="11"/>
  <c r="CH300" i="11"/>
  <c r="CA300" i="11" s="1"/>
  <c r="CF300" i="11"/>
  <c r="CD300" i="11"/>
  <c r="CC300" i="11"/>
  <c r="CB300" i="11"/>
  <c r="F300" i="11"/>
  <c r="E300" i="11"/>
  <c r="D300" i="11" s="1"/>
  <c r="CN299" i="11"/>
  <c r="CH299" i="11"/>
  <c r="CA299" i="11" s="1"/>
  <c r="CC299" i="11"/>
  <c r="CB299" i="11"/>
  <c r="F299" i="11"/>
  <c r="E299" i="11"/>
  <c r="D299" i="11" s="1"/>
  <c r="CN298" i="11"/>
  <c r="CH298" i="11"/>
  <c r="CA298" i="11" s="1"/>
  <c r="CF298" i="11"/>
  <c r="CD298" i="11"/>
  <c r="CC298" i="11"/>
  <c r="CB298" i="11"/>
  <c r="F298" i="11"/>
  <c r="E298" i="11"/>
  <c r="D298" i="11" s="1"/>
  <c r="CH297" i="11"/>
  <c r="CA297" i="11" s="1"/>
  <c r="CC297" i="11"/>
  <c r="CB297" i="11"/>
  <c r="F297" i="11"/>
  <c r="E297" i="11"/>
  <c r="D297" i="11" s="1"/>
  <c r="CN296" i="11"/>
  <c r="CH296" i="11"/>
  <c r="CA296" i="11" s="1"/>
  <c r="CF296" i="11"/>
  <c r="CD296" i="11"/>
  <c r="CC296" i="11"/>
  <c r="CB296" i="11"/>
  <c r="F296" i="11"/>
  <c r="E296" i="11"/>
  <c r="D296" i="11" s="1"/>
  <c r="CH295" i="11"/>
  <c r="CA295" i="11" s="1"/>
  <c r="F295" i="11"/>
  <c r="E295" i="11"/>
  <c r="D295" i="11" s="1"/>
  <c r="CN294" i="11"/>
  <c r="CH294" i="11"/>
  <c r="CA294" i="11" s="1"/>
  <c r="CF294" i="11"/>
  <c r="CD294" i="11"/>
  <c r="CC294" i="11"/>
  <c r="CB294" i="11"/>
  <c r="F294" i="11"/>
  <c r="E294" i="11"/>
  <c r="D294" i="11" s="1"/>
  <c r="CL293" i="11"/>
  <c r="CH293" i="11"/>
  <c r="CA293" i="11" s="1"/>
  <c r="CC293" i="11"/>
  <c r="CB293" i="11"/>
  <c r="F293" i="11"/>
  <c r="E293" i="11"/>
  <c r="D293" i="11" s="1"/>
  <c r="CN293" i="11" s="1"/>
  <c r="CN292" i="11"/>
  <c r="CH292" i="11"/>
  <c r="CA292" i="11" s="1"/>
  <c r="CF292" i="11"/>
  <c r="CD292" i="11"/>
  <c r="CC292" i="11"/>
  <c r="CB292" i="11"/>
  <c r="F292" i="11"/>
  <c r="E292" i="11"/>
  <c r="D292" i="11" s="1"/>
  <c r="CN291" i="11"/>
  <c r="CL291" i="11"/>
  <c r="CH291" i="11"/>
  <c r="CA291" i="11" s="1"/>
  <c r="CC291" i="11"/>
  <c r="CB291" i="11"/>
  <c r="F291" i="11"/>
  <c r="E291" i="11"/>
  <c r="D291" i="11" s="1"/>
  <c r="CN290" i="11"/>
  <c r="CH290" i="11"/>
  <c r="CA290" i="11" s="1"/>
  <c r="CF290" i="11"/>
  <c r="CD290" i="11"/>
  <c r="CC290" i="11"/>
  <c r="CB290" i="11"/>
  <c r="F290" i="11"/>
  <c r="E290" i="11"/>
  <c r="D290" i="11" s="1"/>
  <c r="CN289" i="11"/>
  <c r="CH289" i="11"/>
  <c r="CA289" i="11" s="1"/>
  <c r="F289" i="11"/>
  <c r="E289" i="11"/>
  <c r="D289" i="11" s="1"/>
  <c r="CN288" i="11"/>
  <c r="CH288" i="11"/>
  <c r="CA288" i="11" s="1"/>
  <c r="CF288" i="11"/>
  <c r="CD288" i="11"/>
  <c r="CC288" i="11"/>
  <c r="CB288" i="11"/>
  <c r="F288" i="11"/>
  <c r="E288" i="11"/>
  <c r="D288" i="11" s="1"/>
  <c r="CL287" i="11"/>
  <c r="CH287" i="11"/>
  <c r="CA287" i="11" s="1"/>
  <c r="CC287" i="11"/>
  <c r="CB287" i="11"/>
  <c r="F287" i="11"/>
  <c r="E287" i="11"/>
  <c r="D287" i="11" s="1"/>
  <c r="CN287" i="11" s="1"/>
  <c r="CN286" i="11"/>
  <c r="CH286" i="11"/>
  <c r="CA286" i="11" s="1"/>
  <c r="CF286" i="11"/>
  <c r="CD286" i="11"/>
  <c r="CC286" i="11"/>
  <c r="CB286" i="11"/>
  <c r="F286" i="11"/>
  <c r="E286" i="11"/>
  <c r="D286" i="11" s="1"/>
  <c r="CN285" i="11"/>
  <c r="CL285" i="11"/>
  <c r="CH285" i="11"/>
  <c r="CA285" i="11" s="1"/>
  <c r="CC285" i="11"/>
  <c r="CB285" i="11"/>
  <c r="F285" i="11"/>
  <c r="E285" i="11"/>
  <c r="D285" i="11" s="1"/>
  <c r="CN284" i="11"/>
  <c r="CH284" i="11"/>
  <c r="CA284" i="11" s="1"/>
  <c r="CC284" i="11"/>
  <c r="CB284" i="11"/>
  <c r="F284" i="11"/>
  <c r="E284" i="11"/>
  <c r="D284" i="11" s="1"/>
  <c r="CK283" i="11"/>
  <c r="CI283" i="11"/>
  <c r="CB283" i="11" s="1"/>
  <c r="CH283" i="11"/>
  <c r="CA283" i="11" s="1"/>
  <c r="CD283" i="11"/>
  <c r="F283" i="11"/>
  <c r="D283" i="11" s="1"/>
  <c r="CE283" i="11" s="1"/>
  <c r="E283" i="11"/>
  <c r="CN282" i="11"/>
  <c r="CM282" i="11"/>
  <c r="CH282" i="11"/>
  <c r="CE282" i="11"/>
  <c r="CC282" i="11"/>
  <c r="CB282" i="11"/>
  <c r="CA282" i="11"/>
  <c r="F282" i="11"/>
  <c r="E282" i="11"/>
  <c r="D282" i="11"/>
  <c r="CG282" i="11" s="1"/>
  <c r="CH281" i="11"/>
  <c r="CA281" i="11" s="1"/>
  <c r="CC281" i="11"/>
  <c r="CB281" i="11"/>
  <c r="F281" i="11"/>
  <c r="D281" i="11" s="1"/>
  <c r="E281" i="11"/>
  <c r="CM280" i="11"/>
  <c r="CH280" i="11"/>
  <c r="CC280" i="11"/>
  <c r="CB280" i="11"/>
  <c r="CA280" i="11"/>
  <c r="F280" i="11"/>
  <c r="E280" i="11"/>
  <c r="D280" i="11"/>
  <c r="CH279" i="11"/>
  <c r="CA279" i="11" s="1"/>
  <c r="CC279" i="11"/>
  <c r="CB279" i="11"/>
  <c r="F279" i="11"/>
  <c r="D279" i="11" s="1"/>
  <c r="E279" i="11"/>
  <c r="CH278" i="11"/>
  <c r="CC278" i="11"/>
  <c r="CB278" i="11"/>
  <c r="CA278" i="11"/>
  <c r="F278" i="11"/>
  <c r="E278" i="11"/>
  <c r="D278" i="11"/>
  <c r="CK277" i="11"/>
  <c r="CH277" i="11"/>
  <c r="CG277" i="11"/>
  <c r="CF277" i="11"/>
  <c r="CA277" i="11"/>
  <c r="F277" i="11"/>
  <c r="E277" i="11"/>
  <c r="D277" i="11"/>
  <c r="CH276" i="11"/>
  <c r="CC276" i="11"/>
  <c r="CB276" i="11"/>
  <c r="CA276" i="11"/>
  <c r="F276" i="11"/>
  <c r="E276" i="11"/>
  <c r="D276" i="11" s="1"/>
  <c r="CH275" i="11"/>
  <c r="CC275" i="11"/>
  <c r="CB275" i="11"/>
  <c r="CA275" i="11"/>
  <c r="F275" i="11"/>
  <c r="E275" i="11"/>
  <c r="CL274" i="11"/>
  <c r="CK274" i="11"/>
  <c r="CH274" i="11"/>
  <c r="CC274" i="11"/>
  <c r="CB274" i="11"/>
  <c r="CA274" i="11"/>
  <c r="F274" i="11"/>
  <c r="E274" i="11"/>
  <c r="D274" i="11" s="1"/>
  <c r="CH273" i="11"/>
  <c r="CC273" i="11"/>
  <c r="CB273" i="11"/>
  <c r="CA273" i="11"/>
  <c r="F273" i="11"/>
  <c r="E273" i="11"/>
  <c r="D273" i="11"/>
  <c r="CH272" i="11"/>
  <c r="CC272" i="11"/>
  <c r="CB272" i="11"/>
  <c r="CA272" i="11"/>
  <c r="F272" i="11"/>
  <c r="E272" i="11"/>
  <c r="D272" i="11"/>
  <c r="CH271" i="11"/>
  <c r="CA271" i="11" s="1"/>
  <c r="CE271" i="11"/>
  <c r="F271" i="11"/>
  <c r="D271" i="11" s="1"/>
  <c r="E271" i="11"/>
  <c r="CH270" i="11"/>
  <c r="CC270" i="11"/>
  <c r="CB270" i="11"/>
  <c r="CA270" i="11"/>
  <c r="F270" i="11"/>
  <c r="E270" i="11"/>
  <c r="D270" i="11"/>
  <c r="CK269" i="11"/>
  <c r="CH269" i="11"/>
  <c r="CA269" i="11" s="1"/>
  <c r="CC269" i="11"/>
  <c r="CB269" i="11"/>
  <c r="F269" i="11"/>
  <c r="D269" i="11" s="1"/>
  <c r="E269" i="11"/>
  <c r="CN268" i="11"/>
  <c r="CM268" i="11"/>
  <c r="CH268" i="11"/>
  <c r="CG268" i="11"/>
  <c r="CE268" i="11"/>
  <c r="CC268" i="11"/>
  <c r="CB268" i="11"/>
  <c r="CA268" i="11"/>
  <c r="F268" i="11"/>
  <c r="E268" i="11"/>
  <c r="D268" i="11"/>
  <c r="CK267" i="11"/>
  <c r="CH267" i="11"/>
  <c r="CA267" i="11" s="1"/>
  <c r="CC267" i="11"/>
  <c r="CB267" i="11"/>
  <c r="F267" i="11"/>
  <c r="E267" i="11"/>
  <c r="D267" i="11"/>
  <c r="CD267" i="11" s="1"/>
  <c r="CK266" i="11"/>
  <c r="CH266" i="11"/>
  <c r="CA266" i="11" s="1"/>
  <c r="CC266" i="11"/>
  <c r="CB266" i="11"/>
  <c r="F266" i="11"/>
  <c r="E266" i="11"/>
  <c r="D266" i="11"/>
  <c r="CN266" i="11" s="1"/>
  <c r="CH265" i="11"/>
  <c r="CA265" i="11"/>
  <c r="F265" i="11"/>
  <c r="E265" i="11"/>
  <c r="CC264" i="11"/>
  <c r="CA264" i="11"/>
  <c r="F264" i="11"/>
  <c r="E264" i="11"/>
  <c r="D264" i="11" s="1"/>
  <c r="CE264" i="11" s="1"/>
  <c r="CC263" i="11"/>
  <c r="CA263" i="11"/>
  <c r="F263" i="11"/>
  <c r="E263" i="11"/>
  <c r="CC262" i="11"/>
  <c r="CA262" i="11"/>
  <c r="F262" i="11"/>
  <c r="E262" i="11"/>
  <c r="CC261" i="11"/>
  <c r="CA261" i="11"/>
  <c r="F261" i="11"/>
  <c r="E261" i="11"/>
  <c r="CC260" i="11"/>
  <c r="CA260" i="11"/>
  <c r="F260" i="11"/>
  <c r="E260" i="11"/>
  <c r="D260" i="11" s="1"/>
  <c r="CA259" i="11"/>
  <c r="F259" i="11"/>
  <c r="E259" i="11"/>
  <c r="D259" i="11"/>
  <c r="CC258" i="11"/>
  <c r="CA258" i="11"/>
  <c r="F258" i="11"/>
  <c r="E258" i="11"/>
  <c r="D258" i="11"/>
  <c r="CC257" i="11"/>
  <c r="CA257" i="11"/>
  <c r="F257" i="11"/>
  <c r="E257" i="11"/>
  <c r="D257" i="11" s="1"/>
  <c r="CC256" i="11"/>
  <c r="CA256" i="11"/>
  <c r="F256" i="11"/>
  <c r="E256" i="11"/>
  <c r="D256" i="11" s="1"/>
  <c r="CC255" i="11"/>
  <c r="CA255" i="11"/>
  <c r="F255" i="11"/>
  <c r="E255" i="11"/>
  <c r="D255" i="11" s="1"/>
  <c r="CC254" i="11"/>
  <c r="CA254" i="11"/>
  <c r="F254" i="11"/>
  <c r="E254" i="11"/>
  <c r="D254" i="11"/>
  <c r="CL253" i="11"/>
  <c r="CF253" i="11"/>
  <c r="CA253" i="11"/>
  <c r="F253" i="11"/>
  <c r="E253" i="11"/>
  <c r="D253" i="11" s="1"/>
  <c r="CN252" i="11"/>
  <c r="CL252" i="11"/>
  <c r="CH252" i="11"/>
  <c r="CE252" i="11"/>
  <c r="CC252" i="11"/>
  <c r="CA252" i="11"/>
  <c r="F252" i="11"/>
  <c r="E252" i="11"/>
  <c r="D252" i="11"/>
  <c r="CF252" i="11" s="1"/>
  <c r="CH251" i="11"/>
  <c r="CA251" i="11" s="1"/>
  <c r="CC251" i="11"/>
  <c r="F251" i="11"/>
  <c r="E251" i="11"/>
  <c r="CH250" i="11"/>
  <c r="CA250" i="11" s="1"/>
  <c r="CC250" i="11"/>
  <c r="F250" i="11"/>
  <c r="E250" i="11"/>
  <c r="CH249" i="11"/>
  <c r="CC249" i="11"/>
  <c r="CA249" i="11"/>
  <c r="F249" i="11"/>
  <c r="E249" i="11"/>
  <c r="D249" i="11" s="1"/>
  <c r="CH248" i="11"/>
  <c r="CF248" i="11"/>
  <c r="CC248" i="11"/>
  <c r="CA248" i="11"/>
  <c r="F248" i="11"/>
  <c r="E248" i="11"/>
  <c r="D248" i="11"/>
  <c r="CH247" i="11"/>
  <c r="CA247" i="11"/>
  <c r="F247" i="11"/>
  <c r="E247" i="11"/>
  <c r="CC246" i="11"/>
  <c r="CA246" i="11"/>
  <c r="F246" i="11"/>
  <c r="E246" i="11"/>
  <c r="D246" i="11"/>
  <c r="CC245" i="11"/>
  <c r="CA245" i="11"/>
  <c r="F245" i="11"/>
  <c r="E245" i="11"/>
  <c r="CM244" i="11"/>
  <c r="CF244" i="11"/>
  <c r="CE244" i="11"/>
  <c r="CC244" i="11"/>
  <c r="CA244" i="11"/>
  <c r="F244" i="11"/>
  <c r="E244" i="11"/>
  <c r="D244" i="11"/>
  <c r="CC243" i="11"/>
  <c r="CA243" i="11"/>
  <c r="F243" i="11"/>
  <c r="E243" i="11"/>
  <c r="CC242" i="11"/>
  <c r="CA242" i="11"/>
  <c r="F242" i="11"/>
  <c r="E242" i="11"/>
  <c r="D242" i="11"/>
  <c r="CA241" i="11"/>
  <c r="F241" i="11"/>
  <c r="E241" i="11"/>
  <c r="D241" i="11" s="1"/>
  <c r="CL240" i="11"/>
  <c r="CK240" i="11"/>
  <c r="CH240" i="11"/>
  <c r="CE240" i="11"/>
  <c r="CC240" i="11"/>
  <c r="CA240" i="11"/>
  <c r="F240" i="11"/>
  <c r="E240" i="11"/>
  <c r="D240" i="11"/>
  <c r="CF240" i="11" s="1"/>
  <c r="CH239" i="11"/>
  <c r="CA239" i="11" s="1"/>
  <c r="CC239" i="11"/>
  <c r="F239" i="11"/>
  <c r="E239" i="11"/>
  <c r="CH238" i="11"/>
  <c r="CA238" i="11" s="1"/>
  <c r="CC238" i="11"/>
  <c r="F238" i="11"/>
  <c r="E238" i="11"/>
  <c r="CM237" i="11"/>
  <c r="CH237" i="11"/>
  <c r="CC237" i="11"/>
  <c r="CA237" i="11"/>
  <c r="F237" i="11"/>
  <c r="E237" i="11"/>
  <c r="D237" i="11"/>
  <c r="CH236" i="11"/>
  <c r="CC236" i="11"/>
  <c r="CA236" i="11"/>
  <c r="F236" i="11"/>
  <c r="E236" i="11"/>
  <c r="D236" i="11"/>
  <c r="CH235" i="11"/>
  <c r="CA235" i="11"/>
  <c r="F235" i="11"/>
  <c r="E235" i="11"/>
  <c r="CH234" i="11"/>
  <c r="CC234" i="11"/>
  <c r="CA234" i="11"/>
  <c r="F234" i="11"/>
  <c r="E234" i="11"/>
  <c r="D234" i="11"/>
  <c r="CH233" i="11"/>
  <c r="CC233" i="11"/>
  <c r="CA233" i="11"/>
  <c r="F233" i="11"/>
  <c r="E233" i="11"/>
  <c r="D233" i="11"/>
  <c r="CH232" i="11"/>
  <c r="CA232" i="11" s="1"/>
  <c r="CC232" i="11"/>
  <c r="F232" i="11"/>
  <c r="E232" i="11"/>
  <c r="CH231" i="11"/>
  <c r="CA231" i="11" s="1"/>
  <c r="CG231" i="11"/>
  <c r="CC231" i="11"/>
  <c r="F231" i="11"/>
  <c r="E231" i="11"/>
  <c r="D231" i="11" s="1"/>
  <c r="CH230" i="11"/>
  <c r="CC230" i="11"/>
  <c r="CA230" i="11"/>
  <c r="F230" i="11"/>
  <c r="E230" i="11"/>
  <c r="D230" i="11" s="1"/>
  <c r="CK229" i="11"/>
  <c r="CH229" i="11"/>
  <c r="CA229" i="11" s="1"/>
  <c r="F229" i="11"/>
  <c r="E229" i="11"/>
  <c r="D229" i="11" s="1"/>
  <c r="CH228" i="11"/>
  <c r="CA228" i="11" s="1"/>
  <c r="CD228" i="11"/>
  <c r="CC228" i="11"/>
  <c r="F228" i="11"/>
  <c r="E228" i="11"/>
  <c r="D228" i="11" s="1"/>
  <c r="CH227" i="11"/>
  <c r="CC227" i="11"/>
  <c r="CA227" i="11"/>
  <c r="F227" i="11"/>
  <c r="E227" i="11"/>
  <c r="D227" i="11" s="1"/>
  <c r="CK226" i="11"/>
  <c r="CH226" i="11"/>
  <c r="CC226" i="11"/>
  <c r="CA226" i="11"/>
  <c r="F226" i="11"/>
  <c r="E226" i="11"/>
  <c r="D226" i="11"/>
  <c r="CH225" i="11"/>
  <c r="CA225" i="11" s="1"/>
  <c r="CC225" i="11"/>
  <c r="F225" i="11"/>
  <c r="E225" i="11"/>
  <c r="CH224" i="11"/>
  <c r="CA224" i="11" s="1"/>
  <c r="CC224" i="11"/>
  <c r="F224" i="11"/>
  <c r="E224" i="11"/>
  <c r="CI223" i="11"/>
  <c r="CB223" i="11" s="1"/>
  <c r="CH223" i="11"/>
  <c r="CA223" i="11"/>
  <c r="F223" i="11"/>
  <c r="E223" i="11"/>
  <c r="D223" i="11"/>
  <c r="CH222" i="11"/>
  <c r="CA222" i="11"/>
  <c r="F222" i="11"/>
  <c r="E222" i="11"/>
  <c r="D222" i="11" s="1"/>
  <c r="CM221" i="11"/>
  <c r="CL221" i="11"/>
  <c r="CH221" i="11"/>
  <c r="CA221" i="11" s="1"/>
  <c r="CE221" i="11"/>
  <c r="CD221" i="11"/>
  <c r="F221" i="11"/>
  <c r="E221" i="11"/>
  <c r="D221" i="11"/>
  <c r="F216" i="11"/>
  <c r="E216" i="11"/>
  <c r="D216" i="11" s="1"/>
  <c r="F215" i="11"/>
  <c r="E215" i="11"/>
  <c r="F214" i="11"/>
  <c r="E214" i="11"/>
  <c r="D214" i="11" s="1"/>
  <c r="F213" i="11"/>
  <c r="E213" i="11"/>
  <c r="D213" i="11"/>
  <c r="CE208" i="11"/>
  <c r="CD208" i="11"/>
  <c r="CC208" i="11"/>
  <c r="CB208" i="11"/>
  <c r="CA208" i="11"/>
  <c r="AR208" i="11"/>
  <c r="CE207" i="11"/>
  <c r="CD207" i="11"/>
  <c r="CC207" i="11"/>
  <c r="CB207" i="11"/>
  <c r="CA207" i="11"/>
  <c r="AR207" i="11"/>
  <c r="AR206" i="11"/>
  <c r="F206" i="11"/>
  <c r="E206" i="11"/>
  <c r="D206" i="11" s="1"/>
  <c r="AR205" i="11"/>
  <c r="F205" i="11"/>
  <c r="E205" i="11"/>
  <c r="AR204" i="11"/>
  <c r="F204" i="11"/>
  <c r="E204" i="11"/>
  <c r="D204" i="11"/>
  <c r="CJ203" i="11"/>
  <c r="CC203" i="11" s="1"/>
  <c r="AR203" i="11"/>
  <c r="F203" i="11"/>
  <c r="E203" i="11"/>
  <c r="D203" i="11"/>
  <c r="F198" i="11"/>
  <c r="E198" i="11"/>
  <c r="D198" i="11"/>
  <c r="F197" i="11"/>
  <c r="E197" i="11"/>
  <c r="D197" i="11"/>
  <c r="F196" i="11"/>
  <c r="E196" i="11"/>
  <c r="D196" i="11"/>
  <c r="F195" i="11"/>
  <c r="E195" i="11"/>
  <c r="D195" i="11"/>
  <c r="F194" i="11"/>
  <c r="E194" i="11"/>
  <c r="D194" i="11"/>
  <c r="F193" i="11"/>
  <c r="E193" i="11"/>
  <c r="D193" i="11"/>
  <c r="F192" i="11"/>
  <c r="E192" i="11"/>
  <c r="D192" i="11"/>
  <c r="F191" i="11"/>
  <c r="E191" i="11"/>
  <c r="D191" i="11"/>
  <c r="F190" i="11"/>
  <c r="E190" i="11"/>
  <c r="D190" i="11"/>
  <c r="F189" i="11"/>
  <c r="E189" i="11"/>
  <c r="D189" i="11"/>
  <c r="F188" i="11"/>
  <c r="E188" i="11"/>
  <c r="D188" i="11"/>
  <c r="CI187" i="11"/>
  <c r="CB187" i="11" s="1"/>
  <c r="F187" i="11"/>
  <c r="E187" i="11"/>
  <c r="D187" i="11" s="1"/>
  <c r="CI186" i="11"/>
  <c r="CB186" i="11" s="1"/>
  <c r="CH186" i="11"/>
  <c r="CA186" i="11" s="1"/>
  <c r="F186" i="11"/>
  <c r="E186" i="11"/>
  <c r="D186" i="11" s="1"/>
  <c r="F185" i="11"/>
  <c r="E185" i="11"/>
  <c r="D185" i="11"/>
  <c r="F184" i="11"/>
  <c r="E184" i="11"/>
  <c r="D184" i="11"/>
  <c r="CI183" i="11"/>
  <c r="CB183" i="11" s="1"/>
  <c r="F183" i="11"/>
  <c r="E183" i="11"/>
  <c r="D183" i="11" s="1"/>
  <c r="CI182" i="11"/>
  <c r="CB182" i="11" s="1"/>
  <c r="F182" i="11"/>
  <c r="E182" i="11"/>
  <c r="D182" i="11" s="1"/>
  <c r="F181" i="11"/>
  <c r="E181" i="11"/>
  <c r="D181" i="11"/>
  <c r="F180" i="11"/>
  <c r="E180" i="11"/>
  <c r="D180" i="11"/>
  <c r="CI179" i="11"/>
  <c r="CB179" i="11" s="1"/>
  <c r="F179" i="11"/>
  <c r="E179" i="11"/>
  <c r="D179" i="11" s="1"/>
  <c r="AW178" i="11"/>
  <c r="AV178" i="11"/>
  <c r="AU178" i="11"/>
  <c r="AT178" i="11"/>
  <c r="AS178" i="11"/>
  <c r="AR178" i="11"/>
  <c r="AQ178" i="11"/>
  <c r="AP178" i="11"/>
  <c r="AO178" i="11"/>
  <c r="AN178" i="11"/>
  <c r="AM178" i="11"/>
  <c r="AL178" i="11"/>
  <c r="AK178" i="11"/>
  <c r="AJ178" i="11"/>
  <c r="AI178" i="11"/>
  <c r="AH178" i="11"/>
  <c r="AG178" i="11"/>
  <c r="AF178" i="11"/>
  <c r="AE178" i="11"/>
  <c r="AD178" i="11"/>
  <c r="AC178" i="11"/>
  <c r="AB178" i="11"/>
  <c r="AA178" i="11"/>
  <c r="Z178" i="11"/>
  <c r="Y178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E178" i="11" s="1"/>
  <c r="D178" i="11" s="1"/>
  <c r="F178" i="11"/>
  <c r="CK177" i="11"/>
  <c r="CD177" i="11" s="1"/>
  <c r="CJ177" i="11"/>
  <c r="CC177" i="11" s="1"/>
  <c r="E177" i="11"/>
  <c r="D177" i="11" s="1"/>
  <c r="E176" i="11"/>
  <c r="D176" i="11" s="1"/>
  <c r="E175" i="11"/>
  <c r="D175" i="11"/>
  <c r="CK174" i="11"/>
  <c r="CD174" i="11"/>
  <c r="E174" i="11"/>
  <c r="D174" i="11" s="1"/>
  <c r="F173" i="11"/>
  <c r="D173" i="11" s="1"/>
  <c r="F172" i="11"/>
  <c r="D172" i="11" s="1"/>
  <c r="CI171" i="11"/>
  <c r="CB171" i="11" s="1"/>
  <c r="F171" i="11"/>
  <c r="D171" i="11"/>
  <c r="CK170" i="11"/>
  <c r="CD170" i="11"/>
  <c r="F170" i="11"/>
  <c r="D170" i="11" s="1"/>
  <c r="CK169" i="11"/>
  <c r="CD169" i="11" s="1"/>
  <c r="F169" i="11"/>
  <c r="D169" i="11" s="1"/>
  <c r="CJ169" i="11" s="1"/>
  <c r="CC169" i="11" s="1"/>
  <c r="F168" i="11"/>
  <c r="D168" i="11" s="1"/>
  <c r="AW167" i="11"/>
  <c r="AV167" i="11"/>
  <c r="AU167" i="11"/>
  <c r="AT167" i="11"/>
  <c r="AS167" i="11"/>
  <c r="AR167" i="11"/>
  <c r="AQ167" i="11"/>
  <c r="AP167" i="11"/>
  <c r="AN167" i="11"/>
  <c r="AL167" i="11"/>
  <c r="AJ167" i="11"/>
  <c r="AH167" i="11"/>
  <c r="AF167" i="11"/>
  <c r="AD167" i="11"/>
  <c r="F167" i="11"/>
  <c r="D167" i="11" s="1"/>
  <c r="CI166" i="11"/>
  <c r="CB166" i="11" s="1"/>
  <c r="CH166" i="11"/>
  <c r="CA166" i="11" s="1"/>
  <c r="F166" i="11"/>
  <c r="D166" i="11"/>
  <c r="CK165" i="11"/>
  <c r="CD165" i="11"/>
  <c r="F165" i="11"/>
  <c r="D165" i="11" s="1"/>
  <c r="CK164" i="11"/>
  <c r="CD164" i="11" s="1"/>
  <c r="CJ164" i="11"/>
  <c r="CC164" i="11" s="1"/>
  <c r="F164" i="11"/>
  <c r="D164" i="11" s="1"/>
  <c r="AX159" i="11"/>
  <c r="AW159" i="11"/>
  <c r="AV159" i="11"/>
  <c r="AU159" i="11"/>
  <c r="AT159" i="11"/>
  <c r="AS159" i="11"/>
  <c r="AR159" i="11"/>
  <c r="AQ159" i="11"/>
  <c r="AP159" i="11"/>
  <c r="AO159" i="11"/>
  <c r="AN159" i="11"/>
  <c r="AM159" i="11"/>
  <c r="AL159" i="11"/>
  <c r="AK159" i="11"/>
  <c r="AJ159" i="11"/>
  <c r="AI159" i="11"/>
  <c r="AH159" i="11"/>
  <c r="AG159" i="11"/>
  <c r="AF159" i="11"/>
  <c r="AE159" i="11"/>
  <c r="AD159" i="11"/>
  <c r="AC159" i="11"/>
  <c r="AB159" i="11"/>
  <c r="AA159" i="11"/>
  <c r="Z159" i="11"/>
  <c r="Y159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CL158" i="11"/>
  <c r="CK158" i="11"/>
  <c r="CI158" i="11"/>
  <c r="CH158" i="11"/>
  <c r="CA158" i="11" s="1"/>
  <c r="CG158" i="11"/>
  <c r="CD158" i="11"/>
  <c r="CB158" i="11"/>
  <c r="F158" i="11"/>
  <c r="E158" i="11"/>
  <c r="D158" i="11"/>
  <c r="CN158" i="11" s="1"/>
  <c r="CN157" i="11"/>
  <c r="CM157" i="11"/>
  <c r="CJ157" i="11"/>
  <c r="CC157" i="11" s="1"/>
  <c r="CI157" i="11"/>
  <c r="CH157" i="11"/>
  <c r="CF157" i="11"/>
  <c r="CE157" i="11"/>
  <c r="CB157" i="11"/>
  <c r="CA157" i="11"/>
  <c r="F157" i="11"/>
  <c r="E157" i="11"/>
  <c r="D157" i="11"/>
  <c r="CL156" i="11"/>
  <c r="CK156" i="11"/>
  <c r="CI156" i="11"/>
  <c r="CH156" i="11"/>
  <c r="CA156" i="11" s="1"/>
  <c r="CG156" i="11"/>
  <c r="CD156" i="11"/>
  <c r="CB156" i="11"/>
  <c r="F156" i="11"/>
  <c r="E156" i="11"/>
  <c r="D156" i="11"/>
  <c r="CN156" i="11" s="1"/>
  <c r="CN155" i="11"/>
  <c r="CM155" i="11"/>
  <c r="CJ155" i="11"/>
  <c r="CC155" i="11" s="1"/>
  <c r="CI155" i="11"/>
  <c r="CH155" i="11"/>
  <c r="CF155" i="11"/>
  <c r="CE155" i="11"/>
  <c r="CB155" i="11"/>
  <c r="CA155" i="11"/>
  <c r="F155" i="11"/>
  <c r="E155" i="11"/>
  <c r="D155" i="11"/>
  <c r="CL154" i="11"/>
  <c r="CI154" i="11"/>
  <c r="CH154" i="11"/>
  <c r="CA154" i="11" s="1"/>
  <c r="CG154" i="11"/>
  <c r="CB154" i="11"/>
  <c r="F154" i="11"/>
  <c r="E154" i="11"/>
  <c r="D154" i="11"/>
  <c r="CN154" i="11" s="1"/>
  <c r="CN153" i="11"/>
  <c r="CM153" i="11"/>
  <c r="CI153" i="11"/>
  <c r="CH153" i="11"/>
  <c r="CF153" i="11"/>
  <c r="CB153" i="11"/>
  <c r="CA153" i="11"/>
  <c r="F153" i="11"/>
  <c r="E153" i="11"/>
  <c r="D153" i="11"/>
  <c r="CJ153" i="11" s="1"/>
  <c r="CC153" i="11" s="1"/>
  <c r="CN152" i="11"/>
  <c r="CL152" i="11"/>
  <c r="CJ152" i="11"/>
  <c r="CI152" i="11"/>
  <c r="CH152" i="11"/>
  <c r="CA152" i="11" s="1"/>
  <c r="CG152" i="11"/>
  <c r="CF152" i="11"/>
  <c r="CD152" i="11"/>
  <c r="CC152" i="11"/>
  <c r="CB152" i="11"/>
  <c r="F152" i="11"/>
  <c r="CK152" i="11" s="1"/>
  <c r="E152" i="11"/>
  <c r="D152" i="11"/>
  <c r="CM152" i="11" s="1"/>
  <c r="CN151" i="11"/>
  <c r="CM151" i="11"/>
  <c r="CJ151" i="11"/>
  <c r="CC151" i="11" s="1"/>
  <c r="CI151" i="11"/>
  <c r="CH151" i="11"/>
  <c r="CF151" i="11"/>
  <c r="CE151" i="11"/>
  <c r="CB151" i="11"/>
  <c r="CA151" i="11"/>
  <c r="F151" i="11"/>
  <c r="E151" i="11"/>
  <c r="D151" i="11"/>
  <c r="CN150" i="11"/>
  <c r="CL150" i="11"/>
  <c r="CK150" i="11"/>
  <c r="CJ150" i="11"/>
  <c r="CI150" i="11"/>
  <c r="CH150" i="11"/>
  <c r="CA150" i="11" s="1"/>
  <c r="CG150" i="11"/>
  <c r="CF150" i="11"/>
  <c r="CC150" i="11"/>
  <c r="CB150" i="11"/>
  <c r="F150" i="11"/>
  <c r="E150" i="11"/>
  <c r="E159" i="11" s="1"/>
  <c r="D150" i="11"/>
  <c r="D159" i="11" s="1"/>
  <c r="AV145" i="11"/>
  <c r="AU145" i="11"/>
  <c r="AT145" i="11"/>
  <c r="AS145" i="11"/>
  <c r="AR145" i="11"/>
  <c r="AQ145" i="11"/>
  <c r="AP145" i="11"/>
  <c r="AO145" i="11"/>
  <c r="AN145" i="11"/>
  <c r="AM145" i="11"/>
  <c r="AL145" i="11"/>
  <c r="AK145" i="11"/>
  <c r="AJ145" i="11"/>
  <c r="AI145" i="11"/>
  <c r="AH145" i="11"/>
  <c r="AG145" i="11"/>
  <c r="AF145" i="11"/>
  <c r="AE145" i="11"/>
  <c r="AD145" i="11"/>
  <c r="AC145" i="11"/>
  <c r="AB145" i="11"/>
  <c r="AA145" i="11"/>
  <c r="Z145" i="11"/>
  <c r="Y145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F145" i="11" s="1"/>
  <c r="G145" i="11"/>
  <c r="E145" i="11" s="1"/>
  <c r="D145" i="11"/>
  <c r="CI144" i="11"/>
  <c r="CH144" i="11"/>
  <c r="CB144" i="11"/>
  <c r="CA144" i="11"/>
  <c r="F144" i="11"/>
  <c r="E144" i="11"/>
  <c r="D144" i="11" s="1"/>
  <c r="CN144" i="11" s="1"/>
  <c r="CM143" i="11"/>
  <c r="CI143" i="11"/>
  <c r="CB143" i="11" s="1"/>
  <c r="CH143" i="11"/>
  <c r="CA143" i="11" s="1"/>
  <c r="CE143" i="11"/>
  <c r="F143" i="11"/>
  <c r="E143" i="11"/>
  <c r="D143" i="11"/>
  <c r="CL143" i="11" s="1"/>
  <c r="CN142" i="11"/>
  <c r="CK142" i="11"/>
  <c r="CI142" i="11"/>
  <c r="CH142" i="11"/>
  <c r="CG142" i="11"/>
  <c r="CB142" i="11"/>
  <c r="CA142" i="11"/>
  <c r="F142" i="11"/>
  <c r="E142" i="11"/>
  <c r="D142" i="11" s="1"/>
  <c r="CJ142" i="11" s="1"/>
  <c r="CC142" i="11" s="1"/>
  <c r="CM141" i="11"/>
  <c r="CL141" i="11"/>
  <c r="CI141" i="11"/>
  <c r="CB141" i="11" s="1"/>
  <c r="CH141" i="11"/>
  <c r="CA141" i="11" s="1"/>
  <c r="CE141" i="11"/>
  <c r="CD141" i="11"/>
  <c r="F141" i="11"/>
  <c r="E141" i="11"/>
  <c r="D141" i="11"/>
  <c r="CI140" i="11"/>
  <c r="CH140" i="11"/>
  <c r="CB140" i="11"/>
  <c r="CA140" i="11"/>
  <c r="F140" i="11"/>
  <c r="E140" i="11"/>
  <c r="CI139" i="11"/>
  <c r="CB139" i="11" s="1"/>
  <c r="CH139" i="11"/>
  <c r="CA139" i="11"/>
  <c r="F139" i="11"/>
  <c r="E139" i="11"/>
  <c r="D139" i="11"/>
  <c r="CI138" i="11"/>
  <c r="CH138" i="11"/>
  <c r="CB138" i="11"/>
  <c r="CA138" i="11"/>
  <c r="F138" i="11"/>
  <c r="E138" i="11"/>
  <c r="CI137" i="11"/>
  <c r="CB137" i="11" s="1"/>
  <c r="CH137" i="11"/>
  <c r="CA137" i="11"/>
  <c r="F137" i="11"/>
  <c r="E137" i="11"/>
  <c r="D137" i="11"/>
  <c r="CI136" i="11"/>
  <c r="CH136" i="11"/>
  <c r="CB136" i="11"/>
  <c r="CA136" i="11"/>
  <c r="F136" i="11"/>
  <c r="E136" i="11"/>
  <c r="D136" i="11" s="1"/>
  <c r="CM135" i="11"/>
  <c r="CI135" i="11"/>
  <c r="CB135" i="11" s="1"/>
  <c r="CH135" i="11"/>
  <c r="CA135" i="11" s="1"/>
  <c r="CE135" i="11"/>
  <c r="F135" i="11"/>
  <c r="E135" i="11"/>
  <c r="D135" i="11"/>
  <c r="CL135" i="11" s="1"/>
  <c r="CN134" i="11"/>
  <c r="CK134" i="11"/>
  <c r="CI134" i="11"/>
  <c r="CH134" i="11"/>
  <c r="CG134" i="11"/>
  <c r="CB134" i="11"/>
  <c r="CA134" i="11"/>
  <c r="F134" i="11"/>
  <c r="E134" i="11"/>
  <c r="D134" i="11" s="1"/>
  <c r="CJ134" i="11" s="1"/>
  <c r="CC134" i="11" s="1"/>
  <c r="CM133" i="11"/>
  <c r="CL133" i="11"/>
  <c r="CI133" i="11"/>
  <c r="CB133" i="11" s="1"/>
  <c r="CH133" i="11"/>
  <c r="CA133" i="11" s="1"/>
  <c r="CE133" i="11"/>
  <c r="CD133" i="11"/>
  <c r="F133" i="11"/>
  <c r="E133" i="11"/>
  <c r="D133" i="11"/>
  <c r="CI132" i="11"/>
  <c r="CH132" i="11"/>
  <c r="CB132" i="11"/>
  <c r="CA132" i="11"/>
  <c r="F132" i="11"/>
  <c r="E132" i="11"/>
  <c r="CI131" i="11"/>
  <c r="CB131" i="11" s="1"/>
  <c r="CH131" i="11"/>
  <c r="CA131" i="11"/>
  <c r="F131" i="11"/>
  <c r="E131" i="11"/>
  <c r="D131" i="11"/>
  <c r="CL131" i="11" s="1"/>
  <c r="CI130" i="11"/>
  <c r="CH130" i="11"/>
  <c r="CB130" i="11"/>
  <c r="CA130" i="11"/>
  <c r="F130" i="11"/>
  <c r="E130" i="11"/>
  <c r="CI129" i="11"/>
  <c r="CB129" i="11" s="1"/>
  <c r="F129" i="11"/>
  <c r="E129" i="11"/>
  <c r="CI128" i="11"/>
  <c r="CB128" i="11" s="1"/>
  <c r="F128" i="11"/>
  <c r="E128" i="11"/>
  <c r="CI127" i="11"/>
  <c r="CB127" i="11" s="1"/>
  <c r="F127" i="11"/>
  <c r="E127" i="11"/>
  <c r="CI126" i="11"/>
  <c r="CB126" i="11" s="1"/>
  <c r="F126" i="11"/>
  <c r="E126" i="11"/>
  <c r="CI125" i="11"/>
  <c r="CB125" i="11" s="1"/>
  <c r="F125" i="11"/>
  <c r="E125" i="11"/>
  <c r="CI124" i="11"/>
  <c r="CB124" i="11" s="1"/>
  <c r="F124" i="11"/>
  <c r="E124" i="11"/>
  <c r="CI123" i="11"/>
  <c r="CB123" i="11" s="1"/>
  <c r="F123" i="11"/>
  <c r="E123" i="11"/>
  <c r="CI122" i="11"/>
  <c r="CB122" i="11" s="1"/>
  <c r="CH122" i="11"/>
  <c r="CA122" i="11"/>
  <c r="F122" i="11"/>
  <c r="E122" i="11"/>
  <c r="D122" i="11"/>
  <c r="CN121" i="11"/>
  <c r="CI121" i="11"/>
  <c r="CF121" i="11"/>
  <c r="CB121" i="11"/>
  <c r="F121" i="11"/>
  <c r="E121" i="11"/>
  <c r="D121" i="11"/>
  <c r="CK121" i="11" s="1"/>
  <c r="CN120" i="11"/>
  <c r="CK120" i="11"/>
  <c r="CI120" i="11"/>
  <c r="CH120" i="11"/>
  <c r="CG120" i="11"/>
  <c r="CB120" i="11"/>
  <c r="CA120" i="11"/>
  <c r="F120" i="11"/>
  <c r="E120" i="11"/>
  <c r="D120" i="11" s="1"/>
  <c r="CJ120" i="11" s="1"/>
  <c r="CC120" i="11" s="1"/>
  <c r="CM119" i="11"/>
  <c r="CL119" i="11"/>
  <c r="CI119" i="11"/>
  <c r="CB119" i="11" s="1"/>
  <c r="CH119" i="11"/>
  <c r="CA119" i="11" s="1"/>
  <c r="CE119" i="11"/>
  <c r="CD119" i="11"/>
  <c r="F119" i="11"/>
  <c r="E119" i="11"/>
  <c r="D119" i="11"/>
  <c r="CI118" i="11"/>
  <c r="CH118" i="11"/>
  <c r="CB118" i="11"/>
  <c r="CA118" i="11"/>
  <c r="F118" i="11"/>
  <c r="E118" i="11"/>
  <c r="CI117" i="11"/>
  <c r="CB117" i="11" s="1"/>
  <c r="CH117" i="11"/>
  <c r="CA117" i="11"/>
  <c r="F117" i="11"/>
  <c r="E117" i="11"/>
  <c r="D117" i="11"/>
  <c r="CL117" i="11" s="1"/>
  <c r="CI116" i="11"/>
  <c r="CH116" i="11"/>
  <c r="CB116" i="11"/>
  <c r="CA116" i="11"/>
  <c r="F116" i="11"/>
  <c r="E116" i="11"/>
  <c r="CI115" i="11"/>
  <c r="CB115" i="11" s="1"/>
  <c r="CH115" i="11"/>
  <c r="CA115" i="11"/>
  <c r="F115" i="11"/>
  <c r="E115" i="11"/>
  <c r="D115" i="11"/>
  <c r="CI114" i="11"/>
  <c r="CH114" i="11"/>
  <c r="CB114" i="11"/>
  <c r="CA114" i="11"/>
  <c r="F114" i="11"/>
  <c r="E114" i="11"/>
  <c r="D114" i="11" s="1"/>
  <c r="CI113" i="11"/>
  <c r="CH113" i="11"/>
  <c r="CA113" i="11" s="1"/>
  <c r="CB113" i="11"/>
  <c r="F113" i="11"/>
  <c r="E113" i="11"/>
  <c r="D113" i="11" s="1"/>
  <c r="CM112" i="11"/>
  <c r="CI112" i="11"/>
  <c r="CB112" i="11" s="1"/>
  <c r="CH112" i="11"/>
  <c r="CA112" i="11" s="1"/>
  <c r="CE112" i="11"/>
  <c r="F112" i="11"/>
  <c r="E112" i="11"/>
  <c r="D112" i="11"/>
  <c r="CL112" i="11" s="1"/>
  <c r="CH111" i="11"/>
  <c r="CA111" i="11" s="1"/>
  <c r="F111" i="11"/>
  <c r="E111" i="11"/>
  <c r="CI110" i="11"/>
  <c r="CB110" i="11" s="1"/>
  <c r="CH110" i="11"/>
  <c r="CA110" i="11"/>
  <c r="F110" i="11"/>
  <c r="E110" i="11"/>
  <c r="D110" i="11"/>
  <c r="CI109" i="11"/>
  <c r="CH109" i="11"/>
  <c r="CA109" i="11" s="1"/>
  <c r="CB109" i="11"/>
  <c r="F109" i="11"/>
  <c r="E109" i="11"/>
  <c r="D109" i="11" s="1"/>
  <c r="CM108" i="11"/>
  <c r="CI108" i="11"/>
  <c r="CB108" i="11" s="1"/>
  <c r="CH108" i="11"/>
  <c r="CA108" i="11" s="1"/>
  <c r="CE108" i="11"/>
  <c r="F108" i="11"/>
  <c r="E108" i="11"/>
  <c r="D108" i="11"/>
  <c r="CL108" i="11" s="1"/>
  <c r="CN107" i="11"/>
  <c r="CK107" i="11"/>
  <c r="CH107" i="11"/>
  <c r="CF107" i="11"/>
  <c r="CE107" i="11"/>
  <c r="CA107" i="11"/>
  <c r="F107" i="11"/>
  <c r="E107" i="11"/>
  <c r="D107" i="11"/>
  <c r="CI106" i="11"/>
  <c r="CH106" i="11"/>
  <c r="CA106" i="11" s="1"/>
  <c r="CB106" i="11"/>
  <c r="F106" i="11"/>
  <c r="E106" i="11"/>
  <c r="D106" i="11" s="1"/>
  <c r="CI105" i="11"/>
  <c r="CB105" i="11" s="1"/>
  <c r="CH105" i="11"/>
  <c r="CA105" i="11" s="1"/>
  <c r="F105" i="11"/>
  <c r="E105" i="11"/>
  <c r="D105" i="11"/>
  <c r="CN104" i="11"/>
  <c r="CI104" i="11"/>
  <c r="CH104" i="11"/>
  <c r="CA104" i="11" s="1"/>
  <c r="CB104" i="11"/>
  <c r="F104" i="11"/>
  <c r="E104" i="11"/>
  <c r="D104" i="11" s="1"/>
  <c r="CK104" i="11" s="1"/>
  <c r="CM103" i="11"/>
  <c r="CL103" i="11"/>
  <c r="CI103" i="11"/>
  <c r="CB103" i="11" s="1"/>
  <c r="CH103" i="11"/>
  <c r="CA103" i="11" s="1"/>
  <c r="CE103" i="11"/>
  <c r="CD103" i="11"/>
  <c r="F103" i="11"/>
  <c r="E103" i="11"/>
  <c r="D103" i="11"/>
  <c r="CH102" i="11"/>
  <c r="CA102" i="11"/>
  <c r="F102" i="11"/>
  <c r="E102" i="11"/>
  <c r="D102" i="11"/>
  <c r="CK102" i="11" s="1"/>
  <c r="CI101" i="11"/>
  <c r="CB101" i="11"/>
  <c r="F101" i="11"/>
  <c r="E101" i="11"/>
  <c r="D101" i="11"/>
  <c r="CN101" i="11" s="1"/>
  <c r="CN100" i="11"/>
  <c r="CI100" i="11"/>
  <c r="CH100" i="11"/>
  <c r="CA100" i="11" s="1"/>
  <c r="CB100" i="11"/>
  <c r="F100" i="11"/>
  <c r="E100" i="11"/>
  <c r="D100" i="11" s="1"/>
  <c r="CK100" i="11" s="1"/>
  <c r="CM99" i="11"/>
  <c r="CL99" i="11"/>
  <c r="CI99" i="11"/>
  <c r="CB99" i="11" s="1"/>
  <c r="CH99" i="11"/>
  <c r="CA99" i="11" s="1"/>
  <c r="CE99" i="11"/>
  <c r="CD99" i="11"/>
  <c r="F99" i="11"/>
  <c r="E99" i="11"/>
  <c r="D99" i="11"/>
  <c r="CI98" i="11"/>
  <c r="CH98" i="11"/>
  <c r="CB98" i="11"/>
  <c r="CA98" i="11"/>
  <c r="F98" i="11"/>
  <c r="E98" i="11"/>
  <c r="CI97" i="11"/>
  <c r="CB97" i="11" s="1"/>
  <c r="CH97" i="11"/>
  <c r="CA97" i="11"/>
  <c r="F97" i="11"/>
  <c r="E97" i="11"/>
  <c r="D97" i="11"/>
  <c r="CD97" i="11" s="1"/>
  <c r="CI96" i="11"/>
  <c r="CB96" i="11"/>
  <c r="F96" i="11"/>
  <c r="E96" i="11"/>
  <c r="D96" i="11"/>
  <c r="CN96" i="11" s="1"/>
  <c r="CN95" i="11"/>
  <c r="CI95" i="11"/>
  <c r="CH95" i="11"/>
  <c r="CB95" i="11"/>
  <c r="CA95" i="11"/>
  <c r="F95" i="11"/>
  <c r="E95" i="11"/>
  <c r="D95" i="11" s="1"/>
  <c r="CK95" i="11" s="1"/>
  <c r="CM94" i="11"/>
  <c r="CI94" i="11"/>
  <c r="CB94" i="11" s="1"/>
  <c r="CH94" i="11"/>
  <c r="CA94" i="11" s="1"/>
  <c r="CE94" i="11"/>
  <c r="F94" i="11"/>
  <c r="E94" i="11"/>
  <c r="D94" i="11"/>
  <c r="CL94" i="11" s="1"/>
  <c r="CN93" i="11"/>
  <c r="CK93" i="11"/>
  <c r="CI93" i="11"/>
  <c r="CH93" i="11"/>
  <c r="CG93" i="11"/>
  <c r="CB93" i="11"/>
  <c r="CA93" i="11"/>
  <c r="F93" i="11"/>
  <c r="E93" i="11"/>
  <c r="D93" i="11" s="1"/>
  <c r="CJ93" i="11" s="1"/>
  <c r="CC93" i="11" s="1"/>
  <c r="CM92" i="11"/>
  <c r="CL92" i="11"/>
  <c r="CI92" i="11"/>
  <c r="CB92" i="11" s="1"/>
  <c r="CH92" i="11"/>
  <c r="CA92" i="11" s="1"/>
  <c r="CE92" i="11"/>
  <c r="CD92" i="11"/>
  <c r="F92" i="11"/>
  <c r="E92" i="11"/>
  <c r="D92" i="11"/>
  <c r="CI91" i="11"/>
  <c r="CH91" i="11"/>
  <c r="CB91" i="11"/>
  <c r="CA91" i="11"/>
  <c r="F91" i="11"/>
  <c r="E91" i="11"/>
  <c r="D86" i="11"/>
  <c r="D85" i="11"/>
  <c r="CL81" i="11"/>
  <c r="CE81" i="11" s="1"/>
  <c r="CK81" i="11"/>
  <c r="CJ81" i="11"/>
  <c r="CI81" i="11"/>
  <c r="CH81" i="11"/>
  <c r="CA81" i="11" s="1"/>
  <c r="J81" i="11" s="1"/>
  <c r="CD81" i="11"/>
  <c r="CC81" i="11"/>
  <c r="CB81" i="11"/>
  <c r="CL80" i="11"/>
  <c r="CE80" i="11" s="1"/>
  <c r="CK80" i="11"/>
  <c r="CD80" i="11" s="1"/>
  <c r="CJ80" i="11"/>
  <c r="CI80" i="11"/>
  <c r="CH80" i="11"/>
  <c r="CC80" i="11"/>
  <c r="CB80" i="11"/>
  <c r="CA80" i="11"/>
  <c r="CL79" i="11"/>
  <c r="CK79" i="11"/>
  <c r="CJ79" i="11"/>
  <c r="CC79" i="11" s="1"/>
  <c r="J79" i="11" s="1"/>
  <c r="CI79" i="11"/>
  <c r="CH79" i="11"/>
  <c r="CE79" i="11"/>
  <c r="CD79" i="11"/>
  <c r="CB79" i="11"/>
  <c r="CA79" i="11"/>
  <c r="CL78" i="11"/>
  <c r="CK78" i="11"/>
  <c r="CJ78" i="11"/>
  <c r="CI78" i="11"/>
  <c r="CB78" i="11" s="1"/>
  <c r="CH78" i="11"/>
  <c r="CE78" i="11"/>
  <c r="CD78" i="11"/>
  <c r="CC78" i="11"/>
  <c r="CA78" i="11"/>
  <c r="J78" i="11"/>
  <c r="CL77" i="11"/>
  <c r="CE77" i="11" s="1"/>
  <c r="CK77" i="11"/>
  <c r="CJ77" i="11"/>
  <c r="CI77" i="11"/>
  <c r="CH77" i="11"/>
  <c r="CA77" i="11" s="1"/>
  <c r="CD77" i="11"/>
  <c r="CC77" i="11"/>
  <c r="CB77" i="11"/>
  <c r="CL76" i="11"/>
  <c r="CK76" i="11"/>
  <c r="CD76" i="11" s="1"/>
  <c r="CJ76" i="11"/>
  <c r="CI76" i="11"/>
  <c r="CH76" i="11"/>
  <c r="CE76" i="11"/>
  <c r="CC76" i="11"/>
  <c r="CB76" i="11"/>
  <c r="CA76" i="11"/>
  <c r="CL75" i="11"/>
  <c r="CK75" i="11"/>
  <c r="CJ75" i="11"/>
  <c r="CC75" i="11" s="1"/>
  <c r="J75" i="11" s="1"/>
  <c r="CI75" i="11"/>
  <c r="CH75" i="11"/>
  <c r="CE75" i="11"/>
  <c r="CD75" i="11"/>
  <c r="CB75" i="11"/>
  <c r="CA75" i="11"/>
  <c r="CL74" i="11"/>
  <c r="CK74" i="11"/>
  <c r="CJ74" i="11"/>
  <c r="CI74" i="11"/>
  <c r="CB74" i="11" s="1"/>
  <c r="J74" i="11" s="1"/>
  <c r="CH74" i="11"/>
  <c r="CE74" i="11"/>
  <c r="CD74" i="11"/>
  <c r="CC74" i="11"/>
  <c r="CA74" i="11"/>
  <c r="CL73" i="11"/>
  <c r="CE73" i="11" s="1"/>
  <c r="CK73" i="11"/>
  <c r="CJ73" i="11"/>
  <c r="CI73" i="11"/>
  <c r="CH73" i="11"/>
  <c r="CA73" i="11" s="1"/>
  <c r="CD73" i="11"/>
  <c r="CC73" i="11"/>
  <c r="CB73" i="11"/>
  <c r="CL72" i="11"/>
  <c r="CK72" i="11"/>
  <c r="CD72" i="11" s="1"/>
  <c r="CJ72" i="11"/>
  <c r="CI72" i="11"/>
  <c r="CH72" i="11"/>
  <c r="CE72" i="11"/>
  <c r="CC72" i="11"/>
  <c r="CB72" i="11"/>
  <c r="CA72" i="11"/>
  <c r="CL71" i="11"/>
  <c r="CK71" i="11"/>
  <c r="CD71" i="11" s="1"/>
  <c r="J71" i="11" s="1"/>
  <c r="CJ71" i="11"/>
  <c r="CC71" i="11" s="1"/>
  <c r="CI71" i="11"/>
  <c r="CH71" i="11"/>
  <c r="CE71" i="11"/>
  <c r="CB71" i="11"/>
  <c r="CA71" i="11"/>
  <c r="CL70" i="11"/>
  <c r="CK70" i="11"/>
  <c r="CJ70" i="11"/>
  <c r="CI70" i="11"/>
  <c r="CB70" i="11" s="1"/>
  <c r="J70" i="11" s="1"/>
  <c r="CH70" i="11"/>
  <c r="CE70" i="11"/>
  <c r="CD70" i="11"/>
  <c r="CC70" i="11"/>
  <c r="CA70" i="11"/>
  <c r="CL69" i="11"/>
  <c r="CE69" i="11" s="1"/>
  <c r="CK69" i="11"/>
  <c r="CJ69" i="11"/>
  <c r="CI69" i="11"/>
  <c r="CH69" i="11"/>
  <c r="CA69" i="11" s="1"/>
  <c r="J69" i="11" s="1"/>
  <c r="CD69" i="11"/>
  <c r="CC69" i="11"/>
  <c r="CB69" i="11"/>
  <c r="CL68" i="11"/>
  <c r="CK68" i="11"/>
  <c r="CD68" i="11" s="1"/>
  <c r="CJ68" i="11"/>
  <c r="CI68" i="11"/>
  <c r="CH68" i="11"/>
  <c r="CE68" i="11"/>
  <c r="CC68" i="11"/>
  <c r="CB68" i="11"/>
  <c r="CA68" i="11"/>
  <c r="CL67" i="11"/>
  <c r="CK67" i="11"/>
  <c r="CJ67" i="11"/>
  <c r="CC67" i="11" s="1"/>
  <c r="CI67" i="11"/>
  <c r="CH67" i="11"/>
  <c r="CE67" i="11"/>
  <c r="CD67" i="11"/>
  <c r="CB67" i="11"/>
  <c r="CA67" i="11"/>
  <c r="J67" i="11" s="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AA64" i="11"/>
  <c r="CJ63" i="11"/>
  <c r="CC63" i="11" s="1"/>
  <c r="CH63" i="11"/>
  <c r="CA63" i="11"/>
  <c r="F63" i="11"/>
  <c r="E63" i="11"/>
  <c r="D63" i="11" s="1"/>
  <c r="CK62" i="11"/>
  <c r="CD62" i="11" s="1"/>
  <c r="CJ62" i="11"/>
  <c r="CH62" i="11"/>
  <c r="CA62" i="11" s="1"/>
  <c r="CC62" i="11"/>
  <c r="F62" i="11"/>
  <c r="D62" i="11" s="1"/>
  <c r="E62" i="11"/>
  <c r="CN61" i="11"/>
  <c r="CJ61" i="11"/>
  <c r="CC61" i="11" s="1"/>
  <c r="CH61" i="11"/>
  <c r="CA61" i="11"/>
  <c r="F61" i="11"/>
  <c r="E61" i="11"/>
  <c r="D61" i="11"/>
  <c r="CM61" i="11" s="1"/>
  <c r="AW60" i="11"/>
  <c r="AV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CN59" i="11"/>
  <c r="CJ59" i="11"/>
  <c r="CC59" i="11" s="1"/>
  <c r="CH59" i="11"/>
  <c r="CA59" i="11"/>
  <c r="F59" i="11"/>
  <c r="E59" i="11"/>
  <c r="D59" i="11"/>
  <c r="CM59" i="11" s="1"/>
  <c r="CJ58" i="11"/>
  <c r="CH58" i="11"/>
  <c r="CA58" i="11" s="1"/>
  <c r="CC58" i="11"/>
  <c r="F58" i="11"/>
  <c r="F60" i="11" s="1"/>
  <c r="E58" i="11"/>
  <c r="CJ57" i="11"/>
  <c r="CC57" i="11" s="1"/>
  <c r="CH57" i="11"/>
  <c r="CA57" i="11"/>
  <c r="F57" i="11"/>
  <c r="E57" i="11"/>
  <c r="D57" i="11" s="1"/>
  <c r="CJ56" i="11"/>
  <c r="CH56" i="11"/>
  <c r="CA56" i="11" s="1"/>
  <c r="CC56" i="11"/>
  <c r="F56" i="11"/>
  <c r="E56" i="11"/>
  <c r="D56" i="11" s="1"/>
  <c r="CN55" i="11"/>
  <c r="CJ55" i="11"/>
  <c r="CC55" i="11" s="1"/>
  <c r="CH55" i="11"/>
  <c r="CA55" i="11"/>
  <c r="F55" i="11"/>
  <c r="E55" i="11"/>
  <c r="D55" i="11"/>
  <c r="CM55" i="11" s="1"/>
  <c r="AW54" i="11"/>
  <c r="AV54" i="11"/>
  <c r="AU54" i="11"/>
  <c r="AT54" i="11"/>
  <c r="AS54" i="11"/>
  <c r="AR54" i="11"/>
  <c r="AQ54" i="11"/>
  <c r="AP54" i="11"/>
  <c r="AO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CN53" i="11"/>
  <c r="CJ53" i="11"/>
  <c r="CC53" i="11" s="1"/>
  <c r="CH53" i="11"/>
  <c r="CA53" i="11"/>
  <c r="F53" i="11"/>
  <c r="E53" i="11"/>
  <c r="D53" i="11"/>
  <c r="CJ52" i="11"/>
  <c r="CH52" i="11"/>
  <c r="CA52" i="11" s="1"/>
  <c r="CC52" i="11"/>
  <c r="F52" i="11"/>
  <c r="E52" i="11"/>
  <c r="CJ51" i="11"/>
  <c r="CC51" i="11" s="1"/>
  <c r="CH51" i="11"/>
  <c r="CA51" i="11"/>
  <c r="F51" i="11"/>
  <c r="E51" i="11"/>
  <c r="D51" i="11" s="1"/>
  <c r="CJ50" i="11"/>
  <c r="CH50" i="11"/>
  <c r="CA50" i="11" s="1"/>
  <c r="CC50" i="11"/>
  <c r="F50" i="11"/>
  <c r="E50" i="11"/>
  <c r="D50" i="11" s="1"/>
  <c r="CN49" i="11"/>
  <c r="CJ49" i="11"/>
  <c r="CC49" i="11" s="1"/>
  <c r="CH49" i="11"/>
  <c r="CA49" i="11"/>
  <c r="F49" i="11"/>
  <c r="E49" i="11"/>
  <c r="D49" i="11"/>
  <c r="CJ48" i="11"/>
  <c r="CH48" i="11"/>
  <c r="CA48" i="11" s="1"/>
  <c r="CC48" i="11"/>
  <c r="F48" i="11"/>
  <c r="F54" i="11" s="1"/>
  <c r="E48" i="11"/>
  <c r="CJ47" i="11"/>
  <c r="CC47" i="11" s="1"/>
  <c r="CH47" i="11"/>
  <c r="CA47" i="11"/>
  <c r="F47" i="11"/>
  <c r="E47" i="11"/>
  <c r="D47" i="11" s="1"/>
  <c r="AW46" i="11"/>
  <c r="AV46" i="11"/>
  <c r="AU46" i="11"/>
  <c r="AT46" i="11"/>
  <c r="AS46" i="11"/>
  <c r="AR46" i="11"/>
  <c r="AQ46" i="11"/>
  <c r="AP46" i="11"/>
  <c r="AO46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E46" i="11" s="1"/>
  <c r="D46" i="11" s="1"/>
  <c r="Z46" i="11"/>
  <c r="F46" i="11" s="1"/>
  <c r="Y46" i="11"/>
  <c r="CJ45" i="11"/>
  <c r="CG45" i="11"/>
  <c r="CC45" i="11"/>
  <c r="F45" i="11"/>
  <c r="E45" i="11"/>
  <c r="D45" i="11"/>
  <c r="CL45" i="11" s="1"/>
  <c r="CJ44" i="11"/>
  <c r="CH44" i="11"/>
  <c r="CA44" i="11" s="1"/>
  <c r="CC44" i="11"/>
  <c r="F44" i="11"/>
  <c r="E44" i="11"/>
  <c r="D44" i="11" s="1"/>
  <c r="CF43" i="11"/>
  <c r="F43" i="11"/>
  <c r="E43" i="11"/>
  <c r="D43" i="11" s="1"/>
  <c r="CN42" i="11"/>
  <c r="CF42" i="11"/>
  <c r="F42" i="11"/>
  <c r="E42" i="11"/>
  <c r="D42" i="11" s="1"/>
  <c r="CM42" i="11" s="1"/>
  <c r="CN41" i="11"/>
  <c r="CM41" i="11"/>
  <c r="CJ41" i="11"/>
  <c r="CC41" i="11" s="1"/>
  <c r="CH41" i="11"/>
  <c r="CF41" i="11"/>
  <c r="CA41" i="11"/>
  <c r="F41" i="11"/>
  <c r="E41" i="11"/>
  <c r="D41" i="11"/>
  <c r="CE41" i="11" s="1"/>
  <c r="AX36" i="11"/>
  <c r="AW36" i="11"/>
  <c r="AV36" i="11"/>
  <c r="AU36" i="11"/>
  <c r="AT36" i="11"/>
  <c r="AS36" i="11"/>
  <c r="AR36" i="11"/>
  <c r="AQ36" i="11"/>
  <c r="AP36" i="11"/>
  <c r="AO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CN35" i="11"/>
  <c r="CI35" i="11"/>
  <c r="CH35" i="11"/>
  <c r="CB35" i="11"/>
  <c r="CA35" i="11"/>
  <c r="F35" i="11"/>
  <c r="E35" i="11"/>
  <c r="D35" i="11" s="1"/>
  <c r="CK35" i="11" s="1"/>
  <c r="CM34" i="11"/>
  <c r="CI34" i="11"/>
  <c r="CB34" i="11" s="1"/>
  <c r="CH34" i="11"/>
  <c r="CA34" i="11" s="1"/>
  <c r="CE34" i="11"/>
  <c r="F34" i="11"/>
  <c r="E34" i="11"/>
  <c r="D34" i="11"/>
  <c r="CL34" i="11" s="1"/>
  <c r="CN33" i="11"/>
  <c r="CK33" i="11"/>
  <c r="CI33" i="11"/>
  <c r="CH33" i="11"/>
  <c r="CG33" i="11"/>
  <c r="CB33" i="11"/>
  <c r="CA33" i="11"/>
  <c r="F33" i="11"/>
  <c r="E33" i="11"/>
  <c r="D33" i="11" s="1"/>
  <c r="CJ33" i="11" s="1"/>
  <c r="CC33" i="11" s="1"/>
  <c r="CM32" i="11"/>
  <c r="CL32" i="11"/>
  <c r="CI32" i="11"/>
  <c r="CB32" i="11" s="1"/>
  <c r="CH32" i="11"/>
  <c r="CA32" i="11" s="1"/>
  <c r="CE32" i="11"/>
  <c r="CD32" i="11"/>
  <c r="F32" i="11"/>
  <c r="E32" i="11"/>
  <c r="D32" i="11"/>
  <c r="CI31" i="11"/>
  <c r="CH31" i="11"/>
  <c r="CB31" i="11"/>
  <c r="CA31" i="11"/>
  <c r="F31" i="11"/>
  <c r="E31" i="11"/>
  <c r="CI30" i="11"/>
  <c r="CB30" i="11" s="1"/>
  <c r="CH30" i="11"/>
  <c r="CA30" i="11"/>
  <c r="F30" i="11"/>
  <c r="E30" i="11"/>
  <c r="D30" i="11"/>
  <c r="CI29" i="11"/>
  <c r="CH29" i="11"/>
  <c r="CB29" i="11"/>
  <c r="CA29" i="11"/>
  <c r="F29" i="11"/>
  <c r="E29" i="11"/>
  <c r="D29" i="11" s="1"/>
  <c r="CI28" i="11"/>
  <c r="CB28" i="11" s="1"/>
  <c r="CH28" i="11"/>
  <c r="CA28" i="11" s="1"/>
  <c r="F28" i="11"/>
  <c r="E28" i="11"/>
  <c r="D28" i="11"/>
  <c r="CN27" i="11"/>
  <c r="CI27" i="11"/>
  <c r="CH27" i="11"/>
  <c r="CB27" i="11"/>
  <c r="CA27" i="11"/>
  <c r="F27" i="11"/>
  <c r="E27" i="11"/>
  <c r="D27" i="11" s="1"/>
  <c r="CK27" i="11" s="1"/>
  <c r="CM26" i="11"/>
  <c r="CI26" i="11"/>
  <c r="CB26" i="11" s="1"/>
  <c r="CH26" i="11"/>
  <c r="CA26" i="11" s="1"/>
  <c r="CE26" i="11"/>
  <c r="F26" i="11"/>
  <c r="E26" i="11"/>
  <c r="D26" i="11"/>
  <c r="CN25" i="11"/>
  <c r="CK25" i="11"/>
  <c r="CI25" i="11"/>
  <c r="CH25" i="11"/>
  <c r="CG25" i="11"/>
  <c r="CB25" i="11"/>
  <c r="CA25" i="11"/>
  <c r="F25" i="11"/>
  <c r="E25" i="11"/>
  <c r="D25" i="11" s="1"/>
  <c r="CJ25" i="11" s="1"/>
  <c r="CC25" i="11" s="1"/>
  <c r="CM24" i="11"/>
  <c r="CL24" i="11"/>
  <c r="CI24" i="11"/>
  <c r="CB24" i="11" s="1"/>
  <c r="CH24" i="11"/>
  <c r="CA24" i="11" s="1"/>
  <c r="CE24" i="11"/>
  <c r="CD24" i="11"/>
  <c r="F24" i="11"/>
  <c r="E24" i="11"/>
  <c r="D24" i="11"/>
  <c r="CI23" i="11"/>
  <c r="CH23" i="11"/>
  <c r="CB23" i="11"/>
  <c r="CA23" i="11"/>
  <c r="F23" i="11"/>
  <c r="E23" i="11"/>
  <c r="CI22" i="11"/>
  <c r="CB22" i="11" s="1"/>
  <c r="CH22" i="11"/>
  <c r="CA22" i="11"/>
  <c r="F22" i="11"/>
  <c r="E22" i="11"/>
  <c r="D22" i="11"/>
  <c r="CI21" i="11"/>
  <c r="CH21" i="11"/>
  <c r="CB21" i="11"/>
  <c r="CA21" i="11"/>
  <c r="F21" i="11"/>
  <c r="E21" i="11"/>
  <c r="D21" i="11" s="1"/>
  <c r="CI20" i="11"/>
  <c r="CB20" i="11" s="1"/>
  <c r="CH20" i="11"/>
  <c r="CA20" i="11" s="1"/>
  <c r="F20" i="11"/>
  <c r="E20" i="11"/>
  <c r="D20" i="11"/>
  <c r="CI19" i="11"/>
  <c r="CH19" i="11"/>
  <c r="CB19" i="11"/>
  <c r="CA19" i="11"/>
  <c r="F19" i="11"/>
  <c r="E19" i="11"/>
  <c r="CJ15" i="11"/>
  <c r="CH15" i="11"/>
  <c r="CC15" i="11"/>
  <c r="CA15" i="11"/>
  <c r="F15" i="11"/>
  <c r="E15" i="11"/>
  <c r="D15" i="11"/>
  <c r="CL15" i="11" s="1"/>
  <c r="CJ14" i="11"/>
  <c r="CH14" i="11"/>
  <c r="CC14" i="11"/>
  <c r="CA14" i="11"/>
  <c r="F14" i="11"/>
  <c r="E14" i="11"/>
  <c r="D14" i="11" s="1"/>
  <c r="CJ13" i="11"/>
  <c r="CH13" i="11"/>
  <c r="CA13" i="11" s="1"/>
  <c r="CC13" i="11"/>
  <c r="F13" i="11"/>
  <c r="E13" i="11"/>
  <c r="D13" i="11"/>
  <c r="CL13" i="11" s="1"/>
  <c r="CJ12" i="11"/>
  <c r="CH12" i="11"/>
  <c r="CC12" i="11"/>
  <c r="CA12" i="11"/>
  <c r="F12" i="11"/>
  <c r="E12" i="11"/>
  <c r="D12" i="11" s="1"/>
  <c r="CN12" i="11" s="1"/>
  <c r="A5" i="11"/>
  <c r="A4" i="11"/>
  <c r="A3" i="11"/>
  <c r="A2" i="11"/>
  <c r="CK63" i="11" l="1"/>
  <c r="CD63" i="11" s="1"/>
  <c r="CG63" i="11"/>
  <c r="CL63" i="11"/>
  <c r="CN63" i="11"/>
  <c r="CM63" i="11"/>
  <c r="CI63" i="11"/>
  <c r="CB63" i="11" s="1"/>
  <c r="AX63" i="11" s="1"/>
  <c r="CF63" i="11"/>
  <c r="CE63" i="11"/>
  <c r="AW99" i="11"/>
  <c r="CL114" i="11"/>
  <c r="CD114" i="11"/>
  <c r="CM114" i="11"/>
  <c r="CE114" i="11"/>
  <c r="CJ114" i="11"/>
  <c r="CC114" i="11" s="1"/>
  <c r="CF114" i="11"/>
  <c r="CK114" i="11"/>
  <c r="CG114" i="11"/>
  <c r="CN114" i="11"/>
  <c r="CK47" i="11"/>
  <c r="CD47" i="11" s="1"/>
  <c r="CG47" i="11"/>
  <c r="CL47" i="11"/>
  <c r="CN47" i="11"/>
  <c r="CE47" i="11"/>
  <c r="CI47" i="11"/>
  <c r="CB47" i="11" s="1"/>
  <c r="CM47" i="11"/>
  <c r="CF47" i="11"/>
  <c r="AY34" i="11"/>
  <c r="CK51" i="11"/>
  <c r="CD51" i="11" s="1"/>
  <c r="CG51" i="11"/>
  <c r="CL51" i="11"/>
  <c r="CN51" i="11"/>
  <c r="CI51" i="11"/>
  <c r="CB51" i="11" s="1"/>
  <c r="CM51" i="11"/>
  <c r="CF51" i="11"/>
  <c r="CE51" i="11"/>
  <c r="AX51" i="11" s="1"/>
  <c r="CK57" i="11"/>
  <c r="CD57" i="11" s="1"/>
  <c r="CG57" i="11"/>
  <c r="CL57" i="11"/>
  <c r="CN57" i="11"/>
  <c r="CM57" i="11"/>
  <c r="CF57" i="11"/>
  <c r="CE57" i="11"/>
  <c r="CI57" i="11"/>
  <c r="CB57" i="11" s="1"/>
  <c r="AX57" i="11" s="1"/>
  <c r="AY20" i="11"/>
  <c r="CL21" i="11"/>
  <c r="CD21" i="11"/>
  <c r="CM21" i="11"/>
  <c r="CE21" i="11"/>
  <c r="CN22" i="11"/>
  <c r="CJ22" i="11"/>
  <c r="CC22" i="11" s="1"/>
  <c r="CF22" i="11"/>
  <c r="AY22" i="11" s="1"/>
  <c r="CK22" i="11"/>
  <c r="CG22" i="11"/>
  <c r="CL29" i="11"/>
  <c r="CD29" i="11"/>
  <c r="CM29" i="11"/>
  <c r="CE29" i="11"/>
  <c r="CN30" i="11"/>
  <c r="CJ30" i="11"/>
  <c r="CC30" i="11" s="1"/>
  <c r="AY30" i="11" s="1"/>
  <c r="CF30" i="11"/>
  <c r="CK30" i="11"/>
  <c r="CG30" i="11"/>
  <c r="CM44" i="11"/>
  <c r="CI44" i="11"/>
  <c r="CB44" i="11" s="1"/>
  <c r="CE44" i="11"/>
  <c r="CN44" i="11"/>
  <c r="CF44" i="11"/>
  <c r="CK44" i="11"/>
  <c r="CD44" i="11" s="1"/>
  <c r="CJ102" i="11"/>
  <c r="CC102" i="11" s="1"/>
  <c r="AW102" i="11" s="1"/>
  <c r="CL106" i="11"/>
  <c r="CD106" i="11"/>
  <c r="CM106" i="11"/>
  <c r="CE106" i="11"/>
  <c r="CN110" i="11"/>
  <c r="CJ110" i="11"/>
  <c r="CC110" i="11" s="1"/>
  <c r="CF110" i="11"/>
  <c r="CK110" i="11"/>
  <c r="CG110" i="11"/>
  <c r="CD117" i="11"/>
  <c r="CN122" i="11"/>
  <c r="CJ122" i="11"/>
  <c r="CC122" i="11" s="1"/>
  <c r="AW122" i="11" s="1"/>
  <c r="CF122" i="11"/>
  <c r="CK122" i="11"/>
  <c r="CG122" i="11"/>
  <c r="CL122" i="11"/>
  <c r="CD122" i="11"/>
  <c r="CM122" i="11"/>
  <c r="CE122" i="11"/>
  <c r="CD131" i="11"/>
  <c r="CL136" i="11"/>
  <c r="CD136" i="11"/>
  <c r="CM136" i="11"/>
  <c r="CE136" i="11"/>
  <c r="CJ136" i="11"/>
  <c r="CC136" i="11" s="1"/>
  <c r="CF136" i="11"/>
  <c r="CK136" i="11"/>
  <c r="CG136" i="11"/>
  <c r="CN137" i="11"/>
  <c r="CJ137" i="11"/>
  <c r="CC137" i="11" s="1"/>
  <c r="AW137" i="11" s="1"/>
  <c r="CF137" i="11"/>
  <c r="CK137" i="11"/>
  <c r="CG137" i="11"/>
  <c r="CL137" i="11"/>
  <c r="CD137" i="11"/>
  <c r="CM137" i="11"/>
  <c r="CE137" i="11"/>
  <c r="CN139" i="11"/>
  <c r="CJ139" i="11"/>
  <c r="CC139" i="11" s="1"/>
  <c r="AW139" i="11" s="1"/>
  <c r="CF139" i="11"/>
  <c r="CK139" i="11"/>
  <c r="CG139" i="11"/>
  <c r="CM139" i="11"/>
  <c r="CE139" i="11"/>
  <c r="CL14" i="11"/>
  <c r="CM14" i="11"/>
  <c r="CI14" i="11"/>
  <c r="CB14" i="11" s="1"/>
  <c r="CE14" i="11"/>
  <c r="E36" i="11"/>
  <c r="D19" i="11"/>
  <c r="CN20" i="11"/>
  <c r="CJ20" i="11"/>
  <c r="CC20" i="11" s="1"/>
  <c r="CF20" i="11"/>
  <c r="CK20" i="11"/>
  <c r="CG20" i="11"/>
  <c r="CF21" i="11"/>
  <c r="CD22" i="11"/>
  <c r="CL22" i="11"/>
  <c r="CN28" i="11"/>
  <c r="CJ28" i="11"/>
  <c r="CC28" i="11" s="1"/>
  <c r="AY28" i="11" s="1"/>
  <c r="CF28" i="11"/>
  <c r="CK28" i="11"/>
  <c r="CG28" i="11"/>
  <c r="CF29" i="11"/>
  <c r="CL30" i="11"/>
  <c r="CI43" i="11"/>
  <c r="CB43" i="11" s="1"/>
  <c r="AX43" i="11" s="1"/>
  <c r="CK43" i="11"/>
  <c r="CD43" i="11" s="1"/>
  <c r="CG43" i="11"/>
  <c r="CG44" i="11"/>
  <c r="CK49" i="11"/>
  <c r="CD49" i="11" s="1"/>
  <c r="CG49" i="11"/>
  <c r="CL49" i="11"/>
  <c r="CM50" i="11"/>
  <c r="CI50" i="11"/>
  <c r="CB50" i="11" s="1"/>
  <c r="CE50" i="11"/>
  <c r="CN50" i="11"/>
  <c r="CF50" i="11"/>
  <c r="CK50" i="11"/>
  <c r="CD50" i="11" s="1"/>
  <c r="CK53" i="11"/>
  <c r="CD53" i="11" s="1"/>
  <c r="CG53" i="11"/>
  <c r="CL53" i="11"/>
  <c r="CI53" i="11"/>
  <c r="CB53" i="11" s="1"/>
  <c r="AX53" i="11" s="1"/>
  <c r="CM56" i="11"/>
  <c r="CI56" i="11"/>
  <c r="CB56" i="11" s="1"/>
  <c r="CE56" i="11"/>
  <c r="CN56" i="11"/>
  <c r="CF56" i="11"/>
  <c r="CI59" i="11"/>
  <c r="CB59" i="11" s="1"/>
  <c r="CI61" i="11"/>
  <c r="CB61" i="11" s="1"/>
  <c r="CE102" i="11"/>
  <c r="CN105" i="11"/>
  <c r="CJ105" i="11"/>
  <c r="CC105" i="11" s="1"/>
  <c r="AW105" i="11" s="1"/>
  <c r="CF105" i="11"/>
  <c r="CK105" i="11"/>
  <c r="CG105" i="11"/>
  <c r="CL109" i="11"/>
  <c r="CD109" i="11"/>
  <c r="CM109" i="11"/>
  <c r="CE109" i="11"/>
  <c r="CJ109" i="11"/>
  <c r="CC109" i="11" s="1"/>
  <c r="AW109" i="11" s="1"/>
  <c r="CL110" i="11"/>
  <c r="CN113" i="11"/>
  <c r="CL113" i="11"/>
  <c r="CD113" i="11"/>
  <c r="AW113" i="11" s="1"/>
  <c r="CM113" i="11"/>
  <c r="CE113" i="11"/>
  <c r="CJ113" i="11"/>
  <c r="CC113" i="11" s="1"/>
  <c r="CK154" i="11"/>
  <c r="CD154" i="11"/>
  <c r="CJ190" i="11"/>
  <c r="CC190" i="11" s="1"/>
  <c r="CI190" i="11"/>
  <c r="CB190" i="11" s="1"/>
  <c r="CK190" i="11"/>
  <c r="CD190" i="11" s="1"/>
  <c r="CH190" i="11"/>
  <c r="CA190" i="11" s="1"/>
  <c r="CF12" i="11"/>
  <c r="CF14" i="11"/>
  <c r="AX14" i="11" s="1"/>
  <c r="CK14" i="11"/>
  <c r="CD14" i="11" s="1"/>
  <c r="CD20" i="11"/>
  <c r="CN26" i="11"/>
  <c r="CJ26" i="11"/>
  <c r="CC26" i="11" s="1"/>
  <c r="AY26" i="11" s="1"/>
  <c r="CF26" i="11"/>
  <c r="CK26" i="11"/>
  <c r="CG26" i="11"/>
  <c r="CJ27" i="11"/>
  <c r="CC27" i="11" s="1"/>
  <c r="AY27" i="11" s="1"/>
  <c r="CD28" i="11"/>
  <c r="CL28" i="11"/>
  <c r="CG29" i="11"/>
  <c r="CK29" i="11"/>
  <c r="CE30" i="11"/>
  <c r="CM30" i="11"/>
  <c r="CG12" i="11"/>
  <c r="CE13" i="11"/>
  <c r="CG14" i="11"/>
  <c r="CN14" i="11"/>
  <c r="CE15" i="11"/>
  <c r="CE20" i="11"/>
  <c r="CM20" i="11"/>
  <c r="CN21" i="11"/>
  <c r="D23" i="11"/>
  <c r="CN24" i="11"/>
  <c r="CJ24" i="11"/>
  <c r="CC24" i="11" s="1"/>
  <c r="AY24" i="11" s="1"/>
  <c r="CF24" i="11"/>
  <c r="CK24" i="11"/>
  <c r="CG24" i="11"/>
  <c r="CF25" i="11"/>
  <c r="CD26" i="11"/>
  <c r="CL26" i="11"/>
  <c r="CG27" i="11"/>
  <c r="CE28" i="11"/>
  <c r="CM28" i="11"/>
  <c r="CN29" i="11"/>
  <c r="D31" i="11"/>
  <c r="CN32" i="11"/>
  <c r="CJ32" i="11"/>
  <c r="CC32" i="11" s="1"/>
  <c r="AY32" i="11" s="1"/>
  <c r="CF32" i="11"/>
  <c r="CK32" i="11"/>
  <c r="CG32" i="11"/>
  <c r="CF33" i="11"/>
  <c r="CD34" i="11"/>
  <c r="AY35" i="11"/>
  <c r="CG35" i="11"/>
  <c r="CN43" i="11"/>
  <c r="CF45" i="11"/>
  <c r="D48" i="11"/>
  <c r="CF49" i="11"/>
  <c r="CM49" i="11"/>
  <c r="D52" i="11"/>
  <c r="CF53" i="11"/>
  <c r="CM53" i="11"/>
  <c r="CF55" i="11"/>
  <c r="D58" i="11"/>
  <c r="CF59" i="11"/>
  <c r="CF61" i="11"/>
  <c r="F64" i="11"/>
  <c r="J76" i="11"/>
  <c r="J77" i="11"/>
  <c r="D91" i="11"/>
  <c r="CN92" i="11"/>
  <c r="CJ92" i="11"/>
  <c r="CC92" i="11" s="1"/>
  <c r="AW92" i="11" s="1"/>
  <c r="CF92" i="11"/>
  <c r="CK92" i="11"/>
  <c r="CG92" i="11"/>
  <c r="CF93" i="11"/>
  <c r="CD94" i="11"/>
  <c r="CG95" i="11"/>
  <c r="CF96" i="11"/>
  <c r="D98" i="11"/>
  <c r="CN99" i="11"/>
  <c r="CJ99" i="11"/>
  <c r="CC99" i="11" s="1"/>
  <c r="CF99" i="11"/>
  <c r="CK99" i="11"/>
  <c r="CG99" i="11"/>
  <c r="CG100" i="11"/>
  <c r="CF101" i="11"/>
  <c r="CN103" i="11"/>
  <c r="CJ103" i="11"/>
  <c r="CC103" i="11" s="1"/>
  <c r="AW103" i="11" s="1"/>
  <c r="CF103" i="11"/>
  <c r="CK103" i="11"/>
  <c r="CG103" i="11"/>
  <c r="CG104" i="11"/>
  <c r="CE105" i="11"/>
  <c r="CM105" i="11"/>
  <c r="CL107" i="11"/>
  <c r="CG107" i="11"/>
  <c r="CM107" i="11"/>
  <c r="CD107" i="11"/>
  <c r="CJ107" i="11"/>
  <c r="CC107" i="11" s="1"/>
  <c r="AW107" i="11" s="1"/>
  <c r="CD108" i="11"/>
  <c r="CN109" i="11"/>
  <c r="D111" i="11"/>
  <c r="CD112" i="11"/>
  <c r="D116" i="11"/>
  <c r="D123" i="11"/>
  <c r="D124" i="11"/>
  <c r="D125" i="11"/>
  <c r="D126" i="11"/>
  <c r="D127" i="11"/>
  <c r="D128" i="11"/>
  <c r="D129" i="11"/>
  <c r="D130" i="11"/>
  <c r="CN136" i="11"/>
  <c r="D138" i="11"/>
  <c r="CL139" i="11"/>
  <c r="CK181" i="11"/>
  <c r="CD181" i="11" s="1"/>
  <c r="CJ181" i="11"/>
  <c r="CC181" i="11" s="1"/>
  <c r="CI181" i="11"/>
  <c r="CB181" i="11" s="1"/>
  <c r="CJ194" i="11"/>
  <c r="CC194" i="11" s="1"/>
  <c r="CI194" i="11"/>
  <c r="CB194" i="11" s="1"/>
  <c r="CK194" i="11"/>
  <c r="CD194" i="11" s="1"/>
  <c r="CH194" i="11"/>
  <c r="CA194" i="11" s="1"/>
  <c r="AW194" i="11" s="1"/>
  <c r="CK227" i="11"/>
  <c r="CE227" i="11"/>
  <c r="AX227" i="11" s="1"/>
  <c r="CN227" i="11"/>
  <c r="CD227" i="11"/>
  <c r="CL227" i="11"/>
  <c r="CG227" i="11"/>
  <c r="CM227" i="11"/>
  <c r="CF227" i="11"/>
  <c r="CN13" i="11"/>
  <c r="CF13" i="11"/>
  <c r="CK13" i="11"/>
  <c r="CD13" i="11" s="1"/>
  <c r="CG13" i="11"/>
  <c r="CM13" i="11"/>
  <c r="CN15" i="11"/>
  <c r="CF15" i="11"/>
  <c r="CK15" i="11"/>
  <c r="CD15" i="11" s="1"/>
  <c r="CG15" i="11"/>
  <c r="CM15" i="11"/>
  <c r="J80" i="11"/>
  <c r="CN97" i="11"/>
  <c r="CJ97" i="11"/>
  <c r="CC97" i="11" s="1"/>
  <c r="AW97" i="11" s="1"/>
  <c r="CF97" i="11"/>
  <c r="CK97" i="11"/>
  <c r="CG97" i="11"/>
  <c r="CL102" i="11"/>
  <c r="CG102" i="11"/>
  <c r="CM102" i="11"/>
  <c r="CD102" i="11"/>
  <c r="CF106" i="11"/>
  <c r="CJ106" i="11"/>
  <c r="CC106" i="11" s="1"/>
  <c r="CN115" i="11"/>
  <c r="CJ115" i="11"/>
  <c r="CC115" i="11" s="1"/>
  <c r="AW115" i="11" s="1"/>
  <c r="CF115" i="11"/>
  <c r="CK115" i="11"/>
  <c r="CG115" i="11"/>
  <c r="CL115" i="11"/>
  <c r="CD115" i="11"/>
  <c r="CM115" i="11"/>
  <c r="CE115" i="11"/>
  <c r="CN117" i="11"/>
  <c r="CJ117" i="11"/>
  <c r="CC117" i="11" s="1"/>
  <c r="AW117" i="11" s="1"/>
  <c r="CF117" i="11"/>
  <c r="CK117" i="11"/>
  <c r="CG117" i="11"/>
  <c r="CM117" i="11"/>
  <c r="CE117" i="11"/>
  <c r="CN131" i="11"/>
  <c r="CJ131" i="11"/>
  <c r="CC131" i="11" s="1"/>
  <c r="CF131" i="11"/>
  <c r="CK131" i="11"/>
  <c r="CG131" i="11"/>
  <c r="AW131" i="11" s="1"/>
  <c r="CM131" i="11"/>
  <c r="CE131" i="11"/>
  <c r="CD139" i="11"/>
  <c r="CL144" i="11"/>
  <c r="CD144" i="11"/>
  <c r="CM144" i="11"/>
  <c r="CE144" i="11"/>
  <c r="CJ144" i="11"/>
  <c r="CC144" i="11" s="1"/>
  <c r="AW144" i="11" s="1"/>
  <c r="CF144" i="11"/>
  <c r="CK144" i="11"/>
  <c r="CG144" i="11"/>
  <c r="CH176" i="11"/>
  <c r="CA176" i="11" s="1"/>
  <c r="AW176" i="11" s="1"/>
  <c r="CK176" i="11"/>
  <c r="CD176" i="11" s="1"/>
  <c r="CI176" i="11"/>
  <c r="CB176" i="11" s="1"/>
  <c r="CJ176" i="11"/>
  <c r="CC176" i="11" s="1"/>
  <c r="CJ193" i="11"/>
  <c r="CC193" i="11" s="1"/>
  <c r="CI193" i="11"/>
  <c r="CB193" i="11" s="1"/>
  <c r="CK193" i="11"/>
  <c r="CD193" i="11" s="1"/>
  <c r="CH193" i="11"/>
  <c r="CA193" i="11" s="1"/>
  <c r="CK234" i="11"/>
  <c r="CE234" i="11"/>
  <c r="CN234" i="11"/>
  <c r="CD234" i="11"/>
  <c r="CG234" i="11"/>
  <c r="AX234" i="11" s="1"/>
  <c r="CF234" i="11"/>
  <c r="CL234" i="11"/>
  <c r="CM234" i="11"/>
  <c r="CK242" i="11"/>
  <c r="CD242" i="11"/>
  <c r="CN242" i="11"/>
  <c r="CG242" i="11"/>
  <c r="CF242" i="11"/>
  <c r="AX242" i="11" s="1"/>
  <c r="CE242" i="11"/>
  <c r="CL242" i="11"/>
  <c r="CM242" i="11"/>
  <c r="CG264" i="11"/>
  <c r="AX264" i="11" s="1"/>
  <c r="CN264" i="11"/>
  <c r="CF264" i="11"/>
  <c r="CM264" i="11"/>
  <c r="CL264" i="11"/>
  <c r="E308" i="11"/>
  <c r="D308" i="11" s="1"/>
  <c r="CL12" i="11"/>
  <c r="CM12" i="11"/>
  <c r="CI12" i="11"/>
  <c r="CB12" i="11" s="1"/>
  <c r="AX12" i="11" s="1"/>
  <c r="CE12" i="11"/>
  <c r="CI13" i="11"/>
  <c r="CB13" i="11" s="1"/>
  <c r="AX13" i="11" s="1"/>
  <c r="CI15" i="11"/>
  <c r="CB15" i="11" s="1"/>
  <c r="AX15" i="11" s="1"/>
  <c r="CJ21" i="11"/>
  <c r="CC21" i="11" s="1"/>
  <c r="CL27" i="11"/>
  <c r="CD27" i="11"/>
  <c r="CM27" i="11"/>
  <c r="CE27" i="11"/>
  <c r="CJ29" i="11"/>
  <c r="CC29" i="11" s="1"/>
  <c r="CD30" i="11"/>
  <c r="CL35" i="11"/>
  <c r="CD35" i="11"/>
  <c r="CM35" i="11"/>
  <c r="CE35" i="11"/>
  <c r="CL44" i="11"/>
  <c r="CI49" i="11"/>
  <c r="CB49" i="11" s="1"/>
  <c r="AX49" i="11" s="1"/>
  <c r="D60" i="11"/>
  <c r="CK55" i="11"/>
  <c r="CD55" i="11" s="1"/>
  <c r="CG55" i="11"/>
  <c r="CL55" i="11"/>
  <c r="CI55" i="11"/>
  <c r="CB55" i="11" s="1"/>
  <c r="CK56" i="11"/>
  <c r="CD56" i="11" s="1"/>
  <c r="CK59" i="11"/>
  <c r="CD59" i="11" s="1"/>
  <c r="CG59" i="11"/>
  <c r="CL59" i="11"/>
  <c r="CK61" i="11"/>
  <c r="CD61" i="11" s="1"/>
  <c r="AX61" i="11" s="1"/>
  <c r="CG61" i="11"/>
  <c r="CL61" i="11"/>
  <c r="J68" i="11"/>
  <c r="CL95" i="11"/>
  <c r="CD95" i="11"/>
  <c r="CM95" i="11"/>
  <c r="CE95" i="11"/>
  <c r="CL96" i="11"/>
  <c r="CG96" i="11"/>
  <c r="CM96" i="11"/>
  <c r="CD96" i="11"/>
  <c r="CJ96" i="11"/>
  <c r="CC96" i="11" s="1"/>
  <c r="CL97" i="11"/>
  <c r="CL101" i="11"/>
  <c r="CG101" i="11"/>
  <c r="CM101" i="11"/>
  <c r="CD101" i="11"/>
  <c r="CJ101" i="11"/>
  <c r="CC101" i="11" s="1"/>
  <c r="AW101" i="11" s="1"/>
  <c r="CG106" i="11"/>
  <c r="CK106" i="11"/>
  <c r="CF109" i="11"/>
  <c r="CD110" i="11"/>
  <c r="AW110" i="11" s="1"/>
  <c r="CF113" i="11"/>
  <c r="CJ198" i="11"/>
  <c r="CC198" i="11" s="1"/>
  <c r="CI198" i="11"/>
  <c r="CB198" i="11" s="1"/>
  <c r="CK198" i="11"/>
  <c r="CD198" i="11" s="1"/>
  <c r="CH198" i="11"/>
  <c r="CA198" i="11" s="1"/>
  <c r="AW198" i="11" s="1"/>
  <c r="CM241" i="11"/>
  <c r="CI241" i="11"/>
  <c r="CB241" i="11" s="1"/>
  <c r="CD241" i="11"/>
  <c r="CL241" i="11"/>
  <c r="CG241" i="11"/>
  <c r="CN241" i="11"/>
  <c r="CE241" i="11"/>
  <c r="CK241" i="11"/>
  <c r="CF241" i="11"/>
  <c r="CJ241" i="11"/>
  <c r="CC241" i="11" s="1"/>
  <c r="CK12" i="11"/>
  <c r="CD12" i="11" s="1"/>
  <c r="F36" i="11"/>
  <c r="CL20" i="11"/>
  <c r="CG21" i="11"/>
  <c r="AY21" i="11" s="1"/>
  <c r="CK21" i="11"/>
  <c r="CE22" i="11"/>
  <c r="CM22" i="11"/>
  <c r="CL25" i="11"/>
  <c r="CD25" i="11"/>
  <c r="AY25" i="11" s="1"/>
  <c r="CM25" i="11"/>
  <c r="CE25" i="11"/>
  <c r="CF27" i="11"/>
  <c r="AY29" i="11"/>
  <c r="CL33" i="11"/>
  <c r="CD33" i="11"/>
  <c r="AY33" i="11" s="1"/>
  <c r="CM33" i="11"/>
  <c r="CE33" i="11"/>
  <c r="CN34" i="11"/>
  <c r="CJ34" i="11"/>
  <c r="CC34" i="11" s="1"/>
  <c r="CF34" i="11"/>
  <c r="CK34" i="11"/>
  <c r="CG34" i="11"/>
  <c r="CF35" i="11"/>
  <c r="CJ35" i="11"/>
  <c r="CC35" i="11" s="1"/>
  <c r="CK41" i="11"/>
  <c r="CD41" i="11" s="1"/>
  <c r="CG41" i="11"/>
  <c r="CL41" i="11"/>
  <c r="CI41" i="11"/>
  <c r="CB41" i="11" s="1"/>
  <c r="AX41" i="11" s="1"/>
  <c r="CI42" i="11"/>
  <c r="CB42" i="11" s="1"/>
  <c r="AX42" i="11" s="1"/>
  <c r="CK42" i="11"/>
  <c r="CD42" i="11" s="1"/>
  <c r="CG42" i="11"/>
  <c r="CM43" i="11"/>
  <c r="CM45" i="11"/>
  <c r="CI45" i="11"/>
  <c r="CB45" i="11" s="1"/>
  <c r="CN45" i="11"/>
  <c r="CE45" i="11"/>
  <c r="CK45" i="11"/>
  <c r="CD45" i="11" s="1"/>
  <c r="AX47" i="11"/>
  <c r="CE49" i="11"/>
  <c r="CG50" i="11"/>
  <c r="CL50" i="11"/>
  <c r="CE53" i="11"/>
  <c r="E60" i="11"/>
  <c r="CE55" i="11"/>
  <c r="AX55" i="11" s="1"/>
  <c r="CG56" i="11"/>
  <c r="CL56" i="11"/>
  <c r="CE59" i="11"/>
  <c r="AX59" i="11" s="1"/>
  <c r="E64" i="11"/>
  <c r="D64" i="11" s="1"/>
  <c r="CE61" i="11"/>
  <c r="CM62" i="11"/>
  <c r="CI62" i="11"/>
  <c r="CB62" i="11" s="1"/>
  <c r="CE62" i="11"/>
  <c r="CN62" i="11"/>
  <c r="CF62" i="11"/>
  <c r="CG62" i="11"/>
  <c r="CL62" i="11"/>
  <c r="J72" i="11"/>
  <c r="J73" i="11"/>
  <c r="CL93" i="11"/>
  <c r="CD93" i="11"/>
  <c r="AW93" i="11" s="1"/>
  <c r="CM93" i="11"/>
  <c r="CE93" i="11"/>
  <c r="CN94" i="11"/>
  <c r="CJ94" i="11"/>
  <c r="CC94" i="11" s="1"/>
  <c r="AW94" i="11" s="1"/>
  <c r="CF94" i="11"/>
  <c r="CK94" i="11"/>
  <c r="CG94" i="11"/>
  <c r="CF95" i="11"/>
  <c r="CJ95" i="11"/>
  <c r="CC95" i="11" s="1"/>
  <c r="AW95" i="11" s="1"/>
  <c r="CE96" i="11"/>
  <c r="CK96" i="11"/>
  <c r="CE97" i="11"/>
  <c r="CM97" i="11"/>
  <c r="CL100" i="11"/>
  <c r="CD100" i="11"/>
  <c r="CM100" i="11"/>
  <c r="CE100" i="11"/>
  <c r="CF100" i="11"/>
  <c r="AW100" i="11" s="1"/>
  <c r="CJ100" i="11"/>
  <c r="CC100" i="11" s="1"/>
  <c r="CE101" i="11"/>
  <c r="CK101" i="11"/>
  <c r="CF102" i="11"/>
  <c r="CN102" i="11"/>
  <c r="CL104" i="11"/>
  <c r="CD104" i="11"/>
  <c r="CM104" i="11"/>
  <c r="CE104" i="11"/>
  <c r="CF104" i="11"/>
  <c r="CJ104" i="11"/>
  <c r="CC104" i="11" s="1"/>
  <c r="AW104" i="11" s="1"/>
  <c r="CD105" i="11"/>
  <c r="CL105" i="11"/>
  <c r="AW106" i="11"/>
  <c r="CN106" i="11"/>
  <c r="CN108" i="11"/>
  <c r="CJ108" i="11"/>
  <c r="CC108" i="11" s="1"/>
  <c r="AW108" i="11" s="1"/>
  <c r="CF108" i="11"/>
  <c r="CK108" i="11"/>
  <c r="CG108" i="11"/>
  <c r="CG109" i="11"/>
  <c r="CK109" i="11"/>
  <c r="CE110" i="11"/>
  <c r="CM110" i="11"/>
  <c r="CN112" i="11"/>
  <c r="CJ112" i="11"/>
  <c r="CC112" i="11" s="1"/>
  <c r="AW112" i="11" s="1"/>
  <c r="CF112" i="11"/>
  <c r="CK112" i="11"/>
  <c r="CG112" i="11"/>
  <c r="CG113" i="11"/>
  <c r="CK113" i="11"/>
  <c r="CI173" i="11"/>
  <c r="CB173" i="11" s="1"/>
  <c r="CH173" i="11"/>
  <c r="CA173" i="11" s="1"/>
  <c r="CJ173" i="11"/>
  <c r="CC173" i="11" s="1"/>
  <c r="CK173" i="11"/>
  <c r="CD173" i="11" s="1"/>
  <c r="CK175" i="11"/>
  <c r="CD175" i="11" s="1"/>
  <c r="CJ175" i="11"/>
  <c r="CC175" i="11" s="1"/>
  <c r="CH175" i="11"/>
  <c r="CA175" i="11" s="1"/>
  <c r="CI175" i="11"/>
  <c r="CB175" i="11" s="1"/>
  <c r="CH181" i="11"/>
  <c r="CA181" i="11" s="1"/>
  <c r="AW181" i="11" s="1"/>
  <c r="CJ189" i="11"/>
  <c r="CC189" i="11" s="1"/>
  <c r="CI189" i="11"/>
  <c r="CB189" i="11" s="1"/>
  <c r="CK189" i="11"/>
  <c r="CD189" i="11" s="1"/>
  <c r="CH189" i="11"/>
  <c r="CA189" i="11" s="1"/>
  <c r="AW189" i="11" s="1"/>
  <c r="CJ197" i="11"/>
  <c r="CC197" i="11" s="1"/>
  <c r="CI197" i="11"/>
  <c r="CB197" i="11" s="1"/>
  <c r="CK197" i="11"/>
  <c r="CD197" i="11" s="1"/>
  <c r="CH197" i="11"/>
  <c r="CA197" i="11" s="1"/>
  <c r="AW197" i="11" s="1"/>
  <c r="CK171" i="11"/>
  <c r="CD171" i="11" s="1"/>
  <c r="CJ171" i="11"/>
  <c r="CC171" i="11" s="1"/>
  <c r="CK182" i="11"/>
  <c r="CD182" i="11" s="1"/>
  <c r="CJ182" i="11"/>
  <c r="CC182" i="11" s="1"/>
  <c r="CK183" i="11"/>
  <c r="CD183" i="11" s="1"/>
  <c r="CJ183" i="11"/>
  <c r="CC183" i="11" s="1"/>
  <c r="CH183" i="11"/>
  <c r="CA183" i="11" s="1"/>
  <c r="CK184" i="11"/>
  <c r="CD184" i="11" s="1"/>
  <c r="CJ184" i="11"/>
  <c r="CC184" i="11" s="1"/>
  <c r="CH184" i="11"/>
  <c r="CA184" i="11" s="1"/>
  <c r="AW184" i="11" s="1"/>
  <c r="CI184" i="11"/>
  <c r="CB184" i="11" s="1"/>
  <c r="CN233" i="11"/>
  <c r="CD233" i="11"/>
  <c r="CM233" i="11"/>
  <c r="CG233" i="11"/>
  <c r="CL233" i="11"/>
  <c r="CE233" i="11"/>
  <c r="CK233" i="11"/>
  <c r="CF233" i="11"/>
  <c r="CK237" i="11"/>
  <c r="CE237" i="11"/>
  <c r="CN237" i="11"/>
  <c r="CD237" i="11"/>
  <c r="CG237" i="11"/>
  <c r="CF237" i="11"/>
  <c r="CK246" i="11"/>
  <c r="CD246" i="11"/>
  <c r="AX246" i="11" s="1"/>
  <c r="CN246" i="11"/>
  <c r="CG246" i="11"/>
  <c r="CF246" i="11"/>
  <c r="CE246" i="11"/>
  <c r="CL246" i="11"/>
  <c r="CM246" i="11"/>
  <c r="CJ259" i="11"/>
  <c r="CC259" i="11" s="1"/>
  <c r="CE259" i="11"/>
  <c r="CN259" i="11"/>
  <c r="CI259" i="11"/>
  <c r="CB259" i="11" s="1"/>
  <c r="CL259" i="11"/>
  <c r="CG259" i="11"/>
  <c r="CM259" i="11"/>
  <c r="E54" i="11"/>
  <c r="AW114" i="11"/>
  <c r="D118" i="11"/>
  <c r="CN119" i="11"/>
  <c r="CJ119" i="11"/>
  <c r="CC119" i="11" s="1"/>
  <c r="AW119" i="11" s="1"/>
  <c r="CF119" i="11"/>
  <c r="CK119" i="11"/>
  <c r="CG119" i="11"/>
  <c r="CF120" i="11"/>
  <c r="CE121" i="11"/>
  <c r="D132" i="11"/>
  <c r="CN133" i="11"/>
  <c r="CJ133" i="11"/>
  <c r="CC133" i="11" s="1"/>
  <c r="CF133" i="11"/>
  <c r="AW133" i="11" s="1"/>
  <c r="CK133" i="11"/>
  <c r="CG133" i="11"/>
  <c r="CF134" i="11"/>
  <c r="CD135" i="11"/>
  <c r="AW136" i="11"/>
  <c r="D140" i="11"/>
  <c r="CN141" i="11"/>
  <c r="CJ141" i="11"/>
  <c r="CC141" i="11" s="1"/>
  <c r="AW141" i="11" s="1"/>
  <c r="CF141" i="11"/>
  <c r="CK141" i="11"/>
  <c r="CG141" i="11"/>
  <c r="CF142" i="11"/>
  <c r="CD143" i="11"/>
  <c r="CK151" i="11"/>
  <c r="CG151" i="11"/>
  <c r="AY151" i="11" s="1"/>
  <c r="CL151" i="11"/>
  <c r="CD151" i="11"/>
  <c r="CE153" i="11"/>
  <c r="AY157" i="11"/>
  <c r="CI164" i="11"/>
  <c r="CB164" i="11" s="1"/>
  <c r="CH164" i="11"/>
  <c r="CA164" i="11" s="1"/>
  <c r="AW164" i="11" s="1"/>
  <c r="CK166" i="11"/>
  <c r="CD166" i="11" s="1"/>
  <c r="CJ166" i="11"/>
  <c r="CC166" i="11" s="1"/>
  <c r="AW166" i="11" s="1"/>
  <c r="CH171" i="11"/>
  <c r="CA171" i="11" s="1"/>
  <c r="CI177" i="11"/>
  <c r="CB177" i="11" s="1"/>
  <c r="CH177" i="11"/>
  <c r="CA177" i="11" s="1"/>
  <c r="AW177" i="11" s="1"/>
  <c r="CK179" i="11"/>
  <c r="CD179" i="11" s="1"/>
  <c r="CJ179" i="11"/>
  <c r="CC179" i="11" s="1"/>
  <c r="CH179" i="11"/>
  <c r="CA179" i="11" s="1"/>
  <c r="CK180" i="11"/>
  <c r="CD180" i="11" s="1"/>
  <c r="CJ180" i="11"/>
  <c r="CC180" i="11" s="1"/>
  <c r="CH180" i="11"/>
  <c r="CA180" i="11" s="1"/>
  <c r="CI180" i="11"/>
  <c r="CB180" i="11" s="1"/>
  <c r="CH182" i="11"/>
  <c r="CA182" i="11" s="1"/>
  <c r="AW182" i="11" s="1"/>
  <c r="CK186" i="11"/>
  <c r="CD186" i="11" s="1"/>
  <c r="AW186" i="11" s="1"/>
  <c r="CJ186" i="11"/>
  <c r="CC186" i="11" s="1"/>
  <c r="CK187" i="11"/>
  <c r="CD187" i="11" s="1"/>
  <c r="CJ187" i="11"/>
  <c r="CC187" i="11" s="1"/>
  <c r="CH187" i="11"/>
  <c r="CA187" i="11" s="1"/>
  <c r="AW187" i="11" s="1"/>
  <c r="CK188" i="11"/>
  <c r="CD188" i="11" s="1"/>
  <c r="CJ188" i="11"/>
  <c r="CC188" i="11" s="1"/>
  <c r="CH188" i="11"/>
  <c r="CA188" i="11" s="1"/>
  <c r="CI188" i="11"/>
  <c r="CB188" i="11" s="1"/>
  <c r="CK206" i="11"/>
  <c r="CD206" i="11" s="1"/>
  <c r="CJ206" i="11"/>
  <c r="CC206" i="11" s="1"/>
  <c r="CL206" i="11"/>
  <c r="CE206" i="11" s="1"/>
  <c r="CI206" i="11"/>
  <c r="CB206" i="11" s="1"/>
  <c r="CH206" i="11"/>
  <c r="CA206" i="11" s="1"/>
  <c r="CL228" i="11"/>
  <c r="CF228" i="11"/>
  <c r="CK228" i="11"/>
  <c r="CE228" i="11"/>
  <c r="CM228" i="11"/>
  <c r="CN228" i="11"/>
  <c r="CG228" i="11"/>
  <c r="CL237" i="11"/>
  <c r="CN255" i="11"/>
  <c r="CF255" i="11"/>
  <c r="CM255" i="11"/>
  <c r="CE255" i="11"/>
  <c r="CL255" i="11"/>
  <c r="CG255" i="11"/>
  <c r="CN256" i="11"/>
  <c r="CF256" i="11"/>
  <c r="CM256" i="11"/>
  <c r="CE256" i="11"/>
  <c r="CL256" i="11"/>
  <c r="CG256" i="11"/>
  <c r="CI169" i="11"/>
  <c r="CB169" i="11" s="1"/>
  <c r="CH169" i="11"/>
  <c r="CA169" i="11" s="1"/>
  <c r="AW169" i="11" s="1"/>
  <c r="CH172" i="11"/>
  <c r="CA172" i="11" s="1"/>
  <c r="CK172" i="11"/>
  <c r="CD172" i="11" s="1"/>
  <c r="CI172" i="11"/>
  <c r="CB172" i="11" s="1"/>
  <c r="CJ172" i="11"/>
  <c r="CC172" i="11" s="1"/>
  <c r="CM222" i="11"/>
  <c r="CI222" i="11"/>
  <c r="CB222" i="11" s="1"/>
  <c r="CE222" i="11"/>
  <c r="AX222" i="11" s="1"/>
  <c r="CL222" i="11"/>
  <c r="CD222" i="11"/>
  <c r="CN222" i="11"/>
  <c r="CG222" i="11"/>
  <c r="CK222" i="11"/>
  <c r="CF222" i="11"/>
  <c r="CJ222" i="11"/>
  <c r="CC222" i="11" s="1"/>
  <c r="CN229" i="11"/>
  <c r="CJ229" i="11"/>
  <c r="CC229" i="11" s="1"/>
  <c r="CF229" i="11"/>
  <c r="CM229" i="11"/>
  <c r="CI229" i="11"/>
  <c r="CB229" i="11" s="1"/>
  <c r="CE229" i="11"/>
  <c r="CG229" i="11"/>
  <c r="CL229" i="11"/>
  <c r="CD229" i="11"/>
  <c r="CL120" i="11"/>
  <c r="CD120" i="11"/>
  <c r="AW120" i="11" s="1"/>
  <c r="CM120" i="11"/>
  <c r="CE120" i="11"/>
  <c r="CL121" i="11"/>
  <c r="CG121" i="11"/>
  <c r="CM121" i="11"/>
  <c r="CD121" i="11"/>
  <c r="CJ121" i="11"/>
  <c r="CC121" i="11" s="1"/>
  <c r="CL134" i="11"/>
  <c r="CD134" i="11"/>
  <c r="AW134" i="11" s="1"/>
  <c r="CM134" i="11"/>
  <c r="CE134" i="11"/>
  <c r="CN135" i="11"/>
  <c r="CJ135" i="11"/>
  <c r="CC135" i="11" s="1"/>
  <c r="AW135" i="11" s="1"/>
  <c r="CF135" i="11"/>
  <c r="CK135" i="11"/>
  <c r="CG135" i="11"/>
  <c r="CL142" i="11"/>
  <c r="CD142" i="11"/>
  <c r="AW142" i="11" s="1"/>
  <c r="CM142" i="11"/>
  <c r="CE142" i="11"/>
  <c r="CN143" i="11"/>
  <c r="CJ143" i="11"/>
  <c r="CC143" i="11" s="1"/>
  <c r="AW143" i="11" s="1"/>
  <c r="CF143" i="11"/>
  <c r="CK143" i="11"/>
  <c r="CG143" i="11"/>
  <c r="F159" i="11"/>
  <c r="CD150" i="11"/>
  <c r="AY150" i="11" s="1"/>
  <c r="CK153" i="11"/>
  <c r="CG153" i="11"/>
  <c r="CL153" i="11"/>
  <c r="CD153" i="11"/>
  <c r="AY153" i="11" s="1"/>
  <c r="CH168" i="11"/>
  <c r="CA168" i="11" s="1"/>
  <c r="CK168" i="11"/>
  <c r="CD168" i="11" s="1"/>
  <c r="CI168" i="11"/>
  <c r="CB168" i="11" s="1"/>
  <c r="CJ168" i="11"/>
  <c r="CC168" i="11" s="1"/>
  <c r="CK185" i="11"/>
  <c r="CD185" i="11" s="1"/>
  <c r="CJ185" i="11"/>
  <c r="CC185" i="11" s="1"/>
  <c r="CI185" i="11"/>
  <c r="CB185" i="11" s="1"/>
  <c r="CH185" i="11"/>
  <c r="CA185" i="11" s="1"/>
  <c r="CI204" i="11"/>
  <c r="CB204" i="11" s="1"/>
  <c r="CL204" i="11"/>
  <c r="CE204" i="11" s="1"/>
  <c r="CH204" i="11"/>
  <c r="CA204" i="11" s="1"/>
  <c r="CK204" i="11"/>
  <c r="CD204" i="11" s="1"/>
  <c r="CJ204" i="11"/>
  <c r="CC204" i="11" s="1"/>
  <c r="CL231" i="11"/>
  <c r="CF231" i="11"/>
  <c r="CK231" i="11"/>
  <c r="CE231" i="11"/>
  <c r="CN231" i="11"/>
  <c r="CD231" i="11"/>
  <c r="CM231" i="11"/>
  <c r="AX231" i="11"/>
  <c r="CN236" i="11"/>
  <c r="CD236" i="11"/>
  <c r="CM236" i="11"/>
  <c r="CG236" i="11"/>
  <c r="CL236" i="11"/>
  <c r="CE236" i="11"/>
  <c r="CK236" i="11"/>
  <c r="CF236" i="11"/>
  <c r="CK249" i="11"/>
  <c r="CE249" i="11"/>
  <c r="CN249" i="11"/>
  <c r="CD249" i="11"/>
  <c r="CG249" i="11"/>
  <c r="CL249" i="11"/>
  <c r="CM249" i="11"/>
  <c r="CF249" i="11"/>
  <c r="AX252" i="11"/>
  <c r="CN254" i="11"/>
  <c r="CF254" i="11"/>
  <c r="CM254" i="11"/>
  <c r="CE254" i="11"/>
  <c r="AX254" i="11" s="1"/>
  <c r="CL254" i="11"/>
  <c r="CG254" i="11"/>
  <c r="CF259" i="11"/>
  <c r="CL270" i="11"/>
  <c r="CF270" i="11"/>
  <c r="CK270" i="11"/>
  <c r="CD270" i="11"/>
  <c r="AX270" i="11" s="1"/>
  <c r="CN270" i="11"/>
  <c r="CE270" i="11"/>
  <c r="CM270" i="11"/>
  <c r="CG270" i="11"/>
  <c r="CN276" i="11"/>
  <c r="CD276" i="11"/>
  <c r="CL276" i="11"/>
  <c r="CF276" i="11"/>
  <c r="AX276" i="11" s="1"/>
  <c r="CK276" i="11"/>
  <c r="CE276" i="11"/>
  <c r="CM276" i="11"/>
  <c r="CG276" i="11"/>
  <c r="CM295" i="11"/>
  <c r="CI295" i="11"/>
  <c r="CB295" i="11" s="1"/>
  <c r="CE295" i="11"/>
  <c r="CK295" i="11"/>
  <c r="CG295" i="11"/>
  <c r="CJ295" i="11"/>
  <c r="CC295" i="11" s="1"/>
  <c r="CF295" i="11"/>
  <c r="CN295" i="11"/>
  <c r="CD295" i="11"/>
  <c r="CL295" i="11"/>
  <c r="CJ192" i="11"/>
  <c r="CC192" i="11" s="1"/>
  <c r="CI192" i="11"/>
  <c r="CB192" i="11" s="1"/>
  <c r="CK192" i="11"/>
  <c r="CD192" i="11" s="1"/>
  <c r="CH192" i="11"/>
  <c r="CA192" i="11" s="1"/>
  <c r="AW192" i="11" s="1"/>
  <c r="CJ196" i="11"/>
  <c r="CC196" i="11" s="1"/>
  <c r="CI196" i="11"/>
  <c r="CB196" i="11" s="1"/>
  <c r="CK196" i="11"/>
  <c r="CD196" i="11" s="1"/>
  <c r="CH196" i="11"/>
  <c r="CA196" i="11" s="1"/>
  <c r="AW196" i="11" s="1"/>
  <c r="CK223" i="11"/>
  <c r="CG223" i="11"/>
  <c r="CN223" i="11"/>
  <c r="CJ223" i="11"/>
  <c r="CC223" i="11" s="1"/>
  <c r="AX223" i="11" s="1"/>
  <c r="CF223" i="11"/>
  <c r="CM223" i="11"/>
  <c r="CE223" i="11"/>
  <c r="CD223" i="11"/>
  <c r="CK230" i="11"/>
  <c r="CE230" i="11"/>
  <c r="CN230" i="11"/>
  <c r="CD230" i="11"/>
  <c r="AX230" i="11" s="1"/>
  <c r="CM230" i="11"/>
  <c r="CF230" i="11"/>
  <c r="CL230" i="11"/>
  <c r="CG230" i="11"/>
  <c r="D245" i="11"/>
  <c r="CN248" i="11"/>
  <c r="CD248" i="11"/>
  <c r="AX248" i="11" s="1"/>
  <c r="CM248" i="11"/>
  <c r="CG248" i="11"/>
  <c r="CL248" i="11"/>
  <c r="CE248" i="11"/>
  <c r="CK248" i="11"/>
  <c r="CN272" i="11"/>
  <c r="CD272" i="11"/>
  <c r="CL272" i="11"/>
  <c r="CF272" i="11"/>
  <c r="CK272" i="11"/>
  <c r="CE272" i="11"/>
  <c r="AX272" i="11" s="1"/>
  <c r="CG272" i="11"/>
  <c r="CN273" i="11"/>
  <c r="CD273" i="11"/>
  <c r="CK273" i="11"/>
  <c r="CE273" i="11"/>
  <c r="CM273" i="11"/>
  <c r="CF273" i="11"/>
  <c r="CL273" i="11"/>
  <c r="CG273" i="11"/>
  <c r="CL278" i="11"/>
  <c r="CF278" i="11"/>
  <c r="CK278" i="11"/>
  <c r="CD278" i="11"/>
  <c r="CN278" i="11"/>
  <c r="CE278" i="11"/>
  <c r="CM278" i="11"/>
  <c r="CG278" i="11"/>
  <c r="CL279" i="11"/>
  <c r="CF279" i="11"/>
  <c r="CN279" i="11"/>
  <c r="CG279" i="11"/>
  <c r="CM279" i="11"/>
  <c r="CE279" i="11"/>
  <c r="CK279" i="11"/>
  <c r="CE150" i="11"/>
  <c r="CM150" i="11"/>
  <c r="CE152" i="11"/>
  <c r="AY152" i="11" s="1"/>
  <c r="CL155" i="11"/>
  <c r="CD155" i="11"/>
  <c r="AY155" i="11" s="1"/>
  <c r="CK155" i="11"/>
  <c r="CG155" i="11"/>
  <c r="CL157" i="11"/>
  <c r="CD157" i="11"/>
  <c r="CK157" i="11"/>
  <c r="CG157" i="11"/>
  <c r="CJ165" i="11"/>
  <c r="CC165" i="11" s="1"/>
  <c r="CI165" i="11"/>
  <c r="CB165" i="11" s="1"/>
  <c r="CH165" i="11"/>
  <c r="CA165" i="11" s="1"/>
  <c r="CJ170" i="11"/>
  <c r="CC170" i="11" s="1"/>
  <c r="CI170" i="11"/>
  <c r="CB170" i="11" s="1"/>
  <c r="CH170" i="11"/>
  <c r="CA170" i="11" s="1"/>
  <c r="CJ174" i="11"/>
  <c r="CC174" i="11" s="1"/>
  <c r="CI174" i="11"/>
  <c r="CB174" i="11" s="1"/>
  <c r="CH174" i="11"/>
  <c r="CA174" i="11" s="1"/>
  <c r="AW174" i="11" s="1"/>
  <c r="CJ191" i="11"/>
  <c r="CC191" i="11" s="1"/>
  <c r="CI191" i="11"/>
  <c r="CB191" i="11" s="1"/>
  <c r="CK191" i="11"/>
  <c r="CD191" i="11" s="1"/>
  <c r="CH191" i="11"/>
  <c r="CA191" i="11" s="1"/>
  <c r="AW191" i="11" s="1"/>
  <c r="CJ195" i="11"/>
  <c r="CC195" i="11" s="1"/>
  <c r="CI195" i="11"/>
  <c r="CB195" i="11" s="1"/>
  <c r="CK195" i="11"/>
  <c r="CD195" i="11" s="1"/>
  <c r="CH195" i="11"/>
  <c r="CA195" i="11" s="1"/>
  <c r="AW195" i="11" s="1"/>
  <c r="CL203" i="11"/>
  <c r="CE203" i="11" s="1"/>
  <c r="CH203" i="11"/>
  <c r="CA203" i="11" s="1"/>
  <c r="CK203" i="11"/>
  <c r="CD203" i="11" s="1"/>
  <c r="CI203" i="11"/>
  <c r="CB203" i="11" s="1"/>
  <c r="CL223" i="11"/>
  <c r="CN226" i="11"/>
  <c r="CD226" i="11"/>
  <c r="AX226" i="11" s="1"/>
  <c r="CM226" i="11"/>
  <c r="CG226" i="11"/>
  <c r="CF226" i="11"/>
  <c r="CL226" i="11"/>
  <c r="CE226" i="11"/>
  <c r="D232" i="11"/>
  <c r="AX240" i="11"/>
  <c r="AX241" i="11"/>
  <c r="D261" i="11"/>
  <c r="CM272" i="11"/>
  <c r="AX273" i="11"/>
  <c r="CN274" i="11"/>
  <c r="CD274" i="11"/>
  <c r="CM274" i="11"/>
  <c r="CG274" i="11"/>
  <c r="AX274" i="11" s="1"/>
  <c r="CF274" i="11"/>
  <c r="CE274" i="11"/>
  <c r="CD279" i="11"/>
  <c r="AX279" i="11" s="1"/>
  <c r="AX286" i="11"/>
  <c r="CE154" i="11"/>
  <c r="CM154" i="11"/>
  <c r="CE156" i="11"/>
  <c r="CM156" i="11"/>
  <c r="CE158" i="11"/>
  <c r="CM158" i="11"/>
  <c r="D215" i="11"/>
  <c r="CK221" i="11"/>
  <c r="CG221" i="11"/>
  <c r="CN221" i="11"/>
  <c r="CJ221" i="11"/>
  <c r="CC221" i="11" s="1"/>
  <c r="AX221" i="11" s="1"/>
  <c r="CF221" i="11"/>
  <c r="CI221" i="11"/>
  <c r="CB221" i="11" s="1"/>
  <c r="AX228" i="11"/>
  <c r="D235" i="11"/>
  <c r="D238" i="11"/>
  <c r="D239" i="11"/>
  <c r="D243" i="11"/>
  <c r="CK244" i="11"/>
  <c r="CD244" i="11"/>
  <c r="CN244" i="11"/>
  <c r="CG244" i="11"/>
  <c r="CL244" i="11"/>
  <c r="D247" i="11"/>
  <c r="D250" i="11"/>
  <c r="D251" i="11"/>
  <c r="CN253" i="11"/>
  <c r="CI253" i="11"/>
  <c r="CB253" i="11" s="1"/>
  <c r="CM253" i="11"/>
  <c r="CJ253" i="11"/>
  <c r="CC253" i="11" s="1"/>
  <c r="CG253" i="11"/>
  <c r="CE253" i="11"/>
  <c r="CN257" i="11"/>
  <c r="CF257" i="11"/>
  <c r="CM257" i="11"/>
  <c r="CE257" i="11"/>
  <c r="AX257" i="11" s="1"/>
  <c r="CG257" i="11"/>
  <c r="CL257" i="11"/>
  <c r="D265" i="11"/>
  <c r="CN271" i="11"/>
  <c r="CJ271" i="11"/>
  <c r="CC271" i="11" s="1"/>
  <c r="CF271" i="11"/>
  <c r="CM271" i="11"/>
  <c r="CL271" i="11"/>
  <c r="CG271" i="11"/>
  <c r="CK271" i="11"/>
  <c r="CD271" i="11"/>
  <c r="CI271" i="11"/>
  <c r="CB271" i="11" s="1"/>
  <c r="AX271" i="11" s="1"/>
  <c r="CL280" i="11"/>
  <c r="CF280" i="11"/>
  <c r="CK280" i="11"/>
  <c r="CD280" i="11"/>
  <c r="AX280" i="11" s="1"/>
  <c r="CG280" i="11"/>
  <c r="CN280" i="11"/>
  <c r="CE280" i="11"/>
  <c r="CM284" i="11"/>
  <c r="CG284" i="11"/>
  <c r="CK284" i="11"/>
  <c r="CL284" i="11"/>
  <c r="CD284" i="11"/>
  <c r="AX284" i="11" s="1"/>
  <c r="CF284" i="11"/>
  <c r="CE284" i="11"/>
  <c r="CK289" i="11"/>
  <c r="CG289" i="11"/>
  <c r="CM289" i="11"/>
  <c r="CI289" i="11"/>
  <c r="CB289" i="11" s="1"/>
  <c r="CE289" i="11"/>
  <c r="CL289" i="11"/>
  <c r="CD289" i="11"/>
  <c r="CJ289" i="11"/>
  <c r="CC289" i="11" s="1"/>
  <c r="CF289" i="11"/>
  <c r="CF154" i="11"/>
  <c r="CJ154" i="11"/>
  <c r="CC154" i="11" s="1"/>
  <c r="AY154" i="11" s="1"/>
  <c r="CF156" i="11"/>
  <c r="CJ156" i="11"/>
  <c r="CC156" i="11" s="1"/>
  <c r="CF158" i="11"/>
  <c r="CJ158" i="11"/>
  <c r="CC158" i="11" s="1"/>
  <c r="AY158" i="11" s="1"/>
  <c r="D205" i="11"/>
  <c r="D224" i="11"/>
  <c r="D225" i="11"/>
  <c r="AX237" i="11"/>
  <c r="CN240" i="11"/>
  <c r="CD240" i="11"/>
  <c r="CM240" i="11"/>
  <c r="CG240" i="11"/>
  <c r="AX249" i="11"/>
  <c r="CM252" i="11"/>
  <c r="CG252" i="11"/>
  <c r="CK252" i="11"/>
  <c r="CD252" i="11"/>
  <c r="CN258" i="11"/>
  <c r="CF258" i="11"/>
  <c r="CM258" i="11"/>
  <c r="CE258" i="11"/>
  <c r="AX258" i="11" s="1"/>
  <c r="CL258" i="11"/>
  <c r="CG258" i="11"/>
  <c r="CG260" i="11"/>
  <c r="AX260" i="11" s="1"/>
  <c r="CN260" i="11"/>
  <c r="CF260" i="11"/>
  <c r="CM260" i="11"/>
  <c r="CL260" i="11"/>
  <c r="CE260" i="11"/>
  <c r="AX278" i="11"/>
  <c r="CL281" i="11"/>
  <c r="CF281" i="11"/>
  <c r="CN281" i="11"/>
  <c r="CG281" i="11"/>
  <c r="CM281" i="11"/>
  <c r="CE281" i="11"/>
  <c r="CK281" i="11"/>
  <c r="CD281" i="11"/>
  <c r="AX281" i="11" s="1"/>
  <c r="CM297" i="11"/>
  <c r="CG297" i="11"/>
  <c r="CK297" i="11"/>
  <c r="CE297" i="11"/>
  <c r="CF297" i="11"/>
  <c r="CN297" i="11"/>
  <c r="CL297" i="11"/>
  <c r="CD297" i="11"/>
  <c r="AX297" i="11" s="1"/>
  <c r="AX298" i="11"/>
  <c r="AX256" i="11"/>
  <c r="D263" i="11"/>
  <c r="CD266" i="11"/>
  <c r="AX266" i="11" s="1"/>
  <c r="CL268" i="11"/>
  <c r="CF268" i="11"/>
  <c r="AX268" i="11" s="1"/>
  <c r="CK268" i="11"/>
  <c r="CD268" i="11"/>
  <c r="CL269" i="11"/>
  <c r="CF269" i="11"/>
  <c r="CN269" i="11"/>
  <c r="CG269" i="11"/>
  <c r="CM269" i="11"/>
  <c r="CE269" i="11"/>
  <c r="CD269" i="11"/>
  <c r="AX269" i="11" s="1"/>
  <c r="D275" i="11"/>
  <c r="AX255" i="11"/>
  <c r="AX259" i="11"/>
  <c r="D262" i="11"/>
  <c r="CM266" i="11"/>
  <c r="CG266" i="11"/>
  <c r="CL266" i="11"/>
  <c r="CF266" i="11"/>
  <c r="CE266" i="11"/>
  <c r="CL267" i="11"/>
  <c r="CN267" i="11"/>
  <c r="CG267" i="11"/>
  <c r="CM267" i="11"/>
  <c r="CF267" i="11"/>
  <c r="CE267" i="11"/>
  <c r="AX267" i="11" s="1"/>
  <c r="CL277" i="11"/>
  <c r="CD277" i="11"/>
  <c r="AX277" i="11" s="1"/>
  <c r="CN277" i="11"/>
  <c r="CI277" i="11"/>
  <c r="CB277" i="11" s="1"/>
  <c r="CE277" i="11"/>
  <c r="CM277" i="11"/>
  <c r="CJ277" i="11"/>
  <c r="CC277" i="11" s="1"/>
  <c r="CL282" i="11"/>
  <c r="CF282" i="11"/>
  <c r="CK282" i="11"/>
  <c r="CD282" i="11"/>
  <c r="AX282" i="11" s="1"/>
  <c r="CN283" i="11"/>
  <c r="CJ283" i="11"/>
  <c r="CC283" i="11" s="1"/>
  <c r="AX283" i="11" s="1"/>
  <c r="CF283" i="11"/>
  <c r="CM283" i="11"/>
  <c r="CL283" i="11"/>
  <c r="CG283" i="11"/>
  <c r="CM299" i="11"/>
  <c r="CG299" i="11"/>
  <c r="CK299" i="11"/>
  <c r="CE299" i="11"/>
  <c r="CF299" i="11"/>
  <c r="AX299" i="11" s="1"/>
  <c r="CL299" i="11"/>
  <c r="CD299" i="11"/>
  <c r="CB318" i="11"/>
  <c r="CI318" i="11"/>
  <c r="CM285" i="11"/>
  <c r="CG285" i="11"/>
  <c r="CK285" i="11"/>
  <c r="CE285" i="11"/>
  <c r="CF285" i="11"/>
  <c r="CD285" i="11"/>
  <c r="AX285" i="11" s="1"/>
  <c r="CK291" i="11"/>
  <c r="CE291" i="11"/>
  <c r="CM291" i="11"/>
  <c r="CG291" i="11"/>
  <c r="CF291" i="11"/>
  <c r="AX291" i="11" s="1"/>
  <c r="CD291" i="11"/>
  <c r="CK301" i="11"/>
  <c r="CG301" i="11"/>
  <c r="CM301" i="11"/>
  <c r="CI301" i="11"/>
  <c r="CB301" i="11" s="1"/>
  <c r="CE301" i="11"/>
  <c r="CJ301" i="11"/>
  <c r="CC301" i="11" s="1"/>
  <c r="CK303" i="11"/>
  <c r="CE303" i="11"/>
  <c r="CM303" i="11"/>
  <c r="CG303" i="11"/>
  <c r="CF303" i="11"/>
  <c r="CD303" i="11"/>
  <c r="AS318" i="11"/>
  <c r="CM287" i="11"/>
  <c r="CG287" i="11"/>
  <c r="CK287" i="11"/>
  <c r="CE287" i="11"/>
  <c r="CF287" i="11"/>
  <c r="CD287" i="11"/>
  <c r="AX287" i="11" s="1"/>
  <c r="CK293" i="11"/>
  <c r="CE293" i="11"/>
  <c r="CM293" i="11"/>
  <c r="CG293" i="11"/>
  <c r="CF293" i="11"/>
  <c r="CD293" i="11"/>
  <c r="AX293" i="11" s="1"/>
  <c r="AX303" i="11"/>
  <c r="CK305" i="11"/>
  <c r="CE305" i="11"/>
  <c r="CM305" i="11"/>
  <c r="CG305" i="11"/>
  <c r="AX305" i="11" s="1"/>
  <c r="CF305" i="11"/>
  <c r="CD305" i="11"/>
  <c r="AS320" i="11"/>
  <c r="CM286" i="11"/>
  <c r="CG286" i="11"/>
  <c r="CK286" i="11"/>
  <c r="CE286" i="11"/>
  <c r="CL286" i="11"/>
  <c r="CM288" i="11"/>
  <c r="CG288" i="11"/>
  <c r="CK288" i="11"/>
  <c r="CE288" i="11"/>
  <c r="AX288" i="11" s="1"/>
  <c r="CL288" i="11"/>
  <c r="CK290" i="11"/>
  <c r="CE290" i="11"/>
  <c r="AX290" i="11" s="1"/>
  <c r="CM290" i="11"/>
  <c r="CG290" i="11"/>
  <c r="CL290" i="11"/>
  <c r="CK292" i="11"/>
  <c r="CE292" i="11"/>
  <c r="AX292" i="11" s="1"/>
  <c r="CM292" i="11"/>
  <c r="CG292" i="11"/>
  <c r="CL292" i="11"/>
  <c r="CK294" i="11"/>
  <c r="CE294" i="11"/>
  <c r="CM294" i="11"/>
  <c r="CG294" i="11"/>
  <c r="CL294" i="11"/>
  <c r="CM296" i="11"/>
  <c r="CG296" i="11"/>
  <c r="CK296" i="11"/>
  <c r="CE296" i="11"/>
  <c r="AX296" i="11" s="1"/>
  <c r="CL296" i="11"/>
  <c r="CM298" i="11"/>
  <c r="CG298" i="11"/>
  <c r="CK298" i="11"/>
  <c r="CE298" i="11"/>
  <c r="CL298" i="11"/>
  <c r="CM300" i="11"/>
  <c r="CG300" i="11"/>
  <c r="CK300" i="11"/>
  <c r="CE300" i="11"/>
  <c r="AX300" i="11" s="1"/>
  <c r="CL300" i="11"/>
  <c r="CK302" i="11"/>
  <c r="CE302" i="11"/>
  <c r="AX302" i="11" s="1"/>
  <c r="CM302" i="11"/>
  <c r="CG302" i="11"/>
  <c r="CL302" i="11"/>
  <c r="CK304" i="11"/>
  <c r="CE304" i="11"/>
  <c r="AX304" i="11" s="1"/>
  <c r="CM304" i="11"/>
  <c r="CG304" i="11"/>
  <c r="CL304" i="11"/>
  <c r="CK306" i="11"/>
  <c r="CE306" i="11"/>
  <c r="AX306" i="11" s="1"/>
  <c r="CM306" i="11"/>
  <c r="CG306" i="11"/>
  <c r="CL306" i="11"/>
  <c r="CN124" i="11" l="1"/>
  <c r="CJ124" i="11"/>
  <c r="CC124" i="11" s="1"/>
  <c r="CE124" i="11"/>
  <c r="CK124" i="11"/>
  <c r="CF124" i="11"/>
  <c r="CL124" i="11"/>
  <c r="CM124" i="11"/>
  <c r="CD124" i="11"/>
  <c r="CG124" i="11"/>
  <c r="CL111" i="11"/>
  <c r="CF111" i="11"/>
  <c r="CM111" i="11"/>
  <c r="CG111" i="11"/>
  <c r="CE111" i="11"/>
  <c r="CN111" i="11"/>
  <c r="CJ111" i="11"/>
  <c r="CC111" i="11" s="1"/>
  <c r="CL98" i="11"/>
  <c r="CD98" i="11"/>
  <c r="CM98" i="11"/>
  <c r="CE98" i="11"/>
  <c r="CN98" i="11"/>
  <c r="CG98" i="11"/>
  <c r="CK98" i="11"/>
  <c r="CJ98" i="11"/>
  <c r="CC98" i="11" s="1"/>
  <c r="CF98" i="11"/>
  <c r="CN275" i="11"/>
  <c r="CD275" i="11"/>
  <c r="CM275" i="11"/>
  <c r="CG275" i="11"/>
  <c r="CL275" i="11"/>
  <c r="CF275" i="11"/>
  <c r="CE275" i="11"/>
  <c r="CK275" i="11"/>
  <c r="CL224" i="11"/>
  <c r="CF224" i="11"/>
  <c r="CK224" i="11"/>
  <c r="CE224" i="11"/>
  <c r="CG224" i="11"/>
  <c r="CN224" i="11"/>
  <c r="CD224" i="11"/>
  <c r="CM224" i="11"/>
  <c r="AX253" i="11"/>
  <c r="CM247" i="11"/>
  <c r="CI247" i="11"/>
  <c r="CB247" i="11" s="1"/>
  <c r="CE247" i="11"/>
  <c r="CL247" i="11"/>
  <c r="CD247" i="11"/>
  <c r="CK247" i="11"/>
  <c r="CF247" i="11"/>
  <c r="CJ247" i="11"/>
  <c r="CC247" i="11" s="1"/>
  <c r="CN247" i="11"/>
  <c r="CG247" i="11"/>
  <c r="CM239" i="11"/>
  <c r="CG239" i="11"/>
  <c r="CL239" i="11"/>
  <c r="CF239" i="11"/>
  <c r="CE239" i="11"/>
  <c r="CN239" i="11"/>
  <c r="CD239" i="11"/>
  <c r="CK239" i="11"/>
  <c r="CM232" i="11"/>
  <c r="CG232" i="11"/>
  <c r="CL232" i="11"/>
  <c r="CF232" i="11"/>
  <c r="CK232" i="11"/>
  <c r="CE232" i="11"/>
  <c r="CD232" i="11"/>
  <c r="AX232" i="11" s="1"/>
  <c r="CN232" i="11"/>
  <c r="AX236" i="11"/>
  <c r="AW168" i="11"/>
  <c r="AW121" i="11"/>
  <c r="AW188" i="11"/>
  <c r="AX233" i="11"/>
  <c r="AW193" i="11"/>
  <c r="CN127" i="11"/>
  <c r="CJ127" i="11"/>
  <c r="CC127" i="11" s="1"/>
  <c r="CE127" i="11"/>
  <c r="CK127" i="11"/>
  <c r="CF127" i="11"/>
  <c r="CL127" i="11"/>
  <c r="CM127" i="11"/>
  <c r="CD127" i="11"/>
  <c r="CG127" i="11"/>
  <c r="CN123" i="11"/>
  <c r="CJ123" i="11"/>
  <c r="CC123" i="11" s="1"/>
  <c r="AW123" i="11" s="1"/>
  <c r="CE123" i="11"/>
  <c r="CK123" i="11"/>
  <c r="CF123" i="11"/>
  <c r="CL123" i="11"/>
  <c r="CM123" i="11"/>
  <c r="CD123" i="11"/>
  <c r="CG123" i="11"/>
  <c r="CM58" i="11"/>
  <c r="CI58" i="11"/>
  <c r="CB58" i="11" s="1"/>
  <c r="CE58" i="11"/>
  <c r="CN58" i="11"/>
  <c r="CF58" i="11"/>
  <c r="CK58" i="11"/>
  <c r="CD58" i="11" s="1"/>
  <c r="CL58" i="11"/>
  <c r="CG58" i="11"/>
  <c r="CM52" i="11"/>
  <c r="CI52" i="11"/>
  <c r="CB52" i="11" s="1"/>
  <c r="CE52" i="11"/>
  <c r="CN52" i="11"/>
  <c r="CF52" i="11"/>
  <c r="CL52" i="11"/>
  <c r="CG52" i="11"/>
  <c r="CK52" i="11"/>
  <c r="CD52" i="11" s="1"/>
  <c r="CG263" i="11"/>
  <c r="CN263" i="11"/>
  <c r="CF263" i="11"/>
  <c r="CL263" i="11"/>
  <c r="CE263" i="11"/>
  <c r="AX263" i="11" s="1"/>
  <c r="CM263" i="11"/>
  <c r="CL250" i="11"/>
  <c r="CF250" i="11"/>
  <c r="CK250" i="11"/>
  <c r="CE250" i="11"/>
  <c r="CG250" i="11"/>
  <c r="CN250" i="11"/>
  <c r="CD250" i="11"/>
  <c r="AX250" i="11" s="1"/>
  <c r="CM250" i="11"/>
  <c r="CM243" i="11"/>
  <c r="CF243" i="11"/>
  <c r="CL243" i="11"/>
  <c r="CE243" i="11"/>
  <c r="CG243" i="11"/>
  <c r="CD243" i="11"/>
  <c r="CN243" i="11"/>
  <c r="CK243" i="11"/>
  <c r="AX229" i="11"/>
  <c r="CN128" i="11"/>
  <c r="CJ128" i="11"/>
  <c r="CC128" i="11" s="1"/>
  <c r="AW128" i="11" s="1"/>
  <c r="CE128" i="11"/>
  <c r="CK128" i="11"/>
  <c r="CF128" i="11"/>
  <c r="CL128" i="11"/>
  <c r="CM128" i="11"/>
  <c r="CD128" i="11"/>
  <c r="CG128" i="11"/>
  <c r="CL116" i="11"/>
  <c r="CD116" i="11"/>
  <c r="CM116" i="11"/>
  <c r="CE116" i="11"/>
  <c r="CK116" i="11"/>
  <c r="CG116" i="11"/>
  <c r="CN116" i="11"/>
  <c r="CJ116" i="11"/>
  <c r="CC116" i="11" s="1"/>
  <c r="CF116" i="11"/>
  <c r="D54" i="11"/>
  <c r="CM48" i="11"/>
  <c r="CI48" i="11"/>
  <c r="CB48" i="11" s="1"/>
  <c r="CE48" i="11"/>
  <c r="CN48" i="11"/>
  <c r="CF48" i="11"/>
  <c r="CL48" i="11"/>
  <c r="CK48" i="11"/>
  <c r="CD48" i="11" s="1"/>
  <c r="CG48" i="11"/>
  <c r="AX50" i="11"/>
  <c r="CL19" i="11"/>
  <c r="CD19" i="11"/>
  <c r="CM19" i="11"/>
  <c r="CE19" i="11"/>
  <c r="CJ19" i="11"/>
  <c r="CC19" i="11" s="1"/>
  <c r="CN19" i="11"/>
  <c r="CK19" i="11"/>
  <c r="CG19" i="11"/>
  <c r="CF19" i="11"/>
  <c r="D36" i="11"/>
  <c r="A378" i="11" s="1"/>
  <c r="AX301" i="11"/>
  <c r="CG262" i="11"/>
  <c r="CN262" i="11"/>
  <c r="CF262" i="11"/>
  <c r="CE262" i="11"/>
  <c r="CM262" i="11"/>
  <c r="CL262" i="11"/>
  <c r="AY156" i="11"/>
  <c r="AX244" i="11"/>
  <c r="CL238" i="11"/>
  <c r="CF238" i="11"/>
  <c r="CK238" i="11"/>
  <c r="CE238" i="11"/>
  <c r="CG238" i="11"/>
  <c r="CM238" i="11"/>
  <c r="CN238" i="11"/>
  <c r="CD238" i="11"/>
  <c r="AV203" i="11"/>
  <c r="AW165" i="11"/>
  <c r="AX295" i="11"/>
  <c r="AW185" i="11"/>
  <c r="AW179" i="11"/>
  <c r="CL140" i="11"/>
  <c r="CD140" i="11"/>
  <c r="CM140" i="11"/>
  <c r="CE140" i="11"/>
  <c r="CN140" i="11"/>
  <c r="CK140" i="11"/>
  <c r="CG140" i="11"/>
  <c r="CJ140" i="11"/>
  <c r="CC140" i="11" s="1"/>
  <c r="CF140" i="11"/>
  <c r="AW175" i="11"/>
  <c r="AW96" i="11"/>
  <c r="CL138" i="11"/>
  <c r="CD138" i="11"/>
  <c r="CM138" i="11"/>
  <c r="CE138" i="11"/>
  <c r="CK138" i="11"/>
  <c r="CG138" i="11"/>
  <c r="CN138" i="11"/>
  <c r="CF138" i="11"/>
  <c r="CJ138" i="11"/>
  <c r="CC138" i="11" s="1"/>
  <c r="AW138" i="11" s="1"/>
  <c r="CL130" i="11"/>
  <c r="CD130" i="11"/>
  <c r="CM130" i="11"/>
  <c r="CE130" i="11"/>
  <c r="CK130" i="11"/>
  <c r="CG130" i="11"/>
  <c r="CN130" i="11"/>
  <c r="CJ130" i="11"/>
  <c r="CC130" i="11" s="1"/>
  <c r="CF130" i="11"/>
  <c r="CN126" i="11"/>
  <c r="CJ126" i="11"/>
  <c r="CC126" i="11" s="1"/>
  <c r="CE126" i="11"/>
  <c r="CK126" i="11"/>
  <c r="CF126" i="11"/>
  <c r="CL126" i="11"/>
  <c r="CM126" i="11"/>
  <c r="CD126" i="11"/>
  <c r="CG126" i="11"/>
  <c r="CL23" i="11"/>
  <c r="CD23" i="11"/>
  <c r="CM23" i="11"/>
  <c r="CE23" i="11"/>
  <c r="CK23" i="11"/>
  <c r="CG23" i="11"/>
  <c r="CJ23" i="11"/>
  <c r="CC23" i="11" s="1"/>
  <c r="CF23" i="11"/>
  <c r="CN23" i="11"/>
  <c r="AX56" i="11"/>
  <c r="CM225" i="11"/>
  <c r="CG225" i="11"/>
  <c r="CL225" i="11"/>
  <c r="CF225" i="11"/>
  <c r="CN225" i="11"/>
  <c r="CD225" i="11"/>
  <c r="AX225" i="11" s="1"/>
  <c r="CK225" i="11"/>
  <c r="CE225" i="11"/>
  <c r="CM265" i="11"/>
  <c r="CI265" i="11"/>
  <c r="CB265" i="11" s="1"/>
  <c r="AX265" i="11" s="1"/>
  <c r="CE265" i="11"/>
  <c r="CL265" i="11"/>
  <c r="CD265" i="11"/>
  <c r="CN265" i="11"/>
  <c r="CG265" i="11"/>
  <c r="CF265" i="11"/>
  <c r="CJ265" i="11"/>
  <c r="CC265" i="11" s="1"/>
  <c r="CK265" i="11"/>
  <c r="CG261" i="11"/>
  <c r="CN261" i="11"/>
  <c r="CF261" i="11"/>
  <c r="CM261" i="11"/>
  <c r="CE261" i="11"/>
  <c r="CL261" i="11"/>
  <c r="AX62" i="11"/>
  <c r="CL31" i="11"/>
  <c r="CD31" i="11"/>
  <c r="CM31" i="11"/>
  <c r="CE31" i="11"/>
  <c r="CK31" i="11"/>
  <c r="CG31" i="11"/>
  <c r="CJ31" i="11"/>
  <c r="CC31" i="11" s="1"/>
  <c r="AY31" i="11" s="1"/>
  <c r="CF31" i="11"/>
  <c r="CN31" i="11"/>
  <c r="AX294" i="11"/>
  <c r="CJ205" i="11"/>
  <c r="CC205" i="11" s="1"/>
  <c r="CI205" i="11"/>
  <c r="CB205" i="11" s="1"/>
  <c r="CL205" i="11"/>
  <c r="CE205" i="11" s="1"/>
  <c r="CK205" i="11"/>
  <c r="CD205" i="11" s="1"/>
  <c r="CH205" i="11"/>
  <c r="CA205" i="11" s="1"/>
  <c r="AX289" i="11"/>
  <c r="CM251" i="11"/>
  <c r="CG251" i="11"/>
  <c r="CL251" i="11"/>
  <c r="CF251" i="11"/>
  <c r="CE251" i="11"/>
  <c r="CN251" i="11"/>
  <c r="CD251" i="11"/>
  <c r="CK251" i="11"/>
  <c r="CM235" i="11"/>
  <c r="CI235" i="11"/>
  <c r="CB235" i="11" s="1"/>
  <c r="CE235" i="11"/>
  <c r="CL235" i="11"/>
  <c r="CD235" i="11"/>
  <c r="CK235" i="11"/>
  <c r="CF235" i="11"/>
  <c r="CJ235" i="11"/>
  <c r="CC235" i="11" s="1"/>
  <c r="CG235" i="11"/>
  <c r="CN235" i="11"/>
  <c r="AW170" i="11"/>
  <c r="CM245" i="11"/>
  <c r="CF245" i="11"/>
  <c r="CL245" i="11"/>
  <c r="CE245" i="11"/>
  <c r="CN245" i="11"/>
  <c r="CK245" i="11"/>
  <c r="CD245" i="11"/>
  <c r="CG245" i="11"/>
  <c r="AV204" i="11"/>
  <c r="AW172" i="11"/>
  <c r="AV206" i="11"/>
  <c r="AW180" i="11"/>
  <c r="AW171" i="11"/>
  <c r="CL132" i="11"/>
  <c r="CD132" i="11"/>
  <c r="CM132" i="11"/>
  <c r="CE132" i="11"/>
  <c r="CN132" i="11"/>
  <c r="CK132" i="11"/>
  <c r="CG132" i="11"/>
  <c r="CJ132" i="11"/>
  <c r="CC132" i="11" s="1"/>
  <c r="CF132" i="11"/>
  <c r="CL118" i="11"/>
  <c r="CD118" i="11"/>
  <c r="CM118" i="11"/>
  <c r="CE118" i="11"/>
  <c r="CN118" i="11"/>
  <c r="CK118" i="11"/>
  <c r="CG118" i="11"/>
  <c r="CJ118" i="11"/>
  <c r="CC118" i="11" s="1"/>
  <c r="AW118" i="11" s="1"/>
  <c r="CF118" i="11"/>
  <c r="AW183" i="11"/>
  <c r="AW173" i="11"/>
  <c r="AX45" i="11"/>
  <c r="CN129" i="11"/>
  <c r="CJ129" i="11"/>
  <c r="CC129" i="11" s="1"/>
  <c r="CE129" i="11"/>
  <c r="CK129" i="11"/>
  <c r="CF129" i="11"/>
  <c r="CL129" i="11"/>
  <c r="CM129" i="11"/>
  <c r="CD129" i="11"/>
  <c r="CG129" i="11"/>
  <c r="CN125" i="11"/>
  <c r="CJ125" i="11"/>
  <c r="CC125" i="11" s="1"/>
  <c r="CE125" i="11"/>
  <c r="CK125" i="11"/>
  <c r="CF125" i="11"/>
  <c r="CL125" i="11"/>
  <c r="CM125" i="11"/>
  <c r="CD125" i="11"/>
  <c r="CG125" i="11"/>
  <c r="CL91" i="11"/>
  <c r="CD91" i="11"/>
  <c r="CM91" i="11"/>
  <c r="CE91" i="11"/>
  <c r="CN91" i="11"/>
  <c r="CK91" i="11"/>
  <c r="CG91" i="11"/>
  <c r="CJ91" i="11"/>
  <c r="CC91" i="11" s="1"/>
  <c r="CF91" i="11"/>
  <c r="AW190" i="11"/>
  <c r="AX44" i="11"/>
  <c r="AW91" i="11" l="1"/>
  <c r="AW129" i="11"/>
  <c r="AX251" i="11"/>
  <c r="AV205" i="11"/>
  <c r="AW130" i="11"/>
  <c r="AW140" i="11"/>
  <c r="AX239" i="11"/>
  <c r="AX275" i="11"/>
  <c r="AX245" i="11"/>
  <c r="AX235" i="11"/>
  <c r="AX261" i="11"/>
  <c r="AW126" i="11"/>
  <c r="AX238" i="11"/>
  <c r="AX262" i="11"/>
  <c r="AX52" i="11"/>
  <c r="AX58" i="11"/>
  <c r="AW124" i="11"/>
  <c r="AW125" i="11"/>
  <c r="AW132" i="11"/>
  <c r="AY23" i="11"/>
  <c r="AY19" i="11"/>
  <c r="AX48" i="11"/>
  <c r="AW116" i="11"/>
  <c r="AX243" i="11"/>
  <c r="AW127" i="11"/>
  <c r="AX247" i="11"/>
  <c r="AX224" i="11"/>
  <c r="AW98" i="11"/>
  <c r="AW111" i="11"/>
  <c r="B378" i="11"/>
  <c r="AW306" i="1" l="1"/>
  <c r="AV306" i="1"/>
  <c r="AU306" i="1"/>
  <c r="AT306" i="1"/>
  <c r="AS306" i="1"/>
  <c r="AW305" i="1"/>
  <c r="AV305" i="1"/>
  <c r="AU305" i="1"/>
  <c r="AT305" i="1"/>
  <c r="AS305" i="1"/>
  <c r="AW304" i="1"/>
  <c r="AV304" i="1"/>
  <c r="AU304" i="1"/>
  <c r="AT304" i="1"/>
  <c r="AS304" i="1"/>
  <c r="AW303" i="1"/>
  <c r="AV303" i="1"/>
  <c r="AU303" i="1"/>
  <c r="AT303" i="1"/>
  <c r="AS303" i="1"/>
  <c r="AW302" i="1"/>
  <c r="AV302" i="1"/>
  <c r="AU302" i="1"/>
  <c r="AT302" i="1"/>
  <c r="AS302" i="1"/>
  <c r="AW301" i="1"/>
  <c r="AV301" i="1"/>
  <c r="AU301" i="1"/>
  <c r="AT301" i="1"/>
  <c r="AS301" i="1"/>
  <c r="AW300" i="1"/>
  <c r="AV300" i="1"/>
  <c r="AU300" i="1"/>
  <c r="AT300" i="1"/>
  <c r="AS300" i="1"/>
  <c r="AW299" i="1"/>
  <c r="AV299" i="1"/>
  <c r="AU299" i="1"/>
  <c r="AT299" i="1"/>
  <c r="AS299" i="1"/>
  <c r="AW298" i="1"/>
  <c r="AV298" i="1"/>
  <c r="AU298" i="1"/>
  <c r="AT298" i="1"/>
  <c r="AS298" i="1"/>
  <c r="AW297" i="1"/>
  <c r="AV297" i="1"/>
  <c r="AU297" i="1"/>
  <c r="AT297" i="1"/>
  <c r="AS297" i="1"/>
  <c r="AW296" i="1"/>
  <c r="AV296" i="1"/>
  <c r="AU296" i="1"/>
  <c r="AT296" i="1"/>
  <c r="AS296" i="1"/>
  <c r="AW295" i="1"/>
  <c r="AV295" i="1"/>
  <c r="AU295" i="1"/>
  <c r="AT295" i="1"/>
  <c r="AS295" i="1"/>
  <c r="AW294" i="1"/>
  <c r="AV294" i="1"/>
  <c r="AU294" i="1"/>
  <c r="AT294" i="1"/>
  <c r="AS294" i="1"/>
  <c r="AW293" i="1"/>
  <c r="AV293" i="1"/>
  <c r="AU293" i="1"/>
  <c r="AT293" i="1"/>
  <c r="AS293" i="1"/>
  <c r="AW292" i="1"/>
  <c r="AV292" i="1"/>
  <c r="AU292" i="1"/>
  <c r="AT292" i="1"/>
  <c r="AS292" i="1"/>
  <c r="AW291" i="1"/>
  <c r="AV291" i="1"/>
  <c r="AU291" i="1"/>
  <c r="AT291" i="1"/>
  <c r="AS291" i="1"/>
  <c r="AW290" i="1"/>
  <c r="AV290" i="1"/>
  <c r="AU290" i="1"/>
  <c r="AT290" i="1"/>
  <c r="AS290" i="1"/>
  <c r="AW289" i="1"/>
  <c r="AV289" i="1"/>
  <c r="AU289" i="1"/>
  <c r="AT289" i="1"/>
  <c r="AS289" i="1"/>
  <c r="AW288" i="1"/>
  <c r="AV288" i="1"/>
  <c r="AU288" i="1"/>
  <c r="AT288" i="1"/>
  <c r="AS288" i="1"/>
  <c r="AW287" i="1"/>
  <c r="AV287" i="1"/>
  <c r="AU287" i="1"/>
  <c r="AT287" i="1"/>
  <c r="AS287" i="1"/>
  <c r="AW286" i="1"/>
  <c r="AV286" i="1"/>
  <c r="AU286" i="1"/>
  <c r="AT286" i="1"/>
  <c r="AS286" i="1"/>
  <c r="AW285" i="1"/>
  <c r="AV285" i="1"/>
  <c r="AU285" i="1"/>
  <c r="AT285" i="1"/>
  <c r="AS285" i="1"/>
  <c r="AW284" i="1"/>
  <c r="AV284" i="1"/>
  <c r="AU284" i="1"/>
  <c r="AT284" i="1"/>
  <c r="AS284" i="1"/>
  <c r="AW283" i="1"/>
  <c r="AV283" i="1"/>
  <c r="AU283" i="1"/>
  <c r="AT283" i="1"/>
  <c r="AS283" i="1"/>
  <c r="AW282" i="1"/>
  <c r="AV282" i="1"/>
  <c r="AU282" i="1"/>
  <c r="AT282" i="1"/>
  <c r="AS282" i="1"/>
  <c r="AW281" i="1"/>
  <c r="AV281" i="1"/>
  <c r="AU281" i="1"/>
  <c r="AT281" i="1"/>
  <c r="AS281" i="1"/>
  <c r="AW280" i="1"/>
  <c r="AV280" i="1"/>
  <c r="AU280" i="1"/>
  <c r="AT280" i="1"/>
  <c r="AS280" i="1"/>
  <c r="AW279" i="1"/>
  <c r="AV279" i="1"/>
  <c r="AU279" i="1"/>
  <c r="AT279" i="1"/>
  <c r="AS279" i="1"/>
  <c r="AW278" i="1"/>
  <c r="AV278" i="1"/>
  <c r="AU278" i="1"/>
  <c r="AT278" i="1"/>
  <c r="AS278" i="1"/>
  <c r="AW277" i="1"/>
  <c r="AV277" i="1"/>
  <c r="AU277" i="1"/>
  <c r="AT277" i="1"/>
  <c r="AS277" i="1"/>
  <c r="AW276" i="1"/>
  <c r="AV276" i="1"/>
  <c r="AU276" i="1"/>
  <c r="AT276" i="1"/>
  <c r="AS276" i="1"/>
  <c r="AW275" i="1"/>
  <c r="AV275" i="1"/>
  <c r="AU275" i="1"/>
  <c r="AT275" i="1"/>
  <c r="AS275" i="1"/>
  <c r="AW274" i="1"/>
  <c r="AV274" i="1"/>
  <c r="AU274" i="1"/>
  <c r="AT274" i="1"/>
  <c r="AS274" i="1"/>
  <c r="AW273" i="1"/>
  <c r="AV273" i="1"/>
  <c r="AU273" i="1"/>
  <c r="AT273" i="1"/>
  <c r="AS273" i="1"/>
  <c r="AW272" i="1"/>
  <c r="AV272" i="1"/>
  <c r="AU272" i="1"/>
  <c r="AT272" i="1"/>
  <c r="AS272" i="1"/>
  <c r="AW271" i="1"/>
  <c r="AV271" i="1"/>
  <c r="AU271" i="1"/>
  <c r="AT271" i="1"/>
  <c r="AS271" i="1"/>
  <c r="AW270" i="1"/>
  <c r="AV270" i="1"/>
  <c r="AU270" i="1"/>
  <c r="AT270" i="1"/>
  <c r="AS270" i="1"/>
  <c r="AW269" i="1"/>
  <c r="AV269" i="1"/>
  <c r="AU269" i="1"/>
  <c r="AT269" i="1"/>
  <c r="AS269" i="1"/>
  <c r="AW268" i="1"/>
  <c r="AV268" i="1"/>
  <c r="AU268" i="1"/>
  <c r="AT268" i="1"/>
  <c r="AS268" i="1"/>
  <c r="AW267" i="1"/>
  <c r="AV267" i="1"/>
  <c r="AU267" i="1"/>
  <c r="AT267" i="1"/>
  <c r="AS267" i="1"/>
  <c r="AW266" i="1"/>
  <c r="AV266" i="1"/>
  <c r="AU266" i="1"/>
  <c r="AT266" i="1"/>
  <c r="AS266" i="1"/>
  <c r="AW265" i="1"/>
  <c r="AV265" i="1"/>
  <c r="AU265" i="1"/>
  <c r="AT265" i="1"/>
  <c r="AS265" i="1"/>
  <c r="AW264" i="1"/>
  <c r="AV264" i="1"/>
  <c r="AU264" i="1"/>
  <c r="AT264" i="1"/>
  <c r="AS264" i="1"/>
  <c r="AW263" i="1"/>
  <c r="AV263" i="1"/>
  <c r="AU263" i="1"/>
  <c r="AT263" i="1"/>
  <c r="AS263" i="1"/>
  <c r="AW262" i="1"/>
  <c r="AV262" i="1"/>
  <c r="AU262" i="1"/>
  <c r="AT262" i="1"/>
  <c r="AS262" i="1"/>
  <c r="AW261" i="1"/>
  <c r="AV261" i="1"/>
  <c r="AU261" i="1"/>
  <c r="AT261" i="1"/>
  <c r="AS261" i="1"/>
  <c r="AW260" i="1"/>
  <c r="AV260" i="1"/>
  <c r="AU260" i="1"/>
  <c r="AT260" i="1"/>
  <c r="AS260" i="1"/>
  <c r="AW259" i="1"/>
  <c r="AV259" i="1"/>
  <c r="AU259" i="1"/>
  <c r="AT259" i="1"/>
  <c r="AS259" i="1"/>
  <c r="AW258" i="1"/>
  <c r="AV258" i="1"/>
  <c r="AU258" i="1"/>
  <c r="AT258" i="1"/>
  <c r="AS258" i="1"/>
  <c r="AW257" i="1"/>
  <c r="AV257" i="1"/>
  <c r="AU257" i="1"/>
  <c r="AT257" i="1"/>
  <c r="AS257" i="1"/>
  <c r="AW256" i="1"/>
  <c r="AV256" i="1"/>
  <c r="AU256" i="1"/>
  <c r="AT256" i="1"/>
  <c r="AS256" i="1"/>
  <c r="AW255" i="1"/>
  <c r="AV255" i="1"/>
  <c r="AU255" i="1"/>
  <c r="AT255" i="1"/>
  <c r="AS255" i="1"/>
  <c r="AW254" i="1"/>
  <c r="AV254" i="1"/>
  <c r="AU254" i="1"/>
  <c r="AT254" i="1"/>
  <c r="AS254" i="1"/>
  <c r="AW253" i="1"/>
  <c r="AV253" i="1"/>
  <c r="AU253" i="1"/>
  <c r="AT253" i="1"/>
  <c r="AS253" i="1"/>
  <c r="AW252" i="1"/>
  <c r="AV252" i="1"/>
  <c r="AU252" i="1"/>
  <c r="AT252" i="1"/>
  <c r="AS252" i="1"/>
  <c r="AW251" i="1"/>
  <c r="AV251" i="1"/>
  <c r="AU251" i="1"/>
  <c r="AT251" i="1"/>
  <c r="AS251" i="1"/>
  <c r="AW250" i="1"/>
  <c r="AV250" i="1"/>
  <c r="AU250" i="1"/>
  <c r="AT250" i="1"/>
  <c r="AS250" i="1"/>
  <c r="AW249" i="1"/>
  <c r="AV249" i="1"/>
  <c r="AU249" i="1"/>
  <c r="AT249" i="1"/>
  <c r="AS249" i="1"/>
  <c r="AW248" i="1"/>
  <c r="AV248" i="1"/>
  <c r="AU248" i="1"/>
  <c r="AT248" i="1"/>
  <c r="AS248" i="1"/>
  <c r="AW247" i="1"/>
  <c r="AV247" i="1"/>
  <c r="AU247" i="1"/>
  <c r="AT247" i="1"/>
  <c r="AS247" i="1"/>
  <c r="AW246" i="1"/>
  <c r="AV246" i="1"/>
  <c r="AU246" i="1"/>
  <c r="AT246" i="1"/>
  <c r="AS246" i="1"/>
  <c r="AW245" i="1"/>
  <c r="AV245" i="1"/>
  <c r="AU245" i="1"/>
  <c r="AT245" i="1"/>
  <c r="AS245" i="1"/>
  <c r="AW244" i="1"/>
  <c r="AV244" i="1"/>
  <c r="AU244" i="1"/>
  <c r="AT244" i="1"/>
  <c r="AS244" i="1"/>
  <c r="AW243" i="1"/>
  <c r="AV243" i="1"/>
  <c r="AU243" i="1"/>
  <c r="AT243" i="1"/>
  <c r="AS243" i="1"/>
  <c r="AW242" i="1"/>
  <c r="AV242" i="1"/>
  <c r="AU242" i="1"/>
  <c r="AT242" i="1"/>
  <c r="AS242" i="1"/>
  <c r="AW241" i="1"/>
  <c r="AV241" i="1"/>
  <c r="AU241" i="1"/>
  <c r="AT241" i="1"/>
  <c r="AS241" i="1"/>
  <c r="AW240" i="1"/>
  <c r="AV240" i="1"/>
  <c r="AU240" i="1"/>
  <c r="AT240" i="1"/>
  <c r="AS240" i="1"/>
  <c r="AW239" i="1"/>
  <c r="AV239" i="1"/>
  <c r="AU239" i="1"/>
  <c r="AT239" i="1"/>
  <c r="AS239" i="1"/>
  <c r="AW238" i="1"/>
  <c r="AV238" i="1"/>
  <c r="AU238" i="1"/>
  <c r="AT238" i="1"/>
  <c r="AS238" i="1"/>
  <c r="AW237" i="1"/>
  <c r="AV237" i="1"/>
  <c r="AU237" i="1"/>
  <c r="AT237" i="1"/>
  <c r="AS237" i="1"/>
  <c r="AW236" i="1"/>
  <c r="AV236" i="1"/>
  <c r="AU236" i="1"/>
  <c r="AT236" i="1"/>
  <c r="AS236" i="1"/>
  <c r="AW235" i="1"/>
  <c r="AV235" i="1"/>
  <c r="AU235" i="1"/>
  <c r="AT235" i="1"/>
  <c r="AS235" i="1"/>
  <c r="AW234" i="1"/>
  <c r="AV234" i="1"/>
  <c r="AU234" i="1"/>
  <c r="AT234" i="1"/>
  <c r="AS234" i="1"/>
  <c r="AW233" i="1"/>
  <c r="AV233" i="1"/>
  <c r="AU233" i="1"/>
  <c r="AT233" i="1"/>
  <c r="AS233" i="1"/>
  <c r="AW232" i="1"/>
  <c r="AV232" i="1"/>
  <c r="AU232" i="1"/>
  <c r="AT232" i="1"/>
  <c r="AS232" i="1"/>
  <c r="AW231" i="1"/>
  <c r="AV231" i="1"/>
  <c r="AU231" i="1"/>
  <c r="AT231" i="1"/>
  <c r="AS231" i="1"/>
  <c r="AW230" i="1"/>
  <c r="AV230" i="1"/>
  <c r="AU230" i="1"/>
  <c r="AT230" i="1"/>
  <c r="AS230" i="1"/>
  <c r="AW229" i="1"/>
  <c r="AV229" i="1"/>
  <c r="AU229" i="1"/>
  <c r="AT229" i="1"/>
  <c r="AS229" i="1"/>
  <c r="AW228" i="1"/>
  <c r="AV228" i="1"/>
  <c r="AU228" i="1"/>
  <c r="AT228" i="1"/>
  <c r="AS228" i="1"/>
  <c r="AW227" i="1"/>
  <c r="AV227" i="1"/>
  <c r="AU227" i="1"/>
  <c r="AT227" i="1"/>
  <c r="AS227" i="1"/>
  <c r="AW226" i="1"/>
  <c r="AV226" i="1"/>
  <c r="AU226" i="1"/>
  <c r="AT226" i="1"/>
  <c r="AS226" i="1"/>
  <c r="AW225" i="1"/>
  <c r="AV225" i="1"/>
  <c r="AU225" i="1"/>
  <c r="AT225" i="1"/>
  <c r="AS225" i="1"/>
  <c r="AW224" i="1"/>
  <c r="AV224" i="1"/>
  <c r="AU224" i="1"/>
  <c r="AT224" i="1"/>
  <c r="AS224" i="1"/>
  <c r="AW223" i="1"/>
  <c r="AV223" i="1"/>
  <c r="AU223" i="1"/>
  <c r="AT223" i="1"/>
  <c r="AS223" i="1"/>
  <c r="AW222" i="1"/>
  <c r="AV222" i="1"/>
  <c r="AU222" i="1"/>
  <c r="AT222" i="1"/>
  <c r="AS222" i="1"/>
  <c r="AW221" i="1"/>
  <c r="AV221" i="1"/>
  <c r="AU221" i="1"/>
  <c r="AT221" i="1"/>
  <c r="AS221" i="1"/>
  <c r="AR223" i="1"/>
  <c r="AQ223" i="1"/>
  <c r="AR222" i="1"/>
  <c r="AQ222" i="1"/>
  <c r="AR221" i="1"/>
  <c r="AQ221" i="1"/>
  <c r="AR229" i="1"/>
  <c r="AQ229" i="1"/>
  <c r="AR235" i="1"/>
  <c r="AQ235" i="1"/>
  <c r="AR241" i="1"/>
  <c r="AQ241" i="1"/>
  <c r="AR247" i="1"/>
  <c r="AQ247" i="1"/>
  <c r="AR253" i="1"/>
  <c r="AQ253" i="1"/>
  <c r="AR259" i="1"/>
  <c r="AQ259" i="1"/>
  <c r="AR265" i="1"/>
  <c r="AQ265" i="1"/>
  <c r="AR271" i="1"/>
  <c r="AQ271" i="1"/>
  <c r="AR277" i="1"/>
  <c r="AQ277" i="1"/>
  <c r="AR283" i="1"/>
  <c r="AQ283" i="1"/>
  <c r="AR289" i="1"/>
  <c r="AQ289" i="1"/>
  <c r="AR295" i="1"/>
  <c r="AQ295" i="1"/>
  <c r="AR301" i="1"/>
  <c r="AQ301" i="1"/>
  <c r="AP306" i="1"/>
  <c r="AO306" i="1"/>
  <c r="AP305" i="1"/>
  <c r="AO305" i="1"/>
  <c r="AP304" i="1"/>
  <c r="AO304" i="1"/>
  <c r="AP303" i="1"/>
  <c r="AO303" i="1"/>
  <c r="AP302" i="1"/>
  <c r="AO302" i="1"/>
  <c r="AP301" i="1"/>
  <c r="AO301" i="1"/>
  <c r="AP300" i="1"/>
  <c r="AO300" i="1"/>
  <c r="AP299" i="1"/>
  <c r="AO299" i="1"/>
  <c r="AP298" i="1"/>
  <c r="AO298" i="1"/>
  <c r="AP297" i="1"/>
  <c r="AO297" i="1"/>
  <c r="AP296" i="1"/>
  <c r="AO296" i="1"/>
  <c r="AP295" i="1"/>
  <c r="AO295" i="1"/>
  <c r="AP294" i="1"/>
  <c r="AO294" i="1"/>
  <c r="AP293" i="1"/>
  <c r="AO293" i="1"/>
  <c r="AP292" i="1"/>
  <c r="AO292" i="1"/>
  <c r="AP291" i="1"/>
  <c r="AO291" i="1"/>
  <c r="AP290" i="1"/>
  <c r="AO290" i="1"/>
  <c r="AP289" i="1"/>
  <c r="AO289" i="1"/>
  <c r="AP288" i="1"/>
  <c r="AO288" i="1"/>
  <c r="AP287" i="1"/>
  <c r="AO287" i="1"/>
  <c r="AP286" i="1"/>
  <c r="AO286" i="1"/>
  <c r="AP285" i="1"/>
  <c r="AO285" i="1"/>
  <c r="AP284" i="1"/>
  <c r="AO284" i="1"/>
  <c r="AP283" i="1"/>
  <c r="AO283" i="1"/>
  <c r="AP282" i="1"/>
  <c r="AO282" i="1"/>
  <c r="AP281" i="1"/>
  <c r="AO281" i="1"/>
  <c r="AP280" i="1"/>
  <c r="AO280" i="1"/>
  <c r="AP279" i="1"/>
  <c r="AO279" i="1"/>
  <c r="AP278" i="1"/>
  <c r="AO278" i="1"/>
  <c r="AP277" i="1"/>
  <c r="AO277" i="1"/>
  <c r="AP276" i="1"/>
  <c r="AO276" i="1"/>
  <c r="AP275" i="1"/>
  <c r="AO275" i="1"/>
  <c r="AP274" i="1"/>
  <c r="AO274" i="1"/>
  <c r="AP273" i="1"/>
  <c r="AO273" i="1"/>
  <c r="AP272" i="1"/>
  <c r="AO272" i="1"/>
  <c r="AP271" i="1"/>
  <c r="AO271" i="1"/>
  <c r="AP270" i="1"/>
  <c r="AO270" i="1"/>
  <c r="AP269" i="1"/>
  <c r="AO269" i="1"/>
  <c r="AP268" i="1"/>
  <c r="AO268" i="1"/>
  <c r="AP267" i="1"/>
  <c r="AO267" i="1"/>
  <c r="AP266" i="1"/>
  <c r="AO266" i="1"/>
  <c r="AP265" i="1"/>
  <c r="AO265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306" i="1"/>
  <c r="I306" i="1"/>
  <c r="H306" i="1"/>
  <c r="G306" i="1"/>
  <c r="J305" i="1"/>
  <c r="I305" i="1"/>
  <c r="H305" i="1"/>
  <c r="G305" i="1"/>
  <c r="J304" i="1"/>
  <c r="I304" i="1"/>
  <c r="H304" i="1"/>
  <c r="G304" i="1"/>
  <c r="J303" i="1"/>
  <c r="I303" i="1"/>
  <c r="H303" i="1"/>
  <c r="G303" i="1"/>
  <c r="J302" i="1"/>
  <c r="I302" i="1"/>
  <c r="H302" i="1"/>
  <c r="G302" i="1"/>
  <c r="J301" i="1"/>
  <c r="I301" i="1"/>
  <c r="H301" i="1"/>
  <c r="G301" i="1"/>
  <c r="J300" i="1"/>
  <c r="I300" i="1"/>
  <c r="H300" i="1"/>
  <c r="G300" i="1"/>
  <c r="J299" i="1"/>
  <c r="I299" i="1"/>
  <c r="H299" i="1"/>
  <c r="G299" i="1"/>
  <c r="J298" i="1"/>
  <c r="I298" i="1"/>
  <c r="H298" i="1"/>
  <c r="G298" i="1"/>
  <c r="J297" i="1"/>
  <c r="I297" i="1"/>
  <c r="H297" i="1"/>
  <c r="G297" i="1"/>
  <c r="J296" i="1"/>
  <c r="I296" i="1"/>
  <c r="H296" i="1"/>
  <c r="G296" i="1"/>
  <c r="J295" i="1"/>
  <c r="I295" i="1"/>
  <c r="H295" i="1"/>
  <c r="G295" i="1"/>
  <c r="J294" i="1"/>
  <c r="I294" i="1"/>
  <c r="H294" i="1"/>
  <c r="G294" i="1"/>
  <c r="J293" i="1"/>
  <c r="I293" i="1"/>
  <c r="H293" i="1"/>
  <c r="G293" i="1"/>
  <c r="J292" i="1"/>
  <c r="I292" i="1"/>
  <c r="H292" i="1"/>
  <c r="G292" i="1"/>
  <c r="J291" i="1"/>
  <c r="I291" i="1"/>
  <c r="H291" i="1"/>
  <c r="G291" i="1"/>
  <c r="J290" i="1"/>
  <c r="I290" i="1"/>
  <c r="H290" i="1"/>
  <c r="G290" i="1"/>
  <c r="J289" i="1"/>
  <c r="I289" i="1"/>
  <c r="H289" i="1"/>
  <c r="G289" i="1"/>
  <c r="J270" i="1"/>
  <c r="I270" i="1"/>
  <c r="H270" i="1"/>
  <c r="G270" i="1"/>
  <c r="J269" i="1"/>
  <c r="I269" i="1"/>
  <c r="H269" i="1"/>
  <c r="G269" i="1"/>
  <c r="J268" i="1"/>
  <c r="I268" i="1"/>
  <c r="H268" i="1"/>
  <c r="G268" i="1"/>
  <c r="J267" i="1"/>
  <c r="I267" i="1"/>
  <c r="H267" i="1"/>
  <c r="G267" i="1"/>
  <c r="J266" i="1"/>
  <c r="I266" i="1"/>
  <c r="H266" i="1"/>
  <c r="G266" i="1"/>
  <c r="J265" i="1"/>
  <c r="I265" i="1"/>
  <c r="H265" i="1"/>
  <c r="G265" i="1"/>
  <c r="J264" i="1"/>
  <c r="I264" i="1"/>
  <c r="H264" i="1"/>
  <c r="G264" i="1"/>
  <c r="J263" i="1"/>
  <c r="I263" i="1"/>
  <c r="H263" i="1"/>
  <c r="G263" i="1"/>
  <c r="J262" i="1"/>
  <c r="I262" i="1"/>
  <c r="H262" i="1"/>
  <c r="G262" i="1"/>
  <c r="J261" i="1"/>
  <c r="I261" i="1"/>
  <c r="H261" i="1"/>
  <c r="G261" i="1"/>
  <c r="J260" i="1"/>
  <c r="I260" i="1"/>
  <c r="H260" i="1"/>
  <c r="G260" i="1"/>
  <c r="J259" i="1"/>
  <c r="I259" i="1"/>
  <c r="H259" i="1"/>
  <c r="G259" i="1"/>
  <c r="J258" i="1"/>
  <c r="I258" i="1"/>
  <c r="H258" i="1"/>
  <c r="G258" i="1"/>
  <c r="J257" i="1"/>
  <c r="I257" i="1"/>
  <c r="H257" i="1"/>
  <c r="G257" i="1"/>
  <c r="J256" i="1"/>
  <c r="I256" i="1"/>
  <c r="H256" i="1"/>
  <c r="G256" i="1"/>
  <c r="J255" i="1"/>
  <c r="I255" i="1"/>
  <c r="H255" i="1"/>
  <c r="G255" i="1"/>
  <c r="J254" i="1"/>
  <c r="I254" i="1"/>
  <c r="H254" i="1"/>
  <c r="G254" i="1"/>
  <c r="J253" i="1"/>
  <c r="I253" i="1"/>
  <c r="H253" i="1"/>
  <c r="G253" i="1"/>
  <c r="J252" i="1"/>
  <c r="I252" i="1"/>
  <c r="H252" i="1"/>
  <c r="G252" i="1"/>
  <c r="J251" i="1"/>
  <c r="I251" i="1"/>
  <c r="H251" i="1"/>
  <c r="G251" i="1"/>
  <c r="J250" i="1"/>
  <c r="I250" i="1"/>
  <c r="H250" i="1"/>
  <c r="G250" i="1"/>
  <c r="J249" i="1"/>
  <c r="I249" i="1"/>
  <c r="H249" i="1"/>
  <c r="G249" i="1"/>
  <c r="J248" i="1"/>
  <c r="I248" i="1"/>
  <c r="H248" i="1"/>
  <c r="G248" i="1"/>
  <c r="J247" i="1"/>
  <c r="I247" i="1"/>
  <c r="H247" i="1"/>
  <c r="G247" i="1"/>
  <c r="J246" i="1"/>
  <c r="I246" i="1"/>
  <c r="H246" i="1"/>
  <c r="G246" i="1"/>
  <c r="J245" i="1"/>
  <c r="I245" i="1"/>
  <c r="H245" i="1"/>
  <c r="G245" i="1"/>
  <c r="J244" i="1"/>
  <c r="I244" i="1"/>
  <c r="H244" i="1"/>
  <c r="G244" i="1"/>
  <c r="J243" i="1"/>
  <c r="I243" i="1"/>
  <c r="H243" i="1"/>
  <c r="G243" i="1"/>
  <c r="J242" i="1"/>
  <c r="I242" i="1"/>
  <c r="H242" i="1"/>
  <c r="G242" i="1"/>
  <c r="J241" i="1"/>
  <c r="I241" i="1"/>
  <c r="H241" i="1"/>
  <c r="G241" i="1"/>
  <c r="J240" i="1"/>
  <c r="I240" i="1"/>
  <c r="H240" i="1"/>
  <c r="G240" i="1"/>
  <c r="J239" i="1"/>
  <c r="I239" i="1"/>
  <c r="H239" i="1"/>
  <c r="G239" i="1"/>
  <c r="J238" i="1"/>
  <c r="I238" i="1"/>
  <c r="H238" i="1"/>
  <c r="G238" i="1"/>
  <c r="J237" i="1"/>
  <c r="I237" i="1"/>
  <c r="H237" i="1"/>
  <c r="G237" i="1"/>
  <c r="J236" i="1"/>
  <c r="I236" i="1"/>
  <c r="H236" i="1"/>
  <c r="G236" i="1"/>
  <c r="J235" i="1"/>
  <c r="I235" i="1"/>
  <c r="H235" i="1"/>
  <c r="G235" i="1"/>
  <c r="J234" i="1"/>
  <c r="I234" i="1"/>
  <c r="H234" i="1"/>
  <c r="G234" i="1"/>
  <c r="J233" i="1"/>
  <c r="I233" i="1"/>
  <c r="H233" i="1"/>
  <c r="G233" i="1"/>
  <c r="J232" i="1"/>
  <c r="I232" i="1"/>
  <c r="H232" i="1"/>
  <c r="G232" i="1"/>
  <c r="J231" i="1"/>
  <c r="I231" i="1"/>
  <c r="H231" i="1"/>
  <c r="G231" i="1"/>
  <c r="J230" i="1"/>
  <c r="I230" i="1"/>
  <c r="H230" i="1"/>
  <c r="G230" i="1"/>
  <c r="J229" i="1"/>
  <c r="I229" i="1"/>
  <c r="H229" i="1"/>
  <c r="G229" i="1"/>
  <c r="J228" i="1"/>
  <c r="I228" i="1"/>
  <c r="H228" i="1"/>
  <c r="G228" i="1"/>
  <c r="J227" i="1"/>
  <c r="I227" i="1"/>
  <c r="H227" i="1"/>
  <c r="G227" i="1"/>
  <c r="J226" i="1"/>
  <c r="I226" i="1"/>
  <c r="H226" i="1"/>
  <c r="G226" i="1"/>
  <c r="J225" i="1"/>
  <c r="I225" i="1"/>
  <c r="H225" i="1"/>
  <c r="G225" i="1"/>
  <c r="J224" i="1"/>
  <c r="I224" i="1"/>
  <c r="H224" i="1"/>
  <c r="G224" i="1"/>
  <c r="J223" i="1"/>
  <c r="I223" i="1"/>
  <c r="H223" i="1"/>
  <c r="G223" i="1"/>
  <c r="J222" i="1"/>
  <c r="I222" i="1"/>
  <c r="H222" i="1"/>
  <c r="G222" i="1"/>
  <c r="J221" i="1"/>
  <c r="I221" i="1"/>
  <c r="H221" i="1"/>
  <c r="G221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P117" i="1"/>
  <c r="P116" i="1"/>
  <c r="P115" i="1"/>
  <c r="P114" i="1"/>
  <c r="X122" i="1"/>
  <c r="W122" i="1"/>
  <c r="V122" i="1"/>
  <c r="U122" i="1"/>
  <c r="T122" i="1"/>
  <c r="S122" i="1"/>
  <c r="R122" i="1"/>
  <c r="Q122" i="1"/>
  <c r="P122" i="1"/>
  <c r="Z129" i="1"/>
  <c r="Y129" i="1"/>
  <c r="Z128" i="1"/>
  <c r="Y128" i="1"/>
  <c r="Z127" i="1"/>
  <c r="Y127" i="1"/>
  <c r="Z126" i="1"/>
  <c r="Y126" i="1"/>
  <c r="Z125" i="1"/>
  <c r="Y125" i="1"/>
  <c r="Z124" i="1"/>
  <c r="Y124" i="1"/>
  <c r="Z123" i="1"/>
  <c r="Y123" i="1"/>
  <c r="Z122" i="1"/>
  <c r="Y122" i="1"/>
  <c r="Z121" i="1"/>
  <c r="Y121" i="1"/>
  <c r="AO122" i="1"/>
  <c r="AR129" i="1"/>
  <c r="AQ129" i="1"/>
  <c r="AP129" i="1"/>
  <c r="AR128" i="1"/>
  <c r="AQ128" i="1"/>
  <c r="AP128" i="1"/>
  <c r="AR127" i="1"/>
  <c r="AQ127" i="1"/>
  <c r="AP127" i="1"/>
  <c r="AR126" i="1"/>
  <c r="AQ126" i="1"/>
  <c r="AP126" i="1"/>
  <c r="AR125" i="1"/>
  <c r="AQ125" i="1"/>
  <c r="AP125" i="1"/>
  <c r="AR124" i="1"/>
  <c r="AQ124" i="1"/>
  <c r="AP124" i="1"/>
  <c r="AR123" i="1"/>
  <c r="AQ123" i="1"/>
  <c r="AP123" i="1"/>
  <c r="AR122" i="1"/>
  <c r="AQ122" i="1"/>
  <c r="AP122" i="1"/>
  <c r="AR121" i="1"/>
  <c r="AQ121" i="1"/>
  <c r="AP121" i="1"/>
  <c r="AV129" i="1"/>
  <c r="AU129" i="1"/>
  <c r="AT129" i="1"/>
  <c r="AS129" i="1"/>
  <c r="AV128" i="1"/>
  <c r="AU128" i="1"/>
  <c r="AT128" i="1"/>
  <c r="AS128" i="1"/>
  <c r="AV127" i="1"/>
  <c r="AU127" i="1"/>
  <c r="AT127" i="1"/>
  <c r="AS127" i="1"/>
  <c r="AV126" i="1"/>
  <c r="AU126" i="1"/>
  <c r="AT126" i="1"/>
  <c r="AS126" i="1"/>
  <c r="AV125" i="1"/>
  <c r="AU125" i="1"/>
  <c r="AT125" i="1"/>
  <c r="AS125" i="1"/>
  <c r="AV124" i="1"/>
  <c r="AU124" i="1"/>
  <c r="AT124" i="1"/>
  <c r="AS124" i="1"/>
  <c r="AV123" i="1"/>
  <c r="AU123" i="1"/>
  <c r="AT123" i="1"/>
  <c r="AS123" i="1"/>
  <c r="AV122" i="1"/>
  <c r="AU122" i="1"/>
  <c r="AT122" i="1"/>
  <c r="AS122" i="1"/>
  <c r="AV121" i="1"/>
  <c r="AU121" i="1"/>
  <c r="AT121" i="1"/>
  <c r="AS121" i="1"/>
  <c r="AV120" i="1"/>
  <c r="AU120" i="1"/>
  <c r="AT120" i="1"/>
  <c r="AS120" i="1"/>
  <c r="AR120" i="1"/>
  <c r="AQ120" i="1"/>
  <c r="AP120" i="1"/>
  <c r="AR119" i="1"/>
  <c r="AQ119" i="1"/>
  <c r="AP119" i="1"/>
  <c r="AR118" i="1"/>
  <c r="AQ118" i="1"/>
  <c r="AP118" i="1"/>
  <c r="AR117" i="1"/>
  <c r="AQ117" i="1"/>
  <c r="AP117" i="1"/>
  <c r="AR116" i="1"/>
  <c r="AQ116" i="1"/>
  <c r="AP116" i="1"/>
  <c r="AR115" i="1"/>
  <c r="AQ115" i="1"/>
  <c r="AP115" i="1"/>
  <c r="AR114" i="1"/>
  <c r="AQ114" i="1"/>
  <c r="AP114" i="1"/>
  <c r="AR113" i="1"/>
  <c r="AQ113" i="1"/>
  <c r="AP113" i="1"/>
  <c r="AR112" i="1"/>
  <c r="AQ112" i="1"/>
  <c r="AP112" i="1"/>
  <c r="AQ111" i="1"/>
  <c r="AO120" i="1"/>
  <c r="AO119" i="1"/>
  <c r="AO118" i="1"/>
  <c r="AO117" i="1"/>
  <c r="AO116" i="1"/>
  <c r="AO115" i="1"/>
  <c r="AO114" i="1"/>
  <c r="AO113" i="1"/>
  <c r="AO112" i="1"/>
  <c r="AO111" i="1"/>
  <c r="AR110" i="1"/>
  <c r="AQ110" i="1"/>
  <c r="AP110" i="1"/>
  <c r="AO110" i="1"/>
  <c r="AR109" i="1"/>
  <c r="AQ109" i="1"/>
  <c r="AP109" i="1"/>
  <c r="AO109" i="1"/>
  <c r="AR108" i="1"/>
  <c r="AQ108" i="1"/>
  <c r="AP108" i="1"/>
  <c r="AO108" i="1"/>
  <c r="AQ107" i="1"/>
  <c r="AP107" i="1"/>
  <c r="AO107" i="1"/>
  <c r="AV119" i="1"/>
  <c r="AU119" i="1"/>
  <c r="AT119" i="1"/>
  <c r="AS119" i="1"/>
  <c r="AV118" i="1"/>
  <c r="AU118" i="1"/>
  <c r="AT118" i="1"/>
  <c r="AS118" i="1"/>
  <c r="AV117" i="1"/>
  <c r="AU117" i="1"/>
  <c r="AT117" i="1"/>
  <c r="AS117" i="1"/>
  <c r="AV116" i="1"/>
  <c r="AU116" i="1"/>
  <c r="AT116" i="1"/>
  <c r="AS116" i="1"/>
  <c r="AV115" i="1"/>
  <c r="AU115" i="1"/>
  <c r="AT115" i="1"/>
  <c r="AS115" i="1"/>
  <c r="AV114" i="1"/>
  <c r="AU114" i="1"/>
  <c r="AT114" i="1"/>
  <c r="AS114" i="1"/>
  <c r="AV113" i="1"/>
  <c r="AU113" i="1"/>
  <c r="AT113" i="1"/>
  <c r="AS113" i="1"/>
  <c r="AV112" i="1"/>
  <c r="AU112" i="1"/>
  <c r="AT112" i="1"/>
  <c r="AS112" i="1"/>
  <c r="AV111" i="1"/>
  <c r="AU111" i="1"/>
  <c r="AT111" i="1"/>
  <c r="AS111" i="1"/>
  <c r="AV110" i="1"/>
  <c r="AU110" i="1"/>
  <c r="AT110" i="1"/>
  <c r="AS110" i="1"/>
  <c r="AV109" i="1"/>
  <c r="AU109" i="1"/>
  <c r="AT109" i="1"/>
  <c r="AS109" i="1"/>
  <c r="AV108" i="1"/>
  <c r="AU108" i="1"/>
  <c r="AT108" i="1"/>
  <c r="AS108" i="1"/>
  <c r="AV107" i="1"/>
  <c r="AU107" i="1"/>
  <c r="AT107" i="1"/>
  <c r="AS107" i="1"/>
  <c r="AV102" i="1"/>
  <c r="AU102" i="1"/>
  <c r="AT102" i="1"/>
  <c r="AS102" i="1"/>
  <c r="AV106" i="1"/>
  <c r="AU106" i="1"/>
  <c r="AT106" i="1"/>
  <c r="AS106" i="1"/>
  <c r="AR106" i="1"/>
  <c r="AV105" i="1"/>
  <c r="AU105" i="1"/>
  <c r="AT105" i="1"/>
  <c r="AS105" i="1"/>
  <c r="AR105" i="1"/>
  <c r="AV104" i="1"/>
  <c r="AU104" i="1"/>
  <c r="AT104" i="1"/>
  <c r="AS104" i="1"/>
  <c r="AR104" i="1"/>
  <c r="AV103" i="1"/>
  <c r="AU103" i="1"/>
  <c r="AT103" i="1"/>
  <c r="AS103" i="1"/>
  <c r="AR103" i="1"/>
  <c r="AQ106" i="1"/>
  <c r="AP106" i="1"/>
  <c r="AO106" i="1"/>
  <c r="AQ105" i="1"/>
  <c r="AP105" i="1"/>
  <c r="AO105" i="1"/>
  <c r="AQ104" i="1"/>
  <c r="AP104" i="1"/>
  <c r="AO104" i="1"/>
  <c r="AQ103" i="1"/>
  <c r="AP103" i="1"/>
  <c r="AO103" i="1"/>
  <c r="AQ102" i="1"/>
  <c r="AP102" i="1"/>
  <c r="AO102" i="1"/>
  <c r="AO100" i="1"/>
  <c r="AO99" i="1"/>
  <c r="AO98" i="1"/>
  <c r="AO97" i="1"/>
  <c r="AV101" i="1"/>
  <c r="AU101" i="1"/>
  <c r="AT101" i="1"/>
  <c r="AS101" i="1"/>
  <c r="AR101" i="1"/>
  <c r="AQ101" i="1"/>
  <c r="AP101" i="1"/>
  <c r="AV100" i="1"/>
  <c r="AU100" i="1"/>
  <c r="AT100" i="1"/>
  <c r="AS100" i="1"/>
  <c r="AR100" i="1"/>
  <c r="AQ100" i="1"/>
  <c r="AP100" i="1"/>
  <c r="AV99" i="1"/>
  <c r="AU99" i="1"/>
  <c r="AT99" i="1"/>
  <c r="AS99" i="1"/>
  <c r="AR99" i="1"/>
  <c r="AQ99" i="1"/>
  <c r="AP99" i="1"/>
  <c r="AV98" i="1"/>
  <c r="AU98" i="1"/>
  <c r="AT98" i="1"/>
  <c r="AS98" i="1"/>
  <c r="AR98" i="1"/>
  <c r="AQ98" i="1"/>
  <c r="AP98" i="1"/>
  <c r="AV97" i="1"/>
  <c r="AU97" i="1"/>
  <c r="AT97" i="1"/>
  <c r="AS97" i="1"/>
  <c r="AR97" i="1"/>
  <c r="AQ97" i="1"/>
  <c r="AP97" i="1"/>
  <c r="AV96" i="1"/>
  <c r="AU96" i="1"/>
  <c r="AT96" i="1"/>
  <c r="AS96" i="1"/>
  <c r="AR96" i="1"/>
  <c r="AQ96" i="1"/>
  <c r="AP96" i="1"/>
  <c r="AV95" i="1"/>
  <c r="AU95" i="1"/>
  <c r="AT95" i="1"/>
  <c r="AS95" i="1"/>
  <c r="AR95" i="1"/>
  <c r="AQ95" i="1"/>
  <c r="AP95" i="1"/>
  <c r="AO95" i="1"/>
  <c r="AV94" i="1"/>
  <c r="AU94" i="1"/>
  <c r="AT94" i="1"/>
  <c r="AS94" i="1"/>
  <c r="AR94" i="1"/>
  <c r="AQ94" i="1"/>
  <c r="AP94" i="1"/>
  <c r="AO94" i="1"/>
  <c r="AV93" i="1"/>
  <c r="AU93" i="1"/>
  <c r="AT93" i="1"/>
  <c r="AS93" i="1"/>
  <c r="AR93" i="1"/>
  <c r="AQ93" i="1"/>
  <c r="AP93" i="1"/>
  <c r="AO93" i="1"/>
  <c r="AV92" i="1"/>
  <c r="AU92" i="1"/>
  <c r="AT92" i="1"/>
  <c r="AS92" i="1"/>
  <c r="AR92" i="1"/>
  <c r="AQ92" i="1"/>
  <c r="AP92" i="1"/>
  <c r="AO92" i="1"/>
  <c r="AV91" i="1"/>
  <c r="AU91" i="1"/>
  <c r="AT91" i="1"/>
  <c r="AS91" i="1"/>
  <c r="AR91" i="1"/>
  <c r="AQ91" i="1"/>
  <c r="AP91" i="1"/>
  <c r="AO91" i="1"/>
  <c r="AN101" i="1"/>
  <c r="AM101" i="1"/>
  <c r="AL101" i="1"/>
  <c r="AK101" i="1"/>
  <c r="AJ101" i="1"/>
  <c r="AI101" i="1"/>
  <c r="AH101" i="1"/>
  <c r="AG101" i="1"/>
  <c r="AF101" i="1"/>
  <c r="AN100" i="1"/>
  <c r="AM100" i="1"/>
  <c r="AL100" i="1"/>
  <c r="AK100" i="1"/>
  <c r="AJ100" i="1"/>
  <c r="AI100" i="1"/>
  <c r="AH100" i="1"/>
  <c r="AG100" i="1"/>
  <c r="AF100" i="1"/>
  <c r="AN99" i="1"/>
  <c r="AM99" i="1"/>
  <c r="AL99" i="1"/>
  <c r="AK99" i="1"/>
  <c r="AJ99" i="1"/>
  <c r="AI99" i="1"/>
  <c r="AH99" i="1"/>
  <c r="AG99" i="1"/>
  <c r="AF99" i="1"/>
  <c r="AN98" i="1"/>
  <c r="AM98" i="1"/>
  <c r="AL98" i="1"/>
  <c r="AK98" i="1"/>
  <c r="AJ98" i="1"/>
  <c r="AI98" i="1"/>
  <c r="AH98" i="1"/>
  <c r="AG98" i="1"/>
  <c r="AF98" i="1"/>
  <c r="AN97" i="1"/>
  <c r="AM97" i="1"/>
  <c r="AL97" i="1"/>
  <c r="AK97" i="1"/>
  <c r="AJ97" i="1"/>
  <c r="AI97" i="1"/>
  <c r="AH97" i="1"/>
  <c r="AG97" i="1"/>
  <c r="AF97" i="1"/>
  <c r="AN96" i="1"/>
  <c r="AM96" i="1"/>
  <c r="AL96" i="1"/>
  <c r="AK96" i="1"/>
  <c r="AJ96" i="1"/>
  <c r="AI96" i="1"/>
  <c r="AH96" i="1"/>
  <c r="AG96" i="1"/>
  <c r="AF96" i="1"/>
  <c r="AN95" i="1"/>
  <c r="AM95" i="1"/>
  <c r="AL95" i="1"/>
  <c r="AK95" i="1"/>
  <c r="AJ95" i="1"/>
  <c r="AI95" i="1"/>
  <c r="AH95" i="1"/>
  <c r="AG95" i="1"/>
  <c r="AF95" i="1"/>
  <c r="AN94" i="1"/>
  <c r="AM94" i="1"/>
  <c r="AL94" i="1"/>
  <c r="AK94" i="1"/>
  <c r="AJ94" i="1"/>
  <c r="AI94" i="1"/>
  <c r="AH94" i="1"/>
  <c r="AG94" i="1"/>
  <c r="AF94" i="1"/>
  <c r="AN93" i="1"/>
  <c r="AM93" i="1"/>
  <c r="AL93" i="1"/>
  <c r="AK93" i="1"/>
  <c r="AJ93" i="1"/>
  <c r="AI93" i="1"/>
  <c r="AH93" i="1"/>
  <c r="AG93" i="1"/>
  <c r="AF93" i="1"/>
  <c r="AN92" i="1"/>
  <c r="AM92" i="1"/>
  <c r="AL92" i="1"/>
  <c r="AK92" i="1"/>
  <c r="AJ92" i="1"/>
  <c r="AI92" i="1"/>
  <c r="AH92" i="1"/>
  <c r="AG92" i="1"/>
  <c r="AF92" i="1"/>
  <c r="AN91" i="1"/>
  <c r="AM91" i="1"/>
  <c r="AL91" i="1"/>
  <c r="AK91" i="1"/>
  <c r="AJ91" i="1"/>
  <c r="AI91" i="1"/>
  <c r="AH91" i="1"/>
  <c r="AG91" i="1"/>
  <c r="AF91" i="1"/>
  <c r="AN106" i="1"/>
  <c r="AM106" i="1"/>
  <c r="AL106" i="1"/>
  <c r="AK106" i="1"/>
  <c r="AJ106" i="1"/>
  <c r="AI106" i="1"/>
  <c r="AH106" i="1"/>
  <c r="AG106" i="1"/>
  <c r="AF106" i="1"/>
  <c r="AN105" i="1"/>
  <c r="AM105" i="1"/>
  <c r="AL105" i="1"/>
  <c r="AK105" i="1"/>
  <c r="AJ105" i="1"/>
  <c r="AI105" i="1"/>
  <c r="AH105" i="1"/>
  <c r="AG105" i="1"/>
  <c r="AF105" i="1"/>
  <c r="AN104" i="1"/>
  <c r="AM104" i="1"/>
  <c r="AL104" i="1"/>
  <c r="AK104" i="1"/>
  <c r="AJ104" i="1"/>
  <c r="AI104" i="1"/>
  <c r="AH104" i="1"/>
  <c r="AG104" i="1"/>
  <c r="AF104" i="1"/>
  <c r="AN103" i="1"/>
  <c r="AM103" i="1"/>
  <c r="AL103" i="1"/>
  <c r="AK103" i="1"/>
  <c r="AJ103" i="1"/>
  <c r="AI103" i="1"/>
  <c r="AH103" i="1"/>
  <c r="AG103" i="1"/>
  <c r="AF103" i="1"/>
  <c r="AN110" i="1"/>
  <c r="AM110" i="1"/>
  <c r="AL110" i="1"/>
  <c r="AK110" i="1"/>
  <c r="AJ110" i="1"/>
  <c r="AI110" i="1"/>
  <c r="AH110" i="1"/>
  <c r="AG110" i="1"/>
  <c r="AF110" i="1"/>
  <c r="AN109" i="1"/>
  <c r="AM109" i="1"/>
  <c r="AL109" i="1"/>
  <c r="AK109" i="1"/>
  <c r="AJ109" i="1"/>
  <c r="AI109" i="1"/>
  <c r="AH109" i="1"/>
  <c r="AG109" i="1"/>
  <c r="AF109" i="1"/>
  <c r="AN108" i="1"/>
  <c r="AM108" i="1"/>
  <c r="AL108" i="1"/>
  <c r="AK108" i="1"/>
  <c r="AJ108" i="1"/>
  <c r="AI108" i="1"/>
  <c r="AH108" i="1"/>
  <c r="AG108" i="1"/>
  <c r="AF108" i="1"/>
  <c r="AN129" i="1"/>
  <c r="AM129" i="1"/>
  <c r="AL129" i="1"/>
  <c r="AK129" i="1"/>
  <c r="AJ129" i="1"/>
  <c r="AI129" i="1"/>
  <c r="AH129" i="1"/>
  <c r="AG129" i="1"/>
  <c r="AF129" i="1"/>
  <c r="AN128" i="1"/>
  <c r="AM128" i="1"/>
  <c r="AL128" i="1"/>
  <c r="AK128" i="1"/>
  <c r="AJ128" i="1"/>
  <c r="AI128" i="1"/>
  <c r="AH128" i="1"/>
  <c r="AG128" i="1"/>
  <c r="AF128" i="1"/>
  <c r="AN127" i="1"/>
  <c r="AM127" i="1"/>
  <c r="AL127" i="1"/>
  <c r="AK127" i="1"/>
  <c r="AJ127" i="1"/>
  <c r="AI127" i="1"/>
  <c r="AH127" i="1"/>
  <c r="AG127" i="1"/>
  <c r="AF127" i="1"/>
  <c r="AN126" i="1"/>
  <c r="AM126" i="1"/>
  <c r="AL126" i="1"/>
  <c r="AK126" i="1"/>
  <c r="AJ126" i="1"/>
  <c r="AI126" i="1"/>
  <c r="AH126" i="1"/>
  <c r="AG126" i="1"/>
  <c r="AF126" i="1"/>
  <c r="AN125" i="1"/>
  <c r="AM125" i="1"/>
  <c r="AL125" i="1"/>
  <c r="AK125" i="1"/>
  <c r="AJ125" i="1"/>
  <c r="AI125" i="1"/>
  <c r="AH125" i="1"/>
  <c r="AG125" i="1"/>
  <c r="AF125" i="1"/>
  <c r="AN124" i="1"/>
  <c r="AM124" i="1"/>
  <c r="AL124" i="1"/>
  <c r="AK124" i="1"/>
  <c r="AJ124" i="1"/>
  <c r="AI124" i="1"/>
  <c r="AH124" i="1"/>
  <c r="AG124" i="1"/>
  <c r="AF124" i="1"/>
  <c r="AN123" i="1"/>
  <c r="AM123" i="1"/>
  <c r="AL123" i="1"/>
  <c r="AK123" i="1"/>
  <c r="AJ123" i="1"/>
  <c r="AI123" i="1"/>
  <c r="AH123" i="1"/>
  <c r="AG123" i="1"/>
  <c r="AF123" i="1"/>
  <c r="AN122" i="1"/>
  <c r="AM122" i="1"/>
  <c r="AL122" i="1"/>
  <c r="AK122" i="1"/>
  <c r="AJ122" i="1"/>
  <c r="AI122" i="1"/>
  <c r="AH122" i="1"/>
  <c r="AG122" i="1"/>
  <c r="AF122" i="1"/>
  <c r="AN121" i="1"/>
  <c r="AM121" i="1"/>
  <c r="AL121" i="1"/>
  <c r="AK121" i="1"/>
  <c r="AJ121" i="1"/>
  <c r="AI121" i="1"/>
  <c r="AH121" i="1"/>
  <c r="AG121" i="1"/>
  <c r="AF121" i="1"/>
  <c r="AN120" i="1"/>
  <c r="AM120" i="1"/>
  <c r="AL120" i="1"/>
  <c r="AK120" i="1"/>
  <c r="AJ120" i="1"/>
  <c r="AI120" i="1"/>
  <c r="AH120" i="1"/>
  <c r="AG120" i="1"/>
  <c r="AF120" i="1"/>
  <c r="AN119" i="1"/>
  <c r="AM119" i="1"/>
  <c r="AL119" i="1"/>
  <c r="AK119" i="1"/>
  <c r="AJ119" i="1"/>
  <c r="AI119" i="1"/>
  <c r="AH119" i="1"/>
  <c r="AG119" i="1"/>
  <c r="AF119" i="1"/>
  <c r="AN118" i="1"/>
  <c r="AM118" i="1"/>
  <c r="AL118" i="1"/>
  <c r="AK118" i="1"/>
  <c r="AJ118" i="1"/>
  <c r="AI118" i="1"/>
  <c r="AH118" i="1"/>
  <c r="AG118" i="1"/>
  <c r="AF118" i="1"/>
  <c r="AN117" i="1"/>
  <c r="AM117" i="1"/>
  <c r="AL117" i="1"/>
  <c r="AK117" i="1"/>
  <c r="AJ117" i="1"/>
  <c r="AI117" i="1"/>
  <c r="AH117" i="1"/>
  <c r="AG117" i="1"/>
  <c r="AF117" i="1"/>
  <c r="AN116" i="1"/>
  <c r="AM116" i="1"/>
  <c r="AL116" i="1"/>
  <c r="AK116" i="1"/>
  <c r="AJ116" i="1"/>
  <c r="AI116" i="1"/>
  <c r="AH116" i="1"/>
  <c r="AG116" i="1"/>
  <c r="AF116" i="1"/>
  <c r="AN115" i="1"/>
  <c r="AM115" i="1"/>
  <c r="AL115" i="1"/>
  <c r="AK115" i="1"/>
  <c r="AJ115" i="1"/>
  <c r="AI115" i="1"/>
  <c r="AH115" i="1"/>
  <c r="AG115" i="1"/>
  <c r="AF115" i="1"/>
  <c r="AN114" i="1"/>
  <c r="AM114" i="1"/>
  <c r="AL114" i="1"/>
  <c r="AK114" i="1"/>
  <c r="AJ114" i="1"/>
  <c r="AI114" i="1"/>
  <c r="AH114" i="1"/>
  <c r="AG114" i="1"/>
  <c r="AF114" i="1"/>
  <c r="AN113" i="1"/>
  <c r="AM113" i="1"/>
  <c r="AL113" i="1"/>
  <c r="AK113" i="1"/>
  <c r="AJ113" i="1"/>
  <c r="AI113" i="1"/>
  <c r="AH113" i="1"/>
  <c r="AG113" i="1"/>
  <c r="AF113" i="1"/>
  <c r="AN112" i="1"/>
  <c r="AM112" i="1"/>
  <c r="AL112" i="1"/>
  <c r="AK112" i="1"/>
  <c r="AJ112" i="1"/>
  <c r="AI112" i="1"/>
  <c r="AH112" i="1"/>
  <c r="AG112" i="1"/>
  <c r="AF112" i="1"/>
  <c r="AE129" i="1"/>
  <c r="AD129" i="1"/>
  <c r="AC129" i="1"/>
  <c r="AB129" i="1"/>
  <c r="AA129" i="1"/>
  <c r="AE128" i="1"/>
  <c r="AD128" i="1"/>
  <c r="AC128" i="1"/>
  <c r="AB128" i="1"/>
  <c r="AA128" i="1"/>
  <c r="AE127" i="1"/>
  <c r="AD127" i="1"/>
  <c r="AC127" i="1"/>
  <c r="AB127" i="1"/>
  <c r="AA127" i="1"/>
  <c r="AE126" i="1"/>
  <c r="AD126" i="1"/>
  <c r="AC126" i="1"/>
  <c r="AB126" i="1"/>
  <c r="AA126" i="1"/>
  <c r="AE125" i="1"/>
  <c r="AD125" i="1"/>
  <c r="AC125" i="1"/>
  <c r="AB125" i="1"/>
  <c r="AA125" i="1"/>
  <c r="AE124" i="1"/>
  <c r="AD124" i="1"/>
  <c r="AC124" i="1"/>
  <c r="AB124" i="1"/>
  <c r="AA124" i="1"/>
  <c r="AE123" i="1"/>
  <c r="AD123" i="1"/>
  <c r="AC123" i="1"/>
  <c r="AB123" i="1"/>
  <c r="AA123" i="1"/>
  <c r="AE122" i="1"/>
  <c r="AD122" i="1"/>
  <c r="AC122" i="1"/>
  <c r="AB122" i="1"/>
  <c r="AA122" i="1"/>
  <c r="AE121" i="1"/>
  <c r="AD121" i="1"/>
  <c r="AC121" i="1"/>
  <c r="AB121" i="1"/>
  <c r="AA121" i="1"/>
  <c r="AE120" i="1"/>
  <c r="AD120" i="1"/>
  <c r="AC120" i="1"/>
  <c r="AB120" i="1"/>
  <c r="AA120" i="1"/>
  <c r="AE119" i="1"/>
  <c r="AD119" i="1"/>
  <c r="AC119" i="1"/>
  <c r="AB119" i="1"/>
  <c r="AA119" i="1"/>
  <c r="AE118" i="1"/>
  <c r="AD118" i="1"/>
  <c r="AC118" i="1"/>
  <c r="AB118" i="1"/>
  <c r="AA118" i="1"/>
  <c r="AE117" i="1"/>
  <c r="AD117" i="1"/>
  <c r="AC117" i="1"/>
  <c r="AB117" i="1"/>
  <c r="AA117" i="1"/>
  <c r="AE116" i="1"/>
  <c r="AD116" i="1"/>
  <c r="AC116" i="1"/>
  <c r="AB116" i="1"/>
  <c r="AA116" i="1"/>
  <c r="AE115" i="1"/>
  <c r="AD115" i="1"/>
  <c r="AC115" i="1"/>
  <c r="AB115" i="1"/>
  <c r="AA115" i="1"/>
  <c r="AE114" i="1"/>
  <c r="AD114" i="1"/>
  <c r="AC114" i="1"/>
  <c r="AB114" i="1"/>
  <c r="AA114" i="1"/>
  <c r="AE113" i="1"/>
  <c r="AD113" i="1"/>
  <c r="AC113" i="1"/>
  <c r="AB113" i="1"/>
  <c r="AA113" i="1"/>
  <c r="AE112" i="1"/>
  <c r="AD112" i="1"/>
  <c r="AC112" i="1"/>
  <c r="AB112" i="1"/>
  <c r="AA112" i="1"/>
  <c r="AE110" i="1"/>
  <c r="AD110" i="1"/>
  <c r="AC110" i="1"/>
  <c r="AB110" i="1"/>
  <c r="AA110" i="1"/>
  <c r="AE109" i="1"/>
  <c r="AD109" i="1"/>
  <c r="AC109" i="1"/>
  <c r="AB109" i="1"/>
  <c r="AA109" i="1"/>
  <c r="AE108" i="1"/>
  <c r="AD108" i="1"/>
  <c r="AC108" i="1"/>
  <c r="AB108" i="1"/>
  <c r="AA108" i="1"/>
  <c r="AE106" i="1"/>
  <c r="AD106" i="1"/>
  <c r="AC106" i="1"/>
  <c r="AB106" i="1"/>
  <c r="AA106" i="1"/>
  <c r="AE105" i="1"/>
  <c r="AD105" i="1"/>
  <c r="AC105" i="1"/>
  <c r="AB105" i="1"/>
  <c r="AA105" i="1"/>
  <c r="AE104" i="1"/>
  <c r="AD104" i="1"/>
  <c r="AC104" i="1"/>
  <c r="AB104" i="1"/>
  <c r="AA104" i="1"/>
  <c r="AE103" i="1"/>
  <c r="AD103" i="1"/>
  <c r="AC103" i="1"/>
  <c r="AB103" i="1"/>
  <c r="AA103" i="1"/>
  <c r="AE101" i="1"/>
  <c r="AD101" i="1"/>
  <c r="AC101" i="1"/>
  <c r="AB101" i="1"/>
  <c r="AA101" i="1"/>
  <c r="Z120" i="1"/>
  <c r="Y120" i="1"/>
  <c r="Z119" i="1"/>
  <c r="Y119" i="1"/>
  <c r="Z118" i="1"/>
  <c r="Y118" i="1"/>
  <c r="Z117" i="1"/>
  <c r="Y117" i="1"/>
  <c r="Z116" i="1"/>
  <c r="Y116" i="1"/>
  <c r="Z115" i="1"/>
  <c r="Y115" i="1"/>
  <c r="Z114" i="1"/>
  <c r="Y114" i="1"/>
  <c r="Z113" i="1"/>
  <c r="Y113" i="1"/>
  <c r="Z112" i="1"/>
  <c r="Y112" i="1"/>
  <c r="Z111" i="1"/>
  <c r="Y111" i="1"/>
  <c r="Z110" i="1"/>
  <c r="Y110" i="1"/>
  <c r="Z109" i="1"/>
  <c r="Y109" i="1"/>
  <c r="Z108" i="1"/>
  <c r="Y108" i="1"/>
  <c r="X120" i="1"/>
  <c r="W120" i="1"/>
  <c r="V120" i="1"/>
  <c r="U120" i="1"/>
  <c r="X119" i="1"/>
  <c r="W119" i="1"/>
  <c r="V119" i="1"/>
  <c r="U119" i="1"/>
  <c r="T119" i="1"/>
  <c r="S119" i="1"/>
  <c r="X118" i="1"/>
  <c r="W118" i="1"/>
  <c r="V118" i="1"/>
  <c r="U118" i="1"/>
  <c r="T118" i="1"/>
  <c r="S118" i="1"/>
  <c r="X117" i="1"/>
  <c r="W117" i="1"/>
  <c r="V117" i="1"/>
  <c r="U117" i="1"/>
  <c r="T117" i="1"/>
  <c r="S117" i="1"/>
  <c r="R117" i="1"/>
  <c r="Q117" i="1"/>
  <c r="X116" i="1"/>
  <c r="W116" i="1"/>
  <c r="V116" i="1"/>
  <c r="U116" i="1"/>
  <c r="T116" i="1"/>
  <c r="S116" i="1"/>
  <c r="R116" i="1"/>
  <c r="Q116" i="1"/>
  <c r="X115" i="1"/>
  <c r="W115" i="1"/>
  <c r="V115" i="1"/>
  <c r="U115" i="1"/>
  <c r="T115" i="1"/>
  <c r="S115" i="1"/>
  <c r="R115" i="1"/>
  <c r="Q115" i="1"/>
  <c r="X114" i="1"/>
  <c r="W114" i="1"/>
  <c r="V114" i="1"/>
  <c r="U114" i="1"/>
  <c r="T114" i="1"/>
  <c r="S114" i="1"/>
  <c r="R114" i="1"/>
  <c r="Q114" i="1"/>
  <c r="X113" i="1"/>
  <c r="W113" i="1"/>
  <c r="V113" i="1"/>
  <c r="U113" i="1"/>
  <c r="T113" i="1"/>
  <c r="S113" i="1"/>
  <c r="R113" i="1"/>
  <c r="Q113" i="1"/>
  <c r="X112" i="1"/>
  <c r="W112" i="1"/>
  <c r="V112" i="1"/>
  <c r="U112" i="1"/>
  <c r="T112" i="1"/>
  <c r="S112" i="1"/>
  <c r="R112" i="1"/>
  <c r="Q112" i="1"/>
  <c r="X111" i="1"/>
  <c r="W111" i="1"/>
  <c r="V111" i="1"/>
  <c r="U111" i="1"/>
  <c r="T111" i="1"/>
  <c r="S111" i="1"/>
  <c r="R111" i="1"/>
  <c r="Q111" i="1"/>
  <c r="X110" i="1"/>
  <c r="W110" i="1"/>
  <c r="V110" i="1"/>
  <c r="U110" i="1"/>
  <c r="T110" i="1"/>
  <c r="S110" i="1"/>
  <c r="R110" i="1"/>
  <c r="Q110" i="1"/>
  <c r="X109" i="1"/>
  <c r="W109" i="1"/>
  <c r="V109" i="1"/>
  <c r="U109" i="1"/>
  <c r="T109" i="1"/>
  <c r="S109" i="1"/>
  <c r="R109" i="1"/>
  <c r="Q109" i="1"/>
  <c r="X108" i="1"/>
  <c r="W108" i="1"/>
  <c r="V108" i="1"/>
  <c r="U108" i="1"/>
  <c r="T108" i="1"/>
  <c r="S108" i="1"/>
  <c r="R108" i="1"/>
  <c r="Q108" i="1"/>
  <c r="X107" i="1"/>
  <c r="W107" i="1"/>
  <c r="V107" i="1"/>
  <c r="U107" i="1"/>
  <c r="T107" i="1"/>
  <c r="S107" i="1"/>
  <c r="R107" i="1"/>
  <c r="Q107" i="1"/>
  <c r="P107" i="1"/>
  <c r="X106" i="1"/>
  <c r="W106" i="1"/>
  <c r="V106" i="1"/>
  <c r="U106" i="1"/>
  <c r="T106" i="1"/>
  <c r="S106" i="1"/>
  <c r="R106" i="1"/>
  <c r="Q106" i="1"/>
  <c r="P106" i="1"/>
  <c r="X105" i="1"/>
  <c r="W105" i="1"/>
  <c r="V105" i="1"/>
  <c r="U105" i="1"/>
  <c r="T105" i="1"/>
  <c r="S105" i="1"/>
  <c r="R105" i="1"/>
  <c r="Q105" i="1"/>
  <c r="P105" i="1"/>
  <c r="X104" i="1"/>
  <c r="W104" i="1"/>
  <c r="V104" i="1"/>
  <c r="U104" i="1"/>
  <c r="T104" i="1"/>
  <c r="S104" i="1"/>
  <c r="R104" i="1"/>
  <c r="Q104" i="1"/>
  <c r="P104" i="1"/>
  <c r="X103" i="1"/>
  <c r="W103" i="1"/>
  <c r="V103" i="1"/>
  <c r="U103" i="1"/>
  <c r="T103" i="1"/>
  <c r="S103" i="1"/>
  <c r="R103" i="1"/>
  <c r="Q103" i="1"/>
  <c r="P103" i="1"/>
  <c r="X102" i="1"/>
  <c r="W102" i="1"/>
  <c r="V102" i="1"/>
  <c r="U102" i="1"/>
  <c r="T102" i="1"/>
  <c r="S102" i="1"/>
  <c r="R102" i="1"/>
  <c r="Q102" i="1"/>
  <c r="P102" i="1"/>
  <c r="Z106" i="1"/>
  <c r="Y106" i="1"/>
  <c r="Z105" i="1"/>
  <c r="Y105" i="1"/>
  <c r="Z104" i="1"/>
  <c r="Y104" i="1"/>
  <c r="Z103" i="1"/>
  <c r="Y103" i="1"/>
  <c r="Z102" i="1"/>
  <c r="Y102" i="1"/>
  <c r="Z101" i="1"/>
  <c r="Y101" i="1"/>
  <c r="AE96" i="1"/>
  <c r="AD96" i="1"/>
  <c r="AC96" i="1"/>
  <c r="AB96" i="1"/>
  <c r="AA96" i="1"/>
  <c r="Z96" i="1"/>
  <c r="Y96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44" i="1"/>
  <c r="N144" i="1"/>
  <c r="M144" i="1"/>
  <c r="L144" i="1"/>
  <c r="K144" i="1"/>
  <c r="O143" i="1"/>
  <c r="N143" i="1"/>
  <c r="M143" i="1"/>
  <c r="L143" i="1"/>
  <c r="K143" i="1"/>
  <c r="O142" i="1"/>
  <c r="N142" i="1"/>
  <c r="M142" i="1"/>
  <c r="L142" i="1"/>
  <c r="K142" i="1"/>
  <c r="O141" i="1"/>
  <c r="N141" i="1"/>
  <c r="M141" i="1"/>
  <c r="L141" i="1"/>
  <c r="K141" i="1"/>
  <c r="O140" i="1"/>
  <c r="N140" i="1"/>
  <c r="M140" i="1"/>
  <c r="L140" i="1"/>
  <c r="K140" i="1"/>
  <c r="O139" i="1"/>
  <c r="N139" i="1"/>
  <c r="M139" i="1"/>
  <c r="L139" i="1"/>
  <c r="K139" i="1"/>
  <c r="O138" i="1"/>
  <c r="N138" i="1"/>
  <c r="M138" i="1"/>
  <c r="L138" i="1"/>
  <c r="K138" i="1"/>
  <c r="O137" i="1"/>
  <c r="N137" i="1"/>
  <c r="M137" i="1"/>
  <c r="L137" i="1"/>
  <c r="K137" i="1"/>
  <c r="O136" i="1"/>
  <c r="N136" i="1"/>
  <c r="M136" i="1"/>
  <c r="L136" i="1"/>
  <c r="K136" i="1"/>
  <c r="O135" i="1"/>
  <c r="N135" i="1"/>
  <c r="M135" i="1"/>
  <c r="L135" i="1"/>
  <c r="K135" i="1"/>
  <c r="O134" i="1"/>
  <c r="N134" i="1"/>
  <c r="M134" i="1"/>
  <c r="L134" i="1"/>
  <c r="K134" i="1"/>
  <c r="O133" i="1"/>
  <c r="N133" i="1"/>
  <c r="M133" i="1"/>
  <c r="L133" i="1"/>
  <c r="K133" i="1"/>
  <c r="O132" i="1"/>
  <c r="N132" i="1"/>
  <c r="M132" i="1"/>
  <c r="L132" i="1"/>
  <c r="K132" i="1"/>
  <c r="O131" i="1"/>
  <c r="N131" i="1"/>
  <c r="M131" i="1"/>
  <c r="L131" i="1"/>
  <c r="K131" i="1"/>
  <c r="O130" i="1"/>
  <c r="N130" i="1"/>
  <c r="M130" i="1"/>
  <c r="L130" i="1"/>
  <c r="K130" i="1"/>
  <c r="O122" i="1"/>
  <c r="N122" i="1"/>
  <c r="M122" i="1"/>
  <c r="L122" i="1"/>
  <c r="K122" i="1"/>
  <c r="O117" i="1"/>
  <c r="N117" i="1"/>
  <c r="M117" i="1"/>
  <c r="L117" i="1"/>
  <c r="K117" i="1"/>
  <c r="O116" i="1"/>
  <c r="N116" i="1"/>
  <c r="M116" i="1"/>
  <c r="L116" i="1"/>
  <c r="K116" i="1"/>
  <c r="O115" i="1"/>
  <c r="N115" i="1"/>
  <c r="M115" i="1"/>
  <c r="L115" i="1"/>
  <c r="K115" i="1"/>
  <c r="O114" i="1"/>
  <c r="N114" i="1"/>
  <c r="M114" i="1"/>
  <c r="L114" i="1"/>
  <c r="K114" i="1"/>
  <c r="O107" i="1"/>
  <c r="N107" i="1"/>
  <c r="M107" i="1"/>
  <c r="L107" i="1"/>
  <c r="K107" i="1"/>
  <c r="O106" i="1"/>
  <c r="N106" i="1"/>
  <c r="M106" i="1"/>
  <c r="L106" i="1"/>
  <c r="K106" i="1"/>
  <c r="O105" i="1"/>
  <c r="N105" i="1"/>
  <c r="M105" i="1"/>
  <c r="L105" i="1"/>
  <c r="K105" i="1"/>
  <c r="O104" i="1"/>
  <c r="N104" i="1"/>
  <c r="M104" i="1"/>
  <c r="L104" i="1"/>
  <c r="K104" i="1"/>
  <c r="O103" i="1"/>
  <c r="N103" i="1"/>
  <c r="M103" i="1"/>
  <c r="L103" i="1"/>
  <c r="K103" i="1"/>
  <c r="O102" i="1"/>
  <c r="N102" i="1"/>
  <c r="M102" i="1"/>
  <c r="L102" i="1"/>
  <c r="K102" i="1"/>
  <c r="O100" i="1"/>
  <c r="N100" i="1"/>
  <c r="M100" i="1"/>
  <c r="L100" i="1"/>
  <c r="K100" i="1"/>
  <c r="O99" i="1"/>
  <c r="N99" i="1"/>
  <c r="M99" i="1"/>
  <c r="L99" i="1"/>
  <c r="K99" i="1"/>
  <c r="O98" i="1"/>
  <c r="N98" i="1"/>
  <c r="M98" i="1"/>
  <c r="L98" i="1"/>
  <c r="K98" i="1"/>
  <c r="O97" i="1"/>
  <c r="N97" i="1"/>
  <c r="M97" i="1"/>
  <c r="L97" i="1"/>
  <c r="K97" i="1"/>
  <c r="O95" i="1"/>
  <c r="N95" i="1"/>
  <c r="M95" i="1"/>
  <c r="L95" i="1"/>
  <c r="K95" i="1"/>
  <c r="O94" i="1"/>
  <c r="N94" i="1"/>
  <c r="M94" i="1"/>
  <c r="L94" i="1"/>
  <c r="K94" i="1"/>
  <c r="O93" i="1"/>
  <c r="N93" i="1"/>
  <c r="M93" i="1"/>
  <c r="L93" i="1"/>
  <c r="K93" i="1"/>
  <c r="O92" i="1"/>
  <c r="N92" i="1"/>
  <c r="M92" i="1"/>
  <c r="L92" i="1"/>
  <c r="K92" i="1"/>
  <c r="O91" i="1"/>
  <c r="N91" i="1"/>
  <c r="M91" i="1"/>
  <c r="L91" i="1"/>
  <c r="K91" i="1"/>
  <c r="J144" i="1"/>
  <c r="I144" i="1"/>
  <c r="H144" i="1"/>
  <c r="G144" i="1"/>
  <c r="J143" i="1"/>
  <c r="I143" i="1"/>
  <c r="H143" i="1"/>
  <c r="G143" i="1"/>
  <c r="J142" i="1"/>
  <c r="I142" i="1"/>
  <c r="H142" i="1"/>
  <c r="G142" i="1"/>
  <c r="J141" i="1"/>
  <c r="I141" i="1"/>
  <c r="H141" i="1"/>
  <c r="G141" i="1"/>
  <c r="J140" i="1"/>
  <c r="I140" i="1"/>
  <c r="H140" i="1"/>
  <c r="G140" i="1"/>
  <c r="J139" i="1"/>
  <c r="I139" i="1"/>
  <c r="H139" i="1"/>
  <c r="G139" i="1"/>
  <c r="J138" i="1"/>
  <c r="I138" i="1"/>
  <c r="H138" i="1"/>
  <c r="G138" i="1"/>
  <c r="J137" i="1"/>
  <c r="I137" i="1"/>
  <c r="H137" i="1"/>
  <c r="G137" i="1"/>
  <c r="J136" i="1"/>
  <c r="I136" i="1"/>
  <c r="H136" i="1"/>
  <c r="G136" i="1"/>
  <c r="J135" i="1"/>
  <c r="I135" i="1"/>
  <c r="H135" i="1"/>
  <c r="G135" i="1"/>
  <c r="J134" i="1"/>
  <c r="I134" i="1"/>
  <c r="H134" i="1"/>
  <c r="G134" i="1"/>
  <c r="J133" i="1"/>
  <c r="I133" i="1"/>
  <c r="H133" i="1"/>
  <c r="G133" i="1"/>
  <c r="J132" i="1"/>
  <c r="I132" i="1"/>
  <c r="H132" i="1"/>
  <c r="G132" i="1"/>
  <c r="J131" i="1"/>
  <c r="I131" i="1"/>
  <c r="H131" i="1"/>
  <c r="G131" i="1"/>
  <c r="J130" i="1"/>
  <c r="I130" i="1"/>
  <c r="H130" i="1"/>
  <c r="G130" i="1"/>
  <c r="J122" i="1"/>
  <c r="I122" i="1"/>
  <c r="H122" i="1"/>
  <c r="G122" i="1"/>
  <c r="J117" i="1"/>
  <c r="I117" i="1"/>
  <c r="H117" i="1"/>
  <c r="G117" i="1"/>
  <c r="J116" i="1"/>
  <c r="I116" i="1"/>
  <c r="H116" i="1"/>
  <c r="G116" i="1"/>
  <c r="J115" i="1"/>
  <c r="I115" i="1"/>
  <c r="H115" i="1"/>
  <c r="G115" i="1"/>
  <c r="J114" i="1"/>
  <c r="I114" i="1"/>
  <c r="H114" i="1"/>
  <c r="G114" i="1"/>
  <c r="J107" i="1"/>
  <c r="I107" i="1"/>
  <c r="H107" i="1"/>
  <c r="G107" i="1"/>
  <c r="J106" i="1"/>
  <c r="I106" i="1"/>
  <c r="H106" i="1"/>
  <c r="G106" i="1"/>
  <c r="J105" i="1"/>
  <c r="I105" i="1"/>
  <c r="H105" i="1"/>
  <c r="G105" i="1"/>
  <c r="J104" i="1"/>
  <c r="I104" i="1"/>
  <c r="H104" i="1"/>
  <c r="G104" i="1"/>
  <c r="J103" i="1"/>
  <c r="I103" i="1"/>
  <c r="H103" i="1"/>
  <c r="G103" i="1"/>
  <c r="J102" i="1"/>
  <c r="I102" i="1"/>
  <c r="H102" i="1"/>
  <c r="G102" i="1"/>
  <c r="J100" i="1"/>
  <c r="I100" i="1"/>
  <c r="H100" i="1"/>
  <c r="G100" i="1"/>
  <c r="J99" i="1"/>
  <c r="I99" i="1"/>
  <c r="H99" i="1"/>
  <c r="G99" i="1"/>
  <c r="J98" i="1"/>
  <c r="I98" i="1"/>
  <c r="H98" i="1"/>
  <c r="G98" i="1"/>
  <c r="J97" i="1"/>
  <c r="I97" i="1"/>
  <c r="H97" i="1"/>
  <c r="G97" i="1"/>
  <c r="J95" i="1"/>
  <c r="I95" i="1"/>
  <c r="H95" i="1"/>
  <c r="G95" i="1"/>
  <c r="J94" i="1"/>
  <c r="I94" i="1"/>
  <c r="H94" i="1"/>
  <c r="G94" i="1"/>
  <c r="J93" i="1"/>
  <c r="I93" i="1"/>
  <c r="H93" i="1"/>
  <c r="G93" i="1"/>
  <c r="J92" i="1"/>
  <c r="I92" i="1"/>
  <c r="H92" i="1"/>
  <c r="G92" i="1"/>
  <c r="J91" i="1"/>
  <c r="I91" i="1"/>
  <c r="H91" i="1"/>
  <c r="G91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35" i="1"/>
  <c r="S35" i="1"/>
  <c r="R35" i="1"/>
  <c r="Q35" i="1"/>
  <c r="P35" i="1"/>
  <c r="O35" i="1"/>
  <c r="N35" i="1"/>
  <c r="M35" i="1"/>
  <c r="L35" i="1"/>
  <c r="K35" i="1"/>
  <c r="T34" i="1"/>
  <c r="S34" i="1"/>
  <c r="R34" i="1"/>
  <c r="Q34" i="1"/>
  <c r="P34" i="1"/>
  <c r="O34" i="1"/>
  <c r="N34" i="1"/>
  <c r="M34" i="1"/>
  <c r="L34" i="1"/>
  <c r="K34" i="1"/>
  <c r="T33" i="1"/>
  <c r="S33" i="1"/>
  <c r="R33" i="1"/>
  <c r="Q33" i="1"/>
  <c r="P33" i="1"/>
  <c r="O33" i="1"/>
  <c r="N33" i="1"/>
  <c r="M33" i="1"/>
  <c r="L33" i="1"/>
  <c r="K33" i="1"/>
  <c r="T31" i="1"/>
  <c r="S31" i="1"/>
  <c r="R31" i="1"/>
  <c r="Q31" i="1"/>
  <c r="P31" i="1"/>
  <c r="O31" i="1"/>
  <c r="N31" i="1"/>
  <c r="M31" i="1"/>
  <c r="L31" i="1"/>
  <c r="K31" i="1"/>
  <c r="T30" i="1"/>
  <c r="S30" i="1"/>
  <c r="R30" i="1"/>
  <c r="Q30" i="1"/>
  <c r="P30" i="1"/>
  <c r="O30" i="1"/>
  <c r="N30" i="1"/>
  <c r="M30" i="1"/>
  <c r="L30" i="1"/>
  <c r="K30" i="1"/>
  <c r="T29" i="1"/>
  <c r="S29" i="1"/>
  <c r="R29" i="1"/>
  <c r="Q29" i="1"/>
  <c r="P29" i="1"/>
  <c r="O29" i="1"/>
  <c r="N29" i="1"/>
  <c r="M29" i="1"/>
  <c r="L29" i="1"/>
  <c r="K29" i="1"/>
  <c r="T28" i="1"/>
  <c r="S28" i="1"/>
  <c r="R28" i="1"/>
  <c r="Q28" i="1"/>
  <c r="P28" i="1"/>
  <c r="O28" i="1"/>
  <c r="N28" i="1"/>
  <c r="M28" i="1"/>
  <c r="L28" i="1"/>
  <c r="K28" i="1"/>
  <c r="T27" i="1"/>
  <c r="S27" i="1"/>
  <c r="R27" i="1"/>
  <c r="Q27" i="1"/>
  <c r="P27" i="1"/>
  <c r="O27" i="1"/>
  <c r="N27" i="1"/>
  <c r="M27" i="1"/>
  <c r="L27" i="1"/>
  <c r="K27" i="1"/>
  <c r="T26" i="1"/>
  <c r="S26" i="1"/>
  <c r="R26" i="1"/>
  <c r="Q26" i="1"/>
  <c r="P26" i="1"/>
  <c r="O26" i="1"/>
  <c r="N26" i="1"/>
  <c r="M26" i="1"/>
  <c r="L26" i="1"/>
  <c r="K26" i="1"/>
  <c r="T25" i="1"/>
  <c r="S25" i="1"/>
  <c r="R25" i="1"/>
  <c r="Q25" i="1"/>
  <c r="P25" i="1"/>
  <c r="O25" i="1"/>
  <c r="N25" i="1"/>
  <c r="M25" i="1"/>
  <c r="L25" i="1"/>
  <c r="K25" i="1"/>
  <c r="T24" i="1"/>
  <c r="S24" i="1"/>
  <c r="R24" i="1"/>
  <c r="Q24" i="1"/>
  <c r="P24" i="1"/>
  <c r="O24" i="1"/>
  <c r="N24" i="1"/>
  <c r="M24" i="1"/>
  <c r="L24" i="1"/>
  <c r="K24" i="1"/>
  <c r="T23" i="1"/>
  <c r="S23" i="1"/>
  <c r="R23" i="1"/>
  <c r="Q23" i="1"/>
  <c r="P23" i="1"/>
  <c r="O23" i="1"/>
  <c r="N23" i="1"/>
  <c r="M23" i="1"/>
  <c r="L23" i="1"/>
  <c r="K23" i="1"/>
  <c r="T22" i="1"/>
  <c r="S22" i="1"/>
  <c r="R22" i="1"/>
  <c r="Q22" i="1"/>
  <c r="P22" i="1"/>
  <c r="O22" i="1"/>
  <c r="N22" i="1"/>
  <c r="M22" i="1"/>
  <c r="L22" i="1"/>
  <c r="K22" i="1"/>
  <c r="T21" i="1"/>
  <c r="S21" i="1"/>
  <c r="R21" i="1"/>
  <c r="Q21" i="1"/>
  <c r="P21" i="1"/>
  <c r="O21" i="1"/>
  <c r="N21" i="1"/>
  <c r="M21" i="1"/>
  <c r="L21" i="1"/>
  <c r="K21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35" i="1"/>
  <c r="I35" i="1"/>
  <c r="H35" i="1"/>
  <c r="G35" i="1"/>
  <c r="J34" i="1"/>
  <c r="I34" i="1"/>
  <c r="H34" i="1"/>
  <c r="G34" i="1"/>
  <c r="J33" i="1"/>
  <c r="I33" i="1"/>
  <c r="H33" i="1"/>
  <c r="G33" i="1"/>
  <c r="J31" i="1"/>
  <c r="I31" i="1"/>
  <c r="H31" i="1"/>
  <c r="G31" i="1"/>
  <c r="J30" i="1"/>
  <c r="I30" i="1"/>
  <c r="H30" i="1"/>
  <c r="G30" i="1"/>
  <c r="J29" i="1"/>
  <c r="I29" i="1"/>
  <c r="H29" i="1"/>
  <c r="G29" i="1"/>
  <c r="J28" i="1"/>
  <c r="I28" i="1"/>
  <c r="H28" i="1"/>
  <c r="G28" i="1"/>
  <c r="J27" i="1"/>
  <c r="I27" i="1"/>
  <c r="H27" i="1"/>
  <c r="G27" i="1"/>
  <c r="J26" i="1"/>
  <c r="I26" i="1"/>
  <c r="H26" i="1"/>
  <c r="G26" i="1"/>
  <c r="J25" i="1"/>
  <c r="I25" i="1"/>
  <c r="H25" i="1"/>
  <c r="G25" i="1"/>
  <c r="J24" i="1"/>
  <c r="I24" i="1"/>
  <c r="H24" i="1"/>
  <c r="G24" i="1"/>
  <c r="J23" i="1"/>
  <c r="I23" i="1"/>
  <c r="H23" i="1"/>
  <c r="G23" i="1"/>
  <c r="J22" i="1"/>
  <c r="I22" i="1"/>
  <c r="H22" i="1"/>
  <c r="G22" i="1"/>
  <c r="J21" i="1"/>
  <c r="I21" i="1"/>
  <c r="H21" i="1"/>
  <c r="G21" i="1"/>
  <c r="J19" i="1"/>
  <c r="I19" i="1"/>
  <c r="H19" i="1"/>
  <c r="G19" i="1"/>
  <c r="E327" i="1" l="1"/>
  <c r="D327" i="1"/>
  <c r="CH321" i="1"/>
  <c r="CA321" i="1" s="1"/>
  <c r="F321" i="1"/>
  <c r="E321" i="1"/>
  <c r="D321" i="1" s="1"/>
  <c r="CH320" i="1"/>
  <c r="CA320" i="1" s="1"/>
  <c r="F320" i="1"/>
  <c r="E320" i="1"/>
  <c r="D320" i="1" s="1"/>
  <c r="CH319" i="1"/>
  <c r="CA319" i="1" s="1"/>
  <c r="F319" i="1"/>
  <c r="E319" i="1"/>
  <c r="CH318" i="1"/>
  <c r="CA318" i="1" s="1"/>
  <c r="F318" i="1"/>
  <c r="E318" i="1"/>
  <c r="CH317" i="1"/>
  <c r="CA317" i="1" s="1"/>
  <c r="F317" i="1"/>
  <c r="E317" i="1"/>
  <c r="D317" i="1" s="1"/>
  <c r="AW312" i="1"/>
  <c r="AV312" i="1"/>
  <c r="AU312" i="1"/>
  <c r="AT312" i="1"/>
  <c r="AS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AW311" i="1"/>
  <c r="AV311" i="1"/>
  <c r="AU311" i="1"/>
  <c r="AT311" i="1"/>
  <c r="AS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AW310" i="1"/>
  <c r="AV310" i="1"/>
  <c r="AU310" i="1"/>
  <c r="AT310" i="1"/>
  <c r="AS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AW309" i="1"/>
  <c r="AV309" i="1"/>
  <c r="AU309" i="1"/>
  <c r="AT309" i="1"/>
  <c r="AS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AW308" i="1"/>
  <c r="AV308" i="1"/>
  <c r="AU308" i="1"/>
  <c r="AT308" i="1"/>
  <c r="AS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CH306" i="1"/>
  <c r="CA306" i="1" s="1"/>
  <c r="CC306" i="1"/>
  <c r="CB306" i="1"/>
  <c r="F306" i="1"/>
  <c r="E306" i="1"/>
  <c r="CH305" i="1"/>
  <c r="CA305" i="1" s="1"/>
  <c r="CC305" i="1"/>
  <c r="CB305" i="1"/>
  <c r="F305" i="1"/>
  <c r="E305" i="1"/>
  <c r="CH304" i="1"/>
  <c r="CA304" i="1" s="1"/>
  <c r="CC304" i="1"/>
  <c r="CB304" i="1"/>
  <c r="F304" i="1"/>
  <c r="E304" i="1"/>
  <c r="CH303" i="1"/>
  <c r="CA303" i="1" s="1"/>
  <c r="CC303" i="1"/>
  <c r="CB303" i="1"/>
  <c r="F303" i="1"/>
  <c r="E303" i="1"/>
  <c r="CH302" i="1"/>
  <c r="CA302" i="1" s="1"/>
  <c r="CC302" i="1"/>
  <c r="CB302" i="1"/>
  <c r="F302" i="1"/>
  <c r="E302" i="1"/>
  <c r="CH301" i="1"/>
  <c r="CA301" i="1" s="1"/>
  <c r="F301" i="1"/>
  <c r="E301" i="1"/>
  <c r="CH300" i="1"/>
  <c r="CA300" i="1" s="1"/>
  <c r="CC300" i="1"/>
  <c r="CB300" i="1"/>
  <c r="F300" i="1"/>
  <c r="E300" i="1"/>
  <c r="CH299" i="1"/>
  <c r="CA299" i="1" s="1"/>
  <c r="CC299" i="1"/>
  <c r="CB299" i="1"/>
  <c r="F299" i="1"/>
  <c r="E299" i="1"/>
  <c r="CH298" i="1"/>
  <c r="CA298" i="1" s="1"/>
  <c r="CC298" i="1"/>
  <c r="CB298" i="1"/>
  <c r="F298" i="1"/>
  <c r="E298" i="1"/>
  <c r="CH297" i="1"/>
  <c r="CA297" i="1" s="1"/>
  <c r="CC297" i="1"/>
  <c r="CB297" i="1"/>
  <c r="F297" i="1"/>
  <c r="E297" i="1"/>
  <c r="CH296" i="1"/>
  <c r="CA296" i="1" s="1"/>
  <c r="CC296" i="1"/>
  <c r="CB296" i="1"/>
  <c r="F296" i="1"/>
  <c r="E296" i="1"/>
  <c r="CH295" i="1"/>
  <c r="CA295" i="1" s="1"/>
  <c r="F295" i="1"/>
  <c r="E295" i="1"/>
  <c r="CH294" i="1"/>
  <c r="CA294" i="1" s="1"/>
  <c r="CC294" i="1"/>
  <c r="CB294" i="1"/>
  <c r="F294" i="1"/>
  <c r="E294" i="1"/>
  <c r="CH293" i="1"/>
  <c r="CA293" i="1" s="1"/>
  <c r="CC293" i="1"/>
  <c r="CB293" i="1"/>
  <c r="F293" i="1"/>
  <c r="E293" i="1"/>
  <c r="CH292" i="1"/>
  <c r="CA292" i="1" s="1"/>
  <c r="CC292" i="1"/>
  <c r="CB292" i="1"/>
  <c r="F292" i="1"/>
  <c r="E292" i="1"/>
  <c r="CH291" i="1"/>
  <c r="CA291" i="1" s="1"/>
  <c r="CC291" i="1"/>
  <c r="CB291" i="1"/>
  <c r="F291" i="1"/>
  <c r="E291" i="1"/>
  <c r="CH290" i="1"/>
  <c r="CA290" i="1" s="1"/>
  <c r="CC290" i="1"/>
  <c r="CB290" i="1"/>
  <c r="F290" i="1"/>
  <c r="E290" i="1"/>
  <c r="CH289" i="1"/>
  <c r="CA289" i="1" s="1"/>
  <c r="F289" i="1"/>
  <c r="E289" i="1"/>
  <c r="CH288" i="1"/>
  <c r="CA288" i="1" s="1"/>
  <c r="CC288" i="1"/>
  <c r="CB288" i="1"/>
  <c r="F288" i="1"/>
  <c r="E288" i="1"/>
  <c r="CH287" i="1"/>
  <c r="CA287" i="1" s="1"/>
  <c r="CC287" i="1"/>
  <c r="CB287" i="1"/>
  <c r="F287" i="1"/>
  <c r="E287" i="1"/>
  <c r="CH286" i="1"/>
  <c r="CA286" i="1" s="1"/>
  <c r="CC286" i="1"/>
  <c r="CB286" i="1"/>
  <c r="F286" i="1"/>
  <c r="E286" i="1"/>
  <c r="CH285" i="1"/>
  <c r="CA285" i="1" s="1"/>
  <c r="CC285" i="1"/>
  <c r="CB285" i="1"/>
  <c r="F285" i="1"/>
  <c r="E285" i="1"/>
  <c r="CH284" i="1"/>
  <c r="CA284" i="1" s="1"/>
  <c r="CC284" i="1"/>
  <c r="CB284" i="1"/>
  <c r="F284" i="1"/>
  <c r="E284" i="1"/>
  <c r="CH283" i="1"/>
  <c r="CA283" i="1" s="1"/>
  <c r="F283" i="1"/>
  <c r="E283" i="1"/>
  <c r="CH282" i="1"/>
  <c r="CA282" i="1" s="1"/>
  <c r="CC282" i="1"/>
  <c r="CB282" i="1"/>
  <c r="F282" i="1"/>
  <c r="E282" i="1"/>
  <c r="CH281" i="1"/>
  <c r="CA281" i="1" s="1"/>
  <c r="CC281" i="1"/>
  <c r="CB281" i="1"/>
  <c r="F281" i="1"/>
  <c r="E281" i="1"/>
  <c r="CH280" i="1"/>
  <c r="CA280" i="1" s="1"/>
  <c r="CC280" i="1"/>
  <c r="CB280" i="1"/>
  <c r="F280" i="1"/>
  <c r="E280" i="1"/>
  <c r="CH279" i="1"/>
  <c r="CA279" i="1" s="1"/>
  <c r="CC279" i="1"/>
  <c r="CB279" i="1"/>
  <c r="F279" i="1"/>
  <c r="E279" i="1"/>
  <c r="CH278" i="1"/>
  <c r="CA278" i="1" s="1"/>
  <c r="CC278" i="1"/>
  <c r="CB278" i="1"/>
  <c r="F278" i="1"/>
  <c r="E278" i="1"/>
  <c r="CH277" i="1"/>
  <c r="CA277" i="1" s="1"/>
  <c r="F277" i="1"/>
  <c r="E277" i="1"/>
  <c r="CH276" i="1"/>
  <c r="CA276" i="1" s="1"/>
  <c r="CC276" i="1"/>
  <c r="CB276" i="1"/>
  <c r="F276" i="1"/>
  <c r="E276" i="1"/>
  <c r="CH275" i="1"/>
  <c r="CA275" i="1" s="1"/>
  <c r="CC275" i="1"/>
  <c r="CB275" i="1"/>
  <c r="F275" i="1"/>
  <c r="E275" i="1"/>
  <c r="CH274" i="1"/>
  <c r="CA274" i="1" s="1"/>
  <c r="CC274" i="1"/>
  <c r="CB274" i="1"/>
  <c r="F274" i="1"/>
  <c r="E274" i="1"/>
  <c r="CH273" i="1"/>
  <c r="CA273" i="1" s="1"/>
  <c r="CC273" i="1"/>
  <c r="CB273" i="1"/>
  <c r="F273" i="1"/>
  <c r="E273" i="1"/>
  <c r="CH272" i="1"/>
  <c r="CA272" i="1" s="1"/>
  <c r="CC272" i="1"/>
  <c r="CB272" i="1"/>
  <c r="F272" i="1"/>
  <c r="E272" i="1"/>
  <c r="CH271" i="1"/>
  <c r="CA271" i="1" s="1"/>
  <c r="F271" i="1"/>
  <c r="E271" i="1"/>
  <c r="CH270" i="1"/>
  <c r="CA270" i="1" s="1"/>
  <c r="CC270" i="1"/>
  <c r="CB270" i="1"/>
  <c r="F270" i="1"/>
  <c r="E270" i="1"/>
  <c r="CH269" i="1"/>
  <c r="CA269" i="1" s="1"/>
  <c r="CC269" i="1"/>
  <c r="CB269" i="1"/>
  <c r="F269" i="1"/>
  <c r="E269" i="1"/>
  <c r="CH268" i="1"/>
  <c r="CA268" i="1" s="1"/>
  <c r="CC268" i="1"/>
  <c r="CB268" i="1"/>
  <c r="F268" i="1"/>
  <c r="E268" i="1"/>
  <c r="CH267" i="1"/>
  <c r="CA267" i="1" s="1"/>
  <c r="CC267" i="1"/>
  <c r="CB267" i="1"/>
  <c r="F267" i="1"/>
  <c r="E267" i="1"/>
  <c r="CH266" i="1"/>
  <c r="CA266" i="1" s="1"/>
  <c r="CC266" i="1"/>
  <c r="CB266" i="1"/>
  <c r="F266" i="1"/>
  <c r="E266" i="1"/>
  <c r="CH265" i="1"/>
  <c r="CA265" i="1" s="1"/>
  <c r="F265" i="1"/>
  <c r="E265" i="1"/>
  <c r="CC264" i="1"/>
  <c r="CA264" i="1"/>
  <c r="F264" i="1"/>
  <c r="E264" i="1"/>
  <c r="CC263" i="1"/>
  <c r="CA263" i="1"/>
  <c r="F263" i="1"/>
  <c r="E263" i="1"/>
  <c r="CC262" i="1"/>
  <c r="CA262" i="1"/>
  <c r="F262" i="1"/>
  <c r="E262" i="1"/>
  <c r="CC261" i="1"/>
  <c r="CA261" i="1"/>
  <c r="F261" i="1"/>
  <c r="E261" i="1"/>
  <c r="CC260" i="1"/>
  <c r="CA260" i="1"/>
  <c r="F260" i="1"/>
  <c r="E260" i="1"/>
  <c r="CA259" i="1"/>
  <c r="F259" i="1"/>
  <c r="E259" i="1"/>
  <c r="CC258" i="1"/>
  <c r="CA258" i="1"/>
  <c r="F258" i="1"/>
  <c r="E258" i="1"/>
  <c r="CC257" i="1"/>
  <c r="CA257" i="1"/>
  <c r="F257" i="1"/>
  <c r="E257" i="1"/>
  <c r="CC256" i="1"/>
  <c r="CA256" i="1"/>
  <c r="F256" i="1"/>
  <c r="E256" i="1"/>
  <c r="CC255" i="1"/>
  <c r="CA255" i="1"/>
  <c r="F255" i="1"/>
  <c r="E255" i="1"/>
  <c r="CC254" i="1"/>
  <c r="CA254" i="1"/>
  <c r="F254" i="1"/>
  <c r="E254" i="1"/>
  <c r="CA253" i="1"/>
  <c r="F253" i="1"/>
  <c r="E253" i="1"/>
  <c r="CH252" i="1"/>
  <c r="CA252" i="1" s="1"/>
  <c r="CC252" i="1"/>
  <c r="F252" i="1"/>
  <c r="E252" i="1"/>
  <c r="CH251" i="1"/>
  <c r="CA251" i="1" s="1"/>
  <c r="CC251" i="1"/>
  <c r="F251" i="1"/>
  <c r="E251" i="1"/>
  <c r="CH250" i="1"/>
  <c r="CA250" i="1" s="1"/>
  <c r="CC250" i="1"/>
  <c r="F250" i="1"/>
  <c r="E250" i="1"/>
  <c r="CH249" i="1"/>
  <c r="CA249" i="1" s="1"/>
  <c r="CC249" i="1"/>
  <c r="F249" i="1"/>
  <c r="E249" i="1"/>
  <c r="CH248" i="1"/>
  <c r="CA248" i="1" s="1"/>
  <c r="CC248" i="1"/>
  <c r="F248" i="1"/>
  <c r="E248" i="1"/>
  <c r="CH247" i="1"/>
  <c r="CA247" i="1" s="1"/>
  <c r="F247" i="1"/>
  <c r="E247" i="1"/>
  <c r="CC246" i="1"/>
  <c r="CA246" i="1"/>
  <c r="F246" i="1"/>
  <c r="E246" i="1"/>
  <c r="CC245" i="1"/>
  <c r="CA245" i="1"/>
  <c r="F245" i="1"/>
  <c r="E245" i="1"/>
  <c r="CC244" i="1"/>
  <c r="CA244" i="1"/>
  <c r="F244" i="1"/>
  <c r="E244" i="1"/>
  <c r="CC243" i="1"/>
  <c r="CA243" i="1"/>
  <c r="F243" i="1"/>
  <c r="E243" i="1"/>
  <c r="CC242" i="1"/>
  <c r="CA242" i="1"/>
  <c r="F242" i="1"/>
  <c r="E242" i="1"/>
  <c r="CA241" i="1"/>
  <c r="F241" i="1"/>
  <c r="E241" i="1"/>
  <c r="CH240" i="1"/>
  <c r="CA240" i="1" s="1"/>
  <c r="CC240" i="1"/>
  <c r="F240" i="1"/>
  <c r="E240" i="1"/>
  <c r="CH239" i="1"/>
  <c r="CA239" i="1" s="1"/>
  <c r="CC239" i="1"/>
  <c r="F239" i="1"/>
  <c r="E239" i="1"/>
  <c r="CH238" i="1"/>
  <c r="CA238" i="1" s="1"/>
  <c r="CC238" i="1"/>
  <c r="F238" i="1"/>
  <c r="E238" i="1"/>
  <c r="CH237" i="1"/>
  <c r="CA237" i="1" s="1"/>
  <c r="CC237" i="1"/>
  <c r="F237" i="1"/>
  <c r="E237" i="1"/>
  <c r="CH236" i="1"/>
  <c r="CA236" i="1" s="1"/>
  <c r="CC236" i="1"/>
  <c r="F236" i="1"/>
  <c r="E236" i="1"/>
  <c r="CH235" i="1"/>
  <c r="CA235" i="1" s="1"/>
  <c r="F235" i="1"/>
  <c r="E235" i="1"/>
  <c r="CH234" i="1"/>
  <c r="CA234" i="1" s="1"/>
  <c r="CC234" i="1"/>
  <c r="F234" i="1"/>
  <c r="E234" i="1"/>
  <c r="CH233" i="1"/>
  <c r="CA233" i="1" s="1"/>
  <c r="CC233" i="1"/>
  <c r="F233" i="1"/>
  <c r="E233" i="1"/>
  <c r="CH232" i="1"/>
  <c r="CA232" i="1" s="1"/>
  <c r="CC232" i="1"/>
  <c r="F232" i="1"/>
  <c r="E232" i="1"/>
  <c r="CH231" i="1"/>
  <c r="CA231" i="1" s="1"/>
  <c r="CC231" i="1"/>
  <c r="F231" i="1"/>
  <c r="E231" i="1"/>
  <c r="CH230" i="1"/>
  <c r="CA230" i="1" s="1"/>
  <c r="CC230" i="1"/>
  <c r="F230" i="1"/>
  <c r="E230" i="1"/>
  <c r="CH229" i="1"/>
  <c r="CA229" i="1" s="1"/>
  <c r="F229" i="1"/>
  <c r="E229" i="1"/>
  <c r="CH228" i="1"/>
  <c r="CA228" i="1" s="1"/>
  <c r="CC228" i="1"/>
  <c r="F228" i="1"/>
  <c r="E228" i="1"/>
  <c r="CH227" i="1"/>
  <c r="CA227" i="1" s="1"/>
  <c r="CC227" i="1"/>
  <c r="F227" i="1"/>
  <c r="E227" i="1"/>
  <c r="CH226" i="1"/>
  <c r="CA226" i="1" s="1"/>
  <c r="CC226" i="1"/>
  <c r="F226" i="1"/>
  <c r="E226" i="1"/>
  <c r="CH225" i="1"/>
  <c r="CA225" i="1" s="1"/>
  <c r="CC225" i="1"/>
  <c r="F225" i="1"/>
  <c r="E225" i="1"/>
  <c r="CH224" i="1"/>
  <c r="CA224" i="1" s="1"/>
  <c r="CC224" i="1"/>
  <c r="F224" i="1"/>
  <c r="E224" i="1"/>
  <c r="CH223" i="1"/>
  <c r="CA223" i="1" s="1"/>
  <c r="F223" i="1"/>
  <c r="E223" i="1"/>
  <c r="CH222" i="1"/>
  <c r="CA222" i="1" s="1"/>
  <c r="F222" i="1"/>
  <c r="E222" i="1"/>
  <c r="CH221" i="1"/>
  <c r="CA221" i="1" s="1"/>
  <c r="F221" i="1"/>
  <c r="E221" i="1"/>
  <c r="F216" i="1"/>
  <c r="E216" i="1"/>
  <c r="F215" i="1"/>
  <c r="E215" i="1"/>
  <c r="D215" i="1" s="1"/>
  <c r="F214" i="1"/>
  <c r="E214" i="1"/>
  <c r="D214" i="1" s="1"/>
  <c r="F213" i="1"/>
  <c r="E213" i="1"/>
  <c r="CE208" i="1"/>
  <c r="CD208" i="1"/>
  <c r="CC208" i="1"/>
  <c r="CB208" i="1"/>
  <c r="CA208" i="1"/>
  <c r="AR208" i="1"/>
  <c r="CE207" i="1"/>
  <c r="CD207" i="1"/>
  <c r="CC207" i="1"/>
  <c r="CB207" i="1"/>
  <c r="CA207" i="1"/>
  <c r="AR207" i="1"/>
  <c r="AR206" i="1"/>
  <c r="F206" i="1"/>
  <c r="E206" i="1"/>
  <c r="AR205" i="1"/>
  <c r="F205" i="1"/>
  <c r="E205" i="1"/>
  <c r="AR204" i="1"/>
  <c r="F204" i="1"/>
  <c r="E204" i="1"/>
  <c r="D204" i="1" s="1"/>
  <c r="AR203" i="1"/>
  <c r="F203" i="1"/>
  <c r="D203" i="1" s="1"/>
  <c r="CI203" i="1" s="1"/>
  <c r="CB203" i="1" s="1"/>
  <c r="E203" i="1"/>
  <c r="F198" i="1"/>
  <c r="E198" i="1"/>
  <c r="F197" i="1"/>
  <c r="E197" i="1"/>
  <c r="F196" i="1"/>
  <c r="D196" i="1" s="1"/>
  <c r="E196" i="1"/>
  <c r="F195" i="1"/>
  <c r="E195" i="1"/>
  <c r="F194" i="1"/>
  <c r="D194" i="1" s="1"/>
  <c r="E194" i="1"/>
  <c r="F193" i="1"/>
  <c r="E193" i="1"/>
  <c r="F192" i="1"/>
  <c r="E192" i="1"/>
  <c r="F191" i="1"/>
  <c r="E191" i="1"/>
  <c r="F190" i="1"/>
  <c r="D190" i="1" s="1"/>
  <c r="E190" i="1"/>
  <c r="F189" i="1"/>
  <c r="E189" i="1"/>
  <c r="F188" i="1"/>
  <c r="D188" i="1" s="1"/>
  <c r="E188" i="1"/>
  <c r="F187" i="1"/>
  <c r="D187" i="1" s="1"/>
  <c r="CK187" i="1" s="1"/>
  <c r="CD187" i="1" s="1"/>
  <c r="E187" i="1"/>
  <c r="F186" i="1"/>
  <c r="E186" i="1"/>
  <c r="F185" i="1"/>
  <c r="E185" i="1"/>
  <c r="F184" i="1"/>
  <c r="E184" i="1"/>
  <c r="F183" i="1"/>
  <c r="D183" i="1" s="1"/>
  <c r="CK183" i="1" s="1"/>
  <c r="CD183" i="1" s="1"/>
  <c r="E183" i="1"/>
  <c r="F182" i="1"/>
  <c r="E182" i="1"/>
  <c r="F181" i="1"/>
  <c r="E181" i="1"/>
  <c r="F180" i="1"/>
  <c r="E180" i="1"/>
  <c r="F179" i="1"/>
  <c r="D179" i="1" s="1"/>
  <c r="CK179" i="1" s="1"/>
  <c r="CD179" i="1" s="1"/>
  <c r="E179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E178" i="1" s="1"/>
  <c r="E177" i="1"/>
  <c r="D177" i="1" s="1"/>
  <c r="CI177" i="1" s="1"/>
  <c r="CB177" i="1" s="1"/>
  <c r="E176" i="1"/>
  <c r="D176" i="1" s="1"/>
  <c r="E175" i="1"/>
  <c r="D175" i="1" s="1"/>
  <c r="E174" i="1"/>
  <c r="D174" i="1" s="1"/>
  <c r="F173" i="1"/>
  <c r="D173" i="1" s="1"/>
  <c r="F172" i="1"/>
  <c r="D172" i="1" s="1"/>
  <c r="CK171" i="1"/>
  <c r="CD171" i="1" s="1"/>
  <c r="F171" i="1"/>
  <c r="D171" i="1" s="1"/>
  <c r="F170" i="1"/>
  <c r="D170" i="1" s="1"/>
  <c r="F169" i="1"/>
  <c r="D169" i="1" s="1"/>
  <c r="CI169" i="1" s="1"/>
  <c r="CB169" i="1" s="1"/>
  <c r="F168" i="1"/>
  <c r="D168" i="1" s="1"/>
  <c r="AW167" i="1"/>
  <c r="AV167" i="1"/>
  <c r="AU167" i="1"/>
  <c r="AT167" i="1"/>
  <c r="AS167" i="1"/>
  <c r="AR167" i="1"/>
  <c r="AQ167" i="1"/>
  <c r="AP167" i="1"/>
  <c r="AN167" i="1"/>
  <c r="AL167" i="1"/>
  <c r="AJ167" i="1"/>
  <c r="AH167" i="1"/>
  <c r="AF167" i="1"/>
  <c r="AD167" i="1"/>
  <c r="F166" i="1"/>
  <c r="D166" i="1" s="1"/>
  <c r="F165" i="1"/>
  <c r="D165" i="1" s="1"/>
  <c r="F164" i="1"/>
  <c r="D164" i="1" s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CI158" i="1"/>
  <c r="CB158" i="1" s="1"/>
  <c r="CH158" i="1"/>
  <c r="CA158" i="1" s="1"/>
  <c r="F158" i="1"/>
  <c r="E158" i="1"/>
  <c r="D158" i="1"/>
  <c r="CN158" i="1" s="1"/>
  <c r="CI157" i="1"/>
  <c r="CB157" i="1" s="1"/>
  <c r="CH157" i="1"/>
  <c r="CA157" i="1" s="1"/>
  <c r="F157" i="1"/>
  <c r="E157" i="1"/>
  <c r="D157" i="1"/>
  <c r="CM157" i="1" s="1"/>
  <c r="CI156" i="1"/>
  <c r="CB156" i="1" s="1"/>
  <c r="CH156" i="1"/>
  <c r="CA156" i="1" s="1"/>
  <c r="F156" i="1"/>
  <c r="E156" i="1"/>
  <c r="D156" i="1"/>
  <c r="CJ156" i="1" s="1"/>
  <c r="CC156" i="1" s="1"/>
  <c r="CI155" i="1"/>
  <c r="CB155" i="1" s="1"/>
  <c r="CH155" i="1"/>
  <c r="CA155" i="1" s="1"/>
  <c r="F155" i="1"/>
  <c r="E155" i="1"/>
  <c r="D155" i="1"/>
  <c r="CI154" i="1"/>
  <c r="CB154" i="1" s="1"/>
  <c r="CH154" i="1"/>
  <c r="CA154" i="1" s="1"/>
  <c r="F154" i="1"/>
  <c r="E154" i="1"/>
  <c r="D154" i="1"/>
  <c r="CJ154" i="1" s="1"/>
  <c r="CC154" i="1" s="1"/>
  <c r="CI153" i="1"/>
  <c r="CB153" i="1" s="1"/>
  <c r="CH153" i="1"/>
  <c r="CA153" i="1" s="1"/>
  <c r="F153" i="1"/>
  <c r="E153" i="1"/>
  <c r="D153" i="1"/>
  <c r="CM153" i="1" s="1"/>
  <c r="CI152" i="1"/>
  <c r="CB152" i="1" s="1"/>
  <c r="CH152" i="1"/>
  <c r="CA152" i="1" s="1"/>
  <c r="F152" i="1"/>
  <c r="E152" i="1"/>
  <c r="D152" i="1"/>
  <c r="CI151" i="1"/>
  <c r="CB151" i="1" s="1"/>
  <c r="CH151" i="1"/>
  <c r="CA151" i="1" s="1"/>
  <c r="F151" i="1"/>
  <c r="E151" i="1"/>
  <c r="D151" i="1"/>
  <c r="CI150" i="1"/>
  <c r="CB150" i="1" s="1"/>
  <c r="CH150" i="1"/>
  <c r="CA150" i="1" s="1"/>
  <c r="F150" i="1"/>
  <c r="E150" i="1"/>
  <c r="D150" i="1"/>
  <c r="CN150" i="1" s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CI144" i="1"/>
  <c r="CB144" i="1" s="1"/>
  <c r="CH144" i="1"/>
  <c r="CA144" i="1" s="1"/>
  <c r="F144" i="1"/>
  <c r="E144" i="1"/>
  <c r="CI143" i="1"/>
  <c r="CB143" i="1" s="1"/>
  <c r="CH143" i="1"/>
  <c r="CA143" i="1" s="1"/>
  <c r="F143" i="1"/>
  <c r="E143" i="1"/>
  <c r="CI142" i="1"/>
  <c r="CB142" i="1" s="1"/>
  <c r="CH142" i="1"/>
  <c r="CA142" i="1" s="1"/>
  <c r="F142" i="1"/>
  <c r="E142" i="1"/>
  <c r="CI141" i="1"/>
  <c r="CB141" i="1" s="1"/>
  <c r="CH141" i="1"/>
  <c r="CA141" i="1" s="1"/>
  <c r="F141" i="1"/>
  <c r="E141" i="1"/>
  <c r="CI140" i="1"/>
  <c r="CB140" i="1" s="1"/>
  <c r="CH140" i="1"/>
  <c r="CA140" i="1" s="1"/>
  <c r="F140" i="1"/>
  <c r="E140" i="1"/>
  <c r="CI139" i="1"/>
  <c r="CB139" i="1" s="1"/>
  <c r="CH139" i="1"/>
  <c r="CA139" i="1" s="1"/>
  <c r="F139" i="1"/>
  <c r="E139" i="1"/>
  <c r="CI138" i="1"/>
  <c r="CB138" i="1" s="1"/>
  <c r="CH138" i="1"/>
  <c r="CA138" i="1" s="1"/>
  <c r="F138" i="1"/>
  <c r="E138" i="1"/>
  <c r="CI137" i="1"/>
  <c r="CB137" i="1" s="1"/>
  <c r="CH137" i="1"/>
  <c r="CA137" i="1" s="1"/>
  <c r="F137" i="1"/>
  <c r="E137" i="1"/>
  <c r="CI136" i="1"/>
  <c r="CB136" i="1" s="1"/>
  <c r="CH136" i="1"/>
  <c r="CA136" i="1" s="1"/>
  <c r="F136" i="1"/>
  <c r="E136" i="1"/>
  <c r="CI135" i="1"/>
  <c r="CB135" i="1" s="1"/>
  <c r="CH135" i="1"/>
  <c r="CA135" i="1" s="1"/>
  <c r="F135" i="1"/>
  <c r="E135" i="1"/>
  <c r="CI134" i="1"/>
  <c r="CB134" i="1" s="1"/>
  <c r="CH134" i="1"/>
  <c r="CA134" i="1" s="1"/>
  <c r="F134" i="1"/>
  <c r="E134" i="1"/>
  <c r="CI133" i="1"/>
  <c r="CB133" i="1" s="1"/>
  <c r="CH133" i="1"/>
  <c r="CA133" i="1" s="1"/>
  <c r="F133" i="1"/>
  <c r="E133" i="1"/>
  <c r="CI132" i="1"/>
  <c r="CB132" i="1" s="1"/>
  <c r="CH132" i="1"/>
  <c r="CA132" i="1" s="1"/>
  <c r="F132" i="1"/>
  <c r="E132" i="1"/>
  <c r="CI131" i="1"/>
  <c r="CB131" i="1" s="1"/>
  <c r="CH131" i="1"/>
  <c r="CA131" i="1" s="1"/>
  <c r="F131" i="1"/>
  <c r="E131" i="1"/>
  <c r="CI130" i="1"/>
  <c r="CB130" i="1" s="1"/>
  <c r="CH130" i="1"/>
  <c r="CA130" i="1" s="1"/>
  <c r="F130" i="1"/>
  <c r="E130" i="1"/>
  <c r="CI129" i="1"/>
  <c r="CB129" i="1" s="1"/>
  <c r="F129" i="1"/>
  <c r="E129" i="1"/>
  <c r="CI128" i="1"/>
  <c r="CB128" i="1" s="1"/>
  <c r="F128" i="1"/>
  <c r="E128" i="1"/>
  <c r="CI127" i="1"/>
  <c r="CB127" i="1" s="1"/>
  <c r="F127" i="1"/>
  <c r="E127" i="1"/>
  <c r="CI126" i="1"/>
  <c r="CB126" i="1" s="1"/>
  <c r="F126" i="1"/>
  <c r="E126" i="1"/>
  <c r="CI125" i="1"/>
  <c r="CB125" i="1" s="1"/>
  <c r="F125" i="1"/>
  <c r="E125" i="1"/>
  <c r="CI124" i="1"/>
  <c r="CB124" i="1" s="1"/>
  <c r="F124" i="1"/>
  <c r="E124" i="1"/>
  <c r="CI123" i="1"/>
  <c r="CB123" i="1" s="1"/>
  <c r="F123" i="1"/>
  <c r="E123" i="1"/>
  <c r="CI122" i="1"/>
  <c r="CB122" i="1" s="1"/>
  <c r="CH122" i="1"/>
  <c r="CA122" i="1" s="1"/>
  <c r="F122" i="1"/>
  <c r="E122" i="1"/>
  <c r="CI121" i="1"/>
  <c r="CB121" i="1" s="1"/>
  <c r="F121" i="1"/>
  <c r="E121" i="1"/>
  <c r="CI120" i="1"/>
  <c r="CB120" i="1" s="1"/>
  <c r="CH120" i="1"/>
  <c r="CA120" i="1" s="1"/>
  <c r="F120" i="1"/>
  <c r="E120" i="1"/>
  <c r="CI119" i="1"/>
  <c r="CB119" i="1" s="1"/>
  <c r="CH119" i="1"/>
  <c r="CA119" i="1" s="1"/>
  <c r="F119" i="1"/>
  <c r="E119" i="1"/>
  <c r="CI118" i="1"/>
  <c r="CB118" i="1" s="1"/>
  <c r="CH118" i="1"/>
  <c r="CA118" i="1" s="1"/>
  <c r="F118" i="1"/>
  <c r="E118" i="1"/>
  <c r="CI117" i="1"/>
  <c r="CB117" i="1" s="1"/>
  <c r="CH117" i="1"/>
  <c r="CA117" i="1" s="1"/>
  <c r="F117" i="1"/>
  <c r="E117" i="1"/>
  <c r="CI116" i="1"/>
  <c r="CB116" i="1" s="1"/>
  <c r="CH116" i="1"/>
  <c r="CA116" i="1" s="1"/>
  <c r="F116" i="1"/>
  <c r="E116" i="1"/>
  <c r="CI115" i="1"/>
  <c r="CB115" i="1" s="1"/>
  <c r="CH115" i="1"/>
  <c r="CA115" i="1" s="1"/>
  <c r="F115" i="1"/>
  <c r="E115" i="1"/>
  <c r="CI114" i="1"/>
  <c r="CB114" i="1" s="1"/>
  <c r="CH114" i="1"/>
  <c r="CA114" i="1" s="1"/>
  <c r="F114" i="1"/>
  <c r="E114" i="1"/>
  <c r="CI113" i="1"/>
  <c r="CB113" i="1" s="1"/>
  <c r="CH113" i="1"/>
  <c r="CA113" i="1" s="1"/>
  <c r="F113" i="1"/>
  <c r="E113" i="1"/>
  <c r="CI112" i="1"/>
  <c r="CB112" i="1" s="1"/>
  <c r="CH112" i="1"/>
  <c r="CA112" i="1" s="1"/>
  <c r="F112" i="1"/>
  <c r="E112" i="1"/>
  <c r="CH111" i="1"/>
  <c r="CA111" i="1" s="1"/>
  <c r="F111" i="1"/>
  <c r="E111" i="1"/>
  <c r="CI110" i="1"/>
  <c r="CB110" i="1" s="1"/>
  <c r="CH110" i="1"/>
  <c r="CA110" i="1" s="1"/>
  <c r="F110" i="1"/>
  <c r="E110" i="1"/>
  <c r="CI109" i="1"/>
  <c r="CB109" i="1" s="1"/>
  <c r="CH109" i="1"/>
  <c r="CA109" i="1" s="1"/>
  <c r="F109" i="1"/>
  <c r="E109" i="1"/>
  <c r="CI108" i="1"/>
  <c r="CB108" i="1" s="1"/>
  <c r="CH108" i="1"/>
  <c r="CA108" i="1" s="1"/>
  <c r="F108" i="1"/>
  <c r="E108" i="1"/>
  <c r="CH107" i="1"/>
  <c r="CA107" i="1" s="1"/>
  <c r="F107" i="1"/>
  <c r="E107" i="1"/>
  <c r="CI106" i="1"/>
  <c r="CB106" i="1" s="1"/>
  <c r="CH106" i="1"/>
  <c r="CA106" i="1" s="1"/>
  <c r="F106" i="1"/>
  <c r="E106" i="1"/>
  <c r="CI105" i="1"/>
  <c r="CB105" i="1" s="1"/>
  <c r="CH105" i="1"/>
  <c r="CA105" i="1" s="1"/>
  <c r="F105" i="1"/>
  <c r="E105" i="1"/>
  <c r="CI104" i="1"/>
  <c r="CB104" i="1" s="1"/>
  <c r="CH104" i="1"/>
  <c r="CA104" i="1" s="1"/>
  <c r="F104" i="1"/>
  <c r="E104" i="1"/>
  <c r="CI103" i="1"/>
  <c r="CB103" i="1" s="1"/>
  <c r="CH103" i="1"/>
  <c r="CA103" i="1" s="1"/>
  <c r="F103" i="1"/>
  <c r="E103" i="1"/>
  <c r="CH102" i="1"/>
  <c r="CA102" i="1" s="1"/>
  <c r="F102" i="1"/>
  <c r="E102" i="1"/>
  <c r="CI101" i="1"/>
  <c r="CB101" i="1" s="1"/>
  <c r="F101" i="1"/>
  <c r="E101" i="1"/>
  <c r="CI100" i="1"/>
  <c r="CB100" i="1" s="1"/>
  <c r="CH100" i="1"/>
  <c r="CA100" i="1" s="1"/>
  <c r="F100" i="1"/>
  <c r="E100" i="1"/>
  <c r="CI99" i="1"/>
  <c r="CB99" i="1" s="1"/>
  <c r="CH99" i="1"/>
  <c r="CA99" i="1" s="1"/>
  <c r="F99" i="1"/>
  <c r="E99" i="1"/>
  <c r="CI98" i="1"/>
  <c r="CB98" i="1" s="1"/>
  <c r="CH98" i="1"/>
  <c r="CA98" i="1" s="1"/>
  <c r="F98" i="1"/>
  <c r="E98" i="1"/>
  <c r="CI97" i="1"/>
  <c r="CB97" i="1" s="1"/>
  <c r="CH97" i="1"/>
  <c r="CA97" i="1" s="1"/>
  <c r="F97" i="1"/>
  <c r="E97" i="1"/>
  <c r="CI96" i="1"/>
  <c r="CB96" i="1" s="1"/>
  <c r="F96" i="1"/>
  <c r="E96" i="1"/>
  <c r="CI95" i="1"/>
  <c r="CB95" i="1" s="1"/>
  <c r="CH95" i="1"/>
  <c r="CA95" i="1" s="1"/>
  <c r="F95" i="1"/>
  <c r="E95" i="1"/>
  <c r="CI94" i="1"/>
  <c r="CB94" i="1" s="1"/>
  <c r="CH94" i="1"/>
  <c r="CA94" i="1" s="1"/>
  <c r="F94" i="1"/>
  <c r="E94" i="1"/>
  <c r="CI93" i="1"/>
  <c r="CB93" i="1" s="1"/>
  <c r="CH93" i="1"/>
  <c r="CA93" i="1" s="1"/>
  <c r="F93" i="1"/>
  <c r="E93" i="1"/>
  <c r="CI92" i="1"/>
  <c r="CB92" i="1" s="1"/>
  <c r="CH92" i="1"/>
  <c r="CA92" i="1" s="1"/>
  <c r="F92" i="1"/>
  <c r="E92" i="1"/>
  <c r="CI91" i="1"/>
  <c r="CB91" i="1" s="1"/>
  <c r="CH91" i="1"/>
  <c r="CA91" i="1" s="1"/>
  <c r="F91" i="1"/>
  <c r="E91" i="1"/>
  <c r="D86" i="1"/>
  <c r="D85" i="1"/>
  <c r="CL81" i="1"/>
  <c r="CE81" i="1" s="1"/>
  <c r="CK81" i="1"/>
  <c r="CJ81" i="1"/>
  <c r="CI81" i="1"/>
  <c r="CH81" i="1"/>
  <c r="CA81" i="1" s="1"/>
  <c r="CD81" i="1"/>
  <c r="CC81" i="1"/>
  <c r="CB81" i="1"/>
  <c r="CL80" i="1"/>
  <c r="CE80" i="1" s="1"/>
  <c r="CK80" i="1"/>
  <c r="CD80" i="1" s="1"/>
  <c r="CJ80" i="1"/>
  <c r="CI80" i="1"/>
  <c r="CH80" i="1"/>
  <c r="CA80" i="1" s="1"/>
  <c r="CC80" i="1"/>
  <c r="CB80" i="1"/>
  <c r="CL79" i="1"/>
  <c r="CK79" i="1"/>
  <c r="CD79" i="1" s="1"/>
  <c r="CJ79" i="1"/>
  <c r="CC79" i="1" s="1"/>
  <c r="CI79" i="1"/>
  <c r="CH79" i="1"/>
  <c r="CA79" i="1" s="1"/>
  <c r="CE79" i="1"/>
  <c r="CB79" i="1"/>
  <c r="CL78" i="1"/>
  <c r="CK78" i="1"/>
  <c r="CD78" i="1" s="1"/>
  <c r="CJ78" i="1"/>
  <c r="CI78" i="1"/>
  <c r="CB78" i="1" s="1"/>
  <c r="CH78" i="1"/>
  <c r="CE78" i="1"/>
  <c r="CC78" i="1"/>
  <c r="CA78" i="1"/>
  <c r="CL77" i="1"/>
  <c r="CE77" i="1" s="1"/>
  <c r="CK77" i="1"/>
  <c r="CJ77" i="1"/>
  <c r="CC77" i="1" s="1"/>
  <c r="CI77" i="1"/>
  <c r="CB77" i="1" s="1"/>
  <c r="CH77" i="1"/>
  <c r="CA77" i="1" s="1"/>
  <c r="CD77" i="1"/>
  <c r="CL76" i="1"/>
  <c r="CE76" i="1" s="1"/>
  <c r="CK76" i="1"/>
  <c r="CD76" i="1" s="1"/>
  <c r="CJ76" i="1"/>
  <c r="CC76" i="1" s="1"/>
  <c r="CI76" i="1"/>
  <c r="CB76" i="1" s="1"/>
  <c r="CH76" i="1"/>
  <c r="CA76" i="1" s="1"/>
  <c r="CL75" i="1"/>
  <c r="CK75" i="1"/>
  <c r="CD75" i="1" s="1"/>
  <c r="CJ75" i="1"/>
  <c r="CC75" i="1" s="1"/>
  <c r="CI75" i="1"/>
  <c r="CH75" i="1"/>
  <c r="CA75" i="1" s="1"/>
  <c r="CE75" i="1"/>
  <c r="CB75" i="1"/>
  <c r="CL74" i="1"/>
  <c r="CK74" i="1"/>
  <c r="CD74" i="1" s="1"/>
  <c r="CJ74" i="1"/>
  <c r="CI74" i="1"/>
  <c r="CB74" i="1" s="1"/>
  <c r="CH74" i="1"/>
  <c r="CA74" i="1" s="1"/>
  <c r="CE74" i="1"/>
  <c r="CC74" i="1"/>
  <c r="CL73" i="1"/>
  <c r="CE73" i="1" s="1"/>
  <c r="CK73" i="1"/>
  <c r="CD73" i="1" s="1"/>
  <c r="CJ73" i="1"/>
  <c r="CI73" i="1"/>
  <c r="CH73" i="1"/>
  <c r="CA73" i="1" s="1"/>
  <c r="CC73" i="1"/>
  <c r="CB73" i="1"/>
  <c r="CL72" i="1"/>
  <c r="CE72" i="1" s="1"/>
  <c r="CK72" i="1"/>
  <c r="CD72" i="1" s="1"/>
  <c r="CJ72" i="1"/>
  <c r="CC72" i="1" s="1"/>
  <c r="CI72" i="1"/>
  <c r="CH72" i="1"/>
  <c r="CA72" i="1" s="1"/>
  <c r="CB72" i="1"/>
  <c r="CL71" i="1"/>
  <c r="CK71" i="1"/>
  <c r="CD71" i="1" s="1"/>
  <c r="CJ71" i="1"/>
  <c r="CC71" i="1" s="1"/>
  <c r="CI71" i="1"/>
  <c r="CH71" i="1"/>
  <c r="CE71" i="1"/>
  <c r="CB71" i="1"/>
  <c r="CA71" i="1"/>
  <c r="CL70" i="1"/>
  <c r="CK70" i="1"/>
  <c r="CD70" i="1" s="1"/>
  <c r="CJ70" i="1"/>
  <c r="CC70" i="1" s="1"/>
  <c r="CI70" i="1"/>
  <c r="CB70" i="1" s="1"/>
  <c r="CH70" i="1"/>
  <c r="CE70" i="1"/>
  <c r="CA70" i="1"/>
  <c r="CL69" i="1"/>
  <c r="CE69" i="1" s="1"/>
  <c r="CK69" i="1"/>
  <c r="CD69" i="1" s="1"/>
  <c r="CJ69" i="1"/>
  <c r="CC69" i="1" s="1"/>
  <c r="CI69" i="1"/>
  <c r="CH69" i="1"/>
  <c r="CA69" i="1" s="1"/>
  <c r="CB69" i="1"/>
  <c r="CL68" i="1"/>
  <c r="CE68" i="1" s="1"/>
  <c r="CK68" i="1"/>
  <c r="CD68" i="1" s="1"/>
  <c r="CJ68" i="1"/>
  <c r="CC68" i="1" s="1"/>
  <c r="CI68" i="1"/>
  <c r="CB68" i="1" s="1"/>
  <c r="CH68" i="1"/>
  <c r="CA68" i="1"/>
  <c r="CL67" i="1"/>
  <c r="CE67" i="1" s="1"/>
  <c r="CK67" i="1"/>
  <c r="CD67" i="1" s="1"/>
  <c r="CJ67" i="1"/>
  <c r="CC67" i="1" s="1"/>
  <c r="CI67" i="1"/>
  <c r="CB67" i="1" s="1"/>
  <c r="CH67" i="1"/>
  <c r="CA67" i="1" s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CJ63" i="1"/>
  <c r="CC63" i="1" s="1"/>
  <c r="CH63" i="1"/>
  <c r="CA63" i="1" s="1"/>
  <c r="F63" i="1"/>
  <c r="E63" i="1"/>
  <c r="D63" i="1" s="1"/>
  <c r="CJ62" i="1"/>
  <c r="CC62" i="1" s="1"/>
  <c r="CH62" i="1"/>
  <c r="CA62" i="1" s="1"/>
  <c r="F62" i="1"/>
  <c r="E62" i="1"/>
  <c r="CJ61" i="1"/>
  <c r="CC61" i="1" s="1"/>
  <c r="CH61" i="1"/>
  <c r="CA61" i="1" s="1"/>
  <c r="F61" i="1"/>
  <c r="E61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CJ59" i="1"/>
  <c r="CC59" i="1" s="1"/>
  <c r="CH59" i="1"/>
  <c r="CA59" i="1" s="1"/>
  <c r="F59" i="1"/>
  <c r="E59" i="1"/>
  <c r="CJ58" i="1"/>
  <c r="CC58" i="1" s="1"/>
  <c r="CH58" i="1"/>
  <c r="CA58" i="1"/>
  <c r="F58" i="1"/>
  <c r="E58" i="1"/>
  <c r="CJ57" i="1"/>
  <c r="CC57" i="1" s="1"/>
  <c r="CH57" i="1"/>
  <c r="CA57" i="1" s="1"/>
  <c r="F57" i="1"/>
  <c r="E57" i="1"/>
  <c r="CJ56" i="1"/>
  <c r="CC56" i="1" s="1"/>
  <c r="CH56" i="1"/>
  <c r="CA56" i="1" s="1"/>
  <c r="F56" i="1"/>
  <c r="E56" i="1"/>
  <c r="CJ55" i="1"/>
  <c r="CC55" i="1" s="1"/>
  <c r="CH55" i="1"/>
  <c r="CA55" i="1" s="1"/>
  <c r="F55" i="1"/>
  <c r="F60" i="1" s="1"/>
  <c r="E55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CJ53" i="1"/>
  <c r="CH53" i="1"/>
  <c r="CA53" i="1" s="1"/>
  <c r="CC53" i="1"/>
  <c r="F53" i="1"/>
  <c r="D53" i="1" s="1"/>
  <c r="CL53" i="1" s="1"/>
  <c r="E53" i="1"/>
  <c r="CJ52" i="1"/>
  <c r="CC52" i="1" s="1"/>
  <c r="CH52" i="1"/>
  <c r="CA52" i="1" s="1"/>
  <c r="F52" i="1"/>
  <c r="E52" i="1"/>
  <c r="CJ51" i="1"/>
  <c r="CC51" i="1" s="1"/>
  <c r="CH51" i="1"/>
  <c r="CA51" i="1" s="1"/>
  <c r="F51" i="1"/>
  <c r="E51" i="1"/>
  <c r="CJ50" i="1"/>
  <c r="CH50" i="1"/>
  <c r="CA50" i="1" s="1"/>
  <c r="CC50" i="1"/>
  <c r="F50" i="1"/>
  <c r="E50" i="1"/>
  <c r="CJ49" i="1"/>
  <c r="CC49" i="1" s="1"/>
  <c r="CH49" i="1"/>
  <c r="CA49" i="1" s="1"/>
  <c r="F49" i="1"/>
  <c r="E49" i="1"/>
  <c r="CJ48" i="1"/>
  <c r="CC48" i="1" s="1"/>
  <c r="CH48" i="1"/>
  <c r="CA48" i="1"/>
  <c r="F48" i="1"/>
  <c r="E48" i="1"/>
  <c r="CJ47" i="1"/>
  <c r="CC47" i="1" s="1"/>
  <c r="CH47" i="1"/>
  <c r="CA47" i="1" s="1"/>
  <c r="F47" i="1"/>
  <c r="E47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F46" i="1" s="1"/>
  <c r="U46" i="1"/>
  <c r="E46" i="1" s="1"/>
  <c r="CJ45" i="1"/>
  <c r="CC45" i="1" s="1"/>
  <c r="F45" i="1"/>
  <c r="E45" i="1"/>
  <c r="CJ44" i="1"/>
  <c r="CH44" i="1"/>
  <c r="CC44" i="1"/>
  <c r="CA44" i="1"/>
  <c r="F44" i="1"/>
  <c r="E44" i="1"/>
  <c r="D44" i="1"/>
  <c r="CL44" i="1" s="1"/>
  <c r="F43" i="1"/>
  <c r="E43" i="1"/>
  <c r="F42" i="1"/>
  <c r="E42" i="1"/>
  <c r="CJ41" i="1"/>
  <c r="CC41" i="1" s="1"/>
  <c r="CH41" i="1"/>
  <c r="CA41" i="1" s="1"/>
  <c r="F41" i="1"/>
  <c r="E41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CI35" i="1"/>
  <c r="CB35" i="1" s="1"/>
  <c r="CH35" i="1"/>
  <c r="CA35" i="1" s="1"/>
  <c r="F35" i="1"/>
  <c r="E35" i="1"/>
  <c r="CI34" i="1"/>
  <c r="CB34" i="1" s="1"/>
  <c r="CH34" i="1"/>
  <c r="CA34" i="1" s="1"/>
  <c r="F34" i="1"/>
  <c r="E34" i="1"/>
  <c r="CI33" i="1"/>
  <c r="CB33" i="1" s="1"/>
  <c r="CH33" i="1"/>
  <c r="CA33" i="1" s="1"/>
  <c r="F33" i="1"/>
  <c r="E33" i="1"/>
  <c r="CI32" i="1"/>
  <c r="CB32" i="1" s="1"/>
  <c r="CH32" i="1"/>
  <c r="CA32" i="1" s="1"/>
  <c r="F32" i="1"/>
  <c r="E32" i="1"/>
  <c r="CI31" i="1"/>
  <c r="CB31" i="1" s="1"/>
  <c r="CH31" i="1"/>
  <c r="CA31" i="1" s="1"/>
  <c r="F31" i="1"/>
  <c r="E31" i="1"/>
  <c r="CI30" i="1"/>
  <c r="CB30" i="1" s="1"/>
  <c r="CH30" i="1"/>
  <c r="CA30" i="1" s="1"/>
  <c r="F30" i="1"/>
  <c r="E30" i="1"/>
  <c r="CI29" i="1"/>
  <c r="CB29" i="1" s="1"/>
  <c r="CH29" i="1"/>
  <c r="CA29" i="1" s="1"/>
  <c r="F29" i="1"/>
  <c r="E29" i="1"/>
  <c r="CI28" i="1"/>
  <c r="CB28" i="1" s="1"/>
  <c r="CH28" i="1"/>
  <c r="CA28" i="1" s="1"/>
  <c r="F28" i="1"/>
  <c r="E28" i="1"/>
  <c r="CI27" i="1"/>
  <c r="CB27" i="1" s="1"/>
  <c r="CH27" i="1"/>
  <c r="CA27" i="1" s="1"/>
  <c r="F27" i="1"/>
  <c r="E27" i="1"/>
  <c r="CI26" i="1"/>
  <c r="CB26" i="1" s="1"/>
  <c r="CH26" i="1"/>
  <c r="CA26" i="1" s="1"/>
  <c r="F26" i="1"/>
  <c r="E26" i="1"/>
  <c r="CI25" i="1"/>
  <c r="CB25" i="1" s="1"/>
  <c r="CH25" i="1"/>
  <c r="CA25" i="1" s="1"/>
  <c r="F25" i="1"/>
  <c r="E25" i="1"/>
  <c r="CI24" i="1"/>
  <c r="CB24" i="1" s="1"/>
  <c r="CH24" i="1"/>
  <c r="CA24" i="1" s="1"/>
  <c r="F24" i="1"/>
  <c r="E24" i="1"/>
  <c r="CI23" i="1"/>
  <c r="CB23" i="1" s="1"/>
  <c r="CH23" i="1"/>
  <c r="CA23" i="1" s="1"/>
  <c r="F23" i="1"/>
  <c r="E23" i="1"/>
  <c r="CI22" i="1"/>
  <c r="CB22" i="1" s="1"/>
  <c r="CH22" i="1"/>
  <c r="CA22" i="1" s="1"/>
  <c r="F22" i="1"/>
  <c r="E22" i="1"/>
  <c r="CI21" i="1"/>
  <c r="CB21" i="1" s="1"/>
  <c r="CH21" i="1"/>
  <c r="CA21" i="1" s="1"/>
  <c r="F21" i="1"/>
  <c r="E21" i="1"/>
  <c r="CI20" i="1"/>
  <c r="CB20" i="1" s="1"/>
  <c r="CH20" i="1"/>
  <c r="CA20" i="1" s="1"/>
  <c r="F20" i="1"/>
  <c r="E20" i="1"/>
  <c r="CI19" i="1"/>
  <c r="CB19" i="1" s="1"/>
  <c r="CH19" i="1"/>
  <c r="CA19" i="1" s="1"/>
  <c r="F19" i="1"/>
  <c r="E19" i="1"/>
  <c r="CJ15" i="1"/>
  <c r="CC15" i="1" s="1"/>
  <c r="CH15" i="1"/>
  <c r="CA15" i="1" s="1"/>
  <c r="F15" i="1"/>
  <c r="E15" i="1"/>
  <c r="CJ14" i="1"/>
  <c r="CC14" i="1" s="1"/>
  <c r="CH14" i="1"/>
  <c r="CA14" i="1" s="1"/>
  <c r="F14" i="1"/>
  <c r="E14" i="1"/>
  <c r="D14" i="1" s="1"/>
  <c r="CJ13" i="1"/>
  <c r="CC13" i="1" s="1"/>
  <c r="CH13" i="1"/>
  <c r="CA13" i="1" s="1"/>
  <c r="F13" i="1"/>
  <c r="E13" i="1"/>
  <c r="D13" i="1" s="1"/>
  <c r="CN13" i="1" s="1"/>
  <c r="CJ12" i="1"/>
  <c r="CC12" i="1" s="1"/>
  <c r="CH12" i="1"/>
  <c r="CA12" i="1" s="1"/>
  <c r="F12" i="1"/>
  <c r="E12" i="1"/>
  <c r="A5" i="1"/>
  <c r="A4" i="1"/>
  <c r="A3" i="1"/>
  <c r="A2" i="1"/>
  <c r="D46" i="1" l="1"/>
  <c r="D45" i="1"/>
  <c r="D193" i="1"/>
  <c r="CK193" i="1" s="1"/>
  <c r="CD193" i="1" s="1"/>
  <c r="D49" i="1"/>
  <c r="CL49" i="1" s="1"/>
  <c r="D50" i="1"/>
  <c r="CL50" i="1" s="1"/>
  <c r="D57" i="1"/>
  <c r="D58" i="1"/>
  <c r="D51" i="1"/>
  <c r="CK51" i="1" s="1"/>
  <c r="CD51" i="1" s="1"/>
  <c r="D189" i="1"/>
  <c r="CK189" i="1" s="1"/>
  <c r="CD189" i="1" s="1"/>
  <c r="D41" i="1"/>
  <c r="D47" i="1"/>
  <c r="D52" i="1"/>
  <c r="CM52" i="1" s="1"/>
  <c r="D59" i="1"/>
  <c r="J78" i="1"/>
  <c r="D180" i="1"/>
  <c r="D184" i="1"/>
  <c r="CH184" i="1" s="1"/>
  <c r="CA184" i="1" s="1"/>
  <c r="D186" i="1"/>
  <c r="D195" i="1"/>
  <c r="CK195" i="1" s="1"/>
  <c r="CD195" i="1" s="1"/>
  <c r="D197" i="1"/>
  <c r="CK197" i="1" s="1"/>
  <c r="CD197" i="1" s="1"/>
  <c r="CJ172" i="1"/>
  <c r="CC172" i="1" s="1"/>
  <c r="CH172" i="1"/>
  <c r="CA172" i="1" s="1"/>
  <c r="CK172" i="1"/>
  <c r="CD172" i="1" s="1"/>
  <c r="CJ176" i="1"/>
  <c r="CC176" i="1" s="1"/>
  <c r="CK176" i="1"/>
  <c r="CD176" i="1" s="1"/>
  <c r="CH176" i="1"/>
  <c r="CA176" i="1" s="1"/>
  <c r="CE14" i="1"/>
  <c r="CI14" i="1"/>
  <c r="CB14" i="1" s="1"/>
  <c r="CN14" i="1"/>
  <c r="CE63" i="1"/>
  <c r="CL63" i="1"/>
  <c r="CJ168" i="1"/>
  <c r="CC168" i="1" s="1"/>
  <c r="CK168" i="1"/>
  <c r="CD168" i="1" s="1"/>
  <c r="CH168" i="1"/>
  <c r="CA168" i="1" s="1"/>
  <c r="D12" i="1"/>
  <c r="D42" i="1"/>
  <c r="E60" i="1"/>
  <c r="D61" i="1"/>
  <c r="E64" i="1"/>
  <c r="J67" i="1"/>
  <c r="J70" i="1"/>
  <c r="J75" i="1"/>
  <c r="F178" i="1"/>
  <c r="D178" i="1" s="1"/>
  <c r="D182" i="1"/>
  <c r="D185" i="1"/>
  <c r="CK185" i="1" s="1"/>
  <c r="CD185" i="1" s="1"/>
  <c r="D191" i="1"/>
  <c r="D192" i="1"/>
  <c r="D198" i="1"/>
  <c r="D213" i="1"/>
  <c r="D43" i="1"/>
  <c r="E54" i="1"/>
  <c r="F64" i="1"/>
  <c r="J77" i="1"/>
  <c r="J81" i="1"/>
  <c r="D181" i="1"/>
  <c r="CK181" i="1" s="1"/>
  <c r="CD181" i="1" s="1"/>
  <c r="D205" i="1"/>
  <c r="CE53" i="1"/>
  <c r="F54" i="1"/>
  <c r="J69" i="1"/>
  <c r="J73" i="1"/>
  <c r="J74" i="1"/>
  <c r="J79" i="1"/>
  <c r="F167" i="1"/>
  <c r="D167" i="1" s="1"/>
  <c r="D216" i="1"/>
  <c r="D106" i="1"/>
  <c r="CL106" i="1" s="1"/>
  <c r="D224" i="1"/>
  <c r="CN224" i="1" s="1"/>
  <c r="D225" i="1"/>
  <c r="CN225" i="1" s="1"/>
  <c r="D275" i="1"/>
  <c r="D25" i="1"/>
  <c r="CN25" i="1" s="1"/>
  <c r="D27" i="1"/>
  <c r="CL27" i="1" s="1"/>
  <c r="D266" i="1"/>
  <c r="CE266" i="1" s="1"/>
  <c r="D290" i="1"/>
  <c r="CE290" i="1" s="1"/>
  <c r="D280" i="1"/>
  <c r="CE280" i="1" s="1"/>
  <c r="CJ150" i="1"/>
  <c r="CC150" i="1" s="1"/>
  <c r="D132" i="1"/>
  <c r="CJ132" i="1" s="1"/>
  <c r="CC132" i="1" s="1"/>
  <c r="D144" i="1"/>
  <c r="CL144" i="1" s="1"/>
  <c r="CF150" i="1"/>
  <c r="CM150" i="1"/>
  <c r="D279" i="1"/>
  <c r="CG279" i="1" s="1"/>
  <c r="D282" i="1"/>
  <c r="D293" i="1"/>
  <c r="CM293" i="1" s="1"/>
  <c r="D108" i="1"/>
  <c r="CK108" i="1" s="1"/>
  <c r="D111" i="1"/>
  <c r="CG111" i="1" s="1"/>
  <c r="D230" i="1"/>
  <c r="CF230" i="1" s="1"/>
  <c r="D271" i="1"/>
  <c r="CD271" i="1" s="1"/>
  <c r="D306" i="1"/>
  <c r="CD306" i="1" s="1"/>
  <c r="CE153" i="1"/>
  <c r="CD157" i="1"/>
  <c r="D242" i="1"/>
  <c r="CF242" i="1" s="1"/>
  <c r="D244" i="1"/>
  <c r="CK244" i="1" s="1"/>
  <c r="D246" i="1"/>
  <c r="CL246" i="1" s="1"/>
  <c r="D281" i="1"/>
  <c r="CE281" i="1" s="1"/>
  <c r="D291" i="1"/>
  <c r="CE291" i="1" s="1"/>
  <c r="D302" i="1"/>
  <c r="CN302" i="1" s="1"/>
  <c r="D19" i="1"/>
  <c r="CL19" i="1" s="1"/>
  <c r="D31" i="1"/>
  <c r="CG31" i="1" s="1"/>
  <c r="D91" i="1"/>
  <c r="CE91" i="1" s="1"/>
  <c r="F159" i="1"/>
  <c r="CJ158" i="1"/>
  <c r="CC158" i="1" s="1"/>
  <c r="D234" i="1"/>
  <c r="CG234" i="1" s="1"/>
  <c r="D252" i="1"/>
  <c r="CN252" i="1" s="1"/>
  <c r="D253" i="1"/>
  <c r="CL253" i="1" s="1"/>
  <c r="D283" i="1"/>
  <c r="CM283" i="1" s="1"/>
  <c r="D285" i="1"/>
  <c r="CL285" i="1" s="1"/>
  <c r="CK151" i="1"/>
  <c r="CM154" i="1"/>
  <c r="CF158" i="1"/>
  <c r="CM158" i="1"/>
  <c r="D23" i="1"/>
  <c r="CG23" i="1" s="1"/>
  <c r="D96" i="1"/>
  <c r="CG96" i="1" s="1"/>
  <c r="D120" i="1"/>
  <c r="CJ120" i="1" s="1"/>
  <c r="CC120" i="1" s="1"/>
  <c r="D143" i="1"/>
  <c r="CK143" i="1" s="1"/>
  <c r="CK153" i="1"/>
  <c r="CF154" i="1"/>
  <c r="CN154" i="1"/>
  <c r="D240" i="1"/>
  <c r="CN240" i="1" s="1"/>
  <c r="D278" i="1"/>
  <c r="CD278" i="1" s="1"/>
  <c r="D304" i="1"/>
  <c r="CE304" i="1" s="1"/>
  <c r="D269" i="1"/>
  <c r="CN269" i="1" s="1"/>
  <c r="D277" i="1"/>
  <c r="CG277" i="1" s="1"/>
  <c r="D287" i="1"/>
  <c r="CM287" i="1" s="1"/>
  <c r="D294" i="1"/>
  <c r="CE294" i="1" s="1"/>
  <c r="D303" i="1"/>
  <c r="CM303" i="1" s="1"/>
  <c r="D305" i="1"/>
  <c r="CE305" i="1" s="1"/>
  <c r="D260" i="1"/>
  <c r="CN260" i="1" s="1"/>
  <c r="D261" i="1"/>
  <c r="CN261" i="1" s="1"/>
  <c r="D262" i="1"/>
  <c r="CG262" i="1" s="1"/>
  <c r="D263" i="1"/>
  <c r="CG263" i="1" s="1"/>
  <c r="D264" i="1"/>
  <c r="CF264" i="1" s="1"/>
  <c r="D265" i="1"/>
  <c r="CN265" i="1" s="1"/>
  <c r="D270" i="1"/>
  <c r="CE270" i="1" s="1"/>
  <c r="D273" i="1"/>
  <c r="CM273" i="1" s="1"/>
  <c r="D289" i="1"/>
  <c r="CM289" i="1" s="1"/>
  <c r="D295" i="1"/>
  <c r="CI295" i="1" s="1"/>
  <c r="CB295" i="1" s="1"/>
  <c r="D297" i="1"/>
  <c r="CM297" i="1" s="1"/>
  <c r="D301" i="1"/>
  <c r="CG301" i="1" s="1"/>
  <c r="D248" i="1"/>
  <c r="CK248" i="1" s="1"/>
  <c r="D250" i="1"/>
  <c r="CF250" i="1" s="1"/>
  <c r="D251" i="1"/>
  <c r="CD251" i="1" s="1"/>
  <c r="D229" i="1"/>
  <c r="CM229" i="1" s="1"/>
  <c r="D238" i="1"/>
  <c r="CN238" i="1" s="1"/>
  <c r="D222" i="1"/>
  <c r="CG222" i="1" s="1"/>
  <c r="D231" i="1"/>
  <c r="CN231" i="1" s="1"/>
  <c r="D227" i="1"/>
  <c r="CL227" i="1" s="1"/>
  <c r="D237" i="1"/>
  <c r="CD237" i="1" s="1"/>
  <c r="D228" i="1"/>
  <c r="CG228" i="1" s="1"/>
  <c r="D241" i="1"/>
  <c r="CD241" i="1" s="1"/>
  <c r="D249" i="1"/>
  <c r="CD249" i="1" s="1"/>
  <c r="D236" i="1"/>
  <c r="CM236" i="1" s="1"/>
  <c r="D268" i="1"/>
  <c r="CN268" i="1" s="1"/>
  <c r="D226" i="1"/>
  <c r="CK226" i="1" s="1"/>
  <c r="D243" i="1"/>
  <c r="CN243" i="1" s="1"/>
  <c r="D245" i="1"/>
  <c r="CN245" i="1" s="1"/>
  <c r="D247" i="1"/>
  <c r="CJ247" i="1" s="1"/>
  <c r="CC247" i="1" s="1"/>
  <c r="D254" i="1"/>
  <c r="CM254" i="1" s="1"/>
  <c r="D255" i="1"/>
  <c r="CM255" i="1" s="1"/>
  <c r="D256" i="1"/>
  <c r="CF256" i="1" s="1"/>
  <c r="D257" i="1"/>
  <c r="CN257" i="1" s="1"/>
  <c r="D258" i="1"/>
  <c r="CN258" i="1" s="1"/>
  <c r="D259" i="1"/>
  <c r="CF259" i="1" s="1"/>
  <c r="D267" i="1"/>
  <c r="CE267" i="1" s="1"/>
  <c r="F307" i="1"/>
  <c r="F311" i="1"/>
  <c r="D292" i="1"/>
  <c r="CM292" i="1" s="1"/>
  <c r="F308" i="1"/>
  <c r="E309" i="1"/>
  <c r="F312" i="1"/>
  <c r="E307" i="1"/>
  <c r="F310" i="1"/>
  <c r="D299" i="1"/>
  <c r="CL299" i="1" s="1"/>
  <c r="F309" i="1"/>
  <c r="E311" i="1"/>
  <c r="D221" i="1"/>
  <c r="CF221" i="1" s="1"/>
  <c r="D235" i="1"/>
  <c r="CD235" i="1" s="1"/>
  <c r="E308" i="1"/>
  <c r="E310" i="1"/>
  <c r="E312" i="1"/>
  <c r="D223" i="1"/>
  <c r="CM223" i="1" s="1"/>
  <c r="D233" i="1"/>
  <c r="CF233" i="1" s="1"/>
  <c r="CD153" i="1"/>
  <c r="CE154" i="1"/>
  <c r="CN156" i="1"/>
  <c r="CE157" i="1"/>
  <c r="CK157" i="1"/>
  <c r="E159" i="1"/>
  <c r="CD151" i="1"/>
  <c r="CE156" i="1"/>
  <c r="D101" i="1"/>
  <c r="CG101" i="1" s="1"/>
  <c r="D112" i="1"/>
  <c r="CJ112" i="1" s="1"/>
  <c r="CC112" i="1" s="1"/>
  <c r="D123" i="1"/>
  <c r="CM123" i="1" s="1"/>
  <c r="D124" i="1"/>
  <c r="CJ124" i="1" s="1"/>
  <c r="CC124" i="1" s="1"/>
  <c r="D125" i="1"/>
  <c r="CL125" i="1" s="1"/>
  <c r="D126" i="1"/>
  <c r="CE126" i="1" s="1"/>
  <c r="D127" i="1"/>
  <c r="CM127" i="1" s="1"/>
  <c r="D128" i="1"/>
  <c r="CM128" i="1" s="1"/>
  <c r="D129" i="1"/>
  <c r="CL129" i="1" s="1"/>
  <c r="D116" i="1"/>
  <c r="CL116" i="1" s="1"/>
  <c r="D119" i="1"/>
  <c r="CE119" i="1" s="1"/>
  <c r="D118" i="1"/>
  <c r="CN118" i="1" s="1"/>
  <c r="D110" i="1"/>
  <c r="CN110" i="1" s="1"/>
  <c r="D107" i="1"/>
  <c r="CE107" i="1" s="1"/>
  <c r="D102" i="1"/>
  <c r="CJ102" i="1" s="1"/>
  <c r="CC102" i="1" s="1"/>
  <c r="D97" i="1"/>
  <c r="CD97" i="1" s="1"/>
  <c r="D92" i="1"/>
  <c r="CD92" i="1" s="1"/>
  <c r="D131" i="1"/>
  <c r="CL131" i="1" s="1"/>
  <c r="D138" i="1"/>
  <c r="CG138" i="1" s="1"/>
  <c r="D142" i="1"/>
  <c r="CF142" i="1" s="1"/>
  <c r="D136" i="1"/>
  <c r="CK136" i="1" s="1"/>
  <c r="D140" i="1"/>
  <c r="CD140" i="1" s="1"/>
  <c r="D114" i="1"/>
  <c r="CF114" i="1" s="1"/>
  <c r="D103" i="1"/>
  <c r="CG103" i="1" s="1"/>
  <c r="D105" i="1"/>
  <c r="CD105" i="1" s="1"/>
  <c r="D94" i="1"/>
  <c r="CK94" i="1" s="1"/>
  <c r="D134" i="1"/>
  <c r="CG134" i="1" s="1"/>
  <c r="D139" i="1"/>
  <c r="CL139" i="1" s="1"/>
  <c r="D130" i="1"/>
  <c r="CK130" i="1" s="1"/>
  <c r="D135" i="1"/>
  <c r="CL135" i="1" s="1"/>
  <c r="D115" i="1"/>
  <c r="CE115" i="1" s="1"/>
  <c r="E145" i="1"/>
  <c r="F145" i="1"/>
  <c r="D99" i="1"/>
  <c r="CF99" i="1" s="1"/>
  <c r="D100" i="1"/>
  <c r="CL100" i="1" s="1"/>
  <c r="D95" i="1"/>
  <c r="CD95" i="1" s="1"/>
  <c r="D35" i="1"/>
  <c r="CJ35" i="1" s="1"/>
  <c r="CC35" i="1" s="1"/>
  <c r="D34" i="1"/>
  <c r="CM34" i="1" s="1"/>
  <c r="D26" i="1"/>
  <c r="CF26" i="1" s="1"/>
  <c r="D30" i="1"/>
  <c r="CK30" i="1" s="1"/>
  <c r="D21" i="1"/>
  <c r="CL21" i="1" s="1"/>
  <c r="D33" i="1"/>
  <c r="E36" i="1"/>
  <c r="D29" i="1"/>
  <c r="CF29" i="1" s="1"/>
  <c r="F36" i="1"/>
  <c r="D22" i="1"/>
  <c r="CN22" i="1" s="1"/>
  <c r="CN43" i="1"/>
  <c r="CN47" i="1"/>
  <c r="CF47" i="1"/>
  <c r="CK47" i="1"/>
  <c r="CD47" i="1" s="1"/>
  <c r="CG47" i="1"/>
  <c r="CE47" i="1"/>
  <c r="CM47" i="1"/>
  <c r="CI47" i="1"/>
  <c r="CB47" i="1" s="1"/>
  <c r="CL47" i="1"/>
  <c r="CN51" i="1"/>
  <c r="CE51" i="1"/>
  <c r="CN41" i="1"/>
  <c r="CF41" i="1"/>
  <c r="CK41" i="1"/>
  <c r="CD41" i="1" s="1"/>
  <c r="CG41" i="1"/>
  <c r="CE41" i="1"/>
  <c r="CL41" i="1"/>
  <c r="CM41" i="1"/>
  <c r="CI41" i="1"/>
  <c r="CB41" i="1" s="1"/>
  <c r="CL45" i="1"/>
  <c r="CG45" i="1"/>
  <c r="CN45" i="1"/>
  <c r="CI45" i="1"/>
  <c r="CB45" i="1" s="1"/>
  <c r="CM45" i="1"/>
  <c r="CF45" i="1"/>
  <c r="CK45" i="1"/>
  <c r="CD45" i="1" s="1"/>
  <c r="CE45" i="1"/>
  <c r="AX47" i="1"/>
  <c r="CG52" i="1"/>
  <c r="CE52" i="1"/>
  <c r="CN59" i="1"/>
  <c r="CF59" i="1"/>
  <c r="CL59" i="1"/>
  <c r="CK59" i="1"/>
  <c r="CD59" i="1" s="1"/>
  <c r="AX59" i="1" s="1"/>
  <c r="CG59" i="1"/>
  <c r="CE59" i="1"/>
  <c r="CI59" i="1"/>
  <c r="CB59" i="1" s="1"/>
  <c r="CM59" i="1"/>
  <c r="J71" i="1"/>
  <c r="CH170" i="1"/>
  <c r="CA170" i="1" s="1"/>
  <c r="CK170" i="1"/>
  <c r="CD170" i="1" s="1"/>
  <c r="CJ170" i="1"/>
  <c r="CC170" i="1" s="1"/>
  <c r="CI170" i="1"/>
  <c r="CB170" i="1" s="1"/>
  <c r="CI205" i="1"/>
  <c r="CB205" i="1" s="1"/>
  <c r="CL205" i="1"/>
  <c r="CE205" i="1" s="1"/>
  <c r="CH205" i="1"/>
  <c r="CA205" i="1" s="1"/>
  <c r="CK205" i="1"/>
  <c r="CD205" i="1" s="1"/>
  <c r="CJ205" i="1"/>
  <c r="CC205" i="1" s="1"/>
  <c r="CN12" i="1"/>
  <c r="CF12" i="1"/>
  <c r="CG12" i="1"/>
  <c r="CM12" i="1"/>
  <c r="CI12" i="1"/>
  <c r="CB12" i="1" s="1"/>
  <c r="CE12" i="1"/>
  <c r="CL12" i="1"/>
  <c r="CK12" i="1"/>
  <c r="CD12" i="1" s="1"/>
  <c r="CN42" i="1"/>
  <c r="CG42" i="1"/>
  <c r="CF42" i="1"/>
  <c r="CM42" i="1"/>
  <c r="CI42" i="1"/>
  <c r="CB42" i="1" s="1"/>
  <c r="CK42" i="1"/>
  <c r="CD42" i="1" s="1"/>
  <c r="CL58" i="1"/>
  <c r="CK58" i="1"/>
  <c r="CD58" i="1" s="1"/>
  <c r="CG58" i="1"/>
  <c r="CF58" i="1"/>
  <c r="CN58" i="1"/>
  <c r="CI58" i="1"/>
  <c r="CB58" i="1" s="1"/>
  <c r="CE58" i="1"/>
  <c r="CM58" i="1"/>
  <c r="CN61" i="1"/>
  <c r="CE61" i="1"/>
  <c r="CL13" i="1"/>
  <c r="CG50" i="1"/>
  <c r="CL152" i="1"/>
  <c r="CD152" i="1"/>
  <c r="CG152" i="1"/>
  <c r="CK152" i="1"/>
  <c r="CN155" i="1"/>
  <c r="CJ155" i="1"/>
  <c r="CC155" i="1" s="1"/>
  <c r="CF155" i="1"/>
  <c r="CG155" i="1"/>
  <c r="CL155" i="1"/>
  <c r="CK164" i="1"/>
  <c r="CD164" i="1" s="1"/>
  <c r="CJ164" i="1"/>
  <c r="CC164" i="1" s="1"/>
  <c r="CH164" i="1"/>
  <c r="CA164" i="1" s="1"/>
  <c r="CI166" i="1"/>
  <c r="CB166" i="1" s="1"/>
  <c r="CH166" i="1"/>
  <c r="CA166" i="1" s="1"/>
  <c r="CJ166" i="1"/>
  <c r="CC166" i="1" s="1"/>
  <c r="CK173" i="1"/>
  <c r="CD173" i="1" s="1"/>
  <c r="CJ173" i="1"/>
  <c r="CC173" i="1" s="1"/>
  <c r="CH173" i="1"/>
  <c r="CA173" i="1" s="1"/>
  <c r="CI175" i="1"/>
  <c r="CB175" i="1" s="1"/>
  <c r="CH175" i="1"/>
  <c r="CA175" i="1" s="1"/>
  <c r="CJ175" i="1"/>
  <c r="CC175" i="1" s="1"/>
  <c r="CI180" i="1"/>
  <c r="CB180" i="1" s="1"/>
  <c r="CH180" i="1"/>
  <c r="CA180" i="1" s="1"/>
  <c r="CJ180" i="1"/>
  <c r="CC180" i="1" s="1"/>
  <c r="CI188" i="1"/>
  <c r="CB188" i="1" s="1"/>
  <c r="CH188" i="1"/>
  <c r="CA188" i="1" s="1"/>
  <c r="CJ188" i="1"/>
  <c r="CC188" i="1" s="1"/>
  <c r="CI192" i="1"/>
  <c r="CB192" i="1" s="1"/>
  <c r="CH192" i="1"/>
  <c r="CA192" i="1" s="1"/>
  <c r="CJ192" i="1"/>
  <c r="CC192" i="1" s="1"/>
  <c r="CI196" i="1"/>
  <c r="CB196" i="1" s="1"/>
  <c r="CH196" i="1"/>
  <c r="CA196" i="1" s="1"/>
  <c r="CJ196" i="1"/>
  <c r="CC196" i="1" s="1"/>
  <c r="CL204" i="1"/>
  <c r="CE204" i="1" s="1"/>
  <c r="CH204" i="1"/>
  <c r="CA204" i="1" s="1"/>
  <c r="CK204" i="1"/>
  <c r="CD204" i="1" s="1"/>
  <c r="CJ204" i="1"/>
  <c r="CC204" i="1" s="1"/>
  <c r="CB317" i="1"/>
  <c r="AS317" i="1" s="1"/>
  <c r="CI317" i="1"/>
  <c r="CB321" i="1"/>
  <c r="CI321" i="1"/>
  <c r="CG44" i="1"/>
  <c r="CK44" i="1"/>
  <c r="CD44" i="1" s="1"/>
  <c r="CK50" i="1"/>
  <c r="CD50" i="1" s="1"/>
  <c r="CN57" i="1"/>
  <c r="CF57" i="1"/>
  <c r="CG57" i="1"/>
  <c r="CK57" i="1"/>
  <c r="CD57" i="1" s="1"/>
  <c r="J72" i="1"/>
  <c r="J80" i="1"/>
  <c r="D15" i="1"/>
  <c r="D20" i="1"/>
  <c r="D28" i="1"/>
  <c r="CM44" i="1"/>
  <c r="CK49" i="1"/>
  <c r="CD49" i="1" s="1"/>
  <c r="CM50" i="1"/>
  <c r="CN53" i="1"/>
  <c r="CF53" i="1"/>
  <c r="CG53" i="1"/>
  <c r="CK53" i="1"/>
  <c r="CD53" i="1" s="1"/>
  <c r="D56" i="1"/>
  <c r="CL57" i="1"/>
  <c r="CN63" i="1"/>
  <c r="CF63" i="1"/>
  <c r="CG63" i="1"/>
  <c r="CK63" i="1"/>
  <c r="CD63" i="1" s="1"/>
  <c r="D93" i="1"/>
  <c r="D98" i="1"/>
  <c r="D113" i="1"/>
  <c r="D121" i="1"/>
  <c r="D122" i="1"/>
  <c r="D133" i="1"/>
  <c r="D141" i="1"/>
  <c r="CE150" i="1"/>
  <c r="CE151" i="1"/>
  <c r="CM152" i="1"/>
  <c r="CL154" i="1"/>
  <c r="CD154" i="1"/>
  <c r="CG154" i="1"/>
  <c r="CK154" i="1"/>
  <c r="CM155" i="1"/>
  <c r="CF156" i="1"/>
  <c r="CN157" i="1"/>
  <c r="CJ157" i="1"/>
  <c r="CC157" i="1" s="1"/>
  <c r="CF157" i="1"/>
  <c r="CG157" i="1"/>
  <c r="CL157" i="1"/>
  <c r="CE158" i="1"/>
  <c r="CI164" i="1"/>
  <c r="CB164" i="1" s="1"/>
  <c r="CK166" i="1"/>
  <c r="CD166" i="1" s="1"/>
  <c r="CI173" i="1"/>
  <c r="CB173" i="1" s="1"/>
  <c r="CK175" i="1"/>
  <c r="CD175" i="1" s="1"/>
  <c r="CK177" i="1"/>
  <c r="CD177" i="1" s="1"/>
  <c r="CJ177" i="1"/>
  <c r="CC177" i="1" s="1"/>
  <c r="CH177" i="1"/>
  <c r="CA177" i="1" s="1"/>
  <c r="CI179" i="1"/>
  <c r="CB179" i="1" s="1"/>
  <c r="CH179" i="1"/>
  <c r="CA179" i="1" s="1"/>
  <c r="CJ179" i="1"/>
  <c r="CC179" i="1" s="1"/>
  <c r="CK180" i="1"/>
  <c r="CD180" i="1" s="1"/>
  <c r="CI183" i="1"/>
  <c r="CB183" i="1" s="1"/>
  <c r="CH183" i="1"/>
  <c r="CA183" i="1" s="1"/>
  <c r="CJ183" i="1"/>
  <c r="CC183" i="1" s="1"/>
  <c r="CI187" i="1"/>
  <c r="CB187" i="1" s="1"/>
  <c r="CH187" i="1"/>
  <c r="CA187" i="1" s="1"/>
  <c r="CJ187" i="1"/>
  <c r="CC187" i="1" s="1"/>
  <c r="CK188" i="1"/>
  <c r="CD188" i="1" s="1"/>
  <c r="CJ191" i="1"/>
  <c r="CC191" i="1" s="1"/>
  <c r="CK192" i="1"/>
  <c r="CD192" i="1" s="1"/>
  <c r="CI195" i="1"/>
  <c r="CB195" i="1" s="1"/>
  <c r="CH195" i="1"/>
  <c r="CA195" i="1" s="1"/>
  <c r="CJ195" i="1"/>
  <c r="CC195" i="1" s="1"/>
  <c r="CK196" i="1"/>
  <c r="CD196" i="1" s="1"/>
  <c r="CK203" i="1"/>
  <c r="CD203" i="1" s="1"/>
  <c r="CJ203" i="1"/>
  <c r="CC203" i="1" s="1"/>
  <c r="CH203" i="1"/>
  <c r="CA203" i="1" s="1"/>
  <c r="D239" i="1"/>
  <c r="D274" i="1"/>
  <c r="D284" i="1"/>
  <c r="D288" i="1"/>
  <c r="D298" i="1"/>
  <c r="CB320" i="1"/>
  <c r="AS320" i="1" s="1"/>
  <c r="CI320" i="1"/>
  <c r="CM13" i="1"/>
  <c r="CI13" i="1"/>
  <c r="CB13" i="1" s="1"/>
  <c r="CE13" i="1"/>
  <c r="CK14" i="1"/>
  <c r="CD14" i="1" s="1"/>
  <c r="CG14" i="1"/>
  <c r="CL14" i="1"/>
  <c r="D48" i="1"/>
  <c r="CE50" i="1"/>
  <c r="CI50" i="1"/>
  <c r="CB50" i="1" s="1"/>
  <c r="CN50" i="1"/>
  <c r="D55" i="1"/>
  <c r="CI57" i="1"/>
  <c r="CB57" i="1" s="1"/>
  <c r="CM57" i="1"/>
  <c r="D62" i="1"/>
  <c r="J68" i="1"/>
  <c r="J76" i="1"/>
  <c r="CN151" i="1"/>
  <c r="CJ151" i="1"/>
  <c r="CC151" i="1" s="1"/>
  <c r="CF151" i="1"/>
  <c r="CG151" i="1"/>
  <c r="CL151" i="1"/>
  <c r="CE152" i="1"/>
  <c r="CN152" i="1"/>
  <c r="CD155" i="1"/>
  <c r="CL156" i="1"/>
  <c r="CD156" i="1"/>
  <c r="CG156" i="1"/>
  <c r="CK156" i="1"/>
  <c r="D159" i="1"/>
  <c r="CH165" i="1"/>
  <c r="CA165" i="1" s="1"/>
  <c r="CK165" i="1"/>
  <c r="CD165" i="1" s="1"/>
  <c r="CI165" i="1"/>
  <c r="CB165" i="1" s="1"/>
  <c r="CH174" i="1"/>
  <c r="CA174" i="1" s="1"/>
  <c r="CK174" i="1"/>
  <c r="CD174" i="1" s="1"/>
  <c r="CI174" i="1"/>
  <c r="CB174" i="1" s="1"/>
  <c r="CI182" i="1"/>
  <c r="CB182" i="1" s="1"/>
  <c r="CH182" i="1"/>
  <c r="CA182" i="1" s="1"/>
  <c r="CJ182" i="1"/>
  <c r="CC182" i="1" s="1"/>
  <c r="CI186" i="1"/>
  <c r="CB186" i="1" s="1"/>
  <c r="CH186" i="1"/>
  <c r="CA186" i="1" s="1"/>
  <c r="CJ186" i="1"/>
  <c r="CC186" i="1" s="1"/>
  <c r="CI190" i="1"/>
  <c r="CB190" i="1" s="1"/>
  <c r="CH190" i="1"/>
  <c r="CA190" i="1" s="1"/>
  <c r="CJ190" i="1"/>
  <c r="CC190" i="1" s="1"/>
  <c r="CI194" i="1"/>
  <c r="CB194" i="1" s="1"/>
  <c r="CH194" i="1"/>
  <c r="CA194" i="1" s="1"/>
  <c r="CJ194" i="1"/>
  <c r="CC194" i="1" s="1"/>
  <c r="CI198" i="1"/>
  <c r="CB198" i="1" s="1"/>
  <c r="CH198" i="1"/>
  <c r="CA198" i="1" s="1"/>
  <c r="CJ198" i="1"/>
  <c r="CC198" i="1" s="1"/>
  <c r="D319" i="1"/>
  <c r="AS321" i="1"/>
  <c r="CG13" i="1"/>
  <c r="CF14" i="1"/>
  <c r="CE44" i="1"/>
  <c r="CI44" i="1"/>
  <c r="CB44" i="1" s="1"/>
  <c r="CN44" i="1"/>
  <c r="CF13" i="1"/>
  <c r="CK13" i="1"/>
  <c r="CD13" i="1" s="1"/>
  <c r="CM14" i="1"/>
  <c r="D24" i="1"/>
  <c r="D32" i="1"/>
  <c r="CF44" i="1"/>
  <c r="CF50" i="1"/>
  <c r="AX50" i="1" s="1"/>
  <c r="CI53" i="1"/>
  <c r="CB53" i="1" s="1"/>
  <c r="CM53" i="1"/>
  <c r="CE57" i="1"/>
  <c r="CI63" i="1"/>
  <c r="CB63" i="1" s="1"/>
  <c r="AX63" i="1" s="1"/>
  <c r="CM63" i="1"/>
  <c r="D104" i="1"/>
  <c r="D109" i="1"/>
  <c r="D117" i="1"/>
  <c r="D137" i="1"/>
  <c r="CL150" i="1"/>
  <c r="CD150" i="1"/>
  <c r="CG150" i="1"/>
  <c r="CK150" i="1"/>
  <c r="CM151" i="1"/>
  <c r="CF152" i="1"/>
  <c r="CJ152" i="1"/>
  <c r="CC152" i="1" s="1"/>
  <c r="CN153" i="1"/>
  <c r="CJ153" i="1"/>
  <c r="CC153" i="1" s="1"/>
  <c r="CF153" i="1"/>
  <c r="CG153" i="1"/>
  <c r="CL153" i="1"/>
  <c r="CE155" i="1"/>
  <c r="CK155" i="1"/>
  <c r="CM156" i="1"/>
  <c r="CL158" i="1"/>
  <c r="CD158" i="1"/>
  <c r="CG158" i="1"/>
  <c r="CK158" i="1"/>
  <c r="CJ165" i="1"/>
  <c r="CC165" i="1" s="1"/>
  <c r="CK169" i="1"/>
  <c r="CD169" i="1" s="1"/>
  <c r="CJ169" i="1"/>
  <c r="CC169" i="1" s="1"/>
  <c r="CH169" i="1"/>
  <c r="CA169" i="1" s="1"/>
  <c r="CI171" i="1"/>
  <c r="CB171" i="1" s="1"/>
  <c r="CH171" i="1"/>
  <c r="CA171" i="1" s="1"/>
  <c r="CJ171" i="1"/>
  <c r="CC171" i="1" s="1"/>
  <c r="CJ174" i="1"/>
  <c r="CC174" i="1" s="1"/>
  <c r="CI181" i="1"/>
  <c r="CB181" i="1" s="1"/>
  <c r="CH181" i="1"/>
  <c r="CA181" i="1" s="1"/>
  <c r="CJ181" i="1"/>
  <c r="CC181" i="1" s="1"/>
  <c r="CK182" i="1"/>
  <c r="CD182" i="1" s="1"/>
  <c r="CJ185" i="1"/>
  <c r="CC185" i="1" s="1"/>
  <c r="CK186" i="1"/>
  <c r="CD186" i="1" s="1"/>
  <c r="CI189" i="1"/>
  <c r="CB189" i="1" s="1"/>
  <c r="CH189" i="1"/>
  <c r="CA189" i="1" s="1"/>
  <c r="CJ189" i="1"/>
  <c r="CC189" i="1" s="1"/>
  <c r="CK190" i="1"/>
  <c r="CD190" i="1" s="1"/>
  <c r="CI193" i="1"/>
  <c r="CB193" i="1" s="1"/>
  <c r="CH193" i="1"/>
  <c r="CA193" i="1" s="1"/>
  <c r="CJ193" i="1"/>
  <c r="CC193" i="1" s="1"/>
  <c r="CK194" i="1"/>
  <c r="CD194" i="1" s="1"/>
  <c r="CI197" i="1"/>
  <c r="CB197" i="1" s="1"/>
  <c r="CH197" i="1"/>
  <c r="CA197" i="1" s="1"/>
  <c r="CJ197" i="1"/>
  <c r="CC197" i="1" s="1"/>
  <c r="CK198" i="1"/>
  <c r="CD198" i="1" s="1"/>
  <c r="CL203" i="1"/>
  <c r="CE203" i="1" s="1"/>
  <c r="CI204" i="1"/>
  <c r="CB204" i="1" s="1"/>
  <c r="D206" i="1"/>
  <c r="D232" i="1"/>
  <c r="D272" i="1"/>
  <c r="D276" i="1"/>
  <c r="D286" i="1"/>
  <c r="D296" i="1"/>
  <c r="D300" i="1"/>
  <c r="D318" i="1"/>
  <c r="CI168" i="1"/>
  <c r="CB168" i="1" s="1"/>
  <c r="CI172" i="1"/>
  <c r="CB172" i="1" s="1"/>
  <c r="CI176" i="1"/>
  <c r="CB176" i="1" s="1"/>
  <c r="CF106" i="1" l="1"/>
  <c r="CL287" i="1"/>
  <c r="CE260" i="1"/>
  <c r="CN250" i="1"/>
  <c r="CD242" i="1"/>
  <c r="CL248" i="1"/>
  <c r="AX44" i="1"/>
  <c r="CF287" i="1"/>
  <c r="CL264" i="1"/>
  <c r="CJ106" i="1"/>
  <c r="CC106" i="1" s="1"/>
  <c r="AX13" i="1"/>
  <c r="CK184" i="1"/>
  <c r="CD184" i="1" s="1"/>
  <c r="CN49" i="1"/>
  <c r="CM237" i="1"/>
  <c r="CI184" i="1"/>
  <c r="CB184" i="1" s="1"/>
  <c r="CF52" i="1"/>
  <c r="CL52" i="1"/>
  <c r="CM51" i="1"/>
  <c r="CF51" i="1"/>
  <c r="CE49" i="1"/>
  <c r="AW172" i="1"/>
  <c r="CH185" i="1"/>
  <c r="CA185" i="1" s="1"/>
  <c r="CK106" i="1"/>
  <c r="CM49" i="1"/>
  <c r="CM280" i="1"/>
  <c r="CG49" i="1"/>
  <c r="CJ184" i="1"/>
  <c r="CC184" i="1" s="1"/>
  <c r="AX12" i="1"/>
  <c r="CI52" i="1"/>
  <c r="CB52" i="1" s="1"/>
  <c r="CK52" i="1"/>
  <c r="CD52" i="1" s="1"/>
  <c r="CL51" i="1"/>
  <c r="CG51" i="1"/>
  <c r="CM25" i="1"/>
  <c r="AX52" i="1"/>
  <c r="AW168" i="1"/>
  <c r="CN267" i="1"/>
  <c r="CI185" i="1"/>
  <c r="CB185" i="1" s="1"/>
  <c r="CI49" i="1"/>
  <c r="CB49" i="1" s="1"/>
  <c r="CN280" i="1"/>
  <c r="CN106" i="1"/>
  <c r="CF49" i="1"/>
  <c r="AX58" i="1"/>
  <c r="CN52" i="1"/>
  <c r="CI51" i="1"/>
  <c r="CB51" i="1" s="1"/>
  <c r="CD25" i="1"/>
  <c r="CD132" i="1"/>
  <c r="CG248" i="1"/>
  <c r="CF248" i="1"/>
  <c r="CL291" i="1"/>
  <c r="CL271" i="1"/>
  <c r="CE116" i="1"/>
  <c r="CD287" i="1"/>
  <c r="CF280" i="1"/>
  <c r="CE264" i="1"/>
  <c r="CG260" i="1"/>
  <c r="CF131" i="1"/>
  <c r="CD106" i="1"/>
  <c r="CM23" i="1"/>
  <c r="CK23" i="1"/>
  <c r="CE106" i="1"/>
  <c r="CK25" i="1"/>
  <c r="CD252" i="1"/>
  <c r="CL267" i="1"/>
  <c r="CE287" i="1"/>
  <c r="CL280" i="1"/>
  <c r="CG264" i="1"/>
  <c r="CL260" i="1"/>
  <c r="CG112" i="1"/>
  <c r="CK289" i="1"/>
  <c r="CM116" i="1"/>
  <c r="CE112" i="1"/>
  <c r="CE289" i="1"/>
  <c r="CN30" i="1"/>
  <c r="CK306" i="1"/>
  <c r="CD247" i="1"/>
  <c r="CD108" i="1"/>
  <c r="CD224" i="1"/>
  <c r="CG131" i="1"/>
  <c r="CJ108" i="1"/>
  <c r="CC108" i="1" s="1"/>
  <c r="CN136" i="1"/>
  <c r="CF289" i="1"/>
  <c r="CG108" i="1"/>
  <c r="CD238" i="1"/>
  <c r="CM105" i="1"/>
  <c r="CF302" i="1"/>
  <c r="CF112" i="1"/>
  <c r="CG107" i="1"/>
  <c r="CM306" i="1"/>
  <c r="CK116" i="1"/>
  <c r="CN107" i="1"/>
  <c r="CK112" i="1"/>
  <c r="CN131" i="1"/>
  <c r="CD302" i="1"/>
  <c r="CD27" i="1"/>
  <c r="CK107" i="1"/>
  <c r="CL244" i="1"/>
  <c r="CG258" i="1"/>
  <c r="CF19" i="1"/>
  <c r="CD290" i="1"/>
  <c r="CG225" i="1"/>
  <c r="CM136" i="1"/>
  <c r="CI289" i="1"/>
  <c r="CB289" i="1" s="1"/>
  <c r="CM106" i="1"/>
  <c r="CE25" i="1"/>
  <c r="CG240" i="1"/>
  <c r="CN266" i="1"/>
  <c r="CF225" i="1"/>
  <c r="CE283" i="1"/>
  <c r="CL240" i="1"/>
  <c r="CN289" i="1"/>
  <c r="CL25" i="1"/>
  <c r="CD246" i="1"/>
  <c r="CG246" i="1"/>
  <c r="CI283" i="1"/>
  <c r="CB283" i="1" s="1"/>
  <c r="CK279" i="1"/>
  <c r="CL226" i="1"/>
  <c r="CM132" i="1"/>
  <c r="CJ111" i="1"/>
  <c r="CC111" i="1" s="1"/>
  <c r="CN23" i="1"/>
  <c r="CF132" i="1"/>
  <c r="CF279" i="1"/>
  <c r="CN246" i="1"/>
  <c r="CG270" i="1"/>
  <c r="CF251" i="1"/>
  <c r="CF283" i="1"/>
  <c r="CG269" i="1"/>
  <c r="CL111" i="1"/>
  <c r="AW176" i="1"/>
  <c r="CG43" i="1"/>
  <c r="CF43" i="1"/>
  <c r="CM43" i="1"/>
  <c r="CK43" i="1"/>
  <c r="CD43" i="1" s="1"/>
  <c r="CK191" i="1"/>
  <c r="CD191" i="1" s="1"/>
  <c r="CI191" i="1"/>
  <c r="CB191" i="1" s="1"/>
  <c r="CH191" i="1"/>
  <c r="CA191" i="1" s="1"/>
  <c r="AW191" i="1" s="1"/>
  <c r="CF61" i="1"/>
  <c r="CM61" i="1"/>
  <c r="CK61" i="1"/>
  <c r="CD61" i="1" s="1"/>
  <c r="CI61" i="1"/>
  <c r="CB61" i="1" s="1"/>
  <c r="CG61" i="1"/>
  <c r="CL61" i="1"/>
  <c r="CD33" i="1"/>
  <c r="CK33" i="1"/>
  <c r="CM282" i="1"/>
  <c r="CF282" i="1"/>
  <c r="CL275" i="1"/>
  <c r="CM275" i="1"/>
  <c r="AX51" i="1"/>
  <c r="CI43" i="1"/>
  <c r="CB43" i="1" s="1"/>
  <c r="AX41" i="1"/>
  <c r="AX57" i="1"/>
  <c r="AX14" i="1"/>
  <c r="CN278" i="1"/>
  <c r="AW170" i="1"/>
  <c r="CD19" i="1"/>
  <c r="AW197" i="1"/>
  <c r="AW193" i="1"/>
  <c r="AW189" i="1"/>
  <c r="AW185" i="1"/>
  <c r="AW181" i="1"/>
  <c r="AW171" i="1"/>
  <c r="AX53" i="1"/>
  <c r="AX49" i="1"/>
  <c r="AW177" i="1"/>
  <c r="D64" i="1"/>
  <c r="CF301" i="1"/>
  <c r="CN144" i="1"/>
  <c r="CD282" i="1"/>
  <c r="CE275" i="1"/>
  <c r="CE233" i="1"/>
  <c r="CN291" i="1"/>
  <c r="CM260" i="1"/>
  <c r="CG106" i="1"/>
  <c r="CE23" i="1"/>
  <c r="CL35" i="1"/>
  <c r="CG297" i="1"/>
  <c r="CN287" i="1"/>
  <c r="CK280" i="1"/>
  <c r="CD280" i="1"/>
  <c r="CL266" i="1"/>
  <c r="CN264" i="1"/>
  <c r="CF260" i="1"/>
  <c r="CL237" i="1"/>
  <c r="CL225" i="1"/>
  <c r="CG120" i="1"/>
  <c r="CE96" i="1"/>
  <c r="CL30" i="1"/>
  <c r="CG283" i="1"/>
  <c r="CM279" i="1"/>
  <c r="CF245" i="1"/>
  <c r="CL289" i="1"/>
  <c r="CJ289" i="1"/>
  <c r="CC289" i="1" s="1"/>
  <c r="CL278" i="1"/>
  <c r="CL259" i="1"/>
  <c r="CM111" i="1"/>
  <c r="CM91" i="1"/>
  <c r="CF21" i="1"/>
  <c r="CJ25" i="1"/>
  <c r="CC25" i="1" s="1"/>
  <c r="CG25" i="1"/>
  <c r="CE29" i="1"/>
  <c r="CE258" i="1"/>
  <c r="CG227" i="1"/>
  <c r="CJ144" i="1"/>
  <c r="CC144" i="1" s="1"/>
  <c r="CM19" i="1"/>
  <c r="CF35" i="1"/>
  <c r="CF290" i="1"/>
  <c r="CG266" i="1"/>
  <c r="CD230" i="1"/>
  <c r="CL132" i="1"/>
  <c r="CK283" i="1"/>
  <c r="CD279" i="1"/>
  <c r="CJ241" i="1"/>
  <c r="CC241" i="1" s="1"/>
  <c r="CG278" i="1"/>
  <c r="CF144" i="1"/>
  <c r="CM134" i="1"/>
  <c r="CM231" i="1"/>
  <c r="CJ29" i="1"/>
  <c r="CC29" i="1" s="1"/>
  <c r="CN132" i="1"/>
  <c r="CM305" i="1"/>
  <c r="CL281" i="1"/>
  <c r="CF243" i="1"/>
  <c r="CE144" i="1"/>
  <c r="CL290" i="1"/>
  <c r="CN290" i="1"/>
  <c r="CM285" i="1"/>
  <c r="CD144" i="1"/>
  <c r="CF92" i="1"/>
  <c r="CM259" i="1"/>
  <c r="CM144" i="1"/>
  <c r="CG292" i="1"/>
  <c r="CL282" i="1"/>
  <c r="CN282" i="1"/>
  <c r="CG275" i="1"/>
  <c r="CK275" i="1"/>
  <c r="CI223" i="1"/>
  <c r="CB223" i="1" s="1"/>
  <c r="CG144" i="1"/>
  <c r="CL101" i="1"/>
  <c r="CF31" i="1"/>
  <c r="CM235" i="1"/>
  <c r="CD248" i="1"/>
  <c r="CM248" i="1"/>
  <c r="CM246" i="1"/>
  <c r="CG289" i="1"/>
  <c r="CN281" i="1"/>
  <c r="CN271" i="1"/>
  <c r="CM264" i="1"/>
  <c r="CF254" i="1"/>
  <c r="CN233" i="1"/>
  <c r="CK139" i="1"/>
  <c r="CG35" i="1"/>
  <c r="CG19" i="1"/>
  <c r="CK297" i="1"/>
  <c r="CG290" i="1"/>
  <c r="CG287" i="1"/>
  <c r="CK287" i="1"/>
  <c r="CE282" i="1"/>
  <c r="CG280" i="1"/>
  <c r="CE278" i="1"/>
  <c r="CK266" i="1"/>
  <c r="CM266" i="1"/>
  <c r="CE262" i="1"/>
  <c r="CN241" i="1"/>
  <c r="CE225" i="1"/>
  <c r="CJ139" i="1"/>
  <c r="CC139" i="1" s="1"/>
  <c r="CG132" i="1"/>
  <c r="CD116" i="1"/>
  <c r="CJ101" i="1"/>
  <c r="CC101" i="1" s="1"/>
  <c r="CJ91" i="1"/>
  <c r="CC91" i="1" s="1"/>
  <c r="CF303" i="1"/>
  <c r="CJ283" i="1"/>
  <c r="CC283" i="1" s="1"/>
  <c r="CD283" i="1"/>
  <c r="CL279" i="1"/>
  <c r="CN279" i="1"/>
  <c r="CF249" i="1"/>
  <c r="CK237" i="1"/>
  <c r="CE132" i="1"/>
  <c r="CE120" i="1"/>
  <c r="CN111" i="1"/>
  <c r="CN101" i="1"/>
  <c r="CE35" i="1"/>
  <c r="CJ19" i="1"/>
  <c r="CC19" i="1" s="1"/>
  <c r="CL23" i="1"/>
  <c r="CD289" i="1"/>
  <c r="CD285" i="1"/>
  <c r="CG282" i="1"/>
  <c r="CK278" i="1"/>
  <c r="CM278" i="1"/>
  <c r="CD275" i="1"/>
  <c r="CF275" i="1"/>
  <c r="CE241" i="1"/>
  <c r="CM233" i="1"/>
  <c r="CN223" i="1"/>
  <c r="CK144" i="1"/>
  <c r="CE111" i="1"/>
  <c r="CD101" i="1"/>
  <c r="CE231" i="1"/>
  <c r="CF25" i="1"/>
  <c r="CE128" i="1"/>
  <c r="CN19" i="1"/>
  <c r="CE227" i="1"/>
  <c r="CE246" i="1"/>
  <c r="CF246" i="1"/>
  <c r="CE279" i="1"/>
  <c r="CL249" i="1"/>
  <c r="CK101" i="1"/>
  <c r="CM35" i="1"/>
  <c r="CJ23" i="1"/>
  <c r="CC23" i="1" s="1"/>
  <c r="CK35" i="1"/>
  <c r="CK19" i="1"/>
  <c r="CL304" i="1"/>
  <c r="CK290" i="1"/>
  <c r="CM290" i="1"/>
  <c r="CD277" i="1"/>
  <c r="CF266" i="1"/>
  <c r="CD266" i="1"/>
  <c r="CL262" i="1"/>
  <c r="CK225" i="1"/>
  <c r="CK132" i="1"/>
  <c r="CF97" i="1"/>
  <c r="CD23" i="1"/>
  <c r="CF23" i="1"/>
  <c r="CD303" i="1"/>
  <c r="CN283" i="1"/>
  <c r="CL283" i="1"/>
  <c r="CD225" i="1"/>
  <c r="CD139" i="1"/>
  <c r="CF111" i="1"/>
  <c r="CE19" i="1"/>
  <c r="CK282" i="1"/>
  <c r="CF278" i="1"/>
  <c r="CN275" i="1"/>
  <c r="CI241" i="1"/>
  <c r="CB241" i="1" s="1"/>
  <c r="CL229" i="1"/>
  <c r="CE139" i="1"/>
  <c r="CG125" i="1"/>
  <c r="CM225" i="1"/>
  <c r="AY158" i="1"/>
  <c r="AY153" i="1"/>
  <c r="CE248" i="1"/>
  <c r="CG136" i="1"/>
  <c r="CL126" i="1"/>
  <c r="CE252" i="1"/>
  <c r="CK252" i="1"/>
  <c r="CN248" i="1"/>
  <c r="AY152" i="1"/>
  <c r="CE131" i="1"/>
  <c r="CF238" i="1"/>
  <c r="CK29" i="1"/>
  <c r="CM126" i="1"/>
  <c r="CG129" i="1"/>
  <c r="CN244" i="1"/>
  <c r="CM244" i="1"/>
  <c r="CM27" i="1"/>
  <c r="CG27" i="1"/>
  <c r="CE143" i="1"/>
  <c r="CM30" i="1"/>
  <c r="CI253" i="1"/>
  <c r="CB253" i="1" s="1"/>
  <c r="CF224" i="1"/>
  <c r="CE27" i="1"/>
  <c r="CL306" i="1"/>
  <c r="CN306" i="1"/>
  <c r="CG302" i="1"/>
  <c r="CD299" i="1"/>
  <c r="CD268" i="1"/>
  <c r="CE224" i="1"/>
  <c r="CL108" i="1"/>
  <c r="CN21" i="1"/>
  <c r="CD124" i="1"/>
  <c r="CJ30" i="1"/>
  <c r="CC30" i="1" s="1"/>
  <c r="CK246" i="1"/>
  <c r="CD244" i="1"/>
  <c r="CG244" i="1"/>
  <c r="CF244" i="1"/>
  <c r="AY150" i="1"/>
  <c r="CN143" i="1"/>
  <c r="CK27" i="1"/>
  <c r="CE306" i="1"/>
  <c r="CK228" i="1"/>
  <c r="CN108" i="1"/>
  <c r="CM108" i="1"/>
  <c r="CG30" i="1"/>
  <c r="CG306" i="1"/>
  <c r="CK302" i="1"/>
  <c r="CM302" i="1"/>
  <c r="CL224" i="1"/>
  <c r="CK224" i="1"/>
  <c r="CF108" i="1"/>
  <c r="CN27" i="1"/>
  <c r="CE244" i="1"/>
  <c r="CE108" i="1"/>
  <c r="CD30" i="1"/>
  <c r="CF27" i="1"/>
  <c r="CE302" i="1"/>
  <c r="CG224" i="1"/>
  <c r="CE30" i="1"/>
  <c r="CM224" i="1"/>
  <c r="CJ27" i="1"/>
  <c r="CC27" i="1" s="1"/>
  <c r="CF306" i="1"/>
  <c r="CL302" i="1"/>
  <c r="CK222" i="1"/>
  <c r="CJ142" i="1"/>
  <c r="CC142" i="1" s="1"/>
  <c r="CD128" i="1"/>
  <c r="CK124" i="1"/>
  <c r="CE293" i="1"/>
  <c r="CG291" i="1"/>
  <c r="CE271" i="1"/>
  <c r="CG271" i="1"/>
  <c r="CE269" i="1"/>
  <c r="CM262" i="1"/>
  <c r="CM258" i="1"/>
  <c r="CL254" i="1"/>
  <c r="CN254" i="1"/>
  <c r="CG226" i="1"/>
  <c r="CM120" i="1"/>
  <c r="CM97" i="1"/>
  <c r="CD297" i="1"/>
  <c r="CF297" i="1"/>
  <c r="CK270" i="1"/>
  <c r="CM270" i="1"/>
  <c r="CF262" i="1"/>
  <c r="CL251" i="1"/>
  <c r="CK120" i="1"/>
  <c r="CK97" i="1"/>
  <c r="CF91" i="1"/>
  <c r="CL303" i="1"/>
  <c r="CN303" i="1"/>
  <c r="CL293" i="1"/>
  <c r="CN293" i="1"/>
  <c r="CK269" i="1"/>
  <c r="CM269" i="1"/>
  <c r="CN91" i="1"/>
  <c r="CN26" i="1"/>
  <c r="CK241" i="1"/>
  <c r="CM241" i="1"/>
  <c r="CF134" i="1"/>
  <c r="CG231" i="1"/>
  <c r="CK231" i="1"/>
  <c r="CL142" i="1"/>
  <c r="CD29" i="1"/>
  <c r="CL29" i="1"/>
  <c r="CK128" i="1"/>
  <c r="CL124" i="1"/>
  <c r="CD35" i="1"/>
  <c r="CJ97" i="1"/>
  <c r="CC97" i="1" s="1"/>
  <c r="CN120" i="1"/>
  <c r="CD226" i="1"/>
  <c r="CE242" i="1"/>
  <c r="CM271" i="1"/>
  <c r="CM252" i="1"/>
  <c r="CN242" i="1"/>
  <c r="CL252" i="1"/>
  <c r="CM242" i="1"/>
  <c r="CE303" i="1"/>
  <c r="CK291" i="1"/>
  <c r="CM291" i="1"/>
  <c r="CF271" i="1"/>
  <c r="CK271" i="1"/>
  <c r="CF258" i="1"/>
  <c r="CE254" i="1"/>
  <c r="CG254" i="1"/>
  <c r="CE226" i="1"/>
  <c r="CM226" i="1"/>
  <c r="CK91" i="1"/>
  <c r="CN297" i="1"/>
  <c r="CL297" i="1"/>
  <c r="CF270" i="1"/>
  <c r="CD270" i="1"/>
  <c r="CN262" i="1"/>
  <c r="CE251" i="1"/>
  <c r="CG251" i="1"/>
  <c r="CL120" i="1"/>
  <c r="CG303" i="1"/>
  <c r="CG293" i="1"/>
  <c r="CF269" i="1"/>
  <c r="CD269" i="1"/>
  <c r="CD91" i="1"/>
  <c r="CG241" i="1"/>
  <c r="CL91" i="1"/>
  <c r="CL231" i="1"/>
  <c r="CD231" i="1"/>
  <c r="CL110" i="1"/>
  <c r="CM142" i="1"/>
  <c r="CK142" i="1"/>
  <c r="CM29" i="1"/>
  <c r="CG29" i="1"/>
  <c r="CL128" i="1"/>
  <c r="CE124" i="1"/>
  <c r="CF30" i="1"/>
  <c r="CN35" i="1"/>
  <c r="CD120" i="1"/>
  <c r="CK242" i="1"/>
  <c r="CI271" i="1"/>
  <c r="CB271" i="1" s="1"/>
  <c r="CF293" i="1"/>
  <c r="CD293" i="1"/>
  <c r="CL242" i="1"/>
  <c r="CG252" i="1"/>
  <c r="CG242" i="1"/>
  <c r="CF252" i="1"/>
  <c r="CF291" i="1"/>
  <c r="CD291" i="1"/>
  <c r="CJ271" i="1"/>
  <c r="CC271" i="1" s="1"/>
  <c r="CL258" i="1"/>
  <c r="CN251" i="1"/>
  <c r="CF226" i="1"/>
  <c r="CG91" i="1"/>
  <c r="CE297" i="1"/>
  <c r="CL270" i="1"/>
  <c r="CN270" i="1"/>
  <c r="CK251" i="1"/>
  <c r="CM251" i="1"/>
  <c r="CF120" i="1"/>
  <c r="CK303" i="1"/>
  <c r="CK293" i="1"/>
  <c r="CL269" i="1"/>
  <c r="CE97" i="1"/>
  <c r="CL241" i="1"/>
  <c r="CF231" i="1"/>
  <c r="CN142" i="1"/>
  <c r="CN226" i="1"/>
  <c r="CF281" i="1"/>
  <c r="CD281" i="1"/>
  <c r="CK304" i="1"/>
  <c r="CM230" i="1"/>
  <c r="CN228" i="1"/>
  <c r="CD96" i="1"/>
  <c r="CI222" i="1"/>
  <c r="CB222" i="1" s="1"/>
  <c r="CN29" i="1"/>
  <c r="CD112" i="1"/>
  <c r="CE230" i="1"/>
  <c r="CG281" i="1"/>
  <c r="CM247" i="1"/>
  <c r="CK230" i="1"/>
  <c r="CG221" i="1"/>
  <c r="CM304" i="1"/>
  <c r="CM299" i="1"/>
  <c r="CG294" i="1"/>
  <c r="CL234" i="1"/>
  <c r="CN230" i="1"/>
  <c r="CE100" i="1"/>
  <c r="CE299" i="1"/>
  <c r="CE285" i="1"/>
  <c r="CJ265" i="1"/>
  <c r="CC265" i="1" s="1"/>
  <c r="CL250" i="1"/>
  <c r="CM234" i="1"/>
  <c r="CK31" i="1"/>
  <c r="CJ222" i="1"/>
  <c r="CC222" i="1" s="1"/>
  <c r="CL222" i="1"/>
  <c r="CF138" i="1"/>
  <c r="CN295" i="1"/>
  <c r="CK281" i="1"/>
  <c r="CM281" i="1"/>
  <c r="CM228" i="1"/>
  <c r="CF96" i="1"/>
  <c r="CE31" i="1"/>
  <c r="CN304" i="1"/>
  <c r="CG230" i="1"/>
  <c r="CL228" i="1"/>
  <c r="CL31" i="1"/>
  <c r="CF299" i="1"/>
  <c r="CF285" i="1"/>
  <c r="CF261" i="1"/>
  <c r="CN234" i="1"/>
  <c r="CL96" i="1"/>
  <c r="CM222" i="1"/>
  <c r="CN138" i="1"/>
  <c r="CL230" i="1"/>
  <c r="CF240" i="1"/>
  <c r="CN305" i="1"/>
  <c r="CG247" i="1"/>
  <c r="CG243" i="1"/>
  <c r="CF234" i="1"/>
  <c r="CJ229" i="1"/>
  <c r="CC229" i="1" s="1"/>
  <c r="CM227" i="1"/>
  <c r="CD143" i="1"/>
  <c r="CD135" i="1"/>
  <c r="CF101" i="1"/>
  <c r="CN95" i="1"/>
  <c r="CJ31" i="1"/>
  <c r="CC31" i="1" s="1"/>
  <c r="CE26" i="1"/>
  <c r="CG304" i="1"/>
  <c r="CN301" i="1"/>
  <c r="CE277" i="1"/>
  <c r="CD273" i="1"/>
  <c r="CF257" i="1"/>
  <c r="CD228" i="1"/>
  <c r="CM143" i="1"/>
  <c r="CE135" i="1"/>
  <c r="CD107" i="1"/>
  <c r="CD103" i="1"/>
  <c r="CL97" i="1"/>
  <c r="CJ96" i="1"/>
  <c r="CC96" i="1" s="1"/>
  <c r="CN31" i="1"/>
  <c r="CF253" i="1"/>
  <c r="CN253" i="1"/>
  <c r="CK234" i="1"/>
  <c r="CG143" i="1"/>
  <c r="CD131" i="1"/>
  <c r="CN96" i="1"/>
  <c r="CD26" i="1"/>
  <c r="CG299" i="1"/>
  <c r="CK299" i="1"/>
  <c r="CG285" i="1"/>
  <c r="CK285" i="1"/>
  <c r="CF268" i="1"/>
  <c r="CE263" i="1"/>
  <c r="CG259" i="1"/>
  <c r="CE255" i="1"/>
  <c r="CK250" i="1"/>
  <c r="CD234" i="1"/>
  <c r="CK229" i="1"/>
  <c r="CE229" i="1"/>
  <c r="CM139" i="1"/>
  <c r="CM131" i="1"/>
  <c r="CM101" i="1"/>
  <c r="CM96" i="1"/>
  <c r="CL26" i="1"/>
  <c r="CE222" i="1"/>
  <c r="CN222" i="1"/>
  <c r="CD222" i="1"/>
  <c r="CE21" i="1"/>
  <c r="CE142" i="1"/>
  <c r="CG142" i="1"/>
  <c r="CF123" i="1"/>
  <c r="CN97" i="1"/>
  <c r="CF143" i="1"/>
  <c r="CN247" i="1"/>
  <c r="CF227" i="1"/>
  <c r="CE240" i="1"/>
  <c r="CK305" i="1"/>
  <c r="CD243" i="1"/>
  <c r="CD227" i="1"/>
  <c r="CK26" i="1"/>
  <c r="CM26" i="1"/>
  <c r="CL301" i="1"/>
  <c r="CM277" i="1"/>
  <c r="CE273" i="1"/>
  <c r="CM135" i="1"/>
  <c r="CM107" i="1"/>
  <c r="CM22" i="1"/>
  <c r="CG253" i="1"/>
  <c r="CE253" i="1"/>
  <c r="CN229" i="1"/>
  <c r="CN263" i="1"/>
  <c r="CN259" i="1"/>
  <c r="CF255" i="1"/>
  <c r="CF229" i="1"/>
  <c r="CI229" i="1"/>
  <c r="CB229" i="1" s="1"/>
  <c r="CF33" i="1"/>
  <c r="CJ107" i="1"/>
  <c r="CC107" i="1" s="1"/>
  <c r="CK227" i="1"/>
  <c r="CK240" i="1"/>
  <c r="CD240" i="1"/>
  <c r="CM240" i="1"/>
  <c r="CL305" i="1"/>
  <c r="CK301" i="1"/>
  <c r="CL295" i="1"/>
  <c r="CE247" i="1"/>
  <c r="CL243" i="1"/>
  <c r="CF228" i="1"/>
  <c r="CN227" i="1"/>
  <c r="CG139" i="1"/>
  <c r="CK131" i="1"/>
  <c r="CK96" i="1"/>
  <c r="CG26" i="1"/>
  <c r="CD31" i="1"/>
  <c r="CJ26" i="1"/>
  <c r="CC26" i="1" s="1"/>
  <c r="CF304" i="1"/>
  <c r="CD304" i="1"/>
  <c r="CI301" i="1"/>
  <c r="CB301" i="1" s="1"/>
  <c r="CE292" i="1"/>
  <c r="CJ277" i="1"/>
  <c r="CC277" i="1" s="1"/>
  <c r="CF273" i="1"/>
  <c r="CE234" i="1"/>
  <c r="CE228" i="1"/>
  <c r="CL143" i="1"/>
  <c r="CF139" i="1"/>
  <c r="CJ131" i="1"/>
  <c r="CC131" i="1" s="1"/>
  <c r="CL107" i="1"/>
  <c r="CE101" i="1"/>
  <c r="CG97" i="1"/>
  <c r="CM263" i="1"/>
  <c r="CM253" i="1"/>
  <c r="CJ253" i="1"/>
  <c r="CC253" i="1" s="1"/>
  <c r="CG229" i="1"/>
  <c r="CN139" i="1"/>
  <c r="CF107" i="1"/>
  <c r="CM31" i="1"/>
  <c r="CN299" i="1"/>
  <c r="CN285" i="1"/>
  <c r="CE265" i="1"/>
  <c r="CL263" i="1"/>
  <c r="CJ259" i="1"/>
  <c r="CC259" i="1" s="1"/>
  <c r="CG255" i="1"/>
  <c r="CN249" i="1"/>
  <c r="CD229" i="1"/>
  <c r="CF222" i="1"/>
  <c r="CG21" i="1"/>
  <c r="CD142" i="1"/>
  <c r="CN94" i="1"/>
  <c r="CE129" i="1"/>
  <c r="CE125" i="1"/>
  <c r="CM33" i="1"/>
  <c r="CJ143" i="1"/>
  <c r="CC143" i="1" s="1"/>
  <c r="CN112" i="1"/>
  <c r="CF295" i="1"/>
  <c r="CK295" i="1"/>
  <c r="CG265" i="1"/>
  <c r="CF294" i="1"/>
  <c r="CD294" i="1"/>
  <c r="CE257" i="1"/>
  <c r="CG257" i="1"/>
  <c r="CG268" i="1"/>
  <c r="CD265" i="1"/>
  <c r="CM265" i="1"/>
  <c r="CG261" i="1"/>
  <c r="CM295" i="1"/>
  <c r="CF305" i="1"/>
  <c r="CD305" i="1"/>
  <c r="CJ295" i="1"/>
  <c r="CC295" i="1" s="1"/>
  <c r="CD295" i="1"/>
  <c r="CK277" i="1"/>
  <c r="CE301" i="1"/>
  <c r="CJ301" i="1"/>
  <c r="CC301" i="1" s="1"/>
  <c r="CL294" i="1"/>
  <c r="CN294" i="1"/>
  <c r="CL277" i="1"/>
  <c r="CF277" i="1"/>
  <c r="CG273" i="1"/>
  <c r="CK273" i="1"/>
  <c r="CM257" i="1"/>
  <c r="CK265" i="1"/>
  <c r="CK268" i="1"/>
  <c r="CM268" i="1"/>
  <c r="CL265" i="1"/>
  <c r="CF265" i="1"/>
  <c r="CF263" i="1"/>
  <c r="CE261" i="1"/>
  <c r="CL261" i="1"/>
  <c r="CE259" i="1"/>
  <c r="CL255" i="1"/>
  <c r="CN255" i="1"/>
  <c r="CG305" i="1"/>
  <c r="CE295" i="1"/>
  <c r="CG295" i="1"/>
  <c r="CD301" i="1"/>
  <c r="CM301" i="1"/>
  <c r="CK294" i="1"/>
  <c r="CM294" i="1"/>
  <c r="CI277" i="1"/>
  <c r="CB277" i="1" s="1"/>
  <c r="CN277" i="1"/>
  <c r="CN273" i="1"/>
  <c r="CL273" i="1"/>
  <c r="CE268" i="1"/>
  <c r="CL257" i="1"/>
  <c r="CM261" i="1"/>
  <c r="CL268" i="1"/>
  <c r="CI265" i="1"/>
  <c r="CB265" i="1" s="1"/>
  <c r="CI259" i="1"/>
  <c r="CB259" i="1" s="1"/>
  <c r="CF247" i="1"/>
  <c r="CL247" i="1"/>
  <c r="CE250" i="1"/>
  <c r="CG249" i="1"/>
  <c r="CE249" i="1"/>
  <c r="CM249" i="1"/>
  <c r="CK249" i="1"/>
  <c r="CG250" i="1"/>
  <c r="CK247" i="1"/>
  <c r="CI247" i="1"/>
  <c r="CB247" i="1" s="1"/>
  <c r="CM250" i="1"/>
  <c r="CD250" i="1"/>
  <c r="D311" i="1"/>
  <c r="D307" i="1"/>
  <c r="CK243" i="1"/>
  <c r="CM243" i="1"/>
  <c r="CE243" i="1"/>
  <c r="CD245" i="1"/>
  <c r="CF241" i="1"/>
  <c r="D312" i="1"/>
  <c r="CN237" i="1"/>
  <c r="CG238" i="1"/>
  <c r="CE238" i="1"/>
  <c r="CG237" i="1"/>
  <c r="CF236" i="1"/>
  <c r="CL238" i="1"/>
  <c r="CK238" i="1"/>
  <c r="CF237" i="1"/>
  <c r="CE237" i="1"/>
  <c r="CM238" i="1"/>
  <c r="CK235" i="1"/>
  <c r="CG267" i="1"/>
  <c r="CN236" i="1"/>
  <c r="CE256" i="1"/>
  <c r="CG256" i="1"/>
  <c r="CK245" i="1"/>
  <c r="CM245" i="1"/>
  <c r="CL236" i="1"/>
  <c r="D308" i="1"/>
  <c r="D309" i="1"/>
  <c r="CN256" i="1"/>
  <c r="CK267" i="1"/>
  <c r="CM267" i="1"/>
  <c r="CD236" i="1"/>
  <c r="CK236" i="1"/>
  <c r="CM256" i="1"/>
  <c r="CE245" i="1"/>
  <c r="CG236" i="1"/>
  <c r="CL256" i="1"/>
  <c r="CF267" i="1"/>
  <c r="CD267" i="1"/>
  <c r="CG245" i="1"/>
  <c r="CL245" i="1"/>
  <c r="CE236" i="1"/>
  <c r="CF292" i="1"/>
  <c r="CD292" i="1"/>
  <c r="CL292" i="1"/>
  <c r="CN292" i="1"/>
  <c r="D310" i="1"/>
  <c r="CK292" i="1"/>
  <c r="CK221" i="1"/>
  <c r="CD221" i="1"/>
  <c r="CL221" i="1"/>
  <c r="CL223" i="1"/>
  <c r="CI221" i="1"/>
  <c r="CB221" i="1" s="1"/>
  <c r="CN221" i="1"/>
  <c r="CL233" i="1"/>
  <c r="CG223" i="1"/>
  <c r="CF223" i="1"/>
  <c r="CJ235" i="1"/>
  <c r="CC235" i="1" s="1"/>
  <c r="CI235" i="1"/>
  <c r="CB235" i="1" s="1"/>
  <c r="CL235" i="1"/>
  <c r="CD223" i="1"/>
  <c r="CM221" i="1"/>
  <c r="CK233" i="1"/>
  <c r="CK223" i="1"/>
  <c r="CG233" i="1"/>
  <c r="CE223" i="1"/>
  <c r="CJ223" i="1"/>
  <c r="CC223" i="1" s="1"/>
  <c r="CF235" i="1"/>
  <c r="CG235" i="1"/>
  <c r="CD233" i="1"/>
  <c r="CE221" i="1"/>
  <c r="CJ221" i="1"/>
  <c r="CC221" i="1" s="1"/>
  <c r="CE235" i="1"/>
  <c r="CN235" i="1"/>
  <c r="AY156" i="1"/>
  <c r="AY151" i="1"/>
  <c r="AY154" i="1"/>
  <c r="AY157" i="1"/>
  <c r="AY155" i="1"/>
  <c r="CJ116" i="1"/>
  <c r="CC116" i="1" s="1"/>
  <c r="CF116" i="1"/>
  <c r="CF126" i="1"/>
  <c r="CJ126" i="1"/>
  <c r="CC126" i="1" s="1"/>
  <c r="CG128" i="1"/>
  <c r="CJ128" i="1"/>
  <c r="CC128" i="1" s="1"/>
  <c r="CG126" i="1"/>
  <c r="CD126" i="1"/>
  <c r="CF124" i="1"/>
  <c r="CN124" i="1"/>
  <c r="CM124" i="1"/>
  <c r="CF128" i="1"/>
  <c r="CN128" i="1"/>
  <c r="CN126" i="1"/>
  <c r="CG124" i="1"/>
  <c r="CM95" i="1"/>
  <c r="CK92" i="1"/>
  <c r="CE92" i="1"/>
  <c r="CN92" i="1"/>
  <c r="CL92" i="1"/>
  <c r="CJ92" i="1"/>
  <c r="CC92" i="1" s="1"/>
  <c r="CM92" i="1"/>
  <c r="CL95" i="1"/>
  <c r="CG92" i="1"/>
  <c r="CJ99" i="1"/>
  <c r="CC99" i="1" s="1"/>
  <c r="CE103" i="1"/>
  <c r="CM103" i="1"/>
  <c r="CF103" i="1"/>
  <c r="CN103" i="1"/>
  <c r="CK103" i="1"/>
  <c r="CJ103" i="1"/>
  <c r="CC103" i="1" s="1"/>
  <c r="CL103" i="1"/>
  <c r="CD127" i="1"/>
  <c r="CD123" i="1"/>
  <c r="CD118" i="1"/>
  <c r="CF129" i="1"/>
  <c r="CE127" i="1"/>
  <c r="CF125" i="1"/>
  <c r="CE123" i="1"/>
  <c r="CF127" i="1"/>
  <c r="CD129" i="1"/>
  <c r="CG127" i="1"/>
  <c r="CD125" i="1"/>
  <c r="CG123" i="1"/>
  <c r="CM112" i="1"/>
  <c r="CL112" i="1"/>
  <c r="CG116" i="1"/>
  <c r="CJ118" i="1"/>
  <c r="CC118" i="1" s="1"/>
  <c r="CN129" i="1"/>
  <c r="CK129" i="1"/>
  <c r="CM129" i="1"/>
  <c r="CJ127" i="1"/>
  <c r="CC127" i="1" s="1"/>
  <c r="CL127" i="1"/>
  <c r="CK126" i="1"/>
  <c r="CN125" i="1"/>
  <c r="CK125" i="1"/>
  <c r="CM125" i="1"/>
  <c r="CJ123" i="1"/>
  <c r="CC123" i="1" s="1"/>
  <c r="CL123" i="1"/>
  <c r="CD119" i="1"/>
  <c r="CL119" i="1"/>
  <c r="CN114" i="1"/>
  <c r="CJ129" i="1"/>
  <c r="CC129" i="1" s="1"/>
  <c r="CN127" i="1"/>
  <c r="CK127" i="1"/>
  <c r="CJ125" i="1"/>
  <c r="CC125" i="1" s="1"/>
  <c r="CN123" i="1"/>
  <c r="CK123" i="1"/>
  <c r="CG119" i="1"/>
  <c r="CF119" i="1"/>
  <c r="CM119" i="1"/>
  <c r="CL118" i="1"/>
  <c r="CG118" i="1"/>
  <c r="CN116" i="1"/>
  <c r="CN119" i="1"/>
  <c r="CE118" i="1"/>
  <c r="CM118" i="1"/>
  <c r="CK118" i="1"/>
  <c r="CK119" i="1"/>
  <c r="CJ119" i="1"/>
  <c r="CC119" i="1" s="1"/>
  <c r="CL114" i="1"/>
  <c r="CF118" i="1"/>
  <c r="CG110" i="1"/>
  <c r="CE114" i="1"/>
  <c r="CG114" i="1"/>
  <c r="CE110" i="1"/>
  <c r="CM110" i="1"/>
  <c r="CK110" i="1"/>
  <c r="CM114" i="1"/>
  <c r="CJ114" i="1"/>
  <c r="CC114" i="1" s="1"/>
  <c r="CK114" i="1"/>
  <c r="CJ110" i="1"/>
  <c r="CC110" i="1" s="1"/>
  <c r="CD110" i="1"/>
  <c r="CD114" i="1"/>
  <c r="CF110" i="1"/>
  <c r="CM102" i="1"/>
  <c r="CN102" i="1"/>
  <c r="CG102" i="1"/>
  <c r="CE102" i="1"/>
  <c r="CD102" i="1"/>
  <c r="CE105" i="1"/>
  <c r="CK102" i="1"/>
  <c r="CL102" i="1"/>
  <c r="CF102" i="1"/>
  <c r="CK105" i="1"/>
  <c r="CM99" i="1"/>
  <c r="CL130" i="1"/>
  <c r="CE136" i="1"/>
  <c r="CL136" i="1"/>
  <c r="CE138" i="1"/>
  <c r="CM138" i="1"/>
  <c r="CK138" i="1"/>
  <c r="CF136" i="1"/>
  <c r="CJ138" i="1"/>
  <c r="CC138" i="1" s="1"/>
  <c r="CD138" i="1"/>
  <c r="CJ136" i="1"/>
  <c r="CC136" i="1" s="1"/>
  <c r="CD136" i="1"/>
  <c r="CL138" i="1"/>
  <c r="CG130" i="1"/>
  <c r="CF140" i="1"/>
  <c r="CJ134" i="1"/>
  <c r="CC134" i="1" s="1"/>
  <c r="CJ140" i="1"/>
  <c r="CC140" i="1" s="1"/>
  <c r="CM140" i="1"/>
  <c r="CK140" i="1"/>
  <c r="CD134" i="1"/>
  <c r="CL134" i="1"/>
  <c r="CN140" i="1"/>
  <c r="CG140" i="1"/>
  <c r="CL140" i="1"/>
  <c r="CE140" i="1"/>
  <c r="CN134" i="1"/>
  <c r="CK134" i="1"/>
  <c r="CM115" i="1"/>
  <c r="CG115" i="1"/>
  <c r="CF105" i="1"/>
  <c r="CN105" i="1"/>
  <c r="CL105" i="1"/>
  <c r="CG105" i="1"/>
  <c r="CJ105" i="1"/>
  <c r="CC105" i="1" s="1"/>
  <c r="CM100" i="1"/>
  <c r="CG100" i="1"/>
  <c r="CL94" i="1"/>
  <c r="CD94" i="1"/>
  <c r="CF94" i="1"/>
  <c r="CE94" i="1"/>
  <c r="CG94" i="1"/>
  <c r="CM94" i="1"/>
  <c r="CJ94" i="1"/>
  <c r="CC94" i="1" s="1"/>
  <c r="CN135" i="1"/>
  <c r="CJ130" i="1"/>
  <c r="CC130" i="1" s="1"/>
  <c r="CD130" i="1"/>
  <c r="CF130" i="1"/>
  <c r="CN130" i="1"/>
  <c r="CK135" i="1"/>
  <c r="CJ135" i="1"/>
  <c r="CC135" i="1" s="1"/>
  <c r="CF135" i="1"/>
  <c r="CG135" i="1"/>
  <c r="CE134" i="1"/>
  <c r="CE130" i="1"/>
  <c r="CM130" i="1"/>
  <c r="CN115" i="1"/>
  <c r="CL115" i="1"/>
  <c r="D145" i="1"/>
  <c r="CD115" i="1"/>
  <c r="CK115" i="1"/>
  <c r="CF115" i="1"/>
  <c r="CJ115" i="1"/>
  <c r="CC115" i="1" s="1"/>
  <c r="CK99" i="1"/>
  <c r="CD100" i="1"/>
  <c r="CN99" i="1"/>
  <c r="CL99" i="1"/>
  <c r="CE99" i="1"/>
  <c r="CG99" i="1"/>
  <c r="CK100" i="1"/>
  <c r="CF100" i="1"/>
  <c r="CJ100" i="1"/>
  <c r="CC100" i="1" s="1"/>
  <c r="CN100" i="1"/>
  <c r="CD99" i="1"/>
  <c r="CK95" i="1"/>
  <c r="CF95" i="1"/>
  <c r="CJ95" i="1"/>
  <c r="CC95" i="1" s="1"/>
  <c r="CE95" i="1"/>
  <c r="CG95" i="1"/>
  <c r="CK34" i="1"/>
  <c r="CL34" i="1"/>
  <c r="CG34" i="1"/>
  <c r="CJ34" i="1"/>
  <c r="CC34" i="1" s="1"/>
  <c r="CN34" i="1"/>
  <c r="CE34" i="1"/>
  <c r="CF34" i="1"/>
  <c r="CD34" i="1"/>
  <c r="CD21" i="1"/>
  <c r="CJ21" i="1"/>
  <c r="CC21" i="1" s="1"/>
  <c r="CK21" i="1"/>
  <c r="CM21" i="1"/>
  <c r="CE33" i="1"/>
  <c r="CN33" i="1"/>
  <c r="CJ33" i="1"/>
  <c r="CC33" i="1" s="1"/>
  <c r="CG33" i="1"/>
  <c r="CL33" i="1"/>
  <c r="CK22" i="1"/>
  <c r="CF22" i="1"/>
  <c r="CJ22" i="1"/>
  <c r="CC22" i="1" s="1"/>
  <c r="CE22" i="1"/>
  <c r="CD22" i="1"/>
  <c r="CL22" i="1"/>
  <c r="CG22" i="1"/>
  <c r="CB318" i="1"/>
  <c r="AS318" i="1" s="1"/>
  <c r="CI318" i="1"/>
  <c r="CL296" i="1"/>
  <c r="CF296" i="1"/>
  <c r="CK296" i="1"/>
  <c r="CE296" i="1"/>
  <c r="CN296" i="1"/>
  <c r="CD296" i="1"/>
  <c r="CG296" i="1"/>
  <c r="CM296" i="1"/>
  <c r="CL286" i="1"/>
  <c r="CF286" i="1"/>
  <c r="CK286" i="1"/>
  <c r="CE286" i="1"/>
  <c r="CN286" i="1"/>
  <c r="CD286" i="1"/>
  <c r="CG286" i="1"/>
  <c r="CM286" i="1"/>
  <c r="CM117" i="1"/>
  <c r="CE117" i="1"/>
  <c r="CL117" i="1"/>
  <c r="CK117" i="1"/>
  <c r="CG117" i="1"/>
  <c r="CJ117" i="1"/>
  <c r="CC117" i="1" s="1"/>
  <c r="CF117" i="1"/>
  <c r="CN117" i="1"/>
  <c r="CD117" i="1"/>
  <c r="AW194" i="1"/>
  <c r="AW165" i="1"/>
  <c r="CL284" i="1"/>
  <c r="CF284" i="1"/>
  <c r="CK284" i="1"/>
  <c r="CE284" i="1"/>
  <c r="CN284" i="1"/>
  <c r="CD284" i="1"/>
  <c r="CM284" i="1"/>
  <c r="CG284" i="1"/>
  <c r="CM239" i="1"/>
  <c r="CG239" i="1"/>
  <c r="CL239" i="1"/>
  <c r="CF239" i="1"/>
  <c r="CK239" i="1"/>
  <c r="CE239" i="1"/>
  <c r="CN239" i="1"/>
  <c r="CD239" i="1"/>
  <c r="CK121" i="1"/>
  <c r="CF121" i="1"/>
  <c r="CM121" i="1"/>
  <c r="CG121" i="1"/>
  <c r="CL121" i="1"/>
  <c r="CE121" i="1"/>
  <c r="CJ121" i="1"/>
  <c r="CC121" i="1" s="1"/>
  <c r="CD121" i="1"/>
  <c r="CN121" i="1"/>
  <c r="CL56" i="1"/>
  <c r="CN56" i="1"/>
  <c r="CI56" i="1"/>
  <c r="CB56" i="1" s="1"/>
  <c r="CE56" i="1"/>
  <c r="CM56" i="1"/>
  <c r="CK56" i="1"/>
  <c r="CD56" i="1" s="1"/>
  <c r="CG56" i="1"/>
  <c r="CF56" i="1"/>
  <c r="CM15" i="1"/>
  <c r="CI15" i="1"/>
  <c r="CB15" i="1" s="1"/>
  <c r="CE15" i="1"/>
  <c r="CK15" i="1"/>
  <c r="CD15" i="1" s="1"/>
  <c r="CF15" i="1"/>
  <c r="CG15" i="1"/>
  <c r="CN15" i="1"/>
  <c r="CL15" i="1"/>
  <c r="AW196" i="1"/>
  <c r="AW180" i="1"/>
  <c r="CL276" i="1"/>
  <c r="CF276" i="1"/>
  <c r="CK276" i="1"/>
  <c r="CE276" i="1"/>
  <c r="CN276" i="1"/>
  <c r="CD276" i="1"/>
  <c r="CG276" i="1"/>
  <c r="CM276" i="1"/>
  <c r="CL232" i="1"/>
  <c r="CF232" i="1"/>
  <c r="CK232" i="1"/>
  <c r="CE232" i="1"/>
  <c r="CG232" i="1"/>
  <c r="CN232" i="1"/>
  <c r="CD232" i="1"/>
  <c r="CM232" i="1"/>
  <c r="AW169" i="1"/>
  <c r="CM137" i="1"/>
  <c r="CE137" i="1"/>
  <c r="CL137" i="1"/>
  <c r="CK137" i="1"/>
  <c r="CG137" i="1"/>
  <c r="CJ137" i="1"/>
  <c r="CC137" i="1" s="1"/>
  <c r="CF137" i="1"/>
  <c r="CN137" i="1"/>
  <c r="CD137" i="1"/>
  <c r="CM104" i="1"/>
  <c r="CE104" i="1"/>
  <c r="CL104" i="1"/>
  <c r="CK104" i="1"/>
  <c r="CG104" i="1"/>
  <c r="CJ104" i="1"/>
  <c r="CC104" i="1" s="1"/>
  <c r="CF104" i="1"/>
  <c r="CN104" i="1"/>
  <c r="CD104" i="1"/>
  <c r="CB319" i="1"/>
  <c r="AS319" i="1" s="1"/>
  <c r="CI319" i="1"/>
  <c r="AW198" i="1"/>
  <c r="AW182" i="1"/>
  <c r="AW174" i="1"/>
  <c r="CL62" i="1"/>
  <c r="CM62" i="1"/>
  <c r="CK62" i="1"/>
  <c r="CD62" i="1" s="1"/>
  <c r="CG62" i="1"/>
  <c r="CF62" i="1"/>
  <c r="CN62" i="1"/>
  <c r="CI62" i="1"/>
  <c r="CB62" i="1" s="1"/>
  <c r="CE62" i="1"/>
  <c r="CN55" i="1"/>
  <c r="CF55" i="1"/>
  <c r="CL55" i="1"/>
  <c r="CK55" i="1"/>
  <c r="CD55" i="1" s="1"/>
  <c r="CG55" i="1"/>
  <c r="D60" i="1"/>
  <c r="CE55" i="1"/>
  <c r="CM55" i="1"/>
  <c r="CI55" i="1"/>
  <c r="CB55" i="1" s="1"/>
  <c r="CL48" i="1"/>
  <c r="CM48" i="1"/>
  <c r="CK48" i="1"/>
  <c r="CD48" i="1" s="1"/>
  <c r="CG48" i="1"/>
  <c r="CF48" i="1"/>
  <c r="D54" i="1"/>
  <c r="CI48" i="1"/>
  <c r="CB48" i="1" s="1"/>
  <c r="CN48" i="1"/>
  <c r="CE48" i="1"/>
  <c r="AV203" i="1"/>
  <c r="CM141" i="1"/>
  <c r="CE141" i="1"/>
  <c r="CJ141" i="1"/>
  <c r="CC141" i="1" s="1"/>
  <c r="CF141" i="1"/>
  <c r="CN141" i="1"/>
  <c r="CD141" i="1"/>
  <c r="CL141" i="1"/>
  <c r="CK141" i="1"/>
  <c r="CG141" i="1"/>
  <c r="CM20" i="1"/>
  <c r="CE20" i="1"/>
  <c r="CJ20" i="1"/>
  <c r="CC20" i="1" s="1"/>
  <c r="CF20" i="1"/>
  <c r="CN20" i="1"/>
  <c r="CD20" i="1"/>
  <c r="CL20" i="1"/>
  <c r="CK20" i="1"/>
  <c r="CG20" i="1"/>
  <c r="AV204" i="1"/>
  <c r="AW184" i="1"/>
  <c r="AW173" i="1"/>
  <c r="AW166" i="1"/>
  <c r="AX42" i="1"/>
  <c r="AV205" i="1"/>
  <c r="CL300" i="1"/>
  <c r="CF300" i="1"/>
  <c r="CK300" i="1"/>
  <c r="CE300" i="1"/>
  <c r="CN300" i="1"/>
  <c r="CD300" i="1"/>
  <c r="CG300" i="1"/>
  <c r="CM300" i="1"/>
  <c r="CJ206" i="1"/>
  <c r="CC206" i="1" s="1"/>
  <c r="CI206" i="1"/>
  <c r="CB206" i="1" s="1"/>
  <c r="CL206" i="1"/>
  <c r="CE206" i="1" s="1"/>
  <c r="CK206" i="1"/>
  <c r="CD206" i="1" s="1"/>
  <c r="CH206" i="1"/>
  <c r="CA206" i="1" s="1"/>
  <c r="AW186" i="1"/>
  <c r="CL288" i="1"/>
  <c r="CF288" i="1"/>
  <c r="CK288" i="1"/>
  <c r="CE288" i="1"/>
  <c r="CN288" i="1"/>
  <c r="CD288" i="1"/>
  <c r="CM288" i="1"/>
  <c r="CG288" i="1"/>
  <c r="CL274" i="1"/>
  <c r="CF274" i="1"/>
  <c r="CK274" i="1"/>
  <c r="CE274" i="1"/>
  <c r="CN274" i="1"/>
  <c r="CD274" i="1"/>
  <c r="CM274" i="1"/>
  <c r="CG274" i="1"/>
  <c r="AW195" i="1"/>
  <c r="AW187" i="1"/>
  <c r="AW183" i="1"/>
  <c r="AW179" i="1"/>
  <c r="CM113" i="1"/>
  <c r="CE113" i="1"/>
  <c r="CJ113" i="1"/>
  <c r="CC113" i="1" s="1"/>
  <c r="CF113" i="1"/>
  <c r="CN113" i="1"/>
  <c r="CD113" i="1"/>
  <c r="CL113" i="1"/>
  <c r="CK113" i="1"/>
  <c r="CG113" i="1"/>
  <c r="CM98" i="1"/>
  <c r="CE98" i="1"/>
  <c r="CJ98" i="1"/>
  <c r="CC98" i="1" s="1"/>
  <c r="CF98" i="1"/>
  <c r="CN98" i="1"/>
  <c r="CD98" i="1"/>
  <c r="CL98" i="1"/>
  <c r="CK98" i="1"/>
  <c r="CG98" i="1"/>
  <c r="CM93" i="1"/>
  <c r="CE93" i="1"/>
  <c r="CJ93" i="1"/>
  <c r="CC93" i="1" s="1"/>
  <c r="CF93" i="1"/>
  <c r="CN93" i="1"/>
  <c r="CD93" i="1"/>
  <c r="CL93" i="1"/>
  <c r="CK93" i="1"/>
  <c r="CG93" i="1"/>
  <c r="CM28" i="1"/>
  <c r="CE28" i="1"/>
  <c r="CJ28" i="1"/>
  <c r="CC28" i="1" s="1"/>
  <c r="CF28" i="1"/>
  <c r="CN28" i="1"/>
  <c r="CD28" i="1"/>
  <c r="CG28" i="1"/>
  <c r="CL28" i="1"/>
  <c r="CK28" i="1"/>
  <c r="AW188" i="1"/>
  <c r="AX45" i="1"/>
  <c r="CL272" i="1"/>
  <c r="CF272" i="1"/>
  <c r="CK272" i="1"/>
  <c r="CE272" i="1"/>
  <c r="CN272" i="1"/>
  <c r="CD272" i="1"/>
  <c r="CG272" i="1"/>
  <c r="CM272" i="1"/>
  <c r="CM109" i="1"/>
  <c r="CE109" i="1"/>
  <c r="CL109" i="1"/>
  <c r="CK109" i="1"/>
  <c r="CG109" i="1"/>
  <c r="CJ109" i="1"/>
  <c r="CC109" i="1" s="1"/>
  <c r="CF109" i="1"/>
  <c r="CN109" i="1"/>
  <c r="CD109" i="1"/>
  <c r="CM32" i="1"/>
  <c r="CE32" i="1"/>
  <c r="CL32" i="1"/>
  <c r="CK32" i="1"/>
  <c r="CG32" i="1"/>
  <c r="CN32" i="1"/>
  <c r="CD32" i="1"/>
  <c r="CJ32" i="1"/>
  <c r="CC32" i="1" s="1"/>
  <c r="CF32" i="1"/>
  <c r="CM24" i="1"/>
  <c r="CE24" i="1"/>
  <c r="CL24" i="1"/>
  <c r="CG24" i="1"/>
  <c r="CK24" i="1"/>
  <c r="CD24" i="1"/>
  <c r="CJ24" i="1"/>
  <c r="CC24" i="1" s="1"/>
  <c r="CF24" i="1"/>
  <c r="CN24" i="1"/>
  <c r="D36" i="1"/>
  <c r="AW190" i="1"/>
  <c r="CL298" i="1"/>
  <c r="CF298" i="1"/>
  <c r="CK298" i="1"/>
  <c r="CE298" i="1"/>
  <c r="CN298" i="1"/>
  <c r="CD298" i="1"/>
  <c r="CM298" i="1"/>
  <c r="CG298" i="1"/>
  <c r="CM133" i="1"/>
  <c r="CE133" i="1"/>
  <c r="CJ133" i="1"/>
  <c r="CC133" i="1" s="1"/>
  <c r="CF133" i="1"/>
  <c r="CN133" i="1"/>
  <c r="CD133" i="1"/>
  <c r="CL133" i="1"/>
  <c r="CK133" i="1"/>
  <c r="CG133" i="1"/>
  <c r="CM122" i="1"/>
  <c r="CE122" i="1"/>
  <c r="CJ122" i="1"/>
  <c r="CC122" i="1" s="1"/>
  <c r="CF122" i="1"/>
  <c r="CN122" i="1"/>
  <c r="CD122" i="1"/>
  <c r="CL122" i="1"/>
  <c r="CK122" i="1"/>
  <c r="CG122" i="1"/>
  <c r="AW192" i="1"/>
  <c r="AW175" i="1"/>
  <c r="AW164" i="1"/>
  <c r="AX260" i="1" l="1"/>
  <c r="AX287" i="1"/>
  <c r="AX61" i="1"/>
  <c r="AX264" i="1"/>
  <c r="AW112" i="1"/>
  <c r="AW106" i="1"/>
  <c r="AW132" i="1"/>
  <c r="AX279" i="1"/>
  <c r="AX280" i="1"/>
  <c r="AX225" i="1"/>
  <c r="AX246" i="1"/>
  <c r="AX290" i="1"/>
  <c r="AX299" i="1"/>
  <c r="AX248" i="1"/>
  <c r="AX289" i="1"/>
  <c r="AX275" i="1"/>
  <c r="AX230" i="1"/>
  <c r="AW101" i="1"/>
  <c r="AX227" i="1"/>
  <c r="AX43" i="1"/>
  <c r="AX48" i="1"/>
  <c r="AY26" i="1"/>
  <c r="AX270" i="1"/>
  <c r="AW108" i="1"/>
  <c r="AX266" i="1"/>
  <c r="AW111" i="1"/>
  <c r="AX62" i="1"/>
  <c r="AX231" i="1"/>
  <c r="AW91" i="1"/>
  <c r="AX303" i="1"/>
  <c r="AX244" i="1"/>
  <c r="AY23" i="1"/>
  <c r="AY25" i="1"/>
  <c r="AX282" i="1"/>
  <c r="AY19" i="1"/>
  <c r="AX262" i="1"/>
  <c r="AY21" i="1"/>
  <c r="AX267" i="1"/>
  <c r="AY30" i="1"/>
  <c r="AX297" i="1"/>
  <c r="AX258" i="1"/>
  <c r="AX306" i="1"/>
  <c r="AX302" i="1"/>
  <c r="AX224" i="1"/>
  <c r="AX283" i="1"/>
  <c r="AX278" i="1"/>
  <c r="AW144" i="1"/>
  <c r="AX241" i="1"/>
  <c r="AX277" i="1"/>
  <c r="AX285" i="1"/>
  <c r="AY35" i="1"/>
  <c r="AX237" i="1"/>
  <c r="AX291" i="1"/>
  <c r="AX254" i="1"/>
  <c r="AX240" i="1"/>
  <c r="AX304" i="1"/>
  <c r="AX281" i="1"/>
  <c r="AX222" i="1"/>
  <c r="AX252" i="1"/>
  <c r="AX293" i="1"/>
  <c r="AX251" i="1"/>
  <c r="AX226" i="1"/>
  <c r="AY27" i="1"/>
  <c r="AW139" i="1"/>
  <c r="AX247" i="1"/>
  <c r="AX294" i="1"/>
  <c r="AW142" i="1"/>
  <c r="AW107" i="1"/>
  <c r="AX229" i="1"/>
  <c r="AX234" i="1"/>
  <c r="AW131" i="1"/>
  <c r="AY31" i="1"/>
  <c r="AX243" i="1"/>
  <c r="AW97" i="1"/>
  <c r="AW120" i="1"/>
  <c r="AW124" i="1"/>
  <c r="AX269" i="1"/>
  <c r="AX242" i="1"/>
  <c r="AY29" i="1"/>
  <c r="AX271" i="1"/>
  <c r="AW136" i="1"/>
  <c r="AX255" i="1"/>
  <c r="AW96" i="1"/>
  <c r="AX228" i="1"/>
  <c r="AX253" i="1"/>
  <c r="AW143" i="1"/>
  <c r="AX292" i="1"/>
  <c r="AW138" i="1"/>
  <c r="AW128" i="1"/>
  <c r="AW126" i="1"/>
  <c r="AX263" i="1"/>
  <c r="AX286" i="1"/>
  <c r="AX273" i="1"/>
  <c r="AX239" i="1"/>
  <c r="AW92" i="1"/>
  <c r="AY34" i="1"/>
  <c r="AX238" i="1"/>
  <c r="AX261" i="1"/>
  <c r="AX250" i="1"/>
  <c r="AX249" i="1"/>
  <c r="AX295" i="1"/>
  <c r="AX257" i="1"/>
  <c r="AX301" i="1"/>
  <c r="AX265" i="1"/>
  <c r="AX305" i="1"/>
  <c r="AX256" i="1"/>
  <c r="AX259" i="1"/>
  <c r="AX268" i="1"/>
  <c r="AX276" i="1"/>
  <c r="AX221" i="1"/>
  <c r="AX236" i="1"/>
  <c r="AX245" i="1"/>
  <c r="AX233" i="1"/>
  <c r="AX223" i="1"/>
  <c r="AX296" i="1"/>
  <c r="AX235" i="1"/>
  <c r="AW116" i="1"/>
  <c r="AW127" i="1"/>
  <c r="AW123" i="1"/>
  <c r="AW129" i="1"/>
  <c r="AW102" i="1"/>
  <c r="AW103" i="1"/>
  <c r="AW94" i="1"/>
  <c r="AW118" i="1"/>
  <c r="AW125" i="1"/>
  <c r="AW114" i="1"/>
  <c r="AW119" i="1"/>
  <c r="AW110" i="1"/>
  <c r="AW95" i="1"/>
  <c r="AW140" i="1"/>
  <c r="AW134" i="1"/>
  <c r="AW135" i="1"/>
  <c r="A378" i="1"/>
  <c r="AW115" i="1"/>
  <c r="AW104" i="1"/>
  <c r="AW105" i="1"/>
  <c r="AW99" i="1"/>
  <c r="AW130" i="1"/>
  <c r="AW117" i="1"/>
  <c r="AW98" i="1"/>
  <c r="AW100" i="1"/>
  <c r="AY32" i="1"/>
  <c r="AY20" i="1"/>
  <c r="AY24" i="1"/>
  <c r="AY33" i="1"/>
  <c r="AY22" i="1"/>
  <c r="AW133" i="1"/>
  <c r="AY28" i="1"/>
  <c r="AX55" i="1"/>
  <c r="AX232" i="1"/>
  <c r="AW122" i="1"/>
  <c r="AX298" i="1"/>
  <c r="AW109" i="1"/>
  <c r="AX272" i="1"/>
  <c r="AW93" i="1"/>
  <c r="AX274" i="1"/>
  <c r="AX288" i="1"/>
  <c r="AX56" i="1"/>
  <c r="AX15" i="1"/>
  <c r="AW121" i="1"/>
  <c r="AW113" i="1"/>
  <c r="AV206" i="1"/>
  <c r="AX300" i="1"/>
  <c r="B378" i="1"/>
  <c r="AW141" i="1"/>
  <c r="AW137" i="1"/>
  <c r="AX284" i="1"/>
</calcChain>
</file>

<file path=xl/sharedStrings.xml><?xml version="1.0" encoding="utf-8"?>
<sst xmlns="http://schemas.openxmlformats.org/spreadsheetml/2006/main" count="13156" uniqueCount="305">
  <si>
    <t>SERVICIO DE SALUD</t>
  </si>
  <si>
    <t xml:space="preserve"> REM-A9. ATENCIÓN DE SALUD BUCAL EN LA RED ASISTENCIAL </t>
  </si>
  <si>
    <t xml:space="preserve">SECCIÓN A: CONSULTAS Y CONTROLES ODONTOLÓGICOS REALIZADOS EN APS. </t>
  </si>
  <si>
    <t xml:space="preserve">ACTIVIDAD </t>
  </si>
  <si>
    <t>TOTAL</t>
  </si>
  <si>
    <t>SEGÚN GRUPOS DE EDAD O DE RIESGO</t>
  </si>
  <si>
    <t>12 años (incluido en el grupo de 10-14 años)</t>
  </si>
  <si>
    <t>Embarazadas</t>
  </si>
  <si>
    <t>60 años (incluido en grupos de 60-64 años)</t>
  </si>
  <si>
    <t>Usuarios en Situación de Discapacidad</t>
  </si>
  <si>
    <t>Niños, niñas, adolescentes y jóvenes población SENAME</t>
  </si>
  <si>
    <t>Migrantes</t>
  </si>
  <si>
    <t>Paciente en Control Programa Salud Cardiovascular</t>
  </si>
  <si>
    <t>Menos de 1 año</t>
  </si>
  <si>
    <t>1 año</t>
  </si>
  <si>
    <t>2 años</t>
  </si>
  <si>
    <t>3 años</t>
  </si>
  <si>
    <t>4 años</t>
  </si>
  <si>
    <t>5 años</t>
  </si>
  <si>
    <t>6 años</t>
  </si>
  <si>
    <t>7 años</t>
  </si>
  <si>
    <t>8-9 años</t>
  </si>
  <si>
    <t>10-14 años</t>
  </si>
  <si>
    <t>15-19 años</t>
  </si>
  <si>
    <t xml:space="preserve">20-24 años </t>
  </si>
  <si>
    <t>25-34 años</t>
  </si>
  <si>
    <t>35-44 años</t>
  </si>
  <si>
    <t>45-59 años</t>
  </si>
  <si>
    <t>60-64 años</t>
  </si>
  <si>
    <t>65-74 años</t>
  </si>
  <si>
    <t>75 y más años</t>
  </si>
  <si>
    <t>Ambos Sexos</t>
  </si>
  <si>
    <t>Hombres</t>
  </si>
  <si>
    <t>Mujeres</t>
  </si>
  <si>
    <t>CONSULTA DE MORBILIDAD</t>
  </si>
  <si>
    <t>CONTROL ODONTOLÓGICO</t>
  </si>
  <si>
    <t>CONSULTA DE URGENCIA (GES)</t>
  </si>
  <si>
    <t>INASISTENCIA A CONSULTA</t>
  </si>
  <si>
    <t>SECCIÓN B: ACTIVIDADES DE ODONTOLOGÍA GENERAL  REALIZADOS EN NIVEL PRIMARIO Y SECUNDARIO DE SALUD.</t>
  </si>
  <si>
    <t>TIPO DE ACTIVIDAD</t>
  </si>
  <si>
    <t xml:space="preserve">TOTAL </t>
  </si>
  <si>
    <t>Beneficiarios</t>
  </si>
  <si>
    <t>Compra de Servicio</t>
  </si>
  <si>
    <t>EDUCACIÓN INDIVIDUAL CON INSTRUCCIÓN DE TÉCNICA DE CEPILLADO</t>
  </si>
  <si>
    <t>CONSEJERÍA BREVE EN TABACO</t>
  </si>
  <si>
    <t>EXAMEN DE SALUD ORAL</t>
  </si>
  <si>
    <t>APLICACIÓN DE SELLANTES</t>
  </si>
  <si>
    <t>FLUORURACIÓN TÓPICA BARNIZ</t>
  </si>
  <si>
    <t>ACTIVIDAD INTERCEPTIVA DE ANOMALÍAS DENTO MAXILARES (OPI)</t>
  </si>
  <si>
    <t>DESTARTRAJE SUPRAGINGIVAL Y PULIDO CORONARIO</t>
  </si>
  <si>
    <t>EXODONCIA</t>
  </si>
  <si>
    <t>PROCEDIMIENTO PULPAR</t>
  </si>
  <si>
    <t>ACCESO CAVITARIO</t>
  </si>
  <si>
    <t>RESTAURACIÓN ESTÉTICA</t>
  </si>
  <si>
    <t>RESTAURACIÓN DE AMALGAMAS</t>
  </si>
  <si>
    <t xml:space="preserve">OBTURACIÓN DE VIDRIO IONÓMERO </t>
  </si>
  <si>
    <t>DESTARTRAJE SUBGINGIVAL Y PULIDO RADICULAR POR SEXTANTE</t>
  </si>
  <si>
    <t>TRATAMIENTO RESTAURADOR ATRAUMÁTICO (ART)</t>
  </si>
  <si>
    <t>PROCEDIMIENTOS MÉDICO-QUIRÚRGICOS</t>
  </si>
  <si>
    <t>RADIOGRAFÍA INTRAORAL (RETROALVEOLARES, BITE WING Y OCLUSALES)</t>
  </si>
  <si>
    <t>TOTAL ACTIVIDADES</t>
  </si>
  <si>
    <t>SECCIÓN C : INGRESOS Y EGRESOS EN APS</t>
  </si>
  <si>
    <t>TIPO DE INGRESO O EGRESO</t>
  </si>
  <si>
    <t xml:space="preserve">TOTAL  </t>
  </si>
  <si>
    <t>Según grupos de edad o de riesgo</t>
  </si>
  <si>
    <t>Pacientes en Control Programa Salud Cardiovascular</t>
  </si>
  <si>
    <t>INGRESOS A TRATAMIENTO ODONTOLOGÍA GENERAL</t>
  </si>
  <si>
    <t>INGRESO CONTROL CON ENFOQUE RIESGO ODONTOLÓGICO (CERO)</t>
  </si>
  <si>
    <t>EGRESO CONTROL CON ENFOQUE RIESGO ODONTOLÓGICO (CERO)</t>
  </si>
  <si>
    <t>ALTAS ODONTOLÓGICAS PREVENTIVAS</t>
  </si>
  <si>
    <t>ALTAS ODONTOLÓGICAS INTEGRALES (EXCLUYE SECCIÓN G)</t>
  </si>
  <si>
    <t>ALTAS ODONTOLÓGICAS TOTALES</t>
  </si>
  <si>
    <t>EGRESOS POR ABANDONO</t>
  </si>
  <si>
    <t xml:space="preserve">ÍNDICE ceod O COPD EN PACIENTES INGRESADOS (Índice ceod se usa en menores de 7 años, para resto se utiliza COPD) </t>
  </si>
  <si>
    <t>1 a 2</t>
  </si>
  <si>
    <t>3 a 4</t>
  </si>
  <si>
    <t>5 a 6</t>
  </si>
  <si>
    <t>7 a 8</t>
  </si>
  <si>
    <t>9 o más</t>
  </si>
  <si>
    <t xml:space="preserve"> N° de dientes (total de dientes en boca. En dentición mixta se suman los dientes primarios y permanentes)</t>
  </si>
  <si>
    <t>1 a 9</t>
  </si>
  <si>
    <t>10 a 19</t>
  </si>
  <si>
    <t>20 a 27</t>
  </si>
  <si>
    <t>28 y más</t>
  </si>
  <si>
    <t>CÓDIGO EXAMEN PERIODONTAL BASICO (EPB) EN PACIENTES INGRESADOS</t>
  </si>
  <si>
    <t>1,2,3</t>
  </si>
  <si>
    <t>4 y *</t>
  </si>
  <si>
    <t>SECCIÓN D : INTERCONSULTAS GENERADAS EN ESTABLECIMIENTOS DE APS</t>
  </si>
  <si>
    <t>ESPECIALIDAD</t>
  </si>
  <si>
    <t>Gestantes</t>
  </si>
  <si>
    <t>60 años</t>
  </si>
  <si>
    <t>Usuarios en Situación de Discapacidad*</t>
  </si>
  <si>
    <t>Niños. Niñas, adolescentes y jóvenes Población SENAME</t>
  </si>
  <si>
    <t>ENDODONCIA</t>
  </si>
  <si>
    <t>REHABILITACIÓN ORAL</t>
  </si>
  <si>
    <t>PRÓTESIS REMOVIBLES</t>
  </si>
  <si>
    <t>PRÓTESIS FIJA</t>
  </si>
  <si>
    <t>PRÓTESIS IMPLANTOASISTIDA</t>
  </si>
  <si>
    <t xml:space="preserve">CIRUGÍA BUCAL </t>
  </si>
  <si>
    <t>CIRUGÍA Y TRAUMATOLOGÍA MAXILOFACIAL</t>
  </si>
  <si>
    <t xml:space="preserve">ODONTOPEDIATRÍA </t>
  </si>
  <si>
    <t>ORTODONCIA Y ORTOPEDIA DENTOMAXILOFACIAL</t>
  </si>
  <si>
    <t>APARATOLOGÍA FIJA</t>
  </si>
  <si>
    <t>APARATOLOGÍA REMOVIBLE</t>
  </si>
  <si>
    <t>PERIODONCIA</t>
  </si>
  <si>
    <t xml:space="preserve">IMAGENOLOGÍA ORAL Y MAXILOFACIAL </t>
  </si>
  <si>
    <t>PATOLOGÍA ORAL</t>
  </si>
  <si>
    <t>IMPLANTOLOGÍA BUCO MAXILOFACIAL</t>
  </si>
  <si>
    <t>TRASTORNOS TEMPOROMANDIBULARES Y DOLOR OROFACIAL</t>
  </si>
  <si>
    <t>SOMATOPRÓTESIS</t>
  </si>
  <si>
    <t>SECCIÓN E: CONSULTAS ODONTOLÓGICAS  EN HORARIO CONTINUADO (incluidas en  Secciones A y B. Excluye extensiones horarias de Sección G )</t>
  </si>
  <si>
    <t>JORNADA</t>
  </si>
  <si>
    <t xml:space="preserve">CONSULTAS  </t>
  </si>
  <si>
    <t xml:space="preserve"> HORARIO CONTINUADO</t>
  </si>
  <si>
    <t>VESPERTINA (LUNES-VIERNES)</t>
  </si>
  <si>
    <t>SÁBADO, DOMINGO o FESTIVO</t>
  </si>
  <si>
    <t xml:space="preserve">SECCIÓN F:  ACTIVIDADES DE ATENCIÓN EN ESPECIALIDADES ODONTOLÓGICAS. </t>
  </si>
  <si>
    <t>ACTIVIDADES DE ESPECIALIDADES</t>
  </si>
  <si>
    <t>12 años (incluidos en  grupo de 10-14 años)</t>
  </si>
  <si>
    <t>60 años incluidos en grupos de  60-64 años)</t>
  </si>
  <si>
    <t>Compra de Servicios</t>
  </si>
  <si>
    <t xml:space="preserve">Usuarios de Situación de Discapacidad </t>
  </si>
  <si>
    <t>Niños, niñas, adolescentes y jovenes RED SENAME</t>
  </si>
  <si>
    <t>Menos de 1 año - 1 año</t>
  </si>
  <si>
    <t>EXAMEN Y DIAGNÓSTICO DE ESPECIALIDAD</t>
  </si>
  <si>
    <t>EDUCACIÓN EN SALUD BUCAL</t>
  </si>
  <si>
    <t>RESPUESTA A INTERCONSULTA PERSONAS HOSPITALIZADOS</t>
  </si>
  <si>
    <t>VISITA A SALA</t>
  </si>
  <si>
    <t>CONTRALORÍA CLÍNICA</t>
  </si>
  <si>
    <t>CIRUGÍA TERCER MOLAR</t>
  </si>
  <si>
    <t>CIRUGÍA MENOR AMBULATORIA</t>
  </si>
  <si>
    <t>CIRUGÍA MAYOR AMBULATORIA</t>
  </si>
  <si>
    <t>TRATAMIENTO TRAUMATISMO DENTOALVEOLAR</t>
  </si>
  <si>
    <t>OBTURACIÓN DIRECTA</t>
  </si>
  <si>
    <t>OBTURACIÓN INDIRECTA (INLAYS U ONLAYS)</t>
  </si>
  <si>
    <t>INSTALACIÓN APARATO REMOVIBLE ORTODÓNCICO</t>
  </si>
  <si>
    <t>INSTALACIÓN APARATO FIJO ORTODÓNCICO</t>
  </si>
  <si>
    <t>INSTALACIÓN APARATO DE CONTENCIÓN ORTODÓNCICO</t>
  </si>
  <si>
    <t>RETIRO APARATOLOGÍA DE ORTODONCIA</t>
  </si>
  <si>
    <t>ORTOPEDIA PREQUIRÚRGICA</t>
  </si>
  <si>
    <t>ORTODONCIA PREVENTIVA E INTERCEPTIVA (OPI)</t>
  </si>
  <si>
    <t>TRATAMIENTO ENDODONCIA UNIRRADICULAR</t>
  </si>
  <si>
    <t>TRATAMIENTO ENDODONCIA BIRRADICULAR</t>
  </si>
  <si>
    <t>TRATAMIENTO ENDODONCIA MULTIRRADICULAR</t>
  </si>
  <si>
    <t>INDUCCIÓN AL CIERRE APICAL</t>
  </si>
  <si>
    <t>RETRATAMIENTO DE ENDODONCIA</t>
  </si>
  <si>
    <t>CIRUGÍA APICAL</t>
  </si>
  <si>
    <t xml:space="preserve">ADAPTACIÓN A LA ATENCIÓN ODONTOLÓGICA </t>
  </si>
  <si>
    <t>PROCEDIMIENTO RESTAURADOR (ODONTOPEDIATRÍA)</t>
  </si>
  <si>
    <t>PROCEDIMIENTO PULPAR (ODONTOPEDIATRÍA)</t>
  </si>
  <si>
    <t>CIRUGÍA AMBULATORIA (ODONTOPEDIATRÍA)</t>
  </si>
  <si>
    <t xml:space="preserve">DESTARTRAJE SUBGINGIVAL O PULIDO RADICULAR </t>
  </si>
  <si>
    <t>DESTARTRAJE SUPRAGINGIVAL O PULIDO CORONARIO</t>
  </si>
  <si>
    <t>PROCEDIMIENTO QUIRÚRGICO (PERIODONCIA)</t>
  </si>
  <si>
    <t>PROCEDIMIENTO QUIRÚRGICO PERIIMPLANTAR (PERIODONCIA)</t>
  </si>
  <si>
    <t>FERULIZACIÓN</t>
  </si>
  <si>
    <t>REHABILITACIÓN MEDIANTE PRÓTESIS REMOVIBLE ACRÍLICA PARCIAL O TOTAL</t>
  </si>
  <si>
    <t>REHABILITACIÓN MEDIANTE PRÓTESIS REMOVIBLE METÁLICA PARCIAL</t>
  </si>
  <si>
    <t>REHABILITACIÓN MEDIANTE PRÓTESIS FIJA UNITARIA O PLURAL</t>
  </si>
  <si>
    <t>REHABILITACIÓN MEDIANTE PRÓTESIS FIJA IMPLANTOASISTIDA</t>
  </si>
  <si>
    <t>REHABILITACIÓN MEDIANTE PRÓTESIS MUCO-  IMPLANTOASISTIDA</t>
  </si>
  <si>
    <t>REPARACIÓN DE PRÓTESIS</t>
  </si>
  <si>
    <t>IMPLANTOLOGÍA QUIRÚRGICA</t>
  </si>
  <si>
    <t>TOMA DE BIOPSIA</t>
  </si>
  <si>
    <t>ESTUDIO HISTOPATOLÓGICO</t>
  </si>
  <si>
    <t>SIALOMETRÍA</t>
  </si>
  <si>
    <t>TERAPIA FARMACOLÓGICA DE LESIONES DEL TERRITORIO ORAL Y MAXILOFACIAL</t>
  </si>
  <si>
    <t>TERAPIA NO FARMACOLÓGICA DE LESIONES DEL TERRITORIO ORAL Y MAXILOFACIAL</t>
  </si>
  <si>
    <t>ESTUDIO CLÍNICO LESIONES DEL TERRITORIO ORAL MAXILOFACIAL</t>
  </si>
  <si>
    <t>TERAPIA FÍSICA EN TRASTORNOS TEMPOROMANDIBULARES (TTM) Y DOLOR OROFACIAL (DOF)</t>
  </si>
  <si>
    <t>INFILTRACIÓN EN ARTICULACIÓN TEMPORO MANDIBULAR (ATM)</t>
  </si>
  <si>
    <t>BLOQUEO ANESTÉSICO Y/O MEDICAMENTOSO EN TTM Y DOF</t>
  </si>
  <si>
    <t>ARTROCENTESIS EN ATM</t>
  </si>
  <si>
    <t>TERAPIA BIOCONDUCTUAL</t>
  </si>
  <si>
    <t>DESGASTE SELECTIVO</t>
  </si>
  <si>
    <t>INSTALACIÓN DE DISPOSITIVO ORTOPÉDICO</t>
  </si>
  <si>
    <t>ACTIVIDADES SOMATOPRÓTESIS</t>
  </si>
  <si>
    <t>REHABILITACIÓN DE PRÓTESIS MAXILOFACIAL</t>
  </si>
  <si>
    <t>SECCIÓN F.1:  ACTIVIDADES DE IMAGENOLOGÍA ORAL Y MAXILOFACIAL.</t>
  </si>
  <si>
    <t>ACTIVIDADES DE APOYO</t>
  </si>
  <si>
    <t xml:space="preserve">Total </t>
  </si>
  <si>
    <t>RADIOGRAFÍA INTRAORAL MEDIANTE TÉCNICAS RETROALVEOLARES (POR PLACA)</t>
  </si>
  <si>
    <t>RADIOGRAFÍA INTRAORAL MEDIANTE TÉCNICAS BITE WING (POR PROCEDIMIENTO)</t>
  </si>
  <si>
    <t>RADIOGRAFÍA EXTRAORAL (POR PLACA)</t>
  </si>
  <si>
    <t>RADIOGRAFÍA OCLUSAL (POR PLACA)</t>
  </si>
  <si>
    <t>TELERRADIOGRAFÍA (POR PLACA)</t>
  </si>
  <si>
    <t>RADIOGRAFÍA PANORÁMICA (POR PLACA)</t>
  </si>
  <si>
    <t>TOMOGRAFÍA COMPUTACIONAL MAXILO FACIAL CONE BEAM (POR ADQUISICIÓN)</t>
  </si>
  <si>
    <t>SIALOGRAFÍAS (POR PROCEDIMIENTO)</t>
  </si>
  <si>
    <t>PROCEDIMIENTO IMAGENOLÓGICO COMPLEJO (POR PROCEDIMIENTO)</t>
  </si>
  <si>
    <t>SECCIÓN G: PROGRAMAS ESPECIALES Y GES (Actividades incluidas en Sección B)</t>
  </si>
  <si>
    <t>PROGRAMA - ACTIVIDAD</t>
  </si>
  <si>
    <t>Usuario en Situación de Discapacidad</t>
  </si>
  <si>
    <t>Egreso por Abandono</t>
  </si>
  <si>
    <t>Paciente Diabético en Control Programa Salud Cardiovascular</t>
  </si>
  <si>
    <t>PROGRAMA ODONTOLÓGICO INTEGRAL, ESTRATEGIA MÁS SONRISAS PARA CHILE</t>
  </si>
  <si>
    <t>N°AUDITORÍAS CLÍNICAS REALIZADAS</t>
  </si>
  <si>
    <t>ALTAS INTEGRALES</t>
  </si>
  <si>
    <t>JUNJI-INTEGRA-MINEDUC</t>
  </si>
  <si>
    <t>SERNAM</t>
  </si>
  <si>
    <t>PRODEMU</t>
  </si>
  <si>
    <t xml:space="preserve">CHILE SOLIDARIO </t>
  </si>
  <si>
    <t>MINVU</t>
  </si>
  <si>
    <t>DEMANDA LOCAL</t>
  </si>
  <si>
    <t xml:space="preserve">PROGRAMA ODONTOLÓGICO INTEGRAL, ESTRATEGIA HOMBRES DE ESCASOS RECURSOS </t>
  </si>
  <si>
    <t>ALTAS INTEGRALES/ACTIVIDADES</t>
  </si>
  <si>
    <t>TOTAL ALTAS INTEGRALES</t>
  </si>
  <si>
    <t>Nº DE AUDITORIAS CLÍNICAS REALIZADAS</t>
  </si>
  <si>
    <t>REPARACIÓN DE PROTESIS</t>
  </si>
  <si>
    <t>PROGRAMA ODONTOLÓGICO INTEGRAL, ESTRATEGIA ATENCION ODONTOLOGICA EN DOMICILIO</t>
  </si>
  <si>
    <t>ALTAS ODONTOLOGICAS</t>
  </si>
  <si>
    <t xml:space="preserve">TOTAL ALTAS </t>
  </si>
  <si>
    <t>ALTAS PERSONAS CON DEPENDENCIA SEVERA</t>
  </si>
  <si>
    <t>ALTAS CUIDADORES PERSONAS CON DEPENDENCIA</t>
  </si>
  <si>
    <t>PROGRAMA MEJORAMIENTO DEL ACCESO, ESTRATEGIA RESOLUCIÓN DE ESPECIALIDAD EN APS</t>
  </si>
  <si>
    <t>TRATAMIENTO ENDODONCIA</t>
  </si>
  <si>
    <t>N° PACIENTES</t>
  </si>
  <si>
    <t>N° DIENTES TRATADOS POR ODONTOLOGO GRAL</t>
  </si>
  <si>
    <t>N° DIENTES TRATADOS POR  ENDODONCISTA</t>
  </si>
  <si>
    <t>TRATAMIENTO DE PERIODONCIA</t>
  </si>
  <si>
    <t>N° DE SEXTANTES POR PERIODONCISTA</t>
  </si>
  <si>
    <t>N° PRÓTESIS REALIZADAS POR ODONTOLOGO GRAL</t>
  </si>
  <si>
    <t>N° PRÓTESIS REALIZADAS POR REHABILITADORES ORALES</t>
  </si>
  <si>
    <t>PROGRAMA GES ODONTOLÓGICO ADULTO DE 60 AÑOS.</t>
  </si>
  <si>
    <t>N° DIENTES</t>
  </si>
  <si>
    <t>N° PRÓTESIS</t>
  </si>
  <si>
    <t>PROGRAMA ODONTOLOGICO INTEGRAL, ESTRATEGIA ESTUDIANTES DE CUARTO MEDIO</t>
  </si>
  <si>
    <t>ALTAS INTEGRALES ESTUDIANTES DE CUARTO MEDIO</t>
  </si>
  <si>
    <t>ALTA INTEGRAL EN CENTRO DE SALUD</t>
  </si>
  <si>
    <t>ALTA INTEGRAL EN UNIDAD DENTAL MÓVIL O PORTÁTIL</t>
  </si>
  <si>
    <t>ALTA INTEGRAL EN ESTABLECIMIENTO EDUCACIONAL</t>
  </si>
  <si>
    <t>PROGRAMA MEJORAMIENTO DEL ACCESO, ESTRATEGIA MORBILIDAD ADULTO</t>
  </si>
  <si>
    <t>MORBILIDAD ADULTO</t>
  </si>
  <si>
    <t>N° TOTAL DE ACTIVIDAD RECUPERATIVA REALIZADA EN &gt;20 AÑOS, EN EXTENSIÓN HORARIA</t>
  </si>
  <si>
    <t>N° DE CONSULTAS DE MORBILIDAD REALIZADAS EN &gt;20 AÑOS, EN EXTENSIÓN HORARIA</t>
  </si>
  <si>
    <t>SECCIÓN G.1: PROGRAMA SEMBRANDO SONRISAS</t>
  </si>
  <si>
    <t>ACTIVIDAD</t>
  </si>
  <si>
    <t>Total</t>
  </si>
  <si>
    <t>JUNJI</t>
  </si>
  <si>
    <t>INTEGRA</t>
  </si>
  <si>
    <t>MINEDUC</t>
  </si>
  <si>
    <t>EXAMEN DE SALUD</t>
  </si>
  <si>
    <t>Nº DE NIÑOS CON ÍNDICE ceod=0 AL INGRESO</t>
  </si>
  <si>
    <t>SET DE HIGIENE ORAL ENTREGADOS</t>
  </si>
  <si>
    <t>Nº DE APLICACIONES FLÚOR BARNIZ</t>
  </si>
  <si>
    <t>EDUCACIÓN GRUPAL EN ESTABLECIMIENTO DE EDUCACIÓN</t>
  </si>
  <si>
    <t>N° DE ESTABLECIMIENTOS DE EDUCACIÓN CON PROGRAMA IMPLEMENTADO</t>
  </si>
  <si>
    <t>SECCIÓN H: SEDACIÓN Y ANESTESIA</t>
  </si>
  <si>
    <t>ATENCIÓN BAJO SEDACIÓN INHALATORIA (CON ÓXIDO NITROSO)</t>
  </si>
  <si>
    <t>SEDACIÓN ENDOVENOSA</t>
  </si>
  <si>
    <t>ATENCIÓN BAJO ANESTESIA GENERAL</t>
  </si>
  <si>
    <t>ATENCIÓN BAJO SEDACIÓN ORAL</t>
  </si>
  <si>
    <t xml:space="preserve">SECCIÓN I:  CONSULTAS, INGRESOS Y EGRESOS EN ESPECIALIDADES ODONTOLÓGICAS REALIZADOS EN NIVEL PRIMARIO Y SECUNDARIO DE SALUD. </t>
  </si>
  <si>
    <t>ESPECIALIDAD Y TIPO DE INGRESO O EGRESO.</t>
  </si>
  <si>
    <t xml:space="preserve">TOTAL   </t>
  </si>
  <si>
    <t>60 años (incluido en grupos de  60-64 años)</t>
  </si>
  <si>
    <t>CONSULTAS PERTINENTES</t>
  </si>
  <si>
    <t>Inacistente</t>
  </si>
  <si>
    <t>Según Protocolo de Referencia</t>
  </si>
  <si>
    <t>Según condición clínica</t>
  </si>
  <si>
    <t>CONSULTAS</t>
  </si>
  <si>
    <t>CONSULTA DE URGENCIA</t>
  </si>
  <si>
    <t>CONSULTA DE URGENCIA NO GES</t>
  </si>
  <si>
    <t>CIRUGÍA BUCAL</t>
  </si>
  <si>
    <t xml:space="preserve">CONSULTA NUEVA </t>
  </si>
  <si>
    <t xml:space="preserve">CONTROL </t>
  </si>
  <si>
    <t>INGRESOS A TRATAMIENTO</t>
  </si>
  <si>
    <t>ALTAS DE TRATAMIENTO</t>
  </si>
  <si>
    <t>CONTROL DE ESPECIALIDAD POST ALTA</t>
  </si>
  <si>
    <t>ALTAS ADMINISTRATIVAS</t>
  </si>
  <si>
    <t>ODONTOPEDIATRÍA</t>
  </si>
  <si>
    <t>OPERATORIA</t>
  </si>
  <si>
    <t>ORTODONCIA Y ORTOPEDIA DENTO MAXILOFACIAL: APARATOLOGÍA FIJA</t>
  </si>
  <si>
    <t>ORTODONCIA Y ORTOPEDIA DENTO MAXILOFACIAL: APARATOLOGÍA REMOVIBLE</t>
  </si>
  <si>
    <t>REHABILITACIÓN: PRÓTESIS FIJA</t>
  </si>
  <si>
    <t>REHABILITACIÓN: PRÓTESIS REMOVIBLE</t>
  </si>
  <si>
    <t>REHABILITACIÓN: PRÓTESIS IMPLANTOASISTIDA</t>
  </si>
  <si>
    <t xml:space="preserve">SECCIÓN J: ACTIVIDADES EFECTUADAS POR TÉCNICO PARAMÉDICO DENTAL Y/O HIGIENISTAS DENTALES  </t>
  </si>
  <si>
    <t>60 años (incluidos en grupos de 20-64 años)</t>
  </si>
  <si>
    <t>PULIDO CORONARIO Y DESTARTRAJE SUPRAGINGIVAL</t>
  </si>
  <si>
    <t xml:space="preserve">FLUORURACIÓN TÓPICA </t>
  </si>
  <si>
    <t>RADIOGRAFÍAS INTRAORALES (RETROALVEOLARES Y BITEWING)</t>
  </si>
  <si>
    <t xml:space="preserve">SECCIÓN K : GESTIÓN DE AGENDA (CLÍNICAS DENTALES MÓVILES). </t>
  </si>
  <si>
    <t xml:space="preserve">  </t>
  </si>
  <si>
    <t>HORAS ODONTOLÓGICAS MENSUALES CONTRATADAS</t>
  </si>
  <si>
    <t>HORAS DISPONIBLES DE ATENCIÓN CLÍNICA</t>
  </si>
  <si>
    <t>CITAS AGENDADAS</t>
  </si>
  <si>
    <t>CITAS EFECTIVAS</t>
  </si>
  <si>
    <t>NIVEL PRIMARIO</t>
  </si>
  <si>
    <t>ATENCIÓN MORBILIDAD</t>
  </si>
  <si>
    <t>ATENCIÓN TRATAMIENTO</t>
  </si>
  <si>
    <t>ATENCIÓN URGENCIA</t>
  </si>
  <si>
    <t xml:space="preserve">SECCIÓN L: CONSULTORÍAS DE ESPECIALIDADES ODONTOLÓGICAS. </t>
  </si>
  <si>
    <t>ESPECIALIDADES</t>
  </si>
  <si>
    <t>Nº CONSULTORÍAS</t>
  </si>
  <si>
    <t>Nº DE CASOS REVISADOS POR EL EQUIPO</t>
  </si>
  <si>
    <t>Nº DE CASOS ATENDIDOS</t>
  </si>
  <si>
    <t>ORTODONCIA</t>
  </si>
  <si>
    <t>Usuarios con Discapacidad</t>
  </si>
  <si>
    <t xml:space="preserve">Usuarios con Discapacidad </t>
  </si>
  <si>
    <t>PROGRAMA ODONTOLOGICO INTEGRAL, ESTRATEGIA ESTUDIANTES DE ENSEÑANZA MEDIA</t>
  </si>
  <si>
    <t>ALTAS INTEGRALES ESTUDIANTES DE ENSEÑANZA MEDIA</t>
  </si>
  <si>
    <t>Inasistente</t>
  </si>
  <si>
    <t>CONSULTA DE URGENCIA GES</t>
  </si>
  <si>
    <t>RADIOGRAFÍA INTRAORAL MEDIANTE TÉCNICAS BITE WING (POR PLACA)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</si>
</sst>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11"/>
      <name val="Verdana"/>
      <family val="2"/>
    </font>
    <font>
      <b/>
      <sz val="12"/>
      <name val="Verdana"/>
      <family val="2"/>
    </font>
    <font>
      <sz val="11"/>
      <name val="Calibri"/>
      <family val="2"/>
      <scheme val="minor"/>
    </font>
    <font>
      <b/>
      <sz val="9"/>
      <name val="Verdana"/>
      <family val="2"/>
    </font>
    <font>
      <b/>
      <sz val="11"/>
      <name val="Verdana"/>
      <family val="2"/>
    </font>
    <font>
      <sz val="9"/>
      <name val="Verdana"/>
      <family val="2"/>
    </font>
    <font>
      <sz val="8"/>
      <name val="Verdan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8"/>
      <color theme="1"/>
      <name val="Verdana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26"/>
      </patternFill>
    </fill>
    <fill>
      <patternFill patternType="solid">
        <fgColor rgb="FFCCFFCC"/>
        <bgColor indexed="64"/>
      </patternFill>
    </fill>
  </fills>
  <borders count="102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/>
      <right style="hair">
        <color indexed="64"/>
      </right>
      <top/>
      <bottom/>
      <diagonal/>
    </border>
    <border>
      <left style="hair">
        <color auto="1"/>
      </left>
      <right style="double">
        <color auto="1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indexed="9"/>
      </left>
      <right/>
      <top/>
      <bottom style="thin">
        <color auto="1"/>
      </bottom>
      <diagonal/>
    </border>
    <border>
      <left/>
      <right style="hair">
        <color indexed="9"/>
      </right>
      <top/>
      <bottom/>
      <diagonal/>
    </border>
    <border>
      <left style="hair">
        <color indexed="9"/>
      </left>
      <right/>
      <top/>
      <bottom/>
      <diagonal/>
    </border>
    <border>
      <left/>
      <right style="double">
        <color indexed="64"/>
      </right>
      <top style="thin">
        <color auto="1"/>
      </top>
      <bottom/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auto="1"/>
      </bottom>
      <diagonal/>
    </border>
    <border>
      <left style="hair">
        <color indexed="9"/>
      </left>
      <right/>
      <top style="hair">
        <color indexed="9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9"/>
      </left>
      <right style="hair">
        <color indexed="9"/>
      </right>
      <top/>
      <bottom/>
      <diagonal/>
    </border>
    <border>
      <left style="double">
        <color auto="1"/>
      </left>
      <right style="hair">
        <color auto="1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/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/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9"/>
      </left>
      <right/>
      <top/>
      <bottom/>
      <diagonal/>
    </border>
    <border>
      <left style="hair">
        <color indexed="9"/>
      </left>
      <right style="hair">
        <color indexed="9"/>
      </right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auto="1"/>
      </left>
      <right style="double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indexed="9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auto="1"/>
      </bottom>
      <diagonal/>
    </border>
    <border>
      <left style="hair">
        <color indexed="9"/>
      </left>
      <right/>
      <top style="hair">
        <color indexed="9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indexed="64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auto="1"/>
      </bottom>
      <diagonal/>
    </border>
    <border>
      <left style="hair">
        <color indexed="9"/>
      </left>
      <right/>
      <top style="hair">
        <color indexed="9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indexed="9"/>
      </left>
      <right/>
      <top/>
      <bottom style="thin">
        <color auto="1"/>
      </bottom>
      <diagonal/>
    </border>
    <border>
      <left/>
      <right style="double">
        <color indexed="64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indexed="64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9"/>
      </left>
      <right/>
      <top/>
      <bottom style="thin">
        <color auto="1"/>
      </bottom>
      <diagonal/>
    </border>
    <border>
      <left/>
      <right style="double">
        <color indexed="64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9"/>
      </left>
      <right/>
      <top/>
      <bottom style="thin">
        <color auto="1"/>
      </bottom>
      <diagonal/>
    </border>
    <border>
      <left/>
      <right style="double">
        <color indexed="64"/>
      </right>
      <top style="thin">
        <color auto="1"/>
      </top>
      <bottom/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auto="1"/>
      </bottom>
      <diagonal/>
    </border>
    <border>
      <left style="hair">
        <color indexed="9"/>
      </left>
      <right/>
      <top style="hair">
        <color indexed="9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9" fillId="13" borderId="116" applyNumberFormat="0" applyFont="0" applyAlignment="0" applyProtection="0"/>
    <xf numFmtId="0" fontId="10" fillId="2" borderId="1" applyNumberFormat="0" applyFont="0" applyAlignment="0" applyProtection="0"/>
  </cellStyleXfs>
  <cellXfs count="4230">
    <xf numFmtId="0" fontId="0" fillId="0" borderId="0" xfId="0"/>
    <xf numFmtId="1" fontId="1" fillId="3" borderId="0" xfId="0" applyNumberFormat="1" applyFont="1" applyFill="1"/>
    <xf numFmtId="1" fontId="2" fillId="3" borderId="0" xfId="0" applyNumberFormat="1" applyFont="1" applyFill="1"/>
    <xf numFmtId="1" fontId="2" fillId="3" borderId="0" xfId="0" applyNumberFormat="1" applyFont="1" applyFill="1" applyProtection="1">
      <protection locked="0"/>
    </xf>
    <xf numFmtId="1" fontId="2" fillId="4" borderId="0" xfId="0" applyNumberFormat="1" applyFont="1" applyFill="1" applyProtection="1">
      <protection locked="0"/>
    </xf>
    <xf numFmtId="1" fontId="2" fillId="5" borderId="0" xfId="0" applyNumberFormat="1" applyFont="1" applyFill="1" applyProtection="1">
      <protection locked="0"/>
    </xf>
    <xf numFmtId="0" fontId="4" fillId="0" borderId="2" xfId="0" applyFont="1" applyBorder="1"/>
    <xf numFmtId="1" fontId="2" fillId="0" borderId="0" xfId="0" applyNumberFormat="1" applyFont="1"/>
    <xf numFmtId="1" fontId="5" fillId="3" borderId="0" xfId="0" applyNumberFormat="1" applyFont="1" applyFill="1" applyAlignment="1">
      <alignment horizontal="center" vertical="center" wrapText="1"/>
    </xf>
    <xf numFmtId="1" fontId="2" fillId="4" borderId="0" xfId="0" applyNumberFormat="1" applyFont="1" applyFill="1"/>
    <xf numFmtId="1" fontId="6" fillId="4" borderId="0" xfId="0" applyNumberFormat="1" applyFont="1" applyFill="1" applyAlignment="1">
      <alignment horizontal="left"/>
    </xf>
    <xf numFmtId="1" fontId="7" fillId="4" borderId="0" xfId="0" applyNumberFormat="1" applyFont="1" applyFill="1" applyAlignment="1">
      <alignment horizontal="left" vertical="top"/>
    </xf>
    <xf numFmtId="1" fontId="7" fillId="4" borderId="0" xfId="0" applyNumberFormat="1" applyFont="1" applyFill="1" applyAlignment="1">
      <alignment vertical="top"/>
    </xf>
    <xf numFmtId="1" fontId="7" fillId="3" borderId="0" xfId="0" applyNumberFormat="1" applyFont="1" applyFill="1" applyAlignment="1">
      <alignment vertical="top"/>
    </xf>
    <xf numFmtId="1" fontId="2" fillId="6" borderId="0" xfId="0" applyNumberFormat="1" applyFont="1" applyFill="1" applyProtection="1">
      <protection locked="0"/>
    </xf>
    <xf numFmtId="1" fontId="8" fillId="0" borderId="14" xfId="0" applyNumberFormat="1" applyFont="1" applyBorder="1" applyAlignment="1">
      <alignment horizontal="center" vertical="center"/>
    </xf>
    <xf numFmtId="1" fontId="8" fillId="0" borderId="15" xfId="0" applyNumberFormat="1" applyFont="1" applyBorder="1" applyAlignment="1">
      <alignment horizontal="center" vertical="center"/>
    </xf>
    <xf numFmtId="1" fontId="8" fillId="0" borderId="12" xfId="0" applyNumberFormat="1" applyFont="1" applyBorder="1" applyAlignment="1">
      <alignment horizontal="center" vertical="center" wrapText="1"/>
    </xf>
    <xf numFmtId="1" fontId="8" fillId="0" borderId="16" xfId="0" applyNumberFormat="1" applyFont="1" applyBorder="1" applyAlignment="1">
      <alignment horizontal="center" vertical="center" wrapText="1"/>
    </xf>
    <xf numFmtId="1" fontId="8" fillId="0" borderId="7" xfId="0" applyNumberFormat="1" applyFont="1" applyBorder="1" applyAlignment="1">
      <alignment horizontal="center" vertical="center" wrapText="1"/>
    </xf>
    <xf numFmtId="1" fontId="8" fillId="0" borderId="21" xfId="0" applyNumberFormat="1" applyFont="1" applyBorder="1"/>
    <xf numFmtId="1" fontId="8" fillId="0" borderId="22" xfId="0" applyNumberFormat="1" applyFont="1" applyBorder="1"/>
    <xf numFmtId="1" fontId="8" fillId="0" borderId="23" xfId="0" applyNumberFormat="1" applyFont="1" applyBorder="1"/>
    <xf numFmtId="1" fontId="8" fillId="7" borderId="24" xfId="0" applyNumberFormat="1" applyFont="1" applyFill="1" applyBorder="1" applyProtection="1">
      <protection locked="0"/>
    </xf>
    <xf numFmtId="1" fontId="8" fillId="7" borderId="25" xfId="0" applyNumberFormat="1" applyFont="1" applyFill="1" applyBorder="1" applyProtection="1">
      <protection locked="0"/>
    </xf>
    <xf numFmtId="1" fontId="8" fillId="7" borderId="26" xfId="0" applyNumberFormat="1" applyFont="1" applyFill="1" applyBorder="1" applyProtection="1">
      <protection locked="0"/>
    </xf>
    <xf numFmtId="1" fontId="8" fillId="7" borderId="27" xfId="0" applyNumberFormat="1" applyFont="1" applyFill="1" applyBorder="1" applyProtection="1">
      <protection locked="0"/>
    </xf>
    <xf numFmtId="1" fontId="8" fillId="7" borderId="28" xfId="0" applyNumberFormat="1" applyFont="1" applyFill="1" applyBorder="1" applyProtection="1">
      <protection locked="0"/>
    </xf>
    <xf numFmtId="1" fontId="8" fillId="7" borderId="29" xfId="0" applyNumberFormat="1" applyFont="1" applyFill="1" applyBorder="1" applyProtection="1">
      <protection locked="0"/>
    </xf>
    <xf numFmtId="1" fontId="8" fillId="4" borderId="30" xfId="0" applyNumberFormat="1" applyFont="1" applyFill="1" applyBorder="1" applyAlignment="1" applyProtection="1">
      <alignment vertical="center"/>
    </xf>
    <xf numFmtId="1" fontId="8" fillId="4" borderId="0" xfId="0" applyNumberFormat="1" applyFont="1" applyFill="1" applyAlignment="1">
      <alignment vertical="top" wrapText="1"/>
    </xf>
    <xf numFmtId="1" fontId="2" fillId="5" borderId="0" xfId="0" applyNumberFormat="1" applyFont="1" applyFill="1"/>
    <xf numFmtId="1" fontId="2" fillId="6" borderId="0" xfId="0" applyNumberFormat="1" applyFont="1" applyFill="1"/>
    <xf numFmtId="1" fontId="8" fillId="0" borderId="34" xfId="0" applyNumberFormat="1" applyFont="1" applyBorder="1"/>
    <xf numFmtId="1" fontId="8" fillId="0" borderId="35" xfId="0" applyNumberFormat="1" applyFont="1" applyBorder="1"/>
    <xf numFmtId="1" fontId="8" fillId="0" borderId="36" xfId="0" applyNumberFormat="1" applyFont="1" applyBorder="1"/>
    <xf numFmtId="1" fontId="8" fillId="7" borderId="37" xfId="0" applyNumberFormat="1" applyFont="1" applyFill="1" applyBorder="1" applyProtection="1">
      <protection locked="0"/>
    </xf>
    <xf numFmtId="1" fontId="8" fillId="7" borderId="33" xfId="0" applyNumberFormat="1" applyFont="1" applyFill="1" applyBorder="1" applyProtection="1">
      <protection locked="0"/>
    </xf>
    <xf numFmtId="1" fontId="8" fillId="7" borderId="36" xfId="0" applyNumberFormat="1" applyFont="1" applyFill="1" applyBorder="1" applyProtection="1">
      <protection locked="0"/>
    </xf>
    <xf numFmtId="1" fontId="8" fillId="7" borderId="38" xfId="0" applyNumberFormat="1" applyFont="1" applyFill="1" applyBorder="1" applyProtection="1">
      <protection locked="0"/>
    </xf>
    <xf numFmtId="1" fontId="8" fillId="7" borderId="39" xfId="0" applyNumberFormat="1" applyFont="1" applyFill="1" applyBorder="1" applyProtection="1">
      <protection locked="0"/>
    </xf>
    <xf numFmtId="1" fontId="8" fillId="0" borderId="43" xfId="0" applyNumberFormat="1" applyFont="1" applyBorder="1"/>
    <xf numFmtId="1" fontId="8" fillId="0" borderId="44" xfId="0" applyNumberFormat="1" applyFont="1" applyBorder="1"/>
    <xf numFmtId="1" fontId="8" fillId="0" borderId="45" xfId="0" applyNumberFormat="1" applyFont="1" applyBorder="1"/>
    <xf numFmtId="1" fontId="8" fillId="7" borderId="46" xfId="0" applyNumberFormat="1" applyFont="1" applyFill="1" applyBorder="1" applyProtection="1">
      <protection locked="0"/>
    </xf>
    <xf numFmtId="1" fontId="8" fillId="7" borderId="42" xfId="0" applyNumberFormat="1" applyFont="1" applyFill="1" applyBorder="1" applyProtection="1">
      <protection locked="0"/>
    </xf>
    <xf numFmtId="1" fontId="8" fillId="7" borderId="45" xfId="0" applyNumberFormat="1" applyFont="1" applyFill="1" applyBorder="1" applyProtection="1">
      <protection locked="0"/>
    </xf>
    <xf numFmtId="1" fontId="8" fillId="7" borderId="47" xfId="0" applyNumberFormat="1" applyFont="1" applyFill="1" applyBorder="1" applyProtection="1">
      <protection locked="0"/>
    </xf>
    <xf numFmtId="1" fontId="8" fillId="7" borderId="48" xfId="0" applyNumberFormat="1" applyFont="1" applyFill="1" applyBorder="1" applyProtection="1">
      <protection locked="0"/>
    </xf>
    <xf numFmtId="1" fontId="6" fillId="0" borderId="0" xfId="0" applyNumberFormat="1" applyFont="1"/>
    <xf numFmtId="1" fontId="7" fillId="3" borderId="0" xfId="0" applyNumberFormat="1" applyFont="1" applyFill="1" applyAlignment="1">
      <alignment horizontal="left" vertical="top"/>
    </xf>
    <xf numFmtId="1" fontId="7" fillId="3" borderId="6" xfId="0" applyNumberFormat="1" applyFont="1" applyFill="1" applyBorder="1" applyAlignment="1">
      <alignment vertical="top"/>
    </xf>
    <xf numFmtId="1" fontId="7" fillId="0" borderId="0" xfId="0" applyNumberFormat="1" applyFont="1"/>
    <xf numFmtId="1" fontId="8" fillId="0" borderId="15" xfId="0" applyNumberFormat="1" applyFont="1" applyBorder="1" applyAlignment="1">
      <alignment horizontal="center" vertical="center" wrapText="1"/>
    </xf>
    <xf numFmtId="1" fontId="8" fillId="0" borderId="9" xfId="0" applyNumberFormat="1" applyFont="1" applyBorder="1" applyAlignment="1">
      <alignment horizontal="center" vertical="center" wrapText="1"/>
    </xf>
    <xf numFmtId="1" fontId="8" fillId="0" borderId="52" xfId="0" applyNumberFormat="1" applyFont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center" wrapText="1"/>
    </xf>
    <xf numFmtId="1" fontId="8" fillId="0" borderId="14" xfId="0" applyNumberFormat="1" applyFont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26" xfId="0" applyNumberFormat="1" applyFont="1" applyBorder="1"/>
    <xf numFmtId="1" fontId="8" fillId="7" borderId="23" xfId="0" applyNumberFormat="1" applyFont="1" applyFill="1" applyBorder="1" applyProtection="1">
      <protection locked="0"/>
    </xf>
    <xf numFmtId="1" fontId="8" fillId="7" borderId="20" xfId="0" applyNumberFormat="1" applyFont="1" applyFill="1" applyBorder="1" applyProtection="1">
      <protection locked="0"/>
    </xf>
    <xf numFmtId="1" fontId="8" fillId="7" borderId="21" xfId="0" applyNumberFormat="1" applyFont="1" applyFill="1" applyBorder="1" applyProtection="1">
      <protection locked="0"/>
    </xf>
    <xf numFmtId="1" fontId="8" fillId="7" borderId="18" xfId="0" applyNumberFormat="1" applyFont="1" applyFill="1" applyBorder="1" applyProtection="1">
      <protection locked="0"/>
    </xf>
    <xf numFmtId="1" fontId="8" fillId="7" borderId="53" xfId="0" applyNumberFormat="1" applyFont="1" applyFill="1" applyBorder="1" applyProtection="1">
      <protection locked="0"/>
    </xf>
    <xf numFmtId="1" fontId="8" fillId="0" borderId="37" xfId="0" applyNumberFormat="1" applyFont="1" applyBorder="1"/>
    <xf numFmtId="1" fontId="8" fillId="8" borderId="37" xfId="0" applyNumberFormat="1" applyFont="1" applyFill="1" applyBorder="1"/>
    <xf numFmtId="1" fontId="8" fillId="8" borderId="36" xfId="0" applyNumberFormat="1" applyFont="1" applyFill="1" applyBorder="1"/>
    <xf numFmtId="1" fontId="8" fillId="8" borderId="33" xfId="0" applyNumberFormat="1" applyFont="1" applyFill="1" applyBorder="1"/>
    <xf numFmtId="1" fontId="8" fillId="7" borderId="34" xfId="0" applyNumberFormat="1" applyFont="1" applyFill="1" applyBorder="1" applyProtection="1">
      <protection locked="0"/>
    </xf>
    <xf numFmtId="0" fontId="2" fillId="4" borderId="0" xfId="0" applyFont="1" applyFill="1"/>
    <xf numFmtId="0" fontId="2" fillId="4" borderId="0" xfId="0" applyFont="1" applyFill="1" applyProtection="1">
      <protection locked="0"/>
    </xf>
    <xf numFmtId="0" fontId="2" fillId="5" borderId="0" xfId="0" applyFont="1" applyFill="1" applyProtection="1">
      <protection locked="0"/>
    </xf>
    <xf numFmtId="1" fontId="8" fillId="3" borderId="37" xfId="0" applyNumberFormat="1" applyFont="1" applyFill="1" applyBorder="1"/>
    <xf numFmtId="1" fontId="2" fillId="0" borderId="0" xfId="0" applyNumberFormat="1" applyFont="1" applyBorder="1" applyProtection="1">
      <protection locked="0"/>
    </xf>
    <xf numFmtId="1" fontId="8" fillId="0" borderId="46" xfId="0" applyNumberFormat="1" applyFont="1" applyBorder="1"/>
    <xf numFmtId="1" fontId="8" fillId="7" borderId="43" xfId="0" applyNumberFormat="1" applyFont="1" applyFill="1" applyBorder="1" applyProtection="1">
      <protection locked="0"/>
    </xf>
    <xf numFmtId="1" fontId="8" fillId="7" borderId="9" xfId="0" applyNumberFormat="1" applyFont="1" applyFill="1" applyBorder="1" applyProtection="1">
      <protection locked="0"/>
    </xf>
    <xf numFmtId="1" fontId="8" fillId="0" borderId="16" xfId="0" applyNumberFormat="1" applyFont="1" applyBorder="1"/>
    <xf numFmtId="1" fontId="8" fillId="0" borderId="15" xfId="0" applyNumberFormat="1" applyFont="1" applyBorder="1"/>
    <xf numFmtId="1" fontId="8" fillId="0" borderId="12" xfId="0" applyNumberFormat="1" applyFont="1" applyBorder="1"/>
    <xf numFmtId="1" fontId="8" fillId="0" borderId="14" xfId="0" applyNumberFormat="1" applyFont="1" applyBorder="1"/>
    <xf numFmtId="1" fontId="8" fillId="0" borderId="6" xfId="0" applyNumberFormat="1" applyFont="1" applyBorder="1"/>
    <xf numFmtId="1" fontId="8" fillId="0" borderId="7" xfId="0" applyNumberFormat="1" applyFont="1" applyBorder="1"/>
    <xf numFmtId="1" fontId="8" fillId="0" borderId="50" xfId="0" applyNumberFormat="1" applyFont="1" applyBorder="1"/>
    <xf numFmtId="1" fontId="6" fillId="3" borderId="0" xfId="0" applyNumberFormat="1" applyFont="1" applyFill="1"/>
    <xf numFmtId="1" fontId="7" fillId="3" borderId="0" xfId="0" applyNumberFormat="1" applyFont="1" applyFill="1" applyAlignment="1">
      <alignment horizontal="left"/>
    </xf>
    <xf numFmtId="1" fontId="7" fillId="3" borderId="0" xfId="0" applyNumberFormat="1" applyFont="1" applyFill="1"/>
    <xf numFmtId="1" fontId="8" fillId="0" borderId="16" xfId="0" applyNumberFormat="1" applyFont="1" applyBorder="1" applyAlignment="1">
      <alignment horizontal="center" vertical="center"/>
    </xf>
    <xf numFmtId="1" fontId="8" fillId="0" borderId="12" xfId="0" applyNumberFormat="1" applyFont="1" applyBorder="1" applyAlignment="1">
      <alignment horizontal="center" vertical="center"/>
    </xf>
    <xf numFmtId="1" fontId="8" fillId="0" borderId="5" xfId="0" applyNumberFormat="1" applyFont="1" applyBorder="1" applyAlignment="1">
      <alignment horizontal="center" vertical="center" wrapText="1"/>
    </xf>
    <xf numFmtId="1" fontId="8" fillId="0" borderId="26" xfId="0" applyNumberFormat="1" applyFont="1" applyBorder="1" applyAlignment="1">
      <alignment horizontal="center" vertical="center" wrapText="1"/>
    </xf>
    <xf numFmtId="1" fontId="8" fillId="0" borderId="22" xfId="0" applyNumberFormat="1" applyFont="1" applyBorder="1" applyAlignment="1">
      <alignment horizontal="center" vertical="center" wrapText="1"/>
    </xf>
    <xf numFmtId="1" fontId="8" fillId="0" borderId="20" xfId="0" applyNumberFormat="1" applyFont="1" applyBorder="1" applyAlignment="1">
      <alignment horizontal="center" vertical="center" wrapText="1"/>
    </xf>
    <xf numFmtId="1" fontId="8" fillId="7" borderId="2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1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0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24" xfId="0" applyNumberFormat="1" applyFont="1" applyBorder="1" applyAlignment="1">
      <alignment horizontal="center" vertical="center" wrapText="1"/>
    </xf>
    <xf numFmtId="1" fontId="8" fillId="0" borderId="59" xfId="0" applyNumberFormat="1" applyFont="1" applyBorder="1" applyAlignment="1">
      <alignment horizontal="center" vertical="center" wrapText="1"/>
    </xf>
    <xf numFmtId="1" fontId="8" fillId="0" borderId="25" xfId="0" applyNumberFormat="1" applyFont="1" applyBorder="1" applyAlignment="1">
      <alignment horizontal="center" vertical="center" wrapText="1"/>
    </xf>
    <xf numFmtId="1" fontId="8" fillId="7" borderId="2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7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34" xfId="0" applyNumberFormat="1" applyFont="1" applyFill="1" applyBorder="1"/>
    <xf numFmtId="1" fontId="8" fillId="8" borderId="32" xfId="0" applyNumberFormat="1" applyFont="1" applyFill="1" applyBorder="1"/>
    <xf numFmtId="1" fontId="8" fillId="8" borderId="38" xfId="0" applyNumberFormat="1" applyFont="1" applyFill="1" applyBorder="1"/>
    <xf numFmtId="1" fontId="8" fillId="8" borderId="61" xfId="0" applyNumberFormat="1" applyFont="1" applyFill="1" applyBorder="1"/>
    <xf numFmtId="1" fontId="8" fillId="0" borderId="37" xfId="0" applyNumberFormat="1" applyFont="1" applyBorder="1" applyAlignment="1">
      <alignment horizontal="center" vertical="center" wrapText="1"/>
    </xf>
    <xf numFmtId="1" fontId="8" fillId="0" borderId="35" xfId="0" applyNumberFormat="1" applyFont="1" applyBorder="1" applyAlignment="1">
      <alignment horizontal="center" vertical="center" wrapText="1"/>
    </xf>
    <xf numFmtId="1" fontId="8" fillId="0" borderId="33" xfId="0" applyNumberFormat="1" applyFont="1" applyBorder="1" applyAlignment="1">
      <alignment horizontal="center" vertical="center" wrapText="1"/>
    </xf>
    <xf numFmtId="1" fontId="8" fillId="7" borderId="3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3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62" xfId="0" applyNumberFormat="1" applyFont="1" applyBorder="1" applyAlignment="1">
      <alignment horizontal="center" vertical="center" wrapText="1"/>
    </xf>
    <xf numFmtId="1" fontId="8" fillId="0" borderId="63" xfId="0" applyNumberFormat="1" applyFont="1" applyBorder="1" applyAlignment="1">
      <alignment horizontal="center" vertical="center" wrapText="1"/>
    </xf>
    <xf numFmtId="1" fontId="8" fillId="0" borderId="64" xfId="0" applyNumberFormat="1" applyFont="1" applyBorder="1" applyAlignment="1">
      <alignment horizontal="center" vertical="center" wrapText="1"/>
    </xf>
    <xf numFmtId="1" fontId="8" fillId="8" borderId="62" xfId="0" applyNumberFormat="1" applyFont="1" applyFill="1" applyBorder="1"/>
    <xf numFmtId="1" fontId="8" fillId="8" borderId="64" xfId="0" applyNumberFormat="1" applyFont="1" applyFill="1" applyBorder="1"/>
    <xf numFmtId="1" fontId="8" fillId="7" borderId="4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2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42" xfId="0" applyNumberFormat="1" applyFont="1" applyFill="1" applyBorder="1"/>
    <xf numFmtId="1" fontId="8" fillId="8" borderId="16" xfId="0" applyNumberFormat="1" applyFont="1" applyFill="1" applyBorder="1"/>
    <xf numFmtId="1" fontId="8" fillId="8" borderId="12" xfId="0" applyNumberFormat="1" applyFont="1" applyFill="1" applyBorder="1"/>
    <xf numFmtId="1" fontId="8" fillId="0" borderId="68" xfId="0" applyNumberFormat="1" applyFont="1" applyBorder="1" applyAlignment="1">
      <alignment horizontal="center" vertical="center" wrapText="1"/>
    </xf>
    <xf numFmtId="1" fontId="8" fillId="0" borderId="50" xfId="0" applyNumberFormat="1" applyFont="1" applyBorder="1" applyAlignment="1">
      <alignment horizontal="center" vertical="center" wrapText="1"/>
    </xf>
    <xf numFmtId="1" fontId="8" fillId="7" borderId="1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1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12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29" xfId="0" applyNumberFormat="1" applyFont="1" applyFill="1" applyBorder="1" applyAlignment="1">
      <alignment horizontal="center" vertical="center" wrapText="1"/>
    </xf>
    <xf numFmtId="1" fontId="8" fillId="3" borderId="24" xfId="0" applyNumberFormat="1" applyFont="1" applyFill="1" applyBorder="1" applyAlignment="1">
      <alignment horizontal="center" vertical="center" wrapText="1"/>
    </xf>
    <xf numFmtId="1" fontId="8" fillId="3" borderId="59" xfId="0" applyNumberFormat="1" applyFont="1" applyFill="1" applyBorder="1" applyAlignment="1">
      <alignment horizontal="center" vertical="center" wrapText="1"/>
    </xf>
    <xf numFmtId="1" fontId="8" fillId="7" borderId="7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3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39" xfId="0" applyNumberFormat="1" applyFont="1" applyBorder="1" applyAlignment="1">
      <alignment horizontal="center" vertical="center" wrapText="1"/>
    </xf>
    <xf numFmtId="1" fontId="8" fillId="7" borderId="3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5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74" xfId="0" applyNumberFormat="1" applyFont="1" applyBorder="1" applyAlignment="1">
      <alignment horizontal="center" vertical="center" wrapText="1"/>
    </xf>
    <xf numFmtId="1" fontId="8" fillId="7" borderId="6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9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46" xfId="0" applyNumberFormat="1" applyFont="1" applyBorder="1" applyAlignment="1">
      <alignment horizontal="center" vertical="center" wrapText="1"/>
    </xf>
    <xf numFmtId="1" fontId="8" fillId="3" borderId="44" xfId="0" applyNumberFormat="1" applyFont="1" applyFill="1" applyBorder="1" applyAlignment="1">
      <alignment horizontal="center" vertical="center" wrapText="1"/>
    </xf>
    <xf numFmtId="1" fontId="8" fillId="0" borderId="42" xfId="0" applyNumberFormat="1" applyFont="1" applyBorder="1" applyAlignment="1">
      <alignment horizontal="center" vertical="center" wrapText="1"/>
    </xf>
    <xf numFmtId="1" fontId="8" fillId="7" borderId="4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6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80" xfId="0" applyNumberFormat="1" applyFont="1" applyBorder="1" applyAlignment="1">
      <alignment horizontal="center" vertical="center" wrapText="1"/>
    </xf>
    <xf numFmtId="1" fontId="8" fillId="0" borderId="81" xfId="0" applyNumberFormat="1" applyFont="1" applyBorder="1" applyAlignment="1">
      <alignment horizontal="center" vertical="center" wrapText="1"/>
    </xf>
    <xf numFmtId="1" fontId="8" fillId="0" borderId="82" xfId="0" applyNumberFormat="1" applyFont="1" applyBorder="1" applyAlignment="1">
      <alignment horizontal="center" vertical="center" wrapText="1"/>
    </xf>
    <xf numFmtId="1" fontId="8" fillId="0" borderId="29" xfId="0" applyNumberFormat="1" applyFont="1" applyBorder="1" applyAlignment="1">
      <alignment horizontal="center" vertical="center" wrapText="1"/>
    </xf>
    <xf numFmtId="1" fontId="8" fillId="3" borderId="22" xfId="0" applyNumberFormat="1" applyFont="1" applyFill="1" applyBorder="1" applyAlignment="1">
      <alignment horizontal="center" vertical="center" wrapText="1"/>
    </xf>
    <xf numFmtId="1" fontId="8" fillId="0" borderId="23" xfId="0" applyNumberFormat="1" applyFont="1" applyBorder="1" applyAlignment="1">
      <alignment horizontal="center" vertical="center" wrapText="1"/>
    </xf>
    <xf numFmtId="1" fontId="8" fillId="7" borderId="54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35" xfId="0" applyNumberFormat="1" applyFont="1" applyFill="1" applyBorder="1" applyAlignment="1">
      <alignment horizontal="center" vertical="center" wrapText="1"/>
    </xf>
    <xf numFmtId="1" fontId="8" fillId="0" borderId="36" xfId="0" applyNumberFormat="1" applyFont="1" applyBorder="1" applyAlignment="1">
      <alignment horizontal="center" vertical="center" wrapText="1"/>
    </xf>
    <xf numFmtId="1" fontId="8" fillId="7" borderId="39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48" xfId="0" applyNumberFormat="1" applyFont="1" applyBorder="1" applyAlignment="1">
      <alignment horizontal="center" vertical="center" wrapText="1"/>
    </xf>
    <xf numFmtId="1" fontId="8" fillId="0" borderId="45" xfId="0" applyNumberFormat="1" applyFont="1" applyBorder="1" applyAlignment="1">
      <alignment horizontal="center" vertical="center" wrapText="1"/>
    </xf>
    <xf numFmtId="1" fontId="8" fillId="7" borderId="48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16" xfId="0" applyNumberFormat="1" applyFont="1" applyFill="1" applyBorder="1" applyAlignment="1">
      <alignment horizontal="center" vertical="center" wrapText="1"/>
    </xf>
    <xf numFmtId="1" fontId="8" fillId="3" borderId="15" xfId="0" applyNumberFormat="1" applyFont="1" applyFill="1" applyBorder="1" applyAlignment="1">
      <alignment horizontal="center" vertical="center" wrapText="1"/>
    </xf>
    <xf numFmtId="1" fontId="8" fillId="3" borderId="69" xfId="0" applyNumberFormat="1" applyFont="1" applyFill="1" applyBorder="1" applyAlignment="1">
      <alignment horizontal="center" vertical="center" wrapText="1"/>
    </xf>
    <xf numFmtId="1" fontId="8" fillId="3" borderId="14" xfId="0" applyNumberFormat="1" applyFont="1" applyFill="1" applyBorder="1" applyAlignment="1">
      <alignment horizontal="center" vertical="center" wrapText="1"/>
    </xf>
    <xf numFmtId="1" fontId="8" fillId="3" borderId="68" xfId="0" applyNumberFormat="1" applyFont="1" applyFill="1" applyBorder="1" applyAlignment="1">
      <alignment horizontal="center" vertical="center" wrapText="1"/>
    </xf>
    <xf numFmtId="1" fontId="8" fillId="3" borderId="50" xfId="0" applyNumberFormat="1" applyFont="1" applyFill="1" applyBorder="1" applyAlignment="1">
      <alignment horizontal="center" vertical="center" wrapText="1"/>
    </xf>
    <xf numFmtId="0" fontId="4" fillId="9" borderId="26" xfId="0" applyFont="1" applyFill="1" applyBorder="1"/>
    <xf numFmtId="0" fontId="4" fillId="9" borderId="23" xfId="0" applyFont="1" applyFill="1" applyBorder="1"/>
    <xf numFmtId="0" fontId="4" fillId="9" borderId="21" xfId="0" applyFont="1" applyFill="1" applyBorder="1"/>
    <xf numFmtId="1" fontId="8" fillId="10" borderId="62" xfId="0" applyNumberFormat="1" applyFont="1" applyFill="1" applyBorder="1" applyAlignment="1">
      <alignment horizontal="center" vertical="center" wrapText="1"/>
    </xf>
    <xf numFmtId="1" fontId="8" fillId="10" borderId="76" xfId="0" applyNumberFormat="1" applyFont="1" applyFill="1" applyBorder="1" applyAlignment="1">
      <alignment horizontal="center" vertical="center" wrapText="1"/>
    </xf>
    <xf numFmtId="1" fontId="8" fillId="7" borderId="8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" xfId="0" applyNumberFormat="1" applyFont="1" applyFill="1" applyBorder="1" applyAlignment="1" applyProtection="1">
      <alignment horizontal="center" vertical="center" wrapText="1"/>
      <protection locked="0"/>
    </xf>
    <xf numFmtId="0" fontId="4" fillId="9" borderId="37" xfId="0" applyFont="1" applyFill="1" applyBorder="1"/>
    <xf numFmtId="0" fontId="4" fillId="9" borderId="36" xfId="0" applyFont="1" applyFill="1" applyBorder="1"/>
    <xf numFmtId="1" fontId="8" fillId="7" borderId="74" xfId="0" applyNumberFormat="1" applyFont="1" applyFill="1" applyBorder="1" applyAlignment="1" applyProtection="1">
      <alignment horizontal="center" vertical="center" wrapText="1"/>
      <protection locked="0"/>
    </xf>
    <xf numFmtId="1" fontId="8" fillId="10" borderId="16" xfId="0" applyNumberFormat="1" applyFont="1" applyFill="1" applyBorder="1" applyAlignment="1">
      <alignment horizontal="center" vertical="center" wrapText="1"/>
    </xf>
    <xf numFmtId="1" fontId="8" fillId="10" borderId="12" xfId="0" applyNumberFormat="1" applyFont="1" applyFill="1" applyBorder="1" applyAlignment="1">
      <alignment horizontal="center" vertical="center" wrapText="1"/>
    </xf>
    <xf numFmtId="1" fontId="8" fillId="10" borderId="69" xfId="0" applyNumberFormat="1" applyFont="1" applyFill="1" applyBorder="1" applyAlignment="1">
      <alignment horizontal="center" vertical="center" wrapText="1"/>
    </xf>
    <xf numFmtId="1" fontId="8" fillId="0" borderId="69" xfId="0" applyNumberFormat="1" applyFont="1" applyBorder="1" applyAlignment="1">
      <alignment horizontal="center" vertical="center" wrapText="1"/>
    </xf>
    <xf numFmtId="1" fontId="8" fillId="0" borderId="70" xfId="0" applyNumberFormat="1" applyFont="1" applyBorder="1" applyAlignment="1">
      <alignment horizontal="center" vertical="center" wrapText="1"/>
    </xf>
    <xf numFmtId="1" fontId="7" fillId="3" borderId="0" xfId="0" applyNumberFormat="1" applyFont="1" applyFill="1" applyAlignment="1">
      <alignment horizontal="left" vertical="center" wrapText="1"/>
    </xf>
    <xf numFmtId="1" fontId="7" fillId="3" borderId="0" xfId="0" applyNumberFormat="1" applyFont="1" applyFill="1" applyAlignment="1">
      <alignment horizontal="right"/>
    </xf>
    <xf numFmtId="1" fontId="8" fillId="4" borderId="0" xfId="0" applyNumberFormat="1" applyFont="1" applyFill="1" applyAlignment="1">
      <alignment vertical="center"/>
    </xf>
    <xf numFmtId="1" fontId="8" fillId="0" borderId="8" xfId="0" applyNumberFormat="1" applyFont="1" applyBorder="1" applyAlignment="1">
      <alignment horizontal="center" vertical="center"/>
    </xf>
    <xf numFmtId="1" fontId="8" fillId="0" borderId="8" xfId="0" applyNumberFormat="1" applyFont="1" applyBorder="1" applyAlignment="1">
      <alignment horizontal="center" vertical="center" wrapText="1"/>
    </xf>
    <xf numFmtId="1" fontId="8" fillId="11" borderId="50" xfId="0" applyNumberFormat="1" applyFont="1" applyFill="1" applyBorder="1" applyAlignment="1" applyProtection="1">
      <alignment horizontal="right" vertical="center" wrapText="1"/>
      <protection locked="0"/>
    </xf>
    <xf numFmtId="1" fontId="8" fillId="4" borderId="0" xfId="0" applyNumberFormat="1" applyFont="1" applyFill="1" applyAlignment="1">
      <alignment vertical="top"/>
    </xf>
    <xf numFmtId="1" fontId="8" fillId="11" borderId="29" xfId="0" applyNumberFormat="1" applyFont="1" applyFill="1" applyBorder="1" applyAlignment="1" applyProtection="1">
      <alignment horizontal="right" vertical="center" wrapText="1"/>
      <protection locked="0"/>
    </xf>
    <xf numFmtId="1" fontId="8" fillId="11" borderId="39" xfId="0" applyNumberFormat="1" applyFont="1" applyFill="1" applyBorder="1" applyAlignment="1" applyProtection="1">
      <alignment horizontal="right" vertical="center" wrapText="1"/>
      <protection locked="0"/>
    </xf>
    <xf numFmtId="1" fontId="8" fillId="11" borderId="74" xfId="0" applyNumberFormat="1" applyFont="1" applyFill="1" applyBorder="1" applyAlignment="1" applyProtection="1">
      <alignment horizontal="right" vertical="center" wrapText="1"/>
      <protection locked="0"/>
    </xf>
    <xf numFmtId="1" fontId="8" fillId="11" borderId="74" xfId="0" applyNumberFormat="1" applyFont="1" applyFill="1" applyBorder="1" applyAlignment="1" applyProtection="1">
      <alignment horizontal="right" vertical="center"/>
      <protection locked="0"/>
    </xf>
    <xf numFmtId="1" fontId="8" fillId="11" borderId="74" xfId="0" applyNumberFormat="1" applyFont="1" applyFill="1" applyBorder="1" applyAlignment="1" applyProtection="1">
      <alignment horizontal="right" vertical="top" wrapText="1"/>
      <protection locked="0"/>
    </xf>
    <xf numFmtId="1" fontId="8" fillId="11" borderId="54" xfId="0" applyNumberFormat="1" applyFont="1" applyFill="1" applyBorder="1" applyAlignment="1" applyProtection="1">
      <alignment horizontal="right" vertical="center" wrapText="1"/>
      <protection locked="0"/>
    </xf>
    <xf numFmtId="1" fontId="8" fillId="11" borderId="54" xfId="0" applyNumberFormat="1" applyFont="1" applyFill="1" applyBorder="1" applyAlignment="1" applyProtection="1">
      <alignment horizontal="right" vertical="center"/>
      <protection locked="0"/>
    </xf>
    <xf numFmtId="1" fontId="8" fillId="11" borderId="54" xfId="0" applyNumberFormat="1" applyFont="1" applyFill="1" applyBorder="1" applyAlignment="1" applyProtection="1">
      <alignment horizontal="right" vertical="top" wrapText="1"/>
      <protection locked="0"/>
    </xf>
    <xf numFmtId="1" fontId="8" fillId="11" borderId="48" xfId="0" applyNumberFormat="1" applyFont="1" applyFill="1" applyBorder="1" applyAlignment="1" applyProtection="1">
      <alignment horizontal="right" vertical="center" wrapText="1"/>
      <protection locked="0"/>
    </xf>
    <xf numFmtId="1" fontId="8" fillId="11" borderId="39" xfId="0" applyNumberFormat="1" applyFont="1" applyFill="1" applyBorder="1" applyAlignment="1" applyProtection="1">
      <alignment horizontal="right" vertical="center"/>
      <protection locked="0"/>
    </xf>
    <xf numFmtId="1" fontId="8" fillId="11" borderId="39" xfId="0" applyNumberFormat="1" applyFont="1" applyFill="1" applyBorder="1" applyAlignment="1" applyProtection="1">
      <alignment horizontal="right" vertical="top" wrapText="1"/>
      <protection locked="0"/>
    </xf>
    <xf numFmtId="1" fontId="8" fillId="11" borderId="48" xfId="0" applyNumberFormat="1" applyFont="1" applyFill="1" applyBorder="1" applyAlignment="1" applyProtection="1">
      <alignment horizontal="right" vertical="center"/>
      <protection locked="0"/>
    </xf>
    <xf numFmtId="1" fontId="8" fillId="11" borderId="48" xfId="0" applyNumberFormat="1" applyFont="1" applyFill="1" applyBorder="1" applyAlignment="1" applyProtection="1">
      <alignment horizontal="right" vertical="top" wrapText="1"/>
      <protection locked="0"/>
    </xf>
    <xf numFmtId="1" fontId="6" fillId="0" borderId="0" xfId="0" applyNumberFormat="1" applyFont="1" applyAlignment="1">
      <alignment horizontal="left"/>
    </xf>
    <xf numFmtId="1" fontId="7" fillId="0" borderId="0" xfId="0" applyNumberFormat="1" applyFont="1" applyAlignment="1">
      <alignment vertical="center"/>
    </xf>
    <xf numFmtId="1" fontId="7" fillId="4" borderId="0" xfId="0" applyNumberFormat="1" applyFont="1" applyFill="1"/>
    <xf numFmtId="1" fontId="8" fillId="0" borderId="50" xfId="0" applyNumberFormat="1" applyFont="1" applyBorder="1" applyAlignment="1">
      <alignment horizontal="center" vertical="center"/>
    </xf>
    <xf numFmtId="1" fontId="8" fillId="0" borderId="69" xfId="0" applyNumberFormat="1" applyFont="1" applyBorder="1" applyAlignment="1">
      <alignment horizontal="center" vertical="center"/>
    </xf>
    <xf numFmtId="1" fontId="8" fillId="0" borderId="55" xfId="0" applyNumberFormat="1" applyFont="1" applyBorder="1"/>
    <xf numFmtId="1" fontId="8" fillId="0" borderId="48" xfId="0" applyNumberFormat="1" applyFont="1" applyBorder="1"/>
    <xf numFmtId="1" fontId="6" fillId="4" borderId="0" xfId="0" applyNumberFormat="1" applyFont="1" applyFill="1"/>
    <xf numFmtId="1" fontId="7" fillId="4" borderId="0" xfId="0" applyNumberFormat="1" applyFont="1" applyFill="1" applyAlignment="1">
      <alignment horizontal="left"/>
    </xf>
    <xf numFmtId="1" fontId="8" fillId="0" borderId="26" xfId="0" applyNumberFormat="1" applyFont="1" applyBorder="1" applyAlignment="1">
      <alignment horizontal="right" wrapText="1"/>
    </xf>
    <xf numFmtId="1" fontId="8" fillId="7" borderId="54" xfId="0" applyNumberFormat="1" applyFont="1" applyFill="1" applyBorder="1" applyProtection="1">
      <protection locked="0"/>
    </xf>
    <xf numFmtId="1" fontId="8" fillId="0" borderId="37" xfId="0" applyNumberFormat="1" applyFont="1" applyBorder="1" applyAlignment="1">
      <alignment horizontal="right" wrapText="1"/>
    </xf>
    <xf numFmtId="1" fontId="8" fillId="7" borderId="85" xfId="0" applyNumberFormat="1" applyFont="1" applyFill="1" applyBorder="1" applyProtection="1">
      <protection locked="0"/>
    </xf>
    <xf numFmtId="1" fontId="8" fillId="10" borderId="37" xfId="0" applyNumberFormat="1" applyFont="1" applyFill="1" applyBorder="1"/>
    <xf numFmtId="1" fontId="8" fillId="10" borderId="36" xfId="0" applyNumberFormat="1" applyFont="1" applyFill="1" applyBorder="1"/>
    <xf numFmtId="1" fontId="8" fillId="10" borderId="31" xfId="0" applyNumberFormat="1" applyFont="1" applyFill="1" applyBorder="1"/>
    <xf numFmtId="1" fontId="8" fillId="10" borderId="34" xfId="0" applyNumberFormat="1" applyFont="1" applyFill="1" applyBorder="1"/>
    <xf numFmtId="1" fontId="8" fillId="10" borderId="61" xfId="0" applyNumberFormat="1" applyFont="1" applyFill="1" applyBorder="1"/>
    <xf numFmtId="1" fontId="8" fillId="10" borderId="38" xfId="0" applyNumberFormat="1" applyFont="1" applyFill="1" applyBorder="1"/>
    <xf numFmtId="1" fontId="8" fillId="10" borderId="39" xfId="0" applyNumberFormat="1" applyFont="1" applyFill="1" applyBorder="1"/>
    <xf numFmtId="1" fontId="8" fillId="8" borderId="31" xfId="0" applyNumberFormat="1" applyFont="1" applyFill="1" applyBorder="1"/>
    <xf numFmtId="1" fontId="8" fillId="10" borderId="33" xfId="0" applyNumberFormat="1" applyFont="1" applyFill="1" applyBorder="1"/>
    <xf numFmtId="1" fontId="8" fillId="7" borderId="64" xfId="0" applyNumberFormat="1" applyFont="1" applyFill="1" applyBorder="1" applyProtection="1">
      <protection locked="0"/>
    </xf>
    <xf numFmtId="1" fontId="8" fillId="7" borderId="74" xfId="0" applyNumberFormat="1" applyFont="1" applyFill="1" applyBorder="1" applyProtection="1">
      <protection locked="0"/>
    </xf>
    <xf numFmtId="1" fontId="8" fillId="0" borderId="46" xfId="0" applyNumberFormat="1" applyFont="1" applyBorder="1" applyAlignment="1">
      <alignment horizontal="right" wrapText="1"/>
    </xf>
    <xf numFmtId="1" fontId="8" fillId="11" borderId="82" xfId="0" applyNumberFormat="1" applyFont="1" applyFill="1" applyBorder="1" applyProtection="1">
      <protection locked="0"/>
    </xf>
    <xf numFmtId="1" fontId="8" fillId="7" borderId="82" xfId="0" applyNumberFormat="1" applyFont="1" applyFill="1" applyBorder="1" applyProtection="1">
      <protection locked="0"/>
    </xf>
    <xf numFmtId="1" fontId="8" fillId="0" borderId="16" xfId="0" applyNumberFormat="1" applyFont="1" applyBorder="1" applyAlignment="1">
      <alignment horizontal="right" wrapText="1"/>
    </xf>
    <xf numFmtId="1" fontId="8" fillId="0" borderId="69" xfId="0" applyNumberFormat="1" applyFont="1" applyBorder="1"/>
    <xf numFmtId="1" fontId="8" fillId="0" borderId="12" xfId="0" applyNumberFormat="1" applyFont="1" applyBorder="1" applyAlignment="1">
      <alignment horizontal="right" wrapText="1"/>
    </xf>
    <xf numFmtId="1" fontId="8" fillId="0" borderId="6" xfId="0" applyNumberFormat="1" applyFont="1" applyBorder="1" applyAlignment="1">
      <alignment horizontal="right" wrapText="1"/>
    </xf>
    <xf numFmtId="1" fontId="8" fillId="0" borderId="5" xfId="0" applyNumberFormat="1" applyFont="1" applyBorder="1" applyAlignment="1">
      <alignment horizontal="right"/>
    </xf>
    <xf numFmtId="1" fontId="8" fillId="0" borderId="12" xfId="0" applyNumberFormat="1" applyFont="1" applyBorder="1" applyAlignment="1">
      <alignment horizontal="right"/>
    </xf>
    <xf numFmtId="1" fontId="8" fillId="0" borderId="6" xfId="0" applyNumberFormat="1" applyFont="1" applyBorder="1" applyAlignment="1">
      <alignment horizontal="right"/>
    </xf>
    <xf numFmtId="1" fontId="8" fillId="0" borderId="7" xfId="0" applyNumberFormat="1" applyFont="1" applyBorder="1" applyAlignment="1">
      <alignment horizontal="right"/>
    </xf>
    <xf numFmtId="1" fontId="8" fillId="0" borderId="70" xfId="0" applyNumberFormat="1" applyFont="1" applyBorder="1" applyAlignment="1">
      <alignment horizontal="right"/>
    </xf>
    <xf numFmtId="1" fontId="8" fillId="0" borderId="50" xfId="0" applyNumberFormat="1" applyFont="1" applyBorder="1" applyAlignment="1">
      <alignment horizontal="right"/>
    </xf>
    <xf numFmtId="1" fontId="8" fillId="0" borderId="54" xfId="0" applyNumberFormat="1" applyFont="1" applyBorder="1" applyAlignment="1">
      <alignment horizontal="right" wrapText="1"/>
    </xf>
    <xf numFmtId="1" fontId="8" fillId="7" borderId="22" xfId="0" applyNumberFormat="1" applyFont="1" applyFill="1" applyBorder="1" applyProtection="1">
      <protection locked="0"/>
    </xf>
    <xf numFmtId="1" fontId="8" fillId="0" borderId="25" xfId="0" applyNumberFormat="1" applyFont="1" applyBorder="1" applyAlignment="1">
      <alignment horizontal="right" wrapText="1"/>
    </xf>
    <xf numFmtId="1" fontId="8" fillId="7" borderId="35" xfId="0" applyNumberFormat="1" applyFont="1" applyFill="1" applyBorder="1" applyProtection="1">
      <protection locked="0"/>
    </xf>
    <xf numFmtId="1" fontId="8" fillId="0" borderId="33" xfId="0" applyNumberFormat="1" applyFont="1" applyBorder="1" applyAlignment="1">
      <alignment horizontal="right" wrapText="1"/>
    </xf>
    <xf numFmtId="1" fontId="8" fillId="3" borderId="33" xfId="0" applyNumberFormat="1" applyFont="1" applyFill="1" applyBorder="1" applyAlignment="1">
      <alignment horizontal="right" wrapText="1"/>
    </xf>
    <xf numFmtId="1" fontId="8" fillId="7" borderId="44" xfId="0" applyNumberFormat="1" applyFont="1" applyFill="1" applyBorder="1" applyProtection="1">
      <protection locked="0"/>
    </xf>
    <xf numFmtId="1" fontId="8" fillId="0" borderId="16" xfId="0" applyNumberFormat="1" applyFont="1" applyBorder="1" applyAlignment="1">
      <alignment horizontal="right"/>
    </xf>
    <xf numFmtId="1" fontId="8" fillId="0" borderId="14" xfId="0" applyNumberFormat="1" applyFont="1" applyBorder="1" applyAlignment="1">
      <alignment horizontal="right"/>
    </xf>
    <xf numFmtId="1" fontId="8" fillId="3" borderId="50" xfId="0" applyNumberFormat="1" applyFont="1" applyFill="1" applyBorder="1" applyAlignment="1">
      <alignment horizontal="right"/>
    </xf>
    <xf numFmtId="1" fontId="8" fillId="3" borderId="54" xfId="0" applyNumberFormat="1" applyFont="1" applyFill="1" applyBorder="1" applyAlignment="1">
      <alignment horizontal="right" wrapText="1"/>
    </xf>
    <xf numFmtId="1" fontId="8" fillId="10" borderId="54" xfId="0" applyNumberFormat="1" applyFont="1" applyFill="1" applyBorder="1" applyAlignment="1">
      <alignment horizontal="right" wrapText="1"/>
    </xf>
    <xf numFmtId="1" fontId="8" fillId="3" borderId="54" xfId="0" applyNumberFormat="1" applyFont="1" applyFill="1" applyBorder="1" applyAlignment="1">
      <alignment horizontal="right"/>
    </xf>
    <xf numFmtId="1" fontId="8" fillId="8" borderId="26" xfId="0" applyNumberFormat="1" applyFont="1" applyFill="1" applyBorder="1"/>
    <xf numFmtId="1" fontId="8" fillId="8" borderId="23" xfId="0" applyNumberFormat="1" applyFont="1" applyFill="1" applyBorder="1"/>
    <xf numFmtId="1" fontId="8" fillId="10" borderId="26" xfId="0" applyNumberFormat="1" applyFont="1" applyFill="1" applyBorder="1"/>
    <xf numFmtId="1" fontId="8" fillId="7" borderId="58" xfId="0" applyNumberFormat="1" applyFont="1" applyFill="1" applyBorder="1" applyProtection="1">
      <protection locked="0"/>
    </xf>
    <xf numFmtId="1" fontId="8" fillId="10" borderId="54" xfId="0" applyNumberFormat="1" applyFont="1" applyFill="1" applyBorder="1"/>
    <xf numFmtId="1" fontId="8" fillId="10" borderId="21" xfId="0" applyNumberFormat="1" applyFont="1" applyFill="1" applyBorder="1"/>
    <xf numFmtId="1" fontId="8" fillId="3" borderId="39" xfId="0" applyNumberFormat="1" applyFont="1" applyFill="1" applyBorder="1" applyAlignment="1">
      <alignment horizontal="right" wrapText="1"/>
    </xf>
    <xf numFmtId="1" fontId="8" fillId="10" borderId="39" xfId="0" applyNumberFormat="1" applyFont="1" applyFill="1" applyBorder="1" applyAlignment="1">
      <alignment horizontal="right" wrapText="1"/>
    </xf>
    <xf numFmtId="1" fontId="8" fillId="3" borderId="39" xfId="0" applyNumberFormat="1" applyFont="1" applyFill="1" applyBorder="1" applyAlignment="1">
      <alignment horizontal="right"/>
    </xf>
    <xf numFmtId="1" fontId="8" fillId="8" borderId="82" xfId="0" applyNumberFormat="1" applyFont="1" applyFill="1" applyBorder="1"/>
    <xf numFmtId="1" fontId="8" fillId="8" borderId="83" xfId="0" applyNumberFormat="1" applyFont="1" applyFill="1" applyBorder="1"/>
    <xf numFmtId="1" fontId="8" fillId="10" borderId="24" xfId="0" applyNumberFormat="1" applyFont="1" applyFill="1" applyBorder="1"/>
    <xf numFmtId="1" fontId="8" fillId="7" borderId="73" xfId="0" applyNumberFormat="1" applyFont="1" applyFill="1" applyBorder="1" applyProtection="1">
      <protection locked="0"/>
    </xf>
    <xf numFmtId="1" fontId="8" fillId="10" borderId="29" xfId="0" applyNumberFormat="1" applyFont="1" applyFill="1" applyBorder="1"/>
    <xf numFmtId="1" fontId="8" fillId="10" borderId="72" xfId="0" applyNumberFormat="1" applyFont="1" applyFill="1" applyBorder="1"/>
    <xf numFmtId="1" fontId="8" fillId="3" borderId="48" xfId="0" applyNumberFormat="1" applyFont="1" applyFill="1" applyBorder="1" applyAlignment="1">
      <alignment horizontal="right" wrapText="1"/>
    </xf>
    <xf numFmtId="1" fontId="8" fillId="10" borderId="48" xfId="0" applyNumberFormat="1" applyFont="1" applyFill="1" applyBorder="1" applyAlignment="1">
      <alignment horizontal="right" wrapText="1"/>
    </xf>
    <xf numFmtId="1" fontId="8" fillId="3" borderId="74" xfId="0" applyNumberFormat="1" applyFont="1" applyFill="1" applyBorder="1" applyAlignment="1">
      <alignment horizontal="right"/>
    </xf>
    <xf numFmtId="1" fontId="8" fillId="8" borderId="46" xfId="0" applyNumberFormat="1" applyFont="1" applyFill="1" applyBorder="1"/>
    <xf numFmtId="1" fontId="8" fillId="8" borderId="45" xfId="0" applyNumberFormat="1" applyFont="1" applyFill="1" applyBorder="1"/>
    <xf numFmtId="1" fontId="8" fillId="10" borderId="89" xfId="0" applyNumberFormat="1" applyFont="1" applyFill="1" applyBorder="1"/>
    <xf numFmtId="1" fontId="8" fillId="7" borderId="90" xfId="0" applyNumberFormat="1" applyFont="1" applyFill="1" applyBorder="1" applyProtection="1">
      <protection locked="0"/>
    </xf>
    <xf numFmtId="1" fontId="8" fillId="7" borderId="88" xfId="0" applyNumberFormat="1" applyFont="1" applyFill="1" applyBorder="1" applyProtection="1">
      <protection locked="0"/>
    </xf>
    <xf numFmtId="1" fontId="8" fillId="7" borderId="11" xfId="0" applyNumberFormat="1" applyFont="1" applyFill="1" applyBorder="1" applyProtection="1">
      <protection locked="0"/>
    </xf>
    <xf numFmtId="1" fontId="8" fillId="10" borderId="17" xfId="0" applyNumberFormat="1" applyFont="1" applyFill="1" applyBorder="1"/>
    <xf numFmtId="1" fontId="8" fillId="10" borderId="91" xfId="0" applyNumberFormat="1" applyFont="1" applyFill="1" applyBorder="1"/>
    <xf numFmtId="1" fontId="8" fillId="0" borderId="50" xfId="0" applyNumberFormat="1" applyFont="1" applyBorder="1" applyAlignment="1">
      <alignment horizontal="left" vertical="center"/>
    </xf>
    <xf numFmtId="1" fontId="8" fillId="8" borderId="69" xfId="0" applyNumberFormat="1" applyFont="1" applyFill="1" applyBorder="1"/>
    <xf numFmtId="1" fontId="8" fillId="10" borderId="16" xfId="0" applyNumberFormat="1" applyFont="1" applyFill="1" applyBorder="1"/>
    <xf numFmtId="1" fontId="8" fillId="0" borderId="70" xfId="0" applyNumberFormat="1" applyFont="1" applyBorder="1"/>
    <xf numFmtId="1" fontId="8" fillId="0" borderId="29" xfId="0" applyNumberFormat="1" applyFont="1" applyBorder="1" applyAlignment="1">
      <alignment horizontal="left" vertical="center"/>
    </xf>
    <xf numFmtId="1" fontId="8" fillId="3" borderId="29" xfId="0" applyNumberFormat="1" applyFont="1" applyFill="1" applyBorder="1" applyAlignment="1">
      <alignment horizontal="right" wrapText="1"/>
    </xf>
    <xf numFmtId="1" fontId="8" fillId="3" borderId="29" xfId="0" applyNumberFormat="1" applyFont="1" applyFill="1" applyBorder="1" applyAlignment="1">
      <alignment horizontal="right"/>
    </xf>
    <xf numFmtId="1" fontId="8" fillId="0" borderId="39" xfId="0" applyNumberFormat="1" applyFont="1" applyBorder="1" applyAlignment="1">
      <alignment horizontal="left" vertical="center"/>
    </xf>
    <xf numFmtId="1" fontId="8" fillId="7" borderId="61" xfId="0" applyNumberFormat="1" applyFont="1" applyFill="1" applyBorder="1" applyProtection="1">
      <protection locked="0"/>
    </xf>
    <xf numFmtId="1" fontId="8" fillId="10" borderId="74" xfId="0" applyNumberFormat="1" applyFont="1" applyFill="1" applyBorder="1" applyAlignment="1">
      <alignment horizontal="right" wrapText="1"/>
    </xf>
    <xf numFmtId="1" fontId="8" fillId="3" borderId="48" xfId="0" applyNumberFormat="1" applyFont="1" applyFill="1" applyBorder="1" applyAlignment="1">
      <alignment horizontal="right"/>
    </xf>
    <xf numFmtId="1" fontId="8" fillId="8" borderId="76" xfId="0" applyNumberFormat="1" applyFont="1" applyFill="1" applyBorder="1"/>
    <xf numFmtId="1" fontId="8" fillId="7" borderId="83" xfId="0" applyNumberFormat="1" applyFont="1" applyFill="1" applyBorder="1" applyProtection="1">
      <protection locked="0"/>
    </xf>
    <xf numFmtId="1" fontId="8" fillId="7" borderId="87" xfId="0" applyNumberFormat="1" applyFont="1" applyFill="1" applyBorder="1" applyProtection="1">
      <protection locked="0"/>
    </xf>
    <xf numFmtId="1" fontId="8" fillId="7" borderId="13" xfId="0" applyNumberFormat="1" applyFont="1" applyFill="1" applyBorder="1" applyProtection="1">
      <protection locked="0"/>
    </xf>
    <xf numFmtId="1" fontId="8" fillId="3" borderId="54" xfId="0" applyNumberFormat="1" applyFont="1" applyFill="1" applyBorder="1" applyAlignment="1">
      <alignment vertical="center"/>
    </xf>
    <xf numFmtId="1" fontId="8" fillId="10" borderId="23" xfId="0" applyNumberFormat="1" applyFont="1" applyFill="1" applyBorder="1"/>
    <xf numFmtId="1" fontId="8" fillId="10" borderId="20" xfId="0" applyNumberFormat="1" applyFont="1" applyFill="1" applyBorder="1"/>
    <xf numFmtId="1" fontId="8" fillId="10" borderId="27" xfId="0" applyNumberFormat="1" applyFont="1" applyFill="1" applyBorder="1"/>
    <xf numFmtId="1" fontId="8" fillId="10" borderId="25" xfId="0" applyNumberFormat="1" applyFont="1" applyFill="1" applyBorder="1"/>
    <xf numFmtId="1" fontId="8" fillId="3" borderId="29" xfId="0" applyNumberFormat="1" applyFont="1" applyFill="1" applyBorder="1" applyAlignment="1">
      <alignment vertical="center"/>
    </xf>
    <xf numFmtId="1" fontId="8" fillId="10" borderId="29" xfId="0" applyNumberFormat="1" applyFont="1" applyFill="1" applyBorder="1" applyAlignment="1">
      <alignment horizontal="right"/>
    </xf>
    <xf numFmtId="1" fontId="8" fillId="10" borderId="48" xfId="0" applyNumberFormat="1" applyFont="1" applyFill="1" applyBorder="1" applyAlignment="1">
      <alignment horizontal="right"/>
    </xf>
    <xf numFmtId="1" fontId="8" fillId="10" borderId="90" xfId="0" applyNumberFormat="1" applyFont="1" applyFill="1" applyBorder="1"/>
    <xf numFmtId="1" fontId="8" fillId="10" borderId="11" xfId="0" applyNumberFormat="1" applyFont="1" applyFill="1" applyBorder="1"/>
    <xf numFmtId="1" fontId="8" fillId="7" borderId="67" xfId="0" applyNumberFormat="1" applyFont="1" applyFill="1" applyBorder="1" applyProtection="1">
      <protection locked="0"/>
    </xf>
    <xf numFmtId="1" fontId="8" fillId="10" borderId="48" xfId="0" applyNumberFormat="1" applyFont="1" applyFill="1" applyBorder="1"/>
    <xf numFmtId="1" fontId="8" fillId="4" borderId="54" xfId="0" applyNumberFormat="1" applyFont="1" applyFill="1" applyBorder="1" applyAlignment="1">
      <alignment horizontal="left" vertical="center"/>
    </xf>
    <xf numFmtId="1" fontId="8" fillId="3" borderId="17" xfId="0" applyNumberFormat="1" applyFont="1" applyFill="1" applyBorder="1" applyAlignment="1">
      <alignment horizontal="right" wrapText="1"/>
    </xf>
    <xf numFmtId="1" fontId="8" fillId="3" borderId="17" xfId="0" applyNumberFormat="1" applyFont="1" applyFill="1" applyBorder="1" applyAlignment="1">
      <alignment horizontal="right"/>
    </xf>
    <xf numFmtId="1" fontId="8" fillId="4" borderId="89" xfId="0" applyNumberFormat="1" applyFont="1" applyFill="1" applyBorder="1"/>
    <xf numFmtId="1" fontId="8" fillId="4" borderId="11" xfId="0" applyNumberFormat="1" applyFont="1" applyFill="1" applyBorder="1"/>
    <xf numFmtId="1" fontId="8" fillId="4" borderId="10" xfId="0" applyNumberFormat="1" applyFont="1" applyFill="1" applyBorder="1"/>
    <xf numFmtId="1" fontId="8" fillId="4" borderId="90" xfId="0" applyNumberFormat="1" applyFont="1" applyFill="1" applyBorder="1"/>
    <xf numFmtId="1" fontId="8" fillId="4" borderId="16" xfId="0" applyNumberFormat="1" applyFont="1" applyFill="1" applyBorder="1"/>
    <xf numFmtId="1" fontId="8" fillId="4" borderId="88" xfId="0" applyNumberFormat="1" applyFont="1" applyFill="1" applyBorder="1"/>
    <xf numFmtId="1" fontId="8" fillId="4" borderId="17" xfId="0" applyNumberFormat="1" applyFont="1" applyFill="1" applyBorder="1"/>
    <xf numFmtId="1" fontId="8" fillId="7" borderId="19" xfId="0" applyNumberFormat="1" applyFont="1" applyFill="1" applyBorder="1" applyProtection="1">
      <protection locked="0"/>
    </xf>
    <xf numFmtId="1" fontId="8" fillId="4" borderId="29" xfId="0" applyNumberFormat="1" applyFont="1" applyFill="1" applyBorder="1" applyAlignment="1">
      <alignment horizontal="left" vertical="center" wrapText="1"/>
    </xf>
    <xf numFmtId="1" fontId="8" fillId="7" borderId="41" xfId="0" applyNumberFormat="1" applyFont="1" applyFill="1" applyBorder="1" applyProtection="1">
      <protection locked="0"/>
    </xf>
    <xf numFmtId="1" fontId="8" fillId="0" borderId="54" xfId="0" applyNumberFormat="1" applyFont="1" applyBorder="1" applyAlignment="1">
      <alignment horizontal="left" vertical="center"/>
    </xf>
    <xf numFmtId="1" fontId="8" fillId="3" borderId="74" xfId="0" applyNumberFormat="1" applyFont="1" applyFill="1" applyBorder="1" applyAlignment="1">
      <alignment horizontal="right" wrapText="1"/>
    </xf>
    <xf numFmtId="1" fontId="8" fillId="10" borderId="62" xfId="0" applyNumberFormat="1" applyFont="1" applyFill="1" applyBorder="1"/>
    <xf numFmtId="1" fontId="8" fillId="10" borderId="64" xfId="0" applyNumberFormat="1" applyFont="1" applyFill="1" applyBorder="1"/>
    <xf numFmtId="1" fontId="8" fillId="10" borderId="76" xfId="0" applyNumberFormat="1" applyFont="1" applyFill="1" applyBorder="1"/>
    <xf numFmtId="1" fontId="8" fillId="10" borderId="74" xfId="0" applyNumberFormat="1" applyFont="1" applyFill="1" applyBorder="1"/>
    <xf numFmtId="1" fontId="8" fillId="0" borderId="13" xfId="0" applyNumberFormat="1" applyFont="1" applyBorder="1" applyAlignment="1">
      <alignment horizontal="left" vertical="center"/>
    </xf>
    <xf numFmtId="1" fontId="8" fillId="10" borderId="46" xfId="0" applyNumberFormat="1" applyFont="1" applyFill="1" applyBorder="1"/>
    <xf numFmtId="1" fontId="8" fillId="10" borderId="41" xfId="0" applyNumberFormat="1" applyFont="1" applyFill="1" applyBorder="1"/>
    <xf numFmtId="1" fontId="8" fillId="10" borderId="45" xfId="0" applyNumberFormat="1" applyFont="1" applyFill="1" applyBorder="1"/>
    <xf numFmtId="1" fontId="8" fillId="10" borderId="59" xfId="0" applyNumberFormat="1" applyFont="1" applyFill="1" applyBorder="1"/>
    <xf numFmtId="1" fontId="8" fillId="4" borderId="48" xfId="0" applyNumberFormat="1" applyFont="1" applyFill="1" applyBorder="1" applyAlignment="1">
      <alignment horizontal="left" vertical="center"/>
    </xf>
    <xf numFmtId="1" fontId="8" fillId="10" borderId="44" xfId="0" applyNumberFormat="1" applyFont="1" applyFill="1" applyBorder="1"/>
    <xf numFmtId="1" fontId="8" fillId="10" borderId="9" xfId="0" applyNumberFormat="1" applyFont="1" applyFill="1" applyBorder="1"/>
    <xf numFmtId="1" fontId="8" fillId="10" borderId="13" xfId="0" applyNumberFormat="1" applyFont="1" applyFill="1" applyBorder="1"/>
    <xf numFmtId="1" fontId="8" fillId="0" borderId="17" xfId="0" applyNumberFormat="1" applyFont="1" applyBorder="1" applyAlignment="1">
      <alignment horizontal="left" vertical="center"/>
    </xf>
    <xf numFmtId="1" fontId="8" fillId="10" borderId="42" xfId="0" applyNumberFormat="1" applyFont="1" applyFill="1" applyBorder="1"/>
    <xf numFmtId="1" fontId="8" fillId="3" borderId="50" xfId="0" applyNumberFormat="1" applyFont="1" applyFill="1" applyBorder="1" applyAlignment="1">
      <alignment horizontal="right" wrapText="1"/>
    </xf>
    <xf numFmtId="1" fontId="8" fillId="7" borderId="16" xfId="0" applyNumberFormat="1" applyFont="1" applyFill="1" applyBorder="1" applyProtection="1">
      <protection locked="0"/>
    </xf>
    <xf numFmtId="1" fontId="8" fillId="7" borderId="12" xfId="0" applyNumberFormat="1" applyFont="1" applyFill="1" applyBorder="1" applyProtection="1">
      <protection locked="0"/>
    </xf>
    <xf numFmtId="1" fontId="8" fillId="7" borderId="70" xfId="0" applyNumberFormat="1" applyFont="1" applyFill="1" applyBorder="1" applyProtection="1">
      <protection locked="0"/>
    </xf>
    <xf numFmtId="1" fontId="8" fillId="7" borderId="69" xfId="0" applyNumberFormat="1" applyFont="1" applyFill="1" applyBorder="1" applyProtection="1">
      <protection locked="0"/>
    </xf>
    <xf numFmtId="1" fontId="8" fillId="7" borderId="50" xfId="0" applyNumberFormat="1" applyFont="1" applyFill="1" applyBorder="1" applyProtection="1">
      <protection locked="0"/>
    </xf>
    <xf numFmtId="1" fontId="8" fillId="3" borderId="25" xfId="0" applyNumberFormat="1" applyFont="1" applyFill="1" applyBorder="1" applyAlignment="1">
      <alignment horizontal="right" wrapText="1"/>
    </xf>
    <xf numFmtId="1" fontId="8" fillId="8" borderId="24" xfId="0" applyNumberFormat="1" applyFont="1" applyFill="1" applyBorder="1"/>
    <xf numFmtId="1" fontId="8" fillId="8" borderId="25" xfId="0" applyNumberFormat="1" applyFont="1" applyFill="1" applyBorder="1"/>
    <xf numFmtId="1" fontId="8" fillId="0" borderId="74" xfId="0" applyNumberFormat="1" applyFont="1" applyBorder="1" applyAlignment="1">
      <alignment horizontal="left" vertical="center"/>
    </xf>
    <xf numFmtId="1" fontId="8" fillId="3" borderId="42" xfId="0" applyNumberFormat="1" applyFont="1" applyFill="1" applyBorder="1" applyAlignment="1">
      <alignment horizontal="right" wrapText="1"/>
    </xf>
    <xf numFmtId="1" fontId="8" fillId="8" borderId="9" xfId="0" applyNumberFormat="1" applyFont="1" applyFill="1" applyBorder="1"/>
    <xf numFmtId="1" fontId="8" fillId="8" borderId="20" xfId="0" applyNumberFormat="1" applyFont="1" applyFill="1" applyBorder="1"/>
    <xf numFmtId="1" fontId="8" fillId="0" borderId="48" xfId="0" applyNumberFormat="1" applyFont="1" applyBorder="1" applyAlignment="1">
      <alignment horizontal="left" vertical="center"/>
    </xf>
    <xf numFmtId="1" fontId="8" fillId="8" borderId="11" xfId="0" applyNumberFormat="1" applyFont="1" applyFill="1" applyBorder="1"/>
    <xf numFmtId="1" fontId="8" fillId="7" borderId="89" xfId="0" applyNumberFormat="1" applyFont="1" applyFill="1" applyBorder="1" applyProtection="1">
      <protection locked="0"/>
    </xf>
    <xf numFmtId="1" fontId="8" fillId="8" borderId="89" xfId="0" applyNumberFormat="1" applyFont="1" applyFill="1" applyBorder="1"/>
    <xf numFmtId="1" fontId="8" fillId="0" borderId="54" xfId="0" applyNumberFormat="1" applyFont="1" applyBorder="1" applyAlignment="1">
      <alignment wrapText="1"/>
    </xf>
    <xf numFmtId="1" fontId="8" fillId="3" borderId="20" xfId="0" applyNumberFormat="1" applyFont="1" applyFill="1" applyBorder="1" applyAlignment="1">
      <alignment horizontal="right"/>
    </xf>
    <xf numFmtId="1" fontId="8" fillId="0" borderId="74" xfId="0" applyNumberFormat="1" applyFont="1" applyBorder="1" applyAlignment="1">
      <alignment wrapText="1"/>
    </xf>
    <xf numFmtId="1" fontId="8" fillId="3" borderId="33" xfId="0" applyNumberFormat="1" applyFont="1" applyFill="1" applyBorder="1" applyAlignment="1">
      <alignment horizontal="right"/>
    </xf>
    <xf numFmtId="1" fontId="8" fillId="10" borderId="82" xfId="0" applyNumberFormat="1" applyFont="1" applyFill="1" applyBorder="1"/>
    <xf numFmtId="1" fontId="8" fillId="0" borderId="48" xfId="0" applyNumberFormat="1" applyFont="1" applyBorder="1" applyAlignment="1">
      <alignment wrapText="1"/>
    </xf>
    <xf numFmtId="1" fontId="8" fillId="3" borderId="42" xfId="0" applyNumberFormat="1" applyFont="1" applyFill="1" applyBorder="1" applyAlignment="1">
      <alignment horizontal="right"/>
    </xf>
    <xf numFmtId="1" fontId="8" fillId="0" borderId="54" xfId="0" applyNumberFormat="1" applyFont="1" applyBorder="1" applyAlignment="1">
      <alignment vertical="center" wrapText="1"/>
    </xf>
    <xf numFmtId="1" fontId="8" fillId="3" borderId="25" xfId="0" applyNumberFormat="1" applyFont="1" applyFill="1" applyBorder="1" applyAlignment="1">
      <alignment horizontal="right"/>
    </xf>
    <xf numFmtId="1" fontId="8" fillId="8" borderId="58" xfId="0" applyNumberFormat="1" applyFont="1" applyFill="1" applyBorder="1"/>
    <xf numFmtId="1" fontId="8" fillId="8" borderId="54" xfId="0" applyNumberFormat="1" applyFont="1" applyFill="1" applyBorder="1"/>
    <xf numFmtId="1" fontId="8" fillId="0" borderId="48" xfId="0" applyNumberFormat="1" applyFont="1" applyBorder="1" applyAlignment="1">
      <alignment vertical="center" wrapText="1"/>
    </xf>
    <xf numFmtId="1" fontId="8" fillId="8" borderId="67" xfId="0" applyNumberFormat="1" applyFont="1" applyFill="1" applyBorder="1"/>
    <xf numFmtId="1" fontId="8" fillId="8" borderId="48" xfId="0" applyNumberFormat="1" applyFont="1" applyFill="1" applyBorder="1"/>
    <xf numFmtId="1" fontId="8" fillId="3" borderId="26" xfId="0" applyNumberFormat="1" applyFont="1" applyFill="1" applyBorder="1" applyAlignment="1">
      <alignment horizontal="right" wrapText="1"/>
    </xf>
    <xf numFmtId="1" fontId="8" fillId="0" borderId="20" xfId="0" applyNumberFormat="1" applyFont="1" applyBorder="1"/>
    <xf numFmtId="1" fontId="8" fillId="10" borderId="26" xfId="0" applyNumberFormat="1" applyFont="1" applyFill="1" applyBorder="1" applyProtection="1">
      <protection locked="0"/>
    </xf>
    <xf numFmtId="1" fontId="8" fillId="10" borderId="20" xfId="0" applyNumberFormat="1" applyFont="1" applyFill="1" applyBorder="1" applyProtection="1">
      <protection locked="0"/>
    </xf>
    <xf numFmtId="1" fontId="8" fillId="10" borderId="19" xfId="0" applyNumberFormat="1" applyFont="1" applyFill="1" applyBorder="1" applyProtection="1">
      <protection locked="0"/>
    </xf>
    <xf numFmtId="1" fontId="8" fillId="0" borderId="54" xfId="0" applyNumberFormat="1" applyFont="1" applyBorder="1"/>
    <xf numFmtId="1" fontId="8" fillId="3" borderId="24" xfId="0" applyNumberFormat="1" applyFont="1" applyFill="1" applyBorder="1" applyAlignment="1">
      <alignment horizontal="right" wrapText="1"/>
    </xf>
    <xf numFmtId="1" fontId="8" fillId="0" borderId="33" xfId="0" applyNumberFormat="1" applyFont="1" applyBorder="1"/>
    <xf numFmtId="1" fontId="8" fillId="10" borderId="24" xfId="0" applyNumberFormat="1" applyFont="1" applyFill="1" applyBorder="1" applyProtection="1">
      <protection locked="0"/>
    </xf>
    <xf numFmtId="1" fontId="8" fillId="10" borderId="25" xfId="0" applyNumberFormat="1" applyFont="1" applyFill="1" applyBorder="1" applyProtection="1">
      <protection locked="0"/>
    </xf>
    <xf numFmtId="1" fontId="8" fillId="10" borderId="60" xfId="0" applyNumberFormat="1" applyFont="1" applyFill="1" applyBorder="1" applyProtection="1">
      <protection locked="0"/>
    </xf>
    <xf numFmtId="1" fontId="8" fillId="0" borderId="39" xfId="0" applyNumberFormat="1" applyFont="1" applyBorder="1"/>
    <xf numFmtId="1" fontId="8" fillId="3" borderId="37" xfId="0" applyNumberFormat="1" applyFont="1" applyFill="1" applyBorder="1" applyAlignment="1">
      <alignment horizontal="right" wrapText="1"/>
    </xf>
    <xf numFmtId="1" fontId="8" fillId="0" borderId="35" xfId="0" applyNumberFormat="1" applyFont="1" applyBorder="1" applyAlignment="1">
      <alignment horizontal="right"/>
    </xf>
    <xf numFmtId="1" fontId="8" fillId="0" borderId="25" xfId="0" applyNumberFormat="1" applyFont="1" applyBorder="1" applyAlignment="1">
      <alignment horizontal="right"/>
    </xf>
    <xf numFmtId="1" fontId="8" fillId="0" borderId="33" xfId="0" applyNumberFormat="1" applyFont="1" applyBorder="1" applyAlignment="1">
      <alignment horizontal="right"/>
    </xf>
    <xf numFmtId="1" fontId="8" fillId="10" borderId="37" xfId="0" applyNumberFormat="1" applyFont="1" applyFill="1" applyBorder="1" applyProtection="1">
      <protection locked="0"/>
    </xf>
    <xf numFmtId="1" fontId="8" fillId="10" borderId="33" xfId="0" applyNumberFormat="1" applyFont="1" applyFill="1" applyBorder="1" applyProtection="1">
      <protection locked="0"/>
    </xf>
    <xf numFmtId="1" fontId="8" fillId="10" borderId="32" xfId="0" applyNumberFormat="1" applyFont="1" applyFill="1" applyBorder="1" applyProtection="1">
      <protection locked="0"/>
    </xf>
    <xf numFmtId="1" fontId="8" fillId="10" borderId="62" xfId="0" applyNumberFormat="1" applyFont="1" applyFill="1" applyBorder="1" applyAlignment="1">
      <alignment horizontal="right" wrapText="1"/>
    </xf>
    <xf numFmtId="1" fontId="8" fillId="10" borderId="63" xfId="0" applyNumberFormat="1" applyFont="1" applyFill="1" applyBorder="1" applyAlignment="1">
      <alignment horizontal="right"/>
    </xf>
    <xf numFmtId="1" fontId="8" fillId="10" borderId="64" xfId="0" applyNumberFormat="1" applyFont="1" applyFill="1" applyBorder="1" applyAlignment="1">
      <alignment horizontal="right"/>
    </xf>
    <xf numFmtId="1" fontId="8" fillId="8" borderId="65" xfId="0" applyNumberFormat="1" applyFont="1" applyFill="1" applyBorder="1"/>
    <xf numFmtId="1" fontId="8" fillId="8" borderId="66" xfId="0" applyNumberFormat="1" applyFont="1" applyFill="1" applyBorder="1"/>
    <xf numFmtId="1" fontId="8" fillId="10" borderId="79" xfId="0" applyNumberFormat="1" applyFont="1" applyFill="1" applyBorder="1" applyProtection="1">
      <protection locked="0"/>
    </xf>
    <xf numFmtId="1" fontId="8" fillId="0" borderId="74" xfId="0" applyNumberFormat="1" applyFont="1" applyBorder="1"/>
    <xf numFmtId="1" fontId="8" fillId="10" borderId="46" xfId="0" applyNumberFormat="1" applyFont="1" applyFill="1" applyBorder="1" applyAlignment="1">
      <alignment horizontal="right" wrapText="1"/>
    </xf>
    <xf numFmtId="1" fontId="8" fillId="10" borderId="44" xfId="0" applyNumberFormat="1" applyFont="1" applyFill="1" applyBorder="1" applyAlignment="1">
      <alignment horizontal="right"/>
    </xf>
    <xf numFmtId="1" fontId="8" fillId="10" borderId="42" xfId="0" applyNumberFormat="1" applyFont="1" applyFill="1" applyBorder="1" applyAlignment="1">
      <alignment horizontal="right"/>
    </xf>
    <xf numFmtId="1" fontId="8" fillId="8" borderId="40" xfId="0" applyNumberFormat="1" applyFont="1" applyFill="1" applyBorder="1"/>
    <xf numFmtId="1" fontId="8" fillId="10" borderId="67" xfId="0" applyNumberFormat="1" applyFont="1" applyFill="1" applyBorder="1" applyProtection="1">
      <protection locked="0"/>
    </xf>
    <xf numFmtId="1" fontId="5" fillId="3" borderId="10" xfId="0" applyNumberFormat="1" applyFont="1" applyFill="1" applyBorder="1" applyAlignment="1">
      <alignment horizontal="left"/>
    </xf>
    <xf numFmtId="1" fontId="5" fillId="3" borderId="0" xfId="0" applyNumberFormat="1" applyFont="1" applyFill="1"/>
    <xf numFmtId="1" fontId="7" fillId="0" borderId="92" xfId="0" applyNumberFormat="1" applyFont="1" applyBorder="1"/>
    <xf numFmtId="1" fontId="7" fillId="0" borderId="93" xfId="0" applyNumberFormat="1" applyFont="1" applyBorder="1"/>
    <xf numFmtId="1" fontId="7" fillId="0" borderId="94" xfId="0" applyNumberFormat="1" applyFont="1" applyBorder="1"/>
    <xf numFmtId="1" fontId="8" fillId="0" borderId="5" xfId="0" applyNumberFormat="1" applyFont="1" applyBorder="1" applyAlignment="1">
      <alignment horizontal="center" vertical="center"/>
    </xf>
    <xf numFmtId="1" fontId="8" fillId="0" borderId="97" xfId="0" applyNumberFormat="1" applyFont="1" applyBorder="1" applyAlignment="1">
      <alignment horizontal="center" vertical="center" wrapText="1"/>
    </xf>
    <xf numFmtId="1" fontId="8" fillId="0" borderId="54" xfId="0" applyNumberFormat="1" applyFont="1" applyBorder="1" applyProtection="1">
      <protection locked="0"/>
    </xf>
    <xf numFmtId="1" fontId="8" fillId="0" borderId="98" xfId="0" applyNumberFormat="1" applyFont="1" applyBorder="1" applyProtection="1">
      <protection locked="0"/>
    </xf>
    <xf numFmtId="1" fontId="8" fillId="7" borderId="99" xfId="0" applyNumberFormat="1" applyFont="1" applyFill="1" applyBorder="1" applyProtection="1">
      <protection locked="0"/>
    </xf>
    <xf numFmtId="1" fontId="8" fillId="0" borderId="39" xfId="0" applyNumberFormat="1" applyFont="1" applyBorder="1" applyAlignment="1">
      <alignment horizontal="right" wrapText="1"/>
    </xf>
    <xf numFmtId="1" fontId="8" fillId="0" borderId="39" xfId="0" applyNumberFormat="1" applyFont="1" applyBorder="1" applyProtection="1">
      <protection locked="0"/>
    </xf>
    <xf numFmtId="1" fontId="8" fillId="0" borderId="100" xfId="0" applyNumberFormat="1" applyFont="1" applyBorder="1" applyProtection="1">
      <protection locked="0"/>
    </xf>
    <xf numFmtId="1" fontId="8" fillId="7" borderId="101" xfId="0" applyNumberFormat="1" applyFont="1" applyFill="1" applyBorder="1" applyProtection="1">
      <protection locked="0"/>
    </xf>
    <xf numFmtId="1" fontId="8" fillId="0" borderId="48" xfId="0" applyNumberFormat="1" applyFont="1" applyBorder="1" applyAlignment="1">
      <alignment horizontal="right" wrapText="1"/>
    </xf>
    <xf numFmtId="1" fontId="8" fillId="0" borderId="48" xfId="0" applyNumberFormat="1" applyFont="1" applyBorder="1" applyProtection="1">
      <protection locked="0"/>
    </xf>
    <xf numFmtId="1" fontId="8" fillId="0" borderId="102" xfId="0" applyNumberFormat="1" applyFont="1" applyBorder="1" applyProtection="1">
      <protection locked="0"/>
    </xf>
    <xf numFmtId="1" fontId="8" fillId="7" borderId="103" xfId="0" applyNumberFormat="1" applyFont="1" applyFill="1" applyBorder="1" applyProtection="1">
      <protection locked="0"/>
    </xf>
    <xf numFmtId="1" fontId="8" fillId="4" borderId="0" xfId="0" applyNumberFormat="1" applyFont="1" applyFill="1" applyAlignment="1">
      <alignment horizontal="left" wrapText="1"/>
    </xf>
    <xf numFmtId="1" fontId="8" fillId="4" borderId="0" xfId="0" applyNumberFormat="1" applyFont="1" applyFill="1" applyAlignment="1">
      <alignment wrapText="1"/>
    </xf>
    <xf numFmtId="1" fontId="8" fillId="4" borderId="10" xfId="0" applyNumberFormat="1" applyFont="1" applyFill="1" applyBorder="1" applyAlignment="1">
      <alignment wrapText="1"/>
    </xf>
    <xf numFmtId="1" fontId="8" fillId="0" borderId="10" xfId="0" applyNumberFormat="1" applyFont="1" applyBorder="1" applyAlignment="1">
      <alignment wrapText="1"/>
    </xf>
    <xf numFmtId="1" fontId="8" fillId="4" borderId="104" xfId="0" applyNumberFormat="1" applyFont="1" applyFill="1" applyBorder="1" applyAlignment="1">
      <alignment wrapText="1"/>
    </xf>
    <xf numFmtId="1" fontId="8" fillId="4" borderId="105" xfId="0" applyNumberFormat="1" applyFont="1" applyFill="1" applyBorder="1" applyAlignment="1">
      <alignment wrapText="1"/>
    </xf>
    <xf numFmtId="1" fontId="2" fillId="0" borderId="94" xfId="0" applyNumberFormat="1" applyFont="1" applyBorder="1"/>
    <xf numFmtId="1" fontId="2" fillId="0" borderId="109" xfId="0" applyNumberFormat="1" applyFont="1" applyBorder="1"/>
    <xf numFmtId="1" fontId="2" fillId="0" borderId="0" xfId="0" applyNumberFormat="1" applyFont="1" applyProtection="1">
      <protection locked="0"/>
    </xf>
    <xf numFmtId="1" fontId="2" fillId="0" borderId="109" xfId="0" applyNumberFormat="1" applyFont="1" applyBorder="1" applyProtection="1">
      <protection locked="0"/>
    </xf>
    <xf numFmtId="1" fontId="2" fillId="4" borderId="94" xfId="0" applyNumberFormat="1" applyFont="1" applyFill="1" applyBorder="1" applyProtection="1">
      <protection locked="0"/>
    </xf>
    <xf numFmtId="1" fontId="8" fillId="3" borderId="52" xfId="0" applyNumberFormat="1" applyFont="1" applyFill="1" applyBorder="1" applyAlignment="1">
      <alignment horizontal="center" vertical="center" wrapText="1"/>
    </xf>
    <xf numFmtId="1" fontId="8" fillId="3" borderId="108" xfId="0" applyNumberFormat="1" applyFont="1" applyFill="1" applyBorder="1" applyAlignment="1">
      <alignment horizontal="center" vertical="center" wrapText="1"/>
    </xf>
    <xf numFmtId="1" fontId="8" fillId="3" borderId="26" xfId="0" applyNumberFormat="1" applyFont="1" applyFill="1" applyBorder="1" applyAlignment="1">
      <alignment horizontal="right" vertical="center" wrapText="1"/>
    </xf>
    <xf numFmtId="1" fontId="8" fillId="3" borderId="22" xfId="0" applyNumberFormat="1" applyFont="1" applyFill="1" applyBorder="1" applyAlignment="1">
      <alignment horizontal="right" vertical="center" wrapText="1"/>
    </xf>
    <xf numFmtId="1" fontId="8" fillId="0" borderId="20" xfId="0" applyNumberFormat="1" applyFont="1" applyBorder="1" applyAlignment="1">
      <alignment horizontal="right" vertical="center" wrapText="1"/>
    </xf>
    <xf numFmtId="1" fontId="8" fillId="7" borderId="23" xfId="0" applyNumberFormat="1" applyFont="1" applyFill="1" applyBorder="1" applyAlignment="1" applyProtection="1">
      <alignment wrapText="1"/>
      <protection locked="0"/>
    </xf>
    <xf numFmtId="1" fontId="8" fillId="7" borderId="18" xfId="0" applyNumberFormat="1" applyFont="1" applyFill="1" applyBorder="1" applyAlignment="1" applyProtection="1">
      <alignment wrapText="1"/>
      <protection locked="0"/>
    </xf>
    <xf numFmtId="1" fontId="8" fillId="7" borderId="22" xfId="0" applyNumberFormat="1" applyFont="1" applyFill="1" applyBorder="1" applyAlignment="1" applyProtection="1">
      <alignment wrapText="1"/>
      <protection locked="0"/>
    </xf>
    <xf numFmtId="1" fontId="8" fillId="3" borderId="46" xfId="0" applyNumberFormat="1" applyFont="1" applyFill="1" applyBorder="1" applyAlignment="1">
      <alignment horizontal="right" vertical="center" wrapText="1"/>
    </xf>
    <xf numFmtId="1" fontId="8" fillId="3" borderId="44" xfId="0" applyNumberFormat="1" applyFont="1" applyFill="1" applyBorder="1" applyAlignment="1">
      <alignment horizontal="right" vertical="center" wrapText="1"/>
    </xf>
    <xf numFmtId="1" fontId="8" fillId="0" borderId="42" xfId="0" applyNumberFormat="1" applyFont="1" applyBorder="1" applyAlignment="1">
      <alignment horizontal="right" vertical="center" wrapText="1"/>
    </xf>
    <xf numFmtId="1" fontId="8" fillId="0" borderId="59" xfId="0" applyNumberFormat="1" applyFont="1" applyBorder="1" applyAlignment="1">
      <alignment horizontal="right" wrapText="1"/>
    </xf>
    <xf numFmtId="1" fontId="8" fillId="0" borderId="72" xfId="0" applyNumberFormat="1" applyFont="1" applyBorder="1" applyAlignment="1">
      <alignment horizontal="right" wrapText="1"/>
    </xf>
    <xf numFmtId="1" fontId="8" fillId="7" borderId="24" xfId="0" applyNumberFormat="1" applyFont="1" applyFill="1" applyBorder="1" applyAlignment="1" applyProtection="1">
      <alignment wrapText="1"/>
      <protection locked="0"/>
    </xf>
    <xf numFmtId="1" fontId="8" fillId="7" borderId="27" xfId="0" applyNumberFormat="1" applyFont="1" applyFill="1" applyBorder="1" applyAlignment="1" applyProtection="1">
      <alignment wrapText="1"/>
      <protection locked="0"/>
    </xf>
    <xf numFmtId="1" fontId="8" fillId="7" borderId="72" xfId="0" applyNumberFormat="1" applyFont="1" applyFill="1" applyBorder="1" applyAlignment="1" applyProtection="1">
      <alignment wrapText="1"/>
      <protection locked="0"/>
    </xf>
    <xf numFmtId="1" fontId="8" fillId="7" borderId="25" xfId="0" applyNumberFormat="1" applyFont="1" applyFill="1" applyBorder="1" applyAlignment="1" applyProtection="1">
      <alignment wrapText="1"/>
      <protection locked="0"/>
    </xf>
    <xf numFmtId="1" fontId="8" fillId="7" borderId="114" xfId="0" applyNumberFormat="1" applyFont="1" applyFill="1" applyBorder="1" applyAlignment="1" applyProtection="1">
      <alignment wrapText="1"/>
      <protection locked="0"/>
    </xf>
    <xf numFmtId="1" fontId="8" fillId="7" borderId="85" xfId="0" applyNumberFormat="1" applyFont="1" applyFill="1" applyBorder="1" applyAlignment="1" applyProtection="1">
      <alignment wrapText="1"/>
      <protection locked="0"/>
    </xf>
    <xf numFmtId="1" fontId="8" fillId="7" borderId="59" xfId="0" applyNumberFormat="1" applyFont="1" applyFill="1" applyBorder="1" applyAlignment="1" applyProtection="1">
      <alignment wrapText="1"/>
      <protection locked="0"/>
    </xf>
    <xf numFmtId="1" fontId="8" fillId="0" borderId="35" xfId="0" applyNumberFormat="1" applyFont="1" applyBorder="1" applyAlignment="1">
      <alignment horizontal="right" wrapText="1"/>
    </xf>
    <xf numFmtId="1" fontId="8" fillId="0" borderId="34" xfId="0" applyNumberFormat="1" applyFont="1" applyBorder="1" applyAlignment="1">
      <alignment horizontal="right" wrapText="1"/>
    </xf>
    <xf numFmtId="1" fontId="8" fillId="10" borderId="37" xfId="0" applyNumberFormat="1" applyFont="1" applyFill="1" applyBorder="1" applyAlignment="1">
      <alignment wrapText="1"/>
    </xf>
    <xf numFmtId="1" fontId="8" fillId="10" borderId="31" xfId="0" applyNumberFormat="1" applyFont="1" applyFill="1" applyBorder="1" applyAlignment="1">
      <alignment wrapText="1"/>
    </xf>
    <xf numFmtId="1" fontId="8" fillId="10" borderId="62" xfId="0" applyNumberFormat="1" applyFont="1" applyFill="1" applyBorder="1" applyAlignment="1">
      <alignment wrapText="1"/>
    </xf>
    <xf numFmtId="1" fontId="8" fillId="10" borderId="66" xfId="0" applyNumberFormat="1" applyFont="1" applyFill="1" applyBorder="1" applyAlignment="1">
      <alignment wrapText="1"/>
    </xf>
    <xf numFmtId="1" fontId="8" fillId="3" borderId="46" xfId="0" applyNumberFormat="1" applyFont="1" applyFill="1" applyBorder="1" applyAlignment="1">
      <alignment horizontal="right" wrapText="1"/>
    </xf>
    <xf numFmtId="1" fontId="8" fillId="0" borderId="44" xfId="0" applyNumberFormat="1" applyFont="1" applyBorder="1" applyAlignment="1">
      <alignment horizontal="right" wrapText="1"/>
    </xf>
    <xf numFmtId="1" fontId="8" fillId="0" borderId="43" xfId="0" applyNumberFormat="1" applyFont="1" applyBorder="1" applyAlignment="1">
      <alignment horizontal="right" wrapText="1"/>
    </xf>
    <xf numFmtId="1" fontId="8" fillId="10" borderId="46" xfId="0" applyNumberFormat="1" applyFont="1" applyFill="1" applyBorder="1" applyAlignment="1">
      <alignment wrapText="1"/>
    </xf>
    <xf numFmtId="1" fontId="8" fillId="10" borderId="40" xfId="0" applyNumberFormat="1" applyFont="1" applyFill="1" applyBorder="1" applyAlignment="1">
      <alignment wrapText="1"/>
    </xf>
    <xf numFmtId="1" fontId="8" fillId="0" borderId="22" xfId="0" applyNumberFormat="1" applyFont="1" applyBorder="1" applyAlignment="1">
      <alignment horizontal="right" wrapText="1"/>
    </xf>
    <xf numFmtId="1" fontId="8" fillId="0" borderId="21" xfId="0" applyNumberFormat="1" applyFont="1" applyBorder="1" applyAlignment="1">
      <alignment horizontal="right" wrapText="1"/>
    </xf>
    <xf numFmtId="1" fontId="8" fillId="10" borderId="35" xfId="0" applyNumberFormat="1" applyFont="1" applyFill="1" applyBorder="1" applyAlignment="1">
      <alignment wrapText="1"/>
    </xf>
    <xf numFmtId="1" fontId="8" fillId="8" borderId="18" xfId="0" applyNumberFormat="1" applyFont="1" applyFill="1" applyBorder="1" applyAlignment="1">
      <alignment wrapText="1"/>
    </xf>
    <xf numFmtId="1" fontId="8" fillId="8" borderId="31" xfId="0" applyNumberFormat="1" applyFont="1" applyFill="1" applyBorder="1" applyAlignment="1">
      <alignment wrapText="1"/>
    </xf>
    <xf numFmtId="1" fontId="8" fillId="10" borderId="36" xfId="0" applyNumberFormat="1" applyFont="1" applyFill="1" applyBorder="1" applyAlignment="1">
      <alignment wrapText="1"/>
    </xf>
    <xf numFmtId="1" fontId="8" fillId="10" borderId="45" xfId="0" applyNumberFormat="1" applyFont="1" applyFill="1" applyBorder="1" applyAlignment="1">
      <alignment wrapText="1"/>
    </xf>
    <xf numFmtId="1" fontId="8" fillId="3" borderId="62" xfId="0" applyNumberFormat="1" applyFont="1" applyFill="1" applyBorder="1" applyAlignment="1">
      <alignment horizontal="right" wrapText="1"/>
    </xf>
    <xf numFmtId="1" fontId="8" fillId="0" borderId="63" xfId="0" applyNumberFormat="1" applyFont="1" applyBorder="1" applyAlignment="1">
      <alignment horizontal="right" wrapText="1"/>
    </xf>
    <xf numFmtId="1" fontId="8" fillId="0" borderId="65" xfId="0" applyNumberFormat="1" applyFont="1" applyBorder="1" applyAlignment="1">
      <alignment horizontal="right" wrapText="1"/>
    </xf>
    <xf numFmtId="1" fontId="8" fillId="8" borderId="99" xfId="0" applyNumberFormat="1" applyFont="1" applyFill="1" applyBorder="1" applyAlignment="1">
      <alignment wrapText="1"/>
    </xf>
    <xf numFmtId="1" fontId="8" fillId="8" borderId="101" xfId="0" applyNumberFormat="1" applyFont="1" applyFill="1" applyBorder="1" applyAlignment="1">
      <alignment wrapText="1"/>
    </xf>
    <xf numFmtId="1" fontId="8" fillId="10" borderId="103" xfId="0" applyNumberFormat="1" applyFont="1" applyFill="1" applyBorder="1" applyAlignment="1">
      <alignment wrapText="1"/>
    </xf>
    <xf numFmtId="1" fontId="8" fillId="10" borderId="99" xfId="0" applyNumberFormat="1" applyFont="1" applyFill="1" applyBorder="1" applyAlignment="1">
      <alignment wrapText="1"/>
    </xf>
    <xf numFmtId="1" fontId="8" fillId="10" borderId="18" xfId="0" applyNumberFormat="1" applyFont="1" applyFill="1" applyBorder="1" applyAlignment="1">
      <alignment wrapText="1"/>
    </xf>
    <xf numFmtId="1" fontId="8" fillId="10" borderId="101" xfId="0" applyNumberFormat="1" applyFont="1" applyFill="1" applyBorder="1" applyAlignment="1">
      <alignment wrapText="1"/>
    </xf>
    <xf numFmtId="1" fontId="8" fillId="3" borderId="89" xfId="0" applyNumberFormat="1" applyFont="1" applyFill="1" applyBorder="1" applyAlignment="1">
      <alignment horizontal="right" wrapText="1"/>
    </xf>
    <xf numFmtId="1" fontId="8" fillId="0" borderId="113" xfId="0" applyNumberFormat="1" applyFont="1" applyBorder="1" applyAlignment="1">
      <alignment horizontal="right" wrapText="1"/>
    </xf>
    <xf numFmtId="1" fontId="8" fillId="0" borderId="91" xfId="0" applyNumberFormat="1" applyFont="1" applyBorder="1" applyAlignment="1">
      <alignment horizontal="right" wrapText="1"/>
    </xf>
    <xf numFmtId="1" fontId="8" fillId="10" borderId="112" xfId="0" applyNumberFormat="1" applyFont="1" applyFill="1" applyBorder="1" applyAlignment="1">
      <alignment wrapText="1"/>
    </xf>
    <xf numFmtId="1" fontId="8" fillId="10" borderId="115" xfId="0" applyNumberFormat="1" applyFont="1" applyFill="1" applyBorder="1" applyAlignment="1">
      <alignment wrapText="1"/>
    </xf>
    <xf numFmtId="1" fontId="8" fillId="10" borderId="89" xfId="0" applyNumberFormat="1" applyFont="1" applyFill="1" applyBorder="1" applyAlignment="1">
      <alignment wrapText="1"/>
    </xf>
    <xf numFmtId="1" fontId="8" fillId="10" borderId="113" xfId="0" applyNumberFormat="1" applyFont="1" applyFill="1" applyBorder="1" applyAlignment="1">
      <alignment wrapText="1"/>
    </xf>
    <xf numFmtId="1" fontId="8" fillId="10" borderId="63" xfId="0" applyNumberFormat="1" applyFont="1" applyFill="1" applyBorder="1" applyAlignment="1">
      <alignment wrapText="1"/>
    </xf>
    <xf numFmtId="1" fontId="8" fillId="10" borderId="44" xfId="0" applyNumberFormat="1" applyFont="1" applyFill="1" applyBorder="1" applyAlignment="1">
      <alignment wrapText="1"/>
    </xf>
    <xf numFmtId="1" fontId="8" fillId="8" borderId="26" xfId="0" applyNumberFormat="1" applyFont="1" applyFill="1" applyBorder="1" applyAlignment="1">
      <alignment wrapText="1"/>
    </xf>
    <xf numFmtId="1" fontId="8" fillId="8" borderId="23" xfId="0" applyNumberFormat="1" applyFont="1" applyFill="1" applyBorder="1" applyAlignment="1">
      <alignment wrapText="1"/>
    </xf>
    <xf numFmtId="1" fontId="8" fillId="8" borderId="21" xfId="0" applyNumberFormat="1" applyFont="1" applyFill="1" applyBorder="1" applyAlignment="1">
      <alignment wrapText="1"/>
    </xf>
    <xf numFmtId="1" fontId="8" fillId="10" borderId="26" xfId="0" applyNumberFormat="1" applyFont="1" applyFill="1" applyBorder="1" applyAlignment="1">
      <alignment wrapText="1"/>
    </xf>
    <xf numFmtId="1" fontId="8" fillId="10" borderId="23" xfId="0" applyNumberFormat="1" applyFont="1" applyFill="1" applyBorder="1" applyAlignment="1">
      <alignment wrapText="1"/>
    </xf>
    <xf numFmtId="1" fontId="8" fillId="10" borderId="21" xfId="0" applyNumberFormat="1" applyFont="1" applyFill="1" applyBorder="1" applyAlignment="1">
      <alignment wrapText="1"/>
    </xf>
    <xf numFmtId="1" fontId="8" fillId="0" borderId="117" xfId="1" applyNumberFormat="1" applyFont="1" applyFill="1" applyBorder="1" applyAlignment="1">
      <alignment horizontal="right" wrapText="1"/>
    </xf>
    <xf numFmtId="1" fontId="8" fillId="0" borderId="118" xfId="1" applyNumberFormat="1" applyFont="1" applyFill="1" applyBorder="1" applyAlignment="1">
      <alignment horizontal="right" wrapText="1"/>
    </xf>
    <xf numFmtId="1" fontId="8" fillId="8" borderId="37" xfId="0" applyNumberFormat="1" applyFont="1" applyFill="1" applyBorder="1" applyAlignment="1">
      <alignment wrapText="1"/>
    </xf>
    <xf numFmtId="1" fontId="8" fillId="8" borderId="36" xfId="0" applyNumberFormat="1" applyFont="1" applyFill="1" applyBorder="1" applyAlignment="1">
      <alignment wrapText="1"/>
    </xf>
    <xf numFmtId="1" fontId="8" fillId="8" borderId="34" xfId="0" applyNumberFormat="1" applyFont="1" applyFill="1" applyBorder="1" applyAlignment="1">
      <alignment wrapText="1"/>
    </xf>
    <xf numFmtId="1" fontId="8" fillId="10" borderId="34" xfId="0" applyNumberFormat="1" applyFont="1" applyFill="1" applyBorder="1" applyAlignment="1">
      <alignment wrapText="1"/>
    </xf>
    <xf numFmtId="1" fontId="8" fillId="8" borderId="62" xfId="0" applyNumberFormat="1" applyFont="1" applyFill="1" applyBorder="1" applyAlignment="1">
      <alignment wrapText="1"/>
    </xf>
    <xf numFmtId="1" fontId="8" fillId="8" borderId="76" xfId="0" applyNumberFormat="1" applyFont="1" applyFill="1" applyBorder="1" applyAlignment="1">
      <alignment wrapText="1"/>
    </xf>
    <xf numFmtId="1" fontId="8" fillId="8" borderId="65" xfId="0" applyNumberFormat="1" applyFont="1" applyFill="1" applyBorder="1" applyAlignment="1">
      <alignment wrapText="1"/>
    </xf>
    <xf numFmtId="1" fontId="8" fillId="10" borderId="76" xfId="0" applyNumberFormat="1" applyFont="1" applyFill="1" applyBorder="1" applyAlignment="1">
      <alignment wrapText="1"/>
    </xf>
    <xf numFmtId="1" fontId="8" fillId="0" borderId="119" xfId="1" applyNumberFormat="1" applyFont="1" applyFill="1" applyBorder="1" applyAlignment="1">
      <alignment horizontal="right" wrapText="1"/>
    </xf>
    <xf numFmtId="1" fontId="8" fillId="0" borderId="120" xfId="1" applyNumberFormat="1" applyFont="1" applyFill="1" applyBorder="1" applyAlignment="1">
      <alignment horizontal="right" wrapText="1"/>
    </xf>
    <xf numFmtId="1" fontId="8" fillId="8" borderId="46" xfId="0" applyNumberFormat="1" applyFont="1" applyFill="1" applyBorder="1" applyAlignment="1">
      <alignment wrapText="1"/>
    </xf>
    <xf numFmtId="1" fontId="8" fillId="8" borderId="45" xfId="0" applyNumberFormat="1" applyFont="1" applyFill="1" applyBorder="1" applyAlignment="1">
      <alignment wrapText="1"/>
    </xf>
    <xf numFmtId="1" fontId="8" fillId="8" borderId="43" xfId="0" applyNumberFormat="1" applyFont="1" applyFill="1" applyBorder="1" applyAlignment="1">
      <alignment wrapText="1"/>
    </xf>
    <xf numFmtId="1" fontId="8" fillId="0" borderId="121" xfId="1" applyNumberFormat="1" applyFont="1" applyFill="1" applyBorder="1" applyAlignment="1">
      <alignment horizontal="right" wrapText="1"/>
    </xf>
    <xf numFmtId="1" fontId="8" fillId="0" borderId="122" xfId="1" applyNumberFormat="1" applyFont="1" applyFill="1" applyBorder="1" applyAlignment="1">
      <alignment horizontal="right" wrapText="1"/>
    </xf>
    <xf numFmtId="1" fontId="8" fillId="8" borderId="24" xfId="0" applyNumberFormat="1" applyFont="1" applyFill="1" applyBorder="1" applyAlignment="1">
      <alignment wrapText="1"/>
    </xf>
    <xf numFmtId="1" fontId="8" fillId="8" borderId="27" xfId="0" applyNumberFormat="1" applyFont="1" applyFill="1" applyBorder="1" applyAlignment="1">
      <alignment wrapText="1"/>
    </xf>
    <xf numFmtId="1" fontId="8" fillId="8" borderId="72" xfId="0" applyNumberFormat="1" applyFont="1" applyFill="1" applyBorder="1" applyAlignment="1">
      <alignment wrapText="1"/>
    </xf>
    <xf numFmtId="1" fontId="8" fillId="10" borderId="72" xfId="0" applyNumberFormat="1" applyFont="1" applyFill="1" applyBorder="1" applyAlignment="1">
      <alignment wrapText="1"/>
    </xf>
    <xf numFmtId="1" fontId="8" fillId="10" borderId="27" xfId="0" applyNumberFormat="1" applyFont="1" applyFill="1" applyBorder="1" applyAlignment="1">
      <alignment wrapText="1"/>
    </xf>
    <xf numFmtId="1" fontId="8" fillId="10" borderId="24" xfId="0" applyNumberFormat="1" applyFont="1" applyFill="1" applyBorder="1" applyAlignment="1">
      <alignment wrapText="1"/>
    </xf>
    <xf numFmtId="1" fontId="8" fillId="0" borderId="124" xfId="1" applyNumberFormat="1" applyFont="1" applyFill="1" applyBorder="1" applyAlignment="1">
      <alignment horizontal="right" wrapText="1"/>
    </xf>
    <xf numFmtId="1" fontId="8" fillId="0" borderId="125" xfId="1" applyNumberFormat="1" applyFont="1" applyFill="1" applyBorder="1" applyAlignment="1">
      <alignment horizontal="right" wrapText="1"/>
    </xf>
    <xf numFmtId="1" fontId="8" fillId="10" borderId="82" xfId="0" applyNumberFormat="1" applyFont="1" applyFill="1" applyBorder="1" applyAlignment="1">
      <alignment wrapText="1"/>
    </xf>
    <xf numFmtId="1" fontId="8" fillId="10" borderId="83" xfId="0" applyNumberFormat="1" applyFont="1" applyFill="1" applyBorder="1" applyAlignment="1">
      <alignment wrapText="1"/>
    </xf>
    <xf numFmtId="1" fontId="8" fillId="10" borderId="80" xfId="0" applyNumberFormat="1" applyFont="1" applyFill="1" applyBorder="1" applyAlignment="1">
      <alignment wrapText="1"/>
    </xf>
    <xf numFmtId="1" fontId="8" fillId="0" borderId="126" xfId="0" applyNumberFormat="1" applyFont="1" applyBorder="1" applyAlignment="1">
      <alignment horizontal="right" wrapText="1"/>
    </xf>
    <xf numFmtId="1" fontId="8" fillId="10" borderId="90" xfId="0" applyNumberFormat="1" applyFont="1" applyFill="1" applyBorder="1" applyAlignment="1">
      <alignment wrapText="1"/>
    </xf>
    <xf numFmtId="1" fontId="8" fillId="10" borderId="126" xfId="0" applyNumberFormat="1" applyFont="1" applyFill="1" applyBorder="1" applyAlignment="1">
      <alignment wrapText="1"/>
    </xf>
    <xf numFmtId="1" fontId="8" fillId="0" borderId="130" xfId="0" applyNumberFormat="1" applyFont="1" applyBorder="1" applyAlignment="1">
      <alignment horizontal="right" wrapText="1"/>
    </xf>
    <xf numFmtId="1" fontId="8" fillId="0" borderId="131" xfId="2" applyNumberFormat="1" applyFont="1" applyFill="1" applyBorder="1" applyAlignment="1">
      <alignment horizontal="right" wrapText="1"/>
    </xf>
    <xf numFmtId="1" fontId="8" fillId="0" borderId="132" xfId="2" applyNumberFormat="1" applyFont="1" applyFill="1" applyBorder="1" applyAlignment="1">
      <alignment horizontal="right" wrapText="1"/>
    </xf>
    <xf numFmtId="1" fontId="8" fillId="0" borderId="82" xfId="0" applyNumberFormat="1" applyFont="1" applyBorder="1" applyAlignment="1">
      <alignment horizontal="right" wrapText="1"/>
    </xf>
    <xf numFmtId="1" fontId="8" fillId="0" borderId="133" xfId="2" applyNumberFormat="1" applyFont="1" applyFill="1" applyBorder="1" applyAlignment="1">
      <alignment horizontal="right" wrapText="1"/>
    </xf>
    <xf numFmtId="1" fontId="8" fillId="0" borderId="134" xfId="2" applyNumberFormat="1" applyFont="1" applyFill="1" applyBorder="1" applyAlignment="1">
      <alignment horizontal="right" wrapText="1"/>
    </xf>
    <xf numFmtId="1" fontId="8" fillId="7" borderId="135" xfId="0" applyNumberFormat="1" applyFont="1" applyFill="1" applyBorder="1" applyAlignment="1" applyProtection="1">
      <alignment wrapText="1"/>
      <protection locked="0"/>
    </xf>
    <xf numFmtId="1" fontId="8" fillId="0" borderId="138" xfId="0" applyNumberFormat="1" applyFont="1" applyBorder="1" applyAlignment="1">
      <alignment horizontal="right" wrapText="1"/>
    </xf>
    <xf numFmtId="1" fontId="8" fillId="0" borderId="139" xfId="2" applyNumberFormat="1" applyFont="1" applyFill="1" applyBorder="1" applyAlignment="1">
      <alignment horizontal="right" wrapText="1"/>
    </xf>
    <xf numFmtId="1" fontId="8" fillId="0" borderId="140" xfId="2" applyNumberFormat="1" applyFont="1" applyFill="1" applyBorder="1" applyAlignment="1">
      <alignment horizontal="right" wrapText="1"/>
    </xf>
    <xf numFmtId="1" fontId="8" fillId="10" borderId="138" xfId="0" applyNumberFormat="1" applyFont="1" applyFill="1" applyBorder="1" applyAlignment="1">
      <alignment wrapText="1"/>
    </xf>
    <xf numFmtId="1" fontId="8" fillId="10" borderId="141" xfId="0" applyNumberFormat="1" applyFont="1" applyFill="1" applyBorder="1" applyAlignment="1">
      <alignment wrapText="1"/>
    </xf>
    <xf numFmtId="1" fontId="8" fillId="3" borderId="59" xfId="0" applyNumberFormat="1" applyFont="1" applyFill="1" applyBorder="1" applyAlignment="1">
      <alignment horizontal="right" wrapText="1"/>
    </xf>
    <xf numFmtId="1" fontId="8" fillId="3" borderId="27" xfId="0" applyNumberFormat="1" applyFont="1" applyFill="1" applyBorder="1" applyAlignment="1">
      <alignment horizontal="right" wrapText="1"/>
    </xf>
    <xf numFmtId="1" fontId="8" fillId="3" borderId="142" xfId="0" applyNumberFormat="1" applyFont="1" applyFill="1" applyBorder="1" applyAlignment="1">
      <alignment horizontal="right" wrapText="1"/>
    </xf>
    <xf numFmtId="1" fontId="8" fillId="3" borderId="143" xfId="0" applyNumberFormat="1" applyFont="1" applyFill="1" applyBorder="1" applyAlignment="1">
      <alignment horizontal="right" wrapText="1"/>
    </xf>
    <xf numFmtId="1" fontId="8" fillId="3" borderId="144" xfId="0" applyNumberFormat="1" applyFont="1" applyFill="1" applyBorder="1" applyAlignment="1">
      <alignment horizontal="right" wrapText="1"/>
    </xf>
    <xf numFmtId="1" fontId="8" fillId="3" borderId="145" xfId="0" applyNumberFormat="1" applyFont="1" applyFill="1" applyBorder="1" applyAlignment="1">
      <alignment horizontal="right" wrapText="1"/>
    </xf>
    <xf numFmtId="1" fontId="8" fillId="3" borderId="146" xfId="0" applyNumberFormat="1" applyFont="1" applyFill="1" applyBorder="1" applyAlignment="1">
      <alignment horizontal="right" wrapText="1"/>
    </xf>
    <xf numFmtId="1" fontId="8" fillId="3" borderId="72" xfId="0" applyNumberFormat="1" applyFont="1" applyFill="1" applyBorder="1" applyAlignment="1">
      <alignment horizontal="right" wrapText="1"/>
    </xf>
    <xf numFmtId="1" fontId="8" fillId="3" borderId="147" xfId="0" applyNumberFormat="1" applyFont="1" applyFill="1" applyBorder="1" applyAlignment="1">
      <alignment horizontal="right" wrapText="1"/>
    </xf>
    <xf numFmtId="1" fontId="8" fillId="3" borderId="148" xfId="0" applyNumberFormat="1" applyFont="1" applyFill="1" applyBorder="1" applyAlignment="1">
      <alignment horizontal="right" wrapText="1"/>
    </xf>
    <xf numFmtId="1" fontId="8" fillId="3" borderId="35" xfId="0" applyNumberFormat="1" applyFont="1" applyFill="1" applyBorder="1" applyAlignment="1">
      <alignment horizontal="right" wrapText="1"/>
    </xf>
    <xf numFmtId="1" fontId="8" fillId="3" borderId="36" xfId="0" applyNumberFormat="1" applyFont="1" applyFill="1" applyBorder="1" applyAlignment="1">
      <alignment horizontal="right" wrapText="1"/>
    </xf>
    <xf numFmtId="1" fontId="8" fillId="3" borderId="38" xfId="0" applyNumberFormat="1" applyFont="1" applyFill="1" applyBorder="1" applyAlignment="1">
      <alignment horizontal="right" wrapText="1"/>
    </xf>
    <xf numFmtId="1" fontId="8" fillId="3" borderId="34" xfId="0" applyNumberFormat="1" applyFont="1" applyFill="1" applyBorder="1" applyAlignment="1">
      <alignment horizontal="right" wrapText="1"/>
    </xf>
    <xf numFmtId="1" fontId="8" fillId="3" borderId="31" xfId="0" applyNumberFormat="1" applyFont="1" applyFill="1" applyBorder="1" applyAlignment="1">
      <alignment horizontal="right" wrapText="1"/>
    </xf>
    <xf numFmtId="1" fontId="8" fillId="10" borderId="37" xfId="0" applyNumberFormat="1" applyFont="1" applyFill="1" applyBorder="1" applyAlignment="1">
      <alignment horizontal="right" wrapText="1"/>
    </xf>
    <xf numFmtId="1" fontId="8" fillId="10" borderId="35" xfId="0" applyNumberFormat="1" applyFont="1" applyFill="1" applyBorder="1" applyAlignment="1">
      <alignment horizontal="right" wrapText="1"/>
    </xf>
    <xf numFmtId="1" fontId="8" fillId="3" borderId="44" xfId="0" applyNumberFormat="1" applyFont="1" applyFill="1" applyBorder="1" applyAlignment="1">
      <alignment horizontal="right" wrapText="1"/>
    </xf>
    <xf numFmtId="1" fontId="8" fillId="3" borderId="45" xfId="0" applyNumberFormat="1" applyFont="1" applyFill="1" applyBorder="1" applyAlignment="1">
      <alignment horizontal="right" wrapText="1"/>
    </xf>
    <xf numFmtId="1" fontId="8" fillId="3" borderId="47" xfId="0" applyNumberFormat="1" applyFont="1" applyFill="1" applyBorder="1" applyAlignment="1">
      <alignment horizontal="right" wrapText="1"/>
    </xf>
    <xf numFmtId="1" fontId="8" fillId="3" borderId="43" xfId="0" applyNumberFormat="1" applyFont="1" applyFill="1" applyBorder="1" applyAlignment="1">
      <alignment horizontal="right" wrapText="1"/>
    </xf>
    <xf numFmtId="1" fontId="8" fillId="3" borderId="40" xfId="0" applyNumberFormat="1" applyFont="1" applyFill="1" applyBorder="1" applyAlignment="1">
      <alignment horizontal="right" wrapText="1"/>
    </xf>
    <xf numFmtId="1" fontId="8" fillId="10" borderId="44" xfId="0" applyNumberFormat="1" applyFont="1" applyFill="1" applyBorder="1" applyAlignment="1">
      <alignment horizontal="right" wrapText="1"/>
    </xf>
    <xf numFmtId="1" fontId="8" fillId="0" borderId="159" xfId="0" applyNumberFormat="1" applyFont="1" applyBorder="1" applyAlignment="1">
      <alignment horizontal="center" vertical="center"/>
    </xf>
    <xf numFmtId="1" fontId="8" fillId="0" borderId="157" xfId="0" applyNumberFormat="1" applyFont="1" applyBorder="1" applyAlignment="1">
      <alignment horizontal="center" vertical="center"/>
    </xf>
    <xf numFmtId="1" fontId="8" fillId="0" borderId="159" xfId="0" applyNumberFormat="1" applyFont="1" applyBorder="1" applyAlignment="1">
      <alignment horizontal="center" vertical="center" wrapText="1"/>
    </xf>
    <xf numFmtId="1" fontId="8" fillId="0" borderId="160" xfId="0" applyNumberFormat="1" applyFont="1" applyBorder="1" applyAlignment="1">
      <alignment horizontal="center" vertical="center" wrapText="1"/>
    </xf>
    <xf numFmtId="1" fontId="8" fillId="0" borderId="153" xfId="0" applyNumberFormat="1" applyFont="1" applyBorder="1" applyAlignment="1">
      <alignment horizontal="center" vertical="center" wrapText="1"/>
    </xf>
    <xf numFmtId="1" fontId="8" fillId="0" borderId="161" xfId="0" applyNumberFormat="1" applyFont="1" applyBorder="1" applyAlignment="1">
      <alignment horizontal="center" vertical="center" wrapText="1"/>
    </xf>
    <xf numFmtId="1" fontId="8" fillId="0" borderId="54" xfId="0" applyNumberFormat="1" applyFont="1" applyBorder="1" applyProtection="1"/>
    <xf numFmtId="1" fontId="8" fillId="7" borderId="166" xfId="0" applyNumberFormat="1" applyFont="1" applyFill="1" applyBorder="1" applyProtection="1">
      <protection locked="0"/>
    </xf>
    <xf numFmtId="1" fontId="8" fillId="0" borderId="39" xfId="0" applyNumberFormat="1" applyFont="1" applyBorder="1" applyProtection="1"/>
    <xf numFmtId="1" fontId="8" fillId="7" borderId="79" xfId="0" applyNumberFormat="1" applyFont="1" applyFill="1" applyBorder="1" applyProtection="1">
      <protection locked="0"/>
    </xf>
    <xf numFmtId="1" fontId="8" fillId="0" borderId="48" xfId="0" applyNumberFormat="1" applyFont="1" applyBorder="1" applyProtection="1"/>
    <xf numFmtId="1" fontId="6" fillId="4" borderId="0" xfId="0" applyNumberFormat="1" applyFont="1" applyFill="1" applyAlignment="1">
      <alignment horizontal="center"/>
    </xf>
    <xf numFmtId="1" fontId="6" fillId="0" borderId="0" xfId="0" applyNumberFormat="1" applyFont="1" applyAlignment="1">
      <alignment horizontal="center"/>
    </xf>
    <xf numFmtId="1" fontId="6" fillId="3" borderId="152" xfId="0" applyNumberFormat="1" applyFont="1" applyFill="1" applyBorder="1" applyAlignment="1">
      <alignment horizontal="center"/>
    </xf>
    <xf numFmtId="1" fontId="2" fillId="4" borderId="150" xfId="0" applyNumberFormat="1" applyFont="1" applyFill="1" applyBorder="1"/>
    <xf numFmtId="1" fontId="1" fillId="0" borderId="167" xfId="0" applyNumberFormat="1" applyFont="1" applyBorder="1" applyAlignment="1">
      <alignment vertical="center"/>
    </xf>
    <xf numFmtId="2" fontId="8" fillId="7" borderId="164" xfId="0" applyNumberFormat="1" applyFont="1" applyFill="1" applyBorder="1" applyProtection="1">
      <protection locked="0"/>
    </xf>
    <xf numFmtId="2" fontId="8" fillId="7" borderId="54" xfId="0" applyNumberFormat="1" applyFont="1" applyFill="1" applyBorder="1" applyProtection="1">
      <protection locked="0"/>
    </xf>
    <xf numFmtId="1" fontId="8" fillId="0" borderId="167" xfId="0" applyNumberFormat="1" applyFont="1" applyBorder="1" applyAlignment="1">
      <alignment vertical="center"/>
    </xf>
    <xf numFmtId="1" fontId="8" fillId="8" borderId="164" xfId="0" applyNumberFormat="1" applyFont="1" applyFill="1" applyBorder="1"/>
    <xf numFmtId="1" fontId="8" fillId="7" borderId="164" xfId="0" applyNumberFormat="1" applyFont="1" applyFill="1" applyBorder="1" applyProtection="1">
      <protection locked="0"/>
    </xf>
    <xf numFmtId="1" fontId="8" fillId="8" borderId="39" xfId="0" applyNumberFormat="1" applyFont="1" applyFill="1" applyBorder="1"/>
    <xf numFmtId="1" fontId="8" fillId="7" borderId="32" xfId="0" applyNumberFormat="1" applyFont="1" applyFill="1" applyBorder="1" applyProtection="1">
      <protection locked="0"/>
    </xf>
    <xf numFmtId="1" fontId="8" fillId="8" borderId="41" xfId="0" applyNumberFormat="1" applyFont="1" applyFill="1" applyBorder="1"/>
    <xf numFmtId="1" fontId="3" fillId="4" borderId="10" xfId="0" applyNumberFormat="1" applyFont="1" applyFill="1" applyBorder="1" applyAlignment="1">
      <alignment horizontal="left"/>
    </xf>
    <xf numFmtId="1" fontId="3" fillId="3" borderId="10" xfId="0" applyNumberFormat="1" applyFont="1" applyFill="1" applyBorder="1" applyAlignment="1">
      <alignment horizontal="left"/>
    </xf>
    <xf numFmtId="1" fontId="3" fillId="3" borderId="0" xfId="0" applyNumberFormat="1" applyFont="1" applyFill="1"/>
    <xf numFmtId="1" fontId="8" fillId="0" borderId="167" xfId="0" applyNumberFormat="1" applyFont="1" applyBorder="1" applyAlignment="1" applyProtection="1">
      <alignment horizontal="center" vertical="center" wrapText="1"/>
      <protection hidden="1"/>
    </xf>
    <xf numFmtId="1" fontId="2" fillId="14" borderId="0" xfId="0" applyNumberFormat="1" applyFont="1" applyFill="1"/>
    <xf numFmtId="1" fontId="2" fillId="14" borderId="0" xfId="0" applyNumberFormat="1" applyFont="1" applyFill="1" applyProtection="1">
      <protection locked="0"/>
    </xf>
    <xf numFmtId="1" fontId="8" fillId="7" borderId="111" xfId="0" applyNumberFormat="1" applyFont="1" applyFill="1" applyBorder="1" applyAlignment="1" applyProtection="1">
      <alignment wrapText="1"/>
      <protection locked="0"/>
    </xf>
    <xf numFmtId="1" fontId="8" fillId="0" borderId="173" xfId="1" applyNumberFormat="1" applyFont="1" applyFill="1" applyBorder="1" applyAlignment="1">
      <alignment horizontal="right" wrapText="1"/>
    </xf>
    <xf numFmtId="1" fontId="8" fillId="0" borderId="174" xfId="1" applyNumberFormat="1" applyFont="1" applyFill="1" applyBorder="1" applyAlignment="1">
      <alignment horizontal="right" wrapText="1"/>
    </xf>
    <xf numFmtId="1" fontId="8" fillId="0" borderId="175" xfId="1" applyNumberFormat="1" applyFont="1" applyFill="1" applyBorder="1" applyAlignment="1">
      <alignment horizontal="right" wrapText="1"/>
    </xf>
    <xf numFmtId="1" fontId="8" fillId="0" borderId="176" xfId="1" applyNumberFormat="1" applyFont="1" applyFill="1" applyBorder="1" applyAlignment="1">
      <alignment horizontal="right" wrapText="1"/>
    </xf>
    <xf numFmtId="1" fontId="8" fillId="7" borderId="178" xfId="0" applyNumberFormat="1" applyFont="1" applyFill="1" applyBorder="1" applyAlignment="1" applyProtection="1">
      <alignment wrapText="1"/>
      <protection locked="0"/>
    </xf>
    <xf numFmtId="1" fontId="8" fillId="0" borderId="179" xfId="1" applyNumberFormat="1" applyFont="1" applyFill="1" applyBorder="1" applyAlignment="1">
      <alignment horizontal="right" wrapText="1"/>
    </xf>
    <xf numFmtId="1" fontId="8" fillId="0" borderId="180" xfId="1" applyNumberFormat="1" applyFont="1" applyFill="1" applyBorder="1" applyAlignment="1">
      <alignment horizontal="right" wrapText="1"/>
    </xf>
    <xf numFmtId="1" fontId="8" fillId="10" borderId="181" xfId="0" applyNumberFormat="1" applyFont="1" applyFill="1" applyBorder="1" applyAlignment="1">
      <alignment wrapText="1"/>
    </xf>
    <xf numFmtId="1" fontId="8" fillId="0" borderId="173" xfId="2" applyNumberFormat="1" applyFont="1" applyFill="1" applyBorder="1" applyAlignment="1">
      <alignment horizontal="right" wrapText="1"/>
    </xf>
    <xf numFmtId="1" fontId="8" fillId="0" borderId="182" xfId="2" applyNumberFormat="1" applyFont="1" applyFill="1" applyBorder="1" applyAlignment="1">
      <alignment horizontal="right" wrapText="1"/>
    </xf>
    <xf numFmtId="1" fontId="8" fillId="2" borderId="183" xfId="2" applyNumberFormat="1" applyFont="1" applyBorder="1" applyAlignment="1" applyProtection="1">
      <alignment wrapText="1"/>
      <protection locked="0"/>
    </xf>
    <xf numFmtId="1" fontId="8" fillId="2" borderId="184" xfId="2" applyNumberFormat="1" applyFont="1" applyBorder="1" applyAlignment="1" applyProtection="1">
      <alignment wrapText="1"/>
      <protection locked="0"/>
    </xf>
    <xf numFmtId="1" fontId="8" fillId="2" borderId="185" xfId="2" applyNumberFormat="1" applyFont="1" applyBorder="1" applyAlignment="1" applyProtection="1">
      <alignment wrapText="1"/>
      <protection locked="0"/>
    </xf>
    <xf numFmtId="1" fontId="8" fillId="2" borderId="186" xfId="2" applyNumberFormat="1" applyFont="1" applyBorder="1" applyAlignment="1" applyProtection="1">
      <alignment wrapText="1"/>
      <protection locked="0"/>
    </xf>
    <xf numFmtId="1" fontId="8" fillId="2" borderId="187" xfId="2" applyNumberFormat="1" applyFont="1" applyBorder="1" applyAlignment="1" applyProtection="1">
      <alignment wrapText="1"/>
      <protection locked="0"/>
    </xf>
    <xf numFmtId="1" fontId="8" fillId="2" borderId="188" xfId="2" applyNumberFormat="1" applyFont="1" applyBorder="1" applyAlignment="1" applyProtection="1">
      <alignment wrapText="1"/>
      <protection locked="0"/>
    </xf>
    <xf numFmtId="1" fontId="8" fillId="2" borderId="189" xfId="2" applyNumberFormat="1" applyFont="1" applyBorder="1" applyAlignment="1" applyProtection="1">
      <alignment wrapText="1"/>
      <protection locked="0"/>
    </xf>
    <xf numFmtId="1" fontId="8" fillId="2" borderId="190" xfId="2" applyNumberFormat="1" applyFont="1" applyBorder="1" applyAlignment="1" applyProtection="1">
      <alignment wrapText="1"/>
      <protection locked="0"/>
    </xf>
    <xf numFmtId="1" fontId="8" fillId="2" borderId="191" xfId="2" applyNumberFormat="1" applyFont="1" applyBorder="1" applyAlignment="1" applyProtection="1">
      <alignment wrapText="1"/>
      <protection locked="0"/>
    </xf>
    <xf numFmtId="1" fontId="8" fillId="2" borderId="192" xfId="2" applyNumberFormat="1" applyFont="1" applyBorder="1" applyAlignment="1" applyProtection="1">
      <alignment wrapText="1"/>
      <protection locked="0"/>
    </xf>
    <xf numFmtId="1" fontId="8" fillId="7" borderId="193" xfId="0" applyNumberFormat="1" applyFont="1" applyFill="1" applyBorder="1" applyAlignment="1" applyProtection="1">
      <alignment wrapText="1"/>
      <protection locked="0"/>
    </xf>
    <xf numFmtId="1" fontId="8" fillId="7" borderId="194" xfId="0" applyNumberFormat="1" applyFont="1" applyFill="1" applyBorder="1" applyAlignment="1" applyProtection="1">
      <alignment wrapText="1"/>
      <protection locked="0"/>
    </xf>
    <xf numFmtId="1" fontId="8" fillId="7" borderId="179" xfId="0" applyNumberFormat="1" applyFont="1" applyFill="1" applyBorder="1" applyAlignment="1" applyProtection="1">
      <alignment wrapText="1"/>
      <protection locked="0"/>
    </xf>
    <xf numFmtId="1" fontId="8" fillId="7" borderId="195" xfId="0" applyNumberFormat="1" applyFont="1" applyFill="1" applyBorder="1" applyAlignment="1" applyProtection="1">
      <alignment wrapText="1"/>
      <protection locked="0"/>
    </xf>
    <xf numFmtId="1" fontId="8" fillId="7" borderId="181" xfId="0" applyNumberFormat="1" applyFont="1" applyFill="1" applyBorder="1" applyAlignment="1" applyProtection="1">
      <alignment wrapText="1"/>
      <protection locked="0"/>
    </xf>
    <xf numFmtId="1" fontId="8" fillId="0" borderId="196" xfId="2" applyNumberFormat="1" applyFont="1" applyFill="1" applyBorder="1" applyAlignment="1">
      <alignment horizontal="right" wrapText="1"/>
    </xf>
    <xf numFmtId="1" fontId="8" fillId="0" borderId="197" xfId="2" applyNumberFormat="1" applyFont="1" applyFill="1" applyBorder="1" applyAlignment="1">
      <alignment horizontal="right" wrapText="1"/>
    </xf>
    <xf numFmtId="1" fontId="8" fillId="2" borderId="198" xfId="2" applyNumberFormat="1" applyFont="1" applyBorder="1" applyAlignment="1" applyProtection="1">
      <alignment wrapText="1"/>
      <protection locked="0"/>
    </xf>
    <xf numFmtId="1" fontId="8" fillId="2" borderId="199" xfId="2" applyNumberFormat="1" applyFont="1" applyBorder="1" applyAlignment="1" applyProtection="1">
      <alignment wrapText="1"/>
      <protection locked="0"/>
    </xf>
    <xf numFmtId="1" fontId="8" fillId="2" borderId="200" xfId="2" applyNumberFormat="1" applyFont="1" applyBorder="1" applyAlignment="1" applyProtection="1">
      <alignment wrapText="1"/>
      <protection locked="0"/>
    </xf>
    <xf numFmtId="1" fontId="8" fillId="2" borderId="201" xfId="2" applyNumberFormat="1" applyFont="1" applyBorder="1" applyAlignment="1" applyProtection="1">
      <alignment wrapText="1"/>
      <protection locked="0"/>
    </xf>
    <xf numFmtId="1" fontId="2" fillId="4" borderId="202" xfId="0" applyNumberFormat="1" applyFont="1" applyFill="1" applyBorder="1"/>
    <xf numFmtId="1" fontId="8" fillId="0" borderId="181" xfId="0" applyNumberFormat="1" applyFont="1" applyBorder="1" applyAlignment="1">
      <alignment horizontal="center" vertical="center" wrapText="1"/>
    </xf>
    <xf numFmtId="1" fontId="8" fillId="7" borderId="18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135" xfId="0" applyNumberFormat="1" applyFont="1" applyFill="1" applyBorder="1" applyProtection="1">
      <protection locked="0"/>
    </xf>
    <xf numFmtId="1" fontId="8" fillId="7" borderId="203" xfId="0" applyNumberFormat="1" applyFont="1" applyFill="1" applyBorder="1" applyAlignment="1" applyProtection="1">
      <alignment horizontal="center" vertical="center" wrapText="1"/>
      <protection locked="0"/>
    </xf>
    <xf numFmtId="1" fontId="8" fillId="11" borderId="203" xfId="0" applyNumberFormat="1" applyFont="1" applyFill="1" applyBorder="1" applyProtection="1">
      <protection locked="0"/>
    </xf>
    <xf numFmtId="1" fontId="8" fillId="8" borderId="203" xfId="0" applyNumberFormat="1" applyFont="1" applyFill="1" applyBorder="1"/>
    <xf numFmtId="1" fontId="8" fillId="7" borderId="203" xfId="0" applyNumberFormat="1" applyFont="1" applyFill="1" applyBorder="1" applyProtection="1">
      <protection locked="0"/>
    </xf>
    <xf numFmtId="1" fontId="7" fillId="0" borderId="204" xfId="0" applyNumberFormat="1" applyFont="1" applyBorder="1"/>
    <xf numFmtId="1" fontId="2" fillId="0" borderId="204" xfId="0" applyNumberFormat="1" applyFont="1" applyBorder="1"/>
    <xf numFmtId="1" fontId="2" fillId="0" borderId="205" xfId="0" applyNumberFormat="1" applyFont="1" applyBorder="1"/>
    <xf numFmtId="1" fontId="2" fillId="0" borderId="205" xfId="0" applyNumberFormat="1" applyFont="1" applyBorder="1" applyProtection="1">
      <protection locked="0"/>
    </xf>
    <xf numFmtId="1" fontId="2" fillId="4" borderId="204" xfId="0" applyNumberFormat="1" applyFont="1" applyFill="1" applyBorder="1" applyProtection="1">
      <protection locked="0"/>
    </xf>
    <xf numFmtId="1" fontId="8" fillId="10" borderId="203" xfId="0" applyNumberFormat="1" applyFont="1" applyFill="1" applyBorder="1" applyAlignment="1">
      <alignment wrapText="1"/>
    </xf>
    <xf numFmtId="1" fontId="8" fillId="0" borderId="206" xfId="0" applyNumberFormat="1" applyFont="1" applyBorder="1" applyAlignment="1">
      <alignment horizontal="right" wrapText="1"/>
    </xf>
    <xf numFmtId="1" fontId="8" fillId="10" borderId="206" xfId="0" applyNumberFormat="1" applyFont="1" applyFill="1" applyBorder="1" applyAlignment="1">
      <alignment wrapText="1"/>
    </xf>
    <xf numFmtId="1" fontId="8" fillId="7" borderId="203" xfId="0" applyNumberFormat="1" applyFont="1" applyFill="1" applyBorder="1" applyAlignment="1" applyProtection="1">
      <alignment wrapText="1"/>
      <protection locked="0"/>
    </xf>
    <xf numFmtId="1" fontId="3" fillId="4" borderId="208" xfId="0" applyNumberFormat="1" applyFont="1" applyFill="1" applyBorder="1" applyAlignment="1">
      <alignment horizontal="left"/>
    </xf>
    <xf numFmtId="1" fontId="3" fillId="3" borderId="208" xfId="0" applyNumberFormat="1" applyFont="1" applyFill="1" applyBorder="1" applyAlignment="1">
      <alignment horizontal="left"/>
    </xf>
    <xf numFmtId="1" fontId="8" fillId="7" borderId="210" xfId="0" applyNumberFormat="1" applyFont="1" applyFill="1" applyBorder="1" applyProtection="1">
      <protection locked="0"/>
    </xf>
    <xf numFmtId="1" fontId="8" fillId="4" borderId="208" xfId="0" applyNumberFormat="1" applyFont="1" applyFill="1" applyBorder="1"/>
    <xf numFmtId="1" fontId="5" fillId="3" borderId="208" xfId="0" applyNumberFormat="1" applyFont="1" applyFill="1" applyBorder="1" applyAlignment="1">
      <alignment horizontal="left"/>
    </xf>
    <xf numFmtId="1" fontId="8" fillId="4" borderId="208" xfId="0" applyNumberFormat="1" applyFont="1" applyFill="1" applyBorder="1" applyAlignment="1">
      <alignment wrapText="1"/>
    </xf>
    <xf numFmtId="1" fontId="8" fillId="0" borderId="208" xfId="0" applyNumberFormat="1" applyFont="1" applyBorder="1" applyAlignment="1">
      <alignment wrapText="1"/>
    </xf>
    <xf numFmtId="1" fontId="8" fillId="7" borderId="206" xfId="0" applyNumberFormat="1" applyFont="1" applyFill="1" applyBorder="1" applyAlignment="1" applyProtection="1">
      <alignment wrapText="1"/>
      <protection locked="0"/>
    </xf>
    <xf numFmtId="1" fontId="8" fillId="7" borderId="209" xfId="0" applyNumberFormat="1" applyFont="1" applyFill="1" applyBorder="1" applyAlignment="1" applyProtection="1">
      <alignment wrapText="1"/>
      <protection locked="0"/>
    </xf>
    <xf numFmtId="1" fontId="8" fillId="7" borderId="210" xfId="0" applyNumberFormat="1" applyFont="1" applyFill="1" applyBorder="1" applyAlignment="1" applyProtection="1">
      <alignment wrapText="1"/>
      <protection locked="0"/>
    </xf>
    <xf numFmtId="1" fontId="8" fillId="4" borderId="30" xfId="0" applyNumberFormat="1" applyFont="1" applyFill="1" applyBorder="1" applyAlignment="1">
      <alignment vertical="center"/>
    </xf>
    <xf numFmtId="1" fontId="8" fillId="0" borderId="211" xfId="0" applyNumberFormat="1" applyFont="1" applyBorder="1" applyAlignment="1">
      <alignment horizontal="center" vertical="center" wrapText="1"/>
    </xf>
    <xf numFmtId="1" fontId="8" fillId="0" borderId="212" xfId="1" applyNumberFormat="1" applyFont="1" applyFill="1" applyBorder="1" applyAlignment="1">
      <alignment horizontal="right" wrapText="1"/>
    </xf>
    <xf numFmtId="1" fontId="8" fillId="0" borderId="213" xfId="1" applyNumberFormat="1" applyFont="1" applyFill="1" applyBorder="1" applyAlignment="1">
      <alignment horizontal="right" wrapText="1"/>
    </xf>
    <xf numFmtId="1" fontId="8" fillId="3" borderId="214" xfId="0" applyNumberFormat="1" applyFont="1" applyFill="1" applyBorder="1" applyAlignment="1">
      <alignment horizontal="right" wrapText="1"/>
    </xf>
    <xf numFmtId="1" fontId="8" fillId="10" borderId="214" xfId="0" applyNumberFormat="1" applyFont="1" applyFill="1" applyBorder="1" applyAlignment="1">
      <alignment wrapText="1"/>
    </xf>
    <xf numFmtId="1" fontId="8" fillId="10" borderId="214" xfId="0" applyNumberFormat="1" applyFont="1" applyFill="1" applyBorder="1"/>
    <xf numFmtId="1" fontId="8" fillId="7" borderId="215" xfId="0" applyNumberFormat="1" applyFont="1" applyFill="1" applyBorder="1" applyProtection="1">
      <protection locked="0"/>
    </xf>
    <xf numFmtId="1" fontId="8" fillId="4" borderId="214" xfId="0" applyNumberFormat="1" applyFont="1" applyFill="1" applyBorder="1"/>
    <xf numFmtId="1" fontId="8" fillId="4" borderId="215" xfId="0" applyNumberFormat="1" applyFont="1" applyFill="1" applyBorder="1"/>
    <xf numFmtId="1" fontId="8" fillId="7" borderId="214" xfId="0" applyNumberFormat="1" applyFont="1" applyFill="1" applyBorder="1" applyProtection="1">
      <protection locked="0"/>
    </xf>
    <xf numFmtId="1" fontId="8" fillId="8" borderId="214" xfId="0" applyNumberFormat="1" applyFont="1" applyFill="1" applyBorder="1"/>
    <xf numFmtId="1" fontId="8" fillId="10" borderId="218" xfId="0" applyNumberFormat="1" applyFont="1" applyFill="1" applyBorder="1" applyAlignment="1">
      <alignment wrapText="1"/>
    </xf>
    <xf numFmtId="1" fontId="8" fillId="10" borderId="219" xfId="0" applyNumberFormat="1" applyFont="1" applyFill="1" applyBorder="1" applyAlignment="1">
      <alignment wrapText="1"/>
    </xf>
    <xf numFmtId="1" fontId="2" fillId="4" borderId="216" xfId="0" applyNumberFormat="1" applyFont="1" applyFill="1" applyBorder="1"/>
    <xf numFmtId="1" fontId="8" fillId="7" borderId="219" xfId="0" applyNumberFormat="1" applyFont="1" applyFill="1" applyBorder="1" applyProtection="1">
      <protection locked="0"/>
    </xf>
    <xf numFmtId="1" fontId="8" fillId="10" borderId="219" xfId="0" applyNumberFormat="1" applyFont="1" applyFill="1" applyBorder="1"/>
    <xf numFmtId="1" fontId="8" fillId="4" borderId="219" xfId="0" applyNumberFormat="1" applyFont="1" applyFill="1" applyBorder="1"/>
    <xf numFmtId="1" fontId="8" fillId="10" borderId="220" xfId="0" applyNumberFormat="1" applyFont="1" applyFill="1" applyBorder="1" applyAlignment="1">
      <alignment wrapText="1"/>
    </xf>
    <xf numFmtId="1" fontId="8" fillId="7" borderId="219" xfId="0" applyNumberFormat="1" applyFont="1" applyFill="1" applyBorder="1" applyAlignment="1" applyProtection="1">
      <alignment wrapText="1"/>
      <protection locked="0"/>
    </xf>
    <xf numFmtId="1" fontId="8" fillId="0" borderId="221" xfId="0" applyNumberFormat="1" applyFont="1" applyBorder="1" applyAlignment="1">
      <alignment horizontal="right" wrapText="1"/>
    </xf>
    <xf numFmtId="1" fontId="7" fillId="0" borderId="222" xfId="0" applyNumberFormat="1" applyFont="1" applyBorder="1"/>
    <xf numFmtId="1" fontId="8" fillId="10" borderId="221" xfId="0" applyNumberFormat="1" applyFont="1" applyFill="1" applyBorder="1" applyAlignment="1">
      <alignment wrapText="1"/>
    </xf>
    <xf numFmtId="1" fontId="8" fillId="7" borderId="221" xfId="0" applyNumberFormat="1" applyFont="1" applyFill="1" applyBorder="1" applyAlignment="1" applyProtection="1">
      <alignment wrapText="1"/>
      <protection locked="0"/>
    </xf>
    <xf numFmtId="1" fontId="8" fillId="10" borderId="223" xfId="0" applyNumberFormat="1" applyFont="1" applyFill="1" applyBorder="1"/>
    <xf numFmtId="1" fontId="8" fillId="3" borderId="223" xfId="0" applyNumberFormat="1" applyFont="1" applyFill="1" applyBorder="1" applyAlignment="1">
      <alignment horizontal="right" wrapText="1"/>
    </xf>
    <xf numFmtId="1" fontId="8" fillId="3" borderId="223" xfId="0" applyNumberFormat="1" applyFont="1" applyFill="1" applyBorder="1" applyAlignment="1">
      <alignment horizontal="right"/>
    </xf>
    <xf numFmtId="1" fontId="8" fillId="4" borderId="223" xfId="0" applyNumberFormat="1" applyFont="1" applyFill="1" applyBorder="1"/>
    <xf numFmtId="1" fontId="8" fillId="0" borderId="223" xfId="0" applyNumberFormat="1" applyFont="1" applyBorder="1" applyAlignment="1">
      <alignment horizontal="left" vertical="center"/>
    </xf>
    <xf numFmtId="1" fontId="8" fillId="7" borderId="214" xfId="0" applyNumberFormat="1" applyFont="1" applyFill="1" applyBorder="1" applyAlignment="1" applyProtection="1">
      <alignment wrapText="1"/>
      <protection locked="0"/>
    </xf>
    <xf numFmtId="1" fontId="8" fillId="0" borderId="228" xfId="0" applyNumberFormat="1" applyFont="1" applyBorder="1" applyAlignment="1">
      <alignment horizontal="right" wrapText="1"/>
    </xf>
    <xf numFmtId="1" fontId="8" fillId="0" borderId="229" xfId="2" applyNumberFormat="1" applyFont="1" applyFill="1" applyBorder="1" applyAlignment="1">
      <alignment horizontal="right" wrapText="1"/>
    </xf>
    <xf numFmtId="1" fontId="8" fillId="7" borderId="209" xfId="0" applyNumberFormat="1" applyFont="1" applyFill="1" applyBorder="1" applyProtection="1">
      <protection locked="0"/>
    </xf>
    <xf numFmtId="1" fontId="8" fillId="10" borderId="206" xfId="0" applyNumberFormat="1" applyFont="1" applyFill="1" applyBorder="1"/>
    <xf numFmtId="1" fontId="8" fillId="10" borderId="209" xfId="0" applyNumberFormat="1" applyFont="1" applyFill="1" applyBorder="1"/>
    <xf numFmtId="1" fontId="8" fillId="4" borderId="209" xfId="0" applyNumberFormat="1" applyFont="1" applyFill="1" applyBorder="1"/>
    <xf numFmtId="1" fontId="8" fillId="8" borderId="209" xfId="0" applyNumberFormat="1" applyFont="1" applyFill="1" applyBorder="1"/>
    <xf numFmtId="1" fontId="8" fillId="0" borderId="231" xfId="1" applyNumberFormat="1" applyFont="1" applyFill="1" applyBorder="1" applyAlignment="1">
      <alignment horizontal="right" wrapText="1"/>
    </xf>
    <xf numFmtId="1" fontId="8" fillId="0" borderId="232" xfId="1" applyNumberFormat="1" applyFont="1" applyFill="1" applyBorder="1" applyAlignment="1">
      <alignment horizontal="right" wrapText="1"/>
    </xf>
    <xf numFmtId="1" fontId="8" fillId="0" borderId="233" xfId="0" applyNumberFormat="1" applyFont="1" applyBorder="1" applyAlignment="1">
      <alignment horizontal="right" wrapText="1"/>
    </xf>
    <xf numFmtId="1" fontId="8" fillId="10" borderId="233" xfId="0" applyNumberFormat="1" applyFont="1" applyFill="1" applyBorder="1" applyAlignment="1">
      <alignment wrapText="1"/>
    </xf>
    <xf numFmtId="1" fontId="8" fillId="0" borderId="236" xfId="0" applyNumberFormat="1" applyFont="1" applyBorder="1" applyAlignment="1">
      <alignment horizontal="center" vertical="center"/>
    </xf>
    <xf numFmtId="1" fontId="8" fillId="7" borderId="235" xfId="0" applyNumberFormat="1" applyFont="1" applyFill="1" applyBorder="1" applyProtection="1">
      <protection locked="0"/>
    </xf>
    <xf numFmtId="1" fontId="8" fillId="10" borderId="233" xfId="0" applyNumberFormat="1" applyFont="1" applyFill="1" applyBorder="1"/>
    <xf numFmtId="1" fontId="8" fillId="10" borderId="235" xfId="0" applyNumberFormat="1" applyFont="1" applyFill="1" applyBorder="1"/>
    <xf numFmtId="1" fontId="8" fillId="4" borderId="235" xfId="0" applyNumberFormat="1" applyFont="1" applyFill="1" applyBorder="1"/>
    <xf numFmtId="1" fontId="8" fillId="8" borderId="235" xfId="0" applyNumberFormat="1" applyFont="1" applyFill="1" applyBorder="1"/>
    <xf numFmtId="1" fontId="8" fillId="4" borderId="239" xfId="0" applyNumberFormat="1" applyFont="1" applyFill="1" applyBorder="1" applyAlignment="1">
      <alignment wrapText="1"/>
    </xf>
    <xf numFmtId="1" fontId="8" fillId="4" borderId="240" xfId="0" applyNumberFormat="1" applyFont="1" applyFill="1" applyBorder="1" applyAlignment="1">
      <alignment wrapText="1"/>
    </xf>
    <xf numFmtId="1" fontId="8" fillId="10" borderId="241" xfId="0" applyNumberFormat="1" applyFont="1" applyFill="1" applyBorder="1" applyAlignment="1">
      <alignment wrapText="1"/>
    </xf>
    <xf numFmtId="1" fontId="8" fillId="10" borderId="242" xfId="0" applyNumberFormat="1" applyFont="1" applyFill="1" applyBorder="1" applyAlignment="1">
      <alignment wrapText="1"/>
    </xf>
    <xf numFmtId="1" fontId="8" fillId="3" borderId="246" xfId="0" applyNumberFormat="1" applyFont="1" applyFill="1" applyBorder="1" applyAlignment="1">
      <alignment horizontal="right" vertical="center" wrapText="1"/>
    </xf>
    <xf numFmtId="1" fontId="8" fillId="3" borderId="247" xfId="0" applyNumberFormat="1" applyFont="1" applyFill="1" applyBorder="1" applyAlignment="1">
      <alignment horizontal="right" vertical="center" wrapText="1"/>
    </xf>
    <xf numFmtId="1" fontId="8" fillId="0" borderId="245" xfId="0" applyNumberFormat="1" applyFont="1" applyBorder="1" applyAlignment="1">
      <alignment horizontal="right" vertical="center" wrapText="1"/>
    </xf>
    <xf numFmtId="1" fontId="8" fillId="7" borderId="246" xfId="0" applyNumberFormat="1" applyFont="1" applyFill="1" applyBorder="1" applyAlignment="1" applyProtection="1">
      <alignment wrapText="1"/>
      <protection locked="0"/>
    </xf>
    <xf numFmtId="1" fontId="8" fillId="7" borderId="248" xfId="0" applyNumberFormat="1" applyFont="1" applyFill="1" applyBorder="1" applyAlignment="1" applyProtection="1">
      <alignment wrapText="1"/>
      <protection locked="0"/>
    </xf>
    <xf numFmtId="1" fontId="8" fillId="7" borderId="249" xfId="0" applyNumberFormat="1" applyFont="1" applyFill="1" applyBorder="1" applyAlignment="1" applyProtection="1">
      <alignment wrapText="1"/>
      <protection locked="0"/>
    </xf>
    <xf numFmtId="1" fontId="8" fillId="7" borderId="245" xfId="0" applyNumberFormat="1" applyFont="1" applyFill="1" applyBorder="1" applyAlignment="1" applyProtection="1">
      <alignment wrapText="1"/>
      <protection locked="0"/>
    </xf>
    <xf numFmtId="1" fontId="8" fillId="7" borderId="250" xfId="0" applyNumberFormat="1" applyFont="1" applyFill="1" applyBorder="1" applyAlignment="1" applyProtection="1">
      <alignment wrapText="1"/>
      <protection locked="0"/>
    </xf>
    <xf numFmtId="1" fontId="8" fillId="7" borderId="251" xfId="0" applyNumberFormat="1" applyFont="1" applyFill="1" applyBorder="1" applyAlignment="1" applyProtection="1">
      <alignment wrapText="1"/>
      <protection locked="0"/>
    </xf>
    <xf numFmtId="1" fontId="8" fillId="7" borderId="247" xfId="0" applyNumberFormat="1" applyFont="1" applyFill="1" applyBorder="1" applyAlignment="1" applyProtection="1">
      <alignment wrapText="1"/>
      <protection locked="0"/>
    </xf>
    <xf numFmtId="1" fontId="8" fillId="3" borderId="241" xfId="0" applyNumberFormat="1" applyFont="1" applyFill="1" applyBorder="1" applyAlignment="1">
      <alignment horizontal="right" wrapText="1"/>
    </xf>
    <xf numFmtId="1" fontId="8" fillId="0" borderId="253" xfId="0" applyNumberFormat="1" applyFont="1" applyBorder="1" applyAlignment="1">
      <alignment horizontal="right" wrapText="1"/>
    </xf>
    <xf numFmtId="1" fontId="8" fillId="0" borderId="254" xfId="0" applyNumberFormat="1" applyFont="1" applyBorder="1" applyAlignment="1">
      <alignment horizontal="right" wrapText="1"/>
    </xf>
    <xf numFmtId="1" fontId="8" fillId="7" borderId="241" xfId="0" applyNumberFormat="1" applyFont="1" applyFill="1" applyBorder="1" applyAlignment="1" applyProtection="1">
      <alignment wrapText="1"/>
      <protection locked="0"/>
    </xf>
    <xf numFmtId="1" fontId="8" fillId="7" borderId="255" xfId="0" applyNumberFormat="1" applyFont="1" applyFill="1" applyBorder="1" applyAlignment="1" applyProtection="1">
      <alignment wrapText="1"/>
      <protection locked="0"/>
    </xf>
    <xf numFmtId="1" fontId="8" fillId="7" borderId="254" xfId="0" applyNumberFormat="1" applyFont="1" applyFill="1" applyBorder="1" applyAlignment="1" applyProtection="1">
      <alignment wrapText="1"/>
      <protection locked="0"/>
    </xf>
    <xf numFmtId="1" fontId="8" fillId="7" borderId="256" xfId="0" applyNumberFormat="1" applyFont="1" applyFill="1" applyBorder="1" applyAlignment="1" applyProtection="1">
      <alignment wrapText="1"/>
      <protection locked="0"/>
    </xf>
    <xf numFmtId="1" fontId="8" fillId="7" borderId="257" xfId="0" applyNumberFormat="1" applyFont="1" applyFill="1" applyBorder="1" applyAlignment="1" applyProtection="1">
      <alignment wrapText="1"/>
      <protection locked="0"/>
    </xf>
    <xf numFmtId="1" fontId="8" fillId="7" borderId="242" xfId="0" applyNumberFormat="1" applyFont="1" applyFill="1" applyBorder="1" applyAlignment="1" applyProtection="1">
      <alignment wrapText="1"/>
      <protection locked="0"/>
    </xf>
    <xf numFmtId="1" fontId="8" fillId="7" borderId="253" xfId="0" applyNumberFormat="1" applyFont="1" applyFill="1" applyBorder="1" applyAlignment="1" applyProtection="1">
      <alignment wrapText="1"/>
      <protection locked="0"/>
    </xf>
    <xf numFmtId="1" fontId="8" fillId="7" borderId="259" xfId="0" applyNumberFormat="1" applyFont="1" applyFill="1" applyBorder="1" applyAlignment="1" applyProtection="1">
      <alignment wrapText="1"/>
      <protection locked="0"/>
    </xf>
    <xf numFmtId="1" fontId="8" fillId="7" borderId="260" xfId="0" applyNumberFormat="1" applyFont="1" applyFill="1" applyBorder="1" applyAlignment="1" applyProtection="1">
      <alignment wrapText="1"/>
      <protection locked="0"/>
    </xf>
    <xf numFmtId="1" fontId="8" fillId="7" borderId="261" xfId="0" applyNumberFormat="1" applyFont="1" applyFill="1" applyBorder="1" applyAlignment="1" applyProtection="1">
      <alignment wrapText="1"/>
      <protection locked="0"/>
    </xf>
    <xf numFmtId="1" fontId="8" fillId="7" borderId="262" xfId="0" applyNumberFormat="1" applyFont="1" applyFill="1" applyBorder="1" applyAlignment="1" applyProtection="1">
      <alignment wrapText="1"/>
      <protection locked="0"/>
    </xf>
    <xf numFmtId="1" fontId="8" fillId="7" borderId="263" xfId="0" applyNumberFormat="1" applyFont="1" applyFill="1" applyBorder="1" applyAlignment="1" applyProtection="1">
      <alignment wrapText="1"/>
      <protection locked="0"/>
    </xf>
    <xf numFmtId="1" fontId="8" fillId="7" borderId="264" xfId="0" applyNumberFormat="1" applyFont="1" applyFill="1" applyBorder="1" applyAlignment="1" applyProtection="1">
      <alignment wrapText="1"/>
      <protection locked="0"/>
    </xf>
    <xf numFmtId="1" fontId="8" fillId="10" borderId="259" xfId="0" applyNumberFormat="1" applyFont="1" applyFill="1" applyBorder="1" applyAlignment="1">
      <alignment wrapText="1"/>
    </xf>
    <xf numFmtId="1" fontId="8" fillId="10" borderId="264" xfId="0" applyNumberFormat="1" applyFont="1" applyFill="1" applyBorder="1" applyAlignment="1">
      <alignment wrapText="1"/>
    </xf>
    <xf numFmtId="1" fontId="8" fillId="7" borderId="265" xfId="0" applyNumberFormat="1" applyFont="1" applyFill="1" applyBorder="1" applyAlignment="1" applyProtection="1">
      <alignment wrapText="1"/>
      <protection locked="0"/>
    </xf>
    <xf numFmtId="1" fontId="8" fillId="3" borderId="246" xfId="0" applyNumberFormat="1" applyFont="1" applyFill="1" applyBorder="1" applyAlignment="1">
      <alignment horizontal="right" wrapText="1"/>
    </xf>
    <xf numFmtId="1" fontId="8" fillId="0" borderId="247" xfId="0" applyNumberFormat="1" applyFont="1" applyBorder="1" applyAlignment="1">
      <alignment horizontal="right" wrapText="1"/>
    </xf>
    <xf numFmtId="1" fontId="8" fillId="0" borderId="249" xfId="0" applyNumberFormat="1" applyFont="1" applyBorder="1" applyAlignment="1">
      <alignment horizontal="right" wrapText="1"/>
    </xf>
    <xf numFmtId="1" fontId="8" fillId="10" borderId="246" xfId="0" applyNumberFormat="1" applyFont="1" applyFill="1" applyBorder="1" applyAlignment="1">
      <alignment wrapText="1"/>
    </xf>
    <xf numFmtId="1" fontId="8" fillId="10" borderId="251" xfId="0" applyNumberFormat="1" applyFont="1" applyFill="1" applyBorder="1" applyAlignment="1">
      <alignment wrapText="1"/>
    </xf>
    <xf numFmtId="1" fontId="8" fillId="10" borderId="253" xfId="0" applyNumberFormat="1" applyFont="1" applyFill="1" applyBorder="1" applyAlignment="1">
      <alignment wrapText="1"/>
    </xf>
    <xf numFmtId="1" fontId="8" fillId="8" borderId="242" xfId="0" applyNumberFormat="1" applyFont="1" applyFill="1" applyBorder="1" applyAlignment="1">
      <alignment wrapText="1"/>
    </xf>
    <xf numFmtId="1" fontId="8" fillId="10" borderId="255" xfId="0" applyNumberFormat="1" applyFont="1" applyFill="1" applyBorder="1" applyAlignment="1">
      <alignment wrapText="1"/>
    </xf>
    <xf numFmtId="1" fontId="8" fillId="10" borderId="248" xfId="0" applyNumberFormat="1" applyFont="1" applyFill="1" applyBorder="1" applyAlignment="1">
      <alignment wrapText="1"/>
    </xf>
    <xf numFmtId="1" fontId="8" fillId="3" borderId="259" xfId="0" applyNumberFormat="1" applyFont="1" applyFill="1" applyBorder="1" applyAlignment="1">
      <alignment horizontal="right" wrapText="1"/>
    </xf>
    <xf numFmtId="1" fontId="8" fillId="0" borderId="265" xfId="0" applyNumberFormat="1" applyFont="1" applyBorder="1" applyAlignment="1">
      <alignment horizontal="right" wrapText="1"/>
    </xf>
    <xf numFmtId="1" fontId="8" fillId="0" borderId="261" xfId="0" applyNumberFormat="1" applyFont="1" applyBorder="1" applyAlignment="1">
      <alignment horizontal="right" wrapText="1"/>
    </xf>
    <xf numFmtId="1" fontId="8" fillId="8" borderId="257" xfId="0" applyNumberFormat="1" applyFont="1" applyFill="1" applyBorder="1" applyAlignment="1">
      <alignment wrapText="1"/>
    </xf>
    <xf numFmtId="1" fontId="8" fillId="10" borderId="250" xfId="0" applyNumberFormat="1" applyFont="1" applyFill="1" applyBorder="1" applyAlignment="1">
      <alignment wrapText="1"/>
    </xf>
    <xf numFmtId="1" fontId="8" fillId="10" borderId="257" xfId="0" applyNumberFormat="1" applyFont="1" applyFill="1" applyBorder="1" applyAlignment="1">
      <alignment wrapText="1"/>
    </xf>
    <xf numFmtId="1" fontId="8" fillId="7" borderId="233" xfId="0" applyNumberFormat="1" applyFont="1" applyFill="1" applyBorder="1" applyAlignment="1" applyProtection="1">
      <alignment wrapText="1"/>
      <protection locked="0"/>
    </xf>
    <xf numFmtId="1" fontId="8" fillId="7" borderId="235" xfId="0" applyNumberFormat="1" applyFont="1" applyFill="1" applyBorder="1" applyAlignment="1" applyProtection="1">
      <alignment wrapText="1"/>
      <protection locked="0"/>
    </xf>
    <xf numFmtId="1" fontId="8" fillId="10" borderId="265" xfId="0" applyNumberFormat="1" applyFont="1" applyFill="1" applyBorder="1" applyAlignment="1">
      <alignment wrapText="1"/>
    </xf>
    <xf numFmtId="1" fontId="8" fillId="10" borderId="247" xfId="0" applyNumberFormat="1" applyFont="1" applyFill="1" applyBorder="1" applyAlignment="1">
      <alignment wrapText="1"/>
    </xf>
    <xf numFmtId="1" fontId="8" fillId="8" borderId="241" xfId="0" applyNumberFormat="1" applyFont="1" applyFill="1" applyBorder="1" applyAlignment="1">
      <alignment wrapText="1"/>
    </xf>
    <xf numFmtId="1" fontId="8" fillId="8" borderId="255" xfId="0" applyNumberFormat="1" applyFont="1" applyFill="1" applyBorder="1" applyAlignment="1">
      <alignment wrapText="1"/>
    </xf>
    <xf numFmtId="1" fontId="8" fillId="8" borderId="254" xfId="0" applyNumberFormat="1" applyFont="1" applyFill="1" applyBorder="1" applyAlignment="1">
      <alignment wrapText="1"/>
    </xf>
    <xf numFmtId="1" fontId="8" fillId="10" borderId="254" xfId="0" applyNumberFormat="1" applyFont="1" applyFill="1" applyBorder="1" applyAlignment="1">
      <alignment wrapText="1"/>
    </xf>
    <xf numFmtId="1" fontId="8" fillId="8" borderId="259" xfId="0" applyNumberFormat="1" applyFont="1" applyFill="1" applyBorder="1" applyAlignment="1">
      <alignment wrapText="1"/>
    </xf>
    <xf numFmtId="1" fontId="8" fillId="8" borderId="260" xfId="0" applyNumberFormat="1" applyFont="1" applyFill="1" applyBorder="1" applyAlignment="1">
      <alignment wrapText="1"/>
    </xf>
    <xf numFmtId="1" fontId="8" fillId="8" borderId="261" xfId="0" applyNumberFormat="1" applyFont="1" applyFill="1" applyBorder="1" applyAlignment="1">
      <alignment wrapText="1"/>
    </xf>
    <xf numFmtId="1" fontId="8" fillId="10" borderId="260" xfId="0" applyNumberFormat="1" applyFont="1" applyFill="1" applyBorder="1" applyAlignment="1">
      <alignment wrapText="1"/>
    </xf>
    <xf numFmtId="1" fontId="8" fillId="8" borderId="246" xfId="0" applyNumberFormat="1" applyFont="1" applyFill="1" applyBorder="1" applyAlignment="1">
      <alignment wrapText="1"/>
    </xf>
    <xf numFmtId="1" fontId="8" fillId="8" borderId="248" xfId="0" applyNumberFormat="1" applyFont="1" applyFill="1" applyBorder="1" applyAlignment="1">
      <alignment wrapText="1"/>
    </xf>
    <xf numFmtId="1" fontId="8" fillId="8" borderId="249" xfId="0" applyNumberFormat="1" applyFont="1" applyFill="1" applyBorder="1" applyAlignment="1">
      <alignment wrapText="1"/>
    </xf>
    <xf numFmtId="1" fontId="8" fillId="0" borderId="268" xfId="0" applyNumberFormat="1" applyFont="1" applyBorder="1" applyAlignment="1">
      <alignment horizontal="right" wrapText="1"/>
    </xf>
    <xf numFmtId="1" fontId="8" fillId="7" borderId="269" xfId="0" applyNumberFormat="1" applyFont="1" applyFill="1" applyBorder="1" applyAlignment="1" applyProtection="1">
      <alignment wrapText="1"/>
      <protection locked="0"/>
    </xf>
    <xf numFmtId="1" fontId="8" fillId="7" borderId="270" xfId="0" applyNumberFormat="1" applyFont="1" applyFill="1" applyBorder="1" applyAlignment="1" applyProtection="1">
      <alignment wrapText="1"/>
      <protection locked="0"/>
    </xf>
    <xf numFmtId="1" fontId="8" fillId="10" borderId="268" xfId="0" applyNumberFormat="1" applyFont="1" applyFill="1" applyBorder="1" applyAlignment="1">
      <alignment wrapText="1"/>
    </xf>
    <xf numFmtId="1" fontId="8" fillId="10" borderId="271" xfId="0" applyNumberFormat="1" applyFont="1" applyFill="1" applyBorder="1" applyAlignment="1">
      <alignment wrapText="1"/>
    </xf>
    <xf numFmtId="1" fontId="8" fillId="7" borderId="272" xfId="0" applyNumberFormat="1" applyFont="1" applyFill="1" applyBorder="1" applyAlignment="1" applyProtection="1">
      <alignment wrapText="1"/>
      <protection locked="0"/>
    </xf>
    <xf numFmtId="1" fontId="8" fillId="7" borderId="271" xfId="0" applyNumberFormat="1" applyFont="1" applyFill="1" applyBorder="1" applyAlignment="1" applyProtection="1">
      <alignment wrapText="1"/>
      <protection locked="0"/>
    </xf>
    <xf numFmtId="1" fontId="8" fillId="3" borderId="253" xfId="0" applyNumberFormat="1" applyFont="1" applyFill="1" applyBorder="1" applyAlignment="1">
      <alignment horizontal="right" wrapText="1"/>
    </xf>
    <xf numFmtId="1" fontId="8" fillId="3" borderId="255" xfId="0" applyNumberFormat="1" applyFont="1" applyFill="1" applyBorder="1" applyAlignment="1">
      <alignment horizontal="right" wrapText="1"/>
    </xf>
    <xf numFmtId="1" fontId="8" fillId="3" borderId="273" xfId="0" applyNumberFormat="1" applyFont="1" applyFill="1" applyBorder="1" applyAlignment="1">
      <alignment horizontal="right" wrapText="1"/>
    </xf>
    <xf numFmtId="1" fontId="8" fillId="3" borderId="254" xfId="0" applyNumberFormat="1" applyFont="1" applyFill="1" applyBorder="1" applyAlignment="1">
      <alignment horizontal="right" wrapText="1"/>
    </xf>
    <xf numFmtId="1" fontId="8" fillId="3" borderId="242" xfId="0" applyNumberFormat="1" applyFont="1" applyFill="1" applyBorder="1" applyAlignment="1">
      <alignment horizontal="right" wrapText="1"/>
    </xf>
    <xf numFmtId="1" fontId="8" fillId="10" borderId="241" xfId="0" applyNumberFormat="1" applyFont="1" applyFill="1" applyBorder="1" applyAlignment="1">
      <alignment horizontal="right" wrapText="1"/>
    </xf>
    <xf numFmtId="1" fontId="8" fillId="10" borderId="253" xfId="0" applyNumberFormat="1" applyFont="1" applyFill="1" applyBorder="1" applyAlignment="1">
      <alignment horizontal="right" wrapText="1"/>
    </xf>
    <xf numFmtId="1" fontId="8" fillId="3" borderId="256" xfId="0" applyNumberFormat="1" applyFont="1" applyFill="1" applyBorder="1" applyAlignment="1">
      <alignment horizontal="right" wrapText="1"/>
    </xf>
    <xf numFmtId="1" fontId="8" fillId="3" borderId="247" xfId="0" applyNumberFormat="1" applyFont="1" applyFill="1" applyBorder="1" applyAlignment="1">
      <alignment horizontal="right" wrapText="1"/>
    </xf>
    <xf numFmtId="1" fontId="8" fillId="3" borderId="248" xfId="0" applyNumberFormat="1" applyFont="1" applyFill="1" applyBorder="1" applyAlignment="1">
      <alignment horizontal="right" wrapText="1"/>
    </xf>
    <xf numFmtId="1" fontId="8" fillId="3" borderId="274" xfId="0" applyNumberFormat="1" applyFont="1" applyFill="1" applyBorder="1" applyAlignment="1">
      <alignment horizontal="right" wrapText="1"/>
    </xf>
    <xf numFmtId="1" fontId="8" fillId="3" borderId="249" xfId="0" applyNumberFormat="1" applyFont="1" applyFill="1" applyBorder="1" applyAlignment="1">
      <alignment horizontal="right" wrapText="1"/>
    </xf>
    <xf numFmtId="1" fontId="8" fillId="3" borderId="251" xfId="0" applyNumberFormat="1" applyFont="1" applyFill="1" applyBorder="1" applyAlignment="1">
      <alignment horizontal="right" wrapText="1"/>
    </xf>
    <xf numFmtId="1" fontId="8" fillId="10" borderId="246" xfId="0" applyNumberFormat="1" applyFont="1" applyFill="1" applyBorder="1" applyAlignment="1">
      <alignment horizontal="right" wrapText="1"/>
    </xf>
    <xf numFmtId="1" fontId="8" fillId="10" borderId="247" xfId="0" applyNumberFormat="1" applyFont="1" applyFill="1" applyBorder="1" applyAlignment="1">
      <alignment horizontal="right" wrapText="1"/>
    </xf>
    <xf numFmtId="1" fontId="8" fillId="3" borderId="245" xfId="0" applyNumberFormat="1" applyFont="1" applyFill="1" applyBorder="1" applyAlignment="1">
      <alignment horizontal="right" wrapText="1"/>
    </xf>
    <xf numFmtId="1" fontId="8" fillId="7" borderId="275" xfId="0" applyNumberFormat="1" applyFont="1" applyFill="1" applyBorder="1" applyProtection="1">
      <protection locked="0"/>
    </xf>
    <xf numFmtId="1" fontId="8" fillId="0" borderId="252" xfId="0" applyNumberFormat="1" applyFont="1" applyBorder="1" applyAlignment="1">
      <alignment horizontal="right" wrapText="1"/>
    </xf>
    <xf numFmtId="1" fontId="8" fillId="0" borderId="252" xfId="0" applyNumberFormat="1" applyFont="1" applyBorder="1"/>
    <xf numFmtId="1" fontId="8" fillId="7" borderId="254" xfId="0" applyNumberFormat="1" applyFont="1" applyFill="1" applyBorder="1" applyProtection="1">
      <protection locked="0"/>
    </xf>
    <xf numFmtId="1" fontId="8" fillId="7" borderId="255" xfId="0" applyNumberFormat="1" applyFont="1" applyFill="1" applyBorder="1" applyProtection="1">
      <protection locked="0"/>
    </xf>
    <xf numFmtId="1" fontId="8" fillId="7" borderId="273" xfId="0" applyNumberFormat="1" applyFont="1" applyFill="1" applyBorder="1" applyProtection="1">
      <protection locked="0"/>
    </xf>
    <xf numFmtId="1" fontId="8" fillId="7" borderId="277" xfId="0" applyNumberFormat="1" applyFont="1" applyFill="1" applyBorder="1" applyProtection="1">
      <protection locked="0"/>
    </xf>
    <xf numFmtId="1" fontId="8" fillId="7" borderId="252" xfId="0" applyNumberFormat="1" applyFont="1" applyFill="1" applyBorder="1" applyProtection="1">
      <protection locked="0"/>
    </xf>
    <xf numFmtId="1" fontId="8" fillId="7" borderId="278" xfId="0" applyNumberFormat="1" applyFont="1" applyFill="1" applyBorder="1" applyProtection="1">
      <protection locked="0"/>
    </xf>
    <xf numFmtId="1" fontId="8" fillId="7" borderId="266" xfId="0" applyNumberFormat="1" applyFont="1" applyFill="1" applyBorder="1" applyProtection="1">
      <protection locked="0"/>
    </xf>
    <xf numFmtId="1" fontId="8" fillId="0" borderId="243" xfId="0" applyNumberFormat="1" applyFont="1" applyBorder="1" applyAlignment="1">
      <alignment horizontal="right" wrapText="1"/>
    </xf>
    <xf numFmtId="1" fontId="8" fillId="0" borderId="243" xfId="0" applyNumberFormat="1" applyFont="1" applyBorder="1"/>
    <xf numFmtId="1" fontId="8" fillId="7" borderId="249" xfId="0" applyNumberFormat="1" applyFont="1" applyFill="1" applyBorder="1" applyProtection="1">
      <protection locked="0"/>
    </xf>
    <xf numFmtId="1" fontId="8" fillId="7" borderId="248" xfId="0" applyNumberFormat="1" applyFont="1" applyFill="1" applyBorder="1" applyProtection="1">
      <protection locked="0"/>
    </xf>
    <xf numFmtId="1" fontId="8" fillId="7" borderId="274" xfId="0" applyNumberFormat="1" applyFont="1" applyFill="1" applyBorder="1" applyProtection="1">
      <protection locked="0"/>
    </xf>
    <xf numFmtId="1" fontId="8" fillId="7" borderId="280" xfId="0" applyNumberFormat="1" applyFont="1" applyFill="1" applyBorder="1" applyProtection="1">
      <protection locked="0"/>
    </xf>
    <xf numFmtId="1" fontId="8" fillId="7" borderId="243" xfId="0" applyNumberFormat="1" applyFont="1" applyFill="1" applyBorder="1" applyProtection="1">
      <protection locked="0"/>
    </xf>
    <xf numFmtId="1" fontId="8" fillId="8" borderId="276" xfId="0" applyNumberFormat="1" applyFont="1" applyFill="1" applyBorder="1"/>
    <xf numFmtId="1" fontId="8" fillId="8" borderId="252" xfId="0" applyNumberFormat="1" applyFont="1" applyFill="1" applyBorder="1"/>
    <xf numFmtId="1" fontId="8" fillId="7" borderId="276" xfId="0" applyNumberFormat="1" applyFont="1" applyFill="1" applyBorder="1" applyProtection="1">
      <protection locked="0"/>
    </xf>
    <xf numFmtId="1" fontId="8" fillId="8" borderId="279" xfId="0" applyNumberFormat="1" applyFont="1" applyFill="1" applyBorder="1"/>
    <xf numFmtId="1" fontId="8" fillId="8" borderId="243" xfId="0" applyNumberFormat="1" applyFont="1" applyFill="1" applyBorder="1"/>
    <xf numFmtId="1" fontId="8" fillId="7" borderId="279" xfId="0" applyNumberFormat="1" applyFont="1" applyFill="1" applyBorder="1" applyProtection="1">
      <protection locked="0"/>
    </xf>
    <xf numFmtId="1" fontId="8" fillId="0" borderId="275" xfId="0" applyNumberFormat="1" applyFont="1" applyBorder="1"/>
    <xf numFmtId="1" fontId="8" fillId="0" borderId="254" xfId="0" applyNumberFormat="1" applyFont="1" applyBorder="1"/>
    <xf numFmtId="1" fontId="8" fillId="0" borderId="253" xfId="0" applyNumberFormat="1" applyFont="1" applyBorder="1"/>
    <xf numFmtId="1" fontId="8" fillId="0" borderId="255" xfId="0" applyNumberFormat="1" applyFont="1" applyBorder="1"/>
    <xf numFmtId="1" fontId="8" fillId="7" borderId="241" xfId="0" applyNumberFormat="1" applyFont="1" applyFill="1" applyBorder="1" applyProtection="1">
      <protection locked="0"/>
    </xf>
    <xf numFmtId="1" fontId="8" fillId="7" borderId="256" xfId="0" applyNumberFormat="1" applyFont="1" applyFill="1" applyBorder="1" applyProtection="1">
      <protection locked="0"/>
    </xf>
    <xf numFmtId="1" fontId="8" fillId="0" borderId="249" xfId="0" applyNumberFormat="1" applyFont="1" applyBorder="1"/>
    <xf numFmtId="1" fontId="8" fillId="0" borderId="247" xfId="0" applyNumberFormat="1" applyFont="1" applyBorder="1"/>
    <xf numFmtId="1" fontId="8" fillId="0" borderId="248" xfId="0" applyNumberFormat="1" applyFont="1" applyBorder="1"/>
    <xf numFmtId="1" fontId="8" fillId="7" borderId="246" xfId="0" applyNumberFormat="1" applyFont="1" applyFill="1" applyBorder="1" applyProtection="1">
      <protection locked="0"/>
    </xf>
    <xf numFmtId="1" fontId="8" fillId="7" borderId="245" xfId="0" applyNumberFormat="1" applyFont="1" applyFill="1" applyBorder="1" applyProtection="1">
      <protection locked="0"/>
    </xf>
    <xf numFmtId="1" fontId="8" fillId="0" borderId="241" xfId="0" applyNumberFormat="1" applyFont="1" applyBorder="1"/>
    <xf numFmtId="1" fontId="8" fillId="8" borderId="241" xfId="0" applyNumberFormat="1" applyFont="1" applyFill="1" applyBorder="1"/>
    <xf numFmtId="1" fontId="8" fillId="8" borderId="255" xfId="0" applyNumberFormat="1" applyFont="1" applyFill="1" applyBorder="1"/>
    <xf numFmtId="1" fontId="8" fillId="8" borderId="256" xfId="0" applyNumberFormat="1" applyFont="1" applyFill="1" applyBorder="1"/>
    <xf numFmtId="1" fontId="8" fillId="7" borderId="242" xfId="0" applyNumberFormat="1" applyFont="1" applyFill="1" applyBorder="1" applyProtection="1">
      <protection locked="0"/>
    </xf>
    <xf numFmtId="1" fontId="7" fillId="7" borderId="256" xfId="0" applyNumberFormat="1" applyFont="1" applyFill="1" applyBorder="1" applyProtection="1">
      <protection locked="0"/>
    </xf>
    <xf numFmtId="1" fontId="7" fillId="7" borderId="252" xfId="0" applyNumberFormat="1" applyFont="1" applyFill="1" applyBorder="1" applyProtection="1">
      <protection locked="0"/>
    </xf>
    <xf numFmtId="1" fontId="8" fillId="3" borderId="241" xfId="0" applyNumberFormat="1" applyFont="1" applyFill="1" applyBorder="1"/>
    <xf numFmtId="1" fontId="8" fillId="0" borderId="246" xfId="0" applyNumberFormat="1" applyFont="1" applyBorder="1"/>
    <xf numFmtId="1" fontId="8" fillId="7" borderId="251" xfId="0" applyNumberFormat="1" applyFont="1" applyFill="1" applyBorder="1" applyProtection="1">
      <protection locked="0"/>
    </xf>
    <xf numFmtId="1" fontId="8" fillId="7" borderId="275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254" xfId="0" applyNumberFormat="1" applyFont="1" applyFill="1" applyBorder="1"/>
    <xf numFmtId="1" fontId="8" fillId="8" borderId="273" xfId="0" applyNumberFormat="1" applyFont="1" applyFill="1" applyBorder="1"/>
    <xf numFmtId="1" fontId="8" fillId="8" borderId="277" xfId="0" applyNumberFormat="1" applyFont="1" applyFill="1" applyBorder="1"/>
    <xf numFmtId="1" fontId="8" fillId="0" borderId="241" xfId="0" applyNumberFormat="1" applyFont="1" applyBorder="1" applyAlignment="1">
      <alignment horizontal="center" vertical="center" wrapText="1"/>
    </xf>
    <xf numFmtId="1" fontId="8" fillId="0" borderId="253" xfId="0" applyNumberFormat="1" applyFont="1" applyBorder="1" applyAlignment="1">
      <alignment horizontal="center" vertical="center" wrapText="1"/>
    </xf>
    <xf numFmtId="1" fontId="8" fillId="0" borderId="256" xfId="0" applyNumberFormat="1" applyFont="1" applyBorder="1" applyAlignment="1">
      <alignment horizontal="center" vertical="center" wrapText="1"/>
    </xf>
    <xf numFmtId="1" fontId="8" fillId="7" borderId="24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5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5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4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7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7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56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259" xfId="0" applyNumberFormat="1" applyFont="1" applyBorder="1" applyAlignment="1">
      <alignment horizontal="center" vertical="center" wrapText="1"/>
    </xf>
    <xf numFmtId="1" fontId="8" fillId="0" borderId="265" xfId="0" applyNumberFormat="1" applyFont="1" applyBorder="1" applyAlignment="1">
      <alignment horizontal="center" vertical="center" wrapText="1"/>
    </xf>
    <xf numFmtId="1" fontId="8" fillId="0" borderId="262" xfId="0" applyNumberFormat="1" applyFont="1" applyBorder="1" applyAlignment="1">
      <alignment horizontal="center" vertical="center" wrapText="1"/>
    </xf>
    <xf numFmtId="1" fontId="8" fillId="8" borderId="259" xfId="0" applyNumberFormat="1" applyFont="1" applyFill="1" applyBorder="1"/>
    <xf numFmtId="1" fontId="8" fillId="8" borderId="262" xfId="0" applyNumberFormat="1" applyFont="1" applyFill="1" applyBorder="1"/>
    <xf numFmtId="1" fontId="8" fillId="7" borderId="24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4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6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6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4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7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8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45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245" xfId="0" applyNumberFormat="1" applyFont="1" applyFill="1" applyBorder="1"/>
    <xf numFmtId="1" fontId="8" fillId="0" borderId="252" xfId="0" applyNumberFormat="1" applyFont="1" applyBorder="1" applyAlignment="1">
      <alignment horizontal="center" vertical="center" wrapText="1"/>
    </xf>
    <xf numFmtId="1" fontId="8" fillId="7" borderId="27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58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266" xfId="0" applyNumberFormat="1" applyFont="1" applyBorder="1" applyAlignment="1">
      <alignment horizontal="center" vertical="center" wrapText="1"/>
    </xf>
    <xf numFmtId="1" fontId="8" fillId="7" borderId="25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6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6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8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8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78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246" xfId="0" applyNumberFormat="1" applyFont="1" applyBorder="1" applyAlignment="1">
      <alignment horizontal="center" vertical="center" wrapText="1"/>
    </xf>
    <xf numFmtId="1" fontId="8" fillId="3" borderId="247" xfId="0" applyNumberFormat="1" applyFont="1" applyFill="1" applyBorder="1" applyAlignment="1">
      <alignment horizontal="center" vertical="center" wrapText="1"/>
    </xf>
    <xf numFmtId="1" fontId="8" fillId="0" borderId="245" xfId="0" applyNumberFormat="1" applyFont="1" applyBorder="1" applyAlignment="1">
      <alignment horizontal="center" vertical="center" wrapText="1"/>
    </xf>
    <xf numFmtId="1" fontId="8" fillId="7" borderId="27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44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253" xfId="0" applyNumberFormat="1" applyFont="1" applyFill="1" applyBorder="1" applyAlignment="1">
      <alignment horizontal="center" vertical="center" wrapText="1"/>
    </xf>
    <xf numFmtId="1" fontId="8" fillId="0" borderId="255" xfId="0" applyNumberFormat="1" applyFont="1" applyBorder="1" applyAlignment="1">
      <alignment horizontal="center" vertical="center" wrapText="1"/>
    </xf>
    <xf numFmtId="1" fontId="8" fillId="7" borderId="252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248" xfId="0" applyNumberFormat="1" applyFont="1" applyBorder="1" applyAlignment="1">
      <alignment horizontal="center" vertical="center" wrapText="1"/>
    </xf>
    <xf numFmtId="1" fontId="8" fillId="7" borderId="243" xfId="0" applyNumberFormat="1" applyFont="1" applyFill="1" applyBorder="1" applyAlignment="1" applyProtection="1">
      <alignment horizontal="center" vertical="center" wrapText="1"/>
      <protection locked="0"/>
    </xf>
    <xf numFmtId="0" fontId="4" fillId="9" borderId="275" xfId="0" applyFont="1" applyFill="1" applyBorder="1"/>
    <xf numFmtId="1" fontId="8" fillId="10" borderId="259" xfId="0" applyNumberFormat="1" applyFont="1" applyFill="1" applyBorder="1" applyAlignment="1">
      <alignment horizontal="center" vertical="center" wrapText="1"/>
    </xf>
    <xf numFmtId="1" fontId="8" fillId="10" borderId="260" xfId="0" applyNumberFormat="1" applyFont="1" applyFill="1" applyBorder="1" applyAlignment="1">
      <alignment horizontal="center" vertical="center" wrapText="1"/>
    </xf>
    <xf numFmtId="0" fontId="4" fillId="9" borderId="241" xfId="0" applyFont="1" applyFill="1" applyBorder="1"/>
    <xf numFmtId="0" fontId="4" fillId="9" borderId="255" xfId="0" applyFont="1" applyFill="1" applyBorder="1"/>
    <xf numFmtId="1" fontId="8" fillId="7" borderId="266" xfId="0" applyNumberFormat="1" applyFont="1" applyFill="1" applyBorder="1" applyAlignment="1" applyProtection="1">
      <alignment horizontal="center" vertical="center" wrapText="1"/>
      <protection locked="0"/>
    </xf>
    <xf numFmtId="1" fontId="8" fillId="11" borderId="252" xfId="0" applyNumberFormat="1" applyFont="1" applyFill="1" applyBorder="1" applyAlignment="1" applyProtection="1">
      <alignment horizontal="right" vertical="center" wrapText="1"/>
      <protection locked="0"/>
    </xf>
    <xf numFmtId="1" fontId="8" fillId="11" borderId="266" xfId="0" applyNumberFormat="1" applyFont="1" applyFill="1" applyBorder="1" applyAlignment="1" applyProtection="1">
      <alignment horizontal="right" vertical="center" wrapText="1"/>
      <protection locked="0"/>
    </xf>
    <xf numFmtId="1" fontId="8" fillId="11" borderId="252" xfId="0" applyNumberFormat="1" applyFont="1" applyFill="1" applyBorder="1" applyAlignment="1" applyProtection="1">
      <alignment horizontal="right" vertical="center"/>
      <protection locked="0"/>
    </xf>
    <xf numFmtId="1" fontId="8" fillId="11" borderId="252" xfId="0" applyNumberFormat="1" applyFont="1" applyFill="1" applyBorder="1" applyAlignment="1" applyProtection="1">
      <alignment horizontal="right" vertical="top" wrapText="1"/>
      <protection locked="0"/>
    </xf>
    <xf numFmtId="1" fontId="8" fillId="11" borderId="243" xfId="0" applyNumberFormat="1" applyFont="1" applyFill="1" applyBorder="1" applyAlignment="1" applyProtection="1">
      <alignment horizontal="right" vertical="center" wrapText="1"/>
      <protection locked="0"/>
    </xf>
    <xf numFmtId="1" fontId="8" fillId="11" borderId="243" xfId="0" applyNumberFormat="1" applyFont="1" applyFill="1" applyBorder="1" applyAlignment="1" applyProtection="1">
      <alignment horizontal="right" vertical="center"/>
      <protection locked="0"/>
    </xf>
    <xf numFmtId="1" fontId="8" fillId="11" borderId="243" xfId="0" applyNumberFormat="1" applyFont="1" applyFill="1" applyBorder="1" applyAlignment="1" applyProtection="1">
      <alignment horizontal="right" vertical="top" wrapText="1"/>
      <protection locked="0"/>
    </xf>
    <xf numFmtId="1" fontId="8" fillId="0" borderId="258" xfId="0" applyNumberFormat="1" applyFont="1" applyBorder="1"/>
    <xf numFmtId="1" fontId="8" fillId="0" borderId="241" xfId="0" applyNumberFormat="1" applyFont="1" applyBorder="1" applyAlignment="1">
      <alignment horizontal="right" wrapText="1"/>
    </xf>
    <xf numFmtId="1" fontId="8" fillId="10" borderId="241" xfId="0" applyNumberFormat="1" applyFont="1" applyFill="1" applyBorder="1"/>
    <xf numFmtId="1" fontId="8" fillId="10" borderId="255" xfId="0" applyNumberFormat="1" applyFont="1" applyFill="1" applyBorder="1"/>
    <xf numFmtId="1" fontId="8" fillId="10" borderId="242" xfId="0" applyNumberFormat="1" applyFont="1" applyFill="1" applyBorder="1"/>
    <xf numFmtId="1" fontId="8" fillId="10" borderId="254" xfId="0" applyNumberFormat="1" applyFont="1" applyFill="1" applyBorder="1"/>
    <xf numFmtId="1" fontId="8" fillId="10" borderId="277" xfId="0" applyNumberFormat="1" applyFont="1" applyFill="1" applyBorder="1"/>
    <xf numFmtId="1" fontId="8" fillId="10" borderId="273" xfId="0" applyNumberFormat="1" applyFont="1" applyFill="1" applyBorder="1"/>
    <xf numFmtId="1" fontId="8" fillId="10" borderId="252" xfId="0" applyNumberFormat="1" applyFont="1" applyFill="1" applyBorder="1"/>
    <xf numFmtId="1" fontId="8" fillId="11" borderId="241" xfId="0" applyNumberFormat="1" applyFont="1" applyFill="1" applyBorder="1" applyProtection="1">
      <protection locked="0"/>
    </xf>
    <xf numFmtId="1" fontId="8" fillId="8" borderId="242" xfId="0" applyNumberFormat="1" applyFont="1" applyFill="1" applyBorder="1"/>
    <xf numFmtId="1" fontId="8" fillId="11" borderId="255" xfId="0" applyNumberFormat="1" applyFont="1" applyFill="1" applyBorder="1" applyProtection="1">
      <protection locked="0"/>
    </xf>
    <xf numFmtId="1" fontId="8" fillId="11" borderId="252" xfId="0" applyNumberFormat="1" applyFont="1" applyFill="1" applyBorder="1" applyProtection="1">
      <protection locked="0"/>
    </xf>
    <xf numFmtId="1" fontId="8" fillId="11" borderId="242" xfId="0" applyNumberFormat="1" applyFont="1" applyFill="1" applyBorder="1" applyProtection="1">
      <protection locked="0"/>
    </xf>
    <xf numFmtId="1" fontId="8" fillId="11" borderId="254" xfId="0" applyNumberFormat="1" applyFont="1" applyFill="1" applyBorder="1" applyProtection="1">
      <protection locked="0"/>
    </xf>
    <xf numFmtId="1" fontId="8" fillId="11" borderId="256" xfId="0" applyNumberFormat="1" applyFont="1" applyFill="1" applyBorder="1" applyProtection="1">
      <protection locked="0"/>
    </xf>
    <xf numFmtId="1" fontId="8" fillId="7" borderId="259" xfId="0" applyNumberFormat="1" applyFont="1" applyFill="1" applyBorder="1" applyProtection="1">
      <protection locked="0"/>
    </xf>
    <xf numFmtId="1" fontId="8" fillId="7" borderId="260" xfId="0" applyNumberFormat="1" applyFont="1" applyFill="1" applyBorder="1" applyProtection="1">
      <protection locked="0"/>
    </xf>
    <xf numFmtId="1" fontId="8" fillId="7" borderId="264" xfId="0" applyNumberFormat="1" applyFont="1" applyFill="1" applyBorder="1" applyProtection="1">
      <protection locked="0"/>
    </xf>
    <xf numFmtId="1" fontId="8" fillId="7" borderId="262" xfId="0" applyNumberFormat="1" applyFont="1" applyFill="1" applyBorder="1" applyProtection="1">
      <protection locked="0"/>
    </xf>
    <xf numFmtId="1" fontId="8" fillId="0" borderId="246" xfId="0" applyNumberFormat="1" applyFont="1" applyBorder="1" applyAlignment="1">
      <alignment horizontal="right" wrapText="1"/>
    </xf>
    <xf numFmtId="1" fontId="8" fillId="7" borderId="253" xfId="0" applyNumberFormat="1" applyFont="1" applyFill="1" applyBorder="1" applyProtection="1">
      <protection locked="0"/>
    </xf>
    <xf numFmtId="1" fontId="8" fillId="0" borderId="256" xfId="0" applyNumberFormat="1" applyFont="1" applyBorder="1" applyAlignment="1">
      <alignment horizontal="right" wrapText="1"/>
    </xf>
    <xf numFmtId="1" fontId="8" fillId="7" borderId="247" xfId="0" applyNumberFormat="1" applyFont="1" applyFill="1" applyBorder="1" applyProtection="1">
      <protection locked="0"/>
    </xf>
    <xf numFmtId="1" fontId="8" fillId="10" borderId="275" xfId="0" applyNumberFormat="1" applyFont="1" applyFill="1" applyBorder="1"/>
    <xf numFmtId="1" fontId="8" fillId="3" borderId="252" xfId="0" applyNumberFormat="1" applyFont="1" applyFill="1" applyBorder="1" applyAlignment="1">
      <alignment horizontal="right" wrapText="1"/>
    </xf>
    <xf numFmtId="1" fontId="8" fillId="10" borderId="252" xfId="0" applyNumberFormat="1" applyFont="1" applyFill="1" applyBorder="1" applyAlignment="1">
      <alignment horizontal="right" wrapText="1"/>
    </xf>
    <xf numFmtId="1" fontId="8" fillId="3" borderId="252" xfId="0" applyNumberFormat="1" applyFont="1" applyFill="1" applyBorder="1" applyAlignment="1">
      <alignment horizontal="right"/>
    </xf>
    <xf numFmtId="1" fontId="8" fillId="3" borderId="243" xfId="0" applyNumberFormat="1" applyFont="1" applyFill="1" applyBorder="1" applyAlignment="1">
      <alignment horizontal="right" wrapText="1"/>
    </xf>
    <xf numFmtId="1" fontId="8" fillId="10" borderId="243" xfId="0" applyNumberFormat="1" applyFont="1" applyFill="1" applyBorder="1" applyAlignment="1">
      <alignment horizontal="right" wrapText="1"/>
    </xf>
    <xf numFmtId="1" fontId="8" fillId="3" borderId="266" xfId="0" applyNumberFormat="1" applyFont="1" applyFill="1" applyBorder="1" applyAlignment="1">
      <alignment horizontal="right"/>
    </xf>
    <xf numFmtId="1" fontId="8" fillId="8" borderId="246" xfId="0" applyNumberFormat="1" applyFont="1" applyFill="1" applyBorder="1"/>
    <xf numFmtId="1" fontId="8" fillId="8" borderId="248" xfId="0" applyNumberFormat="1" applyFont="1" applyFill="1" applyBorder="1"/>
    <xf numFmtId="1" fontId="8" fillId="0" borderId="252" xfId="0" applyNumberFormat="1" applyFont="1" applyBorder="1" applyAlignment="1">
      <alignment horizontal="left" vertical="center"/>
    </xf>
    <xf numFmtId="1" fontId="8" fillId="10" borderId="266" xfId="0" applyNumberFormat="1" applyFont="1" applyFill="1" applyBorder="1" applyAlignment="1">
      <alignment horizontal="right" wrapText="1"/>
    </xf>
    <xf numFmtId="1" fontId="8" fillId="3" borderId="243" xfId="0" applyNumberFormat="1" applyFont="1" applyFill="1" applyBorder="1" applyAlignment="1">
      <alignment horizontal="right"/>
    </xf>
    <xf numFmtId="1" fontId="8" fillId="8" borderId="260" xfId="0" applyNumberFormat="1" applyFont="1" applyFill="1" applyBorder="1"/>
    <xf numFmtId="1" fontId="8" fillId="10" borderId="243" xfId="0" applyNumberFormat="1" applyFont="1" applyFill="1" applyBorder="1" applyAlignment="1">
      <alignment horizontal="right"/>
    </xf>
    <xf numFmtId="1" fontId="8" fillId="10" borderId="243" xfId="0" applyNumberFormat="1" applyFont="1" applyFill="1" applyBorder="1"/>
    <xf numFmtId="1" fontId="8" fillId="3" borderId="266" xfId="0" applyNumberFormat="1" applyFont="1" applyFill="1" applyBorder="1" applyAlignment="1">
      <alignment horizontal="right" wrapText="1"/>
    </xf>
    <xf numFmtId="1" fontId="8" fillId="10" borderId="259" xfId="0" applyNumberFormat="1" applyFont="1" applyFill="1" applyBorder="1"/>
    <xf numFmtId="1" fontId="8" fillId="10" borderId="262" xfId="0" applyNumberFormat="1" applyFont="1" applyFill="1" applyBorder="1"/>
    <xf numFmtId="1" fontId="8" fillId="10" borderId="260" xfId="0" applyNumberFormat="1" applyFont="1" applyFill="1" applyBorder="1"/>
    <xf numFmtId="1" fontId="8" fillId="10" borderId="266" xfId="0" applyNumberFormat="1" applyFont="1" applyFill="1" applyBorder="1"/>
    <xf numFmtId="1" fontId="8" fillId="10" borderId="246" xfId="0" applyNumberFormat="1" applyFont="1" applyFill="1" applyBorder="1"/>
    <xf numFmtId="1" fontId="8" fillId="10" borderId="279" xfId="0" applyNumberFormat="1" applyFont="1" applyFill="1" applyBorder="1"/>
    <xf numFmtId="1" fontId="8" fillId="10" borderId="248" xfId="0" applyNumberFormat="1" applyFont="1" applyFill="1" applyBorder="1"/>
    <xf numFmtId="1" fontId="8" fillId="4" borderId="243" xfId="0" applyNumberFormat="1" applyFont="1" applyFill="1" applyBorder="1" applyAlignment="1">
      <alignment horizontal="left" vertical="center"/>
    </xf>
    <xf numFmtId="1" fontId="8" fillId="10" borderId="247" xfId="0" applyNumberFormat="1" applyFont="1" applyFill="1" applyBorder="1"/>
    <xf numFmtId="1" fontId="8" fillId="10" borderId="245" xfId="0" applyNumberFormat="1" applyFont="1" applyFill="1" applyBorder="1"/>
    <xf numFmtId="1" fontId="8" fillId="0" borderId="266" xfId="0" applyNumberFormat="1" applyFont="1" applyBorder="1" applyAlignment="1">
      <alignment horizontal="left" vertical="center"/>
    </xf>
    <xf numFmtId="1" fontId="8" fillId="0" borderId="243" xfId="0" applyNumberFormat="1" applyFont="1" applyBorder="1" applyAlignment="1">
      <alignment horizontal="left" vertical="center"/>
    </xf>
    <xf numFmtId="1" fontId="8" fillId="0" borderId="266" xfId="0" applyNumberFormat="1" applyFont="1" applyBorder="1" applyAlignment="1">
      <alignment wrapText="1"/>
    </xf>
    <xf numFmtId="1" fontId="8" fillId="3" borderId="256" xfId="0" applyNumberFormat="1" applyFont="1" applyFill="1" applyBorder="1" applyAlignment="1">
      <alignment horizontal="right"/>
    </xf>
    <xf numFmtId="1" fontId="8" fillId="0" borderId="243" xfId="0" applyNumberFormat="1" applyFont="1" applyBorder="1" applyAlignment="1">
      <alignment wrapText="1"/>
    </xf>
    <xf numFmtId="1" fontId="8" fillId="3" borderId="245" xfId="0" applyNumberFormat="1" applyFont="1" applyFill="1" applyBorder="1" applyAlignment="1">
      <alignment horizontal="right"/>
    </xf>
    <xf numFmtId="1" fontId="8" fillId="0" borderId="243" xfId="0" applyNumberFormat="1" applyFont="1" applyBorder="1" applyAlignment="1">
      <alignment vertical="center" wrapText="1"/>
    </xf>
    <xf numFmtId="1" fontId="8" fillId="8" borderId="280" xfId="0" applyNumberFormat="1" applyFont="1" applyFill="1" applyBorder="1"/>
    <xf numFmtId="1" fontId="8" fillId="0" borderId="253" xfId="0" applyNumberFormat="1" applyFont="1" applyBorder="1" applyAlignment="1">
      <alignment horizontal="right"/>
    </xf>
    <xf numFmtId="1" fontId="8" fillId="0" borderId="256" xfId="0" applyNumberFormat="1" applyFont="1" applyBorder="1" applyAlignment="1">
      <alignment horizontal="right"/>
    </xf>
    <xf numFmtId="1" fontId="8" fillId="10" borderId="241" xfId="0" applyNumberFormat="1" applyFont="1" applyFill="1" applyBorder="1" applyProtection="1">
      <protection locked="0"/>
    </xf>
    <xf numFmtId="1" fontId="8" fillId="10" borderId="256" xfId="0" applyNumberFormat="1" applyFont="1" applyFill="1" applyBorder="1" applyProtection="1">
      <protection locked="0"/>
    </xf>
    <xf numFmtId="1" fontId="8" fillId="10" borderId="276" xfId="0" applyNumberFormat="1" applyFont="1" applyFill="1" applyBorder="1" applyProtection="1">
      <protection locked="0"/>
    </xf>
    <xf numFmtId="1" fontId="8" fillId="10" borderId="259" xfId="0" applyNumberFormat="1" applyFont="1" applyFill="1" applyBorder="1" applyAlignment="1">
      <alignment horizontal="right" wrapText="1"/>
    </xf>
    <xf numFmtId="1" fontId="8" fillId="10" borderId="265" xfId="0" applyNumberFormat="1" applyFont="1" applyFill="1" applyBorder="1" applyAlignment="1">
      <alignment horizontal="right"/>
    </xf>
    <xf numFmtId="1" fontId="8" fillId="10" borderId="262" xfId="0" applyNumberFormat="1" applyFont="1" applyFill="1" applyBorder="1" applyAlignment="1">
      <alignment horizontal="right"/>
    </xf>
    <xf numFmtId="1" fontId="8" fillId="8" borderId="261" xfId="0" applyNumberFormat="1" applyFont="1" applyFill="1" applyBorder="1"/>
    <xf numFmtId="1" fontId="8" fillId="8" borderId="264" xfId="0" applyNumberFormat="1" applyFont="1" applyFill="1" applyBorder="1"/>
    <xf numFmtId="1" fontId="8" fillId="10" borderId="278" xfId="0" applyNumberFormat="1" applyFont="1" applyFill="1" applyBorder="1"/>
    <xf numFmtId="1" fontId="8" fillId="0" borderId="266" xfId="0" applyNumberFormat="1" applyFont="1" applyBorder="1"/>
    <xf numFmtId="1" fontId="8" fillId="10" borderId="247" xfId="0" applyNumberFormat="1" applyFont="1" applyFill="1" applyBorder="1" applyAlignment="1">
      <alignment horizontal="right"/>
    </xf>
    <xf numFmtId="1" fontId="8" fillId="10" borderId="245" xfId="0" applyNumberFormat="1" applyFont="1" applyFill="1" applyBorder="1" applyAlignment="1">
      <alignment horizontal="right"/>
    </xf>
    <xf numFmtId="1" fontId="8" fillId="8" borderId="251" xfId="0" applyNumberFormat="1" applyFont="1" applyFill="1" applyBorder="1"/>
    <xf numFmtId="1" fontId="8" fillId="10" borderId="280" xfId="0" applyNumberFormat="1" applyFont="1" applyFill="1" applyBorder="1"/>
    <xf numFmtId="1" fontId="8" fillId="0" borderId="252" xfId="0" applyNumberFormat="1" applyFont="1" applyBorder="1" applyProtection="1">
      <protection locked="0"/>
    </xf>
    <xf numFmtId="1" fontId="8" fillId="0" borderId="283" xfId="0" applyNumberFormat="1" applyFont="1" applyBorder="1" applyProtection="1">
      <protection locked="0"/>
    </xf>
    <xf numFmtId="1" fontId="8" fillId="7" borderId="257" xfId="0" applyNumberFormat="1" applyFont="1" applyFill="1" applyBorder="1" applyProtection="1">
      <protection locked="0"/>
    </xf>
    <xf numFmtId="1" fontId="8" fillId="0" borderId="243" xfId="0" applyNumberFormat="1" applyFont="1" applyBorder="1" applyProtection="1">
      <protection locked="0"/>
    </xf>
    <xf numFmtId="1" fontId="8" fillId="0" borderId="284" xfId="0" applyNumberFormat="1" applyFont="1" applyBorder="1" applyProtection="1">
      <protection locked="0"/>
    </xf>
    <xf numFmtId="1" fontId="8" fillId="7" borderId="250" xfId="0" applyNumberFormat="1" applyFont="1" applyFill="1" applyBorder="1" applyProtection="1">
      <protection locked="0"/>
    </xf>
    <xf numFmtId="1" fontId="8" fillId="7" borderId="275" xfId="0" applyNumberFormat="1" applyFont="1" applyFill="1" applyBorder="1" applyAlignment="1" applyProtection="1">
      <alignment wrapText="1"/>
      <protection locked="0"/>
    </xf>
    <xf numFmtId="1" fontId="8" fillId="0" borderId="275" xfId="0" applyNumberFormat="1" applyFont="1" applyBorder="1" applyAlignment="1">
      <alignment horizontal="right" wrapText="1"/>
    </xf>
    <xf numFmtId="1" fontId="8" fillId="8" borderId="275" xfId="0" applyNumberFormat="1" applyFont="1" applyFill="1" applyBorder="1" applyAlignment="1">
      <alignment wrapText="1"/>
    </xf>
    <xf numFmtId="1" fontId="8" fillId="10" borderId="275" xfId="0" applyNumberFormat="1" applyFont="1" applyFill="1" applyBorder="1" applyAlignment="1">
      <alignment wrapText="1"/>
    </xf>
    <xf numFmtId="1" fontId="8" fillId="0" borderId="9" xfId="0" applyNumberFormat="1" applyFont="1" applyBorder="1" applyAlignment="1">
      <alignment horizontal="center" vertical="center" wrapText="1"/>
    </xf>
    <xf numFmtId="1" fontId="2" fillId="0" borderId="0" xfId="0" applyNumberFormat="1" applyFont="1"/>
    <xf numFmtId="1" fontId="8" fillId="0" borderId="25" xfId="0" applyNumberFormat="1" applyFont="1" applyBorder="1" applyAlignment="1">
      <alignment horizontal="center" vertical="center" wrapText="1"/>
    </xf>
    <xf numFmtId="0" fontId="4" fillId="0" borderId="2" xfId="0" applyFont="1" applyBorder="1"/>
    <xf numFmtId="1" fontId="8" fillId="0" borderId="223" xfId="0" applyNumberFormat="1" applyFont="1" applyBorder="1" applyAlignment="1">
      <alignment horizontal="center" vertical="center" wrapText="1"/>
    </xf>
    <xf numFmtId="1" fontId="8" fillId="0" borderId="209" xfId="0" applyNumberFormat="1" applyFont="1" applyBorder="1" applyAlignment="1">
      <alignment horizontal="center" vertical="center"/>
    </xf>
    <xf numFmtId="1" fontId="8" fillId="0" borderId="223" xfId="0" applyNumberFormat="1" applyFont="1" applyBorder="1" applyAlignment="1">
      <alignment horizontal="center" vertical="center"/>
    </xf>
    <xf numFmtId="1" fontId="8" fillId="0" borderId="243" xfId="0" applyNumberFormat="1" applyFont="1" applyBorder="1" applyAlignment="1">
      <alignment horizontal="center" vertical="center" wrapText="1"/>
    </xf>
    <xf numFmtId="1" fontId="8" fillId="0" borderId="256" xfId="0" applyNumberFormat="1" applyFont="1" applyBorder="1"/>
    <xf numFmtId="0" fontId="4" fillId="0" borderId="2" xfId="0" applyFont="1" applyBorder="1"/>
    <xf numFmtId="1" fontId="8" fillId="0" borderId="9" xfId="0" applyNumberFormat="1" applyFont="1" applyBorder="1" applyAlignment="1">
      <alignment horizontal="center" vertical="center" wrapText="1"/>
    </xf>
    <xf numFmtId="1" fontId="8" fillId="0" borderId="25" xfId="0" applyNumberFormat="1" applyFont="1" applyBorder="1" applyAlignment="1">
      <alignment horizontal="center" vertical="center" wrapText="1"/>
    </xf>
    <xf numFmtId="1" fontId="2" fillId="0" borderId="0" xfId="0" applyNumberFormat="1" applyFont="1"/>
    <xf numFmtId="1" fontId="8" fillId="0" borderId="82" xfId="0" applyNumberFormat="1" applyFont="1" applyBorder="1" applyAlignment="1">
      <alignment horizontal="center" vertical="center" wrapText="1"/>
    </xf>
    <xf numFmtId="1" fontId="8" fillId="0" borderId="227" xfId="0" applyNumberFormat="1" applyFont="1" applyBorder="1" applyAlignment="1">
      <alignment horizontal="center" vertical="center" wrapText="1"/>
    </xf>
    <xf numFmtId="1" fontId="8" fillId="0" borderId="235" xfId="0" applyNumberFormat="1" applyFont="1" applyBorder="1" applyAlignment="1">
      <alignment horizontal="center" vertical="center"/>
    </xf>
    <xf numFmtId="1" fontId="8" fillId="0" borderId="236" xfId="0" applyNumberFormat="1" applyFont="1" applyBorder="1" applyAlignment="1">
      <alignment horizontal="center" vertical="center" wrapText="1"/>
    </xf>
    <xf numFmtId="1" fontId="8" fillId="0" borderId="243" xfId="0" applyNumberFormat="1" applyFont="1" applyBorder="1" applyAlignment="1">
      <alignment horizontal="center" vertical="center" wrapText="1"/>
    </xf>
    <xf numFmtId="1" fontId="8" fillId="0" borderId="256" xfId="0" applyNumberFormat="1" applyFont="1" applyBorder="1"/>
    <xf numFmtId="1" fontId="8" fillId="0" borderId="169" xfId="0" applyNumberFormat="1" applyFont="1" applyBorder="1" applyAlignment="1">
      <alignment horizontal="center" vertical="center" wrapText="1"/>
    </xf>
    <xf numFmtId="1" fontId="8" fillId="0" borderId="177" xfId="0" applyNumberFormat="1" applyFont="1" applyBorder="1" applyAlignment="1">
      <alignment horizontal="center" vertical="center" wrapText="1"/>
    </xf>
    <xf numFmtId="1" fontId="8" fillId="7" borderId="287" xfId="0" applyNumberFormat="1" applyFont="1" applyFill="1" applyBorder="1" applyProtection="1">
      <protection locked="0"/>
    </xf>
    <xf numFmtId="1" fontId="8" fillId="0" borderId="287" xfId="0" applyNumberFormat="1" applyFont="1" applyBorder="1"/>
    <xf numFmtId="1" fontId="8" fillId="7" borderId="286" xfId="0" applyNumberFormat="1" applyFont="1" applyFill="1" applyBorder="1" applyProtection="1">
      <protection locked="0"/>
    </xf>
    <xf numFmtId="1" fontId="7" fillId="7" borderId="286" xfId="0" applyNumberFormat="1" applyFont="1" applyFill="1" applyBorder="1" applyProtection="1">
      <protection locked="0"/>
    </xf>
    <xf numFmtId="1" fontId="7" fillId="7" borderId="288" xfId="0" applyNumberFormat="1" applyFont="1" applyFill="1" applyBorder="1" applyProtection="1">
      <protection locked="0"/>
    </xf>
    <xf numFmtId="1" fontId="8" fillId="0" borderId="287" xfId="0" applyNumberFormat="1" applyFont="1" applyBorder="1" applyAlignment="1">
      <alignment horizontal="center" vertical="center" wrapText="1"/>
    </xf>
    <xf numFmtId="1" fontId="8" fillId="0" borderId="286" xfId="0" applyNumberFormat="1" applyFont="1" applyBorder="1" applyAlignment="1">
      <alignment horizontal="center" vertical="center" wrapText="1"/>
    </xf>
    <xf numFmtId="1" fontId="8" fillId="7" borderId="28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8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8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8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88" xfId="0" applyNumberFormat="1" applyFont="1" applyFill="1" applyBorder="1" applyAlignment="1" applyProtection="1">
      <alignment horizontal="center" vertical="center" wrapText="1"/>
      <protection locked="0"/>
    </xf>
    <xf numFmtId="0" fontId="4" fillId="9" borderId="287" xfId="0" applyFont="1" applyFill="1" applyBorder="1"/>
    <xf numFmtId="1" fontId="8" fillId="11" borderId="288" xfId="0" applyNumberFormat="1" applyFont="1" applyFill="1" applyBorder="1" applyAlignment="1" applyProtection="1">
      <alignment horizontal="right" vertical="center" wrapText="1"/>
      <protection locked="0"/>
    </xf>
    <xf numFmtId="1" fontId="8" fillId="11" borderId="288" xfId="0" applyNumberFormat="1" applyFont="1" applyFill="1" applyBorder="1" applyAlignment="1" applyProtection="1">
      <alignment horizontal="right" vertical="center"/>
      <protection locked="0"/>
    </xf>
    <xf numFmtId="1" fontId="8" fillId="11" borderId="288" xfId="0" applyNumberFormat="1" applyFont="1" applyFill="1" applyBorder="1" applyAlignment="1" applyProtection="1">
      <alignment horizontal="right" vertical="top" wrapText="1"/>
      <protection locked="0"/>
    </xf>
    <xf numFmtId="1" fontId="8" fillId="0" borderId="287" xfId="0" applyNumberFormat="1" applyFont="1" applyBorder="1" applyAlignment="1">
      <alignment horizontal="right" wrapText="1"/>
    </xf>
    <xf numFmtId="1" fontId="8" fillId="7" borderId="288" xfId="0" applyNumberFormat="1" applyFont="1" applyFill="1" applyBorder="1" applyProtection="1">
      <protection locked="0"/>
    </xf>
    <xf numFmtId="1" fontId="8" fillId="0" borderId="288" xfId="0" applyNumberFormat="1" applyFont="1" applyBorder="1" applyAlignment="1">
      <alignment horizontal="right" wrapText="1"/>
    </xf>
    <xf numFmtId="1" fontId="8" fillId="3" borderId="288" xfId="0" applyNumberFormat="1" applyFont="1" applyFill="1" applyBorder="1" applyAlignment="1">
      <alignment horizontal="right" wrapText="1"/>
    </xf>
    <xf numFmtId="1" fontId="8" fillId="10" borderId="288" xfId="0" applyNumberFormat="1" applyFont="1" applyFill="1" applyBorder="1" applyAlignment="1">
      <alignment horizontal="right" wrapText="1"/>
    </xf>
    <xf numFmtId="1" fontId="8" fillId="3" borderId="288" xfId="0" applyNumberFormat="1" applyFont="1" applyFill="1" applyBorder="1" applyAlignment="1">
      <alignment horizontal="right"/>
    </xf>
    <xf numFmtId="1" fontId="8" fillId="8" borderId="287" xfId="0" applyNumberFormat="1" applyFont="1" applyFill="1" applyBorder="1"/>
    <xf numFmtId="1" fontId="8" fillId="10" borderId="287" xfId="0" applyNumberFormat="1" applyFont="1" applyFill="1" applyBorder="1"/>
    <xf numFmtId="1" fontId="8" fillId="7" borderId="289" xfId="0" applyNumberFormat="1" applyFont="1" applyFill="1" applyBorder="1" applyProtection="1">
      <protection locked="0"/>
    </xf>
    <xf numFmtId="1" fontId="8" fillId="10" borderId="288" xfId="0" applyNumberFormat="1" applyFont="1" applyFill="1" applyBorder="1"/>
    <xf numFmtId="1" fontId="8" fillId="3" borderId="288" xfId="0" applyNumberFormat="1" applyFont="1" applyFill="1" applyBorder="1" applyAlignment="1">
      <alignment vertical="center"/>
    </xf>
    <xf numFmtId="1" fontId="8" fillId="10" borderId="286" xfId="0" applyNumberFormat="1" applyFont="1" applyFill="1" applyBorder="1"/>
    <xf numFmtId="1" fontId="8" fillId="4" borderId="288" xfId="0" applyNumberFormat="1" applyFont="1" applyFill="1" applyBorder="1" applyAlignment="1">
      <alignment horizontal="left" vertical="center"/>
    </xf>
    <xf numFmtId="1" fontId="8" fillId="0" borderId="288" xfId="0" applyNumberFormat="1" applyFont="1" applyBorder="1" applyAlignment="1">
      <alignment horizontal="left" vertical="center"/>
    </xf>
    <xf numFmtId="1" fontId="8" fillId="8" borderId="286" xfId="0" applyNumberFormat="1" applyFont="1" applyFill="1" applyBorder="1"/>
    <xf numFmtId="1" fontId="8" fillId="0" borderId="288" xfId="0" applyNumberFormat="1" applyFont="1" applyBorder="1" applyAlignment="1">
      <alignment wrapText="1"/>
    </xf>
    <xf numFmtId="1" fontId="8" fillId="3" borderId="286" xfId="0" applyNumberFormat="1" applyFont="1" applyFill="1" applyBorder="1" applyAlignment="1">
      <alignment horizontal="right"/>
    </xf>
    <xf numFmtId="1" fontId="8" fillId="0" borderId="288" xfId="0" applyNumberFormat="1" applyFont="1" applyBorder="1" applyAlignment="1">
      <alignment vertical="center" wrapText="1"/>
    </xf>
    <xf numFmtId="1" fontId="8" fillId="8" borderId="289" xfId="0" applyNumberFormat="1" applyFont="1" applyFill="1" applyBorder="1"/>
    <xf numFmtId="1" fontId="8" fillId="8" borderId="288" xfId="0" applyNumberFormat="1" applyFont="1" applyFill="1" applyBorder="1"/>
    <xf numFmtId="1" fontId="8" fillId="3" borderId="287" xfId="0" applyNumberFormat="1" applyFont="1" applyFill="1" applyBorder="1" applyAlignment="1">
      <alignment horizontal="right" wrapText="1"/>
    </xf>
    <xf numFmtId="1" fontId="8" fillId="0" borderId="286" xfId="0" applyNumberFormat="1" applyFont="1" applyBorder="1"/>
    <xf numFmtId="1" fontId="8" fillId="10" borderId="287" xfId="0" applyNumberFormat="1" applyFont="1" applyFill="1" applyBorder="1" applyProtection="1">
      <protection locked="0"/>
    </xf>
    <xf numFmtId="1" fontId="8" fillId="10" borderId="286" xfId="0" applyNumberFormat="1" applyFont="1" applyFill="1" applyBorder="1" applyProtection="1">
      <protection locked="0"/>
    </xf>
    <xf numFmtId="1" fontId="8" fillId="0" borderId="288" xfId="0" applyNumberFormat="1" applyFont="1" applyBorder="1"/>
    <xf numFmtId="1" fontId="8" fillId="0" borderId="288" xfId="0" applyNumberFormat="1" applyFont="1" applyBorder="1" applyProtection="1">
      <protection locked="0"/>
    </xf>
    <xf numFmtId="1" fontId="8" fillId="0" borderId="290" xfId="0" applyNumberFormat="1" applyFont="1" applyBorder="1" applyProtection="1">
      <protection locked="0"/>
    </xf>
    <xf numFmtId="1" fontId="8" fillId="7" borderId="291" xfId="0" applyNumberFormat="1" applyFont="1" applyFill="1" applyBorder="1" applyProtection="1">
      <protection locked="0"/>
    </xf>
    <xf numFmtId="1" fontId="8" fillId="3" borderId="287" xfId="0" applyNumberFormat="1" applyFont="1" applyFill="1" applyBorder="1" applyAlignment="1">
      <alignment horizontal="right" vertical="center" wrapText="1"/>
    </xf>
    <xf numFmtId="1" fontId="8" fillId="0" borderId="286" xfId="0" applyNumberFormat="1" applyFont="1" applyBorder="1" applyAlignment="1">
      <alignment horizontal="right" vertical="center" wrapText="1"/>
    </xf>
    <xf numFmtId="1" fontId="8" fillId="7" borderId="287" xfId="0" applyNumberFormat="1" applyFont="1" applyFill="1" applyBorder="1" applyAlignment="1" applyProtection="1">
      <alignment wrapText="1"/>
      <protection locked="0"/>
    </xf>
    <xf numFmtId="1" fontId="8" fillId="7" borderId="286" xfId="0" applyNumberFormat="1" applyFont="1" applyFill="1" applyBorder="1" applyAlignment="1" applyProtection="1">
      <alignment wrapText="1"/>
      <protection locked="0"/>
    </xf>
    <xf numFmtId="1" fontId="8" fillId="7" borderId="291" xfId="0" applyNumberFormat="1" applyFont="1" applyFill="1" applyBorder="1" applyAlignment="1" applyProtection="1">
      <alignment wrapText="1"/>
      <protection locked="0"/>
    </xf>
    <xf numFmtId="1" fontId="8" fillId="8" borderId="291" xfId="0" applyNumberFormat="1" applyFont="1" applyFill="1" applyBorder="1" applyAlignment="1">
      <alignment wrapText="1"/>
    </xf>
    <xf numFmtId="1" fontId="8" fillId="10" borderId="291" xfId="0" applyNumberFormat="1" applyFont="1" applyFill="1" applyBorder="1" applyAlignment="1">
      <alignment wrapText="1"/>
    </xf>
    <xf numFmtId="1" fontId="8" fillId="8" borderId="287" xfId="0" applyNumberFormat="1" applyFont="1" applyFill="1" applyBorder="1" applyAlignment="1">
      <alignment wrapText="1"/>
    </xf>
    <xf numFmtId="1" fontId="8" fillId="10" borderId="287" xfId="0" applyNumberFormat="1" applyFont="1" applyFill="1" applyBorder="1" applyAlignment="1">
      <alignment wrapText="1"/>
    </xf>
    <xf numFmtId="1" fontId="8" fillId="0" borderId="300" xfId="0" applyNumberFormat="1" applyFont="1" applyBorder="1" applyAlignment="1">
      <alignment horizontal="center" vertical="center" wrapText="1"/>
    </xf>
    <xf numFmtId="1" fontId="8" fillId="0" borderId="297" xfId="0" applyNumberFormat="1" applyFont="1" applyBorder="1" applyAlignment="1">
      <alignment horizontal="center" vertical="center" wrapText="1"/>
    </xf>
    <xf numFmtId="1" fontId="8" fillId="0" borderId="301" xfId="0" applyNumberFormat="1" applyFont="1" applyBorder="1" applyAlignment="1">
      <alignment horizontal="center" vertical="center" wrapText="1"/>
    </xf>
    <xf numFmtId="1" fontId="6" fillId="3" borderId="296" xfId="0" applyNumberFormat="1" applyFont="1" applyFill="1" applyBorder="1" applyAlignment="1">
      <alignment horizontal="center"/>
    </xf>
    <xf numFmtId="1" fontId="1" fillId="0" borderId="303" xfId="0" applyNumberFormat="1" applyFont="1" applyBorder="1" applyAlignment="1">
      <alignment vertical="center"/>
    </xf>
    <xf numFmtId="2" fontId="8" fillId="7" borderId="302" xfId="0" applyNumberFormat="1" applyFont="1" applyFill="1" applyBorder="1" applyProtection="1">
      <protection locked="0"/>
    </xf>
    <xf numFmtId="2" fontId="8" fillId="7" borderId="288" xfId="0" applyNumberFormat="1" applyFont="1" applyFill="1" applyBorder="1" applyProtection="1">
      <protection locked="0"/>
    </xf>
    <xf numFmtId="1" fontId="8" fillId="0" borderId="303" xfId="0" applyNumberFormat="1" applyFont="1" applyBorder="1" applyAlignment="1">
      <alignment vertical="center"/>
    </xf>
    <xf numFmtId="1" fontId="8" fillId="8" borderId="302" xfId="0" applyNumberFormat="1" applyFont="1" applyFill="1" applyBorder="1"/>
    <xf numFmtId="1" fontId="8" fillId="7" borderId="302" xfId="0" applyNumberFormat="1" applyFont="1" applyFill="1" applyBorder="1" applyProtection="1">
      <protection locked="0"/>
    </xf>
    <xf numFmtId="1" fontId="8" fillId="0" borderId="303" xfId="0" applyNumberFormat="1" applyFont="1" applyBorder="1" applyAlignment="1" applyProtection="1">
      <alignment horizontal="center" vertical="center" wrapText="1"/>
      <protection hidden="1"/>
    </xf>
    <xf numFmtId="1" fontId="8" fillId="0" borderId="296" xfId="0" applyNumberFormat="1" applyFont="1" applyBorder="1" applyAlignment="1">
      <alignment horizontal="center" vertical="center" wrapText="1"/>
    </xf>
    <xf numFmtId="1" fontId="8" fillId="0" borderId="292" xfId="0" applyNumberFormat="1" applyFont="1" applyBorder="1" applyAlignment="1">
      <alignment horizontal="center" vertical="center" wrapText="1"/>
    </xf>
    <xf numFmtId="1" fontId="8" fillId="0" borderId="299" xfId="0" applyNumberFormat="1" applyFont="1" applyBorder="1" applyAlignment="1">
      <alignment horizontal="center" vertical="center" wrapText="1"/>
    </xf>
    <xf numFmtId="1" fontId="8" fillId="0" borderId="297" xfId="0" applyNumberFormat="1" applyFont="1" applyBorder="1" applyAlignment="1">
      <alignment horizontal="center" vertical="center"/>
    </xf>
    <xf numFmtId="1" fontId="8" fillId="0" borderId="300" xfId="0" applyNumberFormat="1" applyFont="1" applyBorder="1" applyAlignment="1">
      <alignment horizontal="center" vertical="center"/>
    </xf>
    <xf numFmtId="1" fontId="8" fillId="0" borderId="305" xfId="0" applyNumberFormat="1" applyFont="1" applyBorder="1" applyAlignment="1">
      <alignment horizontal="center" vertical="center"/>
    </xf>
    <xf numFmtId="1" fontId="8" fillId="0" borderId="304" xfId="0" applyNumberFormat="1" applyFont="1" applyBorder="1" applyAlignment="1">
      <alignment horizontal="center" vertical="center" wrapText="1"/>
    </xf>
    <xf numFmtId="1" fontId="7" fillId="3" borderId="296" xfId="0" applyNumberFormat="1" applyFont="1" applyFill="1" applyBorder="1" applyAlignment="1">
      <alignment vertical="top"/>
    </xf>
    <xf numFmtId="1" fontId="8" fillId="0" borderId="305" xfId="0" applyNumberFormat="1" applyFont="1" applyBorder="1" applyAlignment="1">
      <alignment horizontal="center" vertical="center" wrapText="1"/>
    </xf>
    <xf numFmtId="1" fontId="8" fillId="0" borderId="306" xfId="0" applyNumberFormat="1" applyFont="1" applyBorder="1" applyAlignment="1">
      <alignment horizontal="center" vertical="center" wrapText="1"/>
    </xf>
    <xf numFmtId="1" fontId="8" fillId="0" borderId="295" xfId="0" applyNumberFormat="1" applyFont="1" applyBorder="1" applyAlignment="1">
      <alignment horizontal="center" vertical="center" wrapText="1"/>
    </xf>
    <xf numFmtId="1" fontId="8" fillId="0" borderId="301" xfId="0" applyNumberFormat="1" applyFont="1" applyBorder="1"/>
    <xf numFmtId="1" fontId="8" fillId="0" borderId="305" xfId="0" applyNumberFormat="1" applyFont="1" applyBorder="1"/>
    <xf numFmtId="1" fontId="8" fillId="0" borderId="297" xfId="0" applyNumberFormat="1" applyFont="1" applyBorder="1"/>
    <xf numFmtId="1" fontId="8" fillId="0" borderId="300" xfId="0" applyNumberFormat="1" applyFont="1" applyBorder="1"/>
    <xf numFmtId="1" fontId="8" fillId="0" borderId="296" xfId="0" applyNumberFormat="1" applyFont="1" applyBorder="1"/>
    <xf numFmtId="1" fontId="8" fillId="0" borderId="304" xfId="0" applyNumberFormat="1" applyFont="1" applyBorder="1"/>
    <xf numFmtId="1" fontId="8" fillId="0" borderId="303" xfId="0" applyNumberFormat="1" applyFont="1" applyBorder="1"/>
    <xf numFmtId="1" fontId="8" fillId="0" borderId="301" xfId="0" applyNumberFormat="1" applyFont="1" applyBorder="1" applyAlignment="1">
      <alignment horizontal="center" vertical="center"/>
    </xf>
    <xf numFmtId="1" fontId="8" fillId="7" borderId="302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301" xfId="0" applyNumberFormat="1" applyFont="1" applyFill="1" applyBorder="1"/>
    <xf numFmtId="1" fontId="8" fillId="8" borderId="297" xfId="0" applyNumberFormat="1" applyFont="1" applyFill="1" applyBorder="1"/>
    <xf numFmtId="1" fontId="8" fillId="0" borderId="307" xfId="0" applyNumberFormat="1" applyFont="1" applyBorder="1" applyAlignment="1">
      <alignment horizontal="center" vertical="center" wrapText="1"/>
    </xf>
    <xf numFmtId="1" fontId="8" fillId="0" borderId="303" xfId="0" applyNumberFormat="1" applyFont="1" applyBorder="1" applyAlignment="1">
      <alignment horizontal="center" vertical="center" wrapText="1"/>
    </xf>
    <xf numFmtId="1" fontId="8" fillId="7" borderId="30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9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9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0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9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0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0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09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301" xfId="0" applyNumberFormat="1" applyFont="1" applyFill="1" applyBorder="1" applyAlignment="1">
      <alignment horizontal="center" vertical="center" wrapText="1"/>
    </xf>
    <xf numFmtId="1" fontId="8" fillId="3" borderId="305" xfId="0" applyNumberFormat="1" applyFont="1" applyFill="1" applyBorder="1" applyAlignment="1">
      <alignment horizontal="center" vertical="center" wrapText="1"/>
    </xf>
    <xf numFmtId="1" fontId="8" fillId="3" borderId="308" xfId="0" applyNumberFormat="1" applyFont="1" applyFill="1" applyBorder="1" applyAlignment="1">
      <alignment horizontal="center" vertical="center" wrapText="1"/>
    </xf>
    <xf numFmtId="1" fontId="8" fillId="3" borderId="300" xfId="0" applyNumberFormat="1" applyFont="1" applyFill="1" applyBorder="1" applyAlignment="1">
      <alignment horizontal="center" vertical="center" wrapText="1"/>
    </xf>
    <xf numFmtId="1" fontId="8" fillId="3" borderId="307" xfId="0" applyNumberFormat="1" applyFont="1" applyFill="1" applyBorder="1" applyAlignment="1">
      <alignment horizontal="center" vertical="center" wrapText="1"/>
    </xf>
    <xf numFmtId="1" fontId="8" fillId="3" borderId="303" xfId="0" applyNumberFormat="1" applyFont="1" applyFill="1" applyBorder="1" applyAlignment="1">
      <alignment horizontal="center" vertical="center" wrapText="1"/>
    </xf>
    <xf numFmtId="1" fontId="8" fillId="7" borderId="30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1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9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92" xfId="0" applyNumberFormat="1" applyFont="1" applyFill="1" applyBorder="1" applyAlignment="1" applyProtection="1">
      <alignment horizontal="center" vertical="center" wrapText="1"/>
      <protection locked="0"/>
    </xf>
    <xf numFmtId="1" fontId="8" fillId="10" borderId="301" xfId="0" applyNumberFormat="1" applyFont="1" applyFill="1" applyBorder="1" applyAlignment="1">
      <alignment horizontal="center" vertical="center" wrapText="1"/>
    </xf>
    <xf numFmtId="1" fontId="8" fillId="10" borderId="297" xfId="0" applyNumberFormat="1" applyFont="1" applyFill="1" applyBorder="1" applyAlignment="1">
      <alignment horizontal="center" vertical="center" wrapText="1"/>
    </xf>
    <xf numFmtId="1" fontId="8" fillId="10" borderId="308" xfId="0" applyNumberFormat="1" applyFont="1" applyFill="1" applyBorder="1" applyAlignment="1">
      <alignment horizontal="center" vertical="center" wrapText="1"/>
    </xf>
    <xf numFmtId="1" fontId="8" fillId="0" borderId="308" xfId="0" applyNumberFormat="1" applyFont="1" applyBorder="1" applyAlignment="1">
      <alignment horizontal="center" vertical="center" wrapText="1"/>
    </xf>
    <xf numFmtId="1" fontId="8" fillId="0" borderId="309" xfId="0" applyNumberFormat="1" applyFont="1" applyBorder="1" applyAlignment="1">
      <alignment horizontal="center" vertical="center" wrapText="1"/>
    </xf>
    <xf numFmtId="1" fontId="8" fillId="0" borderId="292" xfId="0" applyNumberFormat="1" applyFont="1" applyBorder="1" applyAlignment="1">
      <alignment horizontal="center" vertical="center"/>
    </xf>
    <xf numFmtId="1" fontId="8" fillId="11" borderId="303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303" xfId="0" applyNumberFormat="1" applyFont="1" applyBorder="1" applyAlignment="1">
      <alignment horizontal="center" vertical="center"/>
    </xf>
    <xf numFmtId="1" fontId="8" fillId="0" borderId="308" xfId="0" applyNumberFormat="1" applyFont="1" applyBorder="1" applyAlignment="1">
      <alignment horizontal="center" vertical="center"/>
    </xf>
    <xf numFmtId="1" fontId="8" fillId="0" borderId="301" xfId="0" applyNumberFormat="1" applyFont="1" applyBorder="1" applyAlignment="1">
      <alignment horizontal="right" wrapText="1"/>
    </xf>
    <xf numFmtId="1" fontId="8" fillId="0" borderId="308" xfId="0" applyNumberFormat="1" applyFont="1" applyBorder="1"/>
    <xf numFmtId="1" fontId="8" fillId="0" borderId="297" xfId="0" applyNumberFormat="1" applyFont="1" applyBorder="1" applyAlignment="1">
      <alignment horizontal="right" wrapText="1"/>
    </xf>
    <xf numFmtId="1" fontId="8" fillId="0" borderId="296" xfId="0" applyNumberFormat="1" applyFont="1" applyBorder="1" applyAlignment="1">
      <alignment horizontal="right" wrapText="1"/>
    </xf>
    <xf numFmtId="1" fontId="8" fillId="0" borderId="299" xfId="0" applyNumberFormat="1" applyFont="1" applyBorder="1" applyAlignment="1">
      <alignment horizontal="right"/>
    </xf>
    <xf numFmtId="1" fontId="8" fillId="0" borderId="297" xfId="0" applyNumberFormat="1" applyFont="1" applyBorder="1" applyAlignment="1">
      <alignment horizontal="right"/>
    </xf>
    <xf numFmtId="1" fontId="8" fillId="0" borderId="296" xfId="0" applyNumberFormat="1" applyFont="1" applyBorder="1" applyAlignment="1">
      <alignment horizontal="right"/>
    </xf>
    <xf numFmtId="1" fontId="8" fillId="0" borderId="304" xfId="0" applyNumberFormat="1" applyFont="1" applyBorder="1" applyAlignment="1">
      <alignment horizontal="right"/>
    </xf>
    <xf numFmtId="1" fontId="8" fillId="0" borderId="309" xfId="0" applyNumberFormat="1" applyFont="1" applyBorder="1" applyAlignment="1">
      <alignment horizontal="right"/>
    </xf>
    <xf numFmtId="1" fontId="8" fillId="0" borderId="303" xfId="0" applyNumberFormat="1" applyFont="1" applyBorder="1" applyAlignment="1">
      <alignment horizontal="right"/>
    </xf>
    <xf numFmtId="1" fontId="8" fillId="0" borderId="301" xfId="0" applyNumberFormat="1" applyFont="1" applyBorder="1" applyAlignment="1">
      <alignment horizontal="right"/>
    </xf>
    <xf numFmtId="1" fontId="8" fillId="0" borderId="300" xfId="0" applyNumberFormat="1" applyFont="1" applyBorder="1" applyAlignment="1">
      <alignment horizontal="right"/>
    </xf>
    <xf numFmtId="1" fontId="8" fillId="3" borderId="303" xfId="0" applyNumberFormat="1" applyFont="1" applyFill="1" applyBorder="1" applyAlignment="1">
      <alignment horizontal="right"/>
    </xf>
    <xf numFmtId="1" fontId="8" fillId="0" borderId="303" xfId="0" applyNumberFormat="1" applyFont="1" applyBorder="1" applyAlignment="1">
      <alignment horizontal="left" vertical="center"/>
    </xf>
    <xf numFmtId="1" fontId="8" fillId="8" borderId="308" xfId="0" applyNumberFormat="1" applyFont="1" applyFill="1" applyBorder="1"/>
    <xf numFmtId="1" fontId="8" fillId="10" borderId="301" xfId="0" applyNumberFormat="1" applyFont="1" applyFill="1" applyBorder="1"/>
    <xf numFmtId="1" fontId="8" fillId="0" borderId="309" xfId="0" applyNumberFormat="1" applyFont="1" applyBorder="1"/>
    <xf numFmtId="1" fontId="8" fillId="4" borderId="301" xfId="0" applyNumberFormat="1" applyFont="1" applyFill="1" applyBorder="1"/>
    <xf numFmtId="1" fontId="8" fillId="3" borderId="303" xfId="0" applyNumberFormat="1" applyFont="1" applyFill="1" applyBorder="1" applyAlignment="1">
      <alignment horizontal="right" wrapText="1"/>
    </xf>
    <xf numFmtId="1" fontId="8" fillId="7" borderId="301" xfId="0" applyNumberFormat="1" applyFont="1" applyFill="1" applyBorder="1" applyProtection="1">
      <protection locked="0"/>
    </xf>
    <xf numFmtId="1" fontId="8" fillId="7" borderId="297" xfId="0" applyNumberFormat="1" applyFont="1" applyFill="1" applyBorder="1" applyProtection="1">
      <protection locked="0"/>
    </xf>
    <xf numFmtId="1" fontId="8" fillId="7" borderId="309" xfId="0" applyNumberFormat="1" applyFont="1" applyFill="1" applyBorder="1" applyProtection="1">
      <protection locked="0"/>
    </xf>
    <xf numFmtId="1" fontId="8" fillId="7" borderId="308" xfId="0" applyNumberFormat="1" applyFont="1" applyFill="1" applyBorder="1" applyProtection="1">
      <protection locked="0"/>
    </xf>
    <xf numFmtId="1" fontId="8" fillId="7" borderId="303" xfId="0" applyNumberFormat="1" applyFont="1" applyFill="1" applyBorder="1" applyProtection="1">
      <protection locked="0"/>
    </xf>
    <xf numFmtId="1" fontId="8" fillId="10" borderId="302" xfId="0" applyNumberFormat="1" applyFont="1" applyFill="1" applyBorder="1" applyProtection="1">
      <protection locked="0"/>
    </xf>
    <xf numFmtId="1" fontId="8" fillId="0" borderId="299" xfId="0" applyNumberFormat="1" applyFont="1" applyBorder="1" applyAlignment="1">
      <alignment horizontal="center" vertical="center"/>
    </xf>
    <xf numFmtId="1" fontId="8" fillId="3" borderId="306" xfId="0" applyNumberFormat="1" applyFont="1" applyFill="1" applyBorder="1" applyAlignment="1">
      <alignment horizontal="center" vertical="center" wrapText="1"/>
    </xf>
    <xf numFmtId="1" fontId="8" fillId="3" borderId="314" xfId="0" applyNumberFormat="1" applyFont="1" applyFill="1" applyBorder="1" applyAlignment="1">
      <alignment horizontal="center" vertical="center" wrapText="1"/>
    </xf>
    <xf numFmtId="1" fontId="8" fillId="0" borderId="315" xfId="1" applyNumberFormat="1" applyFont="1" applyFill="1" applyBorder="1" applyAlignment="1">
      <alignment horizontal="right" wrapText="1"/>
    </xf>
    <xf numFmtId="1" fontId="8" fillId="0" borderId="316" xfId="1" applyNumberFormat="1" applyFont="1" applyFill="1" applyBorder="1" applyAlignment="1">
      <alignment horizontal="right" wrapText="1"/>
    </xf>
    <xf numFmtId="1" fontId="8" fillId="0" borderId="317" xfId="1" applyNumberFormat="1" applyFont="1" applyFill="1" applyBorder="1" applyAlignment="1">
      <alignment horizontal="right" wrapText="1"/>
    </xf>
    <xf numFmtId="1" fontId="8" fillId="0" borderId="318" xfId="1" applyNumberFormat="1" applyFont="1" applyFill="1" applyBorder="1" applyAlignment="1">
      <alignment horizontal="right" wrapText="1"/>
    </xf>
    <xf numFmtId="1" fontId="8" fillId="7" borderId="320" xfId="0" applyNumberFormat="1" applyFont="1" applyFill="1" applyBorder="1" applyAlignment="1" applyProtection="1">
      <alignment wrapText="1"/>
      <protection locked="0"/>
    </xf>
    <xf numFmtId="1" fontId="8" fillId="0" borderId="321" xfId="1" applyNumberFormat="1" applyFont="1" applyFill="1" applyBorder="1" applyAlignment="1">
      <alignment horizontal="right" wrapText="1"/>
    </xf>
    <xf numFmtId="1" fontId="8" fillId="0" borderId="322" xfId="1" applyNumberFormat="1" applyFont="1" applyFill="1" applyBorder="1" applyAlignment="1">
      <alignment horizontal="right" wrapText="1"/>
    </xf>
    <xf numFmtId="1" fontId="8" fillId="0" borderId="306" xfId="0" applyNumberFormat="1" applyFont="1" applyBorder="1" applyAlignment="1">
      <alignment horizontal="right" wrapText="1"/>
    </xf>
    <xf numFmtId="1" fontId="8" fillId="0" borderId="324" xfId="2" applyNumberFormat="1" applyFont="1" applyFill="1" applyBorder="1" applyAlignment="1">
      <alignment horizontal="right" wrapText="1"/>
    </xf>
    <xf numFmtId="1" fontId="8" fillId="0" borderId="325" xfId="2" applyNumberFormat="1" applyFont="1" applyFill="1" applyBorder="1" applyAlignment="1">
      <alignment horizontal="right" wrapText="1"/>
    </xf>
    <xf numFmtId="1" fontId="8" fillId="2" borderId="326" xfId="2" applyNumberFormat="1" applyFont="1" applyBorder="1" applyAlignment="1" applyProtection="1">
      <alignment wrapText="1"/>
      <protection locked="0"/>
    </xf>
    <xf numFmtId="1" fontId="8" fillId="2" borderId="327" xfId="2" applyNumberFormat="1" applyFont="1" applyBorder="1" applyAlignment="1" applyProtection="1">
      <alignment wrapText="1"/>
      <protection locked="0"/>
    </xf>
    <xf numFmtId="1" fontId="8" fillId="2" borderId="328" xfId="2" applyNumberFormat="1" applyFont="1" applyBorder="1" applyAlignment="1" applyProtection="1">
      <alignment wrapText="1"/>
      <protection locked="0"/>
    </xf>
    <xf numFmtId="1" fontId="8" fillId="2" borderId="325" xfId="2" applyNumberFormat="1" applyFont="1" applyBorder="1" applyAlignment="1" applyProtection="1">
      <alignment wrapText="1"/>
      <protection locked="0"/>
    </xf>
    <xf numFmtId="1" fontId="8" fillId="2" borderId="329" xfId="2" applyNumberFormat="1" applyFont="1" applyBorder="1" applyAlignment="1" applyProtection="1">
      <alignment wrapText="1"/>
      <protection locked="0"/>
    </xf>
    <xf numFmtId="1" fontId="8" fillId="2" borderId="330" xfId="2" applyNumberFormat="1" applyFont="1" applyBorder="1" applyAlignment="1" applyProtection="1">
      <alignment wrapText="1"/>
      <protection locked="0"/>
    </xf>
    <xf numFmtId="1" fontId="8" fillId="2" borderId="314" xfId="2" applyNumberFormat="1" applyFont="1" applyBorder="1" applyAlignment="1" applyProtection="1">
      <alignment wrapText="1"/>
      <protection locked="0"/>
    </xf>
    <xf numFmtId="1" fontId="8" fillId="0" borderId="315" xfId="2" applyNumberFormat="1" applyFont="1" applyFill="1" applyBorder="1" applyAlignment="1">
      <alignment horizontal="right" wrapText="1"/>
    </xf>
    <xf numFmtId="1" fontId="8" fillId="0" borderId="331" xfId="2" applyNumberFormat="1" applyFont="1" applyFill="1" applyBorder="1" applyAlignment="1">
      <alignment horizontal="right" wrapText="1"/>
    </xf>
    <xf numFmtId="1" fontId="8" fillId="2" borderId="332" xfId="2" applyNumberFormat="1" applyFont="1" applyBorder="1" applyAlignment="1" applyProtection="1">
      <alignment wrapText="1"/>
      <protection locked="0"/>
    </xf>
    <xf numFmtId="1" fontId="8" fillId="2" borderId="333" xfId="2" applyNumberFormat="1" applyFont="1" applyBorder="1" applyAlignment="1" applyProtection="1">
      <alignment wrapText="1"/>
      <protection locked="0"/>
    </xf>
    <xf numFmtId="1" fontId="8" fillId="2" borderId="334" xfId="2" applyNumberFormat="1" applyFont="1" applyBorder="1" applyAlignment="1" applyProtection="1">
      <alignment wrapText="1"/>
      <protection locked="0"/>
    </xf>
    <xf numFmtId="1" fontId="8" fillId="2" borderId="335" xfId="2" applyNumberFormat="1" applyFont="1" applyBorder="1" applyAlignment="1" applyProtection="1">
      <alignment wrapText="1"/>
      <protection locked="0"/>
    </xf>
    <xf numFmtId="1" fontId="8" fillId="2" borderId="336" xfId="2" applyNumberFormat="1" applyFont="1" applyBorder="1" applyAlignment="1" applyProtection="1">
      <alignment wrapText="1"/>
      <protection locked="0"/>
    </xf>
    <xf numFmtId="1" fontId="8" fillId="2" borderId="337" xfId="2" applyNumberFormat="1" applyFont="1" applyBorder="1" applyAlignment="1" applyProtection="1">
      <alignment wrapText="1"/>
      <protection locked="0"/>
    </xf>
    <xf numFmtId="1" fontId="8" fillId="0" borderId="335" xfId="2" applyNumberFormat="1" applyFont="1" applyFill="1" applyBorder="1" applyAlignment="1">
      <alignment horizontal="right" wrapText="1"/>
    </xf>
    <xf numFmtId="1" fontId="8" fillId="2" borderId="338" xfId="2" applyNumberFormat="1" applyFont="1" applyBorder="1" applyAlignment="1" applyProtection="1">
      <alignment wrapText="1"/>
      <protection locked="0"/>
    </xf>
    <xf numFmtId="1" fontId="8" fillId="2" borderId="339" xfId="2" applyNumberFormat="1" applyFont="1" applyBorder="1" applyAlignment="1" applyProtection="1">
      <alignment wrapText="1"/>
      <protection locked="0"/>
    </xf>
    <xf numFmtId="1" fontId="8" fillId="2" borderId="340" xfId="2" applyNumberFormat="1" applyFont="1" applyBorder="1" applyAlignment="1" applyProtection="1">
      <alignment wrapText="1"/>
      <protection locked="0"/>
    </xf>
    <xf numFmtId="1" fontId="8" fillId="2" borderId="341" xfId="2" applyNumberFormat="1" applyFont="1" applyBorder="1" applyAlignment="1" applyProtection="1">
      <alignment wrapText="1"/>
      <protection locked="0"/>
    </xf>
    <xf numFmtId="1" fontId="8" fillId="7" borderId="342" xfId="0" applyNumberFormat="1" applyFont="1" applyFill="1" applyBorder="1" applyAlignment="1" applyProtection="1">
      <alignment wrapText="1"/>
      <protection locked="0"/>
    </xf>
    <xf numFmtId="1" fontId="8" fillId="7" borderId="343" xfId="0" applyNumberFormat="1" applyFont="1" applyFill="1" applyBorder="1" applyAlignment="1" applyProtection="1">
      <alignment wrapText="1"/>
      <protection locked="0"/>
    </xf>
    <xf numFmtId="1" fontId="8" fillId="7" borderId="321" xfId="0" applyNumberFormat="1" applyFont="1" applyFill="1" applyBorder="1" applyAlignment="1" applyProtection="1">
      <alignment wrapText="1"/>
      <protection locked="0"/>
    </xf>
    <xf numFmtId="1" fontId="8" fillId="7" borderId="344" xfId="0" applyNumberFormat="1" applyFont="1" applyFill="1" applyBorder="1" applyAlignment="1" applyProtection="1">
      <alignment wrapText="1"/>
      <protection locked="0"/>
    </xf>
    <xf numFmtId="1" fontId="8" fillId="0" borderId="345" xfId="2" applyNumberFormat="1" applyFont="1" applyFill="1" applyBorder="1" applyAlignment="1">
      <alignment horizontal="right" wrapText="1"/>
    </xf>
    <xf numFmtId="1" fontId="8" fillId="0" borderId="346" xfId="2" applyNumberFormat="1" applyFont="1" applyFill="1" applyBorder="1" applyAlignment="1">
      <alignment horizontal="right" wrapText="1"/>
    </xf>
    <xf numFmtId="1" fontId="8" fillId="2" borderId="347" xfId="2" applyNumberFormat="1" applyFont="1" applyBorder="1" applyAlignment="1" applyProtection="1">
      <alignment wrapText="1"/>
      <protection locked="0"/>
    </xf>
    <xf numFmtId="1" fontId="8" fillId="2" borderId="348" xfId="2" applyNumberFormat="1" applyFont="1" applyBorder="1" applyAlignment="1" applyProtection="1">
      <alignment wrapText="1"/>
      <protection locked="0"/>
    </xf>
    <xf numFmtId="1" fontId="8" fillId="2" borderId="349" xfId="2" applyNumberFormat="1" applyFont="1" applyBorder="1" applyAlignment="1" applyProtection="1">
      <alignment wrapText="1"/>
      <protection locked="0"/>
    </xf>
    <xf numFmtId="1" fontId="8" fillId="2" borderId="350" xfId="2" applyNumberFormat="1" applyFont="1" applyBorder="1" applyAlignment="1" applyProtection="1">
      <alignment wrapText="1"/>
      <protection locked="0"/>
    </xf>
    <xf numFmtId="1" fontId="2" fillId="4" borderId="351" xfId="0" applyNumberFormat="1" applyFont="1" applyFill="1" applyBorder="1"/>
    <xf numFmtId="1" fontId="8" fillId="0" borderId="9" xfId="0" applyNumberFormat="1" applyFont="1" applyBorder="1" applyAlignment="1">
      <alignment horizontal="center" vertical="center" wrapText="1"/>
    </xf>
    <xf numFmtId="1" fontId="2" fillId="0" borderId="0" xfId="0" applyNumberFormat="1" applyFont="1"/>
    <xf numFmtId="1" fontId="8" fillId="0" borderId="25" xfId="0" applyNumberFormat="1" applyFont="1" applyBorder="1" applyAlignment="1">
      <alignment horizontal="center" vertical="center" wrapText="1"/>
    </xf>
    <xf numFmtId="0" fontId="4" fillId="0" borderId="2" xfId="0" applyFont="1" applyBorder="1"/>
    <xf numFmtId="1" fontId="8" fillId="0" borderId="357" xfId="0" applyNumberFormat="1" applyFont="1" applyBorder="1" applyAlignment="1">
      <alignment horizontal="center" vertical="center"/>
    </xf>
    <xf numFmtId="1" fontId="8" fillId="0" borderId="356" xfId="0" applyNumberFormat="1" applyFont="1" applyBorder="1" applyAlignment="1">
      <alignment horizontal="center" vertical="center" wrapText="1"/>
    </xf>
    <xf numFmtId="1" fontId="8" fillId="0" borderId="358" xfId="0" applyNumberFormat="1" applyFont="1" applyBorder="1" applyAlignment="1">
      <alignment horizontal="center" vertical="center" wrapText="1"/>
    </xf>
    <xf numFmtId="1" fontId="8" fillId="0" borderId="354" xfId="0" applyNumberFormat="1" applyFont="1" applyBorder="1" applyAlignment="1">
      <alignment horizontal="center" vertical="center" wrapText="1"/>
    </xf>
    <xf numFmtId="1" fontId="7" fillId="3" borderId="353" xfId="0" applyNumberFormat="1" applyFont="1" applyFill="1" applyBorder="1" applyAlignment="1">
      <alignment vertical="top"/>
    </xf>
    <xf numFmtId="1" fontId="8" fillId="0" borderId="228" xfId="0" applyNumberFormat="1" applyFont="1" applyBorder="1" applyAlignment="1">
      <alignment horizontal="center" vertical="center" wrapText="1"/>
    </xf>
    <xf numFmtId="1" fontId="8" fillId="0" borderId="357" xfId="0" applyNumberFormat="1" applyFont="1" applyBorder="1" applyAlignment="1">
      <alignment horizontal="center" vertical="center" wrapText="1"/>
    </xf>
    <xf numFmtId="1" fontId="8" fillId="0" borderId="353" xfId="0" applyNumberFormat="1" applyFont="1" applyBorder="1" applyAlignment="1">
      <alignment horizontal="center" vertical="center" wrapText="1"/>
    </xf>
    <xf numFmtId="1" fontId="8" fillId="0" borderId="358" xfId="0" applyNumberFormat="1" applyFont="1" applyBorder="1"/>
    <xf numFmtId="1" fontId="8" fillId="0" borderId="356" xfId="0" applyNumberFormat="1" applyFont="1" applyBorder="1"/>
    <xf numFmtId="1" fontId="8" fillId="0" borderId="357" xfId="0" applyNumberFormat="1" applyFont="1" applyBorder="1"/>
    <xf numFmtId="1" fontId="8" fillId="0" borderId="353" xfId="0" applyNumberFormat="1" applyFont="1" applyBorder="1"/>
    <xf numFmtId="1" fontId="8" fillId="0" borderId="354" xfId="0" applyNumberFormat="1" applyFont="1" applyBorder="1"/>
    <xf numFmtId="1" fontId="8" fillId="0" borderId="359" xfId="0" applyNumberFormat="1" applyFont="1" applyBorder="1"/>
    <xf numFmtId="1" fontId="8" fillId="0" borderId="358" xfId="0" applyNumberFormat="1" applyFont="1" applyBorder="1" applyAlignment="1">
      <alignment horizontal="center" vertical="center"/>
    </xf>
    <xf numFmtId="1" fontId="8" fillId="0" borderId="356" xfId="0" applyNumberFormat="1" applyFont="1" applyBorder="1" applyAlignment="1">
      <alignment horizontal="center" vertical="center"/>
    </xf>
    <xf numFmtId="1" fontId="8" fillId="0" borderId="352" xfId="0" applyNumberFormat="1" applyFont="1" applyBorder="1" applyAlignment="1">
      <alignment horizontal="center" vertical="center" wrapText="1"/>
    </xf>
    <xf numFmtId="1" fontId="8" fillId="8" borderId="358" xfId="0" applyNumberFormat="1" applyFont="1" applyFill="1" applyBorder="1"/>
    <xf numFmtId="1" fontId="8" fillId="8" borderId="356" xfId="0" applyNumberFormat="1" applyFont="1" applyFill="1" applyBorder="1"/>
    <xf numFmtId="1" fontId="8" fillId="0" borderId="360" xfId="0" applyNumberFormat="1" applyFont="1" applyBorder="1" applyAlignment="1">
      <alignment horizontal="center" vertical="center" wrapText="1"/>
    </xf>
    <xf numFmtId="1" fontId="8" fillId="0" borderId="359" xfId="0" applyNumberFormat="1" applyFont="1" applyBorder="1" applyAlignment="1">
      <alignment horizontal="center" vertical="center" wrapText="1"/>
    </xf>
    <xf numFmtId="1" fontId="8" fillId="7" borderId="35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6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5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5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5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6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6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56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358" xfId="0" applyNumberFormat="1" applyFont="1" applyFill="1" applyBorder="1" applyAlignment="1">
      <alignment horizontal="center" vertical="center" wrapText="1"/>
    </xf>
    <xf numFmtId="1" fontId="8" fillId="3" borderId="361" xfId="0" applyNumberFormat="1" applyFont="1" applyFill="1" applyBorder="1" applyAlignment="1">
      <alignment horizontal="center" vertical="center" wrapText="1"/>
    </xf>
    <xf numFmtId="1" fontId="8" fillId="3" borderId="357" xfId="0" applyNumberFormat="1" applyFont="1" applyFill="1" applyBorder="1" applyAlignment="1">
      <alignment horizontal="center" vertical="center" wrapText="1"/>
    </xf>
    <xf numFmtId="1" fontId="8" fillId="3" borderId="360" xfId="0" applyNumberFormat="1" applyFont="1" applyFill="1" applyBorder="1" applyAlignment="1">
      <alignment horizontal="center" vertical="center" wrapText="1"/>
    </xf>
    <xf numFmtId="1" fontId="8" fillId="3" borderId="359" xfId="0" applyNumberFormat="1" applyFont="1" applyFill="1" applyBorder="1" applyAlignment="1">
      <alignment horizontal="center" vertical="center" wrapText="1"/>
    </xf>
    <xf numFmtId="1" fontId="8" fillId="7" borderId="22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6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2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55" xfId="0" applyNumberFormat="1" applyFont="1" applyFill="1" applyBorder="1" applyAlignment="1" applyProtection="1">
      <alignment horizontal="center" vertical="center" wrapText="1"/>
      <protection locked="0"/>
    </xf>
    <xf numFmtId="1" fontId="8" fillId="10" borderId="358" xfId="0" applyNumberFormat="1" applyFont="1" applyFill="1" applyBorder="1" applyAlignment="1">
      <alignment horizontal="center" vertical="center" wrapText="1"/>
    </xf>
    <xf numFmtId="1" fontId="8" fillId="10" borderId="356" xfId="0" applyNumberFormat="1" applyFont="1" applyFill="1" applyBorder="1" applyAlignment="1">
      <alignment horizontal="center" vertical="center" wrapText="1"/>
    </xf>
    <xf numFmtId="1" fontId="8" fillId="10" borderId="361" xfId="0" applyNumberFormat="1" applyFont="1" applyFill="1" applyBorder="1" applyAlignment="1">
      <alignment horizontal="center" vertical="center" wrapText="1"/>
    </xf>
    <xf numFmtId="1" fontId="8" fillId="0" borderId="361" xfId="0" applyNumberFormat="1" applyFont="1" applyBorder="1" applyAlignment="1">
      <alignment horizontal="center" vertical="center" wrapText="1"/>
    </xf>
    <xf numFmtId="1" fontId="8" fillId="0" borderId="362" xfId="0" applyNumberFormat="1" applyFont="1" applyBorder="1" applyAlignment="1">
      <alignment horizontal="center" vertical="center" wrapText="1"/>
    </xf>
    <xf numFmtId="1" fontId="8" fillId="0" borderId="355" xfId="0" applyNumberFormat="1" applyFont="1" applyBorder="1" applyAlignment="1">
      <alignment horizontal="center" vertical="center"/>
    </xf>
    <xf numFmtId="1" fontId="8" fillId="0" borderId="355" xfId="0" applyNumberFormat="1" applyFont="1" applyBorder="1" applyAlignment="1">
      <alignment horizontal="center" vertical="center" wrapText="1"/>
    </xf>
    <xf numFmtId="1" fontId="8" fillId="11" borderId="359" xfId="0" applyNumberFormat="1" applyFont="1" applyFill="1" applyBorder="1" applyAlignment="1" applyProtection="1">
      <alignment horizontal="right" vertical="center" wrapText="1"/>
      <protection locked="0"/>
    </xf>
    <xf numFmtId="1" fontId="8" fillId="11" borderId="266" xfId="0" applyNumberFormat="1" applyFont="1" applyFill="1" applyBorder="1" applyAlignment="1" applyProtection="1">
      <alignment horizontal="right" vertical="center"/>
      <protection locked="0"/>
    </xf>
    <xf numFmtId="1" fontId="8" fillId="11" borderId="266" xfId="0" applyNumberFormat="1" applyFont="1" applyFill="1" applyBorder="1" applyAlignment="1" applyProtection="1">
      <alignment horizontal="right" vertical="top" wrapText="1"/>
      <protection locked="0"/>
    </xf>
    <xf numFmtId="1" fontId="8" fillId="0" borderId="359" xfId="0" applyNumberFormat="1" applyFont="1" applyBorder="1" applyAlignment="1">
      <alignment horizontal="center" vertical="center"/>
    </xf>
    <xf numFmtId="1" fontId="8" fillId="0" borderId="361" xfId="0" applyNumberFormat="1" applyFont="1" applyBorder="1" applyAlignment="1">
      <alignment horizontal="center" vertical="center"/>
    </xf>
    <xf numFmtId="1" fontId="8" fillId="10" borderId="256" xfId="0" applyNumberFormat="1" applyFont="1" applyFill="1" applyBorder="1"/>
    <xf numFmtId="1" fontId="8" fillId="0" borderId="358" xfId="0" applyNumberFormat="1" applyFont="1" applyBorder="1" applyAlignment="1">
      <alignment horizontal="right" wrapText="1"/>
    </xf>
    <xf numFmtId="1" fontId="8" fillId="0" borderId="361" xfId="0" applyNumberFormat="1" applyFont="1" applyBorder="1"/>
    <xf numFmtId="1" fontId="8" fillId="0" borderId="356" xfId="0" applyNumberFormat="1" applyFont="1" applyBorder="1" applyAlignment="1">
      <alignment horizontal="right" wrapText="1"/>
    </xf>
    <xf numFmtId="1" fontId="8" fillId="0" borderId="353" xfId="0" applyNumberFormat="1" applyFont="1" applyBorder="1" applyAlignment="1">
      <alignment horizontal="right" wrapText="1"/>
    </xf>
    <xf numFmtId="1" fontId="8" fillId="0" borderId="352" xfId="0" applyNumberFormat="1" applyFont="1" applyBorder="1" applyAlignment="1">
      <alignment horizontal="right"/>
    </xf>
    <xf numFmtId="1" fontId="8" fillId="0" borderId="356" xfId="0" applyNumberFormat="1" applyFont="1" applyBorder="1" applyAlignment="1">
      <alignment horizontal="right"/>
    </xf>
    <xf numFmtId="1" fontId="8" fillId="0" borderId="353" xfId="0" applyNumberFormat="1" applyFont="1" applyBorder="1" applyAlignment="1">
      <alignment horizontal="right"/>
    </xf>
    <xf numFmtId="1" fontId="8" fillId="0" borderId="354" xfId="0" applyNumberFormat="1" applyFont="1" applyBorder="1" applyAlignment="1">
      <alignment horizontal="right"/>
    </xf>
    <xf numFmtId="1" fontId="8" fillId="0" borderId="362" xfId="0" applyNumberFormat="1" applyFont="1" applyBorder="1" applyAlignment="1">
      <alignment horizontal="right"/>
    </xf>
    <xf numFmtId="1" fontId="8" fillId="0" borderId="359" xfId="0" applyNumberFormat="1" applyFont="1" applyBorder="1" applyAlignment="1">
      <alignment horizontal="right"/>
    </xf>
    <xf numFmtId="1" fontId="8" fillId="0" borderId="358" xfId="0" applyNumberFormat="1" applyFont="1" applyBorder="1" applyAlignment="1">
      <alignment horizontal="right"/>
    </xf>
    <xf numFmtId="1" fontId="8" fillId="0" borderId="357" xfId="0" applyNumberFormat="1" applyFont="1" applyBorder="1" applyAlignment="1">
      <alignment horizontal="right"/>
    </xf>
    <xf numFmtId="1" fontId="8" fillId="3" borderId="359" xfId="0" applyNumberFormat="1" applyFont="1" applyFill="1" applyBorder="1" applyAlignment="1">
      <alignment horizontal="right"/>
    </xf>
    <xf numFmtId="1" fontId="8" fillId="0" borderId="359" xfId="0" applyNumberFormat="1" applyFont="1" applyBorder="1" applyAlignment="1">
      <alignment horizontal="left" vertical="center"/>
    </xf>
    <xf numFmtId="1" fontId="8" fillId="8" borderId="361" xfId="0" applyNumberFormat="1" applyFont="1" applyFill="1" applyBorder="1"/>
    <xf numFmtId="1" fontId="8" fillId="10" borderId="358" xfId="0" applyNumberFormat="1" applyFont="1" applyFill="1" applyBorder="1"/>
    <xf numFmtId="1" fontId="8" fillId="0" borderId="362" xfId="0" applyNumberFormat="1" applyFont="1" applyBorder="1"/>
    <xf numFmtId="1" fontId="8" fillId="4" borderId="358" xfId="0" applyNumberFormat="1" applyFont="1" applyFill="1" applyBorder="1"/>
    <xf numFmtId="1" fontId="8" fillId="3" borderId="359" xfId="0" applyNumberFormat="1" applyFont="1" applyFill="1" applyBorder="1" applyAlignment="1">
      <alignment horizontal="right" wrapText="1"/>
    </xf>
    <xf numFmtId="1" fontId="8" fillId="7" borderId="358" xfId="0" applyNumberFormat="1" applyFont="1" applyFill="1" applyBorder="1" applyProtection="1">
      <protection locked="0"/>
    </xf>
    <xf numFmtId="1" fontId="8" fillId="7" borderId="356" xfId="0" applyNumberFormat="1" applyFont="1" applyFill="1" applyBorder="1" applyProtection="1">
      <protection locked="0"/>
    </xf>
    <xf numFmtId="1" fontId="8" fillId="7" borderId="362" xfId="0" applyNumberFormat="1" applyFont="1" applyFill="1" applyBorder="1" applyProtection="1">
      <protection locked="0"/>
    </xf>
    <xf numFmtId="1" fontId="8" fillId="7" borderId="361" xfId="0" applyNumberFormat="1" applyFont="1" applyFill="1" applyBorder="1" applyProtection="1">
      <protection locked="0"/>
    </xf>
    <xf numFmtId="1" fontId="8" fillId="7" borderId="359" xfId="0" applyNumberFormat="1" applyFont="1" applyFill="1" applyBorder="1" applyProtection="1">
      <protection locked="0"/>
    </xf>
    <xf numFmtId="1" fontId="8" fillId="10" borderId="278" xfId="0" applyNumberFormat="1" applyFont="1" applyFill="1" applyBorder="1" applyProtection="1">
      <protection locked="0"/>
    </xf>
    <xf numFmtId="1" fontId="8" fillId="10" borderId="280" xfId="0" applyNumberFormat="1" applyFont="1" applyFill="1" applyBorder="1" applyProtection="1">
      <protection locked="0"/>
    </xf>
    <xf numFmtId="1" fontId="8" fillId="0" borderId="352" xfId="0" applyNumberFormat="1" applyFont="1" applyBorder="1" applyAlignment="1">
      <alignment horizontal="center" vertical="center"/>
    </xf>
    <xf numFmtId="1" fontId="8" fillId="4" borderId="365" xfId="0" applyNumberFormat="1" applyFont="1" applyFill="1" applyBorder="1" applyAlignment="1">
      <alignment wrapText="1"/>
    </xf>
    <xf numFmtId="1" fontId="8" fillId="4" borderId="366" xfId="0" applyNumberFormat="1" applyFont="1" applyFill="1" applyBorder="1" applyAlignment="1">
      <alignment wrapText="1"/>
    </xf>
    <xf numFmtId="1" fontId="8" fillId="3" borderId="228" xfId="0" applyNumberFormat="1" applyFont="1" applyFill="1" applyBorder="1" applyAlignment="1">
      <alignment horizontal="center" vertical="center" wrapText="1"/>
    </xf>
    <xf numFmtId="1" fontId="8" fillId="3" borderId="230" xfId="0" applyNumberFormat="1" applyFont="1" applyFill="1" applyBorder="1" applyAlignment="1">
      <alignment horizontal="center" vertical="center" wrapText="1"/>
    </xf>
    <xf numFmtId="1" fontId="8" fillId="0" borderId="370" xfId="0" applyNumberFormat="1" applyFont="1" applyBorder="1" applyAlignment="1">
      <alignment horizontal="right" vertical="center" wrapText="1"/>
    </xf>
    <xf numFmtId="1" fontId="8" fillId="7" borderId="371" xfId="0" applyNumberFormat="1" applyFont="1" applyFill="1" applyBorder="1" applyAlignment="1" applyProtection="1">
      <alignment wrapText="1"/>
      <protection locked="0"/>
    </xf>
    <xf numFmtId="1" fontId="8" fillId="7" borderId="370" xfId="0" applyNumberFormat="1" applyFont="1" applyFill="1" applyBorder="1" applyAlignment="1" applyProtection="1">
      <alignment wrapText="1"/>
      <protection locked="0"/>
    </xf>
    <xf numFmtId="1" fontId="8" fillId="7" borderId="372" xfId="0" applyNumberFormat="1" applyFont="1" applyFill="1" applyBorder="1" applyAlignment="1" applyProtection="1">
      <alignment wrapText="1"/>
      <protection locked="0"/>
    </xf>
    <xf numFmtId="1" fontId="8" fillId="7" borderId="373" xfId="0" applyNumberFormat="1" applyFont="1" applyFill="1" applyBorder="1" applyAlignment="1" applyProtection="1">
      <alignment wrapText="1"/>
      <protection locked="0"/>
    </xf>
    <xf numFmtId="1" fontId="8" fillId="7" borderId="374" xfId="0" applyNumberFormat="1" applyFont="1" applyFill="1" applyBorder="1" applyAlignment="1" applyProtection="1">
      <alignment wrapText="1"/>
      <protection locked="0"/>
    </xf>
    <xf numFmtId="1" fontId="8" fillId="7" borderId="375" xfId="0" applyNumberFormat="1" applyFont="1" applyFill="1" applyBorder="1" applyAlignment="1" applyProtection="1">
      <alignment wrapText="1"/>
      <protection locked="0"/>
    </xf>
    <xf numFmtId="1" fontId="8" fillId="7" borderId="376" xfId="0" applyNumberFormat="1" applyFont="1" applyFill="1" applyBorder="1" applyAlignment="1" applyProtection="1">
      <alignment wrapText="1"/>
      <protection locked="0"/>
    </xf>
    <xf numFmtId="1" fontId="8" fillId="7" borderId="377" xfId="0" applyNumberFormat="1" applyFont="1" applyFill="1" applyBorder="1" applyAlignment="1" applyProtection="1">
      <alignment wrapText="1"/>
      <protection locked="0"/>
    </xf>
    <xf numFmtId="1" fontId="8" fillId="10" borderId="372" xfId="0" applyNumberFormat="1" applyFont="1" applyFill="1" applyBorder="1" applyAlignment="1">
      <alignment wrapText="1"/>
    </xf>
    <xf numFmtId="1" fontId="8" fillId="10" borderId="377" xfId="0" applyNumberFormat="1" applyFont="1" applyFill="1" applyBorder="1" applyAlignment="1">
      <alignment wrapText="1"/>
    </xf>
    <xf numFmtId="1" fontId="8" fillId="7" borderId="378" xfId="0" applyNumberFormat="1" applyFont="1" applyFill="1" applyBorder="1" applyAlignment="1" applyProtection="1">
      <alignment wrapText="1"/>
      <protection locked="0"/>
    </xf>
    <xf numFmtId="1" fontId="8" fillId="0" borderId="371" xfId="0" applyNumberFormat="1" applyFont="1" applyBorder="1" applyAlignment="1">
      <alignment horizontal="right" wrapText="1"/>
    </xf>
    <xf numFmtId="1" fontId="8" fillId="3" borderId="372" xfId="0" applyNumberFormat="1" applyFont="1" applyFill="1" applyBorder="1" applyAlignment="1">
      <alignment horizontal="right" wrapText="1"/>
    </xf>
    <xf numFmtId="1" fontId="8" fillId="0" borderId="378" xfId="0" applyNumberFormat="1" applyFont="1" applyBorder="1" applyAlignment="1">
      <alignment horizontal="right" wrapText="1"/>
    </xf>
    <xf numFmtId="1" fontId="8" fillId="0" borderId="374" xfId="0" applyNumberFormat="1" applyFont="1" applyBorder="1" applyAlignment="1">
      <alignment horizontal="right" wrapText="1"/>
    </xf>
    <xf numFmtId="1" fontId="8" fillId="10" borderId="378" xfId="0" applyNumberFormat="1" applyFont="1" applyFill="1" applyBorder="1" applyAlignment="1">
      <alignment wrapText="1"/>
    </xf>
    <xf numFmtId="1" fontId="8" fillId="0" borderId="380" xfId="1" applyNumberFormat="1" applyFont="1" applyFill="1" applyBorder="1" applyAlignment="1">
      <alignment horizontal="right" wrapText="1"/>
    </xf>
    <xf numFmtId="1" fontId="8" fillId="0" borderId="381" xfId="1" applyNumberFormat="1" applyFont="1" applyFill="1" applyBorder="1" applyAlignment="1">
      <alignment horizontal="right" wrapText="1"/>
    </xf>
    <xf numFmtId="1" fontId="8" fillId="8" borderId="372" xfId="0" applyNumberFormat="1" applyFont="1" applyFill="1" applyBorder="1" applyAlignment="1">
      <alignment wrapText="1"/>
    </xf>
    <xf numFmtId="1" fontId="8" fillId="8" borderId="373" xfId="0" applyNumberFormat="1" applyFont="1" applyFill="1" applyBorder="1" applyAlignment="1">
      <alignment wrapText="1"/>
    </xf>
    <xf numFmtId="1" fontId="8" fillId="8" borderId="374" xfId="0" applyNumberFormat="1" applyFont="1" applyFill="1" applyBorder="1" applyAlignment="1">
      <alignment wrapText="1"/>
    </xf>
    <xf numFmtId="1" fontId="8" fillId="10" borderId="373" xfId="0" applyNumberFormat="1" applyFont="1" applyFill="1" applyBorder="1" applyAlignment="1">
      <alignment wrapText="1"/>
    </xf>
    <xf numFmtId="1" fontId="8" fillId="0" borderId="382" xfId="1" applyNumberFormat="1" applyFont="1" applyFill="1" applyBorder="1" applyAlignment="1">
      <alignment horizontal="right" wrapText="1"/>
    </xf>
    <xf numFmtId="1" fontId="8" fillId="0" borderId="383" xfId="1" applyNumberFormat="1" applyFont="1" applyFill="1" applyBorder="1" applyAlignment="1">
      <alignment horizontal="right" wrapText="1"/>
    </xf>
    <xf numFmtId="1" fontId="8" fillId="8" borderId="371" xfId="0" applyNumberFormat="1" applyFont="1" applyFill="1" applyBorder="1" applyAlignment="1">
      <alignment wrapText="1"/>
    </xf>
    <xf numFmtId="1" fontId="8" fillId="7" borderId="384" xfId="0" applyNumberFormat="1" applyFont="1" applyFill="1" applyBorder="1" applyAlignment="1" applyProtection="1">
      <alignment wrapText="1"/>
      <protection locked="0"/>
    </xf>
    <xf numFmtId="1" fontId="8" fillId="0" borderId="386" xfId="1" applyNumberFormat="1" applyFont="1" applyFill="1" applyBorder="1" applyAlignment="1">
      <alignment horizontal="right" wrapText="1"/>
    </xf>
    <xf numFmtId="1" fontId="8" fillId="0" borderId="387" xfId="1" applyNumberFormat="1" applyFont="1" applyFill="1" applyBorder="1" applyAlignment="1">
      <alignment horizontal="right" wrapText="1"/>
    </xf>
    <xf numFmtId="1" fontId="8" fillId="3" borderId="388" xfId="0" applyNumberFormat="1" applyFont="1" applyFill="1" applyBorder="1" applyAlignment="1">
      <alignment horizontal="right" wrapText="1"/>
    </xf>
    <xf numFmtId="1" fontId="8" fillId="0" borderId="389" xfId="0" applyNumberFormat="1" applyFont="1" applyBorder="1" applyAlignment="1">
      <alignment horizontal="right" wrapText="1"/>
    </xf>
    <xf numFmtId="1" fontId="8" fillId="10" borderId="388" xfId="0" applyNumberFormat="1" applyFont="1" applyFill="1" applyBorder="1" applyAlignment="1">
      <alignment wrapText="1"/>
    </xf>
    <xf numFmtId="1" fontId="8" fillId="10" borderId="390" xfId="0" applyNumberFormat="1" applyFont="1" applyFill="1" applyBorder="1" applyAlignment="1">
      <alignment wrapText="1"/>
    </xf>
    <xf numFmtId="1" fontId="8" fillId="7" borderId="388" xfId="0" applyNumberFormat="1" applyFont="1" applyFill="1" applyBorder="1" applyAlignment="1" applyProtection="1">
      <alignment wrapText="1"/>
      <protection locked="0"/>
    </xf>
    <xf numFmtId="1" fontId="8" fillId="2" borderId="391" xfId="2" applyNumberFormat="1" applyFont="1" applyBorder="1" applyAlignment="1" applyProtection="1">
      <alignment wrapText="1"/>
      <protection locked="0"/>
    </xf>
    <xf numFmtId="1" fontId="8" fillId="0" borderId="392" xfId="2" applyNumberFormat="1" applyFont="1" applyFill="1" applyBorder="1" applyAlignment="1">
      <alignment horizontal="right" wrapText="1"/>
    </xf>
    <xf numFmtId="1" fontId="8" fillId="0" borderId="393" xfId="2" applyNumberFormat="1" applyFont="1" applyFill="1" applyBorder="1" applyAlignment="1">
      <alignment horizontal="right" wrapText="1"/>
    </xf>
    <xf numFmtId="1" fontId="8" fillId="2" borderId="394" xfId="2" applyNumberFormat="1" applyFont="1" applyBorder="1" applyAlignment="1" applyProtection="1">
      <alignment wrapText="1"/>
      <protection locked="0"/>
    </xf>
    <xf numFmtId="1" fontId="8" fillId="2" borderId="395" xfId="2" applyNumberFormat="1" applyFont="1" applyBorder="1" applyAlignment="1" applyProtection="1">
      <alignment wrapText="1"/>
      <protection locked="0"/>
    </xf>
    <xf numFmtId="1" fontId="8" fillId="2" borderId="396" xfId="2" applyNumberFormat="1" applyFont="1" applyBorder="1" applyAlignment="1" applyProtection="1">
      <alignment wrapText="1"/>
      <protection locked="0"/>
    </xf>
    <xf numFmtId="1" fontId="8" fillId="2" borderId="393" xfId="2" applyNumberFormat="1" applyFont="1" applyBorder="1" applyAlignment="1" applyProtection="1">
      <alignment wrapText="1"/>
      <protection locked="0"/>
    </xf>
    <xf numFmtId="1" fontId="8" fillId="2" borderId="397" xfId="2" applyNumberFormat="1" applyFont="1" applyBorder="1" applyAlignment="1" applyProtection="1">
      <alignment wrapText="1"/>
      <protection locked="0"/>
    </xf>
    <xf numFmtId="1" fontId="8" fillId="2" borderId="398" xfId="2" applyNumberFormat="1" applyFont="1" applyBorder="1" applyAlignment="1" applyProtection="1">
      <alignment wrapText="1"/>
      <protection locked="0"/>
    </xf>
    <xf numFmtId="1" fontId="8" fillId="2" borderId="399" xfId="2" applyNumberFormat="1" applyFont="1" applyBorder="1" applyAlignment="1" applyProtection="1">
      <alignment wrapText="1"/>
      <protection locked="0"/>
    </xf>
    <xf numFmtId="1" fontId="8" fillId="2" borderId="400" xfId="2" applyNumberFormat="1" applyFont="1" applyBorder="1" applyAlignment="1" applyProtection="1">
      <alignment wrapText="1"/>
      <protection locked="0"/>
    </xf>
    <xf numFmtId="1" fontId="8" fillId="2" borderId="401" xfId="2" applyNumberFormat="1" applyFont="1" applyBorder="1" applyAlignment="1" applyProtection="1">
      <alignment wrapText="1"/>
      <protection locked="0"/>
    </xf>
    <xf numFmtId="1" fontId="8" fillId="2" borderId="402" xfId="2" applyNumberFormat="1" applyFont="1" applyBorder="1" applyAlignment="1" applyProtection="1">
      <alignment wrapText="1"/>
      <protection locked="0"/>
    </xf>
    <xf numFmtId="1" fontId="8" fillId="7" borderId="403" xfId="0" applyNumberFormat="1" applyFont="1" applyFill="1" applyBorder="1" applyAlignment="1" applyProtection="1">
      <alignment wrapText="1"/>
      <protection locked="0"/>
    </xf>
    <xf numFmtId="1" fontId="8" fillId="7" borderId="404" xfId="0" applyNumberFormat="1" applyFont="1" applyFill="1" applyBorder="1" applyAlignment="1" applyProtection="1">
      <alignment wrapText="1"/>
      <protection locked="0"/>
    </xf>
    <xf numFmtId="1" fontId="8" fillId="7" borderId="405" xfId="0" applyNumberFormat="1" applyFont="1" applyFill="1" applyBorder="1" applyAlignment="1" applyProtection="1">
      <alignment wrapText="1"/>
      <protection locked="0"/>
    </xf>
    <xf numFmtId="1" fontId="8" fillId="7" borderId="406" xfId="0" applyNumberFormat="1" applyFont="1" applyFill="1" applyBorder="1" applyAlignment="1" applyProtection="1">
      <alignment wrapText="1"/>
      <protection locked="0"/>
    </xf>
    <xf numFmtId="1" fontId="8" fillId="0" borderId="407" xfId="2" applyNumberFormat="1" applyFont="1" applyFill="1" applyBorder="1" applyAlignment="1">
      <alignment horizontal="right" wrapText="1"/>
    </xf>
    <xf numFmtId="1" fontId="8" fillId="0" borderId="408" xfId="2" applyNumberFormat="1" applyFont="1" applyFill="1" applyBorder="1" applyAlignment="1">
      <alignment horizontal="right" wrapText="1"/>
    </xf>
    <xf numFmtId="1" fontId="8" fillId="2" borderId="409" xfId="2" applyNumberFormat="1" applyFont="1" applyBorder="1" applyAlignment="1" applyProtection="1">
      <alignment wrapText="1"/>
      <protection locked="0"/>
    </xf>
    <xf numFmtId="1" fontId="8" fillId="2" borderId="410" xfId="2" applyNumberFormat="1" applyFont="1" applyBorder="1" applyAlignment="1" applyProtection="1">
      <alignment wrapText="1"/>
      <protection locked="0"/>
    </xf>
    <xf numFmtId="1" fontId="8" fillId="2" borderId="411" xfId="2" applyNumberFormat="1" applyFont="1" applyBorder="1" applyAlignment="1" applyProtection="1">
      <alignment wrapText="1"/>
      <protection locked="0"/>
    </xf>
    <xf numFmtId="1" fontId="8" fillId="2" borderId="412" xfId="2" applyNumberFormat="1" applyFont="1" applyBorder="1" applyAlignment="1" applyProtection="1">
      <alignment wrapText="1"/>
      <protection locked="0"/>
    </xf>
    <xf numFmtId="1" fontId="8" fillId="3" borderId="371" xfId="0" applyNumberFormat="1" applyFont="1" applyFill="1" applyBorder="1" applyAlignment="1">
      <alignment horizontal="right" wrapText="1"/>
    </xf>
    <xf numFmtId="1" fontId="8" fillId="3" borderId="370" xfId="0" applyNumberFormat="1" applyFont="1" applyFill="1" applyBorder="1" applyAlignment="1">
      <alignment horizontal="right" wrapText="1"/>
    </xf>
    <xf numFmtId="1" fontId="8" fillId="0" borderId="421" xfId="0" applyNumberFormat="1" applyFont="1" applyBorder="1" applyAlignment="1">
      <alignment horizontal="center" vertical="center" wrapText="1"/>
    </xf>
    <xf numFmtId="1" fontId="8" fillId="0" borderId="417" xfId="0" applyNumberFormat="1" applyFont="1" applyBorder="1" applyAlignment="1">
      <alignment horizontal="center" vertical="center" wrapText="1"/>
    </xf>
    <xf numFmtId="1" fontId="8" fillId="0" borderId="422" xfId="0" applyNumberFormat="1" applyFont="1" applyBorder="1" applyAlignment="1">
      <alignment horizontal="center" vertical="center" wrapText="1"/>
    </xf>
    <xf numFmtId="1" fontId="8" fillId="7" borderId="426" xfId="0" applyNumberFormat="1" applyFont="1" applyFill="1" applyBorder="1" applyProtection="1">
      <protection locked="0"/>
    </xf>
    <xf numFmtId="1" fontId="8" fillId="7" borderId="427" xfId="0" applyNumberFormat="1" applyFont="1" applyFill="1" applyBorder="1" applyProtection="1">
      <protection locked="0"/>
    </xf>
    <xf numFmtId="1" fontId="8" fillId="7" borderId="379" xfId="0" applyNumberFormat="1" applyFont="1" applyFill="1" applyBorder="1" applyProtection="1">
      <protection locked="0"/>
    </xf>
    <xf numFmtId="1" fontId="8" fillId="0" borderId="368" xfId="0" applyNumberFormat="1" applyFont="1" applyBorder="1" applyAlignment="1">
      <alignment horizontal="right" wrapText="1"/>
    </xf>
    <xf numFmtId="1" fontId="8" fillId="0" borderId="368" xfId="0" applyNumberFormat="1" applyFont="1" applyBorder="1"/>
    <xf numFmtId="1" fontId="8" fillId="7" borderId="371" xfId="0" applyNumberFormat="1" applyFont="1" applyFill="1" applyBorder="1" applyProtection="1">
      <protection locked="0"/>
    </xf>
    <xf numFmtId="1" fontId="8" fillId="7" borderId="368" xfId="0" applyNumberFormat="1" applyFont="1" applyFill="1" applyBorder="1" applyProtection="1">
      <protection locked="0"/>
    </xf>
    <xf numFmtId="1" fontId="6" fillId="3" borderId="416" xfId="0" applyNumberFormat="1" applyFont="1" applyFill="1" applyBorder="1" applyAlignment="1">
      <alignment horizontal="center"/>
    </xf>
    <xf numFmtId="1" fontId="2" fillId="4" borderId="414" xfId="0" applyNumberFormat="1" applyFont="1" applyFill="1" applyBorder="1"/>
    <xf numFmtId="1" fontId="1" fillId="0" borderId="429" xfId="0" applyNumberFormat="1" applyFont="1" applyBorder="1" applyAlignment="1">
      <alignment vertical="center"/>
    </xf>
    <xf numFmtId="2" fontId="8" fillId="7" borderId="424" xfId="0" applyNumberFormat="1" applyFont="1" applyFill="1" applyBorder="1" applyProtection="1">
      <protection locked="0"/>
    </xf>
    <xf numFmtId="1" fontId="8" fillId="0" borderId="429" xfId="0" applyNumberFormat="1" applyFont="1" applyBorder="1" applyAlignment="1">
      <alignment vertical="center"/>
    </xf>
    <xf numFmtId="1" fontId="8" fillId="8" borderId="424" xfId="0" applyNumberFormat="1" applyFont="1" applyFill="1" applyBorder="1"/>
    <xf numFmtId="1" fontId="8" fillId="7" borderId="424" xfId="0" applyNumberFormat="1" applyFont="1" applyFill="1" applyBorder="1" applyProtection="1">
      <protection locked="0"/>
    </xf>
    <xf numFmtId="1" fontId="8" fillId="8" borderId="428" xfId="0" applyNumberFormat="1" applyFont="1" applyFill="1" applyBorder="1"/>
    <xf numFmtId="1" fontId="8" fillId="8" borderId="368" xfId="0" applyNumberFormat="1" applyFont="1" applyFill="1" applyBorder="1"/>
    <xf numFmtId="1" fontId="8" fillId="7" borderId="428" xfId="0" applyNumberFormat="1" applyFont="1" applyFill="1" applyBorder="1" applyProtection="1">
      <protection locked="0"/>
    </xf>
    <xf numFmtId="1" fontId="8" fillId="0" borderId="429" xfId="0" applyNumberFormat="1" applyFont="1" applyBorder="1" applyAlignment="1" applyProtection="1">
      <alignment horizontal="center" vertical="center" wrapText="1"/>
      <protection hidden="1"/>
    </xf>
    <xf numFmtId="1" fontId="8" fillId="0" borderId="421" xfId="0" applyNumberFormat="1" applyFont="1" applyBorder="1" applyAlignment="1">
      <alignment horizontal="center" vertical="center"/>
    </xf>
    <xf numFmtId="1" fontId="8" fillId="0" borderId="431" xfId="0" applyNumberFormat="1" applyFont="1" applyBorder="1" applyAlignment="1">
      <alignment horizontal="center" vertical="center"/>
    </xf>
    <xf numFmtId="1" fontId="8" fillId="0" borderId="430" xfId="0" applyNumberFormat="1" applyFont="1" applyBorder="1" applyAlignment="1">
      <alignment horizontal="center" vertical="center" wrapText="1"/>
    </xf>
    <xf numFmtId="1" fontId="8" fillId="0" borderId="426" xfId="0" applyNumberFormat="1" applyFont="1" applyBorder="1"/>
    <xf numFmtId="1" fontId="8" fillId="0" borderId="371" xfId="0" applyNumberFormat="1" applyFont="1" applyBorder="1"/>
    <xf numFmtId="1" fontId="8" fillId="7" borderId="370" xfId="0" applyNumberFormat="1" applyFont="1" applyFill="1" applyBorder="1" applyProtection="1">
      <protection locked="0"/>
    </xf>
    <xf numFmtId="1" fontId="7" fillId="3" borderId="416" xfId="0" applyNumberFormat="1" applyFont="1" applyFill="1" applyBorder="1" applyAlignment="1">
      <alignment vertical="top"/>
    </xf>
    <xf numFmtId="1" fontId="8" fillId="0" borderId="431" xfId="0" applyNumberFormat="1" applyFont="1" applyBorder="1" applyAlignment="1">
      <alignment horizontal="center" vertical="center" wrapText="1"/>
    </xf>
    <xf numFmtId="1" fontId="8" fillId="0" borderId="432" xfId="0" applyNumberFormat="1" applyFont="1" applyBorder="1" applyAlignment="1">
      <alignment horizontal="center" vertical="center" wrapText="1"/>
    </xf>
    <xf numFmtId="1" fontId="8" fillId="0" borderId="415" xfId="0" applyNumberFormat="1" applyFont="1" applyBorder="1" applyAlignment="1">
      <alignment horizontal="center" vertical="center" wrapText="1"/>
    </xf>
    <xf numFmtId="1" fontId="8" fillId="0" borderId="416" xfId="0" applyNumberFormat="1" applyFont="1" applyBorder="1" applyAlignment="1">
      <alignment horizontal="center" vertical="center" wrapText="1"/>
    </xf>
    <xf numFmtId="1" fontId="8" fillId="7" borderId="425" xfId="0" applyNumberFormat="1" applyFont="1" applyFill="1" applyBorder="1" applyProtection="1">
      <protection locked="0"/>
    </xf>
    <xf numFmtId="1" fontId="7" fillId="7" borderId="425" xfId="0" applyNumberFormat="1" applyFont="1" applyFill="1" applyBorder="1" applyProtection="1">
      <protection locked="0"/>
    </xf>
    <xf numFmtId="1" fontId="8" fillId="0" borderId="422" xfId="0" applyNumberFormat="1" applyFont="1" applyBorder="1"/>
    <xf numFmtId="1" fontId="8" fillId="0" borderId="431" xfId="0" applyNumberFormat="1" applyFont="1" applyBorder="1"/>
    <xf numFmtId="1" fontId="8" fillId="0" borderId="417" xfId="0" applyNumberFormat="1" applyFont="1" applyBorder="1"/>
    <xf numFmtId="1" fontId="8" fillId="0" borderId="421" xfId="0" applyNumberFormat="1" applyFont="1" applyBorder="1"/>
    <xf numFmtId="1" fontId="8" fillId="0" borderId="416" xfId="0" applyNumberFormat="1" applyFont="1" applyBorder="1"/>
    <xf numFmtId="1" fontId="8" fillId="0" borderId="430" xfId="0" applyNumberFormat="1" applyFont="1" applyBorder="1"/>
    <xf numFmtId="1" fontId="8" fillId="0" borderId="429" xfId="0" applyNumberFormat="1" applyFont="1" applyBorder="1"/>
    <xf numFmtId="1" fontId="8" fillId="0" borderId="422" xfId="0" applyNumberFormat="1" applyFont="1" applyBorder="1" applyAlignment="1">
      <alignment horizontal="center" vertical="center"/>
    </xf>
    <xf numFmtId="1" fontId="8" fillId="0" borderId="417" xfId="0" applyNumberFormat="1" applyFont="1" applyBorder="1" applyAlignment="1">
      <alignment horizontal="center" vertical="center"/>
    </xf>
    <xf numFmtId="1" fontId="8" fillId="0" borderId="420" xfId="0" applyNumberFormat="1" applyFont="1" applyBorder="1" applyAlignment="1">
      <alignment horizontal="center" vertical="center" wrapText="1"/>
    </xf>
    <xf numFmtId="1" fontId="8" fillId="0" borderId="425" xfId="0" applyNumberFormat="1" applyFont="1" applyBorder="1" applyAlignment="1">
      <alignment horizontal="center" vertical="center" wrapText="1"/>
    </xf>
    <xf numFmtId="1" fontId="8" fillId="7" borderId="42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2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2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25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372" xfId="0" applyNumberFormat="1" applyFont="1" applyBorder="1" applyAlignment="1">
      <alignment horizontal="center" vertical="center" wrapText="1"/>
    </xf>
    <xf numFmtId="1" fontId="8" fillId="0" borderId="378" xfId="0" applyNumberFormat="1" applyFont="1" applyBorder="1" applyAlignment="1">
      <alignment horizontal="center" vertical="center" wrapText="1"/>
    </xf>
    <xf numFmtId="1" fontId="8" fillId="0" borderId="375" xfId="0" applyNumberFormat="1" applyFont="1" applyBorder="1" applyAlignment="1">
      <alignment horizontal="center" vertical="center" wrapText="1"/>
    </xf>
    <xf numFmtId="1" fontId="8" fillId="8" borderId="372" xfId="0" applyNumberFormat="1" applyFont="1" applyFill="1" applyBorder="1"/>
    <xf numFmtId="1" fontId="8" fillId="8" borderId="375" xfId="0" applyNumberFormat="1" applyFont="1" applyFill="1" applyBorder="1"/>
    <xf numFmtId="1" fontId="8" fillId="7" borderId="37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7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7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70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370" xfId="0" applyNumberFormat="1" applyFont="1" applyFill="1" applyBorder="1"/>
    <xf numFmtId="1" fontId="8" fillId="8" borderId="422" xfId="0" applyNumberFormat="1" applyFont="1" applyFill="1" applyBorder="1"/>
    <xf numFmtId="1" fontId="8" fillId="8" borderId="417" xfId="0" applyNumberFormat="1" applyFont="1" applyFill="1" applyBorder="1"/>
    <xf numFmtId="1" fontId="8" fillId="0" borderId="433" xfId="0" applyNumberFormat="1" applyFont="1" applyBorder="1" applyAlignment="1">
      <alignment horizontal="center" vertical="center" wrapText="1"/>
    </xf>
    <xf numFmtId="1" fontId="8" fillId="0" borderId="429" xfId="0" applyNumberFormat="1" applyFont="1" applyBorder="1" applyAlignment="1">
      <alignment horizontal="center" vertical="center" wrapText="1"/>
    </xf>
    <xf numFmtId="1" fontId="8" fillId="7" borderId="42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3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2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2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1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3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3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17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379" xfId="0" applyNumberFormat="1" applyFont="1" applyBorder="1" applyAlignment="1">
      <alignment horizontal="center" vertical="center" wrapText="1"/>
    </xf>
    <xf numFmtId="1" fontId="8" fillId="7" borderId="37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7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7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3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3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27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370" xfId="0" applyNumberFormat="1" applyFont="1" applyBorder="1" applyAlignment="1">
      <alignment horizontal="center" vertical="center" wrapText="1"/>
    </xf>
    <xf numFmtId="1" fontId="8" fillId="7" borderId="42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69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368" xfId="0" applyNumberFormat="1" applyFont="1" applyBorder="1" applyAlignment="1">
      <alignment horizontal="center" vertical="center" wrapText="1"/>
    </xf>
    <xf numFmtId="1" fontId="8" fillId="7" borderId="368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422" xfId="0" applyNumberFormat="1" applyFont="1" applyFill="1" applyBorder="1" applyAlignment="1">
      <alignment horizontal="center" vertical="center" wrapText="1"/>
    </xf>
    <xf numFmtId="1" fontId="8" fillId="3" borderId="431" xfId="0" applyNumberFormat="1" applyFont="1" applyFill="1" applyBorder="1" applyAlignment="1">
      <alignment horizontal="center" vertical="center" wrapText="1"/>
    </xf>
    <xf numFmtId="1" fontId="8" fillId="3" borderId="434" xfId="0" applyNumberFormat="1" applyFont="1" applyFill="1" applyBorder="1" applyAlignment="1">
      <alignment horizontal="center" vertical="center" wrapText="1"/>
    </xf>
    <xf numFmtId="1" fontId="8" fillId="3" borderId="421" xfId="0" applyNumberFormat="1" applyFont="1" applyFill="1" applyBorder="1" applyAlignment="1">
      <alignment horizontal="center" vertical="center" wrapText="1"/>
    </xf>
    <xf numFmtId="1" fontId="8" fillId="3" borderId="433" xfId="0" applyNumberFormat="1" applyFont="1" applyFill="1" applyBorder="1" applyAlignment="1">
      <alignment horizontal="center" vertical="center" wrapText="1"/>
    </xf>
    <xf numFmtId="1" fontId="8" fillId="3" borderId="429" xfId="0" applyNumberFormat="1" applyFont="1" applyFill="1" applyBorder="1" applyAlignment="1">
      <alignment horizontal="center" vertical="center" wrapText="1"/>
    </xf>
    <xf numFmtId="0" fontId="4" fillId="9" borderId="426" xfId="0" applyFont="1" applyFill="1" applyBorder="1"/>
    <xf numFmtId="1" fontId="8" fillId="10" borderId="372" xfId="0" applyNumberFormat="1" applyFont="1" applyFill="1" applyBorder="1" applyAlignment="1">
      <alignment horizontal="center" vertical="center" wrapText="1"/>
    </xf>
    <xf numFmtId="1" fontId="8" fillId="10" borderId="373" xfId="0" applyNumberFormat="1" applyFont="1" applyFill="1" applyBorder="1" applyAlignment="1">
      <alignment horizontal="center" vertical="center" wrapText="1"/>
    </xf>
    <xf numFmtId="1" fontId="8" fillId="7" borderId="43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3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1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1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79" xfId="0" applyNumberFormat="1" applyFont="1" applyFill="1" applyBorder="1" applyAlignment="1" applyProtection="1">
      <alignment horizontal="center" vertical="center" wrapText="1"/>
      <protection locked="0"/>
    </xf>
    <xf numFmtId="1" fontId="8" fillId="10" borderId="422" xfId="0" applyNumberFormat="1" applyFont="1" applyFill="1" applyBorder="1" applyAlignment="1">
      <alignment horizontal="center" vertical="center" wrapText="1"/>
    </xf>
    <xf numFmtId="1" fontId="8" fillId="10" borderId="417" xfId="0" applyNumberFormat="1" applyFont="1" applyFill="1" applyBorder="1" applyAlignment="1">
      <alignment horizontal="center" vertical="center" wrapText="1"/>
    </xf>
    <xf numFmtId="1" fontId="8" fillId="10" borderId="434" xfId="0" applyNumberFormat="1" applyFont="1" applyFill="1" applyBorder="1" applyAlignment="1">
      <alignment horizontal="center" vertical="center" wrapText="1"/>
    </xf>
    <xf numFmtId="1" fontId="8" fillId="0" borderId="434" xfId="0" applyNumberFormat="1" applyFont="1" applyBorder="1" applyAlignment="1">
      <alignment horizontal="center" vertical="center" wrapText="1"/>
    </xf>
    <xf numFmtId="1" fontId="8" fillId="0" borderId="435" xfId="0" applyNumberFormat="1" applyFont="1" applyBorder="1" applyAlignment="1">
      <alignment horizontal="center" vertical="center" wrapText="1"/>
    </xf>
    <xf numFmtId="1" fontId="8" fillId="0" borderId="419" xfId="0" applyNumberFormat="1" applyFont="1" applyBorder="1" applyAlignment="1">
      <alignment horizontal="center" vertical="center"/>
    </xf>
    <xf numFmtId="1" fontId="8" fillId="0" borderId="419" xfId="0" applyNumberFormat="1" applyFont="1" applyBorder="1" applyAlignment="1">
      <alignment horizontal="center" vertical="center" wrapText="1"/>
    </xf>
    <xf numFmtId="1" fontId="8" fillId="11" borderId="429" xfId="0" applyNumberFormat="1" applyFont="1" applyFill="1" applyBorder="1" applyAlignment="1" applyProtection="1">
      <alignment horizontal="right" vertical="center" wrapText="1"/>
      <protection locked="0"/>
    </xf>
    <xf numFmtId="1" fontId="8" fillId="11" borderId="379" xfId="0" applyNumberFormat="1" applyFont="1" applyFill="1" applyBorder="1" applyAlignment="1" applyProtection="1">
      <alignment horizontal="right" vertical="center" wrapText="1"/>
      <protection locked="0"/>
    </xf>
    <xf numFmtId="1" fontId="8" fillId="11" borderId="379" xfId="0" applyNumberFormat="1" applyFont="1" applyFill="1" applyBorder="1" applyAlignment="1" applyProtection="1">
      <alignment horizontal="right" vertical="center"/>
      <protection locked="0"/>
    </xf>
    <xf numFmtId="1" fontId="8" fillId="11" borderId="379" xfId="0" applyNumberFormat="1" applyFont="1" applyFill="1" applyBorder="1" applyAlignment="1" applyProtection="1">
      <alignment horizontal="right" vertical="top" wrapText="1"/>
      <protection locked="0"/>
    </xf>
    <xf numFmtId="1" fontId="8" fillId="11" borderId="368" xfId="0" applyNumberFormat="1" applyFont="1" applyFill="1" applyBorder="1" applyAlignment="1" applyProtection="1">
      <alignment horizontal="right" vertical="center" wrapText="1"/>
      <protection locked="0"/>
    </xf>
    <xf numFmtId="1" fontId="8" fillId="11" borderId="368" xfId="0" applyNumberFormat="1" applyFont="1" applyFill="1" applyBorder="1" applyAlignment="1" applyProtection="1">
      <alignment horizontal="right" vertical="center"/>
      <protection locked="0"/>
    </xf>
    <xf numFmtId="1" fontId="8" fillId="11" borderId="368" xfId="0" applyNumberFormat="1" applyFont="1" applyFill="1" applyBorder="1" applyAlignment="1" applyProtection="1">
      <alignment horizontal="right" vertical="top" wrapText="1"/>
      <protection locked="0"/>
    </xf>
    <xf numFmtId="1" fontId="8" fillId="0" borderId="429" xfId="0" applyNumberFormat="1" applyFont="1" applyBorder="1" applyAlignment="1">
      <alignment horizontal="center" vertical="center"/>
    </xf>
    <xf numFmtId="1" fontId="8" fillId="0" borderId="434" xfId="0" applyNumberFormat="1" applyFont="1" applyBorder="1" applyAlignment="1">
      <alignment horizontal="center" vertical="center"/>
    </xf>
    <xf numFmtId="1" fontId="8" fillId="7" borderId="372" xfId="0" applyNumberFormat="1" applyFont="1" applyFill="1" applyBorder="1" applyProtection="1">
      <protection locked="0"/>
    </xf>
    <xf numFmtId="1" fontId="8" fillId="7" borderId="373" xfId="0" applyNumberFormat="1" applyFont="1" applyFill="1" applyBorder="1" applyProtection="1">
      <protection locked="0"/>
    </xf>
    <xf numFmtId="1" fontId="8" fillId="7" borderId="377" xfId="0" applyNumberFormat="1" applyFont="1" applyFill="1" applyBorder="1" applyProtection="1">
      <protection locked="0"/>
    </xf>
    <xf numFmtId="1" fontId="8" fillId="7" borderId="375" xfId="0" applyNumberFormat="1" applyFont="1" applyFill="1" applyBorder="1" applyProtection="1">
      <protection locked="0"/>
    </xf>
    <xf numFmtId="1" fontId="8" fillId="0" borderId="422" xfId="0" applyNumberFormat="1" applyFont="1" applyBorder="1" applyAlignment="1">
      <alignment horizontal="right" wrapText="1"/>
    </xf>
    <xf numFmtId="1" fontId="8" fillId="0" borderId="434" xfId="0" applyNumberFormat="1" applyFont="1" applyBorder="1"/>
    <xf numFmtId="1" fontId="8" fillId="0" borderId="417" xfId="0" applyNumberFormat="1" applyFont="1" applyBorder="1" applyAlignment="1">
      <alignment horizontal="right" wrapText="1"/>
    </xf>
    <xf numFmtId="1" fontId="8" fillId="0" borderId="416" xfId="0" applyNumberFormat="1" applyFont="1" applyBorder="1" applyAlignment="1">
      <alignment horizontal="right" wrapText="1"/>
    </xf>
    <xf numFmtId="1" fontId="8" fillId="0" borderId="420" xfId="0" applyNumberFormat="1" applyFont="1" applyBorder="1" applyAlignment="1">
      <alignment horizontal="right"/>
    </xf>
    <xf numFmtId="1" fontId="8" fillId="0" borderId="417" xfId="0" applyNumberFormat="1" applyFont="1" applyBorder="1" applyAlignment="1">
      <alignment horizontal="right"/>
    </xf>
    <xf numFmtId="1" fontId="8" fillId="0" borderId="416" xfId="0" applyNumberFormat="1" applyFont="1" applyBorder="1" applyAlignment="1">
      <alignment horizontal="right"/>
    </xf>
    <xf numFmtId="1" fontId="8" fillId="0" borderId="430" xfId="0" applyNumberFormat="1" applyFont="1" applyBorder="1" applyAlignment="1">
      <alignment horizontal="right"/>
    </xf>
    <xf numFmtId="1" fontId="8" fillId="0" borderId="435" xfId="0" applyNumberFormat="1" applyFont="1" applyBorder="1" applyAlignment="1">
      <alignment horizontal="right"/>
    </xf>
    <xf numFmtId="1" fontId="8" fillId="0" borderId="429" xfId="0" applyNumberFormat="1" applyFont="1" applyBorder="1" applyAlignment="1">
      <alignment horizontal="right"/>
    </xf>
    <xf numFmtId="1" fontId="8" fillId="0" borderId="422" xfId="0" applyNumberFormat="1" applyFont="1" applyBorder="1" applyAlignment="1">
      <alignment horizontal="right"/>
    </xf>
    <xf numFmtId="1" fontId="8" fillId="0" borderId="421" xfId="0" applyNumberFormat="1" applyFont="1" applyBorder="1" applyAlignment="1">
      <alignment horizontal="right"/>
    </xf>
    <xf numFmtId="1" fontId="8" fillId="3" borderId="429" xfId="0" applyNumberFormat="1" applyFont="1" applyFill="1" applyBorder="1" applyAlignment="1">
      <alignment horizontal="right"/>
    </xf>
    <xf numFmtId="1" fontId="8" fillId="10" borderId="426" xfId="0" applyNumberFormat="1" applyFont="1" applyFill="1" applyBorder="1"/>
    <xf numFmtId="1" fontId="8" fillId="3" borderId="368" xfId="0" applyNumberFormat="1" applyFont="1" applyFill="1" applyBorder="1" applyAlignment="1">
      <alignment horizontal="right" wrapText="1"/>
    </xf>
    <xf numFmtId="1" fontId="8" fillId="10" borderId="368" xfId="0" applyNumberFormat="1" applyFont="1" applyFill="1" applyBorder="1" applyAlignment="1">
      <alignment horizontal="right" wrapText="1"/>
    </xf>
    <xf numFmtId="1" fontId="8" fillId="3" borderId="379" xfId="0" applyNumberFormat="1" applyFont="1" applyFill="1" applyBorder="1" applyAlignment="1">
      <alignment horizontal="right"/>
    </xf>
    <xf numFmtId="1" fontId="8" fillId="10" borderId="388" xfId="0" applyNumberFormat="1" applyFont="1" applyFill="1" applyBorder="1"/>
    <xf numFmtId="1" fontId="8" fillId="7" borderId="390" xfId="0" applyNumberFormat="1" applyFont="1" applyFill="1" applyBorder="1" applyProtection="1">
      <protection locked="0"/>
    </xf>
    <xf numFmtId="1" fontId="8" fillId="7" borderId="237" xfId="0" applyNumberFormat="1" applyFont="1" applyFill="1" applyBorder="1" applyProtection="1">
      <protection locked="0"/>
    </xf>
    <xf numFmtId="1" fontId="8" fillId="10" borderId="236" xfId="0" applyNumberFormat="1" applyFont="1" applyFill="1" applyBorder="1"/>
    <xf numFmtId="1" fontId="8" fillId="0" borderId="429" xfId="0" applyNumberFormat="1" applyFont="1" applyBorder="1" applyAlignment="1">
      <alignment horizontal="left" vertical="center"/>
    </xf>
    <xf numFmtId="1" fontId="8" fillId="8" borderId="434" xfId="0" applyNumberFormat="1" applyFont="1" applyFill="1" applyBorder="1"/>
    <xf numFmtId="1" fontId="8" fillId="10" borderId="422" xfId="0" applyNumberFormat="1" applyFont="1" applyFill="1" applyBorder="1"/>
    <xf numFmtId="1" fontId="8" fillId="0" borderId="435" xfId="0" applyNumberFormat="1" applyFont="1" applyBorder="1"/>
    <xf numFmtId="1" fontId="8" fillId="10" borderId="379" xfId="0" applyNumberFormat="1" applyFont="1" applyFill="1" applyBorder="1" applyAlignment="1">
      <alignment horizontal="right" wrapText="1"/>
    </xf>
    <xf numFmtId="1" fontId="8" fillId="3" borderId="368" xfId="0" applyNumberFormat="1" applyFont="1" applyFill="1" applyBorder="1" applyAlignment="1">
      <alignment horizontal="right"/>
    </xf>
    <xf numFmtId="1" fontId="8" fillId="8" borderId="373" xfId="0" applyNumberFormat="1" applyFont="1" applyFill="1" applyBorder="1"/>
    <xf numFmtId="1" fontId="8" fillId="10" borderId="425" xfId="0" applyNumberFormat="1" applyFont="1" applyFill="1" applyBorder="1"/>
    <xf numFmtId="1" fontId="8" fillId="10" borderId="368" xfId="0" applyNumberFormat="1" applyFont="1" applyFill="1" applyBorder="1" applyAlignment="1">
      <alignment horizontal="right"/>
    </xf>
    <xf numFmtId="1" fontId="8" fillId="10" borderId="390" xfId="0" applyNumberFormat="1" applyFont="1" applyFill="1" applyBorder="1"/>
    <xf numFmtId="1" fontId="8" fillId="10" borderId="368" xfId="0" applyNumberFormat="1" applyFont="1" applyFill="1" applyBorder="1"/>
    <xf numFmtId="1" fontId="8" fillId="3" borderId="236" xfId="0" applyNumberFormat="1" applyFont="1" applyFill="1" applyBorder="1" applyAlignment="1">
      <alignment horizontal="right" wrapText="1"/>
    </xf>
    <xf numFmtId="1" fontId="8" fillId="3" borderId="236" xfId="0" applyNumberFormat="1" applyFont="1" applyFill="1" applyBorder="1" applyAlignment="1">
      <alignment horizontal="right"/>
    </xf>
    <xf numFmtId="1" fontId="8" fillId="4" borderId="388" xfId="0" applyNumberFormat="1" applyFont="1" applyFill="1" applyBorder="1"/>
    <xf numFmtId="1" fontId="8" fillId="4" borderId="390" xfId="0" applyNumberFormat="1" applyFont="1" applyFill="1" applyBorder="1"/>
    <xf numFmtId="1" fontId="8" fillId="4" borderId="422" xfId="0" applyNumberFormat="1" applyFont="1" applyFill="1" applyBorder="1"/>
    <xf numFmtId="1" fontId="8" fillId="4" borderId="237" xfId="0" applyNumberFormat="1" applyFont="1" applyFill="1" applyBorder="1"/>
    <xf numFmtId="1" fontId="8" fillId="4" borderId="236" xfId="0" applyNumberFormat="1" applyFont="1" applyFill="1" applyBorder="1"/>
    <xf numFmtId="1" fontId="8" fillId="3" borderId="379" xfId="0" applyNumberFormat="1" applyFont="1" applyFill="1" applyBorder="1" applyAlignment="1">
      <alignment horizontal="right" wrapText="1"/>
    </xf>
    <xf numFmtId="1" fontId="8" fillId="10" borderId="372" xfId="0" applyNumberFormat="1" applyFont="1" applyFill="1" applyBorder="1"/>
    <xf numFmtId="1" fontId="8" fillId="10" borderId="375" xfId="0" applyNumberFormat="1" applyFont="1" applyFill="1" applyBorder="1"/>
    <xf numFmtId="1" fontId="8" fillId="10" borderId="373" xfId="0" applyNumberFormat="1" applyFont="1" applyFill="1" applyBorder="1"/>
    <xf numFmtId="1" fontId="8" fillId="10" borderId="379" xfId="0" applyNumberFormat="1" applyFont="1" applyFill="1" applyBorder="1"/>
    <xf numFmtId="1" fontId="8" fillId="10" borderId="428" xfId="0" applyNumberFormat="1" applyFont="1" applyFill="1" applyBorder="1"/>
    <xf numFmtId="1" fontId="8" fillId="4" borderId="368" xfId="0" applyNumberFormat="1" applyFont="1" applyFill="1" applyBorder="1" applyAlignment="1">
      <alignment horizontal="left" vertical="center"/>
    </xf>
    <xf numFmtId="1" fontId="8" fillId="0" borderId="236" xfId="0" applyNumberFormat="1" applyFont="1" applyBorder="1" applyAlignment="1">
      <alignment horizontal="left" vertical="center"/>
    </xf>
    <xf numFmtId="1" fontId="8" fillId="10" borderId="370" xfId="0" applyNumberFormat="1" applyFont="1" applyFill="1" applyBorder="1"/>
    <xf numFmtId="1" fontId="8" fillId="3" borderId="429" xfId="0" applyNumberFormat="1" applyFont="1" applyFill="1" applyBorder="1" applyAlignment="1">
      <alignment horizontal="right" wrapText="1"/>
    </xf>
    <xf numFmtId="1" fontId="8" fillId="7" borderId="422" xfId="0" applyNumberFormat="1" applyFont="1" applyFill="1" applyBorder="1" applyProtection="1">
      <protection locked="0"/>
    </xf>
    <xf numFmtId="1" fontId="8" fillId="7" borderId="417" xfId="0" applyNumberFormat="1" applyFont="1" applyFill="1" applyBorder="1" applyProtection="1">
      <protection locked="0"/>
    </xf>
    <xf numFmtId="1" fontId="8" fillId="7" borderId="435" xfId="0" applyNumberFormat="1" applyFont="1" applyFill="1" applyBorder="1" applyProtection="1">
      <protection locked="0"/>
    </xf>
    <xf numFmtId="1" fontId="8" fillId="7" borderId="434" xfId="0" applyNumberFormat="1" applyFont="1" applyFill="1" applyBorder="1" applyProtection="1">
      <protection locked="0"/>
    </xf>
    <xf numFmtId="1" fontId="8" fillId="7" borderId="429" xfId="0" applyNumberFormat="1" applyFont="1" applyFill="1" applyBorder="1" applyProtection="1">
      <protection locked="0"/>
    </xf>
    <xf numFmtId="1" fontId="8" fillId="0" borderId="379" xfId="0" applyNumberFormat="1" applyFont="1" applyBorder="1" applyAlignment="1">
      <alignment horizontal="left" vertical="center"/>
    </xf>
    <xf numFmtId="1" fontId="8" fillId="8" borderId="425" xfId="0" applyNumberFormat="1" applyFont="1" applyFill="1" applyBorder="1"/>
    <xf numFmtId="1" fontId="8" fillId="0" borderId="368" xfId="0" applyNumberFormat="1" applyFont="1" applyBorder="1" applyAlignment="1">
      <alignment horizontal="left" vertical="center"/>
    </xf>
    <xf numFmtId="1" fontId="8" fillId="7" borderId="388" xfId="0" applyNumberFormat="1" applyFont="1" applyFill="1" applyBorder="1" applyProtection="1">
      <protection locked="0"/>
    </xf>
    <xf numFmtId="1" fontId="8" fillId="8" borderId="388" xfId="0" applyNumberFormat="1" applyFont="1" applyFill="1" applyBorder="1"/>
    <xf numFmtId="1" fontId="8" fillId="3" borderId="425" xfId="0" applyNumberFormat="1" applyFont="1" applyFill="1" applyBorder="1" applyAlignment="1">
      <alignment horizontal="right"/>
    </xf>
    <xf numFmtId="1" fontId="8" fillId="0" borderId="379" xfId="0" applyNumberFormat="1" applyFont="1" applyBorder="1" applyAlignment="1">
      <alignment wrapText="1"/>
    </xf>
    <xf numFmtId="1" fontId="8" fillId="0" borderId="368" xfId="0" applyNumberFormat="1" applyFont="1" applyBorder="1" applyAlignment="1">
      <alignment wrapText="1"/>
    </xf>
    <xf numFmtId="1" fontId="8" fillId="3" borderId="370" xfId="0" applyNumberFormat="1" applyFont="1" applyFill="1" applyBorder="1" applyAlignment="1">
      <alignment horizontal="right"/>
    </xf>
    <xf numFmtId="1" fontId="8" fillId="0" borderId="368" xfId="0" applyNumberFormat="1" applyFont="1" applyBorder="1" applyAlignment="1">
      <alignment vertical="center" wrapText="1"/>
    </xf>
    <xf numFmtId="1" fontId="8" fillId="0" borderId="425" xfId="0" applyNumberFormat="1" applyFont="1" applyBorder="1"/>
    <xf numFmtId="1" fontId="8" fillId="10" borderId="425" xfId="0" applyNumberFormat="1" applyFont="1" applyFill="1" applyBorder="1" applyProtection="1">
      <protection locked="0"/>
    </xf>
    <xf numFmtId="1" fontId="8" fillId="10" borderId="424" xfId="0" applyNumberFormat="1" applyFont="1" applyFill="1" applyBorder="1" applyProtection="1">
      <protection locked="0"/>
    </xf>
    <xf numFmtId="1" fontId="8" fillId="10" borderId="372" xfId="0" applyNumberFormat="1" applyFont="1" applyFill="1" applyBorder="1" applyAlignment="1">
      <alignment horizontal="right" wrapText="1"/>
    </xf>
    <xf numFmtId="1" fontId="8" fillId="10" borderId="378" xfId="0" applyNumberFormat="1" applyFont="1" applyFill="1" applyBorder="1" applyAlignment="1">
      <alignment horizontal="right"/>
    </xf>
    <xf numFmtId="1" fontId="8" fillId="10" borderId="375" xfId="0" applyNumberFormat="1" applyFont="1" applyFill="1" applyBorder="1" applyAlignment="1">
      <alignment horizontal="right"/>
    </xf>
    <xf numFmtId="1" fontId="8" fillId="8" borderId="374" xfId="0" applyNumberFormat="1" applyFont="1" applyFill="1" applyBorder="1"/>
    <xf numFmtId="1" fontId="8" fillId="8" borderId="377" xfId="0" applyNumberFormat="1" applyFont="1" applyFill="1" applyBorder="1"/>
    <xf numFmtId="1" fontId="8" fillId="10" borderId="427" xfId="0" applyNumberFormat="1" applyFont="1" applyFill="1" applyBorder="1" applyProtection="1">
      <protection locked="0"/>
    </xf>
    <xf numFmtId="1" fontId="8" fillId="0" borderId="379" xfId="0" applyNumberFormat="1" applyFont="1" applyBorder="1"/>
    <xf numFmtId="1" fontId="8" fillId="10" borderId="370" xfId="0" applyNumberFormat="1" applyFont="1" applyFill="1" applyBorder="1" applyAlignment="1">
      <alignment horizontal="right"/>
    </xf>
    <xf numFmtId="1" fontId="7" fillId="0" borderId="439" xfId="0" applyNumberFormat="1" applyFont="1" applyBorder="1"/>
    <xf numFmtId="1" fontId="8" fillId="0" borderId="420" xfId="0" applyNumberFormat="1" applyFont="1" applyBorder="1" applyAlignment="1">
      <alignment horizontal="center" vertical="center"/>
    </xf>
    <xf numFmtId="1" fontId="8" fillId="0" borderId="368" xfId="0" applyNumberFormat="1" applyFont="1" applyBorder="1" applyProtection="1">
      <protection locked="0"/>
    </xf>
    <xf numFmtId="1" fontId="8" fillId="0" borderId="441" xfId="0" applyNumberFormat="1" applyFont="1" applyBorder="1" applyProtection="1">
      <protection locked="0"/>
    </xf>
    <xf numFmtId="1" fontId="8" fillId="7" borderId="442" xfId="0" applyNumberFormat="1" applyFont="1" applyFill="1" applyBorder="1" applyProtection="1">
      <protection locked="0"/>
    </xf>
    <xf numFmtId="1" fontId="8" fillId="7" borderId="443" xfId="0" applyNumberFormat="1" applyFont="1" applyFill="1" applyBorder="1" applyProtection="1">
      <protection locked="0"/>
    </xf>
    <xf numFmtId="1" fontId="8" fillId="7" borderId="444" xfId="0" applyNumberFormat="1" applyFont="1" applyFill="1" applyBorder="1" applyProtection="1">
      <protection locked="0"/>
    </xf>
    <xf numFmtId="1" fontId="8" fillId="3" borderId="432" xfId="0" applyNumberFormat="1" applyFont="1" applyFill="1" applyBorder="1" applyAlignment="1">
      <alignment horizontal="center" vertical="center" wrapText="1"/>
    </xf>
    <xf numFmtId="1" fontId="8" fillId="3" borderId="447" xfId="0" applyNumberFormat="1" applyFont="1" applyFill="1" applyBorder="1" applyAlignment="1">
      <alignment horizontal="center" vertical="center" wrapText="1"/>
    </xf>
    <xf numFmtId="1" fontId="8" fillId="0" borderId="425" xfId="0" applyNumberFormat="1" applyFont="1" applyBorder="1" applyAlignment="1">
      <alignment horizontal="right" vertical="center" wrapText="1"/>
    </xf>
    <xf numFmtId="1" fontId="8" fillId="7" borderId="426" xfId="0" applyNumberFormat="1" applyFont="1" applyFill="1" applyBorder="1" applyAlignment="1" applyProtection="1">
      <alignment wrapText="1"/>
      <protection locked="0"/>
    </xf>
    <xf numFmtId="1" fontId="8" fillId="7" borderId="425" xfId="0" applyNumberFormat="1" applyFont="1" applyFill="1" applyBorder="1" applyAlignment="1" applyProtection="1">
      <alignment wrapText="1"/>
      <protection locked="0"/>
    </xf>
    <xf numFmtId="1" fontId="8" fillId="3" borderId="449" xfId="0" applyNumberFormat="1" applyFont="1" applyFill="1" applyBorder="1" applyAlignment="1">
      <alignment horizontal="right" vertical="center" wrapText="1"/>
    </xf>
    <xf numFmtId="1" fontId="8" fillId="3" borderId="444" xfId="0" applyNumberFormat="1" applyFont="1" applyFill="1" applyBorder="1" applyAlignment="1">
      <alignment horizontal="right" vertical="center" wrapText="1"/>
    </xf>
    <xf numFmtId="1" fontId="8" fillId="7" borderId="449" xfId="0" applyNumberFormat="1" applyFont="1" applyFill="1" applyBorder="1" applyAlignment="1" applyProtection="1">
      <alignment wrapText="1"/>
      <protection locked="0"/>
    </xf>
    <xf numFmtId="1" fontId="8" fillId="7" borderId="443" xfId="0" applyNumberFormat="1" applyFont="1" applyFill="1" applyBorder="1" applyAlignment="1" applyProtection="1">
      <alignment wrapText="1"/>
      <protection locked="0"/>
    </xf>
    <xf numFmtId="1" fontId="8" fillId="7" borderId="442" xfId="0" applyNumberFormat="1" applyFont="1" applyFill="1" applyBorder="1" applyAlignment="1" applyProtection="1">
      <alignment wrapText="1"/>
      <protection locked="0"/>
    </xf>
    <xf numFmtId="1" fontId="8" fillId="7" borderId="450" xfId="0" applyNumberFormat="1" applyFont="1" applyFill="1" applyBorder="1" applyAlignment="1" applyProtection="1">
      <alignment wrapText="1"/>
      <protection locked="0"/>
    </xf>
    <xf numFmtId="1" fontId="8" fillId="7" borderId="444" xfId="0" applyNumberFormat="1" applyFont="1" applyFill="1" applyBorder="1" applyAlignment="1" applyProtection="1">
      <alignment wrapText="1"/>
      <protection locked="0"/>
    </xf>
    <xf numFmtId="1" fontId="8" fillId="3" borderId="452" xfId="0" applyNumberFormat="1" applyFont="1" applyFill="1" applyBorder="1" applyAlignment="1">
      <alignment horizontal="right" wrapText="1"/>
    </xf>
    <xf numFmtId="1" fontId="8" fillId="0" borderId="453" xfId="0" applyNumberFormat="1" applyFont="1" applyBorder="1" applyAlignment="1">
      <alignment horizontal="right" wrapText="1"/>
    </xf>
    <xf numFmtId="1" fontId="8" fillId="0" borderId="454" xfId="0" applyNumberFormat="1" applyFont="1" applyBorder="1" applyAlignment="1">
      <alignment horizontal="right" wrapText="1"/>
    </xf>
    <xf numFmtId="1" fontId="8" fillId="7" borderId="452" xfId="0" applyNumberFormat="1" applyFont="1" applyFill="1" applyBorder="1" applyAlignment="1" applyProtection="1">
      <alignment wrapText="1"/>
      <protection locked="0"/>
    </xf>
    <xf numFmtId="1" fontId="8" fillId="7" borderId="455" xfId="0" applyNumberFormat="1" applyFont="1" applyFill="1" applyBorder="1" applyAlignment="1" applyProtection="1">
      <alignment wrapText="1"/>
      <protection locked="0"/>
    </xf>
    <xf numFmtId="1" fontId="8" fillId="7" borderId="454" xfId="0" applyNumberFormat="1" applyFont="1" applyFill="1" applyBorder="1" applyAlignment="1" applyProtection="1">
      <alignment wrapText="1"/>
      <protection locked="0"/>
    </xf>
    <xf numFmtId="1" fontId="8" fillId="7" borderId="456" xfId="0" applyNumberFormat="1" applyFont="1" applyFill="1" applyBorder="1" applyAlignment="1" applyProtection="1">
      <alignment wrapText="1"/>
      <protection locked="0"/>
    </xf>
    <xf numFmtId="1" fontId="8" fillId="7" borderId="457" xfId="0" applyNumberFormat="1" applyFont="1" applyFill="1" applyBorder="1" applyAlignment="1" applyProtection="1">
      <alignment wrapText="1"/>
      <protection locked="0"/>
    </xf>
    <xf numFmtId="1" fontId="8" fillId="7" borderId="458" xfId="0" applyNumberFormat="1" applyFont="1" applyFill="1" applyBorder="1" applyAlignment="1" applyProtection="1">
      <alignment wrapText="1"/>
      <protection locked="0"/>
    </xf>
    <xf numFmtId="1" fontId="8" fillId="10" borderId="452" xfId="0" applyNumberFormat="1" applyFont="1" applyFill="1" applyBorder="1" applyAlignment="1">
      <alignment wrapText="1"/>
    </xf>
    <xf numFmtId="1" fontId="8" fillId="10" borderId="458" xfId="0" applyNumberFormat="1" applyFont="1" applyFill="1" applyBorder="1" applyAlignment="1">
      <alignment wrapText="1"/>
    </xf>
    <xf numFmtId="1" fontId="8" fillId="7" borderId="453" xfId="0" applyNumberFormat="1" applyFont="1" applyFill="1" applyBorder="1" applyAlignment="1" applyProtection="1">
      <alignment wrapText="1"/>
      <protection locked="0"/>
    </xf>
    <xf numFmtId="1" fontId="8" fillId="3" borderId="449" xfId="0" applyNumberFormat="1" applyFont="1" applyFill="1" applyBorder="1" applyAlignment="1">
      <alignment horizontal="right" wrapText="1"/>
    </xf>
    <xf numFmtId="1" fontId="8" fillId="0" borderId="444" xfId="0" applyNumberFormat="1" applyFont="1" applyBorder="1" applyAlignment="1">
      <alignment horizontal="right" wrapText="1"/>
    </xf>
    <xf numFmtId="1" fontId="8" fillId="10" borderId="449" xfId="0" applyNumberFormat="1" applyFont="1" applyFill="1" applyBorder="1" applyAlignment="1">
      <alignment wrapText="1"/>
    </xf>
    <xf numFmtId="1" fontId="8" fillId="10" borderId="450" xfId="0" applyNumberFormat="1" applyFont="1" applyFill="1" applyBorder="1" applyAlignment="1">
      <alignment wrapText="1"/>
    </xf>
    <xf numFmtId="1" fontId="8" fillId="0" borderId="426" xfId="0" applyNumberFormat="1" applyFont="1" applyBorder="1" applyAlignment="1">
      <alignment horizontal="right" wrapText="1"/>
    </xf>
    <xf numFmtId="1" fontId="8" fillId="10" borderId="453" xfId="0" applyNumberFormat="1" applyFont="1" applyFill="1" applyBorder="1" applyAlignment="1">
      <alignment wrapText="1"/>
    </xf>
    <xf numFmtId="1" fontId="8" fillId="8" borderId="458" xfId="0" applyNumberFormat="1" applyFont="1" applyFill="1" applyBorder="1" applyAlignment="1">
      <alignment wrapText="1"/>
    </xf>
    <xf numFmtId="1" fontId="8" fillId="10" borderId="455" xfId="0" applyNumberFormat="1" applyFont="1" applyFill="1" applyBorder="1" applyAlignment="1">
      <alignment wrapText="1"/>
    </xf>
    <xf numFmtId="1" fontId="8" fillId="10" borderId="443" xfId="0" applyNumberFormat="1" applyFont="1" applyFill="1" applyBorder="1" applyAlignment="1">
      <alignment wrapText="1"/>
    </xf>
    <xf numFmtId="1" fontId="8" fillId="8" borderId="457" xfId="0" applyNumberFormat="1" applyFont="1" applyFill="1" applyBorder="1" applyAlignment="1">
      <alignment wrapText="1"/>
    </xf>
    <xf numFmtId="1" fontId="8" fillId="10" borderId="442" xfId="0" applyNumberFormat="1" applyFont="1" applyFill="1" applyBorder="1" applyAlignment="1">
      <alignment wrapText="1"/>
    </xf>
    <xf numFmtId="1" fontId="8" fillId="10" borderId="457" xfId="0" applyNumberFormat="1" applyFont="1" applyFill="1" applyBorder="1" applyAlignment="1">
      <alignment wrapText="1"/>
    </xf>
    <xf numFmtId="1" fontId="8" fillId="10" borderId="448" xfId="0" applyNumberFormat="1" applyFont="1" applyFill="1" applyBorder="1" applyAlignment="1">
      <alignment wrapText="1"/>
    </xf>
    <xf numFmtId="1" fontId="8" fillId="10" borderId="460" xfId="0" applyNumberFormat="1" applyFont="1" applyFill="1" applyBorder="1" applyAlignment="1">
      <alignment wrapText="1"/>
    </xf>
    <xf numFmtId="1" fontId="8" fillId="10" borderId="389" xfId="0" applyNumberFormat="1" applyFont="1" applyFill="1" applyBorder="1" applyAlignment="1">
      <alignment wrapText="1"/>
    </xf>
    <xf numFmtId="1" fontId="8" fillId="7" borderId="389" xfId="0" applyNumberFormat="1" applyFont="1" applyFill="1" applyBorder="1" applyAlignment="1" applyProtection="1">
      <alignment wrapText="1"/>
      <protection locked="0"/>
    </xf>
    <xf numFmtId="1" fontId="8" fillId="7" borderId="390" xfId="0" applyNumberFormat="1" applyFont="1" applyFill="1" applyBorder="1" applyAlignment="1" applyProtection="1">
      <alignment wrapText="1"/>
      <protection locked="0"/>
    </xf>
    <xf numFmtId="1" fontId="8" fillId="10" borderId="444" xfId="0" applyNumberFormat="1" applyFont="1" applyFill="1" applyBorder="1" applyAlignment="1">
      <alignment wrapText="1"/>
    </xf>
    <xf numFmtId="1" fontId="8" fillId="8" borderId="426" xfId="0" applyNumberFormat="1" applyFont="1" applyFill="1" applyBorder="1" applyAlignment="1">
      <alignment wrapText="1"/>
    </xf>
    <xf numFmtId="1" fontId="8" fillId="10" borderId="426" xfId="0" applyNumberFormat="1" applyFont="1" applyFill="1" applyBorder="1" applyAlignment="1">
      <alignment wrapText="1"/>
    </xf>
    <xf numFmtId="1" fontId="8" fillId="0" borderId="392" xfId="1" applyNumberFormat="1" applyFont="1" applyFill="1" applyBorder="1" applyAlignment="1">
      <alignment horizontal="right" wrapText="1"/>
    </xf>
    <xf numFmtId="1" fontId="8" fillId="0" borderId="461" xfId="1" applyNumberFormat="1" applyFont="1" applyFill="1" applyBorder="1" applyAlignment="1">
      <alignment horizontal="right" wrapText="1"/>
    </xf>
    <xf numFmtId="1" fontId="8" fillId="8" borderId="452" xfId="0" applyNumberFormat="1" applyFont="1" applyFill="1" applyBorder="1" applyAlignment="1">
      <alignment wrapText="1"/>
    </xf>
    <xf numFmtId="1" fontId="8" fillId="8" borderId="455" xfId="0" applyNumberFormat="1" applyFont="1" applyFill="1" applyBorder="1" applyAlignment="1">
      <alignment wrapText="1"/>
    </xf>
    <xf numFmtId="1" fontId="8" fillId="8" borderId="454" xfId="0" applyNumberFormat="1" applyFont="1" applyFill="1" applyBorder="1" applyAlignment="1">
      <alignment wrapText="1"/>
    </xf>
    <xf numFmtId="1" fontId="8" fillId="10" borderId="454" xfId="0" applyNumberFormat="1" applyFont="1" applyFill="1" applyBorder="1" applyAlignment="1">
      <alignment wrapText="1"/>
    </xf>
    <xf numFmtId="1" fontId="8" fillId="0" borderId="462" xfId="1" applyNumberFormat="1" applyFont="1" applyFill="1" applyBorder="1" applyAlignment="1">
      <alignment horizontal="right" wrapText="1"/>
    </xf>
    <xf numFmtId="1" fontId="8" fillId="0" borderId="463" xfId="1" applyNumberFormat="1" applyFont="1" applyFill="1" applyBorder="1" applyAlignment="1">
      <alignment horizontal="right" wrapText="1"/>
    </xf>
    <xf numFmtId="1" fontId="8" fillId="8" borderId="449" xfId="0" applyNumberFormat="1" applyFont="1" applyFill="1" applyBorder="1" applyAlignment="1">
      <alignment wrapText="1"/>
    </xf>
    <xf numFmtId="1" fontId="8" fillId="8" borderId="443" xfId="0" applyNumberFormat="1" applyFont="1" applyFill="1" applyBorder="1" applyAlignment="1">
      <alignment wrapText="1"/>
    </xf>
    <xf numFmtId="1" fontId="8" fillId="0" borderId="464" xfId="1" applyNumberFormat="1" applyFont="1" applyFill="1" applyBorder="1" applyAlignment="1">
      <alignment horizontal="right" wrapText="1"/>
    </xf>
    <xf numFmtId="1" fontId="8" fillId="0" borderId="465" xfId="1" applyNumberFormat="1" applyFont="1" applyFill="1" applyBorder="1" applyAlignment="1">
      <alignment horizontal="right" wrapText="1"/>
    </xf>
    <xf numFmtId="1" fontId="8" fillId="7" borderId="466" xfId="0" applyNumberFormat="1" applyFont="1" applyFill="1" applyBorder="1" applyAlignment="1" applyProtection="1">
      <alignment wrapText="1"/>
      <protection locked="0"/>
    </xf>
    <xf numFmtId="1" fontId="8" fillId="0" borderId="405" xfId="1" applyNumberFormat="1" applyFont="1" applyFill="1" applyBorder="1" applyAlignment="1">
      <alignment horizontal="right" wrapText="1"/>
    </xf>
    <xf numFmtId="1" fontId="8" fillId="0" borderId="467" xfId="1" applyNumberFormat="1" applyFont="1" applyFill="1" applyBorder="1" applyAlignment="1">
      <alignment horizontal="right" wrapText="1"/>
    </xf>
    <xf numFmtId="1" fontId="8" fillId="0" borderId="432" xfId="0" applyNumberFormat="1" applyFont="1" applyBorder="1" applyAlignment="1">
      <alignment horizontal="right" wrapText="1"/>
    </xf>
    <xf numFmtId="1" fontId="8" fillId="0" borderId="468" xfId="2" applyNumberFormat="1" applyFont="1" applyFill="1" applyBorder="1" applyAlignment="1">
      <alignment horizontal="right" wrapText="1"/>
    </xf>
    <xf numFmtId="1" fontId="8" fillId="0" borderId="469" xfId="2" applyNumberFormat="1" applyFont="1" applyFill="1" applyBorder="1" applyAlignment="1">
      <alignment horizontal="right" wrapText="1"/>
    </xf>
    <xf numFmtId="1" fontId="8" fillId="2" borderId="470" xfId="2" applyNumberFormat="1" applyFont="1" applyBorder="1" applyAlignment="1" applyProtection="1">
      <alignment wrapText="1"/>
      <protection locked="0"/>
    </xf>
    <xf numFmtId="1" fontId="8" fillId="2" borderId="471" xfId="2" applyNumberFormat="1" applyFont="1" applyBorder="1" applyAlignment="1" applyProtection="1">
      <alignment wrapText="1"/>
      <protection locked="0"/>
    </xf>
    <xf numFmtId="1" fontId="8" fillId="2" borderId="472" xfId="2" applyNumberFormat="1" applyFont="1" applyBorder="1" applyAlignment="1" applyProtection="1">
      <alignment wrapText="1"/>
      <protection locked="0"/>
    </xf>
    <xf numFmtId="1" fontId="8" fillId="2" borderId="469" xfId="2" applyNumberFormat="1" applyFont="1" applyBorder="1" applyAlignment="1" applyProtection="1">
      <alignment wrapText="1"/>
      <protection locked="0"/>
    </xf>
    <xf numFmtId="1" fontId="8" fillId="2" borderId="473" xfId="2" applyNumberFormat="1" applyFont="1" applyBorder="1" applyAlignment="1" applyProtection="1">
      <alignment wrapText="1"/>
      <protection locked="0"/>
    </xf>
    <xf numFmtId="1" fontId="8" fillId="2" borderId="474" xfId="2" applyNumberFormat="1" applyFont="1" applyBorder="1" applyAlignment="1" applyProtection="1">
      <alignment wrapText="1"/>
      <protection locked="0"/>
    </xf>
    <xf numFmtId="1" fontId="8" fillId="2" borderId="447" xfId="2" applyNumberFormat="1" applyFont="1" applyBorder="1" applyAlignment="1" applyProtection="1">
      <alignment wrapText="1"/>
      <protection locked="0"/>
    </xf>
    <xf numFmtId="1" fontId="8" fillId="0" borderId="475" xfId="2" applyNumberFormat="1" applyFont="1" applyFill="1" applyBorder="1" applyAlignment="1">
      <alignment horizontal="right" wrapText="1"/>
    </xf>
    <xf numFmtId="1" fontId="8" fillId="0" borderId="476" xfId="2" applyNumberFormat="1" applyFont="1" applyFill="1" applyBorder="1" applyAlignment="1">
      <alignment horizontal="right" wrapText="1"/>
    </xf>
    <xf numFmtId="1" fontId="8" fillId="2" borderId="477" xfId="2" applyNumberFormat="1" applyFont="1" applyBorder="1" applyAlignment="1" applyProtection="1">
      <alignment wrapText="1"/>
      <protection locked="0"/>
    </xf>
    <xf numFmtId="1" fontId="8" fillId="2" borderId="478" xfId="2" applyNumberFormat="1" applyFont="1" applyBorder="1" applyAlignment="1" applyProtection="1">
      <alignment wrapText="1"/>
      <protection locked="0"/>
    </xf>
    <xf numFmtId="1" fontId="8" fillId="2" borderId="479" xfId="2" applyNumberFormat="1" applyFont="1" applyBorder="1" applyAlignment="1" applyProtection="1">
      <alignment wrapText="1"/>
      <protection locked="0"/>
    </xf>
    <xf numFmtId="1" fontId="8" fillId="2" borderId="476" xfId="2" applyNumberFormat="1" applyFont="1" applyBorder="1" applyAlignment="1" applyProtection="1">
      <alignment wrapText="1"/>
      <protection locked="0"/>
    </xf>
    <xf numFmtId="1" fontId="8" fillId="2" borderId="480" xfId="2" applyNumberFormat="1" applyFont="1" applyBorder="1" applyAlignment="1" applyProtection="1">
      <alignment wrapText="1"/>
      <protection locked="0"/>
    </xf>
    <xf numFmtId="1" fontId="8" fillId="2" borderId="481" xfId="2" applyNumberFormat="1" applyFont="1" applyBorder="1" applyAlignment="1" applyProtection="1">
      <alignment wrapText="1"/>
      <protection locked="0"/>
    </xf>
    <xf numFmtId="1" fontId="8" fillId="2" borderId="482" xfId="2" applyNumberFormat="1" applyFont="1" applyBorder="1" applyAlignment="1" applyProtection="1">
      <alignment wrapText="1"/>
      <protection locked="0"/>
    </xf>
    <xf numFmtId="1" fontId="8" fillId="2" borderId="483" xfId="2" applyNumberFormat="1" applyFont="1" applyBorder="1" applyAlignment="1" applyProtection="1">
      <alignment wrapText="1"/>
      <protection locked="0"/>
    </xf>
    <xf numFmtId="1" fontId="8" fillId="2" borderId="484" xfId="2" applyNumberFormat="1" applyFont="1" applyBorder="1" applyAlignment="1" applyProtection="1">
      <alignment wrapText="1"/>
      <protection locked="0"/>
    </xf>
    <xf numFmtId="1" fontId="8" fillId="2" borderId="485" xfId="2" applyNumberFormat="1" applyFont="1" applyBorder="1" applyAlignment="1" applyProtection="1">
      <alignment wrapText="1"/>
      <protection locked="0"/>
    </xf>
    <xf numFmtId="1" fontId="8" fillId="7" borderId="486" xfId="0" applyNumberFormat="1" applyFont="1" applyFill="1" applyBorder="1" applyAlignment="1" applyProtection="1">
      <alignment wrapText="1"/>
      <protection locked="0"/>
    </xf>
    <xf numFmtId="1" fontId="8" fillId="7" borderId="487" xfId="0" applyNumberFormat="1" applyFont="1" applyFill="1" applyBorder="1" applyAlignment="1" applyProtection="1">
      <alignment wrapText="1"/>
      <protection locked="0"/>
    </xf>
    <xf numFmtId="1" fontId="8" fillId="7" borderId="488" xfId="0" applyNumberFormat="1" applyFont="1" applyFill="1" applyBorder="1" applyAlignment="1" applyProtection="1">
      <alignment wrapText="1"/>
      <protection locked="0"/>
    </xf>
    <xf numFmtId="1" fontId="8" fillId="7" borderId="489" xfId="0" applyNumberFormat="1" applyFont="1" applyFill="1" applyBorder="1" applyAlignment="1" applyProtection="1">
      <alignment wrapText="1"/>
      <protection locked="0"/>
    </xf>
    <xf numFmtId="1" fontId="8" fillId="0" borderId="491" xfId="0" applyNumberFormat="1" applyFont="1" applyBorder="1" applyAlignment="1">
      <alignment horizontal="right" wrapText="1"/>
    </xf>
    <xf numFmtId="1" fontId="8" fillId="0" borderId="492" xfId="2" applyNumberFormat="1" applyFont="1" applyFill="1" applyBorder="1" applyAlignment="1">
      <alignment horizontal="right" wrapText="1"/>
    </xf>
    <xf numFmtId="1" fontId="8" fillId="0" borderId="493" xfId="2" applyNumberFormat="1" applyFont="1" applyFill="1" applyBorder="1" applyAlignment="1">
      <alignment horizontal="right" wrapText="1"/>
    </xf>
    <xf numFmtId="1" fontId="8" fillId="2" borderId="494" xfId="2" applyNumberFormat="1" applyFont="1" applyBorder="1" applyAlignment="1" applyProtection="1">
      <alignment wrapText="1"/>
      <protection locked="0"/>
    </xf>
    <xf numFmtId="1" fontId="8" fillId="2" borderId="495" xfId="2" applyNumberFormat="1" applyFont="1" applyBorder="1" applyAlignment="1" applyProtection="1">
      <alignment wrapText="1"/>
      <protection locked="0"/>
    </xf>
    <xf numFmtId="1" fontId="8" fillId="2" borderId="496" xfId="2" applyNumberFormat="1" applyFont="1" applyBorder="1" applyAlignment="1" applyProtection="1">
      <alignment wrapText="1"/>
      <protection locked="0"/>
    </xf>
    <xf numFmtId="1" fontId="8" fillId="2" borderId="497" xfId="2" applyNumberFormat="1" applyFont="1" applyBorder="1" applyAlignment="1" applyProtection="1">
      <alignment wrapText="1"/>
      <protection locked="0"/>
    </xf>
    <xf numFmtId="1" fontId="8" fillId="7" borderId="498" xfId="0" applyNumberFormat="1" applyFont="1" applyFill="1" applyBorder="1" applyAlignment="1" applyProtection="1">
      <alignment wrapText="1"/>
      <protection locked="0"/>
    </xf>
    <xf numFmtId="1" fontId="8" fillId="7" borderId="499" xfId="0" applyNumberFormat="1" applyFont="1" applyFill="1" applyBorder="1" applyAlignment="1" applyProtection="1">
      <alignment wrapText="1"/>
      <protection locked="0"/>
    </xf>
    <xf numFmtId="1" fontId="8" fillId="10" borderId="491" xfId="0" applyNumberFormat="1" applyFont="1" applyFill="1" applyBorder="1" applyAlignment="1">
      <alignment wrapText="1"/>
    </xf>
    <xf numFmtId="1" fontId="8" fillId="10" borderId="500" xfId="0" applyNumberFormat="1" applyFont="1" applyFill="1" applyBorder="1" applyAlignment="1">
      <alignment wrapText="1"/>
    </xf>
    <xf numFmtId="1" fontId="8" fillId="7" borderId="501" xfId="0" applyNumberFormat="1" applyFont="1" applyFill="1" applyBorder="1" applyAlignment="1" applyProtection="1">
      <alignment wrapText="1"/>
      <protection locked="0"/>
    </xf>
    <xf numFmtId="1" fontId="8" fillId="7" borderId="500" xfId="0" applyNumberFormat="1" applyFont="1" applyFill="1" applyBorder="1" applyAlignment="1" applyProtection="1">
      <alignment wrapText="1"/>
      <protection locked="0"/>
    </xf>
    <xf numFmtId="1" fontId="8" fillId="3" borderId="453" xfId="0" applyNumberFormat="1" applyFont="1" applyFill="1" applyBorder="1" applyAlignment="1">
      <alignment horizontal="right" wrapText="1"/>
    </xf>
    <xf numFmtId="1" fontId="8" fillId="3" borderId="455" xfId="0" applyNumberFormat="1" applyFont="1" applyFill="1" applyBorder="1" applyAlignment="1">
      <alignment horizontal="right" wrapText="1"/>
    </xf>
    <xf numFmtId="1" fontId="8" fillId="3" borderId="502" xfId="0" applyNumberFormat="1" applyFont="1" applyFill="1" applyBorder="1" applyAlignment="1">
      <alignment horizontal="right" wrapText="1"/>
    </xf>
    <xf numFmtId="1" fontId="8" fillId="3" borderId="454" xfId="0" applyNumberFormat="1" applyFont="1" applyFill="1" applyBorder="1" applyAlignment="1">
      <alignment horizontal="right" wrapText="1"/>
    </xf>
    <xf numFmtId="1" fontId="8" fillId="3" borderId="458" xfId="0" applyNumberFormat="1" applyFont="1" applyFill="1" applyBorder="1" applyAlignment="1">
      <alignment horizontal="right" wrapText="1"/>
    </xf>
    <xf numFmtId="1" fontId="8" fillId="10" borderId="452" xfId="0" applyNumberFormat="1" applyFont="1" applyFill="1" applyBorder="1" applyAlignment="1">
      <alignment horizontal="right" wrapText="1"/>
    </xf>
    <xf numFmtId="1" fontId="8" fillId="10" borderId="453" xfId="0" applyNumberFormat="1" applyFont="1" applyFill="1" applyBorder="1" applyAlignment="1">
      <alignment horizontal="right" wrapText="1"/>
    </xf>
    <xf numFmtId="1" fontId="8" fillId="3" borderId="456" xfId="0" applyNumberFormat="1" applyFont="1" applyFill="1" applyBorder="1" applyAlignment="1">
      <alignment horizontal="right" wrapText="1"/>
    </xf>
    <xf numFmtId="1" fontId="8" fillId="3" borderId="444" xfId="0" applyNumberFormat="1" applyFont="1" applyFill="1" applyBorder="1" applyAlignment="1">
      <alignment horizontal="right" wrapText="1"/>
    </xf>
    <xf numFmtId="1" fontId="8" fillId="3" borderId="443" xfId="0" applyNumberFormat="1" applyFont="1" applyFill="1" applyBorder="1" applyAlignment="1">
      <alignment horizontal="right" wrapText="1"/>
    </xf>
    <xf numFmtId="1" fontId="8" fillId="3" borderId="503" xfId="0" applyNumberFormat="1" applyFont="1" applyFill="1" applyBorder="1" applyAlignment="1">
      <alignment horizontal="right" wrapText="1"/>
    </xf>
    <xf numFmtId="1" fontId="8" fillId="3" borderId="450" xfId="0" applyNumberFormat="1" applyFont="1" applyFill="1" applyBorder="1" applyAlignment="1">
      <alignment horizontal="right" wrapText="1"/>
    </xf>
    <xf numFmtId="1" fontId="8" fillId="10" borderId="449" xfId="0" applyNumberFormat="1" applyFont="1" applyFill="1" applyBorder="1" applyAlignment="1">
      <alignment horizontal="right" wrapText="1"/>
    </xf>
    <xf numFmtId="1" fontId="8" fillId="10" borderId="444" xfId="0" applyNumberFormat="1" applyFont="1" applyFill="1" applyBorder="1" applyAlignment="1">
      <alignment horizontal="right" wrapText="1"/>
    </xf>
    <xf numFmtId="1" fontId="8" fillId="0" borderId="512" xfId="0" applyNumberFormat="1" applyFont="1" applyBorder="1" applyAlignment="1">
      <alignment horizontal="center" vertical="center" wrapText="1"/>
    </xf>
    <xf numFmtId="1" fontId="8" fillId="0" borderId="508" xfId="0" applyNumberFormat="1" applyFont="1" applyBorder="1" applyAlignment="1">
      <alignment horizontal="center" vertical="center" wrapText="1"/>
    </xf>
    <xf numFmtId="1" fontId="8" fillId="0" borderId="513" xfId="0" applyNumberFormat="1" applyFont="1" applyBorder="1" applyAlignment="1">
      <alignment horizontal="center" vertical="center" wrapText="1"/>
    </xf>
    <xf numFmtId="1" fontId="8" fillId="7" borderId="517" xfId="0" applyNumberFormat="1" applyFont="1" applyFill="1" applyBorder="1" applyProtection="1">
      <protection locked="0"/>
    </xf>
    <xf numFmtId="1" fontId="8" fillId="0" borderId="451" xfId="0" applyNumberFormat="1" applyFont="1" applyBorder="1" applyAlignment="1">
      <alignment horizontal="right" wrapText="1"/>
    </xf>
    <xf numFmtId="1" fontId="8" fillId="0" borderId="451" xfId="0" applyNumberFormat="1" applyFont="1" applyBorder="1"/>
    <xf numFmtId="1" fontId="8" fillId="7" borderId="454" xfId="0" applyNumberFormat="1" applyFont="1" applyFill="1" applyBorder="1" applyProtection="1">
      <protection locked="0"/>
    </xf>
    <xf numFmtId="1" fontId="8" fillId="7" borderId="455" xfId="0" applyNumberFormat="1" applyFont="1" applyFill="1" applyBorder="1" applyProtection="1">
      <protection locked="0"/>
    </xf>
    <xf numFmtId="1" fontId="8" fillId="7" borderId="502" xfId="0" applyNumberFormat="1" applyFont="1" applyFill="1" applyBorder="1" applyProtection="1">
      <protection locked="0"/>
    </xf>
    <xf numFmtId="1" fontId="8" fillId="7" borderId="519" xfId="0" applyNumberFormat="1" applyFont="1" applyFill="1" applyBorder="1" applyProtection="1">
      <protection locked="0"/>
    </xf>
    <xf numFmtId="1" fontId="8" fillId="7" borderId="451" xfId="0" applyNumberFormat="1" applyFont="1" applyFill="1" applyBorder="1" applyProtection="1">
      <protection locked="0"/>
    </xf>
    <xf numFmtId="1" fontId="8" fillId="7" borderId="503" xfId="0" applyNumberFormat="1" applyFont="1" applyFill="1" applyBorder="1" applyProtection="1">
      <protection locked="0"/>
    </xf>
    <xf numFmtId="1" fontId="8" fillId="7" borderId="520" xfId="0" applyNumberFormat="1" applyFont="1" applyFill="1" applyBorder="1" applyProtection="1">
      <protection locked="0"/>
    </xf>
    <xf numFmtId="1" fontId="6" fillId="3" borderId="507" xfId="0" applyNumberFormat="1" applyFont="1" applyFill="1" applyBorder="1" applyAlignment="1">
      <alignment horizontal="center"/>
    </xf>
    <xf numFmtId="1" fontId="2" fillId="4" borderId="505" xfId="0" applyNumberFormat="1" applyFont="1" applyFill="1" applyBorder="1"/>
    <xf numFmtId="1" fontId="1" fillId="0" borderId="521" xfId="0" applyNumberFormat="1" applyFont="1" applyBorder="1" applyAlignment="1">
      <alignment vertical="center"/>
    </xf>
    <xf numFmtId="2" fontId="8" fillId="7" borderId="515" xfId="0" applyNumberFormat="1" applyFont="1" applyFill="1" applyBorder="1" applyProtection="1">
      <protection locked="0"/>
    </xf>
    <xf numFmtId="1" fontId="8" fillId="0" borderId="521" xfId="0" applyNumberFormat="1" applyFont="1" applyBorder="1" applyAlignment="1">
      <alignment vertical="center"/>
    </xf>
    <xf numFmtId="1" fontId="8" fillId="8" borderId="515" xfId="0" applyNumberFormat="1" applyFont="1" applyFill="1" applyBorder="1"/>
    <xf numFmtId="1" fontId="8" fillId="7" borderId="515" xfId="0" applyNumberFormat="1" applyFont="1" applyFill="1" applyBorder="1" applyProtection="1">
      <protection locked="0"/>
    </xf>
    <xf numFmtId="1" fontId="8" fillId="8" borderId="518" xfId="0" applyNumberFormat="1" applyFont="1" applyFill="1" applyBorder="1"/>
    <xf numFmtId="1" fontId="8" fillId="8" borderId="451" xfId="0" applyNumberFormat="1" applyFont="1" applyFill="1" applyBorder="1"/>
    <xf numFmtId="1" fontId="8" fillId="7" borderId="518" xfId="0" applyNumberFormat="1" applyFont="1" applyFill="1" applyBorder="1" applyProtection="1">
      <protection locked="0"/>
    </xf>
    <xf numFmtId="1" fontId="8" fillId="0" borderId="521" xfId="0" applyNumberFormat="1" applyFont="1" applyBorder="1" applyAlignment="1" applyProtection="1">
      <alignment horizontal="center" vertical="center" wrapText="1"/>
      <protection hidden="1"/>
    </xf>
    <xf numFmtId="1" fontId="8" fillId="0" borderId="512" xfId="0" applyNumberFormat="1" applyFont="1" applyBorder="1" applyAlignment="1">
      <alignment horizontal="center" vertical="center"/>
    </xf>
    <xf numFmtId="1" fontId="8" fillId="0" borderId="523" xfId="0" applyNumberFormat="1" applyFont="1" applyBorder="1" applyAlignment="1">
      <alignment horizontal="center" vertical="center"/>
    </xf>
    <xf numFmtId="1" fontId="8" fillId="0" borderId="522" xfId="0" applyNumberFormat="1" applyFont="1" applyBorder="1" applyAlignment="1">
      <alignment horizontal="center" vertical="center" wrapText="1"/>
    </xf>
    <xf numFmtId="1" fontId="8" fillId="0" borderId="517" xfId="0" applyNumberFormat="1" applyFont="1" applyBorder="1"/>
    <xf numFmtId="1" fontId="8" fillId="0" borderId="454" xfId="0" applyNumberFormat="1" applyFont="1" applyBorder="1"/>
    <xf numFmtId="1" fontId="8" fillId="0" borderId="453" xfId="0" applyNumberFormat="1" applyFont="1" applyBorder="1"/>
    <xf numFmtId="1" fontId="8" fillId="0" borderId="455" xfId="0" applyNumberFormat="1" applyFont="1" applyBorder="1"/>
    <xf numFmtId="1" fontId="8" fillId="7" borderId="452" xfId="0" applyNumberFormat="1" applyFont="1" applyFill="1" applyBorder="1" applyProtection="1">
      <protection locked="0"/>
    </xf>
    <xf numFmtId="1" fontId="8" fillId="7" borderId="456" xfId="0" applyNumberFormat="1" applyFont="1" applyFill="1" applyBorder="1" applyProtection="1">
      <protection locked="0"/>
    </xf>
    <xf numFmtId="1" fontId="8" fillId="0" borderId="444" xfId="0" applyNumberFormat="1" applyFont="1" applyBorder="1"/>
    <xf numFmtId="1" fontId="8" fillId="0" borderId="443" xfId="0" applyNumberFormat="1" applyFont="1" applyBorder="1"/>
    <xf numFmtId="1" fontId="8" fillId="7" borderId="449" xfId="0" applyNumberFormat="1" applyFont="1" applyFill="1" applyBorder="1" applyProtection="1">
      <protection locked="0"/>
    </xf>
    <xf numFmtId="1" fontId="7" fillId="3" borderId="507" xfId="0" applyNumberFormat="1" applyFont="1" applyFill="1" applyBorder="1" applyAlignment="1">
      <alignment vertical="top"/>
    </xf>
    <xf numFmtId="1" fontId="8" fillId="0" borderId="523" xfId="0" applyNumberFormat="1" applyFont="1" applyBorder="1" applyAlignment="1">
      <alignment horizontal="center" vertical="center" wrapText="1"/>
    </xf>
    <xf numFmtId="1" fontId="8" fillId="0" borderId="524" xfId="0" applyNumberFormat="1" applyFont="1" applyBorder="1" applyAlignment="1">
      <alignment horizontal="center" vertical="center" wrapText="1"/>
    </xf>
    <xf numFmtId="1" fontId="8" fillId="0" borderId="506" xfId="0" applyNumberFormat="1" applyFont="1" applyBorder="1" applyAlignment="1">
      <alignment horizontal="center" vertical="center" wrapText="1"/>
    </xf>
    <xf numFmtId="1" fontId="8" fillId="0" borderId="507" xfId="0" applyNumberFormat="1" applyFont="1" applyBorder="1" applyAlignment="1">
      <alignment horizontal="center" vertical="center" wrapText="1"/>
    </xf>
    <xf numFmtId="1" fontId="8" fillId="7" borderId="516" xfId="0" applyNumberFormat="1" applyFont="1" applyFill="1" applyBorder="1" applyProtection="1">
      <protection locked="0"/>
    </xf>
    <xf numFmtId="1" fontId="7" fillId="7" borderId="516" xfId="0" applyNumberFormat="1" applyFont="1" applyFill="1" applyBorder="1" applyProtection="1">
      <protection locked="0"/>
    </xf>
    <xf numFmtId="1" fontId="8" fillId="0" borderId="452" xfId="0" applyNumberFormat="1" applyFont="1" applyBorder="1"/>
    <xf numFmtId="1" fontId="8" fillId="8" borderId="452" xfId="0" applyNumberFormat="1" applyFont="1" applyFill="1" applyBorder="1"/>
    <xf numFmtId="1" fontId="8" fillId="8" borderId="455" xfId="0" applyNumberFormat="1" applyFont="1" applyFill="1" applyBorder="1"/>
    <xf numFmtId="1" fontId="8" fillId="8" borderId="456" xfId="0" applyNumberFormat="1" applyFont="1" applyFill="1" applyBorder="1"/>
    <xf numFmtId="1" fontId="8" fillId="7" borderId="458" xfId="0" applyNumberFormat="1" applyFont="1" applyFill="1" applyBorder="1" applyProtection="1">
      <protection locked="0"/>
    </xf>
    <xf numFmtId="1" fontId="7" fillId="7" borderId="456" xfId="0" applyNumberFormat="1" applyFont="1" applyFill="1" applyBorder="1" applyProtection="1">
      <protection locked="0"/>
    </xf>
    <xf numFmtId="1" fontId="7" fillId="7" borderId="451" xfId="0" applyNumberFormat="1" applyFont="1" applyFill="1" applyBorder="1" applyProtection="1">
      <protection locked="0"/>
    </xf>
    <xf numFmtId="1" fontId="8" fillId="3" borderId="452" xfId="0" applyNumberFormat="1" applyFont="1" applyFill="1" applyBorder="1"/>
    <xf numFmtId="1" fontId="8" fillId="0" borderId="449" xfId="0" applyNumberFormat="1" applyFont="1" applyBorder="1"/>
    <xf numFmtId="1" fontId="8" fillId="7" borderId="450" xfId="0" applyNumberFormat="1" applyFont="1" applyFill="1" applyBorder="1" applyProtection="1">
      <protection locked="0"/>
    </xf>
    <xf numFmtId="1" fontId="8" fillId="0" borderId="513" xfId="0" applyNumberFormat="1" applyFont="1" applyBorder="1"/>
    <xf numFmtId="1" fontId="8" fillId="0" borderId="523" xfId="0" applyNumberFormat="1" applyFont="1" applyBorder="1"/>
    <xf numFmtId="1" fontId="8" fillId="0" borderId="508" xfId="0" applyNumberFormat="1" applyFont="1" applyBorder="1"/>
    <xf numFmtId="1" fontId="8" fillId="0" borderId="512" xfId="0" applyNumberFormat="1" applyFont="1" applyBorder="1"/>
    <xf numFmtId="1" fontId="8" fillId="0" borderId="507" xfId="0" applyNumberFormat="1" applyFont="1" applyBorder="1"/>
    <xf numFmtId="1" fontId="8" fillId="0" borderId="522" xfId="0" applyNumberFormat="1" applyFont="1" applyBorder="1"/>
    <xf numFmtId="1" fontId="8" fillId="0" borderId="521" xfId="0" applyNumberFormat="1" applyFont="1" applyBorder="1"/>
    <xf numFmtId="1" fontId="8" fillId="0" borderId="513" xfId="0" applyNumberFormat="1" applyFont="1" applyBorder="1" applyAlignment="1">
      <alignment horizontal="center" vertical="center"/>
    </xf>
    <xf numFmtId="1" fontId="8" fillId="0" borderId="508" xfId="0" applyNumberFormat="1" applyFont="1" applyBorder="1" applyAlignment="1">
      <alignment horizontal="center" vertical="center"/>
    </xf>
    <xf numFmtId="1" fontId="8" fillId="0" borderId="511" xfId="0" applyNumberFormat="1" applyFont="1" applyBorder="1" applyAlignment="1">
      <alignment horizontal="center" vertical="center" wrapText="1"/>
    </xf>
    <xf numFmtId="1" fontId="8" fillId="0" borderId="516" xfId="0" applyNumberFormat="1" applyFont="1" applyBorder="1" applyAlignment="1">
      <alignment horizontal="center" vertical="center" wrapText="1"/>
    </xf>
    <xf numFmtId="1" fontId="8" fillId="7" borderId="51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1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1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16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454" xfId="0" applyNumberFormat="1" applyFont="1" applyFill="1" applyBorder="1"/>
    <xf numFmtId="1" fontId="8" fillId="8" borderId="502" xfId="0" applyNumberFormat="1" applyFont="1" applyFill="1" applyBorder="1"/>
    <xf numFmtId="1" fontId="8" fillId="8" borderId="519" xfId="0" applyNumberFormat="1" applyFont="1" applyFill="1" applyBorder="1"/>
    <xf numFmtId="1" fontId="8" fillId="0" borderId="452" xfId="0" applyNumberFormat="1" applyFont="1" applyBorder="1" applyAlignment="1">
      <alignment horizontal="center" vertical="center" wrapText="1"/>
    </xf>
    <xf numFmtId="1" fontId="8" fillId="0" borderId="453" xfId="0" applyNumberFormat="1" applyFont="1" applyBorder="1" applyAlignment="1">
      <alignment horizontal="center" vertical="center" wrapText="1"/>
    </xf>
    <xf numFmtId="1" fontId="8" fillId="0" borderId="456" xfId="0" applyNumberFormat="1" applyFont="1" applyBorder="1" applyAlignment="1">
      <alignment horizontal="center" vertical="center" wrapText="1"/>
    </xf>
    <xf numFmtId="1" fontId="8" fillId="7" borderId="45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5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5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5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0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1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5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4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4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0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20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513" xfId="0" applyNumberFormat="1" applyFont="1" applyFill="1" applyBorder="1"/>
    <xf numFmtId="1" fontId="8" fillId="8" borderId="508" xfId="0" applyNumberFormat="1" applyFont="1" applyFill="1" applyBorder="1"/>
    <xf numFmtId="1" fontId="8" fillId="0" borderId="525" xfId="0" applyNumberFormat="1" applyFont="1" applyBorder="1" applyAlignment="1">
      <alignment horizontal="center" vertical="center" wrapText="1"/>
    </xf>
    <xf numFmtId="1" fontId="8" fillId="0" borderId="521" xfId="0" applyNumberFormat="1" applyFont="1" applyBorder="1" applyAlignment="1">
      <alignment horizontal="center" vertical="center" wrapText="1"/>
    </xf>
    <xf numFmtId="1" fontId="8" fillId="7" borderId="51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0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0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2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1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1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2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27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451" xfId="0" applyNumberFormat="1" applyFont="1" applyBorder="1" applyAlignment="1">
      <alignment horizontal="center" vertical="center" wrapText="1"/>
    </xf>
    <xf numFmtId="1" fontId="8" fillId="7" borderId="51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59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449" xfId="0" applyNumberFormat="1" applyFont="1" applyBorder="1" applyAlignment="1">
      <alignment horizontal="center" vertical="center" wrapText="1"/>
    </xf>
    <xf numFmtId="1" fontId="8" fillId="3" borderId="444" xfId="0" applyNumberFormat="1" applyFont="1" applyFill="1" applyBorder="1" applyAlignment="1">
      <alignment horizontal="center" vertical="center" wrapText="1"/>
    </xf>
    <xf numFmtId="1" fontId="8" fillId="3" borderId="453" xfId="0" applyNumberFormat="1" applyFont="1" applyFill="1" applyBorder="1" applyAlignment="1">
      <alignment horizontal="center" vertical="center" wrapText="1"/>
    </xf>
    <xf numFmtId="1" fontId="8" fillId="0" borderId="455" xfId="0" applyNumberFormat="1" applyFont="1" applyBorder="1" applyAlignment="1">
      <alignment horizontal="center" vertical="center" wrapText="1"/>
    </xf>
    <xf numFmtId="1" fontId="8" fillId="7" borderId="45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443" xfId="0" applyNumberFormat="1" applyFont="1" applyBorder="1" applyAlignment="1">
      <alignment horizontal="center" vertical="center" wrapText="1"/>
    </xf>
    <xf numFmtId="1" fontId="8" fillId="3" borderId="513" xfId="0" applyNumberFormat="1" applyFont="1" applyFill="1" applyBorder="1" applyAlignment="1">
      <alignment horizontal="center" vertical="center" wrapText="1"/>
    </xf>
    <xf numFmtId="1" fontId="8" fillId="3" borderId="523" xfId="0" applyNumberFormat="1" applyFont="1" applyFill="1" applyBorder="1" applyAlignment="1">
      <alignment horizontal="center" vertical="center" wrapText="1"/>
    </xf>
    <xf numFmtId="1" fontId="8" fillId="3" borderId="526" xfId="0" applyNumberFormat="1" applyFont="1" applyFill="1" applyBorder="1" applyAlignment="1">
      <alignment horizontal="center" vertical="center" wrapText="1"/>
    </xf>
    <xf numFmtId="1" fontId="8" fillId="3" borderId="512" xfId="0" applyNumberFormat="1" applyFont="1" applyFill="1" applyBorder="1" applyAlignment="1">
      <alignment horizontal="center" vertical="center" wrapText="1"/>
    </xf>
    <xf numFmtId="1" fontId="8" fillId="3" borderId="525" xfId="0" applyNumberFormat="1" applyFont="1" applyFill="1" applyBorder="1" applyAlignment="1">
      <alignment horizontal="center" vertical="center" wrapText="1"/>
    </xf>
    <xf numFmtId="1" fontId="8" fillId="3" borderId="521" xfId="0" applyNumberFormat="1" applyFont="1" applyFill="1" applyBorder="1" applyAlignment="1">
      <alignment horizontal="center" vertical="center" wrapText="1"/>
    </xf>
    <xf numFmtId="0" fontId="4" fillId="9" borderId="517" xfId="0" applyFont="1" applyFill="1" applyBorder="1"/>
    <xf numFmtId="1" fontId="8" fillId="7" borderId="52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2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0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10" xfId="0" applyNumberFormat="1" applyFont="1" applyFill="1" applyBorder="1" applyAlignment="1" applyProtection="1">
      <alignment horizontal="center" vertical="center" wrapText="1"/>
      <protection locked="0"/>
    </xf>
    <xf numFmtId="0" fontId="4" fillId="9" borderId="452" xfId="0" applyFont="1" applyFill="1" applyBorder="1"/>
    <xf numFmtId="0" fontId="4" fillId="9" borderId="455" xfId="0" applyFont="1" applyFill="1" applyBorder="1"/>
    <xf numFmtId="1" fontId="8" fillId="10" borderId="513" xfId="0" applyNumberFormat="1" applyFont="1" applyFill="1" applyBorder="1" applyAlignment="1">
      <alignment horizontal="center" vertical="center" wrapText="1"/>
    </xf>
    <xf numFmtId="1" fontId="8" fillId="10" borderId="508" xfId="0" applyNumberFormat="1" applyFont="1" applyFill="1" applyBorder="1" applyAlignment="1">
      <alignment horizontal="center" vertical="center" wrapText="1"/>
    </xf>
    <xf numFmtId="1" fontId="8" fillId="10" borderId="526" xfId="0" applyNumberFormat="1" applyFont="1" applyFill="1" applyBorder="1" applyAlignment="1">
      <alignment horizontal="center" vertical="center" wrapText="1"/>
    </xf>
    <xf numFmtId="1" fontId="8" fillId="0" borderId="526" xfId="0" applyNumberFormat="1" applyFont="1" applyBorder="1" applyAlignment="1">
      <alignment horizontal="center" vertical="center" wrapText="1"/>
    </xf>
    <xf numFmtId="1" fontId="8" fillId="0" borderId="527" xfId="0" applyNumberFormat="1" applyFont="1" applyBorder="1" applyAlignment="1">
      <alignment horizontal="center" vertical="center" wrapText="1"/>
    </xf>
    <xf numFmtId="1" fontId="8" fillId="0" borderId="510" xfId="0" applyNumberFormat="1" applyFont="1" applyBorder="1" applyAlignment="1">
      <alignment horizontal="center" vertical="center"/>
    </xf>
    <xf numFmtId="1" fontId="8" fillId="0" borderId="510" xfId="0" applyNumberFormat="1" applyFont="1" applyBorder="1" applyAlignment="1">
      <alignment horizontal="center" vertical="center" wrapText="1"/>
    </xf>
    <xf numFmtId="1" fontId="8" fillId="11" borderId="521" xfId="0" applyNumberFormat="1" applyFont="1" applyFill="1" applyBorder="1" applyAlignment="1" applyProtection="1">
      <alignment horizontal="right" vertical="center" wrapText="1"/>
      <protection locked="0"/>
    </xf>
    <xf numFmtId="1" fontId="8" fillId="11" borderId="451" xfId="0" applyNumberFormat="1" applyFont="1" applyFill="1" applyBorder="1" applyAlignment="1" applyProtection="1">
      <alignment horizontal="right" vertical="center" wrapText="1"/>
      <protection locked="0"/>
    </xf>
    <xf numFmtId="1" fontId="8" fillId="11" borderId="451" xfId="0" applyNumberFormat="1" applyFont="1" applyFill="1" applyBorder="1" applyAlignment="1" applyProtection="1">
      <alignment horizontal="right" vertical="center"/>
      <protection locked="0"/>
    </xf>
    <xf numFmtId="1" fontId="8" fillId="11" borderId="451" xfId="0" applyNumberFormat="1" applyFont="1" applyFill="1" applyBorder="1" applyAlignment="1" applyProtection="1">
      <alignment horizontal="right" vertical="top" wrapText="1"/>
      <protection locked="0"/>
    </xf>
    <xf numFmtId="1" fontId="8" fillId="0" borderId="521" xfId="0" applyNumberFormat="1" applyFont="1" applyBorder="1" applyAlignment="1">
      <alignment horizontal="center" vertical="center"/>
    </xf>
    <xf numFmtId="1" fontId="8" fillId="0" borderId="526" xfId="0" applyNumberFormat="1" applyFont="1" applyBorder="1" applyAlignment="1">
      <alignment horizontal="center" vertical="center"/>
    </xf>
    <xf numFmtId="1" fontId="8" fillId="0" borderId="459" xfId="0" applyNumberFormat="1" applyFont="1" applyBorder="1"/>
    <xf numFmtId="1" fontId="8" fillId="0" borderId="510" xfId="0" applyNumberFormat="1" applyFont="1" applyBorder="1" applyAlignment="1">
      <alignment horizontal="center" vertical="center"/>
    </xf>
    <xf numFmtId="1" fontId="8" fillId="0" borderId="452" xfId="0" applyNumberFormat="1" applyFont="1" applyBorder="1" applyAlignment="1">
      <alignment horizontal="right" wrapText="1"/>
    </xf>
    <xf numFmtId="1" fontId="8" fillId="10" borderId="452" xfId="0" applyNumberFormat="1" applyFont="1" applyFill="1" applyBorder="1"/>
    <xf numFmtId="1" fontId="8" fillId="10" borderId="455" xfId="0" applyNumberFormat="1" applyFont="1" applyFill="1" applyBorder="1"/>
    <xf numFmtId="1" fontId="8" fillId="10" borderId="458" xfId="0" applyNumberFormat="1" applyFont="1" applyFill="1" applyBorder="1"/>
    <xf numFmtId="1" fontId="8" fillId="10" borderId="454" xfId="0" applyNumberFormat="1" applyFont="1" applyFill="1" applyBorder="1"/>
    <xf numFmtId="1" fontId="8" fillId="10" borderId="519" xfId="0" applyNumberFormat="1" applyFont="1" applyFill="1" applyBorder="1"/>
    <xf numFmtId="1" fontId="8" fillId="10" borderId="502" xfId="0" applyNumberFormat="1" applyFont="1" applyFill="1" applyBorder="1"/>
    <xf numFmtId="1" fontId="8" fillId="10" borderId="451" xfId="0" applyNumberFormat="1" applyFont="1" applyFill="1" applyBorder="1"/>
    <xf numFmtId="1" fontId="8" fillId="11" borderId="452" xfId="0" applyNumberFormat="1" applyFont="1" applyFill="1" applyBorder="1" applyProtection="1">
      <protection locked="0"/>
    </xf>
    <xf numFmtId="1" fontId="8" fillId="8" borderId="458" xfId="0" applyNumberFormat="1" applyFont="1" applyFill="1" applyBorder="1"/>
    <xf numFmtId="1" fontId="8" fillId="11" borderId="455" xfId="0" applyNumberFormat="1" applyFont="1" applyFill="1" applyBorder="1" applyProtection="1">
      <protection locked="0"/>
    </xf>
    <xf numFmtId="1" fontId="8" fillId="11" borderId="451" xfId="0" applyNumberFormat="1" applyFont="1" applyFill="1" applyBorder="1" applyProtection="1">
      <protection locked="0"/>
    </xf>
    <xf numFmtId="1" fontId="8" fillId="11" borderId="458" xfId="0" applyNumberFormat="1" applyFont="1" applyFill="1" applyBorder="1" applyProtection="1">
      <protection locked="0"/>
    </xf>
    <xf numFmtId="1" fontId="8" fillId="11" borderId="454" xfId="0" applyNumberFormat="1" applyFont="1" applyFill="1" applyBorder="1" applyProtection="1">
      <protection locked="0"/>
    </xf>
    <xf numFmtId="1" fontId="8" fillId="11" borderId="456" xfId="0" applyNumberFormat="1" applyFont="1" applyFill="1" applyBorder="1" applyProtection="1">
      <protection locked="0"/>
    </xf>
    <xf numFmtId="1" fontId="8" fillId="0" borderId="449" xfId="0" applyNumberFormat="1" applyFont="1" applyBorder="1" applyAlignment="1">
      <alignment horizontal="right" wrapText="1"/>
    </xf>
    <xf numFmtId="1" fontId="8" fillId="0" borderId="513" xfId="0" applyNumberFormat="1" applyFont="1" applyBorder="1" applyAlignment="1">
      <alignment horizontal="right" wrapText="1"/>
    </xf>
    <xf numFmtId="1" fontId="8" fillId="0" borderId="526" xfId="0" applyNumberFormat="1" applyFont="1" applyBorder="1"/>
    <xf numFmtId="1" fontId="8" fillId="0" borderId="508" xfId="0" applyNumberFormat="1" applyFont="1" applyBorder="1" applyAlignment="1">
      <alignment horizontal="right" wrapText="1"/>
    </xf>
    <xf numFmtId="1" fontId="8" fillId="0" borderId="507" xfId="0" applyNumberFormat="1" applyFont="1" applyBorder="1" applyAlignment="1">
      <alignment horizontal="right" wrapText="1"/>
    </xf>
    <xf numFmtId="1" fontId="8" fillId="0" borderId="511" xfId="0" applyNumberFormat="1" applyFont="1" applyBorder="1" applyAlignment="1">
      <alignment horizontal="right"/>
    </xf>
    <xf numFmtId="1" fontId="8" fillId="0" borderId="508" xfId="0" applyNumberFormat="1" applyFont="1" applyBorder="1" applyAlignment="1">
      <alignment horizontal="right"/>
    </xf>
    <xf numFmtId="1" fontId="8" fillId="0" borderId="507" xfId="0" applyNumberFormat="1" applyFont="1" applyBorder="1" applyAlignment="1">
      <alignment horizontal="right"/>
    </xf>
    <xf numFmtId="1" fontId="8" fillId="0" borderId="522" xfId="0" applyNumberFormat="1" applyFont="1" applyBorder="1" applyAlignment="1">
      <alignment horizontal="right"/>
    </xf>
    <xf numFmtId="1" fontId="8" fillId="0" borderId="527" xfId="0" applyNumberFormat="1" applyFont="1" applyBorder="1" applyAlignment="1">
      <alignment horizontal="right"/>
    </xf>
    <xf numFmtId="1" fontId="8" fillId="0" borderId="521" xfId="0" applyNumberFormat="1" applyFont="1" applyBorder="1" applyAlignment="1">
      <alignment horizontal="right"/>
    </xf>
    <xf numFmtId="1" fontId="8" fillId="7" borderId="453" xfId="0" applyNumberFormat="1" applyFont="1" applyFill="1" applyBorder="1" applyProtection="1">
      <protection locked="0"/>
    </xf>
    <xf numFmtId="1" fontId="8" fillId="0" borderId="456" xfId="0" applyNumberFormat="1" applyFont="1" applyBorder="1" applyAlignment="1">
      <alignment horizontal="right" wrapText="1"/>
    </xf>
    <xf numFmtId="1" fontId="8" fillId="0" borderId="513" xfId="0" applyNumberFormat="1" applyFont="1" applyBorder="1" applyAlignment="1">
      <alignment horizontal="right"/>
    </xf>
    <xf numFmtId="1" fontId="8" fillId="0" borderId="512" xfId="0" applyNumberFormat="1" applyFont="1" applyBorder="1" applyAlignment="1">
      <alignment horizontal="right"/>
    </xf>
    <xf numFmtId="1" fontId="8" fillId="3" borderId="521" xfId="0" applyNumberFormat="1" applyFont="1" applyFill="1" applyBorder="1" applyAlignment="1">
      <alignment horizontal="right"/>
    </xf>
    <xf numFmtId="1" fontId="8" fillId="10" borderId="517" xfId="0" applyNumberFormat="1" applyFont="1" applyFill="1" applyBorder="1"/>
    <xf numFmtId="1" fontId="8" fillId="3" borderId="451" xfId="0" applyNumberFormat="1" applyFont="1" applyFill="1" applyBorder="1" applyAlignment="1">
      <alignment horizontal="right" wrapText="1"/>
    </xf>
    <xf numFmtId="1" fontId="8" fillId="10" borderId="451" xfId="0" applyNumberFormat="1" applyFont="1" applyFill="1" applyBorder="1" applyAlignment="1">
      <alignment horizontal="right" wrapText="1"/>
    </xf>
    <xf numFmtId="1" fontId="8" fillId="3" borderId="451" xfId="0" applyNumberFormat="1" applyFont="1" applyFill="1" applyBorder="1" applyAlignment="1">
      <alignment horizontal="right"/>
    </xf>
    <xf numFmtId="1" fontId="8" fillId="8" borderId="449" xfId="0" applyNumberFormat="1" applyFont="1" applyFill="1" applyBorder="1"/>
    <xf numFmtId="1" fontId="8" fillId="8" borderId="443" xfId="0" applyNumberFormat="1" applyFont="1" applyFill="1" applyBorder="1"/>
    <xf numFmtId="1" fontId="8" fillId="0" borderId="521" xfId="0" applyNumberFormat="1" applyFont="1" applyBorder="1" applyAlignment="1">
      <alignment horizontal="left" vertical="center"/>
    </xf>
    <xf numFmtId="1" fontId="8" fillId="8" borderId="526" xfId="0" applyNumberFormat="1" applyFont="1" applyFill="1" applyBorder="1"/>
    <xf numFmtId="1" fontId="8" fillId="10" borderId="513" xfId="0" applyNumberFormat="1" applyFont="1" applyFill="1" applyBorder="1"/>
    <xf numFmtId="1" fontId="8" fillId="0" borderId="527" xfId="0" applyNumberFormat="1" applyFont="1" applyBorder="1"/>
    <xf numFmtId="1" fontId="8" fillId="0" borderId="451" xfId="0" applyNumberFormat="1" applyFont="1" applyBorder="1" applyAlignment="1">
      <alignment horizontal="left" vertical="center"/>
    </xf>
    <xf numFmtId="1" fontId="8" fillId="10" borderId="516" xfId="0" applyNumberFormat="1" applyFont="1" applyFill="1" applyBorder="1"/>
    <xf numFmtId="1" fontId="8" fillId="4" borderId="513" xfId="0" applyNumberFormat="1" applyFont="1" applyFill="1" applyBorder="1"/>
    <xf numFmtId="1" fontId="8" fillId="10" borderId="449" xfId="0" applyNumberFormat="1" applyFont="1" applyFill="1" applyBorder="1"/>
    <xf numFmtId="1" fontId="8" fillId="10" borderId="443" xfId="0" applyNumberFormat="1" applyFont="1" applyFill="1" applyBorder="1"/>
    <xf numFmtId="1" fontId="8" fillId="10" borderId="444" xfId="0" applyNumberFormat="1" applyFont="1" applyFill="1" applyBorder="1"/>
    <xf numFmtId="1" fontId="8" fillId="3" borderId="521" xfId="0" applyNumberFormat="1" applyFont="1" applyFill="1" applyBorder="1" applyAlignment="1">
      <alignment horizontal="right" wrapText="1"/>
    </xf>
    <xf numFmtId="1" fontId="8" fillId="7" borderId="513" xfId="0" applyNumberFormat="1" applyFont="1" applyFill="1" applyBorder="1" applyProtection="1">
      <protection locked="0"/>
    </xf>
    <xf numFmtId="1" fontId="8" fillId="7" borderId="508" xfId="0" applyNumberFormat="1" applyFont="1" applyFill="1" applyBorder="1" applyProtection="1">
      <protection locked="0"/>
    </xf>
    <xf numFmtId="1" fontId="8" fillId="7" borderId="527" xfId="0" applyNumberFormat="1" applyFont="1" applyFill="1" applyBorder="1" applyProtection="1">
      <protection locked="0"/>
    </xf>
    <xf numFmtId="1" fontId="8" fillId="7" borderId="526" xfId="0" applyNumberFormat="1" applyFont="1" applyFill="1" applyBorder="1" applyProtection="1">
      <protection locked="0"/>
    </xf>
    <xf numFmtId="1" fontId="8" fillId="7" borderId="521" xfId="0" applyNumberFormat="1" applyFont="1" applyFill="1" applyBorder="1" applyProtection="1">
      <protection locked="0"/>
    </xf>
    <xf numFmtId="1" fontId="8" fillId="8" borderId="516" xfId="0" applyNumberFormat="1" applyFont="1" applyFill="1" applyBorder="1"/>
    <xf numFmtId="1" fontId="8" fillId="3" borderId="516" xfId="0" applyNumberFormat="1" applyFont="1" applyFill="1" applyBorder="1" applyAlignment="1">
      <alignment horizontal="right"/>
    </xf>
    <xf numFmtId="1" fontId="8" fillId="3" borderId="456" xfId="0" applyNumberFormat="1" applyFont="1" applyFill="1" applyBorder="1" applyAlignment="1">
      <alignment horizontal="right"/>
    </xf>
    <xf numFmtId="1" fontId="8" fillId="8" borderId="520" xfId="0" applyNumberFormat="1" applyFont="1" applyFill="1" applyBorder="1"/>
    <xf numFmtId="1" fontId="8" fillId="0" borderId="516" xfId="0" applyNumberFormat="1" applyFont="1" applyBorder="1"/>
    <xf numFmtId="1" fontId="8" fillId="10" borderId="516" xfId="0" applyNumberFormat="1" applyFont="1" applyFill="1" applyBorder="1" applyProtection="1">
      <protection locked="0"/>
    </xf>
    <xf numFmtId="1" fontId="8" fillId="10" borderId="515" xfId="0" applyNumberFormat="1" applyFont="1" applyFill="1" applyBorder="1" applyProtection="1">
      <protection locked="0"/>
    </xf>
    <xf numFmtId="1" fontId="8" fillId="0" borderId="456" xfId="0" applyNumberFormat="1" applyFont="1" applyBorder="1"/>
    <xf numFmtId="1" fontId="8" fillId="0" borderId="453" xfId="0" applyNumberFormat="1" applyFont="1" applyBorder="1" applyAlignment="1">
      <alignment horizontal="right"/>
    </xf>
    <xf numFmtId="1" fontId="8" fillId="0" borderId="456" xfId="0" applyNumberFormat="1" applyFont="1" applyBorder="1" applyAlignment="1">
      <alignment horizontal="right"/>
    </xf>
    <xf numFmtId="1" fontId="8" fillId="10" borderId="452" xfId="0" applyNumberFormat="1" applyFont="1" applyFill="1" applyBorder="1" applyProtection="1">
      <protection locked="0"/>
    </xf>
    <xf numFmtId="1" fontId="8" fillId="10" borderId="456" xfId="0" applyNumberFormat="1" applyFont="1" applyFill="1" applyBorder="1" applyProtection="1">
      <protection locked="0"/>
    </xf>
    <xf numFmtId="1" fontId="8" fillId="10" borderId="518" xfId="0" applyNumberFormat="1" applyFont="1" applyFill="1" applyBorder="1" applyProtection="1">
      <protection locked="0"/>
    </xf>
    <xf numFmtId="1" fontId="8" fillId="10" borderId="444" xfId="0" applyNumberFormat="1" applyFont="1" applyFill="1" applyBorder="1" applyAlignment="1">
      <alignment horizontal="right"/>
    </xf>
    <xf numFmtId="1" fontId="8" fillId="8" borderId="450" xfId="0" applyNumberFormat="1" applyFont="1" applyFill="1" applyBorder="1"/>
    <xf numFmtId="1" fontId="8" fillId="10" borderId="520" xfId="0" applyNumberFormat="1" applyFont="1" applyFill="1" applyBorder="1" applyProtection="1">
      <protection locked="0"/>
    </xf>
    <xf numFmtId="1" fontId="8" fillId="0" borderId="511" xfId="0" applyNumberFormat="1" applyFont="1" applyBorder="1" applyAlignment="1">
      <alignment horizontal="center" vertical="center"/>
    </xf>
    <xf numFmtId="1" fontId="8" fillId="0" borderId="451" xfId="0" applyNumberFormat="1" applyFont="1" applyBorder="1" applyProtection="1">
      <protection locked="0"/>
    </xf>
    <xf numFmtId="1" fontId="8" fillId="0" borderId="530" xfId="0" applyNumberFormat="1" applyFont="1" applyBorder="1" applyProtection="1">
      <protection locked="0"/>
    </xf>
    <xf numFmtId="1" fontId="8" fillId="7" borderId="457" xfId="0" applyNumberFormat="1" applyFont="1" applyFill="1" applyBorder="1" applyProtection="1">
      <protection locked="0"/>
    </xf>
    <xf numFmtId="1" fontId="8" fillId="0" borderId="524" xfId="0" applyNumberFormat="1" applyFont="1" applyBorder="1" applyAlignment="1">
      <alignment horizontal="center" vertical="center" wrapText="1"/>
    </xf>
    <xf numFmtId="1" fontId="8" fillId="3" borderId="524" xfId="0" applyNumberFormat="1" applyFont="1" applyFill="1" applyBorder="1" applyAlignment="1">
      <alignment horizontal="center" vertical="center" wrapText="1"/>
    </xf>
    <xf numFmtId="1" fontId="8" fillId="3" borderId="533" xfId="0" applyNumberFormat="1" applyFont="1" applyFill="1" applyBorder="1" applyAlignment="1">
      <alignment horizontal="center" vertical="center" wrapText="1"/>
    </xf>
    <xf numFmtId="1" fontId="8" fillId="0" borderId="516" xfId="0" applyNumberFormat="1" applyFont="1" applyBorder="1" applyAlignment="1">
      <alignment horizontal="right" vertical="center" wrapText="1"/>
    </xf>
    <xf numFmtId="1" fontId="8" fillId="7" borderId="517" xfId="0" applyNumberFormat="1" applyFont="1" applyFill="1" applyBorder="1" applyAlignment="1" applyProtection="1">
      <alignment wrapText="1"/>
      <protection locked="0"/>
    </xf>
    <xf numFmtId="1" fontId="8" fillId="7" borderId="516" xfId="0" applyNumberFormat="1" applyFont="1" applyFill="1" applyBorder="1" applyAlignment="1" applyProtection="1">
      <alignment wrapText="1"/>
      <protection locked="0"/>
    </xf>
    <xf numFmtId="1" fontId="8" fillId="0" borderId="517" xfId="0" applyNumberFormat="1" applyFont="1" applyBorder="1" applyAlignment="1">
      <alignment horizontal="right" wrapText="1"/>
    </xf>
    <xf numFmtId="1" fontId="8" fillId="8" borderId="517" xfId="0" applyNumberFormat="1" applyFont="1" applyFill="1" applyBorder="1" applyAlignment="1">
      <alignment wrapText="1"/>
    </xf>
    <xf numFmtId="1" fontId="8" fillId="10" borderId="517" xfId="0" applyNumberFormat="1" applyFont="1" applyFill="1" applyBorder="1" applyAlignment="1">
      <alignment wrapText="1"/>
    </xf>
    <xf numFmtId="1" fontId="8" fillId="0" borderId="475" xfId="1" applyNumberFormat="1" applyFont="1" applyFill="1" applyBorder="1" applyAlignment="1">
      <alignment horizontal="right" wrapText="1"/>
    </xf>
    <xf numFmtId="1" fontId="8" fillId="0" borderId="534" xfId="1" applyNumberFormat="1" applyFont="1" applyFill="1" applyBorder="1" applyAlignment="1">
      <alignment horizontal="right" wrapText="1"/>
    </xf>
    <xf numFmtId="1" fontId="8" fillId="0" borderId="535" xfId="1" applyNumberFormat="1" applyFont="1" applyFill="1" applyBorder="1" applyAlignment="1">
      <alignment horizontal="right" wrapText="1"/>
    </xf>
    <xf numFmtId="1" fontId="8" fillId="0" borderId="536" xfId="1" applyNumberFormat="1" applyFont="1" applyFill="1" applyBorder="1" applyAlignment="1">
      <alignment horizontal="right" wrapText="1"/>
    </xf>
    <xf numFmtId="1" fontId="8" fillId="0" borderId="537" xfId="1" applyNumberFormat="1" applyFont="1" applyFill="1" applyBorder="1" applyAlignment="1">
      <alignment horizontal="right" wrapText="1"/>
    </xf>
    <xf numFmtId="1" fontId="8" fillId="0" borderId="538" xfId="1" applyNumberFormat="1" applyFont="1" applyFill="1" applyBorder="1" applyAlignment="1">
      <alignment horizontal="right" wrapText="1"/>
    </xf>
    <xf numFmtId="1" fontId="8" fillId="7" borderId="539" xfId="0" applyNumberFormat="1" applyFont="1" applyFill="1" applyBorder="1" applyAlignment="1" applyProtection="1">
      <alignment wrapText="1"/>
      <protection locked="0"/>
    </xf>
    <xf numFmtId="1" fontId="8" fillId="0" borderId="488" xfId="1" applyNumberFormat="1" applyFont="1" applyFill="1" applyBorder="1" applyAlignment="1">
      <alignment horizontal="right" wrapText="1"/>
    </xf>
    <xf numFmtId="1" fontId="8" fillId="0" borderId="541" xfId="1" applyNumberFormat="1" applyFont="1" applyFill="1" applyBorder="1" applyAlignment="1">
      <alignment horizontal="right" wrapText="1"/>
    </xf>
    <xf numFmtId="1" fontId="8" fillId="3" borderId="542" xfId="0" applyNumberFormat="1" applyFont="1" applyFill="1" applyBorder="1" applyAlignment="1">
      <alignment horizontal="right" wrapText="1"/>
    </xf>
    <xf numFmtId="1" fontId="8" fillId="0" borderId="543" xfId="0" applyNumberFormat="1" applyFont="1" applyBorder="1" applyAlignment="1">
      <alignment horizontal="right" wrapText="1"/>
    </xf>
    <xf numFmtId="1" fontId="8" fillId="10" borderId="542" xfId="0" applyNumberFormat="1" applyFont="1" applyFill="1" applyBorder="1" applyAlignment="1">
      <alignment wrapText="1"/>
    </xf>
    <xf numFmtId="1" fontId="8" fillId="10" borderId="544" xfId="0" applyNumberFormat="1" applyFont="1" applyFill="1" applyBorder="1" applyAlignment="1">
      <alignment wrapText="1"/>
    </xf>
    <xf numFmtId="1" fontId="8" fillId="0" borderId="524" xfId="0" applyNumberFormat="1" applyFont="1" applyBorder="1" applyAlignment="1">
      <alignment horizontal="right" wrapText="1"/>
    </xf>
    <xf numFmtId="1" fontId="8" fillId="0" borderId="545" xfId="2" applyNumberFormat="1" applyFont="1" applyFill="1" applyBorder="1" applyAlignment="1">
      <alignment horizontal="right" wrapText="1"/>
    </xf>
    <xf numFmtId="1" fontId="8" fillId="0" borderId="546" xfId="2" applyNumberFormat="1" applyFont="1" applyFill="1" applyBorder="1" applyAlignment="1">
      <alignment horizontal="right" wrapText="1"/>
    </xf>
    <xf numFmtId="1" fontId="8" fillId="2" borderId="547" xfId="2" applyNumberFormat="1" applyFont="1" applyBorder="1" applyAlignment="1" applyProtection="1">
      <alignment wrapText="1"/>
      <protection locked="0"/>
    </xf>
    <xf numFmtId="1" fontId="8" fillId="2" borderId="548" xfId="2" applyNumberFormat="1" applyFont="1" applyBorder="1" applyAlignment="1" applyProtection="1">
      <alignment wrapText="1"/>
      <protection locked="0"/>
    </xf>
    <xf numFmtId="1" fontId="8" fillId="2" borderId="549" xfId="2" applyNumberFormat="1" applyFont="1" applyBorder="1" applyAlignment="1" applyProtection="1">
      <alignment wrapText="1"/>
      <protection locked="0"/>
    </xf>
    <xf numFmtId="1" fontId="8" fillId="2" borderId="546" xfId="2" applyNumberFormat="1" applyFont="1" applyBorder="1" applyAlignment="1" applyProtection="1">
      <alignment wrapText="1"/>
      <protection locked="0"/>
    </xf>
    <xf numFmtId="1" fontId="8" fillId="2" borderId="550" xfId="2" applyNumberFormat="1" applyFont="1" applyBorder="1" applyAlignment="1" applyProtection="1">
      <alignment wrapText="1"/>
      <protection locked="0"/>
    </xf>
    <xf numFmtId="1" fontId="8" fillId="2" borderId="551" xfId="2" applyNumberFormat="1" applyFont="1" applyBorder="1" applyAlignment="1" applyProtection="1">
      <alignment wrapText="1"/>
      <protection locked="0"/>
    </xf>
    <xf numFmtId="1" fontId="8" fillId="2" borderId="533" xfId="2" applyNumberFormat="1" applyFont="1" applyBorder="1" applyAlignment="1" applyProtection="1">
      <alignment wrapText="1"/>
      <protection locked="0"/>
    </xf>
    <xf numFmtId="1" fontId="8" fillId="0" borderId="552" xfId="2" applyNumberFormat="1" applyFont="1" applyFill="1" applyBorder="1" applyAlignment="1">
      <alignment horizontal="right" wrapText="1"/>
    </xf>
    <xf numFmtId="1" fontId="8" fillId="0" borderId="553" xfId="2" applyNumberFormat="1" applyFont="1" applyFill="1" applyBorder="1" applyAlignment="1">
      <alignment horizontal="right" wrapText="1"/>
    </xf>
    <xf numFmtId="1" fontId="8" fillId="2" borderId="554" xfId="2" applyNumberFormat="1" applyFont="1" applyBorder="1" applyAlignment="1" applyProtection="1">
      <alignment wrapText="1"/>
      <protection locked="0"/>
    </xf>
    <xf numFmtId="1" fontId="8" fillId="2" borderId="555" xfId="2" applyNumberFormat="1" applyFont="1" applyBorder="1" applyAlignment="1" applyProtection="1">
      <alignment wrapText="1"/>
      <protection locked="0"/>
    </xf>
    <xf numFmtId="1" fontId="8" fillId="2" borderId="556" xfId="2" applyNumberFormat="1" applyFont="1" applyBorder="1" applyAlignment="1" applyProtection="1">
      <alignment wrapText="1"/>
      <protection locked="0"/>
    </xf>
    <xf numFmtId="1" fontId="8" fillId="2" borderId="553" xfId="2" applyNumberFormat="1" applyFont="1" applyBorder="1" applyAlignment="1" applyProtection="1">
      <alignment wrapText="1"/>
      <protection locked="0"/>
    </xf>
    <xf numFmtId="1" fontId="8" fillId="2" borderId="557" xfId="2" applyNumberFormat="1" applyFont="1" applyBorder="1" applyAlignment="1" applyProtection="1">
      <alignment wrapText="1"/>
      <protection locked="0"/>
    </xf>
    <xf numFmtId="1" fontId="8" fillId="2" borderId="558" xfId="2" applyNumberFormat="1" applyFont="1" applyBorder="1" applyAlignment="1" applyProtection="1">
      <alignment wrapText="1"/>
      <protection locked="0"/>
    </xf>
    <xf numFmtId="1" fontId="8" fillId="2" borderId="559" xfId="2" applyNumberFormat="1" applyFont="1" applyBorder="1" applyAlignment="1" applyProtection="1">
      <alignment wrapText="1"/>
      <protection locked="0"/>
    </xf>
    <xf numFmtId="1" fontId="8" fillId="2" borderId="560" xfId="2" applyNumberFormat="1" applyFont="1" applyBorder="1" applyAlignment="1" applyProtection="1">
      <alignment wrapText="1"/>
      <protection locked="0"/>
    </xf>
    <xf numFmtId="1" fontId="8" fillId="2" borderId="561" xfId="2" applyNumberFormat="1" applyFont="1" applyBorder="1" applyAlignment="1" applyProtection="1">
      <alignment wrapText="1"/>
      <protection locked="0"/>
    </xf>
    <xf numFmtId="1" fontId="8" fillId="2" borderId="562" xfId="2" applyNumberFormat="1" applyFont="1" applyBorder="1" applyAlignment="1" applyProtection="1">
      <alignment wrapText="1"/>
      <protection locked="0"/>
    </xf>
    <xf numFmtId="1" fontId="8" fillId="7" borderId="563" xfId="0" applyNumberFormat="1" applyFont="1" applyFill="1" applyBorder="1" applyAlignment="1" applyProtection="1">
      <alignment wrapText="1"/>
      <protection locked="0"/>
    </xf>
    <xf numFmtId="1" fontId="8" fillId="7" borderId="564" xfId="0" applyNumberFormat="1" applyFont="1" applyFill="1" applyBorder="1" applyAlignment="1" applyProtection="1">
      <alignment wrapText="1"/>
      <protection locked="0"/>
    </xf>
    <xf numFmtId="1" fontId="8" fillId="7" borderId="565" xfId="0" applyNumberFormat="1" applyFont="1" applyFill="1" applyBorder="1" applyAlignment="1" applyProtection="1">
      <alignment wrapText="1"/>
      <protection locked="0"/>
    </xf>
    <xf numFmtId="1" fontId="8" fillId="7" borderId="566" xfId="0" applyNumberFormat="1" applyFont="1" applyFill="1" applyBorder="1" applyAlignment="1" applyProtection="1">
      <alignment wrapText="1"/>
      <protection locked="0"/>
    </xf>
    <xf numFmtId="1" fontId="8" fillId="0" borderId="567" xfId="2" applyNumberFormat="1" applyFont="1" applyFill="1" applyBorder="1" applyAlignment="1">
      <alignment horizontal="right" wrapText="1"/>
    </xf>
    <xf numFmtId="1" fontId="8" fillId="0" borderId="568" xfId="2" applyNumberFormat="1" applyFont="1" applyFill="1" applyBorder="1" applyAlignment="1">
      <alignment horizontal="right" wrapText="1"/>
    </xf>
    <xf numFmtId="1" fontId="8" fillId="2" borderId="569" xfId="2" applyNumberFormat="1" applyFont="1" applyBorder="1" applyAlignment="1" applyProtection="1">
      <alignment wrapText="1"/>
      <protection locked="0"/>
    </xf>
    <xf numFmtId="1" fontId="8" fillId="2" borderId="570" xfId="2" applyNumberFormat="1" applyFont="1" applyBorder="1" applyAlignment="1" applyProtection="1">
      <alignment wrapText="1"/>
      <protection locked="0"/>
    </xf>
    <xf numFmtId="1" fontId="8" fillId="2" borderId="571" xfId="2" applyNumberFormat="1" applyFont="1" applyBorder="1" applyAlignment="1" applyProtection="1">
      <alignment wrapText="1"/>
      <protection locked="0"/>
    </xf>
    <xf numFmtId="1" fontId="8" fillId="2" borderId="572" xfId="2" applyNumberFormat="1" applyFont="1" applyBorder="1" applyAlignment="1" applyProtection="1">
      <alignment wrapText="1"/>
      <protection locked="0"/>
    </xf>
    <xf numFmtId="1" fontId="2" fillId="4" borderId="574" xfId="0" applyNumberFormat="1" applyFont="1" applyFill="1" applyBorder="1"/>
    <xf numFmtId="1" fontId="8" fillId="0" borderId="579" xfId="0" applyNumberFormat="1" applyFont="1" applyBorder="1" applyAlignment="1">
      <alignment horizontal="center" vertical="center" wrapText="1"/>
    </xf>
    <xf numFmtId="1" fontId="8" fillId="0" borderId="575" xfId="0" applyNumberFormat="1" applyFont="1" applyBorder="1" applyAlignment="1">
      <alignment horizontal="center" vertical="center" wrapText="1"/>
    </xf>
    <xf numFmtId="1" fontId="8" fillId="7" borderId="57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8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7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77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581" xfId="0" applyNumberFormat="1" applyFont="1" applyBorder="1" applyAlignment="1">
      <alignment horizontal="center" vertical="center" wrapText="1"/>
    </xf>
    <xf numFmtId="1" fontId="8" fillId="0" borderId="582" xfId="0" applyNumberFormat="1" applyFont="1" applyBorder="1" applyAlignment="1">
      <alignment horizontal="center" vertical="center" wrapText="1"/>
    </xf>
    <xf numFmtId="1" fontId="8" fillId="10" borderId="582" xfId="0" applyNumberFormat="1" applyFont="1" applyFill="1" applyBorder="1" applyAlignment="1">
      <alignment horizontal="center" vertical="center" wrapText="1"/>
    </xf>
    <xf numFmtId="1" fontId="8" fillId="0" borderId="583" xfId="0" applyNumberFormat="1" applyFont="1" applyBorder="1" applyAlignment="1">
      <alignment horizontal="center" vertical="center" wrapText="1"/>
    </xf>
    <xf numFmtId="1" fontId="8" fillId="0" borderId="577" xfId="0" applyNumberFormat="1" applyFont="1" applyBorder="1" applyAlignment="1">
      <alignment horizontal="center" vertical="center"/>
    </xf>
    <xf numFmtId="1" fontId="8" fillId="0" borderId="577" xfId="0" applyNumberFormat="1" applyFont="1" applyBorder="1" applyAlignment="1">
      <alignment horizontal="center" vertical="center" wrapText="1"/>
    </xf>
    <xf numFmtId="1" fontId="8" fillId="11" borderId="581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581" xfId="0" applyNumberFormat="1" applyFont="1" applyBorder="1" applyAlignment="1">
      <alignment horizontal="center" vertical="center"/>
    </xf>
    <xf numFmtId="1" fontId="8" fillId="0" borderId="585" xfId="0" applyNumberFormat="1" applyFont="1" applyBorder="1" applyAlignment="1">
      <alignment horizontal="center" vertical="center" wrapText="1"/>
    </xf>
    <xf numFmtId="1" fontId="8" fillId="0" borderId="586" xfId="0" applyNumberFormat="1" applyFont="1" applyBorder="1" applyAlignment="1">
      <alignment horizontal="center" vertical="center" wrapText="1"/>
    </xf>
    <xf numFmtId="1" fontId="8" fillId="0" borderId="583" xfId="0" applyNumberFormat="1" applyFont="1" applyBorder="1"/>
    <xf numFmtId="1" fontId="8" fillId="0" borderId="582" xfId="0" applyNumberFormat="1" applyFont="1" applyBorder="1" applyAlignment="1">
      <alignment horizontal="right" wrapText="1"/>
    </xf>
    <xf numFmtId="1" fontId="8" fillId="0" borderId="585" xfId="0" applyNumberFormat="1" applyFont="1" applyBorder="1" applyAlignment="1">
      <alignment horizontal="right" wrapText="1"/>
    </xf>
    <xf numFmtId="1" fontId="8" fillId="0" borderId="584" xfId="0" applyNumberFormat="1" applyFont="1" applyBorder="1" applyAlignment="1">
      <alignment horizontal="right"/>
    </xf>
    <xf numFmtId="1" fontId="8" fillId="0" borderId="582" xfId="0" applyNumberFormat="1" applyFont="1" applyBorder="1" applyAlignment="1">
      <alignment horizontal="right"/>
    </xf>
    <xf numFmtId="1" fontId="8" fillId="0" borderId="585" xfId="0" applyNumberFormat="1" applyFont="1" applyBorder="1" applyAlignment="1">
      <alignment horizontal="right"/>
    </xf>
    <xf numFmtId="1" fontId="8" fillId="0" borderId="586" xfId="0" applyNumberFormat="1" applyFont="1" applyBorder="1" applyAlignment="1">
      <alignment horizontal="right"/>
    </xf>
    <xf numFmtId="1" fontId="8" fillId="0" borderId="581" xfId="0" applyNumberFormat="1" applyFont="1" applyBorder="1" applyAlignment="1">
      <alignment horizontal="right"/>
    </xf>
    <xf numFmtId="1" fontId="8" fillId="0" borderId="583" xfId="0" applyNumberFormat="1" applyFont="1" applyBorder="1" applyAlignment="1">
      <alignment horizontal="right"/>
    </xf>
    <xf numFmtId="1" fontId="8" fillId="3" borderId="581" xfId="0" applyNumberFormat="1" applyFont="1" applyFill="1" applyBorder="1" applyAlignment="1">
      <alignment horizontal="right"/>
    </xf>
    <xf numFmtId="1" fontId="8" fillId="0" borderId="582" xfId="0" applyNumberFormat="1" applyFont="1" applyBorder="1" applyAlignment="1">
      <alignment horizontal="center" vertical="center"/>
    </xf>
    <xf numFmtId="1" fontId="8" fillId="10" borderId="542" xfId="0" applyNumberFormat="1" applyFont="1" applyFill="1" applyBorder="1"/>
    <xf numFmtId="1" fontId="8" fillId="7" borderId="544" xfId="0" applyNumberFormat="1" applyFont="1" applyFill="1" applyBorder="1" applyProtection="1">
      <protection locked="0"/>
    </xf>
    <xf numFmtId="1" fontId="8" fillId="7" borderId="578" xfId="0" applyNumberFormat="1" applyFont="1" applyFill="1" applyBorder="1" applyProtection="1">
      <protection locked="0"/>
    </xf>
    <xf numFmtId="1" fontId="8" fillId="0" borderId="581" xfId="0" applyNumberFormat="1" applyFont="1" applyBorder="1" applyAlignment="1">
      <alignment horizontal="left" vertical="center"/>
    </xf>
    <xf numFmtId="1" fontId="8" fillId="0" borderId="582" xfId="0" applyNumberFormat="1" applyFont="1" applyBorder="1"/>
    <xf numFmtId="1" fontId="8" fillId="0" borderId="581" xfId="0" applyNumberFormat="1" applyFont="1" applyBorder="1"/>
    <xf numFmtId="1" fontId="8" fillId="10" borderId="544" xfId="0" applyNumberFormat="1" applyFont="1" applyFill="1" applyBorder="1"/>
    <xf numFmtId="1" fontId="8" fillId="4" borderId="542" xfId="0" applyNumberFormat="1" applyFont="1" applyFill="1" applyBorder="1"/>
    <xf numFmtId="1" fontId="8" fillId="4" borderId="544" xfId="0" applyNumberFormat="1" applyFont="1" applyFill="1" applyBorder="1"/>
    <xf numFmtId="1" fontId="8" fillId="4" borderId="578" xfId="0" applyNumberFormat="1" applyFont="1" applyFill="1" applyBorder="1"/>
    <xf numFmtId="1" fontId="8" fillId="3" borderId="581" xfId="0" applyNumberFormat="1" applyFont="1" applyFill="1" applyBorder="1" applyAlignment="1">
      <alignment horizontal="right" wrapText="1"/>
    </xf>
    <xf numFmtId="1" fontId="8" fillId="8" borderId="582" xfId="0" applyNumberFormat="1" applyFont="1" applyFill="1" applyBorder="1"/>
    <xf numFmtId="1" fontId="8" fillId="7" borderId="582" xfId="0" applyNumberFormat="1" applyFont="1" applyFill="1" applyBorder="1" applyProtection="1">
      <protection locked="0"/>
    </xf>
    <xf numFmtId="1" fontId="8" fillId="7" borderId="581" xfId="0" applyNumberFormat="1" applyFont="1" applyFill="1" applyBorder="1" applyProtection="1">
      <protection locked="0"/>
    </xf>
    <xf numFmtId="1" fontId="8" fillId="7" borderId="542" xfId="0" applyNumberFormat="1" applyFont="1" applyFill="1" applyBorder="1" applyProtection="1">
      <protection locked="0"/>
    </xf>
    <xf numFmtId="1" fontId="8" fillId="8" borderId="542" xfId="0" applyNumberFormat="1" applyFont="1" applyFill="1" applyBorder="1"/>
    <xf numFmtId="1" fontId="8" fillId="0" borderId="584" xfId="0" applyNumberFormat="1" applyFont="1" applyBorder="1" applyAlignment="1">
      <alignment horizontal="center" vertical="center" wrapText="1"/>
    </xf>
    <xf numFmtId="1" fontId="7" fillId="0" borderId="587" xfId="0" applyNumberFormat="1" applyFont="1" applyBorder="1"/>
    <xf numFmtId="1" fontId="8" fillId="0" borderId="584" xfId="0" applyNumberFormat="1" applyFont="1" applyBorder="1" applyAlignment="1">
      <alignment horizontal="center" vertical="center"/>
    </xf>
    <xf numFmtId="1" fontId="8" fillId="3" borderId="579" xfId="0" applyNumberFormat="1" applyFont="1" applyFill="1" applyBorder="1" applyAlignment="1">
      <alignment horizontal="center" vertical="center" wrapText="1"/>
    </xf>
    <xf numFmtId="1" fontId="8" fillId="3" borderId="591" xfId="0" applyNumberFormat="1" applyFont="1" applyFill="1" applyBorder="1" applyAlignment="1">
      <alignment horizontal="center" vertical="center" wrapText="1"/>
    </xf>
    <xf numFmtId="1" fontId="8" fillId="10" borderId="592" xfId="0" applyNumberFormat="1" applyFont="1" applyFill="1" applyBorder="1" applyAlignment="1">
      <alignment wrapText="1"/>
    </xf>
    <xf numFmtId="1" fontId="8" fillId="10" borderId="593" xfId="0" applyNumberFormat="1" applyFont="1" applyFill="1" applyBorder="1" applyAlignment="1">
      <alignment wrapText="1"/>
    </xf>
    <xf numFmtId="1" fontId="8" fillId="10" borderId="543" xfId="0" applyNumberFormat="1" applyFont="1" applyFill="1" applyBorder="1" applyAlignment="1">
      <alignment wrapText="1"/>
    </xf>
    <xf numFmtId="1" fontId="8" fillId="7" borderId="543" xfId="0" applyNumberFormat="1" applyFont="1" applyFill="1" applyBorder="1" applyAlignment="1" applyProtection="1">
      <alignment wrapText="1"/>
      <protection locked="0"/>
    </xf>
    <xf numFmtId="1" fontId="8" fillId="7" borderId="544" xfId="0" applyNumberFormat="1" applyFont="1" applyFill="1" applyBorder="1" applyAlignment="1" applyProtection="1">
      <alignment wrapText="1"/>
      <protection locked="0"/>
    </xf>
    <xf numFmtId="1" fontId="8" fillId="0" borderId="552" xfId="1" applyNumberFormat="1" applyFont="1" applyFill="1" applyBorder="1" applyAlignment="1">
      <alignment horizontal="right" wrapText="1"/>
    </xf>
    <xf numFmtId="1" fontId="8" fillId="0" borderId="594" xfId="1" applyNumberFormat="1" applyFont="1" applyFill="1" applyBorder="1" applyAlignment="1">
      <alignment horizontal="right" wrapText="1"/>
    </xf>
    <xf numFmtId="1" fontId="8" fillId="0" borderId="595" xfId="1" applyNumberFormat="1" applyFont="1" applyFill="1" applyBorder="1" applyAlignment="1">
      <alignment horizontal="right" wrapText="1"/>
    </xf>
    <xf numFmtId="1" fontId="8" fillId="0" borderId="596" xfId="1" applyNumberFormat="1" applyFont="1" applyFill="1" applyBorder="1" applyAlignment="1">
      <alignment horizontal="right" wrapText="1"/>
    </xf>
    <xf numFmtId="1" fontId="8" fillId="0" borderId="597" xfId="1" applyNumberFormat="1" applyFont="1" applyFill="1" applyBorder="1" applyAlignment="1">
      <alignment horizontal="right" wrapText="1"/>
    </xf>
    <xf numFmtId="1" fontId="8" fillId="0" borderId="598" xfId="1" applyNumberFormat="1" applyFont="1" applyFill="1" applyBorder="1" applyAlignment="1">
      <alignment horizontal="right" wrapText="1"/>
    </xf>
    <xf numFmtId="1" fontId="8" fillId="7" borderId="599" xfId="0" applyNumberFormat="1" applyFont="1" applyFill="1" applyBorder="1" applyAlignment="1" applyProtection="1">
      <alignment wrapText="1"/>
      <protection locked="0"/>
    </xf>
    <xf numFmtId="1" fontId="8" fillId="0" borderId="565" xfId="1" applyNumberFormat="1" applyFont="1" applyFill="1" applyBorder="1" applyAlignment="1">
      <alignment horizontal="right" wrapText="1"/>
    </xf>
    <xf numFmtId="1" fontId="8" fillId="0" borderId="600" xfId="1" applyNumberFormat="1" applyFont="1" applyFill="1" applyBorder="1" applyAlignment="1">
      <alignment horizontal="right" wrapText="1"/>
    </xf>
    <xf numFmtId="1" fontId="8" fillId="3" borderId="601" xfId="0" applyNumberFormat="1" applyFont="1" applyFill="1" applyBorder="1" applyAlignment="1">
      <alignment horizontal="right" wrapText="1"/>
    </xf>
    <xf numFmtId="1" fontId="8" fillId="0" borderId="602" xfId="0" applyNumberFormat="1" applyFont="1" applyBorder="1" applyAlignment="1">
      <alignment horizontal="right" wrapText="1"/>
    </xf>
    <xf numFmtId="1" fontId="8" fillId="10" borderId="601" xfId="0" applyNumberFormat="1" applyFont="1" applyFill="1" applyBorder="1" applyAlignment="1">
      <alignment wrapText="1"/>
    </xf>
    <xf numFmtId="1" fontId="8" fillId="10" borderId="603" xfId="0" applyNumberFormat="1" applyFont="1" applyFill="1" applyBorder="1" applyAlignment="1">
      <alignment wrapText="1"/>
    </xf>
    <xf numFmtId="1" fontId="8" fillId="0" borderId="579" xfId="0" applyNumberFormat="1" applyFont="1" applyBorder="1" applyAlignment="1">
      <alignment horizontal="right" wrapText="1"/>
    </xf>
    <xf numFmtId="1" fontId="8" fillId="0" borderId="605" xfId="2" applyNumberFormat="1" applyFont="1" applyFill="1" applyBorder="1" applyAlignment="1">
      <alignment horizontal="right" wrapText="1"/>
    </xf>
    <xf numFmtId="1" fontId="8" fillId="0" borderId="606" xfId="2" applyNumberFormat="1" applyFont="1" applyFill="1" applyBorder="1" applyAlignment="1">
      <alignment horizontal="right" wrapText="1"/>
    </xf>
    <xf numFmtId="1" fontId="8" fillId="2" borderId="607" xfId="2" applyNumberFormat="1" applyFont="1" applyBorder="1" applyAlignment="1" applyProtection="1">
      <alignment wrapText="1"/>
      <protection locked="0"/>
    </xf>
    <xf numFmtId="1" fontId="8" fillId="2" borderId="608" xfId="2" applyNumberFormat="1" applyFont="1" applyBorder="1" applyAlignment="1" applyProtection="1">
      <alignment wrapText="1"/>
      <protection locked="0"/>
    </xf>
    <xf numFmtId="1" fontId="8" fillId="2" borderId="609" xfId="2" applyNumberFormat="1" applyFont="1" applyBorder="1" applyAlignment="1" applyProtection="1">
      <alignment wrapText="1"/>
      <protection locked="0"/>
    </xf>
    <xf numFmtId="1" fontId="8" fillId="2" borderId="606" xfId="2" applyNumberFormat="1" applyFont="1" applyBorder="1" applyAlignment="1" applyProtection="1">
      <alignment wrapText="1"/>
      <protection locked="0"/>
    </xf>
    <xf numFmtId="1" fontId="8" fillId="2" borderId="610" xfId="2" applyNumberFormat="1" applyFont="1" applyBorder="1" applyAlignment="1" applyProtection="1">
      <alignment wrapText="1"/>
      <protection locked="0"/>
    </xf>
    <xf numFmtId="1" fontId="8" fillId="2" borderId="611" xfId="2" applyNumberFormat="1" applyFont="1" applyBorder="1" applyAlignment="1" applyProtection="1">
      <alignment wrapText="1"/>
      <protection locked="0"/>
    </xf>
    <xf numFmtId="1" fontId="8" fillId="2" borderId="591" xfId="2" applyNumberFormat="1" applyFont="1" applyBorder="1" applyAlignment="1" applyProtection="1">
      <alignment wrapText="1"/>
      <protection locked="0"/>
    </xf>
    <xf numFmtId="1" fontId="8" fillId="0" borderId="612" xfId="2" applyNumberFormat="1" applyFont="1" applyFill="1" applyBorder="1" applyAlignment="1">
      <alignment horizontal="right" wrapText="1"/>
    </xf>
    <xf numFmtId="1" fontId="8" fillId="0" borderId="613" xfId="2" applyNumberFormat="1" applyFont="1" applyFill="1" applyBorder="1" applyAlignment="1">
      <alignment horizontal="right" wrapText="1"/>
    </xf>
    <xf numFmtId="1" fontId="8" fillId="2" borderId="614" xfId="2" applyNumberFormat="1" applyFont="1" applyBorder="1" applyAlignment="1" applyProtection="1">
      <alignment wrapText="1"/>
      <protection locked="0"/>
    </xf>
    <xf numFmtId="1" fontId="8" fillId="2" borderId="615" xfId="2" applyNumberFormat="1" applyFont="1" applyBorder="1" applyAlignment="1" applyProtection="1">
      <alignment wrapText="1"/>
      <protection locked="0"/>
    </xf>
    <xf numFmtId="1" fontId="8" fillId="2" borderId="616" xfId="2" applyNumberFormat="1" applyFont="1" applyBorder="1" applyAlignment="1" applyProtection="1">
      <alignment wrapText="1"/>
      <protection locked="0"/>
    </xf>
    <xf numFmtId="1" fontId="8" fillId="2" borderId="613" xfId="2" applyNumberFormat="1" applyFont="1" applyBorder="1" applyAlignment="1" applyProtection="1">
      <alignment wrapText="1"/>
      <protection locked="0"/>
    </xf>
    <xf numFmtId="1" fontId="8" fillId="2" borderId="617" xfId="2" applyNumberFormat="1" applyFont="1" applyBorder="1" applyAlignment="1" applyProtection="1">
      <alignment wrapText="1"/>
      <protection locked="0"/>
    </xf>
    <xf numFmtId="1" fontId="8" fillId="2" borderId="618" xfId="2" applyNumberFormat="1" applyFont="1" applyBorder="1" applyAlignment="1" applyProtection="1">
      <alignment wrapText="1"/>
      <protection locked="0"/>
    </xf>
    <xf numFmtId="1" fontId="8" fillId="2" borderId="619" xfId="2" applyNumberFormat="1" applyFont="1" applyBorder="1" applyAlignment="1" applyProtection="1">
      <alignment wrapText="1"/>
      <protection locked="0"/>
    </xf>
    <xf numFmtId="1" fontId="8" fillId="2" borderId="620" xfId="2" applyNumberFormat="1" applyFont="1" applyBorder="1" applyAlignment="1" applyProtection="1">
      <alignment wrapText="1"/>
      <protection locked="0"/>
    </xf>
    <xf numFmtId="1" fontId="8" fillId="2" borderId="621" xfId="2" applyNumberFormat="1" applyFont="1" applyBorder="1" applyAlignment="1" applyProtection="1">
      <alignment wrapText="1"/>
      <protection locked="0"/>
    </xf>
    <xf numFmtId="1" fontId="8" fillId="2" borderId="622" xfId="2" applyNumberFormat="1" applyFont="1" applyBorder="1" applyAlignment="1" applyProtection="1">
      <alignment wrapText="1"/>
      <protection locked="0"/>
    </xf>
    <xf numFmtId="1" fontId="8" fillId="7" borderId="623" xfId="0" applyNumberFormat="1" applyFont="1" applyFill="1" applyBorder="1" applyAlignment="1" applyProtection="1">
      <alignment wrapText="1"/>
      <protection locked="0"/>
    </xf>
    <xf numFmtId="1" fontId="8" fillId="7" borderId="624" xfId="0" applyNumberFormat="1" applyFont="1" applyFill="1" applyBorder="1" applyAlignment="1" applyProtection="1">
      <alignment wrapText="1"/>
      <protection locked="0"/>
    </xf>
    <xf numFmtId="1" fontId="8" fillId="7" borderId="625" xfId="0" applyNumberFormat="1" applyFont="1" applyFill="1" applyBorder="1" applyAlignment="1" applyProtection="1">
      <alignment wrapText="1"/>
      <protection locked="0"/>
    </xf>
    <xf numFmtId="1" fontId="8" fillId="7" borderId="626" xfId="0" applyNumberFormat="1" applyFont="1" applyFill="1" applyBorder="1" applyAlignment="1" applyProtection="1">
      <alignment wrapText="1"/>
      <protection locked="0"/>
    </xf>
    <xf numFmtId="1" fontId="8" fillId="0" borderId="627" xfId="2" applyNumberFormat="1" applyFont="1" applyFill="1" applyBorder="1" applyAlignment="1">
      <alignment horizontal="right" wrapText="1"/>
    </xf>
    <xf numFmtId="1" fontId="8" fillId="0" borderId="628" xfId="2" applyNumberFormat="1" applyFont="1" applyFill="1" applyBorder="1" applyAlignment="1">
      <alignment horizontal="right" wrapText="1"/>
    </xf>
    <xf numFmtId="1" fontId="8" fillId="2" borderId="629" xfId="2" applyNumberFormat="1" applyFont="1" applyBorder="1" applyAlignment="1" applyProtection="1">
      <alignment wrapText="1"/>
      <protection locked="0"/>
    </xf>
    <xf numFmtId="1" fontId="8" fillId="2" borderId="630" xfId="2" applyNumberFormat="1" applyFont="1" applyBorder="1" applyAlignment="1" applyProtection="1">
      <alignment wrapText="1"/>
      <protection locked="0"/>
    </xf>
    <xf numFmtId="1" fontId="8" fillId="2" borderId="631" xfId="2" applyNumberFormat="1" applyFont="1" applyBorder="1" applyAlignment="1" applyProtection="1">
      <alignment wrapText="1"/>
      <protection locked="0"/>
    </xf>
    <xf numFmtId="1" fontId="8" fillId="2" borderId="632" xfId="2" applyNumberFormat="1" applyFont="1" applyBorder="1" applyAlignment="1" applyProtection="1">
      <alignment wrapText="1"/>
      <protection locked="0"/>
    </xf>
    <xf numFmtId="1" fontId="8" fillId="0" borderId="604" xfId="0" applyNumberFormat="1" applyFont="1" applyBorder="1" applyAlignment="1">
      <alignment horizontal="center" vertical="center"/>
    </xf>
    <xf numFmtId="1" fontId="8" fillId="0" borderId="604" xfId="0" applyNumberFormat="1" applyFont="1" applyBorder="1" applyAlignment="1">
      <alignment horizontal="center" vertical="center" wrapText="1"/>
    </xf>
    <xf numFmtId="1" fontId="8" fillId="0" borderId="640" xfId="0" applyNumberFormat="1" applyFont="1" applyBorder="1" applyAlignment="1">
      <alignment horizontal="center" vertical="center" wrapText="1"/>
    </xf>
    <xf numFmtId="1" fontId="8" fillId="0" borderId="637" xfId="0" applyNumberFormat="1" applyFont="1" applyBorder="1" applyAlignment="1">
      <alignment horizontal="center" vertical="center" wrapText="1"/>
    </xf>
    <xf numFmtId="1" fontId="6" fillId="3" borderId="636" xfId="0" applyNumberFormat="1" applyFont="1" applyFill="1" applyBorder="1" applyAlignment="1">
      <alignment horizontal="center"/>
    </xf>
    <xf numFmtId="1" fontId="2" fillId="4" borderId="634" xfId="0" applyNumberFormat="1" applyFont="1" applyFill="1" applyBorder="1"/>
    <xf numFmtId="1" fontId="1" fillId="0" borderId="581" xfId="0" applyNumberFormat="1" applyFont="1" applyBorder="1" applyAlignment="1">
      <alignment vertical="center"/>
    </xf>
    <xf numFmtId="1" fontId="8" fillId="0" borderId="581" xfId="0" applyNumberFormat="1" applyFont="1" applyBorder="1" applyAlignment="1">
      <alignment vertical="center"/>
    </xf>
    <xf numFmtId="1" fontId="8" fillId="0" borderId="581" xfId="0" applyNumberFormat="1" applyFont="1" applyBorder="1" applyAlignment="1" applyProtection="1">
      <alignment horizontal="center" vertical="center" wrapText="1"/>
      <protection hidden="1"/>
    </xf>
    <xf numFmtId="1" fontId="8" fillId="0" borderId="640" xfId="0" applyNumberFormat="1" applyFont="1" applyBorder="1" applyAlignment="1">
      <alignment horizontal="center" vertical="center"/>
    </xf>
    <xf numFmtId="1" fontId="8" fillId="0" borderId="642" xfId="0" applyNumberFormat="1" applyFont="1" applyBorder="1" applyAlignment="1">
      <alignment horizontal="center" vertical="center" wrapText="1"/>
    </xf>
    <xf numFmtId="1" fontId="7" fillId="3" borderId="636" xfId="0" applyNumberFormat="1" applyFont="1" applyFill="1" applyBorder="1" applyAlignment="1">
      <alignment vertical="top"/>
    </xf>
    <xf numFmtId="1" fontId="8" fillId="0" borderId="643" xfId="0" applyNumberFormat="1" applyFont="1" applyBorder="1" applyAlignment="1">
      <alignment horizontal="center" vertical="center" wrapText="1"/>
    </xf>
    <xf numFmtId="1" fontId="8" fillId="0" borderId="635" xfId="0" applyNumberFormat="1" applyFont="1" applyBorder="1" applyAlignment="1">
      <alignment horizontal="center" vertical="center" wrapText="1"/>
    </xf>
    <xf numFmtId="1" fontId="8" fillId="0" borderId="636" xfId="0" applyNumberFormat="1" applyFont="1" applyBorder="1" applyAlignment="1">
      <alignment horizontal="center" vertical="center" wrapText="1"/>
    </xf>
    <xf numFmtId="1" fontId="8" fillId="0" borderId="637" xfId="0" applyNumberFormat="1" applyFont="1" applyBorder="1"/>
    <xf numFmtId="1" fontId="8" fillId="0" borderId="640" xfId="0" applyNumberFormat="1" applyFont="1" applyBorder="1"/>
    <xf numFmtId="1" fontId="8" fillId="0" borderId="636" xfId="0" applyNumberFormat="1" applyFont="1" applyBorder="1"/>
    <xf numFmtId="1" fontId="8" fillId="0" borderId="642" xfId="0" applyNumberFormat="1" applyFont="1" applyBorder="1"/>
    <xf numFmtId="1" fontId="8" fillId="0" borderId="637" xfId="0" applyNumberFormat="1" applyFont="1" applyBorder="1" applyAlignment="1">
      <alignment horizontal="center" vertical="center"/>
    </xf>
    <xf numFmtId="1" fontId="8" fillId="8" borderId="637" xfId="0" applyNumberFormat="1" applyFont="1" applyFill="1" applyBorder="1"/>
    <xf numFmtId="1" fontId="8" fillId="7" borderId="63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3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8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40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640" xfId="0" applyNumberFormat="1" applyFont="1" applyFill="1" applyBorder="1" applyAlignment="1">
      <alignment horizontal="center" vertical="center" wrapText="1"/>
    </xf>
    <xf numFmtId="1" fontId="8" fillId="3" borderId="581" xfId="0" applyNumberFormat="1" applyFont="1" applyFill="1" applyBorder="1" applyAlignment="1">
      <alignment horizontal="center" vertical="center" wrapText="1"/>
    </xf>
    <xf numFmtId="1" fontId="8" fillId="7" borderId="64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4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3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39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645" xfId="0" applyNumberFormat="1" applyFont="1" applyBorder="1" applyAlignment="1">
      <alignment horizontal="center" vertical="center" wrapText="1"/>
    </xf>
    <xf numFmtId="1" fontId="8" fillId="0" borderId="646" xfId="0" applyNumberFormat="1" applyFont="1" applyBorder="1" applyAlignment="1">
      <alignment horizontal="center" vertical="center" wrapText="1"/>
    </xf>
    <xf numFmtId="1" fontId="8" fillId="10" borderId="646" xfId="0" applyNumberFormat="1" applyFont="1" applyFill="1" applyBorder="1" applyAlignment="1">
      <alignment horizontal="center" vertical="center" wrapText="1"/>
    </xf>
    <xf numFmtId="1" fontId="8" fillId="0" borderId="647" xfId="0" applyNumberFormat="1" applyFont="1" applyBorder="1" applyAlignment="1">
      <alignment horizontal="center" vertical="center" wrapText="1"/>
    </xf>
    <xf numFmtId="1" fontId="8" fillId="0" borderId="639" xfId="0" applyNumberFormat="1" applyFont="1" applyBorder="1" applyAlignment="1">
      <alignment horizontal="center" vertical="center"/>
    </xf>
    <xf numFmtId="1" fontId="8" fillId="0" borderId="639" xfId="0" applyNumberFormat="1" applyFont="1" applyBorder="1" applyAlignment="1">
      <alignment horizontal="center" vertical="center" wrapText="1"/>
    </xf>
    <xf numFmtId="1" fontId="8" fillId="11" borderId="645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645" xfId="0" applyNumberFormat="1" applyFont="1" applyBorder="1" applyAlignment="1">
      <alignment horizontal="center" vertical="center"/>
    </xf>
    <xf numFmtId="1" fontId="8" fillId="0" borderId="646" xfId="0" applyNumberFormat="1" applyFont="1" applyBorder="1" applyAlignment="1">
      <alignment horizontal="center" vertical="center" wrapText="1"/>
    </xf>
    <xf numFmtId="1" fontId="8" fillId="0" borderId="649" xfId="0" applyNumberFormat="1" applyFont="1" applyBorder="1" applyAlignment="1">
      <alignment horizontal="center" vertical="center" wrapText="1"/>
    </xf>
    <xf numFmtId="1" fontId="8" fillId="0" borderId="650" xfId="0" applyNumberFormat="1" applyFont="1" applyBorder="1" applyAlignment="1">
      <alignment horizontal="center" vertical="center" wrapText="1"/>
    </xf>
    <xf numFmtId="1" fontId="8" fillId="0" borderId="647" xfId="0" applyNumberFormat="1" applyFont="1" applyBorder="1"/>
    <xf numFmtId="1" fontId="8" fillId="0" borderId="646" xfId="0" applyNumberFormat="1" applyFont="1" applyBorder="1" applyAlignment="1">
      <alignment horizontal="right" wrapText="1"/>
    </xf>
    <xf numFmtId="1" fontId="8" fillId="0" borderId="649" xfId="0" applyNumberFormat="1" applyFont="1" applyBorder="1" applyAlignment="1">
      <alignment horizontal="right" wrapText="1"/>
    </xf>
    <xf numFmtId="1" fontId="8" fillId="0" borderId="648" xfId="0" applyNumberFormat="1" applyFont="1" applyBorder="1" applyAlignment="1">
      <alignment horizontal="right"/>
    </xf>
    <xf numFmtId="1" fontId="8" fillId="0" borderId="646" xfId="0" applyNumberFormat="1" applyFont="1" applyBorder="1" applyAlignment="1">
      <alignment horizontal="right"/>
    </xf>
    <xf numFmtId="1" fontId="8" fillId="0" borderId="649" xfId="0" applyNumberFormat="1" applyFont="1" applyBorder="1" applyAlignment="1">
      <alignment horizontal="right"/>
    </xf>
    <xf numFmtId="1" fontId="8" fillId="0" borderId="650" xfId="0" applyNumberFormat="1" applyFont="1" applyBorder="1" applyAlignment="1">
      <alignment horizontal="right"/>
    </xf>
    <xf numFmtId="1" fontId="8" fillId="0" borderId="645" xfId="0" applyNumberFormat="1" applyFont="1" applyBorder="1" applyAlignment="1">
      <alignment horizontal="right"/>
    </xf>
    <xf numFmtId="1" fontId="8" fillId="0" borderId="647" xfId="0" applyNumberFormat="1" applyFont="1" applyBorder="1" applyAlignment="1">
      <alignment horizontal="right"/>
    </xf>
    <xf numFmtId="1" fontId="8" fillId="3" borderId="645" xfId="0" applyNumberFormat="1" applyFont="1" applyFill="1" applyBorder="1" applyAlignment="1">
      <alignment horizontal="right"/>
    </xf>
    <xf numFmtId="1" fontId="8" fillId="0" borderId="646" xfId="0" applyNumberFormat="1" applyFont="1" applyBorder="1" applyAlignment="1">
      <alignment horizontal="center" vertical="center"/>
    </xf>
    <xf numFmtId="1" fontId="8" fillId="10" borderId="601" xfId="0" applyNumberFormat="1" applyFont="1" applyFill="1" applyBorder="1"/>
    <xf numFmtId="1" fontId="8" fillId="7" borderId="603" xfId="0" applyNumberFormat="1" applyFont="1" applyFill="1" applyBorder="1" applyProtection="1">
      <protection locked="0"/>
    </xf>
    <xf numFmtId="1" fontId="8" fillId="7" borderId="641" xfId="0" applyNumberFormat="1" applyFont="1" applyFill="1" applyBorder="1" applyProtection="1">
      <protection locked="0"/>
    </xf>
    <xf numFmtId="1" fontId="8" fillId="10" borderId="604" xfId="0" applyNumberFormat="1" applyFont="1" applyFill="1" applyBorder="1"/>
    <xf numFmtId="1" fontId="8" fillId="0" borderId="645" xfId="0" applyNumberFormat="1" applyFont="1" applyBorder="1" applyAlignment="1">
      <alignment horizontal="left" vertical="center"/>
    </xf>
    <xf numFmtId="1" fontId="8" fillId="0" borderId="646" xfId="0" applyNumberFormat="1" applyFont="1" applyBorder="1"/>
    <xf numFmtId="1" fontId="8" fillId="0" borderId="645" xfId="0" applyNumberFormat="1" applyFont="1" applyBorder="1"/>
    <xf numFmtId="1" fontId="8" fillId="10" borderId="603" xfId="0" applyNumberFormat="1" applyFont="1" applyFill="1" applyBorder="1"/>
    <xf numFmtId="1" fontId="8" fillId="3" borderId="604" xfId="0" applyNumberFormat="1" applyFont="1" applyFill="1" applyBorder="1" applyAlignment="1">
      <alignment horizontal="right" wrapText="1"/>
    </xf>
    <xf numFmtId="1" fontId="8" fillId="3" borderId="604" xfId="0" applyNumberFormat="1" applyFont="1" applyFill="1" applyBorder="1" applyAlignment="1">
      <alignment horizontal="right"/>
    </xf>
    <xf numFmtId="1" fontId="8" fillId="4" borderId="601" xfId="0" applyNumberFormat="1" applyFont="1" applyFill="1" applyBorder="1"/>
    <xf numFmtId="1" fontId="8" fillId="4" borderId="603" xfId="0" applyNumberFormat="1" applyFont="1" applyFill="1" applyBorder="1"/>
    <xf numFmtId="1" fontId="8" fillId="4" borderId="641" xfId="0" applyNumberFormat="1" applyFont="1" applyFill="1" applyBorder="1"/>
    <xf numFmtId="1" fontId="8" fillId="4" borderId="604" xfId="0" applyNumberFormat="1" applyFont="1" applyFill="1" applyBorder="1"/>
    <xf numFmtId="1" fontId="8" fillId="0" borderId="604" xfId="0" applyNumberFormat="1" applyFont="1" applyBorder="1" applyAlignment="1">
      <alignment horizontal="left" vertical="center"/>
    </xf>
    <xf numFmtId="1" fontId="8" fillId="3" borderId="645" xfId="0" applyNumberFormat="1" applyFont="1" applyFill="1" applyBorder="1" applyAlignment="1">
      <alignment horizontal="right" wrapText="1"/>
    </xf>
    <xf numFmtId="1" fontId="8" fillId="8" borderId="646" xfId="0" applyNumberFormat="1" applyFont="1" applyFill="1" applyBorder="1"/>
    <xf numFmtId="1" fontId="8" fillId="7" borderId="646" xfId="0" applyNumberFormat="1" applyFont="1" applyFill="1" applyBorder="1" applyProtection="1">
      <protection locked="0"/>
    </xf>
    <xf numFmtId="1" fontId="8" fillId="7" borderId="645" xfId="0" applyNumberFormat="1" applyFont="1" applyFill="1" applyBorder="1" applyProtection="1">
      <protection locked="0"/>
    </xf>
    <xf numFmtId="1" fontId="8" fillId="7" borderId="601" xfId="0" applyNumberFormat="1" applyFont="1" applyFill="1" applyBorder="1" applyProtection="1">
      <protection locked="0"/>
    </xf>
    <xf numFmtId="1" fontId="8" fillId="8" borderId="601" xfId="0" applyNumberFormat="1" applyFont="1" applyFill="1" applyBorder="1"/>
    <xf numFmtId="1" fontId="8" fillId="0" borderId="648" xfId="0" applyNumberFormat="1" applyFont="1" applyBorder="1" applyAlignment="1">
      <alignment horizontal="center" vertical="center" wrapText="1"/>
    </xf>
    <xf numFmtId="1" fontId="8" fillId="10" borderId="427" xfId="0" applyNumberFormat="1" applyFont="1" applyFill="1" applyBorder="1"/>
    <xf numFmtId="1" fontId="8" fillId="10" borderId="520" xfId="0" applyNumberFormat="1" applyFont="1" applyFill="1" applyBorder="1"/>
    <xf numFmtId="1" fontId="7" fillId="0" borderId="651" xfId="0" applyNumberFormat="1" applyFont="1" applyBorder="1"/>
    <xf numFmtId="1" fontId="8" fillId="0" borderId="648" xfId="0" applyNumberFormat="1" applyFont="1" applyBorder="1" applyAlignment="1">
      <alignment horizontal="center" vertical="center"/>
    </xf>
    <xf numFmtId="1" fontId="8" fillId="4" borderId="653" xfId="0" applyNumberFormat="1" applyFont="1" applyFill="1" applyBorder="1" applyAlignment="1">
      <alignment wrapText="1"/>
    </xf>
    <xf numFmtId="1" fontId="8" fillId="4" borderId="654" xfId="0" applyNumberFormat="1" applyFont="1" applyFill="1" applyBorder="1" applyAlignment="1">
      <alignment wrapText="1"/>
    </xf>
    <xf numFmtId="1" fontId="8" fillId="3" borderId="643" xfId="0" applyNumberFormat="1" applyFont="1" applyFill="1" applyBorder="1" applyAlignment="1">
      <alignment horizontal="center" vertical="center" wrapText="1"/>
    </xf>
    <xf numFmtId="1" fontId="8" fillId="3" borderId="657" xfId="0" applyNumberFormat="1" applyFont="1" applyFill="1" applyBorder="1" applyAlignment="1">
      <alignment horizontal="center" vertical="center" wrapText="1"/>
    </xf>
    <xf numFmtId="1" fontId="8" fillId="10" borderId="659" xfId="0" applyNumberFormat="1" applyFont="1" applyFill="1" applyBorder="1" applyAlignment="1">
      <alignment wrapText="1"/>
    </xf>
    <xf numFmtId="1" fontId="8" fillId="10" borderId="660" xfId="0" applyNumberFormat="1" applyFont="1" applyFill="1" applyBorder="1" applyAlignment="1">
      <alignment wrapText="1"/>
    </xf>
    <xf numFmtId="1" fontId="8" fillId="3" borderId="664" xfId="0" applyNumberFormat="1" applyFont="1" applyFill="1" applyBorder="1" applyAlignment="1">
      <alignment horizontal="right" vertical="center" wrapText="1"/>
    </xf>
    <xf numFmtId="1" fontId="8" fillId="3" borderId="665" xfId="0" applyNumberFormat="1" applyFont="1" applyFill="1" applyBorder="1" applyAlignment="1">
      <alignment horizontal="right" vertical="center" wrapText="1"/>
    </xf>
    <xf numFmtId="1" fontId="8" fillId="0" borderId="663" xfId="0" applyNumberFormat="1" applyFont="1" applyBorder="1" applyAlignment="1">
      <alignment horizontal="right" vertical="center" wrapText="1"/>
    </xf>
    <xf numFmtId="1" fontId="8" fillId="7" borderId="664" xfId="0" applyNumberFormat="1" applyFont="1" applyFill="1" applyBorder="1" applyAlignment="1" applyProtection="1">
      <alignment wrapText="1"/>
      <protection locked="0"/>
    </xf>
    <xf numFmtId="1" fontId="8" fillId="7" borderId="666" xfId="0" applyNumberFormat="1" applyFont="1" applyFill="1" applyBorder="1" applyAlignment="1" applyProtection="1">
      <alignment wrapText="1"/>
      <protection locked="0"/>
    </xf>
    <xf numFmtId="1" fontId="8" fillId="7" borderId="667" xfId="0" applyNumberFormat="1" applyFont="1" applyFill="1" applyBorder="1" applyAlignment="1" applyProtection="1">
      <alignment wrapText="1"/>
      <protection locked="0"/>
    </xf>
    <xf numFmtId="1" fontId="8" fillId="7" borderId="663" xfId="0" applyNumberFormat="1" applyFont="1" applyFill="1" applyBorder="1" applyAlignment="1" applyProtection="1">
      <alignment wrapText="1"/>
      <protection locked="0"/>
    </xf>
    <xf numFmtId="1" fontId="8" fillId="7" borderId="668" xfId="0" applyNumberFormat="1" applyFont="1" applyFill="1" applyBorder="1" applyAlignment="1" applyProtection="1">
      <alignment wrapText="1"/>
      <protection locked="0"/>
    </xf>
    <xf numFmtId="1" fontId="8" fillId="7" borderId="669" xfId="0" applyNumberFormat="1" applyFont="1" applyFill="1" applyBorder="1" applyAlignment="1" applyProtection="1">
      <alignment wrapText="1"/>
      <protection locked="0"/>
    </xf>
    <xf numFmtId="1" fontId="8" fillId="7" borderId="665" xfId="0" applyNumberFormat="1" applyFont="1" applyFill="1" applyBorder="1" applyAlignment="1" applyProtection="1">
      <alignment wrapText="1"/>
      <protection locked="0"/>
    </xf>
    <xf numFmtId="1" fontId="8" fillId="3" borderId="659" xfId="0" applyNumberFormat="1" applyFont="1" applyFill="1" applyBorder="1" applyAlignment="1">
      <alignment horizontal="right" wrapText="1"/>
    </xf>
    <xf numFmtId="1" fontId="8" fillId="0" borderId="671" xfId="0" applyNumberFormat="1" applyFont="1" applyBorder="1" applyAlignment="1">
      <alignment horizontal="right" wrapText="1"/>
    </xf>
    <xf numFmtId="1" fontId="8" fillId="0" borderId="672" xfId="0" applyNumberFormat="1" applyFont="1" applyBorder="1" applyAlignment="1">
      <alignment horizontal="right" wrapText="1"/>
    </xf>
    <xf numFmtId="1" fontId="8" fillId="7" borderId="659" xfId="0" applyNumberFormat="1" applyFont="1" applyFill="1" applyBorder="1" applyAlignment="1" applyProtection="1">
      <alignment wrapText="1"/>
      <protection locked="0"/>
    </xf>
    <xf numFmtId="1" fontId="8" fillId="7" borderId="673" xfId="0" applyNumberFormat="1" applyFont="1" applyFill="1" applyBorder="1" applyAlignment="1" applyProtection="1">
      <alignment wrapText="1"/>
      <protection locked="0"/>
    </xf>
    <xf numFmtId="1" fontId="8" fillId="7" borderId="672" xfId="0" applyNumberFormat="1" applyFont="1" applyFill="1" applyBorder="1" applyAlignment="1" applyProtection="1">
      <alignment wrapText="1"/>
      <protection locked="0"/>
    </xf>
    <xf numFmtId="1" fontId="8" fillId="7" borderId="674" xfId="0" applyNumberFormat="1" applyFont="1" applyFill="1" applyBorder="1" applyAlignment="1" applyProtection="1">
      <alignment wrapText="1"/>
      <protection locked="0"/>
    </xf>
    <xf numFmtId="1" fontId="8" fillId="7" borderId="675" xfId="0" applyNumberFormat="1" applyFont="1" applyFill="1" applyBorder="1" applyAlignment="1" applyProtection="1">
      <alignment wrapText="1"/>
      <protection locked="0"/>
    </xf>
    <xf numFmtId="1" fontId="8" fillId="7" borderId="660" xfId="0" applyNumberFormat="1" applyFont="1" applyFill="1" applyBorder="1" applyAlignment="1" applyProtection="1">
      <alignment wrapText="1"/>
      <protection locked="0"/>
    </xf>
    <xf numFmtId="1" fontId="8" fillId="7" borderId="671" xfId="0" applyNumberFormat="1" applyFont="1" applyFill="1" applyBorder="1" applyAlignment="1" applyProtection="1">
      <alignment wrapText="1"/>
      <protection locked="0"/>
    </xf>
    <xf numFmtId="1" fontId="8" fillId="7" borderId="677" xfId="0" applyNumberFormat="1" applyFont="1" applyFill="1" applyBorder="1" applyAlignment="1" applyProtection="1">
      <alignment wrapText="1"/>
      <protection locked="0"/>
    </xf>
    <xf numFmtId="1" fontId="8" fillId="7" borderId="678" xfId="0" applyNumberFormat="1" applyFont="1" applyFill="1" applyBorder="1" applyAlignment="1" applyProtection="1">
      <alignment wrapText="1"/>
      <protection locked="0"/>
    </xf>
    <xf numFmtId="1" fontId="8" fillId="7" borderId="679" xfId="0" applyNumberFormat="1" applyFont="1" applyFill="1" applyBorder="1" applyAlignment="1" applyProtection="1">
      <alignment wrapText="1"/>
      <protection locked="0"/>
    </xf>
    <xf numFmtId="1" fontId="8" fillId="7" borderId="680" xfId="0" applyNumberFormat="1" applyFont="1" applyFill="1" applyBorder="1" applyAlignment="1" applyProtection="1">
      <alignment wrapText="1"/>
      <protection locked="0"/>
    </xf>
    <xf numFmtId="1" fontId="8" fillId="7" borderId="681" xfId="0" applyNumberFormat="1" applyFont="1" applyFill="1" applyBorder="1" applyAlignment="1" applyProtection="1">
      <alignment wrapText="1"/>
      <protection locked="0"/>
    </xf>
    <xf numFmtId="1" fontId="8" fillId="7" borderId="682" xfId="0" applyNumberFormat="1" applyFont="1" applyFill="1" applyBorder="1" applyAlignment="1" applyProtection="1">
      <alignment wrapText="1"/>
      <protection locked="0"/>
    </xf>
    <xf numFmtId="1" fontId="8" fillId="10" borderId="677" xfId="0" applyNumberFormat="1" applyFont="1" applyFill="1" applyBorder="1" applyAlignment="1">
      <alignment wrapText="1"/>
    </xf>
    <xf numFmtId="1" fontId="8" fillId="10" borderId="682" xfId="0" applyNumberFormat="1" applyFont="1" applyFill="1" applyBorder="1" applyAlignment="1">
      <alignment wrapText="1"/>
    </xf>
    <xf numFmtId="1" fontId="8" fillId="7" borderId="683" xfId="0" applyNumberFormat="1" applyFont="1" applyFill="1" applyBorder="1" applyAlignment="1" applyProtection="1">
      <alignment wrapText="1"/>
      <protection locked="0"/>
    </xf>
    <xf numFmtId="1" fontId="8" fillId="3" borderId="664" xfId="0" applyNumberFormat="1" applyFont="1" applyFill="1" applyBorder="1" applyAlignment="1">
      <alignment horizontal="right" wrapText="1"/>
    </xf>
    <xf numFmtId="1" fontId="8" fillId="0" borderId="665" xfId="0" applyNumberFormat="1" applyFont="1" applyBorder="1" applyAlignment="1">
      <alignment horizontal="right" wrapText="1"/>
    </xf>
    <xf numFmtId="1" fontId="8" fillId="0" borderId="667" xfId="0" applyNumberFormat="1" applyFont="1" applyBorder="1" applyAlignment="1">
      <alignment horizontal="right" wrapText="1"/>
    </xf>
    <xf numFmtId="1" fontId="8" fillId="10" borderId="664" xfId="0" applyNumberFormat="1" applyFont="1" applyFill="1" applyBorder="1" applyAlignment="1">
      <alignment wrapText="1"/>
    </xf>
    <xf numFmtId="1" fontId="8" fillId="10" borderId="669" xfId="0" applyNumberFormat="1" applyFont="1" applyFill="1" applyBorder="1" applyAlignment="1">
      <alignment wrapText="1"/>
    </xf>
    <xf numFmtId="1" fontId="8" fillId="10" borderId="671" xfId="0" applyNumberFormat="1" applyFont="1" applyFill="1" applyBorder="1" applyAlignment="1">
      <alignment wrapText="1"/>
    </xf>
    <xf numFmtId="1" fontId="8" fillId="8" borderId="660" xfId="0" applyNumberFormat="1" applyFont="1" applyFill="1" applyBorder="1" applyAlignment="1">
      <alignment wrapText="1"/>
    </xf>
    <xf numFmtId="1" fontId="8" fillId="10" borderId="673" xfId="0" applyNumberFormat="1" applyFont="1" applyFill="1" applyBorder="1" applyAlignment="1">
      <alignment wrapText="1"/>
    </xf>
    <xf numFmtId="1" fontId="8" fillId="10" borderId="666" xfId="0" applyNumberFormat="1" applyFont="1" applyFill="1" applyBorder="1" applyAlignment="1">
      <alignment wrapText="1"/>
    </xf>
    <xf numFmtId="1" fontId="8" fillId="3" borderId="677" xfId="0" applyNumberFormat="1" applyFont="1" applyFill="1" applyBorder="1" applyAlignment="1">
      <alignment horizontal="right" wrapText="1"/>
    </xf>
    <xf numFmtId="1" fontId="8" fillId="0" borderId="683" xfId="0" applyNumberFormat="1" applyFont="1" applyBorder="1" applyAlignment="1">
      <alignment horizontal="right" wrapText="1"/>
    </xf>
    <xf numFmtId="1" fontId="8" fillId="0" borderId="679" xfId="0" applyNumberFormat="1" applyFont="1" applyBorder="1" applyAlignment="1">
      <alignment horizontal="right" wrapText="1"/>
    </xf>
    <xf numFmtId="1" fontId="8" fillId="8" borderId="675" xfId="0" applyNumberFormat="1" applyFont="1" applyFill="1" applyBorder="1" applyAlignment="1">
      <alignment wrapText="1"/>
    </xf>
    <xf numFmtId="1" fontId="8" fillId="10" borderId="668" xfId="0" applyNumberFormat="1" applyFont="1" applyFill="1" applyBorder="1" applyAlignment="1">
      <alignment wrapText="1"/>
    </xf>
    <xf numFmtId="1" fontId="8" fillId="10" borderId="675" xfId="0" applyNumberFormat="1" applyFont="1" applyFill="1" applyBorder="1" applyAlignment="1">
      <alignment wrapText="1"/>
    </xf>
    <xf numFmtId="1" fontId="8" fillId="10" borderId="658" xfId="0" applyNumberFormat="1" applyFont="1" applyFill="1" applyBorder="1" applyAlignment="1">
      <alignment wrapText="1"/>
    </xf>
    <xf numFmtId="1" fontId="8" fillId="10" borderId="685" xfId="0" applyNumberFormat="1" applyFont="1" applyFill="1" applyBorder="1" applyAlignment="1">
      <alignment wrapText="1"/>
    </xf>
    <xf numFmtId="1" fontId="8" fillId="10" borderId="602" xfId="0" applyNumberFormat="1" applyFont="1" applyFill="1" applyBorder="1" applyAlignment="1">
      <alignment wrapText="1"/>
    </xf>
    <xf numFmtId="1" fontId="8" fillId="7" borderId="602" xfId="0" applyNumberFormat="1" applyFont="1" applyFill="1" applyBorder="1" applyAlignment="1" applyProtection="1">
      <alignment wrapText="1"/>
      <protection locked="0"/>
    </xf>
    <xf numFmtId="1" fontId="8" fillId="7" borderId="603" xfId="0" applyNumberFormat="1" applyFont="1" applyFill="1" applyBorder="1" applyAlignment="1" applyProtection="1">
      <alignment wrapText="1"/>
      <protection locked="0"/>
    </xf>
    <xf numFmtId="1" fontId="8" fillId="10" borderId="683" xfId="0" applyNumberFormat="1" applyFont="1" applyFill="1" applyBorder="1" applyAlignment="1">
      <alignment wrapText="1"/>
    </xf>
    <xf numFmtId="1" fontId="8" fillId="10" borderId="665" xfId="0" applyNumberFormat="1" applyFont="1" applyFill="1" applyBorder="1" applyAlignment="1">
      <alignment wrapText="1"/>
    </xf>
    <xf numFmtId="1" fontId="8" fillId="0" borderId="612" xfId="1" applyNumberFormat="1" applyFont="1" applyFill="1" applyBorder="1" applyAlignment="1">
      <alignment horizontal="right" wrapText="1"/>
    </xf>
    <xf numFmtId="1" fontId="8" fillId="0" borderId="686" xfId="1" applyNumberFormat="1" applyFont="1" applyFill="1" applyBorder="1" applyAlignment="1">
      <alignment horizontal="right" wrapText="1"/>
    </xf>
    <xf numFmtId="1" fontId="8" fillId="8" borderId="659" xfId="0" applyNumberFormat="1" applyFont="1" applyFill="1" applyBorder="1" applyAlignment="1">
      <alignment wrapText="1"/>
    </xf>
    <xf numFmtId="1" fontId="8" fillId="8" borderId="673" xfId="0" applyNumberFormat="1" applyFont="1" applyFill="1" applyBorder="1" applyAlignment="1">
      <alignment wrapText="1"/>
    </xf>
    <xf numFmtId="1" fontId="8" fillId="8" borderId="672" xfId="0" applyNumberFormat="1" applyFont="1" applyFill="1" applyBorder="1" applyAlignment="1">
      <alignment wrapText="1"/>
    </xf>
    <xf numFmtId="1" fontId="8" fillId="10" borderId="672" xfId="0" applyNumberFormat="1" applyFont="1" applyFill="1" applyBorder="1" applyAlignment="1">
      <alignment wrapText="1"/>
    </xf>
    <xf numFmtId="1" fontId="8" fillId="8" borderId="677" xfId="0" applyNumberFormat="1" applyFont="1" applyFill="1" applyBorder="1" applyAlignment="1">
      <alignment wrapText="1"/>
    </xf>
    <xf numFmtId="1" fontId="8" fillId="8" borderId="678" xfId="0" applyNumberFormat="1" applyFont="1" applyFill="1" applyBorder="1" applyAlignment="1">
      <alignment wrapText="1"/>
    </xf>
    <xf numFmtId="1" fontId="8" fillId="8" borderId="679" xfId="0" applyNumberFormat="1" applyFont="1" applyFill="1" applyBorder="1" applyAlignment="1">
      <alignment wrapText="1"/>
    </xf>
    <xf numFmtId="1" fontId="8" fillId="10" borderId="678" xfId="0" applyNumberFormat="1" applyFont="1" applyFill="1" applyBorder="1" applyAlignment="1">
      <alignment wrapText="1"/>
    </xf>
    <xf numFmtId="1" fontId="8" fillId="0" borderId="687" xfId="1" applyNumberFormat="1" applyFont="1" applyFill="1" applyBorder="1" applyAlignment="1">
      <alignment horizontal="right" wrapText="1"/>
    </xf>
    <xf numFmtId="1" fontId="8" fillId="0" borderId="688" xfId="1" applyNumberFormat="1" applyFont="1" applyFill="1" applyBorder="1" applyAlignment="1">
      <alignment horizontal="right" wrapText="1"/>
    </xf>
    <xf numFmtId="1" fontId="8" fillId="8" borderId="664" xfId="0" applyNumberFormat="1" applyFont="1" applyFill="1" applyBorder="1" applyAlignment="1">
      <alignment wrapText="1"/>
    </xf>
    <xf numFmtId="1" fontId="8" fillId="8" borderId="666" xfId="0" applyNumberFormat="1" applyFont="1" applyFill="1" applyBorder="1" applyAlignment="1">
      <alignment wrapText="1"/>
    </xf>
    <xf numFmtId="1" fontId="8" fillId="8" borderId="667" xfId="0" applyNumberFormat="1" applyFont="1" applyFill="1" applyBorder="1" applyAlignment="1">
      <alignment wrapText="1"/>
    </xf>
    <xf numFmtId="1" fontId="8" fillId="7" borderId="689" xfId="0" applyNumberFormat="1" applyFont="1" applyFill="1" applyBorder="1" applyAlignment="1" applyProtection="1">
      <alignment wrapText="1"/>
      <protection locked="0"/>
    </xf>
    <xf numFmtId="1" fontId="8" fillId="0" borderId="625" xfId="1" applyNumberFormat="1" applyFont="1" applyFill="1" applyBorder="1" applyAlignment="1">
      <alignment horizontal="right" wrapText="1"/>
    </xf>
    <xf numFmtId="1" fontId="8" fillId="0" borderId="690" xfId="1" applyNumberFormat="1" applyFont="1" applyFill="1" applyBorder="1" applyAlignment="1">
      <alignment horizontal="right" wrapText="1"/>
    </xf>
    <xf numFmtId="1" fontId="8" fillId="0" borderId="692" xfId="2" applyNumberFormat="1" applyFont="1" applyFill="1" applyBorder="1" applyAlignment="1">
      <alignment horizontal="right" wrapText="1"/>
    </xf>
    <xf numFmtId="1" fontId="8" fillId="0" borderId="693" xfId="2" applyNumberFormat="1" applyFont="1" applyFill="1" applyBorder="1" applyAlignment="1">
      <alignment horizontal="right" wrapText="1"/>
    </xf>
    <xf numFmtId="1" fontId="8" fillId="2" borderId="694" xfId="2" applyNumberFormat="1" applyFont="1" applyBorder="1" applyAlignment="1" applyProtection="1">
      <alignment wrapText="1"/>
      <protection locked="0"/>
    </xf>
    <xf numFmtId="1" fontId="8" fillId="2" borderId="695" xfId="2" applyNumberFormat="1" applyFont="1" applyBorder="1" applyAlignment="1" applyProtection="1">
      <alignment wrapText="1"/>
      <protection locked="0"/>
    </xf>
    <xf numFmtId="1" fontId="8" fillId="2" borderId="696" xfId="2" applyNumberFormat="1" applyFont="1" applyBorder="1" applyAlignment="1" applyProtection="1">
      <alignment wrapText="1"/>
      <protection locked="0"/>
    </xf>
    <xf numFmtId="1" fontId="8" fillId="2" borderId="693" xfId="2" applyNumberFormat="1" applyFont="1" applyBorder="1" applyAlignment="1" applyProtection="1">
      <alignment wrapText="1"/>
      <protection locked="0"/>
    </xf>
    <xf numFmtId="1" fontId="8" fillId="2" borderId="697" xfId="2" applyNumberFormat="1" applyFont="1" applyBorder="1" applyAlignment="1" applyProtection="1">
      <alignment wrapText="1"/>
      <protection locked="0"/>
    </xf>
    <xf numFmtId="1" fontId="8" fillId="2" borderId="698" xfId="2" applyNumberFormat="1" applyFont="1" applyBorder="1" applyAlignment="1" applyProtection="1">
      <alignment wrapText="1"/>
      <protection locked="0"/>
    </xf>
    <xf numFmtId="1" fontId="8" fillId="7" borderId="699" xfId="0" applyNumberFormat="1" applyFont="1" applyFill="1" applyBorder="1" applyAlignment="1" applyProtection="1">
      <alignment wrapText="1"/>
      <protection locked="0"/>
    </xf>
    <xf numFmtId="1" fontId="8" fillId="0" borderId="700" xfId="2" applyNumberFormat="1" applyFont="1" applyFill="1" applyBorder="1" applyAlignment="1">
      <alignment horizontal="right" wrapText="1"/>
    </xf>
    <xf numFmtId="1" fontId="8" fillId="0" borderId="701" xfId="2" applyNumberFormat="1" applyFont="1" applyFill="1" applyBorder="1" applyAlignment="1">
      <alignment horizontal="right" wrapText="1"/>
    </xf>
    <xf numFmtId="1" fontId="8" fillId="2" borderId="702" xfId="2" applyNumberFormat="1" applyFont="1" applyBorder="1" applyAlignment="1" applyProtection="1">
      <alignment wrapText="1"/>
      <protection locked="0"/>
    </xf>
    <xf numFmtId="1" fontId="8" fillId="2" borderId="703" xfId="2" applyNumberFormat="1" applyFont="1" applyBorder="1" applyAlignment="1" applyProtection="1">
      <alignment wrapText="1"/>
      <protection locked="0"/>
    </xf>
    <xf numFmtId="1" fontId="8" fillId="2" borderId="704" xfId="2" applyNumberFormat="1" applyFont="1" applyBorder="1" applyAlignment="1" applyProtection="1">
      <alignment wrapText="1"/>
      <protection locked="0"/>
    </xf>
    <xf numFmtId="1" fontId="8" fillId="2" borderId="701" xfId="2" applyNumberFormat="1" applyFont="1" applyBorder="1" applyAlignment="1" applyProtection="1">
      <alignment wrapText="1"/>
      <protection locked="0"/>
    </xf>
    <xf numFmtId="1" fontId="8" fillId="2" borderId="705" xfId="2" applyNumberFormat="1" applyFont="1" applyBorder="1" applyAlignment="1" applyProtection="1">
      <alignment wrapText="1"/>
      <protection locked="0"/>
    </xf>
    <xf numFmtId="1" fontId="8" fillId="2" borderId="706" xfId="2" applyNumberFormat="1" applyFont="1" applyBorder="1" applyAlignment="1" applyProtection="1">
      <alignment wrapText="1"/>
      <protection locked="0"/>
    </xf>
    <xf numFmtId="1" fontId="8" fillId="2" borderId="707" xfId="2" applyNumberFormat="1" applyFont="1" applyBorder="1" applyAlignment="1" applyProtection="1">
      <alignment wrapText="1"/>
      <protection locked="0"/>
    </xf>
    <xf numFmtId="1" fontId="8" fillId="2" borderId="708" xfId="2" applyNumberFormat="1" applyFont="1" applyBorder="1" applyAlignment="1" applyProtection="1">
      <alignment wrapText="1"/>
      <protection locked="0"/>
    </xf>
    <xf numFmtId="1" fontId="8" fillId="2" borderId="709" xfId="2" applyNumberFormat="1" applyFont="1" applyBorder="1" applyAlignment="1" applyProtection="1">
      <alignment wrapText="1"/>
      <protection locked="0"/>
    </xf>
    <xf numFmtId="1" fontId="8" fillId="2" borderId="710" xfId="2" applyNumberFormat="1" applyFont="1" applyBorder="1" applyAlignment="1" applyProtection="1">
      <alignment wrapText="1"/>
      <protection locked="0"/>
    </xf>
    <xf numFmtId="1" fontId="8" fillId="7" borderId="711" xfId="0" applyNumberFormat="1" applyFont="1" applyFill="1" applyBorder="1" applyAlignment="1" applyProtection="1">
      <alignment wrapText="1"/>
      <protection locked="0"/>
    </xf>
    <xf numFmtId="1" fontId="8" fillId="7" borderId="712" xfId="0" applyNumberFormat="1" applyFont="1" applyFill="1" applyBorder="1" applyAlignment="1" applyProtection="1">
      <alignment wrapText="1"/>
      <protection locked="0"/>
    </xf>
    <xf numFmtId="1" fontId="8" fillId="7" borderId="713" xfId="0" applyNumberFormat="1" applyFont="1" applyFill="1" applyBorder="1" applyAlignment="1" applyProtection="1">
      <alignment wrapText="1"/>
      <protection locked="0"/>
    </xf>
    <xf numFmtId="1" fontId="8" fillId="7" borderId="714" xfId="0" applyNumberFormat="1" applyFont="1" applyFill="1" applyBorder="1" applyAlignment="1" applyProtection="1">
      <alignment wrapText="1"/>
      <protection locked="0"/>
    </xf>
    <xf numFmtId="1" fontId="8" fillId="0" borderId="716" xfId="0" applyNumberFormat="1" applyFont="1" applyBorder="1" applyAlignment="1">
      <alignment horizontal="right" wrapText="1"/>
    </xf>
    <xf numFmtId="1" fontId="8" fillId="0" borderId="717" xfId="2" applyNumberFormat="1" applyFont="1" applyFill="1" applyBorder="1" applyAlignment="1">
      <alignment horizontal="right" wrapText="1"/>
    </xf>
    <xf numFmtId="1" fontId="8" fillId="0" borderId="718" xfId="2" applyNumberFormat="1" applyFont="1" applyFill="1" applyBorder="1" applyAlignment="1">
      <alignment horizontal="right" wrapText="1"/>
    </xf>
    <xf numFmtId="1" fontId="8" fillId="2" borderId="719" xfId="2" applyNumberFormat="1" applyFont="1" applyBorder="1" applyAlignment="1" applyProtection="1">
      <alignment wrapText="1"/>
      <protection locked="0"/>
    </xf>
    <xf numFmtId="1" fontId="8" fillId="2" borderId="720" xfId="2" applyNumberFormat="1" applyFont="1" applyBorder="1" applyAlignment="1" applyProtection="1">
      <alignment wrapText="1"/>
      <protection locked="0"/>
    </xf>
    <xf numFmtId="1" fontId="8" fillId="2" borderId="721" xfId="2" applyNumberFormat="1" applyFont="1" applyBorder="1" applyAlignment="1" applyProtection="1">
      <alignment wrapText="1"/>
      <protection locked="0"/>
    </xf>
    <xf numFmtId="1" fontId="8" fillId="2" borderId="722" xfId="2" applyNumberFormat="1" applyFont="1" applyBorder="1" applyAlignment="1" applyProtection="1">
      <alignment wrapText="1"/>
      <protection locked="0"/>
    </xf>
    <xf numFmtId="1" fontId="8" fillId="7" borderId="723" xfId="0" applyNumberFormat="1" applyFont="1" applyFill="1" applyBorder="1" applyAlignment="1" applyProtection="1">
      <alignment wrapText="1"/>
      <protection locked="0"/>
    </xf>
    <xf numFmtId="1" fontId="8" fillId="7" borderId="724" xfId="0" applyNumberFormat="1" applyFont="1" applyFill="1" applyBorder="1" applyAlignment="1" applyProtection="1">
      <alignment wrapText="1"/>
      <protection locked="0"/>
    </xf>
    <xf numFmtId="1" fontId="8" fillId="10" borderId="716" xfId="0" applyNumberFormat="1" applyFont="1" applyFill="1" applyBorder="1" applyAlignment="1">
      <alignment wrapText="1"/>
    </xf>
    <xf numFmtId="1" fontId="8" fillId="10" borderId="725" xfId="0" applyNumberFormat="1" applyFont="1" applyFill="1" applyBorder="1" applyAlignment="1">
      <alignment wrapText="1"/>
    </xf>
    <xf numFmtId="1" fontId="8" fillId="7" borderId="726" xfId="0" applyNumberFormat="1" applyFont="1" applyFill="1" applyBorder="1" applyAlignment="1" applyProtection="1">
      <alignment wrapText="1"/>
      <protection locked="0"/>
    </xf>
    <xf numFmtId="1" fontId="8" fillId="7" borderId="725" xfId="0" applyNumberFormat="1" applyFont="1" applyFill="1" applyBorder="1" applyAlignment="1" applyProtection="1">
      <alignment wrapText="1"/>
      <protection locked="0"/>
    </xf>
    <xf numFmtId="1" fontId="8" fillId="3" borderId="671" xfId="0" applyNumberFormat="1" applyFont="1" applyFill="1" applyBorder="1" applyAlignment="1">
      <alignment horizontal="right" wrapText="1"/>
    </xf>
    <xf numFmtId="1" fontId="8" fillId="3" borderId="673" xfId="0" applyNumberFormat="1" applyFont="1" applyFill="1" applyBorder="1" applyAlignment="1">
      <alignment horizontal="right" wrapText="1"/>
    </xf>
    <xf numFmtId="1" fontId="8" fillId="3" borderId="727" xfId="0" applyNumberFormat="1" applyFont="1" applyFill="1" applyBorder="1" applyAlignment="1">
      <alignment horizontal="right" wrapText="1"/>
    </xf>
    <xf numFmtId="1" fontId="8" fillId="3" borderId="672" xfId="0" applyNumberFormat="1" applyFont="1" applyFill="1" applyBorder="1" applyAlignment="1">
      <alignment horizontal="right" wrapText="1"/>
    </xf>
    <xf numFmtId="1" fontId="8" fillId="3" borderId="660" xfId="0" applyNumberFormat="1" applyFont="1" applyFill="1" applyBorder="1" applyAlignment="1">
      <alignment horizontal="right" wrapText="1"/>
    </xf>
    <xf numFmtId="1" fontId="8" fillId="10" borderId="659" xfId="0" applyNumberFormat="1" applyFont="1" applyFill="1" applyBorder="1" applyAlignment="1">
      <alignment horizontal="right" wrapText="1"/>
    </xf>
    <xf numFmtId="1" fontId="8" fillId="10" borderId="671" xfId="0" applyNumberFormat="1" applyFont="1" applyFill="1" applyBorder="1" applyAlignment="1">
      <alignment horizontal="right" wrapText="1"/>
    </xf>
    <xf numFmtId="1" fontId="8" fillId="3" borderId="674" xfId="0" applyNumberFormat="1" applyFont="1" applyFill="1" applyBorder="1" applyAlignment="1">
      <alignment horizontal="right" wrapText="1"/>
    </xf>
    <xf numFmtId="1" fontId="8" fillId="3" borderId="665" xfId="0" applyNumberFormat="1" applyFont="1" applyFill="1" applyBorder="1" applyAlignment="1">
      <alignment horizontal="right" wrapText="1"/>
    </xf>
    <xf numFmtId="1" fontId="8" fillId="3" borderId="666" xfId="0" applyNumberFormat="1" applyFont="1" applyFill="1" applyBorder="1" applyAlignment="1">
      <alignment horizontal="right" wrapText="1"/>
    </xf>
    <xf numFmtId="1" fontId="8" fillId="3" borderId="728" xfId="0" applyNumberFormat="1" applyFont="1" applyFill="1" applyBorder="1" applyAlignment="1">
      <alignment horizontal="right" wrapText="1"/>
    </xf>
    <xf numFmtId="1" fontId="8" fillId="3" borderId="667" xfId="0" applyNumberFormat="1" applyFont="1" applyFill="1" applyBorder="1" applyAlignment="1">
      <alignment horizontal="right" wrapText="1"/>
    </xf>
    <xf numFmtId="1" fontId="8" fillId="3" borderId="669" xfId="0" applyNumberFormat="1" applyFont="1" applyFill="1" applyBorder="1" applyAlignment="1">
      <alignment horizontal="right" wrapText="1"/>
    </xf>
    <xf numFmtId="1" fontId="8" fillId="10" borderId="664" xfId="0" applyNumberFormat="1" applyFont="1" applyFill="1" applyBorder="1" applyAlignment="1">
      <alignment horizontal="right" wrapText="1"/>
    </xf>
    <xf numFmtId="1" fontId="8" fillId="10" borderId="665" xfId="0" applyNumberFormat="1" applyFont="1" applyFill="1" applyBorder="1" applyAlignment="1">
      <alignment horizontal="right" wrapText="1"/>
    </xf>
    <xf numFmtId="1" fontId="8" fillId="3" borderId="663" xfId="0" applyNumberFormat="1" applyFont="1" applyFill="1" applyBorder="1" applyAlignment="1">
      <alignment horizontal="right" wrapText="1"/>
    </xf>
    <xf numFmtId="1" fontId="8" fillId="0" borderId="737" xfId="0" applyNumberFormat="1" applyFont="1" applyBorder="1" applyAlignment="1">
      <alignment horizontal="center" vertical="center" wrapText="1"/>
    </xf>
    <xf numFmtId="1" fontId="8" fillId="0" borderId="733" xfId="0" applyNumberFormat="1" applyFont="1" applyBorder="1" applyAlignment="1">
      <alignment horizontal="center" vertical="center" wrapText="1"/>
    </xf>
    <xf numFmtId="1" fontId="8" fillId="0" borderId="738" xfId="0" applyNumberFormat="1" applyFont="1" applyBorder="1" applyAlignment="1">
      <alignment horizontal="center" vertical="center" wrapText="1"/>
    </xf>
    <xf numFmtId="1" fontId="8" fillId="0" borderId="691" xfId="0" applyNumberFormat="1" applyFont="1" applyBorder="1" applyAlignment="1">
      <alignment horizontal="right" wrapText="1"/>
    </xf>
    <xf numFmtId="1" fontId="8" fillId="0" borderId="691" xfId="0" applyNumberFormat="1" applyFont="1" applyBorder="1"/>
    <xf numFmtId="1" fontId="8" fillId="7" borderId="742" xfId="0" applyNumberFormat="1" applyFont="1" applyFill="1" applyBorder="1" applyProtection="1">
      <protection locked="0"/>
    </xf>
    <xf numFmtId="1" fontId="8" fillId="0" borderId="670" xfId="0" applyNumberFormat="1" applyFont="1" applyBorder="1" applyAlignment="1">
      <alignment horizontal="right" wrapText="1"/>
    </xf>
    <xf numFmtId="1" fontId="8" fillId="0" borderId="670" xfId="0" applyNumberFormat="1" applyFont="1" applyBorder="1"/>
    <xf numFmtId="1" fontId="8" fillId="7" borderId="672" xfId="0" applyNumberFormat="1" applyFont="1" applyFill="1" applyBorder="1" applyProtection="1">
      <protection locked="0"/>
    </xf>
    <xf numFmtId="1" fontId="8" fillId="7" borderId="673" xfId="0" applyNumberFormat="1" applyFont="1" applyFill="1" applyBorder="1" applyProtection="1">
      <protection locked="0"/>
    </xf>
    <xf numFmtId="1" fontId="8" fillId="7" borderId="727" xfId="0" applyNumberFormat="1" applyFont="1" applyFill="1" applyBorder="1" applyProtection="1">
      <protection locked="0"/>
    </xf>
    <xf numFmtId="1" fontId="8" fillId="7" borderId="744" xfId="0" applyNumberFormat="1" applyFont="1" applyFill="1" applyBorder="1" applyProtection="1">
      <protection locked="0"/>
    </xf>
    <xf numFmtId="1" fontId="8" fillId="7" borderId="670" xfId="0" applyNumberFormat="1" applyFont="1" applyFill="1" applyBorder="1" applyProtection="1">
      <protection locked="0"/>
    </xf>
    <xf numFmtId="1" fontId="8" fillId="7" borderId="745" xfId="0" applyNumberFormat="1" applyFont="1" applyFill="1" applyBorder="1" applyProtection="1">
      <protection locked="0"/>
    </xf>
    <xf numFmtId="1" fontId="8" fillId="7" borderId="684" xfId="0" applyNumberFormat="1" applyFont="1" applyFill="1" applyBorder="1" applyProtection="1">
      <protection locked="0"/>
    </xf>
    <xf numFmtId="1" fontId="8" fillId="0" borderId="661" xfId="0" applyNumberFormat="1" applyFont="1" applyBorder="1" applyAlignment="1">
      <alignment horizontal="right" wrapText="1"/>
    </xf>
    <xf numFmtId="1" fontId="8" fillId="0" borderId="661" xfId="0" applyNumberFormat="1" applyFont="1" applyBorder="1"/>
    <xf numFmtId="1" fontId="8" fillId="7" borderId="667" xfId="0" applyNumberFormat="1" applyFont="1" applyFill="1" applyBorder="1" applyProtection="1">
      <protection locked="0"/>
    </xf>
    <xf numFmtId="1" fontId="8" fillId="7" borderId="666" xfId="0" applyNumberFormat="1" applyFont="1" applyFill="1" applyBorder="1" applyProtection="1">
      <protection locked="0"/>
    </xf>
    <xf numFmtId="1" fontId="8" fillId="7" borderId="728" xfId="0" applyNumberFormat="1" applyFont="1" applyFill="1" applyBorder="1" applyProtection="1">
      <protection locked="0"/>
    </xf>
    <xf numFmtId="1" fontId="8" fillId="7" borderId="747" xfId="0" applyNumberFormat="1" applyFont="1" applyFill="1" applyBorder="1" applyProtection="1">
      <protection locked="0"/>
    </xf>
    <xf numFmtId="1" fontId="8" fillId="7" borderId="661" xfId="0" applyNumberFormat="1" applyFont="1" applyFill="1" applyBorder="1" applyProtection="1">
      <protection locked="0"/>
    </xf>
    <xf numFmtId="1" fontId="6" fillId="3" borderId="585" xfId="0" applyNumberFormat="1" applyFont="1" applyFill="1" applyBorder="1" applyAlignment="1">
      <alignment horizontal="center"/>
    </xf>
    <xf numFmtId="1" fontId="1" fillId="0" borderId="748" xfId="0" applyNumberFormat="1" applyFont="1" applyBorder="1" applyAlignment="1">
      <alignment vertical="center"/>
    </xf>
    <xf numFmtId="2" fontId="8" fillId="7" borderId="740" xfId="0" applyNumberFormat="1" applyFont="1" applyFill="1" applyBorder="1" applyProtection="1">
      <protection locked="0"/>
    </xf>
    <xf numFmtId="2" fontId="8" fillId="7" borderId="691" xfId="0" applyNumberFormat="1" applyFont="1" applyFill="1" applyBorder="1" applyProtection="1">
      <protection locked="0"/>
    </xf>
    <xf numFmtId="1" fontId="8" fillId="0" borderId="748" xfId="0" applyNumberFormat="1" applyFont="1" applyBorder="1" applyAlignment="1">
      <alignment vertical="center"/>
    </xf>
    <xf numFmtId="1" fontId="8" fillId="8" borderId="740" xfId="0" applyNumberFormat="1" applyFont="1" applyFill="1" applyBorder="1"/>
    <xf numFmtId="1" fontId="8" fillId="8" borderId="691" xfId="0" applyNumberFormat="1" applyFont="1" applyFill="1" applyBorder="1"/>
    <xf numFmtId="1" fontId="8" fillId="7" borderId="740" xfId="0" applyNumberFormat="1" applyFont="1" applyFill="1" applyBorder="1" applyProtection="1">
      <protection locked="0"/>
    </xf>
    <xf numFmtId="1" fontId="8" fillId="7" borderId="691" xfId="0" applyNumberFormat="1" applyFont="1" applyFill="1" applyBorder="1" applyProtection="1">
      <protection locked="0"/>
    </xf>
    <xf numFmtId="1" fontId="8" fillId="8" borderId="743" xfId="0" applyNumberFormat="1" applyFont="1" applyFill="1" applyBorder="1"/>
    <xf numFmtId="1" fontId="8" fillId="8" borderId="670" xfId="0" applyNumberFormat="1" applyFont="1" applyFill="1" applyBorder="1"/>
    <xf numFmtId="1" fontId="8" fillId="7" borderId="743" xfId="0" applyNumberFormat="1" applyFont="1" applyFill="1" applyBorder="1" applyProtection="1">
      <protection locked="0"/>
    </xf>
    <xf numFmtId="1" fontId="8" fillId="8" borderId="746" xfId="0" applyNumberFormat="1" applyFont="1" applyFill="1" applyBorder="1"/>
    <xf numFmtId="1" fontId="8" fillId="8" borderId="661" xfId="0" applyNumberFormat="1" applyFont="1" applyFill="1" applyBorder="1"/>
    <xf numFmtId="1" fontId="8" fillId="7" borderId="746" xfId="0" applyNumberFormat="1" applyFont="1" applyFill="1" applyBorder="1" applyProtection="1">
      <protection locked="0"/>
    </xf>
    <xf numFmtId="1" fontId="8" fillId="0" borderId="748" xfId="0" applyNumberFormat="1" applyFont="1" applyBorder="1" applyAlignment="1" applyProtection="1">
      <alignment horizontal="center" vertical="center" wrapText="1"/>
      <protection hidden="1"/>
    </xf>
    <xf numFmtId="1" fontId="8" fillId="0" borderId="737" xfId="0" applyNumberFormat="1" applyFont="1" applyBorder="1" applyAlignment="1">
      <alignment horizontal="center" vertical="center"/>
    </xf>
    <xf numFmtId="1" fontId="8" fillId="0" borderId="750" xfId="0" applyNumberFormat="1" applyFont="1" applyBorder="1" applyAlignment="1">
      <alignment horizontal="center" vertical="center"/>
    </xf>
    <xf numFmtId="1" fontId="8" fillId="0" borderId="749" xfId="0" applyNumberFormat="1" applyFont="1" applyBorder="1" applyAlignment="1">
      <alignment horizontal="center" vertical="center" wrapText="1"/>
    </xf>
    <xf numFmtId="1" fontId="8" fillId="0" borderId="742" xfId="0" applyNumberFormat="1" applyFont="1" applyBorder="1"/>
    <xf numFmtId="1" fontId="8" fillId="0" borderId="672" xfId="0" applyNumberFormat="1" applyFont="1" applyBorder="1"/>
    <xf numFmtId="1" fontId="8" fillId="0" borderId="671" xfId="0" applyNumberFormat="1" applyFont="1" applyBorder="1"/>
    <xf numFmtId="1" fontId="8" fillId="0" borderId="673" xfId="0" applyNumberFormat="1" applyFont="1" applyBorder="1"/>
    <xf numFmtId="1" fontId="8" fillId="7" borderId="659" xfId="0" applyNumberFormat="1" applyFont="1" applyFill="1" applyBorder="1" applyProtection="1">
      <protection locked="0"/>
    </xf>
    <xf numFmtId="1" fontId="8" fillId="7" borderId="674" xfId="0" applyNumberFormat="1" applyFont="1" applyFill="1" applyBorder="1" applyProtection="1">
      <protection locked="0"/>
    </xf>
    <xf numFmtId="1" fontId="8" fillId="0" borderId="667" xfId="0" applyNumberFormat="1" applyFont="1" applyBorder="1"/>
    <xf numFmtId="1" fontId="8" fillId="0" borderId="665" xfId="0" applyNumberFormat="1" applyFont="1" applyBorder="1"/>
    <xf numFmtId="1" fontId="8" fillId="0" borderId="666" xfId="0" applyNumberFormat="1" applyFont="1" applyBorder="1"/>
    <xf numFmtId="1" fontId="8" fillId="7" borderId="664" xfId="0" applyNumberFormat="1" applyFont="1" applyFill="1" applyBorder="1" applyProtection="1">
      <protection locked="0"/>
    </xf>
    <xf numFmtId="1" fontId="8" fillId="7" borderId="663" xfId="0" applyNumberFormat="1" applyFont="1" applyFill="1" applyBorder="1" applyProtection="1">
      <protection locked="0"/>
    </xf>
    <xf numFmtId="1" fontId="7" fillId="3" borderId="585" xfId="0" applyNumberFormat="1" applyFont="1" applyFill="1" applyBorder="1" applyAlignment="1">
      <alignment vertical="top"/>
    </xf>
    <xf numFmtId="1" fontId="8" fillId="0" borderId="750" xfId="0" applyNumberFormat="1" applyFont="1" applyBorder="1" applyAlignment="1">
      <alignment horizontal="center" vertical="center" wrapText="1"/>
    </xf>
    <xf numFmtId="1" fontId="8" fillId="7" borderId="741" xfId="0" applyNumberFormat="1" applyFont="1" applyFill="1" applyBorder="1" applyProtection="1">
      <protection locked="0"/>
    </xf>
    <xf numFmtId="1" fontId="7" fillId="7" borderId="741" xfId="0" applyNumberFormat="1" applyFont="1" applyFill="1" applyBorder="1" applyProtection="1">
      <protection locked="0"/>
    </xf>
    <xf numFmtId="1" fontId="7" fillId="7" borderId="691" xfId="0" applyNumberFormat="1" applyFont="1" applyFill="1" applyBorder="1" applyProtection="1">
      <protection locked="0"/>
    </xf>
    <xf numFmtId="1" fontId="8" fillId="0" borderId="659" xfId="0" applyNumberFormat="1" applyFont="1" applyBorder="1"/>
    <xf numFmtId="1" fontId="8" fillId="8" borderId="659" xfId="0" applyNumberFormat="1" applyFont="1" applyFill="1" applyBorder="1"/>
    <xf numFmtId="1" fontId="8" fillId="8" borderId="673" xfId="0" applyNumberFormat="1" applyFont="1" applyFill="1" applyBorder="1"/>
    <xf numFmtId="1" fontId="8" fillId="8" borderId="674" xfId="0" applyNumberFormat="1" applyFont="1" applyFill="1" applyBorder="1"/>
    <xf numFmtId="1" fontId="8" fillId="7" borderId="660" xfId="0" applyNumberFormat="1" applyFont="1" applyFill="1" applyBorder="1" applyProtection="1">
      <protection locked="0"/>
    </xf>
    <xf numFmtId="1" fontId="7" fillId="7" borderId="674" xfId="0" applyNumberFormat="1" applyFont="1" applyFill="1" applyBorder="1" applyProtection="1">
      <protection locked="0"/>
    </xf>
    <xf numFmtId="1" fontId="7" fillId="7" borderId="670" xfId="0" applyNumberFormat="1" applyFont="1" applyFill="1" applyBorder="1" applyProtection="1">
      <protection locked="0"/>
    </xf>
    <xf numFmtId="1" fontId="8" fillId="3" borderId="659" xfId="0" applyNumberFormat="1" applyFont="1" applyFill="1" applyBorder="1"/>
    <xf numFmtId="1" fontId="8" fillId="0" borderId="664" xfId="0" applyNumberFormat="1" applyFont="1" applyBorder="1"/>
    <xf numFmtId="1" fontId="8" fillId="7" borderId="669" xfId="0" applyNumberFormat="1" applyFont="1" applyFill="1" applyBorder="1" applyProtection="1">
      <protection locked="0"/>
    </xf>
    <xf numFmtId="1" fontId="8" fillId="0" borderId="738" xfId="0" applyNumberFormat="1" applyFont="1" applyBorder="1"/>
    <xf numFmtId="1" fontId="8" fillId="0" borderId="750" xfId="0" applyNumberFormat="1" applyFont="1" applyBorder="1"/>
    <xf numFmtId="1" fontId="8" fillId="0" borderId="733" xfId="0" applyNumberFormat="1" applyFont="1" applyBorder="1"/>
    <xf numFmtId="1" fontId="8" fillId="0" borderId="737" xfId="0" applyNumberFormat="1" applyFont="1" applyBorder="1"/>
    <xf numFmtId="1" fontId="8" fillId="0" borderId="585" xfId="0" applyNumberFormat="1" applyFont="1" applyBorder="1"/>
    <xf numFmtId="1" fontId="8" fillId="0" borderId="749" xfId="0" applyNumberFormat="1" applyFont="1" applyBorder="1"/>
    <xf numFmtId="1" fontId="8" fillId="0" borderId="748" xfId="0" applyNumberFormat="1" applyFont="1" applyBorder="1"/>
    <xf numFmtId="1" fontId="8" fillId="0" borderId="738" xfId="0" applyNumberFormat="1" applyFont="1" applyBorder="1" applyAlignment="1">
      <alignment horizontal="center" vertical="center"/>
    </xf>
    <xf numFmtId="1" fontId="8" fillId="0" borderId="733" xfId="0" applyNumberFormat="1" applyFont="1" applyBorder="1" applyAlignment="1">
      <alignment horizontal="center" vertical="center"/>
    </xf>
    <xf numFmtId="1" fontId="8" fillId="0" borderId="736" xfId="0" applyNumberFormat="1" applyFont="1" applyBorder="1" applyAlignment="1">
      <alignment horizontal="center" vertical="center" wrapText="1"/>
    </xf>
    <xf numFmtId="1" fontId="8" fillId="0" borderId="741" xfId="0" applyNumberFormat="1" applyFont="1" applyBorder="1" applyAlignment="1">
      <alignment horizontal="center" vertical="center" wrapText="1"/>
    </xf>
    <xf numFmtId="1" fontId="8" fillId="7" borderId="74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3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4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41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672" xfId="0" applyNumberFormat="1" applyFont="1" applyFill="1" applyBorder="1"/>
    <xf numFmtId="1" fontId="8" fillId="8" borderId="727" xfId="0" applyNumberFormat="1" applyFont="1" applyFill="1" applyBorder="1"/>
    <xf numFmtId="1" fontId="8" fillId="8" borderId="744" xfId="0" applyNumberFormat="1" applyFont="1" applyFill="1" applyBorder="1"/>
    <xf numFmtId="1" fontId="8" fillId="0" borderId="659" xfId="0" applyNumberFormat="1" applyFont="1" applyBorder="1" applyAlignment="1">
      <alignment horizontal="center" vertical="center" wrapText="1"/>
    </xf>
    <xf numFmtId="1" fontId="8" fillId="0" borderId="671" xfId="0" applyNumberFormat="1" applyFont="1" applyBorder="1" applyAlignment="1">
      <alignment horizontal="center" vertical="center" wrapText="1"/>
    </xf>
    <xf numFmtId="1" fontId="8" fillId="0" borderId="674" xfId="0" applyNumberFormat="1" applyFont="1" applyBorder="1" applyAlignment="1">
      <alignment horizontal="center" vertical="center" wrapText="1"/>
    </xf>
    <xf numFmtId="1" fontId="8" fillId="7" borderId="65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7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7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6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2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4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74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677" xfId="0" applyNumberFormat="1" applyFont="1" applyBorder="1" applyAlignment="1">
      <alignment horizontal="center" vertical="center" wrapText="1"/>
    </xf>
    <xf numFmtId="1" fontId="8" fillId="0" borderId="683" xfId="0" applyNumberFormat="1" applyFont="1" applyBorder="1" applyAlignment="1">
      <alignment horizontal="center" vertical="center" wrapText="1"/>
    </xf>
    <xf numFmtId="1" fontId="8" fillId="0" borderId="680" xfId="0" applyNumberFormat="1" applyFont="1" applyBorder="1" applyAlignment="1">
      <alignment horizontal="center" vertical="center" wrapText="1"/>
    </xf>
    <xf numFmtId="1" fontId="8" fillId="8" borderId="677" xfId="0" applyNumberFormat="1" applyFont="1" applyFill="1" applyBorder="1"/>
    <xf numFmtId="1" fontId="8" fillId="8" borderId="680" xfId="0" applyNumberFormat="1" applyFont="1" applyFill="1" applyBorder="1"/>
    <xf numFmtId="1" fontId="8" fillId="7" borderId="66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6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7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8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6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2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4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63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663" xfId="0" applyNumberFormat="1" applyFont="1" applyFill="1" applyBorder="1"/>
    <xf numFmtId="1" fontId="8" fillId="8" borderId="738" xfId="0" applyNumberFormat="1" applyFont="1" applyFill="1" applyBorder="1"/>
    <xf numFmtId="1" fontId="8" fillId="8" borderId="733" xfId="0" applyNumberFormat="1" applyFont="1" applyFill="1" applyBorder="1"/>
    <xf numFmtId="1" fontId="8" fillId="0" borderId="751" xfId="0" applyNumberFormat="1" applyFont="1" applyBorder="1" applyAlignment="1">
      <alignment horizontal="center" vertical="center" wrapText="1"/>
    </xf>
    <xf numFmtId="1" fontId="8" fillId="0" borderId="748" xfId="0" applyNumberFormat="1" applyFont="1" applyBorder="1" applyAlignment="1">
      <alignment horizontal="center" vertical="center" wrapText="1"/>
    </xf>
    <xf numFmtId="1" fontId="8" fillId="7" borderId="73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3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8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5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3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3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5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53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670" xfId="0" applyNumberFormat="1" applyFont="1" applyBorder="1" applyAlignment="1">
      <alignment horizontal="center" vertical="center" wrapText="1"/>
    </xf>
    <xf numFmtId="1" fontId="8" fillId="7" borderId="74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76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684" xfId="0" applyNumberFormat="1" applyFont="1" applyBorder="1" applyAlignment="1">
      <alignment horizontal="center" vertical="center" wrapText="1"/>
    </xf>
    <xf numFmtId="1" fontId="8" fillId="7" borderId="67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8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7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5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5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45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664" xfId="0" applyNumberFormat="1" applyFont="1" applyBorder="1" applyAlignment="1">
      <alignment horizontal="center" vertical="center" wrapText="1"/>
    </xf>
    <xf numFmtId="1" fontId="8" fillId="3" borderId="665" xfId="0" applyNumberFormat="1" applyFont="1" applyFill="1" applyBorder="1" applyAlignment="1">
      <alignment horizontal="center" vertical="center" wrapText="1"/>
    </xf>
    <xf numFmtId="1" fontId="8" fillId="0" borderId="663" xfId="0" applyNumberFormat="1" applyFont="1" applyBorder="1" applyAlignment="1">
      <alignment horizontal="center" vertical="center" wrapText="1"/>
    </xf>
    <xf numFmtId="1" fontId="8" fillId="7" borderId="74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6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91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671" xfId="0" applyNumberFormat="1" applyFont="1" applyFill="1" applyBorder="1" applyAlignment="1">
      <alignment horizontal="center" vertical="center" wrapText="1"/>
    </xf>
    <xf numFmtId="1" fontId="8" fillId="0" borderId="673" xfId="0" applyNumberFormat="1" applyFont="1" applyBorder="1" applyAlignment="1">
      <alignment horizontal="center" vertical="center" wrapText="1"/>
    </xf>
    <xf numFmtId="1" fontId="8" fillId="7" borderId="670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661" xfId="0" applyNumberFormat="1" applyFont="1" applyBorder="1" applyAlignment="1">
      <alignment horizontal="center" vertical="center" wrapText="1"/>
    </xf>
    <xf numFmtId="1" fontId="8" fillId="0" borderId="666" xfId="0" applyNumberFormat="1" applyFont="1" applyBorder="1" applyAlignment="1">
      <alignment horizontal="center" vertical="center" wrapText="1"/>
    </xf>
    <xf numFmtId="1" fontId="8" fillId="7" borderId="661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738" xfId="0" applyNumberFormat="1" applyFont="1" applyFill="1" applyBorder="1" applyAlignment="1">
      <alignment horizontal="center" vertical="center" wrapText="1"/>
    </xf>
    <xf numFmtId="1" fontId="8" fillId="3" borderId="750" xfId="0" applyNumberFormat="1" applyFont="1" applyFill="1" applyBorder="1" applyAlignment="1">
      <alignment horizontal="center" vertical="center" wrapText="1"/>
    </xf>
    <xf numFmtId="1" fontId="8" fillId="3" borderId="752" xfId="0" applyNumberFormat="1" applyFont="1" applyFill="1" applyBorder="1" applyAlignment="1">
      <alignment horizontal="center" vertical="center" wrapText="1"/>
    </xf>
    <xf numFmtId="1" fontId="8" fillId="3" borderId="737" xfId="0" applyNumberFormat="1" applyFont="1" applyFill="1" applyBorder="1" applyAlignment="1">
      <alignment horizontal="center" vertical="center" wrapText="1"/>
    </xf>
    <xf numFmtId="1" fontId="8" fillId="3" borderId="751" xfId="0" applyNumberFormat="1" applyFont="1" applyFill="1" applyBorder="1" applyAlignment="1">
      <alignment horizontal="center" vertical="center" wrapText="1"/>
    </xf>
    <xf numFmtId="1" fontId="8" fillId="3" borderId="748" xfId="0" applyNumberFormat="1" applyFont="1" applyFill="1" applyBorder="1" applyAlignment="1">
      <alignment horizontal="center" vertical="center" wrapText="1"/>
    </xf>
    <xf numFmtId="0" fontId="4" fillId="9" borderId="742" xfId="0" applyFont="1" applyFill="1" applyBorder="1"/>
    <xf numFmtId="1" fontId="8" fillId="10" borderId="677" xfId="0" applyNumberFormat="1" applyFont="1" applyFill="1" applyBorder="1" applyAlignment="1">
      <alignment horizontal="center" vertical="center" wrapText="1"/>
    </xf>
    <xf numFmtId="1" fontId="8" fillId="10" borderId="678" xfId="0" applyNumberFormat="1" applyFont="1" applyFill="1" applyBorder="1" applyAlignment="1">
      <alignment horizontal="center" vertical="center" wrapText="1"/>
    </xf>
    <xf numFmtId="0" fontId="4" fillId="9" borderId="659" xfId="0" applyFont="1" applyFill="1" applyBorder="1"/>
    <xf numFmtId="0" fontId="4" fillId="9" borderId="673" xfId="0" applyFont="1" applyFill="1" applyBorder="1"/>
    <xf numFmtId="1" fontId="8" fillId="7" borderId="684" xfId="0" applyNumberFormat="1" applyFont="1" applyFill="1" applyBorder="1" applyAlignment="1" applyProtection="1">
      <alignment horizontal="center" vertical="center" wrapText="1"/>
      <protection locked="0"/>
    </xf>
    <xf numFmtId="1" fontId="8" fillId="10" borderId="738" xfId="0" applyNumberFormat="1" applyFont="1" applyFill="1" applyBorder="1" applyAlignment="1">
      <alignment horizontal="center" vertical="center" wrapText="1"/>
    </xf>
    <xf numFmtId="1" fontId="8" fillId="10" borderId="733" xfId="0" applyNumberFormat="1" applyFont="1" applyFill="1" applyBorder="1" applyAlignment="1">
      <alignment horizontal="center" vertical="center" wrapText="1"/>
    </xf>
    <xf numFmtId="1" fontId="8" fillId="10" borderId="752" xfId="0" applyNumberFormat="1" applyFont="1" applyFill="1" applyBorder="1" applyAlignment="1">
      <alignment horizontal="center" vertical="center" wrapText="1"/>
    </xf>
    <xf numFmtId="1" fontId="8" fillId="0" borderId="752" xfId="0" applyNumberFormat="1" applyFont="1" applyBorder="1" applyAlignment="1">
      <alignment horizontal="center" vertical="center" wrapText="1"/>
    </xf>
    <xf numFmtId="1" fontId="8" fillId="0" borderId="753" xfId="0" applyNumberFormat="1" applyFont="1" applyBorder="1" applyAlignment="1">
      <alignment horizontal="center" vertical="center" wrapText="1"/>
    </xf>
    <xf numFmtId="1" fontId="8" fillId="11" borderId="748" xfId="0" applyNumberFormat="1" applyFont="1" applyFill="1" applyBorder="1" applyAlignment="1" applyProtection="1">
      <alignment horizontal="right" vertical="center" wrapText="1"/>
      <protection locked="0"/>
    </xf>
    <xf numFmtId="1" fontId="8" fillId="11" borderId="670" xfId="0" applyNumberFormat="1" applyFont="1" applyFill="1" applyBorder="1" applyAlignment="1" applyProtection="1">
      <alignment horizontal="right" vertical="center" wrapText="1"/>
      <protection locked="0"/>
    </xf>
    <xf numFmtId="1" fontId="8" fillId="11" borderId="691" xfId="0" applyNumberFormat="1" applyFont="1" applyFill="1" applyBorder="1" applyAlignment="1" applyProtection="1">
      <alignment horizontal="right" vertical="center" wrapText="1"/>
      <protection locked="0"/>
    </xf>
    <xf numFmtId="1" fontId="8" fillId="11" borderId="684" xfId="0" applyNumberFormat="1" applyFont="1" applyFill="1" applyBorder="1" applyAlignment="1" applyProtection="1">
      <alignment horizontal="right" vertical="center" wrapText="1"/>
      <protection locked="0"/>
    </xf>
    <xf numFmtId="1" fontId="8" fillId="11" borderId="691" xfId="0" applyNumberFormat="1" applyFont="1" applyFill="1" applyBorder="1" applyAlignment="1" applyProtection="1">
      <alignment horizontal="right" vertical="center"/>
      <protection locked="0"/>
    </xf>
    <xf numFmtId="1" fontId="8" fillId="11" borderId="691" xfId="0" applyNumberFormat="1" applyFont="1" applyFill="1" applyBorder="1" applyAlignment="1" applyProtection="1">
      <alignment horizontal="right" vertical="top" wrapText="1"/>
      <protection locked="0"/>
    </xf>
    <xf numFmtId="1" fontId="8" fillId="11" borderId="670" xfId="0" applyNumberFormat="1" applyFont="1" applyFill="1" applyBorder="1" applyAlignment="1" applyProtection="1">
      <alignment horizontal="right" vertical="center"/>
      <protection locked="0"/>
    </xf>
    <xf numFmtId="1" fontId="8" fillId="11" borderId="670" xfId="0" applyNumberFormat="1" applyFont="1" applyFill="1" applyBorder="1" applyAlignment="1" applyProtection="1">
      <alignment horizontal="right" vertical="top" wrapText="1"/>
      <protection locked="0"/>
    </xf>
    <xf numFmtId="1" fontId="8" fillId="11" borderId="661" xfId="0" applyNumberFormat="1" applyFont="1" applyFill="1" applyBorder="1" applyAlignment="1" applyProtection="1">
      <alignment horizontal="right" vertical="center" wrapText="1"/>
      <protection locked="0"/>
    </xf>
    <xf numFmtId="1" fontId="8" fillId="11" borderId="661" xfId="0" applyNumberFormat="1" applyFont="1" applyFill="1" applyBorder="1" applyAlignment="1" applyProtection="1">
      <alignment horizontal="right" vertical="center"/>
      <protection locked="0"/>
    </xf>
    <xf numFmtId="1" fontId="8" fillId="11" borderId="661" xfId="0" applyNumberFormat="1" applyFont="1" applyFill="1" applyBorder="1" applyAlignment="1" applyProtection="1">
      <alignment horizontal="right" vertical="top" wrapText="1"/>
      <protection locked="0"/>
    </xf>
    <xf numFmtId="1" fontId="8" fillId="0" borderId="748" xfId="0" applyNumberFormat="1" applyFont="1" applyBorder="1" applyAlignment="1">
      <alignment horizontal="center" vertical="center"/>
    </xf>
    <xf numFmtId="1" fontId="8" fillId="0" borderId="752" xfId="0" applyNumberFormat="1" applyFont="1" applyBorder="1" applyAlignment="1">
      <alignment horizontal="center" vertical="center"/>
    </xf>
    <xf numFmtId="1" fontId="8" fillId="0" borderId="676" xfId="0" applyNumberFormat="1" applyFont="1" applyBorder="1"/>
    <xf numFmtId="1" fontId="8" fillId="0" borderId="659" xfId="0" applyNumberFormat="1" applyFont="1" applyBorder="1" applyAlignment="1">
      <alignment horizontal="right" wrapText="1"/>
    </xf>
    <xf numFmtId="1" fontId="8" fillId="10" borderId="659" xfId="0" applyNumberFormat="1" applyFont="1" applyFill="1" applyBorder="1"/>
    <xf numFmtId="1" fontId="8" fillId="10" borderId="673" xfId="0" applyNumberFormat="1" applyFont="1" applyFill="1" applyBorder="1"/>
    <xf numFmtId="1" fontId="8" fillId="10" borderId="660" xfId="0" applyNumberFormat="1" applyFont="1" applyFill="1" applyBorder="1"/>
    <xf numFmtId="1" fontId="8" fillId="10" borderId="672" xfId="0" applyNumberFormat="1" applyFont="1" applyFill="1" applyBorder="1"/>
    <xf numFmtId="1" fontId="8" fillId="10" borderId="744" xfId="0" applyNumberFormat="1" applyFont="1" applyFill="1" applyBorder="1"/>
    <xf numFmtId="1" fontId="8" fillId="10" borderId="727" xfId="0" applyNumberFormat="1" applyFont="1" applyFill="1" applyBorder="1"/>
    <xf numFmtId="1" fontId="8" fillId="10" borderId="670" xfId="0" applyNumberFormat="1" applyFont="1" applyFill="1" applyBorder="1"/>
    <xf numFmtId="1" fontId="8" fillId="11" borderId="659" xfId="0" applyNumberFormat="1" applyFont="1" applyFill="1" applyBorder="1" applyProtection="1">
      <protection locked="0"/>
    </xf>
    <xf numFmtId="1" fontId="8" fillId="8" borderId="660" xfId="0" applyNumberFormat="1" applyFont="1" applyFill="1" applyBorder="1"/>
    <xf numFmtId="1" fontId="8" fillId="11" borderId="673" xfId="0" applyNumberFormat="1" applyFont="1" applyFill="1" applyBorder="1" applyProtection="1">
      <protection locked="0"/>
    </xf>
    <xf numFmtId="1" fontId="8" fillId="11" borderId="670" xfId="0" applyNumberFormat="1" applyFont="1" applyFill="1" applyBorder="1" applyProtection="1">
      <protection locked="0"/>
    </xf>
    <xf numFmtId="1" fontId="8" fillId="11" borderId="660" xfId="0" applyNumberFormat="1" applyFont="1" applyFill="1" applyBorder="1" applyProtection="1">
      <protection locked="0"/>
    </xf>
    <xf numFmtId="1" fontId="8" fillId="11" borderId="672" xfId="0" applyNumberFormat="1" applyFont="1" applyFill="1" applyBorder="1" applyProtection="1">
      <protection locked="0"/>
    </xf>
    <xf numFmtId="1" fontId="8" fillId="11" borderId="674" xfId="0" applyNumberFormat="1" applyFont="1" applyFill="1" applyBorder="1" applyProtection="1">
      <protection locked="0"/>
    </xf>
    <xf numFmtId="1" fontId="8" fillId="7" borderId="677" xfId="0" applyNumberFormat="1" applyFont="1" applyFill="1" applyBorder="1" applyProtection="1">
      <protection locked="0"/>
    </xf>
    <xf numFmtId="1" fontId="8" fillId="7" borderId="678" xfId="0" applyNumberFormat="1" applyFont="1" applyFill="1" applyBorder="1" applyProtection="1">
      <protection locked="0"/>
    </xf>
    <xf numFmtId="1" fontId="8" fillId="7" borderId="682" xfId="0" applyNumberFormat="1" applyFont="1" applyFill="1" applyBorder="1" applyProtection="1">
      <protection locked="0"/>
    </xf>
    <xf numFmtId="1" fontId="8" fillId="7" borderId="680" xfId="0" applyNumberFormat="1" applyFont="1" applyFill="1" applyBorder="1" applyProtection="1">
      <protection locked="0"/>
    </xf>
    <xf numFmtId="1" fontId="8" fillId="0" borderId="664" xfId="0" applyNumberFormat="1" applyFont="1" applyBorder="1" applyAlignment="1">
      <alignment horizontal="right" wrapText="1"/>
    </xf>
    <xf numFmtId="1" fontId="8" fillId="0" borderId="738" xfId="0" applyNumberFormat="1" applyFont="1" applyBorder="1" applyAlignment="1">
      <alignment horizontal="right" wrapText="1"/>
    </xf>
    <xf numFmtId="1" fontId="8" fillId="0" borderId="752" xfId="0" applyNumberFormat="1" applyFont="1" applyBorder="1"/>
    <xf numFmtId="1" fontId="8" fillId="0" borderId="733" xfId="0" applyNumberFormat="1" applyFont="1" applyBorder="1" applyAlignment="1">
      <alignment horizontal="right" wrapText="1"/>
    </xf>
    <xf numFmtId="1" fontId="8" fillId="0" borderId="736" xfId="0" applyNumberFormat="1" applyFont="1" applyBorder="1" applyAlignment="1">
      <alignment horizontal="right"/>
    </xf>
    <xf numFmtId="1" fontId="8" fillId="0" borderId="733" xfId="0" applyNumberFormat="1" applyFont="1" applyBorder="1" applyAlignment="1">
      <alignment horizontal="right"/>
    </xf>
    <xf numFmtId="1" fontId="8" fillId="0" borderId="749" xfId="0" applyNumberFormat="1" applyFont="1" applyBorder="1" applyAlignment="1">
      <alignment horizontal="right"/>
    </xf>
    <xf numFmtId="1" fontId="8" fillId="0" borderId="753" xfId="0" applyNumberFormat="1" applyFont="1" applyBorder="1" applyAlignment="1">
      <alignment horizontal="right"/>
    </xf>
    <xf numFmtId="1" fontId="8" fillId="0" borderId="748" xfId="0" applyNumberFormat="1" applyFont="1" applyBorder="1" applyAlignment="1">
      <alignment horizontal="right"/>
    </xf>
    <xf numFmtId="1" fontId="8" fillId="7" borderId="671" xfId="0" applyNumberFormat="1" applyFont="1" applyFill="1" applyBorder="1" applyProtection="1">
      <protection locked="0"/>
    </xf>
    <xf numFmtId="1" fontId="8" fillId="0" borderId="674" xfId="0" applyNumberFormat="1" applyFont="1" applyBorder="1" applyAlignment="1">
      <alignment horizontal="right" wrapText="1"/>
    </xf>
    <xf numFmtId="1" fontId="8" fillId="7" borderId="665" xfId="0" applyNumberFormat="1" applyFont="1" applyFill="1" applyBorder="1" applyProtection="1">
      <protection locked="0"/>
    </xf>
    <xf numFmtId="1" fontId="8" fillId="0" borderId="738" xfId="0" applyNumberFormat="1" applyFont="1" applyBorder="1" applyAlignment="1">
      <alignment horizontal="right"/>
    </xf>
    <xf numFmtId="1" fontId="8" fillId="0" borderId="737" xfId="0" applyNumberFormat="1" applyFont="1" applyBorder="1" applyAlignment="1">
      <alignment horizontal="right"/>
    </xf>
    <xf numFmtId="1" fontId="8" fillId="3" borderId="748" xfId="0" applyNumberFormat="1" applyFont="1" applyFill="1" applyBorder="1" applyAlignment="1">
      <alignment horizontal="right"/>
    </xf>
    <xf numFmtId="1" fontId="8" fillId="3" borderId="691" xfId="0" applyNumberFormat="1" applyFont="1" applyFill="1" applyBorder="1" applyAlignment="1">
      <alignment horizontal="right" wrapText="1"/>
    </xf>
    <xf numFmtId="1" fontId="8" fillId="10" borderId="691" xfId="0" applyNumberFormat="1" applyFont="1" applyFill="1" applyBorder="1" applyAlignment="1">
      <alignment horizontal="right" wrapText="1"/>
    </xf>
    <xf numFmtId="1" fontId="8" fillId="3" borderId="691" xfId="0" applyNumberFormat="1" applyFont="1" applyFill="1" applyBorder="1" applyAlignment="1">
      <alignment horizontal="right"/>
    </xf>
    <xf numFmtId="1" fontId="8" fillId="10" borderId="691" xfId="0" applyNumberFormat="1" applyFont="1" applyFill="1" applyBorder="1"/>
    <xf numFmtId="1" fontId="8" fillId="10" borderId="742" xfId="0" applyNumberFormat="1" applyFont="1" applyFill="1" applyBorder="1"/>
    <xf numFmtId="1" fontId="8" fillId="3" borderId="670" xfId="0" applyNumberFormat="1" applyFont="1" applyFill="1" applyBorder="1" applyAlignment="1">
      <alignment horizontal="right" wrapText="1"/>
    </xf>
    <xf numFmtId="1" fontId="8" fillId="10" borderId="670" xfId="0" applyNumberFormat="1" applyFont="1" applyFill="1" applyBorder="1" applyAlignment="1">
      <alignment horizontal="right" wrapText="1"/>
    </xf>
    <xf numFmtId="1" fontId="8" fillId="3" borderId="670" xfId="0" applyNumberFormat="1" applyFont="1" applyFill="1" applyBorder="1" applyAlignment="1">
      <alignment horizontal="right"/>
    </xf>
    <xf numFmtId="1" fontId="8" fillId="3" borderId="661" xfId="0" applyNumberFormat="1" applyFont="1" applyFill="1" applyBorder="1" applyAlignment="1">
      <alignment horizontal="right" wrapText="1"/>
    </xf>
    <xf numFmtId="1" fontId="8" fillId="10" borderId="661" xfId="0" applyNumberFormat="1" applyFont="1" applyFill="1" applyBorder="1" applyAlignment="1">
      <alignment horizontal="right" wrapText="1"/>
    </xf>
    <xf numFmtId="1" fontId="8" fillId="3" borderId="684" xfId="0" applyNumberFormat="1" applyFont="1" applyFill="1" applyBorder="1" applyAlignment="1">
      <alignment horizontal="right"/>
    </xf>
    <xf numFmtId="1" fontId="8" fillId="8" borderId="664" xfId="0" applyNumberFormat="1" applyFont="1" applyFill="1" applyBorder="1"/>
    <xf numFmtId="1" fontId="8" fillId="8" borderId="666" xfId="0" applyNumberFormat="1" applyFont="1" applyFill="1" applyBorder="1"/>
    <xf numFmtId="1" fontId="8" fillId="0" borderId="748" xfId="0" applyNumberFormat="1" applyFont="1" applyBorder="1" applyAlignment="1">
      <alignment horizontal="left" vertical="center"/>
    </xf>
    <xf numFmtId="1" fontId="8" fillId="8" borderId="752" xfId="0" applyNumberFormat="1" applyFont="1" applyFill="1" applyBorder="1"/>
    <xf numFmtId="1" fontId="8" fillId="10" borderId="738" xfId="0" applyNumberFormat="1" applyFont="1" applyFill="1" applyBorder="1"/>
    <xf numFmtId="1" fontId="8" fillId="0" borderId="753" xfId="0" applyNumberFormat="1" applyFont="1" applyBorder="1"/>
    <xf numFmtId="1" fontId="8" fillId="0" borderId="670" xfId="0" applyNumberFormat="1" applyFont="1" applyBorder="1" applyAlignment="1">
      <alignment horizontal="left" vertical="center"/>
    </xf>
    <xf numFmtId="1" fontId="8" fillId="10" borderId="684" xfId="0" applyNumberFormat="1" applyFont="1" applyFill="1" applyBorder="1" applyAlignment="1">
      <alignment horizontal="right" wrapText="1"/>
    </xf>
    <xf numFmtId="1" fontId="8" fillId="3" borderId="661" xfId="0" applyNumberFormat="1" applyFont="1" applyFill="1" applyBorder="1" applyAlignment="1">
      <alignment horizontal="right"/>
    </xf>
    <xf numFmtId="1" fontId="8" fillId="8" borderId="678" xfId="0" applyNumberFormat="1" applyFont="1" applyFill="1" applyBorder="1"/>
    <xf numFmtId="1" fontId="8" fillId="3" borderId="691" xfId="0" applyNumberFormat="1" applyFont="1" applyFill="1" applyBorder="1" applyAlignment="1">
      <alignment vertical="center"/>
    </xf>
    <xf numFmtId="1" fontId="8" fillId="10" borderId="741" xfId="0" applyNumberFormat="1" applyFont="1" applyFill="1" applyBorder="1"/>
    <xf numFmtId="1" fontId="8" fillId="10" borderId="661" xfId="0" applyNumberFormat="1" applyFont="1" applyFill="1" applyBorder="1" applyAlignment="1">
      <alignment horizontal="right"/>
    </xf>
    <xf numFmtId="1" fontId="8" fillId="10" borderId="661" xfId="0" applyNumberFormat="1" applyFont="1" applyFill="1" applyBorder="1"/>
    <xf numFmtId="1" fontId="8" fillId="4" borderId="691" xfId="0" applyNumberFormat="1" applyFont="1" applyFill="1" applyBorder="1" applyAlignment="1">
      <alignment horizontal="left" vertical="center"/>
    </xf>
    <xf numFmtId="1" fontId="8" fillId="4" borderId="738" xfId="0" applyNumberFormat="1" applyFont="1" applyFill="1" applyBorder="1"/>
    <xf numFmtId="1" fontId="8" fillId="0" borderId="691" xfId="0" applyNumberFormat="1" applyFont="1" applyBorder="1" applyAlignment="1">
      <alignment horizontal="left" vertical="center"/>
    </xf>
    <xf numFmtId="1" fontId="8" fillId="3" borderId="684" xfId="0" applyNumberFormat="1" applyFont="1" applyFill="1" applyBorder="1" applyAlignment="1">
      <alignment horizontal="right" wrapText="1"/>
    </xf>
    <xf numFmtId="1" fontId="8" fillId="10" borderId="677" xfId="0" applyNumberFormat="1" applyFont="1" applyFill="1" applyBorder="1"/>
    <xf numFmtId="1" fontId="8" fillId="10" borderId="680" xfId="0" applyNumberFormat="1" applyFont="1" applyFill="1" applyBorder="1"/>
    <xf numFmtId="1" fontId="8" fillId="10" borderId="678" xfId="0" applyNumberFormat="1" applyFont="1" applyFill="1" applyBorder="1"/>
    <xf numFmtId="1" fontId="8" fillId="10" borderId="684" xfId="0" applyNumberFormat="1" applyFont="1" applyFill="1" applyBorder="1"/>
    <xf numFmtId="1" fontId="8" fillId="10" borderId="664" xfId="0" applyNumberFormat="1" applyFont="1" applyFill="1" applyBorder="1"/>
    <xf numFmtId="1" fontId="8" fillId="10" borderId="746" xfId="0" applyNumberFormat="1" applyFont="1" applyFill="1" applyBorder="1"/>
    <xf numFmtId="1" fontId="8" fillId="10" borderId="666" xfId="0" applyNumberFormat="1" applyFont="1" applyFill="1" applyBorder="1"/>
    <xf numFmtId="1" fontId="8" fillId="4" borderId="661" xfId="0" applyNumberFormat="1" applyFont="1" applyFill="1" applyBorder="1" applyAlignment="1">
      <alignment horizontal="left" vertical="center"/>
    </xf>
    <xf numFmtId="1" fontId="8" fillId="10" borderId="665" xfId="0" applyNumberFormat="1" applyFont="1" applyFill="1" applyBorder="1"/>
    <xf numFmtId="1" fontId="8" fillId="10" borderId="663" xfId="0" applyNumberFormat="1" applyFont="1" applyFill="1" applyBorder="1"/>
    <xf numFmtId="1" fontId="8" fillId="3" borderId="748" xfId="0" applyNumberFormat="1" applyFont="1" applyFill="1" applyBorder="1" applyAlignment="1">
      <alignment horizontal="right" wrapText="1"/>
    </xf>
    <xf numFmtId="1" fontId="8" fillId="7" borderId="738" xfId="0" applyNumberFormat="1" applyFont="1" applyFill="1" applyBorder="1" applyProtection="1">
      <protection locked="0"/>
    </xf>
    <xf numFmtId="1" fontId="8" fillId="7" borderId="733" xfId="0" applyNumberFormat="1" applyFont="1" applyFill="1" applyBorder="1" applyProtection="1">
      <protection locked="0"/>
    </xf>
    <xf numFmtId="1" fontId="8" fillId="7" borderId="753" xfId="0" applyNumberFormat="1" applyFont="1" applyFill="1" applyBorder="1" applyProtection="1">
      <protection locked="0"/>
    </xf>
    <xf numFmtId="1" fontId="8" fillId="7" borderId="752" xfId="0" applyNumberFormat="1" applyFont="1" applyFill="1" applyBorder="1" applyProtection="1">
      <protection locked="0"/>
    </xf>
    <xf numFmtId="1" fontId="8" fillId="7" borderId="748" xfId="0" applyNumberFormat="1" applyFont="1" applyFill="1" applyBorder="1" applyProtection="1">
      <protection locked="0"/>
    </xf>
    <xf numFmtId="1" fontId="8" fillId="0" borderId="684" xfId="0" applyNumberFormat="1" applyFont="1" applyBorder="1" applyAlignment="1">
      <alignment horizontal="left" vertical="center"/>
    </xf>
    <xf numFmtId="1" fontId="8" fillId="8" borderId="741" xfId="0" applyNumberFormat="1" applyFont="1" applyFill="1" applyBorder="1"/>
    <xf numFmtId="1" fontId="8" fillId="0" borderId="661" xfId="0" applyNumberFormat="1" applyFont="1" applyBorder="1" applyAlignment="1">
      <alignment horizontal="left" vertical="center"/>
    </xf>
    <xf numFmtId="1" fontId="8" fillId="0" borderId="691" xfId="0" applyNumberFormat="1" applyFont="1" applyBorder="1" applyAlignment="1">
      <alignment wrapText="1"/>
    </xf>
    <xf numFmtId="1" fontId="8" fillId="3" borderId="741" xfId="0" applyNumberFormat="1" applyFont="1" applyFill="1" applyBorder="1" applyAlignment="1">
      <alignment horizontal="right"/>
    </xf>
    <xf numFmtId="1" fontId="8" fillId="0" borderId="684" xfId="0" applyNumberFormat="1" applyFont="1" applyBorder="1" applyAlignment="1">
      <alignment wrapText="1"/>
    </xf>
    <xf numFmtId="1" fontId="8" fillId="3" borderId="674" xfId="0" applyNumberFormat="1" applyFont="1" applyFill="1" applyBorder="1" applyAlignment="1">
      <alignment horizontal="right"/>
    </xf>
    <xf numFmtId="1" fontId="8" fillId="0" borderId="661" xfId="0" applyNumberFormat="1" applyFont="1" applyBorder="1" applyAlignment="1">
      <alignment wrapText="1"/>
    </xf>
    <xf numFmtId="1" fontId="8" fillId="3" borderId="663" xfId="0" applyNumberFormat="1" applyFont="1" applyFill="1" applyBorder="1" applyAlignment="1">
      <alignment horizontal="right"/>
    </xf>
    <xf numFmtId="1" fontId="8" fillId="0" borderId="691" xfId="0" applyNumberFormat="1" applyFont="1" applyBorder="1" applyAlignment="1">
      <alignment vertical="center" wrapText="1"/>
    </xf>
    <xf numFmtId="1" fontId="8" fillId="0" borderId="661" xfId="0" applyNumberFormat="1" applyFont="1" applyBorder="1" applyAlignment="1">
      <alignment vertical="center" wrapText="1"/>
    </xf>
    <xf numFmtId="1" fontId="8" fillId="8" borderId="747" xfId="0" applyNumberFormat="1" applyFont="1" applyFill="1" applyBorder="1"/>
    <xf numFmtId="1" fontId="8" fillId="0" borderId="741" xfId="0" applyNumberFormat="1" applyFont="1" applyBorder="1"/>
    <xf numFmtId="1" fontId="8" fillId="10" borderId="741" xfId="0" applyNumberFormat="1" applyFont="1" applyFill="1" applyBorder="1" applyProtection="1">
      <protection locked="0"/>
    </xf>
    <xf numFmtId="1" fontId="8" fillId="10" borderId="740" xfId="0" applyNumberFormat="1" applyFont="1" applyFill="1" applyBorder="1" applyProtection="1">
      <protection locked="0"/>
    </xf>
    <xf numFmtId="1" fontId="8" fillId="0" borderId="674" xfId="0" applyNumberFormat="1" applyFont="1" applyBorder="1"/>
    <xf numFmtId="1" fontId="8" fillId="0" borderId="671" xfId="0" applyNumberFormat="1" applyFont="1" applyBorder="1" applyAlignment="1">
      <alignment horizontal="right"/>
    </xf>
    <xf numFmtId="1" fontId="8" fillId="0" borderId="674" xfId="0" applyNumberFormat="1" applyFont="1" applyBorder="1" applyAlignment="1">
      <alignment horizontal="right"/>
    </xf>
    <xf numFmtId="1" fontId="8" fillId="10" borderId="659" xfId="0" applyNumberFormat="1" applyFont="1" applyFill="1" applyBorder="1" applyProtection="1">
      <protection locked="0"/>
    </xf>
    <xf numFmtId="1" fontId="8" fillId="10" borderId="674" xfId="0" applyNumberFormat="1" applyFont="1" applyFill="1" applyBorder="1" applyProtection="1">
      <protection locked="0"/>
    </xf>
    <xf numFmtId="1" fontId="8" fillId="10" borderId="743" xfId="0" applyNumberFormat="1" applyFont="1" applyFill="1" applyBorder="1" applyProtection="1">
      <protection locked="0"/>
    </xf>
    <xf numFmtId="1" fontId="8" fillId="10" borderId="677" xfId="0" applyNumberFormat="1" applyFont="1" applyFill="1" applyBorder="1" applyAlignment="1">
      <alignment horizontal="right" wrapText="1"/>
    </xf>
    <xf numFmtId="1" fontId="8" fillId="10" borderId="683" xfId="0" applyNumberFormat="1" applyFont="1" applyFill="1" applyBorder="1" applyAlignment="1">
      <alignment horizontal="right"/>
    </xf>
    <xf numFmtId="1" fontId="8" fillId="10" borderId="680" xfId="0" applyNumberFormat="1" applyFont="1" applyFill="1" applyBorder="1" applyAlignment="1">
      <alignment horizontal="right"/>
    </xf>
    <xf numFmtId="1" fontId="8" fillId="8" borderId="679" xfId="0" applyNumberFormat="1" applyFont="1" applyFill="1" applyBorder="1"/>
    <xf numFmtId="1" fontId="8" fillId="8" borderId="682" xfId="0" applyNumberFormat="1" applyFont="1" applyFill="1" applyBorder="1"/>
    <xf numFmtId="1" fontId="8" fillId="10" borderId="745" xfId="0" applyNumberFormat="1" applyFont="1" applyFill="1" applyBorder="1"/>
    <xf numFmtId="1" fontId="8" fillId="0" borderId="684" xfId="0" applyNumberFormat="1" applyFont="1" applyBorder="1"/>
    <xf numFmtId="1" fontId="8" fillId="10" borderId="665" xfId="0" applyNumberFormat="1" applyFont="1" applyFill="1" applyBorder="1" applyAlignment="1">
      <alignment horizontal="right"/>
    </xf>
    <xf numFmtId="1" fontId="8" fillId="10" borderId="663" xfId="0" applyNumberFormat="1" applyFont="1" applyFill="1" applyBorder="1" applyAlignment="1">
      <alignment horizontal="right"/>
    </xf>
    <xf numFmtId="1" fontId="8" fillId="8" borderId="669" xfId="0" applyNumberFormat="1" applyFont="1" applyFill="1" applyBorder="1"/>
    <xf numFmtId="1" fontId="8" fillId="10" borderId="747" xfId="0" applyNumberFormat="1" applyFont="1" applyFill="1" applyBorder="1"/>
    <xf numFmtId="1" fontId="8" fillId="0" borderId="736" xfId="0" applyNumberFormat="1" applyFont="1" applyBorder="1" applyAlignment="1">
      <alignment horizontal="center" vertical="center"/>
    </xf>
    <xf numFmtId="1" fontId="8" fillId="0" borderId="691" xfId="0" applyNumberFormat="1" applyFont="1" applyBorder="1" applyProtection="1">
      <protection locked="0"/>
    </xf>
    <xf numFmtId="1" fontId="8" fillId="0" borderId="756" xfId="0" applyNumberFormat="1" applyFont="1" applyBorder="1" applyProtection="1">
      <protection locked="0"/>
    </xf>
    <xf numFmtId="1" fontId="8" fillId="0" borderId="670" xfId="0" applyNumberFormat="1" applyFont="1" applyBorder="1" applyProtection="1">
      <protection locked="0"/>
    </xf>
    <xf numFmtId="1" fontId="8" fillId="0" borderId="757" xfId="0" applyNumberFormat="1" applyFont="1" applyBorder="1" applyProtection="1">
      <protection locked="0"/>
    </xf>
    <xf numFmtId="1" fontId="8" fillId="7" borderId="675" xfId="0" applyNumberFormat="1" applyFont="1" applyFill="1" applyBorder="1" applyProtection="1">
      <protection locked="0"/>
    </xf>
    <xf numFmtId="1" fontId="8" fillId="0" borderId="661" xfId="0" applyNumberFormat="1" applyFont="1" applyBorder="1" applyProtection="1">
      <protection locked="0"/>
    </xf>
    <xf numFmtId="1" fontId="8" fillId="0" borderId="758" xfId="0" applyNumberFormat="1" applyFont="1" applyBorder="1" applyProtection="1">
      <protection locked="0"/>
    </xf>
    <xf numFmtId="1" fontId="8" fillId="7" borderId="668" xfId="0" applyNumberFormat="1" applyFont="1" applyFill="1" applyBorder="1" applyProtection="1">
      <protection locked="0"/>
    </xf>
    <xf numFmtId="1" fontId="8" fillId="0" borderId="741" xfId="0" applyNumberFormat="1" applyFont="1" applyBorder="1" applyAlignment="1">
      <alignment horizontal="right" vertical="center" wrapText="1"/>
    </xf>
    <xf numFmtId="1" fontId="8" fillId="7" borderId="742" xfId="0" applyNumberFormat="1" applyFont="1" applyFill="1" applyBorder="1" applyAlignment="1" applyProtection="1">
      <alignment wrapText="1"/>
      <protection locked="0"/>
    </xf>
    <xf numFmtId="1" fontId="8" fillId="7" borderId="741" xfId="0" applyNumberFormat="1" applyFont="1" applyFill="1" applyBorder="1" applyAlignment="1" applyProtection="1">
      <alignment wrapText="1"/>
      <protection locked="0"/>
    </xf>
    <xf numFmtId="1" fontId="8" fillId="0" borderId="742" xfId="0" applyNumberFormat="1" applyFont="1" applyBorder="1" applyAlignment="1">
      <alignment horizontal="right" wrapText="1"/>
    </xf>
    <xf numFmtId="1" fontId="8" fillId="8" borderId="742" xfId="0" applyNumberFormat="1" applyFont="1" applyFill="1" applyBorder="1" applyAlignment="1">
      <alignment wrapText="1"/>
    </xf>
    <xf numFmtId="1" fontId="8" fillId="10" borderId="742" xfId="0" applyNumberFormat="1" applyFont="1" applyFill="1" applyBorder="1" applyAlignment="1">
      <alignment wrapText="1"/>
    </xf>
    <xf numFmtId="1" fontId="8" fillId="0" borderId="759" xfId="2" applyNumberFormat="1" applyFont="1" applyFill="1" applyBorder="1" applyAlignment="1">
      <alignment horizontal="right" wrapText="1"/>
    </xf>
    <xf numFmtId="1" fontId="8" fillId="0" borderId="760" xfId="2" applyNumberFormat="1" applyFont="1" applyFill="1" applyBorder="1" applyAlignment="1">
      <alignment horizontal="right" wrapText="1"/>
    </xf>
    <xf numFmtId="1" fontId="8" fillId="2" borderId="761" xfId="2" applyNumberFormat="1" applyFont="1" applyBorder="1" applyAlignment="1" applyProtection="1">
      <alignment wrapText="1"/>
      <protection locked="0"/>
    </xf>
    <xf numFmtId="1" fontId="8" fillId="2" borderId="762" xfId="2" applyNumberFormat="1" applyFont="1" applyBorder="1" applyAlignment="1" applyProtection="1">
      <alignment wrapText="1"/>
      <protection locked="0"/>
    </xf>
    <xf numFmtId="1" fontId="8" fillId="2" borderId="763" xfId="2" applyNumberFormat="1" applyFont="1" applyBorder="1" applyAlignment="1" applyProtection="1">
      <alignment wrapText="1"/>
      <protection locked="0"/>
    </xf>
    <xf numFmtId="1" fontId="8" fillId="2" borderId="760" xfId="2" applyNumberFormat="1" applyFont="1" applyBorder="1" applyAlignment="1" applyProtection="1">
      <alignment wrapText="1"/>
      <protection locked="0"/>
    </xf>
    <xf numFmtId="1" fontId="8" fillId="2" borderId="764" xfId="2" applyNumberFormat="1" applyFont="1" applyBorder="1" applyAlignment="1" applyProtection="1">
      <alignment wrapText="1"/>
      <protection locked="0"/>
    </xf>
    <xf numFmtId="1" fontId="8" fillId="2" borderId="765" xfId="2" applyNumberFormat="1" applyFont="1" applyBorder="1" applyAlignment="1" applyProtection="1">
      <alignment wrapText="1"/>
      <protection locked="0"/>
    </xf>
    <xf numFmtId="1" fontId="8" fillId="2" borderId="766" xfId="2" applyNumberFormat="1" applyFont="1" applyBorder="1" applyAlignment="1" applyProtection="1">
      <alignment wrapText="1"/>
      <protection locked="0"/>
    </xf>
    <xf numFmtId="1" fontId="6" fillId="3" borderId="732" xfId="0" applyNumberFormat="1" applyFont="1" applyFill="1" applyBorder="1" applyAlignment="1">
      <alignment horizontal="center"/>
    </xf>
    <xf numFmtId="1" fontId="7" fillId="3" borderId="732" xfId="0" applyNumberFormat="1" applyFont="1" applyFill="1" applyBorder="1" applyAlignment="1">
      <alignment vertical="top"/>
    </xf>
    <xf numFmtId="1" fontId="8" fillId="0" borderId="732" xfId="0" applyNumberFormat="1" applyFont="1" applyBorder="1" applyAlignment="1">
      <alignment horizontal="center" vertical="center" wrapText="1"/>
    </xf>
    <xf numFmtId="1" fontId="8" fillId="0" borderId="732" xfId="0" applyNumberFormat="1" applyFont="1" applyBorder="1"/>
    <xf numFmtId="1" fontId="8" fillId="7" borderId="73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67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732" xfId="0" applyNumberFormat="1" applyFont="1" applyBorder="1" applyAlignment="1">
      <alignment horizontal="right" wrapText="1"/>
    </xf>
    <xf numFmtId="1" fontId="8" fillId="0" borderId="732" xfId="0" applyNumberFormat="1" applyFont="1" applyBorder="1" applyAlignment="1">
      <alignment horizontal="right"/>
    </xf>
    <xf numFmtId="1" fontId="8" fillId="3" borderId="766" xfId="0" applyNumberFormat="1" applyFont="1" applyFill="1" applyBorder="1" applyAlignment="1">
      <alignment horizontal="center" vertical="center" wrapText="1"/>
    </xf>
    <xf numFmtId="1" fontId="8" fillId="2" borderId="182" xfId="2" applyNumberFormat="1" applyFont="1" applyBorder="1" applyAlignment="1" applyProtection="1">
      <alignment wrapText="1"/>
      <protection locked="0"/>
    </xf>
    <xf numFmtId="1" fontId="8" fillId="0" borderId="771" xfId="0" applyNumberFormat="1" applyFont="1" applyBorder="1" applyAlignment="1">
      <alignment horizontal="center" vertical="center" wrapText="1"/>
    </xf>
    <xf numFmtId="1" fontId="8" fillId="0" borderId="769" xfId="0" applyNumberFormat="1" applyFont="1" applyBorder="1" applyAlignment="1">
      <alignment horizontal="center" vertical="center" wrapText="1"/>
    </xf>
    <xf numFmtId="1" fontId="8" fillId="0" borderId="772" xfId="0" applyNumberFormat="1" applyFont="1" applyBorder="1" applyAlignment="1">
      <alignment horizontal="center" vertical="center" wrapText="1"/>
    </xf>
    <xf numFmtId="1" fontId="8" fillId="0" borderId="773" xfId="0" applyNumberFormat="1" applyFont="1" applyBorder="1" applyAlignment="1">
      <alignment horizontal="center" vertical="center" wrapText="1"/>
    </xf>
    <xf numFmtId="1" fontId="8" fillId="0" borderId="774" xfId="0" applyNumberFormat="1" applyFont="1" applyBorder="1" applyAlignment="1">
      <alignment horizontal="center" vertical="center" wrapText="1"/>
    </xf>
    <xf numFmtId="1" fontId="8" fillId="0" borderId="775" xfId="0" applyNumberFormat="1" applyFont="1" applyBorder="1" applyAlignment="1">
      <alignment horizontal="center" vertical="center" wrapText="1"/>
    </xf>
    <xf numFmtId="1" fontId="8" fillId="0" borderId="776" xfId="0" applyNumberFormat="1" applyFont="1" applyBorder="1" applyAlignment="1">
      <alignment horizontal="center" vertical="center" wrapText="1"/>
    </xf>
    <xf numFmtId="1" fontId="8" fillId="0" borderId="772" xfId="0" applyNumberFormat="1" applyFont="1" applyBorder="1"/>
    <xf numFmtId="1" fontId="8" fillId="0" borderId="773" xfId="0" applyNumberFormat="1" applyFont="1" applyBorder="1"/>
    <xf numFmtId="1" fontId="8" fillId="0" borderId="774" xfId="0" applyNumberFormat="1" applyFont="1" applyBorder="1"/>
    <xf numFmtId="1" fontId="8" fillId="0" borderId="775" xfId="0" applyNumberFormat="1" applyFont="1" applyBorder="1"/>
    <xf numFmtId="1" fontId="8" fillId="0" borderId="776" xfId="0" applyNumberFormat="1" applyFont="1" applyBorder="1"/>
    <xf numFmtId="1" fontId="8" fillId="0" borderId="777" xfId="0" applyNumberFormat="1" applyFont="1" applyBorder="1"/>
    <xf numFmtId="1" fontId="8" fillId="0" borderId="772" xfId="0" applyNumberFormat="1" applyFont="1" applyBorder="1" applyAlignment="1">
      <alignment horizontal="center" vertical="center"/>
    </xf>
    <xf numFmtId="1" fontId="8" fillId="0" borderId="773" xfId="0" applyNumberFormat="1" applyFont="1" applyBorder="1" applyAlignment="1">
      <alignment horizontal="center" vertical="center"/>
    </xf>
    <xf numFmtId="1" fontId="8" fillId="0" borderId="774" xfId="0" applyNumberFormat="1" applyFont="1" applyBorder="1" applyAlignment="1">
      <alignment horizontal="center" vertical="center"/>
    </xf>
    <xf numFmtId="1" fontId="8" fillId="0" borderId="778" xfId="0" applyNumberFormat="1" applyFont="1" applyBorder="1" applyAlignment="1">
      <alignment horizontal="center" vertical="center" wrapText="1"/>
    </xf>
    <xf numFmtId="1" fontId="8" fillId="8" borderId="772" xfId="0" applyNumberFormat="1" applyFont="1" applyFill="1" applyBorder="1"/>
    <xf numFmtId="1" fontId="8" fillId="8" borderId="773" xfId="0" applyNumberFormat="1" applyFont="1" applyFill="1" applyBorder="1"/>
    <xf numFmtId="1" fontId="8" fillId="0" borderId="777" xfId="0" applyNumberFormat="1" applyFont="1" applyBorder="1" applyAlignment="1">
      <alignment horizontal="center" vertical="center" wrapText="1"/>
    </xf>
    <xf numFmtId="1" fontId="8" fillId="7" borderId="77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7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7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7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74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772" xfId="0" applyNumberFormat="1" applyFont="1" applyFill="1" applyBorder="1" applyAlignment="1">
      <alignment horizontal="center" vertical="center" wrapText="1"/>
    </xf>
    <xf numFmtId="1" fontId="8" fillId="3" borderId="774" xfId="0" applyNumberFormat="1" applyFont="1" applyFill="1" applyBorder="1" applyAlignment="1">
      <alignment horizontal="center" vertical="center" wrapText="1"/>
    </xf>
    <xf numFmtId="1" fontId="8" fillId="3" borderId="777" xfId="0" applyNumberFormat="1" applyFont="1" applyFill="1" applyBorder="1" applyAlignment="1">
      <alignment horizontal="center" vertical="center" wrapText="1"/>
    </xf>
    <xf numFmtId="1" fontId="8" fillId="7" borderId="77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7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6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177" xfId="0" applyNumberFormat="1" applyFont="1" applyFill="1" applyBorder="1" applyAlignment="1" applyProtection="1">
      <alignment horizontal="center" vertical="center" wrapText="1"/>
      <protection locked="0"/>
    </xf>
    <xf numFmtId="1" fontId="8" fillId="10" borderId="772" xfId="0" applyNumberFormat="1" applyFont="1" applyFill="1" applyBorder="1" applyAlignment="1">
      <alignment horizontal="center" vertical="center" wrapText="1"/>
    </xf>
    <xf numFmtId="1" fontId="8" fillId="10" borderId="773" xfId="0" applyNumberFormat="1" applyFont="1" applyFill="1" applyBorder="1" applyAlignment="1">
      <alignment horizontal="center" vertical="center" wrapText="1"/>
    </xf>
    <xf numFmtId="1" fontId="8" fillId="0" borderId="177" xfId="0" applyNumberFormat="1" applyFont="1" applyBorder="1" applyAlignment="1">
      <alignment horizontal="center" vertical="center"/>
    </xf>
    <xf numFmtId="1" fontId="8" fillId="11" borderId="777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777" xfId="0" applyNumberFormat="1" applyFont="1" applyBorder="1" applyAlignment="1">
      <alignment horizontal="center" vertical="center"/>
    </xf>
    <xf numFmtId="1" fontId="8" fillId="0" borderId="772" xfId="0" applyNumberFormat="1" applyFont="1" applyBorder="1" applyAlignment="1">
      <alignment horizontal="right" wrapText="1"/>
    </xf>
    <xf numFmtId="1" fontId="8" fillId="0" borderId="773" xfId="0" applyNumberFormat="1" applyFont="1" applyBorder="1" applyAlignment="1">
      <alignment horizontal="right" wrapText="1"/>
    </xf>
    <xf numFmtId="1" fontId="8" fillId="0" borderId="775" xfId="0" applyNumberFormat="1" applyFont="1" applyBorder="1" applyAlignment="1">
      <alignment horizontal="right" wrapText="1"/>
    </xf>
    <xf numFmtId="1" fontId="8" fillId="0" borderId="778" xfId="0" applyNumberFormat="1" applyFont="1" applyBorder="1" applyAlignment="1">
      <alignment horizontal="right"/>
    </xf>
    <xf numFmtId="1" fontId="8" fillId="0" borderId="773" xfId="0" applyNumberFormat="1" applyFont="1" applyBorder="1" applyAlignment="1">
      <alignment horizontal="right"/>
    </xf>
    <xf numFmtId="1" fontId="8" fillId="0" borderId="775" xfId="0" applyNumberFormat="1" applyFont="1" applyBorder="1" applyAlignment="1">
      <alignment horizontal="right"/>
    </xf>
    <xf numFmtId="1" fontId="8" fillId="0" borderId="776" xfId="0" applyNumberFormat="1" applyFont="1" applyBorder="1" applyAlignment="1">
      <alignment horizontal="right"/>
    </xf>
    <xf numFmtId="1" fontId="8" fillId="0" borderId="777" xfId="0" applyNumberFormat="1" applyFont="1" applyBorder="1" applyAlignment="1">
      <alignment horizontal="right"/>
    </xf>
    <xf numFmtId="1" fontId="8" fillId="0" borderId="772" xfId="0" applyNumberFormat="1" applyFont="1" applyBorder="1" applyAlignment="1">
      <alignment horizontal="right"/>
    </xf>
    <xf numFmtId="1" fontId="8" fillId="0" borderId="774" xfId="0" applyNumberFormat="1" applyFont="1" applyBorder="1" applyAlignment="1">
      <alignment horizontal="right"/>
    </xf>
    <xf numFmtId="1" fontId="8" fillId="3" borderId="777" xfId="0" applyNumberFormat="1" applyFont="1" applyFill="1" applyBorder="1" applyAlignment="1">
      <alignment horizontal="right"/>
    </xf>
    <xf numFmtId="1" fontId="8" fillId="0" borderId="777" xfId="0" applyNumberFormat="1" applyFont="1" applyBorder="1" applyAlignment="1">
      <alignment horizontal="left" vertical="center"/>
    </xf>
    <xf numFmtId="1" fontId="8" fillId="10" borderId="772" xfId="0" applyNumberFormat="1" applyFont="1" applyFill="1" applyBorder="1"/>
    <xf numFmtId="1" fontId="8" fillId="4" borderId="772" xfId="0" applyNumberFormat="1" applyFont="1" applyFill="1" applyBorder="1"/>
    <xf numFmtId="1" fontId="8" fillId="3" borderId="777" xfId="0" applyNumberFormat="1" applyFont="1" applyFill="1" applyBorder="1" applyAlignment="1">
      <alignment horizontal="right" wrapText="1"/>
    </xf>
    <xf numFmtId="1" fontId="8" fillId="7" borderId="772" xfId="0" applyNumberFormat="1" applyFont="1" applyFill="1" applyBorder="1" applyProtection="1">
      <protection locked="0"/>
    </xf>
    <xf numFmtId="1" fontId="8" fillId="7" borderId="773" xfId="0" applyNumberFormat="1" applyFont="1" applyFill="1" applyBorder="1" applyProtection="1">
      <protection locked="0"/>
    </xf>
    <xf numFmtId="1" fontId="8" fillId="7" borderId="777" xfId="0" applyNumberFormat="1" applyFont="1" applyFill="1" applyBorder="1" applyProtection="1">
      <protection locked="0"/>
    </xf>
    <xf numFmtId="1" fontId="8" fillId="0" borderId="778" xfId="0" applyNumberFormat="1" applyFont="1" applyBorder="1" applyAlignment="1">
      <alignment horizontal="center" vertical="center"/>
    </xf>
    <xf numFmtId="1" fontId="8" fillId="3" borderId="771" xfId="0" applyNumberFormat="1" applyFont="1" applyFill="1" applyBorder="1" applyAlignment="1">
      <alignment horizontal="center" vertical="center" wrapText="1"/>
    </xf>
    <xf numFmtId="1" fontId="8" fillId="3" borderId="782" xfId="0" applyNumberFormat="1" applyFont="1" applyFill="1" applyBorder="1" applyAlignment="1">
      <alignment horizontal="center" vertical="center" wrapText="1"/>
    </xf>
    <xf numFmtId="1" fontId="8" fillId="0" borderId="783" xfId="1" applyNumberFormat="1" applyFont="1" applyFill="1" applyBorder="1" applyAlignment="1">
      <alignment horizontal="right" wrapText="1"/>
    </xf>
    <xf numFmtId="1" fontId="8" fillId="0" borderId="784" xfId="1" applyNumberFormat="1" applyFont="1" applyFill="1" applyBorder="1" applyAlignment="1">
      <alignment horizontal="right" wrapText="1"/>
    </xf>
    <xf numFmtId="1" fontId="8" fillId="0" borderId="785" xfId="1" applyNumberFormat="1" applyFont="1" applyFill="1" applyBorder="1" applyAlignment="1">
      <alignment horizontal="right" wrapText="1"/>
    </xf>
    <xf numFmtId="1" fontId="8" fillId="0" borderId="786" xfId="1" applyNumberFormat="1" applyFont="1" applyFill="1" applyBorder="1" applyAlignment="1">
      <alignment horizontal="right" wrapText="1"/>
    </xf>
    <xf numFmtId="1" fontId="8" fillId="7" borderId="787" xfId="0" applyNumberFormat="1" applyFont="1" applyFill="1" applyBorder="1" applyAlignment="1" applyProtection="1">
      <alignment wrapText="1"/>
      <protection locked="0"/>
    </xf>
    <xf numFmtId="1" fontId="8" fillId="0" borderId="789" xfId="1" applyNumberFormat="1" applyFont="1" applyFill="1" applyBorder="1" applyAlignment="1">
      <alignment horizontal="right" wrapText="1"/>
    </xf>
    <xf numFmtId="1" fontId="8" fillId="0" borderId="790" xfId="1" applyNumberFormat="1" applyFont="1" applyFill="1" applyBorder="1" applyAlignment="1">
      <alignment horizontal="right" wrapText="1"/>
    </xf>
    <xf numFmtId="1" fontId="8" fillId="0" borderId="792" xfId="0" applyNumberFormat="1" applyFont="1" applyBorder="1" applyAlignment="1">
      <alignment horizontal="right" wrapText="1"/>
    </xf>
    <xf numFmtId="1" fontId="8" fillId="0" borderId="793" xfId="2" applyNumberFormat="1" applyFont="1" applyFill="1" applyBorder="1" applyAlignment="1">
      <alignment horizontal="right" wrapText="1"/>
    </xf>
    <xf numFmtId="1" fontId="8" fillId="0" borderId="794" xfId="2" applyNumberFormat="1" applyFont="1" applyFill="1" applyBorder="1" applyAlignment="1">
      <alignment horizontal="right" wrapText="1"/>
    </xf>
    <xf numFmtId="1" fontId="8" fillId="2" borderId="795" xfId="2" applyNumberFormat="1" applyFont="1" applyBorder="1" applyAlignment="1" applyProtection="1">
      <alignment wrapText="1"/>
      <protection locked="0"/>
    </xf>
    <xf numFmtId="1" fontId="8" fillId="2" borderId="796" xfId="2" applyNumberFormat="1" applyFont="1" applyBorder="1" applyAlignment="1" applyProtection="1">
      <alignment wrapText="1"/>
      <protection locked="0"/>
    </xf>
    <xf numFmtId="1" fontId="8" fillId="2" borderId="797" xfId="2" applyNumberFormat="1" applyFont="1" applyBorder="1" applyAlignment="1" applyProtection="1">
      <alignment wrapText="1"/>
      <protection locked="0"/>
    </xf>
    <xf numFmtId="1" fontId="8" fillId="2" borderId="794" xfId="2" applyNumberFormat="1" applyFont="1" applyBorder="1" applyAlignment="1" applyProtection="1">
      <alignment wrapText="1"/>
      <protection locked="0"/>
    </xf>
    <xf numFmtId="1" fontId="8" fillId="2" borderId="798" xfId="2" applyNumberFormat="1" applyFont="1" applyBorder="1" applyAlignment="1" applyProtection="1">
      <alignment wrapText="1"/>
      <protection locked="0"/>
    </xf>
    <xf numFmtId="1" fontId="8" fillId="2" borderId="799" xfId="2" applyNumberFormat="1" applyFont="1" applyBorder="1" applyAlignment="1" applyProtection="1">
      <alignment wrapText="1"/>
      <protection locked="0"/>
    </xf>
    <xf numFmtId="1" fontId="8" fillId="2" borderId="800" xfId="2" applyNumberFormat="1" applyFont="1" applyBorder="1" applyAlignment="1" applyProtection="1">
      <alignment wrapText="1"/>
      <protection locked="0"/>
    </xf>
    <xf numFmtId="1" fontId="8" fillId="0" borderId="783" xfId="2" applyNumberFormat="1" applyFont="1" applyFill="1" applyBorder="1" applyAlignment="1">
      <alignment horizontal="right" wrapText="1"/>
    </xf>
    <xf numFmtId="1" fontId="8" fillId="0" borderId="801" xfId="2" applyNumberFormat="1" applyFont="1" applyFill="1" applyBorder="1" applyAlignment="1">
      <alignment horizontal="right" wrapText="1"/>
    </xf>
    <xf numFmtId="1" fontId="8" fillId="2" borderId="802" xfId="2" applyNumberFormat="1" applyFont="1" applyBorder="1" applyAlignment="1" applyProtection="1">
      <alignment wrapText="1"/>
      <protection locked="0"/>
    </xf>
    <xf numFmtId="1" fontId="8" fillId="2" borderId="803" xfId="2" applyNumberFormat="1" applyFont="1" applyBorder="1" applyAlignment="1" applyProtection="1">
      <alignment wrapText="1"/>
      <protection locked="0"/>
    </xf>
    <xf numFmtId="1" fontId="8" fillId="2" borderId="804" xfId="2" applyNumberFormat="1" applyFont="1" applyBorder="1" applyAlignment="1" applyProtection="1">
      <alignment wrapText="1"/>
      <protection locked="0"/>
    </xf>
    <xf numFmtId="1" fontId="8" fillId="2" borderId="805" xfId="2" applyNumberFormat="1" applyFont="1" applyBorder="1" applyAlignment="1" applyProtection="1">
      <alignment wrapText="1"/>
      <protection locked="0"/>
    </xf>
    <xf numFmtId="1" fontId="8" fillId="2" borderId="806" xfId="2" applyNumberFormat="1" applyFont="1" applyBorder="1" applyAlignment="1" applyProtection="1">
      <alignment wrapText="1"/>
      <protection locked="0"/>
    </xf>
    <xf numFmtId="1" fontId="8" fillId="2" borderId="807" xfId="2" applyNumberFormat="1" applyFont="1" applyBorder="1" applyAlignment="1" applyProtection="1">
      <alignment wrapText="1"/>
      <protection locked="0"/>
    </xf>
    <xf numFmtId="1" fontId="8" fillId="2" borderId="801" xfId="2" applyNumberFormat="1" applyFont="1" applyBorder="1" applyAlignment="1" applyProtection="1">
      <alignment wrapText="1"/>
      <protection locked="0"/>
    </xf>
    <xf numFmtId="1" fontId="8" fillId="2" borderId="808" xfId="2" applyNumberFormat="1" applyFont="1" applyBorder="1" applyAlignment="1" applyProtection="1">
      <alignment wrapText="1"/>
      <protection locked="0"/>
    </xf>
    <xf numFmtId="1" fontId="8" fillId="2" borderId="809" xfId="2" applyNumberFormat="1" applyFont="1" applyBorder="1" applyAlignment="1" applyProtection="1">
      <alignment wrapText="1"/>
      <protection locked="0"/>
    </xf>
    <xf numFmtId="1" fontId="8" fillId="2" borderId="810" xfId="2" applyNumberFormat="1" applyFont="1" applyBorder="1" applyAlignment="1" applyProtection="1">
      <alignment wrapText="1"/>
      <protection locked="0"/>
    </xf>
    <xf numFmtId="1" fontId="8" fillId="2" borderId="811" xfId="2" applyNumberFormat="1" applyFont="1" applyBorder="1" applyAlignment="1" applyProtection="1">
      <alignment wrapText="1"/>
      <protection locked="0"/>
    </xf>
    <xf numFmtId="1" fontId="8" fillId="7" borderId="812" xfId="0" applyNumberFormat="1" applyFont="1" applyFill="1" applyBorder="1" applyAlignment="1" applyProtection="1">
      <alignment wrapText="1"/>
      <protection locked="0"/>
    </xf>
    <xf numFmtId="1" fontId="8" fillId="7" borderId="813" xfId="0" applyNumberFormat="1" applyFont="1" applyFill="1" applyBorder="1" applyAlignment="1" applyProtection="1">
      <alignment wrapText="1"/>
      <protection locked="0"/>
    </xf>
    <xf numFmtId="1" fontId="8" fillId="7" borderId="789" xfId="0" applyNumberFormat="1" applyFont="1" applyFill="1" applyBorder="1" applyAlignment="1" applyProtection="1">
      <alignment wrapText="1"/>
      <protection locked="0"/>
    </xf>
    <xf numFmtId="1" fontId="8" fillId="7" borderId="814" xfId="0" applyNumberFormat="1" applyFont="1" applyFill="1" applyBorder="1" applyAlignment="1" applyProtection="1">
      <alignment wrapText="1"/>
      <protection locked="0"/>
    </xf>
    <xf numFmtId="1" fontId="8" fillId="0" borderId="815" xfId="2" applyNumberFormat="1" applyFont="1" applyFill="1" applyBorder="1" applyAlignment="1">
      <alignment horizontal="right" wrapText="1"/>
    </xf>
    <xf numFmtId="1" fontId="8" fillId="0" borderId="816" xfId="2" applyNumberFormat="1" applyFont="1" applyFill="1" applyBorder="1" applyAlignment="1">
      <alignment horizontal="right" wrapText="1"/>
    </xf>
    <xf numFmtId="1" fontId="8" fillId="2" borderId="817" xfId="2" applyNumberFormat="1" applyFont="1" applyBorder="1" applyAlignment="1" applyProtection="1">
      <alignment wrapText="1"/>
      <protection locked="0"/>
    </xf>
    <xf numFmtId="1" fontId="8" fillId="2" borderId="818" xfId="2" applyNumberFormat="1" applyFont="1" applyBorder="1" applyAlignment="1" applyProtection="1">
      <alignment wrapText="1"/>
      <protection locked="0"/>
    </xf>
    <xf numFmtId="1" fontId="8" fillId="2" borderId="819" xfId="2" applyNumberFormat="1" applyFont="1" applyBorder="1" applyAlignment="1" applyProtection="1">
      <alignment wrapText="1"/>
      <protection locked="0"/>
    </xf>
    <xf numFmtId="1" fontId="8" fillId="2" borderId="820" xfId="2" applyNumberFormat="1" applyFont="1" applyBorder="1" applyAlignment="1" applyProtection="1">
      <alignment wrapText="1"/>
      <protection locked="0"/>
    </xf>
    <xf numFmtId="1" fontId="8" fillId="0" borderId="827" xfId="0" applyNumberFormat="1" applyFont="1" applyBorder="1" applyAlignment="1">
      <alignment horizontal="center" vertical="center" wrapText="1"/>
    </xf>
    <xf numFmtId="1" fontId="8" fillId="0" borderId="824" xfId="0" applyNumberFormat="1" applyFont="1" applyBorder="1" applyAlignment="1">
      <alignment horizontal="center" vertical="center" wrapText="1"/>
    </xf>
    <xf numFmtId="1" fontId="8" fillId="0" borderId="828" xfId="0" applyNumberFormat="1" applyFont="1" applyBorder="1" applyAlignment="1">
      <alignment horizontal="center" vertical="center" wrapText="1"/>
    </xf>
    <xf numFmtId="1" fontId="6" fillId="3" borderId="775" xfId="0" applyNumberFormat="1" applyFont="1" applyFill="1" applyBorder="1" applyAlignment="1">
      <alignment horizontal="center"/>
    </xf>
    <xf numFmtId="1" fontId="1" fillId="0" borderId="830" xfId="0" applyNumberFormat="1" applyFont="1" applyBorder="1" applyAlignment="1">
      <alignment vertical="center"/>
    </xf>
    <xf numFmtId="2" fontId="8" fillId="7" borderId="829" xfId="0" applyNumberFormat="1" applyFont="1" applyFill="1" applyBorder="1" applyProtection="1">
      <protection locked="0"/>
    </xf>
    <xf numFmtId="1" fontId="8" fillId="0" borderId="830" xfId="0" applyNumberFormat="1" applyFont="1" applyBorder="1" applyAlignment="1">
      <alignment vertical="center"/>
    </xf>
    <xf numFmtId="1" fontId="8" fillId="8" borderId="829" xfId="0" applyNumberFormat="1" applyFont="1" applyFill="1" applyBorder="1"/>
    <xf numFmtId="1" fontId="8" fillId="7" borderId="829" xfId="0" applyNumberFormat="1" applyFont="1" applyFill="1" applyBorder="1" applyProtection="1">
      <protection locked="0"/>
    </xf>
    <xf numFmtId="1" fontId="8" fillId="0" borderId="830" xfId="0" applyNumberFormat="1" applyFont="1" applyBorder="1" applyAlignment="1" applyProtection="1">
      <alignment horizontal="center" vertical="center" wrapText="1"/>
      <protection hidden="1"/>
    </xf>
    <xf numFmtId="1" fontId="8" fillId="0" borderId="827" xfId="0" applyNumberFormat="1" applyFont="1" applyBorder="1" applyAlignment="1">
      <alignment horizontal="center" vertical="center"/>
    </xf>
    <xf numFmtId="1" fontId="8" fillId="0" borderId="832" xfId="0" applyNumberFormat="1" applyFont="1" applyBorder="1" applyAlignment="1">
      <alignment horizontal="center" vertical="center"/>
    </xf>
    <xf numFmtId="1" fontId="8" fillId="0" borderId="831" xfId="0" applyNumberFormat="1" applyFont="1" applyBorder="1" applyAlignment="1">
      <alignment horizontal="center" vertical="center" wrapText="1"/>
    </xf>
    <xf numFmtId="1" fontId="7" fillId="3" borderId="775" xfId="0" applyNumberFormat="1" applyFont="1" applyFill="1" applyBorder="1" applyAlignment="1">
      <alignment vertical="top"/>
    </xf>
    <xf numFmtId="1" fontId="8" fillId="0" borderId="832" xfId="0" applyNumberFormat="1" applyFont="1" applyBorder="1" applyAlignment="1">
      <alignment horizontal="center" vertical="center" wrapText="1"/>
    </xf>
    <xf numFmtId="1" fontId="8" fillId="0" borderId="828" xfId="0" applyNumberFormat="1" applyFont="1" applyBorder="1"/>
    <xf numFmtId="1" fontId="8" fillId="0" borderId="832" xfId="0" applyNumberFormat="1" applyFont="1" applyBorder="1"/>
    <xf numFmtId="1" fontId="8" fillId="0" borderId="824" xfId="0" applyNumberFormat="1" applyFont="1" applyBorder="1"/>
    <xf numFmtId="1" fontId="8" fillId="0" borderId="827" xfId="0" applyNumberFormat="1" applyFont="1" applyBorder="1"/>
    <xf numFmtId="1" fontId="8" fillId="0" borderId="831" xfId="0" applyNumberFormat="1" applyFont="1" applyBorder="1"/>
    <xf numFmtId="1" fontId="8" fillId="0" borderId="830" xfId="0" applyNumberFormat="1" applyFont="1" applyBorder="1"/>
    <xf numFmtId="1" fontId="8" fillId="0" borderId="828" xfId="0" applyNumberFormat="1" applyFont="1" applyBorder="1" applyAlignment="1">
      <alignment horizontal="center" vertical="center"/>
    </xf>
    <xf numFmtId="1" fontId="8" fillId="0" borderId="824" xfId="0" applyNumberFormat="1" applyFont="1" applyBorder="1" applyAlignment="1">
      <alignment horizontal="center" vertical="center"/>
    </xf>
    <xf numFmtId="1" fontId="8" fillId="0" borderId="826" xfId="0" applyNumberFormat="1" applyFont="1" applyBorder="1" applyAlignment="1">
      <alignment horizontal="center" vertical="center" wrapText="1"/>
    </xf>
    <xf numFmtId="1" fontId="8" fillId="7" borderId="829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828" xfId="0" applyNumberFormat="1" applyFont="1" applyFill="1" applyBorder="1"/>
    <xf numFmtId="1" fontId="8" fillId="8" borderId="824" xfId="0" applyNumberFormat="1" applyFont="1" applyFill="1" applyBorder="1"/>
    <xf numFmtId="1" fontId="8" fillId="0" borderId="833" xfId="0" applyNumberFormat="1" applyFont="1" applyBorder="1" applyAlignment="1">
      <alignment horizontal="center" vertical="center" wrapText="1"/>
    </xf>
    <xf numFmtId="1" fontId="8" fillId="0" borderId="830" xfId="0" applyNumberFormat="1" applyFont="1" applyBorder="1" applyAlignment="1">
      <alignment horizontal="center" vertical="center" wrapText="1"/>
    </xf>
    <xf numFmtId="1" fontId="8" fillId="7" borderId="82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2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3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2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2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3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35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828" xfId="0" applyNumberFormat="1" applyFont="1" applyFill="1" applyBorder="1" applyAlignment="1">
      <alignment horizontal="center" vertical="center" wrapText="1"/>
    </xf>
    <xf numFmtId="1" fontId="8" fillId="3" borderId="832" xfId="0" applyNumberFormat="1" applyFont="1" applyFill="1" applyBorder="1" applyAlignment="1">
      <alignment horizontal="center" vertical="center" wrapText="1"/>
    </xf>
    <xf numFmtId="1" fontId="8" fillId="3" borderId="834" xfId="0" applyNumberFormat="1" applyFont="1" applyFill="1" applyBorder="1" applyAlignment="1">
      <alignment horizontal="center" vertical="center" wrapText="1"/>
    </xf>
    <xf numFmtId="1" fontId="8" fillId="3" borderId="827" xfId="0" applyNumberFormat="1" applyFont="1" applyFill="1" applyBorder="1" applyAlignment="1">
      <alignment horizontal="center" vertical="center" wrapText="1"/>
    </xf>
    <xf numFmtId="1" fontId="8" fillId="3" borderId="833" xfId="0" applyNumberFormat="1" applyFont="1" applyFill="1" applyBorder="1" applyAlignment="1">
      <alignment horizontal="center" vertical="center" wrapText="1"/>
    </xf>
    <xf numFmtId="1" fontId="8" fillId="3" borderId="830" xfId="0" applyNumberFormat="1" applyFont="1" applyFill="1" applyBorder="1" applyAlignment="1">
      <alignment horizontal="center" vertical="center" wrapText="1"/>
    </xf>
    <xf numFmtId="1" fontId="8" fillId="10" borderId="828" xfId="0" applyNumberFormat="1" applyFont="1" applyFill="1" applyBorder="1" applyAlignment="1">
      <alignment horizontal="center" vertical="center" wrapText="1"/>
    </xf>
    <xf numFmtId="1" fontId="8" fillId="10" borderId="824" xfId="0" applyNumberFormat="1" applyFont="1" applyFill="1" applyBorder="1" applyAlignment="1">
      <alignment horizontal="center" vertical="center" wrapText="1"/>
    </xf>
    <xf numFmtId="1" fontId="8" fillId="10" borderId="834" xfId="0" applyNumberFormat="1" applyFont="1" applyFill="1" applyBorder="1" applyAlignment="1">
      <alignment horizontal="center" vertical="center" wrapText="1"/>
    </xf>
    <xf numFmtId="1" fontId="8" fillId="0" borderId="834" xfId="0" applyNumberFormat="1" applyFont="1" applyBorder="1" applyAlignment="1">
      <alignment horizontal="center" vertical="center" wrapText="1"/>
    </xf>
    <xf numFmtId="1" fontId="8" fillId="0" borderId="835" xfId="0" applyNumberFormat="1" applyFont="1" applyBorder="1" applyAlignment="1">
      <alignment horizontal="center" vertical="center" wrapText="1"/>
    </xf>
    <xf numFmtId="1" fontId="8" fillId="11" borderId="830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830" xfId="0" applyNumberFormat="1" applyFont="1" applyBorder="1" applyAlignment="1">
      <alignment horizontal="center" vertical="center"/>
    </xf>
    <xf numFmtId="1" fontId="8" fillId="0" borderId="834" xfId="0" applyNumberFormat="1" applyFont="1" applyBorder="1" applyAlignment="1">
      <alignment horizontal="center" vertical="center"/>
    </xf>
    <xf numFmtId="1" fontId="8" fillId="0" borderId="828" xfId="0" applyNumberFormat="1" applyFont="1" applyBorder="1" applyAlignment="1">
      <alignment horizontal="right" wrapText="1"/>
    </xf>
    <xf numFmtId="1" fontId="8" fillId="0" borderId="834" xfId="0" applyNumberFormat="1" applyFont="1" applyBorder="1"/>
    <xf numFmtId="1" fontId="8" fillId="0" borderId="824" xfId="0" applyNumberFormat="1" applyFont="1" applyBorder="1" applyAlignment="1">
      <alignment horizontal="right" wrapText="1"/>
    </xf>
    <xf numFmtId="1" fontId="8" fillId="0" borderId="826" xfId="0" applyNumberFormat="1" applyFont="1" applyBorder="1" applyAlignment="1">
      <alignment horizontal="right"/>
    </xf>
    <xf numFmtId="1" fontId="8" fillId="0" borderId="824" xfId="0" applyNumberFormat="1" applyFont="1" applyBorder="1" applyAlignment="1">
      <alignment horizontal="right"/>
    </xf>
    <xf numFmtId="1" fontId="8" fillId="0" borderId="831" xfId="0" applyNumberFormat="1" applyFont="1" applyBorder="1" applyAlignment="1">
      <alignment horizontal="right"/>
    </xf>
    <xf numFmtId="1" fontId="8" fillId="0" borderId="835" xfId="0" applyNumberFormat="1" applyFont="1" applyBorder="1" applyAlignment="1">
      <alignment horizontal="right"/>
    </xf>
    <xf numFmtId="1" fontId="8" fillId="0" borderId="830" xfId="0" applyNumberFormat="1" applyFont="1" applyBorder="1" applyAlignment="1">
      <alignment horizontal="right"/>
    </xf>
    <xf numFmtId="1" fontId="8" fillId="0" borderId="828" xfId="0" applyNumberFormat="1" applyFont="1" applyBorder="1" applyAlignment="1">
      <alignment horizontal="right"/>
    </xf>
    <xf numFmtId="1" fontId="8" fillId="0" borderId="827" xfId="0" applyNumberFormat="1" applyFont="1" applyBorder="1" applyAlignment="1">
      <alignment horizontal="right"/>
    </xf>
    <xf numFmtId="1" fontId="8" fillId="3" borderId="830" xfId="0" applyNumberFormat="1" applyFont="1" applyFill="1" applyBorder="1" applyAlignment="1">
      <alignment horizontal="right"/>
    </xf>
    <xf numFmtId="1" fontId="8" fillId="0" borderId="830" xfId="0" applyNumberFormat="1" applyFont="1" applyBorder="1" applyAlignment="1">
      <alignment horizontal="left" vertical="center"/>
    </xf>
    <xf numFmtId="1" fontId="8" fillId="8" borderId="834" xfId="0" applyNumberFormat="1" applyFont="1" applyFill="1" applyBorder="1"/>
    <xf numFmtId="1" fontId="8" fillId="10" borderId="828" xfId="0" applyNumberFormat="1" applyFont="1" applyFill="1" applyBorder="1"/>
    <xf numFmtId="1" fontId="8" fillId="0" borderId="835" xfId="0" applyNumberFormat="1" applyFont="1" applyBorder="1"/>
    <xf numFmtId="1" fontId="8" fillId="4" borderId="828" xfId="0" applyNumberFormat="1" applyFont="1" applyFill="1" applyBorder="1"/>
    <xf numFmtId="1" fontId="8" fillId="3" borderId="830" xfId="0" applyNumberFormat="1" applyFont="1" applyFill="1" applyBorder="1" applyAlignment="1">
      <alignment horizontal="right" wrapText="1"/>
    </xf>
    <xf numFmtId="1" fontId="8" fillId="7" borderId="828" xfId="0" applyNumberFormat="1" applyFont="1" applyFill="1" applyBorder="1" applyProtection="1">
      <protection locked="0"/>
    </xf>
    <xf numFmtId="1" fontId="8" fillId="7" borderId="824" xfId="0" applyNumberFormat="1" applyFont="1" applyFill="1" applyBorder="1" applyProtection="1">
      <protection locked="0"/>
    </xf>
    <xf numFmtId="1" fontId="8" fillId="7" borderId="835" xfId="0" applyNumberFormat="1" applyFont="1" applyFill="1" applyBorder="1" applyProtection="1">
      <protection locked="0"/>
    </xf>
    <xf numFmtId="1" fontId="8" fillId="7" borderId="834" xfId="0" applyNumberFormat="1" applyFont="1" applyFill="1" applyBorder="1" applyProtection="1">
      <protection locked="0"/>
    </xf>
    <xf numFmtId="1" fontId="8" fillId="7" borderId="830" xfId="0" applyNumberFormat="1" applyFont="1" applyFill="1" applyBorder="1" applyProtection="1">
      <protection locked="0"/>
    </xf>
    <xf numFmtId="1" fontId="8" fillId="10" borderId="829" xfId="0" applyNumberFormat="1" applyFont="1" applyFill="1" applyBorder="1" applyProtection="1">
      <protection locked="0"/>
    </xf>
    <xf numFmtId="1" fontId="8" fillId="0" borderId="826" xfId="0" applyNumberFormat="1" applyFont="1" applyBorder="1" applyAlignment="1">
      <alignment horizontal="center" vertical="center"/>
    </xf>
    <xf numFmtId="1" fontId="8" fillId="0" borderId="836" xfId="1" applyNumberFormat="1" applyFont="1" applyFill="1" applyBorder="1" applyAlignment="1">
      <alignment horizontal="right" wrapText="1"/>
    </xf>
    <xf numFmtId="1" fontId="8" fillId="0" borderId="837" xfId="1" applyNumberFormat="1" applyFont="1" applyFill="1" applyBorder="1" applyAlignment="1">
      <alignment horizontal="right" wrapText="1"/>
    </xf>
    <xf numFmtId="1" fontId="8" fillId="0" borderId="838" xfId="1" applyNumberFormat="1" applyFont="1" applyFill="1" applyBorder="1" applyAlignment="1">
      <alignment horizontal="right" wrapText="1"/>
    </xf>
    <xf numFmtId="1" fontId="8" fillId="0" borderId="839" xfId="1" applyNumberFormat="1" applyFont="1" applyFill="1" applyBorder="1" applyAlignment="1">
      <alignment horizontal="right" wrapText="1"/>
    </xf>
    <xf numFmtId="1" fontId="8" fillId="7" borderId="840" xfId="0" applyNumberFormat="1" applyFont="1" applyFill="1" applyBorder="1" applyAlignment="1" applyProtection="1">
      <alignment wrapText="1"/>
      <protection locked="0"/>
    </xf>
    <xf numFmtId="1" fontId="8" fillId="0" borderId="842" xfId="1" applyNumberFormat="1" applyFont="1" applyFill="1" applyBorder="1" applyAlignment="1">
      <alignment horizontal="right" wrapText="1"/>
    </xf>
    <xf numFmtId="1" fontId="8" fillId="0" borderId="843" xfId="1" applyNumberFormat="1" applyFont="1" applyFill="1" applyBorder="1" applyAlignment="1">
      <alignment horizontal="right" wrapText="1"/>
    </xf>
    <xf numFmtId="1" fontId="8" fillId="0" borderId="771" xfId="0" applyNumberFormat="1" applyFont="1" applyBorder="1" applyAlignment="1">
      <alignment horizontal="right" wrapText="1"/>
    </xf>
    <xf numFmtId="1" fontId="8" fillId="0" borderId="847" xfId="2" applyNumberFormat="1" applyFont="1" applyFill="1" applyBorder="1" applyAlignment="1">
      <alignment horizontal="right" wrapText="1"/>
    </xf>
    <xf numFmtId="1" fontId="8" fillId="0" borderId="848" xfId="2" applyNumberFormat="1" applyFont="1" applyFill="1" applyBorder="1" applyAlignment="1">
      <alignment horizontal="right" wrapText="1"/>
    </xf>
    <xf numFmtId="1" fontId="8" fillId="2" borderId="849" xfId="2" applyNumberFormat="1" applyFont="1" applyBorder="1" applyAlignment="1" applyProtection="1">
      <alignment wrapText="1"/>
      <protection locked="0"/>
    </xf>
    <xf numFmtId="1" fontId="8" fillId="2" borderId="850" xfId="2" applyNumberFormat="1" applyFont="1" applyBorder="1" applyAlignment="1" applyProtection="1">
      <alignment wrapText="1"/>
      <protection locked="0"/>
    </xf>
    <xf numFmtId="1" fontId="8" fillId="2" borderId="851" xfId="2" applyNumberFormat="1" applyFont="1" applyBorder="1" applyAlignment="1" applyProtection="1">
      <alignment wrapText="1"/>
      <protection locked="0"/>
    </xf>
    <xf numFmtId="1" fontId="8" fillId="2" borderId="848" xfId="2" applyNumberFormat="1" applyFont="1" applyBorder="1" applyAlignment="1" applyProtection="1">
      <alignment wrapText="1"/>
      <protection locked="0"/>
    </xf>
    <xf numFmtId="1" fontId="8" fillId="2" borderId="852" xfId="2" applyNumberFormat="1" applyFont="1" applyBorder="1" applyAlignment="1" applyProtection="1">
      <alignment wrapText="1"/>
      <protection locked="0"/>
    </xf>
    <xf numFmtId="1" fontId="8" fillId="2" borderId="853" xfId="2" applyNumberFormat="1" applyFont="1" applyBorder="1" applyAlignment="1" applyProtection="1">
      <alignment wrapText="1"/>
      <protection locked="0"/>
    </xf>
    <xf numFmtId="1" fontId="8" fillId="2" borderId="782" xfId="2" applyNumberFormat="1" applyFont="1" applyBorder="1" applyAlignment="1" applyProtection="1">
      <alignment wrapText="1"/>
      <protection locked="0"/>
    </xf>
    <xf numFmtId="1" fontId="8" fillId="7" borderId="854" xfId="0" applyNumberFormat="1" applyFont="1" applyFill="1" applyBorder="1" applyAlignment="1" applyProtection="1">
      <alignment wrapText="1"/>
      <protection locked="0"/>
    </xf>
    <xf numFmtId="1" fontId="8" fillId="0" borderId="836" xfId="2" applyNumberFormat="1" applyFont="1" applyFill="1" applyBorder="1" applyAlignment="1">
      <alignment horizontal="right" wrapText="1"/>
    </xf>
    <xf numFmtId="1" fontId="8" fillId="0" borderId="855" xfId="2" applyNumberFormat="1" applyFont="1" applyFill="1" applyBorder="1" applyAlignment="1">
      <alignment horizontal="right" wrapText="1"/>
    </xf>
    <xf numFmtId="1" fontId="8" fillId="2" borderId="856" xfId="2" applyNumberFormat="1" applyFont="1" applyBorder="1" applyAlignment="1" applyProtection="1">
      <alignment wrapText="1"/>
      <protection locked="0"/>
    </xf>
    <xf numFmtId="1" fontId="8" fillId="2" borderId="857" xfId="2" applyNumberFormat="1" applyFont="1" applyBorder="1" applyAlignment="1" applyProtection="1">
      <alignment wrapText="1"/>
      <protection locked="0"/>
    </xf>
    <xf numFmtId="1" fontId="8" fillId="2" borderId="858" xfId="2" applyNumberFormat="1" applyFont="1" applyBorder="1" applyAlignment="1" applyProtection="1">
      <alignment wrapText="1"/>
      <protection locked="0"/>
    </xf>
    <xf numFmtId="1" fontId="8" fillId="2" borderId="859" xfId="2" applyNumberFormat="1" applyFont="1" applyBorder="1" applyAlignment="1" applyProtection="1">
      <alignment wrapText="1"/>
      <protection locked="0"/>
    </xf>
    <xf numFmtId="1" fontId="8" fillId="2" borderId="860" xfId="2" applyNumberFormat="1" applyFont="1" applyBorder="1" applyAlignment="1" applyProtection="1">
      <alignment wrapText="1"/>
      <protection locked="0"/>
    </xf>
    <xf numFmtId="1" fontId="8" fillId="2" borderId="861" xfId="2" applyNumberFormat="1" applyFont="1" applyBorder="1" applyAlignment="1" applyProtection="1">
      <alignment wrapText="1"/>
      <protection locked="0"/>
    </xf>
    <xf numFmtId="1" fontId="8" fillId="2" borderId="855" xfId="2" applyNumberFormat="1" applyFont="1" applyBorder="1" applyAlignment="1" applyProtection="1">
      <alignment wrapText="1"/>
      <protection locked="0"/>
    </xf>
    <xf numFmtId="1" fontId="8" fillId="2" borderId="862" xfId="2" applyNumberFormat="1" applyFont="1" applyBorder="1" applyAlignment="1" applyProtection="1">
      <alignment wrapText="1"/>
      <protection locked="0"/>
    </xf>
    <xf numFmtId="1" fontId="8" fillId="2" borderId="863" xfId="2" applyNumberFormat="1" applyFont="1" applyBorder="1" applyAlignment="1" applyProtection="1">
      <alignment wrapText="1"/>
      <protection locked="0"/>
    </xf>
    <xf numFmtId="1" fontId="8" fillId="2" borderId="864" xfId="2" applyNumberFormat="1" applyFont="1" applyBorder="1" applyAlignment="1" applyProtection="1">
      <alignment wrapText="1"/>
      <protection locked="0"/>
    </xf>
    <xf numFmtId="1" fontId="8" fillId="2" borderId="865" xfId="2" applyNumberFormat="1" applyFont="1" applyBorder="1" applyAlignment="1" applyProtection="1">
      <alignment wrapText="1"/>
      <protection locked="0"/>
    </xf>
    <xf numFmtId="1" fontId="8" fillId="7" borderId="866" xfId="0" applyNumberFormat="1" applyFont="1" applyFill="1" applyBorder="1" applyAlignment="1" applyProtection="1">
      <alignment wrapText="1"/>
      <protection locked="0"/>
    </xf>
    <xf numFmtId="1" fontId="8" fillId="7" borderId="867" xfId="0" applyNumberFormat="1" applyFont="1" applyFill="1" applyBorder="1" applyAlignment="1" applyProtection="1">
      <alignment wrapText="1"/>
      <protection locked="0"/>
    </xf>
    <xf numFmtId="1" fontId="8" fillId="7" borderId="842" xfId="0" applyNumberFormat="1" applyFont="1" applyFill="1" applyBorder="1" applyAlignment="1" applyProtection="1">
      <alignment wrapText="1"/>
      <protection locked="0"/>
    </xf>
    <xf numFmtId="1" fontId="8" fillId="7" borderId="868" xfId="0" applyNumberFormat="1" applyFont="1" applyFill="1" applyBorder="1" applyAlignment="1" applyProtection="1">
      <alignment wrapText="1"/>
      <protection locked="0"/>
    </xf>
    <xf numFmtId="1" fontId="8" fillId="0" borderId="869" xfId="2" applyNumberFormat="1" applyFont="1" applyFill="1" applyBorder="1" applyAlignment="1">
      <alignment horizontal="right" wrapText="1"/>
    </xf>
    <xf numFmtId="1" fontId="8" fillId="0" borderId="870" xfId="2" applyNumberFormat="1" applyFont="1" applyFill="1" applyBorder="1" applyAlignment="1">
      <alignment horizontal="right" wrapText="1"/>
    </xf>
    <xf numFmtId="1" fontId="8" fillId="2" borderId="871" xfId="2" applyNumberFormat="1" applyFont="1" applyBorder="1" applyAlignment="1" applyProtection="1">
      <alignment wrapText="1"/>
      <protection locked="0"/>
    </xf>
    <xf numFmtId="1" fontId="8" fillId="2" borderId="872" xfId="2" applyNumberFormat="1" applyFont="1" applyBorder="1" applyAlignment="1" applyProtection="1">
      <alignment wrapText="1"/>
      <protection locked="0"/>
    </xf>
    <xf numFmtId="1" fontId="8" fillId="2" borderId="873" xfId="2" applyNumberFormat="1" applyFont="1" applyBorder="1" applyAlignment="1" applyProtection="1">
      <alignment wrapText="1"/>
      <protection locked="0"/>
    </xf>
    <xf numFmtId="1" fontId="8" fillId="2" borderId="874" xfId="2" applyNumberFormat="1" applyFont="1" applyBorder="1" applyAlignment="1" applyProtection="1">
      <alignment wrapText="1"/>
      <protection locked="0"/>
    </xf>
    <xf numFmtId="1" fontId="8" fillId="0" borderId="882" xfId="0" applyNumberFormat="1" applyFont="1" applyBorder="1" applyAlignment="1">
      <alignment horizontal="center" vertical="center" wrapText="1"/>
    </xf>
    <xf numFmtId="1" fontId="8" fillId="0" borderId="879" xfId="0" applyNumberFormat="1" applyFont="1" applyBorder="1" applyAlignment="1">
      <alignment horizontal="center" vertical="center" wrapText="1"/>
    </xf>
    <xf numFmtId="1" fontId="8" fillId="0" borderId="883" xfId="0" applyNumberFormat="1" applyFont="1" applyBorder="1" applyAlignment="1">
      <alignment horizontal="center" vertical="center" wrapText="1"/>
    </xf>
    <xf numFmtId="1" fontId="6" fillId="3" borderId="878" xfId="0" applyNumberFormat="1" applyFont="1" applyFill="1" applyBorder="1" applyAlignment="1">
      <alignment horizontal="center"/>
    </xf>
    <xf numFmtId="1" fontId="2" fillId="4" borderId="876" xfId="0" applyNumberFormat="1" applyFont="1" applyFill="1" applyBorder="1"/>
    <xf numFmtId="1" fontId="1" fillId="0" borderId="884" xfId="0" applyNumberFormat="1" applyFont="1" applyBorder="1" applyAlignment="1">
      <alignment vertical="center"/>
    </xf>
    <xf numFmtId="1" fontId="8" fillId="0" borderId="884" xfId="0" applyNumberFormat="1" applyFont="1" applyBorder="1" applyAlignment="1">
      <alignment vertical="center"/>
    </xf>
    <xf numFmtId="1" fontId="8" fillId="0" borderId="884" xfId="0" applyNumberFormat="1" applyFont="1" applyBorder="1" applyAlignment="1" applyProtection="1">
      <alignment horizontal="center" vertical="center" wrapText="1"/>
      <protection hidden="1"/>
    </xf>
    <xf numFmtId="0" fontId="4" fillId="0" borderId="2" xfId="0" applyFont="1" applyBorder="1"/>
    <xf numFmtId="1" fontId="8" fillId="0" borderId="9" xfId="0" applyNumberFormat="1" applyFont="1" applyBorder="1" applyAlignment="1">
      <alignment horizontal="center" vertical="center" wrapText="1"/>
    </xf>
    <xf numFmtId="1" fontId="8" fillId="0" borderId="25" xfId="0" applyNumberFormat="1" applyFont="1" applyBorder="1" applyAlignment="1">
      <alignment horizontal="center" vertical="center" wrapText="1"/>
    </xf>
    <xf numFmtId="1" fontId="2" fillId="0" borderId="0" xfId="0" applyNumberFormat="1" applyFont="1"/>
    <xf numFmtId="1" fontId="8" fillId="0" borderId="510" xfId="0" applyNumberFormat="1" applyFont="1" applyBorder="1" applyAlignment="1">
      <alignment horizontal="center" vertical="center" wrapText="1"/>
    </xf>
    <xf numFmtId="1" fontId="8" fillId="0" borderId="506" xfId="0" applyNumberFormat="1" applyFont="1" applyBorder="1" applyAlignment="1">
      <alignment horizontal="center" vertical="center" wrapText="1"/>
    </xf>
    <xf numFmtId="1" fontId="8" fillId="0" borderId="510" xfId="0" applyNumberFormat="1" applyFont="1" applyBorder="1" applyAlignment="1">
      <alignment horizontal="center" vertical="center"/>
    </xf>
    <xf numFmtId="1" fontId="8" fillId="0" borderId="524" xfId="0" applyNumberFormat="1" applyFont="1" applyBorder="1" applyAlignment="1">
      <alignment horizontal="center" vertical="center" wrapText="1"/>
    </xf>
    <xf numFmtId="1" fontId="8" fillId="0" borderId="648" xfId="0" applyNumberFormat="1" applyFont="1" applyBorder="1" applyAlignment="1">
      <alignment horizontal="center" vertical="center"/>
    </xf>
    <xf numFmtId="1" fontId="8" fillId="0" borderId="646" xfId="0" applyNumberFormat="1" applyFont="1" applyBorder="1" applyAlignment="1">
      <alignment horizontal="center" vertical="center"/>
    </xf>
    <xf numFmtId="1" fontId="8" fillId="0" borderId="649" xfId="0" applyNumberFormat="1" applyFont="1" applyBorder="1" applyAlignment="1">
      <alignment horizontal="center" vertical="center" wrapText="1"/>
    </xf>
    <xf numFmtId="1" fontId="8" fillId="0" borderId="648" xfId="0" applyNumberFormat="1" applyFont="1" applyBorder="1" applyAlignment="1">
      <alignment horizontal="center" vertical="center" wrapText="1"/>
    </xf>
    <xf numFmtId="1" fontId="8" fillId="0" borderId="646" xfId="0" applyNumberFormat="1" applyFont="1" applyBorder="1" applyAlignment="1">
      <alignment horizontal="center" vertical="center" wrapText="1"/>
    </xf>
    <xf numFmtId="1" fontId="8" fillId="0" borderId="650" xfId="0" applyNumberFormat="1" applyFont="1" applyBorder="1" applyAlignment="1">
      <alignment horizontal="center" vertical="center" wrapText="1"/>
    </xf>
    <xf numFmtId="1" fontId="8" fillId="3" borderId="657" xfId="0" applyNumberFormat="1" applyFont="1" applyFill="1" applyBorder="1" applyAlignment="1">
      <alignment horizontal="center" vertical="center" wrapText="1"/>
    </xf>
    <xf numFmtId="1" fontId="8" fillId="0" borderId="661" xfId="0" applyNumberFormat="1" applyFont="1" applyBorder="1" applyAlignment="1">
      <alignment horizontal="center" vertical="center" wrapText="1"/>
    </xf>
    <xf numFmtId="1" fontId="8" fillId="0" borderId="674" xfId="0" applyNumberFormat="1" applyFont="1" applyBorder="1"/>
    <xf numFmtId="1" fontId="8" fillId="0" borderId="647" xfId="0" applyNumberFormat="1" applyFont="1" applyBorder="1" applyAlignment="1">
      <alignment horizontal="center" vertical="center"/>
    </xf>
    <xf numFmtId="1" fontId="8" fillId="0" borderId="886" xfId="0" applyNumberFormat="1" applyFont="1" applyBorder="1" applyAlignment="1">
      <alignment horizontal="center" vertical="center"/>
    </xf>
    <xf numFmtId="1" fontId="8" fillId="0" borderId="889" xfId="0" applyNumberFormat="1" applyFont="1" applyBorder="1"/>
    <xf numFmtId="1" fontId="8" fillId="7" borderId="787" xfId="0" applyNumberFormat="1" applyFont="1" applyFill="1" applyBorder="1" applyProtection="1">
      <protection locked="0"/>
    </xf>
    <xf numFmtId="1" fontId="7" fillId="3" borderId="649" xfId="0" applyNumberFormat="1" applyFont="1" applyFill="1" applyBorder="1" applyAlignment="1">
      <alignment vertical="top"/>
    </xf>
    <xf numFmtId="1" fontId="8" fillId="0" borderId="886" xfId="0" applyNumberFormat="1" applyFont="1" applyBorder="1" applyAlignment="1">
      <alignment horizontal="center" vertical="center" wrapText="1"/>
    </xf>
    <xf numFmtId="1" fontId="8" fillId="0" borderId="787" xfId="0" applyNumberFormat="1" applyFont="1" applyBorder="1"/>
    <xf numFmtId="1" fontId="8" fillId="7" borderId="888" xfId="0" applyNumberFormat="1" applyFont="1" applyFill="1" applyBorder="1" applyProtection="1">
      <protection locked="0"/>
    </xf>
    <xf numFmtId="1" fontId="8" fillId="7" borderId="889" xfId="0" applyNumberFormat="1" applyFont="1" applyFill="1" applyBorder="1" applyProtection="1">
      <protection locked="0"/>
    </xf>
    <xf numFmtId="1" fontId="7" fillId="7" borderId="888" xfId="0" applyNumberFormat="1" applyFont="1" applyFill="1" applyBorder="1" applyProtection="1">
      <protection locked="0"/>
    </xf>
    <xf numFmtId="1" fontId="7" fillId="7" borderId="891" xfId="0" applyNumberFormat="1" applyFont="1" applyFill="1" applyBorder="1" applyProtection="1">
      <protection locked="0"/>
    </xf>
    <xf numFmtId="1" fontId="8" fillId="0" borderId="883" xfId="0" applyNumberFormat="1" applyFont="1" applyBorder="1"/>
    <xf numFmtId="1" fontId="8" fillId="0" borderId="886" xfId="0" applyNumberFormat="1" applyFont="1" applyBorder="1"/>
    <xf numFmtId="1" fontId="8" fillId="0" borderId="649" xfId="0" applyNumberFormat="1" applyFont="1" applyBorder="1"/>
    <xf numFmtId="1" fontId="8" fillId="0" borderId="650" xfId="0" applyNumberFormat="1" applyFont="1" applyBorder="1"/>
    <xf numFmtId="1" fontId="8" fillId="0" borderId="884" xfId="0" applyNumberFormat="1" applyFont="1" applyBorder="1"/>
    <xf numFmtId="1" fontId="8" fillId="0" borderId="883" xfId="0" applyNumberFormat="1" applyFont="1" applyBorder="1" applyAlignment="1">
      <alignment horizontal="center" vertical="center"/>
    </xf>
    <xf numFmtId="1" fontId="8" fillId="0" borderId="787" xfId="0" applyNumberFormat="1" applyFont="1" applyBorder="1" applyAlignment="1">
      <alignment horizontal="center" vertical="center" wrapText="1"/>
    </xf>
    <xf numFmtId="1" fontId="8" fillId="0" borderId="893" xfId="0" applyNumberFormat="1" applyFont="1" applyBorder="1" applyAlignment="1">
      <alignment horizontal="center" vertical="center" wrapText="1"/>
    </xf>
    <xf numFmtId="1" fontId="8" fillId="7" borderId="78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9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9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9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93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897" xfId="0" applyNumberFormat="1" applyFont="1" applyBorder="1" applyAlignment="1">
      <alignment horizontal="center" vertical="center" wrapText="1"/>
    </xf>
    <xf numFmtId="1" fontId="8" fillId="0" borderId="898" xfId="0" applyNumberFormat="1" applyFont="1" applyBorder="1" applyAlignment="1">
      <alignment horizontal="center" vertical="center" wrapText="1"/>
    </xf>
    <xf numFmtId="1" fontId="8" fillId="7" borderId="64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4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9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9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9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900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899" xfId="0" applyNumberFormat="1" applyFont="1" applyFill="1" applyBorder="1" applyAlignment="1">
      <alignment horizontal="center" vertical="center" wrapText="1"/>
    </xf>
    <xf numFmtId="1" fontId="8" fillId="3" borderId="897" xfId="0" applyNumberFormat="1" applyFont="1" applyFill="1" applyBorder="1" applyAlignment="1">
      <alignment horizontal="center" vertical="center" wrapText="1"/>
    </xf>
    <xf numFmtId="1" fontId="8" fillId="3" borderId="898" xfId="0" applyNumberFormat="1" applyFont="1" applyFill="1" applyBorder="1" applyAlignment="1">
      <alignment horizontal="center" vertical="center" wrapText="1"/>
    </xf>
    <xf numFmtId="1" fontId="8" fillId="10" borderId="899" xfId="0" applyNumberFormat="1" applyFont="1" applyFill="1" applyBorder="1" applyAlignment="1">
      <alignment horizontal="center" vertical="center" wrapText="1"/>
    </xf>
    <xf numFmtId="1" fontId="8" fillId="0" borderId="899" xfId="0" applyNumberFormat="1" applyFont="1" applyBorder="1" applyAlignment="1">
      <alignment horizontal="center" vertical="center" wrapText="1"/>
    </xf>
    <xf numFmtId="1" fontId="8" fillId="0" borderId="900" xfId="0" applyNumberFormat="1" applyFont="1" applyBorder="1" applyAlignment="1">
      <alignment horizontal="center" vertical="center" wrapText="1"/>
    </xf>
    <xf numFmtId="1" fontId="8" fillId="11" borderId="898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898" xfId="0" applyNumberFormat="1" applyFont="1" applyBorder="1" applyAlignment="1">
      <alignment horizontal="center" vertical="center"/>
    </xf>
    <xf numFmtId="1" fontId="8" fillId="0" borderId="899" xfId="0" applyNumberFormat="1" applyFont="1" applyBorder="1" applyAlignment="1">
      <alignment horizontal="center" vertical="center"/>
    </xf>
    <xf numFmtId="1" fontId="8" fillId="0" borderId="899" xfId="0" applyNumberFormat="1" applyFont="1" applyBorder="1"/>
    <xf numFmtId="1" fontId="8" fillId="0" borderId="896" xfId="0" applyNumberFormat="1" applyFont="1" applyBorder="1" applyAlignment="1">
      <alignment horizontal="right"/>
    </xf>
    <xf numFmtId="1" fontId="8" fillId="0" borderId="900" xfId="0" applyNumberFormat="1" applyFont="1" applyBorder="1" applyAlignment="1">
      <alignment horizontal="right"/>
    </xf>
    <xf numFmtId="1" fontId="8" fillId="0" borderId="898" xfId="0" applyNumberFormat="1" applyFont="1" applyBorder="1" applyAlignment="1">
      <alignment horizontal="right"/>
    </xf>
    <xf numFmtId="1" fontId="8" fillId="3" borderId="898" xfId="0" applyNumberFormat="1" applyFont="1" applyFill="1" applyBorder="1" applyAlignment="1">
      <alignment horizontal="right"/>
    </xf>
    <xf numFmtId="1" fontId="8" fillId="7" borderId="885" xfId="0" applyNumberFormat="1" applyFont="1" applyFill="1" applyBorder="1" applyProtection="1">
      <protection locked="0"/>
    </xf>
    <xf numFmtId="1" fontId="8" fillId="10" borderId="901" xfId="0" applyNumberFormat="1" applyFont="1" applyFill="1" applyBorder="1"/>
    <xf numFmtId="1" fontId="8" fillId="0" borderId="898" xfId="0" applyNumberFormat="1" applyFont="1" applyBorder="1" applyAlignment="1">
      <alignment horizontal="left" vertical="center"/>
    </xf>
    <xf numFmtId="1" fontId="8" fillId="8" borderId="899" xfId="0" applyNumberFormat="1" applyFont="1" applyFill="1" applyBorder="1"/>
    <xf numFmtId="1" fontId="8" fillId="0" borderId="900" xfId="0" applyNumberFormat="1" applyFont="1" applyBorder="1"/>
    <xf numFmtId="1" fontId="8" fillId="0" borderId="898" xfId="0" applyNumberFormat="1" applyFont="1" applyBorder="1"/>
    <xf numFmtId="1" fontId="8" fillId="10" borderId="885" xfId="0" applyNumberFormat="1" applyFont="1" applyFill="1" applyBorder="1"/>
    <xf numFmtId="1" fontId="8" fillId="4" borderId="885" xfId="0" applyNumberFormat="1" applyFont="1" applyFill="1" applyBorder="1"/>
    <xf numFmtId="1" fontId="8" fillId="3" borderId="898" xfId="0" applyNumberFormat="1" applyFont="1" applyFill="1" applyBorder="1" applyAlignment="1">
      <alignment horizontal="right" wrapText="1"/>
    </xf>
    <xf numFmtId="1" fontId="8" fillId="7" borderId="900" xfId="0" applyNumberFormat="1" applyFont="1" applyFill="1" applyBorder="1" applyProtection="1">
      <protection locked="0"/>
    </xf>
    <xf numFmtId="1" fontId="8" fillId="7" borderId="899" xfId="0" applyNumberFormat="1" applyFont="1" applyFill="1" applyBorder="1" applyProtection="1">
      <protection locked="0"/>
    </xf>
    <xf numFmtId="1" fontId="8" fillId="7" borderId="898" xfId="0" applyNumberFormat="1" applyFont="1" applyFill="1" applyBorder="1" applyProtection="1">
      <protection locked="0"/>
    </xf>
    <xf numFmtId="1" fontId="8" fillId="8" borderId="885" xfId="0" applyNumberFormat="1" applyFont="1" applyFill="1" applyBorder="1"/>
    <xf numFmtId="1" fontId="8" fillId="0" borderId="896" xfId="0" applyNumberFormat="1" applyFont="1" applyBorder="1" applyAlignment="1">
      <alignment horizontal="center" vertical="center" wrapText="1"/>
    </xf>
    <xf numFmtId="1" fontId="8" fillId="0" borderId="896" xfId="0" applyNumberFormat="1" applyFont="1" applyBorder="1" applyAlignment="1">
      <alignment horizontal="center" vertical="center"/>
    </xf>
    <xf numFmtId="1" fontId="8" fillId="0" borderId="901" xfId="0" applyNumberFormat="1" applyFont="1" applyBorder="1" applyAlignment="1">
      <alignment horizontal="right" wrapText="1"/>
    </xf>
    <xf numFmtId="1" fontId="8" fillId="7" borderId="901" xfId="0" applyNumberFormat="1" applyFont="1" applyFill="1" applyBorder="1" applyAlignment="1" applyProtection="1">
      <alignment wrapText="1"/>
      <protection locked="0"/>
    </xf>
    <xf numFmtId="1" fontId="8" fillId="7" borderId="885" xfId="0" applyNumberFormat="1" applyFont="1" applyFill="1" applyBorder="1" applyAlignment="1" applyProtection="1">
      <alignment wrapText="1"/>
      <protection locked="0"/>
    </xf>
    <xf numFmtId="1" fontId="8" fillId="0" borderId="903" xfId="1" applyNumberFormat="1" applyFont="1" applyFill="1" applyBorder="1" applyAlignment="1">
      <alignment horizontal="right" wrapText="1"/>
    </xf>
    <xf numFmtId="1" fontId="8" fillId="0" borderId="904" xfId="1" applyNumberFormat="1" applyFont="1" applyFill="1" applyBorder="1" applyAlignment="1">
      <alignment horizontal="right" wrapText="1"/>
    </xf>
    <xf numFmtId="1" fontId="8" fillId="0" borderId="905" xfId="1" applyNumberFormat="1" applyFont="1" applyFill="1" applyBorder="1" applyAlignment="1">
      <alignment horizontal="right" wrapText="1"/>
    </xf>
    <xf numFmtId="1" fontId="8" fillId="0" borderId="906" xfId="1" applyNumberFormat="1" applyFont="1" applyFill="1" applyBorder="1" applyAlignment="1">
      <alignment horizontal="right" wrapText="1"/>
    </xf>
    <xf numFmtId="1" fontId="8" fillId="0" borderId="908" xfId="1" applyNumberFormat="1" applyFont="1" applyFill="1" applyBorder="1" applyAlignment="1">
      <alignment horizontal="right" wrapText="1"/>
    </xf>
    <xf numFmtId="1" fontId="8" fillId="0" borderId="909" xfId="1" applyNumberFormat="1" applyFont="1" applyFill="1" applyBorder="1" applyAlignment="1">
      <alignment horizontal="right" wrapText="1"/>
    </xf>
    <xf numFmtId="1" fontId="8" fillId="7" borderId="910" xfId="0" applyNumberFormat="1" applyFont="1" applyFill="1" applyBorder="1" applyAlignment="1" applyProtection="1">
      <alignment wrapText="1"/>
      <protection locked="0"/>
    </xf>
    <xf numFmtId="1" fontId="8" fillId="0" borderId="911" xfId="1" applyNumberFormat="1" applyFont="1" applyFill="1" applyBorder="1" applyAlignment="1">
      <alignment horizontal="right" wrapText="1"/>
    </xf>
    <xf numFmtId="1" fontId="8" fillId="0" borderId="912" xfId="1" applyNumberFormat="1" applyFont="1" applyFill="1" applyBorder="1" applyAlignment="1">
      <alignment horizontal="right" wrapText="1"/>
    </xf>
    <xf numFmtId="1" fontId="8" fillId="10" borderId="901" xfId="0" applyNumberFormat="1" applyFont="1" applyFill="1" applyBorder="1" applyAlignment="1">
      <alignment wrapText="1"/>
    </xf>
    <xf numFmtId="1" fontId="8" fillId="0" borderId="914" xfId="2" applyNumberFormat="1" applyFont="1" applyFill="1" applyBorder="1" applyAlignment="1">
      <alignment horizontal="right" wrapText="1"/>
    </xf>
    <xf numFmtId="1" fontId="8" fillId="0" borderId="915" xfId="2" applyNumberFormat="1" applyFont="1" applyFill="1" applyBorder="1" applyAlignment="1">
      <alignment horizontal="right" wrapText="1"/>
    </xf>
    <xf numFmtId="1" fontId="8" fillId="2" borderId="916" xfId="2" applyNumberFormat="1" applyFont="1" applyBorder="1" applyAlignment="1" applyProtection="1">
      <alignment wrapText="1"/>
      <protection locked="0"/>
    </xf>
    <xf numFmtId="1" fontId="8" fillId="2" borderId="917" xfId="2" applyNumberFormat="1" applyFont="1" applyBorder="1" applyAlignment="1" applyProtection="1">
      <alignment wrapText="1"/>
      <protection locked="0"/>
    </xf>
    <xf numFmtId="1" fontId="8" fillId="2" borderId="918" xfId="2" applyNumberFormat="1" applyFont="1" applyBorder="1" applyAlignment="1" applyProtection="1">
      <alignment wrapText="1"/>
      <protection locked="0"/>
    </xf>
    <xf numFmtId="1" fontId="8" fillId="2" borderId="915" xfId="2" applyNumberFormat="1" applyFont="1" applyBorder="1" applyAlignment="1" applyProtection="1">
      <alignment wrapText="1"/>
      <protection locked="0"/>
    </xf>
    <xf numFmtId="1" fontId="8" fillId="2" borderId="919" xfId="2" applyNumberFormat="1" applyFont="1" applyBorder="1" applyAlignment="1" applyProtection="1">
      <alignment wrapText="1"/>
      <protection locked="0"/>
    </xf>
    <xf numFmtId="1" fontId="8" fillId="2" borderId="920" xfId="2" applyNumberFormat="1" applyFont="1" applyBorder="1" applyAlignment="1" applyProtection="1">
      <alignment wrapText="1"/>
      <protection locked="0"/>
    </xf>
    <xf numFmtId="1" fontId="8" fillId="2" borderId="657" xfId="2" applyNumberFormat="1" applyFont="1" applyBorder="1" applyAlignment="1" applyProtection="1">
      <alignment wrapText="1"/>
      <protection locked="0"/>
    </xf>
    <xf numFmtId="1" fontId="8" fillId="0" borderId="921" xfId="2" applyNumberFormat="1" applyFont="1" applyFill="1" applyBorder="1" applyAlignment="1">
      <alignment horizontal="right" wrapText="1"/>
    </xf>
    <xf numFmtId="1" fontId="8" fillId="0" borderId="922" xfId="2" applyNumberFormat="1" applyFont="1" applyFill="1" applyBorder="1" applyAlignment="1">
      <alignment horizontal="right" wrapText="1"/>
    </xf>
    <xf numFmtId="1" fontId="8" fillId="2" borderId="923" xfId="2" applyNumberFormat="1" applyFont="1" applyBorder="1" applyAlignment="1" applyProtection="1">
      <alignment wrapText="1"/>
      <protection locked="0"/>
    </xf>
    <xf numFmtId="1" fontId="8" fillId="2" borderId="924" xfId="2" applyNumberFormat="1" applyFont="1" applyBorder="1" applyAlignment="1" applyProtection="1">
      <alignment wrapText="1"/>
      <protection locked="0"/>
    </xf>
    <xf numFmtId="1" fontId="8" fillId="2" borderId="925" xfId="2" applyNumberFormat="1" applyFont="1" applyBorder="1" applyAlignment="1" applyProtection="1">
      <alignment wrapText="1"/>
      <protection locked="0"/>
    </xf>
    <xf numFmtId="1" fontId="8" fillId="2" borderId="922" xfId="2" applyNumberFormat="1" applyFont="1" applyBorder="1" applyAlignment="1" applyProtection="1">
      <alignment wrapText="1"/>
      <protection locked="0"/>
    </xf>
    <xf numFmtId="1" fontId="8" fillId="2" borderId="926" xfId="2" applyNumberFormat="1" applyFont="1" applyBorder="1" applyAlignment="1" applyProtection="1">
      <alignment wrapText="1"/>
      <protection locked="0"/>
    </xf>
    <xf numFmtId="1" fontId="8" fillId="2" borderId="927" xfId="2" applyNumberFormat="1" applyFont="1" applyBorder="1" applyAlignment="1" applyProtection="1">
      <alignment wrapText="1"/>
      <protection locked="0"/>
    </xf>
    <xf numFmtId="1" fontId="8" fillId="2" borderId="928" xfId="2" applyNumberFormat="1" applyFont="1" applyBorder="1" applyAlignment="1" applyProtection="1">
      <alignment wrapText="1"/>
      <protection locked="0"/>
    </xf>
    <xf numFmtId="1" fontId="8" fillId="2" borderId="929" xfId="2" applyNumberFormat="1" applyFont="1" applyBorder="1" applyAlignment="1" applyProtection="1">
      <alignment wrapText="1"/>
      <protection locked="0"/>
    </xf>
    <xf numFmtId="1" fontId="8" fillId="2" borderId="930" xfId="2" applyNumberFormat="1" applyFont="1" applyBorder="1" applyAlignment="1" applyProtection="1">
      <alignment wrapText="1"/>
      <protection locked="0"/>
    </xf>
    <xf numFmtId="1" fontId="8" fillId="2" borderId="931" xfId="2" applyNumberFormat="1" applyFont="1" applyBorder="1" applyAlignment="1" applyProtection="1">
      <alignment wrapText="1"/>
      <protection locked="0"/>
    </xf>
    <xf numFmtId="1" fontId="8" fillId="7" borderId="932" xfId="0" applyNumberFormat="1" applyFont="1" applyFill="1" applyBorder="1" applyAlignment="1" applyProtection="1">
      <alignment wrapText="1"/>
      <protection locked="0"/>
    </xf>
    <xf numFmtId="1" fontId="8" fillId="7" borderId="933" xfId="0" applyNumberFormat="1" applyFont="1" applyFill="1" applyBorder="1" applyAlignment="1" applyProtection="1">
      <alignment wrapText="1"/>
      <protection locked="0"/>
    </xf>
    <xf numFmtId="1" fontId="8" fillId="7" borderId="934" xfId="0" applyNumberFormat="1" applyFont="1" applyFill="1" applyBorder="1" applyAlignment="1" applyProtection="1">
      <alignment wrapText="1"/>
      <protection locked="0"/>
    </xf>
    <xf numFmtId="1" fontId="8" fillId="7" borderId="935" xfId="0" applyNumberFormat="1" applyFont="1" applyFill="1" applyBorder="1" applyAlignment="1" applyProtection="1">
      <alignment wrapText="1"/>
      <protection locked="0"/>
    </xf>
    <xf numFmtId="1" fontId="8" fillId="0" borderId="936" xfId="2" applyNumberFormat="1" applyFont="1" applyFill="1" applyBorder="1" applyAlignment="1">
      <alignment horizontal="right" wrapText="1"/>
    </xf>
    <xf numFmtId="1" fontId="8" fillId="0" borderId="937" xfId="2" applyNumberFormat="1" applyFont="1" applyFill="1" applyBorder="1" applyAlignment="1">
      <alignment horizontal="right" wrapText="1"/>
    </xf>
    <xf numFmtId="1" fontId="8" fillId="2" borderId="938" xfId="2" applyNumberFormat="1" applyFont="1" applyBorder="1" applyAlignment="1" applyProtection="1">
      <alignment wrapText="1"/>
      <protection locked="0"/>
    </xf>
    <xf numFmtId="1" fontId="8" fillId="2" borderId="939" xfId="2" applyNumberFormat="1" applyFont="1" applyBorder="1" applyAlignment="1" applyProtection="1">
      <alignment wrapText="1"/>
      <protection locked="0"/>
    </xf>
    <xf numFmtId="1" fontId="8" fillId="2" borderId="940" xfId="2" applyNumberFormat="1" applyFont="1" applyBorder="1" applyAlignment="1" applyProtection="1">
      <alignment wrapText="1"/>
      <protection locked="0"/>
    </xf>
    <xf numFmtId="1" fontId="8" fillId="2" borderId="941" xfId="2" applyNumberFormat="1" applyFont="1" applyBorder="1" applyAlignment="1" applyProtection="1">
      <alignment wrapText="1"/>
      <protection locked="0"/>
    </xf>
    <xf numFmtId="1" fontId="8" fillId="0" borderId="951" xfId="0" applyNumberFormat="1" applyFont="1" applyBorder="1" applyAlignment="1">
      <alignment horizontal="center" vertical="center"/>
    </xf>
    <xf numFmtId="1" fontId="8" fillId="0" borderId="885" xfId="0" applyNumberFormat="1" applyFont="1" applyBorder="1" applyAlignment="1">
      <alignment horizontal="center" vertical="center"/>
    </xf>
    <xf numFmtId="1" fontId="8" fillId="0" borderId="951" xfId="0" applyNumberFormat="1" applyFont="1" applyBorder="1" applyAlignment="1">
      <alignment horizontal="center" vertical="center" wrapText="1"/>
    </xf>
    <xf numFmtId="1" fontId="8" fillId="0" borderId="952" xfId="0" applyNumberFormat="1" applyFont="1" applyBorder="1" applyAlignment="1">
      <alignment horizontal="center" vertical="center" wrapText="1"/>
    </xf>
    <xf numFmtId="1" fontId="8" fillId="0" borderId="946" xfId="0" applyNumberFormat="1" applyFont="1" applyBorder="1" applyAlignment="1">
      <alignment horizontal="center" vertical="center" wrapText="1"/>
    </xf>
    <xf numFmtId="1" fontId="8" fillId="0" borderId="953" xfId="0" applyNumberFormat="1" applyFont="1" applyBorder="1" applyAlignment="1">
      <alignment horizontal="center" vertical="center" wrapText="1"/>
    </xf>
    <xf numFmtId="1" fontId="8" fillId="7" borderId="958" xfId="0" applyNumberFormat="1" applyFont="1" applyFill="1" applyBorder="1" applyProtection="1">
      <protection locked="0"/>
    </xf>
    <xf numFmtId="1" fontId="6" fillId="3" borderId="945" xfId="0" applyNumberFormat="1" applyFont="1" applyFill="1" applyBorder="1" applyAlignment="1">
      <alignment horizontal="center"/>
    </xf>
    <xf numFmtId="1" fontId="2" fillId="4" borderId="943" xfId="0" applyNumberFormat="1" applyFont="1" applyFill="1" applyBorder="1"/>
    <xf numFmtId="1" fontId="1" fillId="0" borderId="959" xfId="0" applyNumberFormat="1" applyFont="1" applyBorder="1" applyAlignment="1">
      <alignment vertical="center"/>
    </xf>
    <xf numFmtId="2" fontId="8" fillId="7" borderId="956" xfId="0" applyNumberFormat="1" applyFont="1" applyFill="1" applyBorder="1" applyProtection="1">
      <protection locked="0"/>
    </xf>
    <xf numFmtId="1" fontId="8" fillId="0" borderId="959" xfId="0" applyNumberFormat="1" applyFont="1" applyBorder="1" applyAlignment="1">
      <alignment vertical="center"/>
    </xf>
    <xf numFmtId="1" fontId="8" fillId="8" borderId="956" xfId="0" applyNumberFormat="1" applyFont="1" applyFill="1" applyBorder="1"/>
    <xf numFmtId="1" fontId="8" fillId="7" borderId="956" xfId="0" applyNumberFormat="1" applyFont="1" applyFill="1" applyBorder="1" applyProtection="1">
      <protection locked="0"/>
    </xf>
    <xf numFmtId="1" fontId="8" fillId="0" borderId="959" xfId="0" applyNumberFormat="1" applyFont="1" applyBorder="1" applyAlignment="1" applyProtection="1">
      <alignment horizontal="center" vertical="center" wrapText="1"/>
      <protection hidden="1"/>
    </xf>
    <xf numFmtId="1" fontId="8" fillId="0" borderId="30" xfId="0" applyNumberFormat="1" applyFont="1" applyBorder="1" applyAlignment="1" applyProtection="1">
      <alignment horizontal="left" vertical="center" wrapText="1"/>
      <protection hidden="1"/>
    </xf>
    <xf numFmtId="1" fontId="8" fillId="0" borderId="9" xfId="0" applyNumberFormat="1" applyFont="1" applyBorder="1" applyAlignment="1" applyProtection="1">
      <alignment horizontal="left" vertical="center" wrapText="1"/>
      <protection hidden="1"/>
    </xf>
    <xf numFmtId="1" fontId="8" fillId="4" borderId="55" xfId="0" applyNumberFormat="1" applyFont="1" applyFill="1" applyBorder="1" applyAlignment="1" applyProtection="1">
      <alignment horizontal="left" vertical="center" wrapText="1"/>
      <protection hidden="1"/>
    </xf>
    <xf numFmtId="1" fontId="8" fillId="4" borderId="33" xfId="0" applyNumberFormat="1" applyFont="1" applyFill="1" applyBorder="1" applyAlignment="1" applyProtection="1">
      <alignment horizontal="left" vertical="center" wrapText="1"/>
      <protection hidden="1"/>
    </xf>
    <xf numFmtId="1" fontId="8" fillId="4" borderId="56" xfId="0" applyNumberFormat="1" applyFont="1" applyFill="1" applyBorder="1" applyAlignment="1" applyProtection="1">
      <alignment horizontal="left" vertical="center" wrapText="1"/>
      <protection hidden="1"/>
    </xf>
    <xf numFmtId="1" fontId="8" fillId="4" borderId="42" xfId="0" applyNumberFormat="1" applyFont="1" applyFill="1" applyBorder="1" applyAlignment="1" applyProtection="1">
      <alignment horizontal="left" vertical="center" wrapText="1"/>
      <protection hidden="1"/>
    </xf>
    <xf numFmtId="1" fontId="8" fillId="0" borderId="163" xfId="0" applyNumberFormat="1" applyFont="1" applyBorder="1" applyAlignment="1" applyProtection="1">
      <alignment horizontal="left" vertical="center" wrapText="1"/>
      <protection hidden="1"/>
    </xf>
    <xf numFmtId="1" fontId="8" fillId="0" borderId="165" xfId="0" applyNumberFormat="1" applyFont="1" applyBorder="1" applyAlignment="1" applyProtection="1">
      <alignment horizontal="left" vertical="center" wrapText="1"/>
      <protection hidden="1"/>
    </xf>
    <xf numFmtId="1" fontId="8" fillId="0" borderId="55" xfId="0" applyNumberFormat="1" applyFont="1" applyBorder="1" applyAlignment="1" applyProtection="1">
      <alignment horizontal="left" vertical="center" wrapText="1"/>
      <protection hidden="1"/>
    </xf>
    <xf numFmtId="1" fontId="8" fillId="0" borderId="33" xfId="0" applyNumberFormat="1" applyFont="1" applyBorder="1" applyAlignment="1" applyProtection="1">
      <alignment horizontal="left" vertical="center" wrapText="1"/>
      <protection hidden="1"/>
    </xf>
    <xf numFmtId="1" fontId="8" fillId="0" borderId="32" xfId="0" applyNumberFormat="1" applyFont="1" applyBorder="1" applyAlignment="1">
      <alignment horizontal="left"/>
    </xf>
    <xf numFmtId="1" fontId="8" fillId="0" borderId="33" xfId="0" applyNumberFormat="1" applyFont="1" applyBorder="1" applyAlignment="1">
      <alignment horizontal="left"/>
    </xf>
    <xf numFmtId="1" fontId="8" fillId="0" borderId="155" xfId="0" applyNumberFormat="1" applyFont="1" applyBorder="1" applyAlignment="1">
      <alignment horizontal="center" vertical="center" wrapText="1"/>
    </xf>
    <xf numFmtId="1" fontId="8" fillId="0" borderId="13" xfId="0" applyNumberFormat="1" applyFont="1" applyBorder="1" applyAlignment="1">
      <alignment horizontal="center" vertical="center" wrapText="1"/>
    </xf>
    <xf numFmtId="1" fontId="8" fillId="0" borderId="159" xfId="0" applyNumberFormat="1" applyFont="1" applyBorder="1" applyAlignment="1">
      <alignment horizontal="center" vertical="center" wrapText="1"/>
    </xf>
    <xf numFmtId="1" fontId="8" fillId="0" borderId="158" xfId="0" applyNumberFormat="1" applyFont="1" applyBorder="1" applyAlignment="1">
      <alignment horizontal="center" vertical="center" wrapText="1"/>
    </xf>
    <xf numFmtId="1" fontId="8" fillId="0" borderId="153" xfId="0" applyNumberFormat="1" applyFont="1" applyBorder="1" applyAlignment="1" applyProtection="1">
      <alignment horizontal="center" vertical="center" wrapText="1"/>
      <protection hidden="1"/>
    </xf>
    <xf numFmtId="1" fontId="8" fillId="0" borderId="153" xfId="0" applyNumberFormat="1" applyFont="1" applyBorder="1" applyAlignment="1">
      <alignment horizontal="center" vertical="center"/>
    </xf>
    <xf numFmtId="1" fontId="8" fillId="0" borderId="163" xfId="0" applyNumberFormat="1" applyFont="1" applyBorder="1" applyAlignment="1">
      <alignment horizontal="left" vertical="center" wrapText="1"/>
    </xf>
    <xf numFmtId="1" fontId="8" fillId="0" borderId="164" xfId="0" applyNumberFormat="1" applyFont="1" applyBorder="1" applyAlignment="1">
      <alignment horizontal="left" vertical="center" wrapText="1"/>
    </xf>
    <xf numFmtId="1" fontId="8" fillId="0" borderId="165" xfId="0" applyNumberFormat="1" applyFont="1" applyBorder="1" applyAlignment="1">
      <alignment horizontal="left" vertical="center" wrapText="1"/>
    </xf>
    <xf numFmtId="1" fontId="8" fillId="0" borderId="55" xfId="0" applyNumberFormat="1" applyFont="1" applyBorder="1" applyAlignment="1">
      <alignment horizontal="left" vertical="center" wrapText="1"/>
    </xf>
    <xf numFmtId="1" fontId="8" fillId="0" borderId="32" xfId="0" applyNumberFormat="1" applyFont="1" applyBorder="1" applyAlignment="1">
      <alignment horizontal="left" vertical="center" wrapText="1"/>
    </xf>
    <xf numFmtId="1" fontId="8" fillId="0" borderId="33" xfId="0" applyNumberFormat="1" applyFont="1" applyBorder="1" applyAlignment="1">
      <alignment horizontal="left" vertical="center" wrapText="1"/>
    </xf>
    <xf numFmtId="1" fontId="8" fillId="3" borderId="37" xfId="0" applyNumberFormat="1" applyFont="1" applyFill="1" applyBorder="1" applyAlignment="1">
      <alignment horizontal="left" vertical="center" wrapText="1"/>
    </xf>
    <xf numFmtId="1" fontId="8" fillId="3" borderId="35" xfId="0" applyNumberFormat="1" applyFont="1" applyFill="1" applyBorder="1" applyAlignment="1">
      <alignment horizontal="left" vertical="center" wrapText="1"/>
    </xf>
    <xf numFmtId="1" fontId="8" fillId="3" borderId="36" xfId="0" applyNumberFormat="1" applyFont="1" applyFill="1" applyBorder="1" applyAlignment="1">
      <alignment horizontal="left" vertical="center" wrapText="1"/>
    </xf>
    <xf numFmtId="1" fontId="8" fillId="0" borderId="56" xfId="0" applyNumberFormat="1" applyFont="1" applyBorder="1" applyAlignment="1">
      <alignment horizontal="left"/>
    </xf>
    <xf numFmtId="1" fontId="8" fillId="0" borderId="41" xfId="0" applyNumberFormat="1" applyFont="1" applyBorder="1" applyAlignment="1">
      <alignment horizontal="left"/>
    </xf>
    <xf numFmtId="1" fontId="8" fillId="0" borderId="42" xfId="0" applyNumberFormat="1" applyFont="1" applyBorder="1" applyAlignment="1">
      <alignment horizontal="left"/>
    </xf>
    <xf numFmtId="1" fontId="8" fillId="0" borderId="153" xfId="0" applyNumberFormat="1" applyFont="1" applyBorder="1" applyAlignment="1">
      <alignment horizontal="center" vertical="center" wrapText="1"/>
    </xf>
    <xf numFmtId="1" fontId="8" fillId="0" borderId="149" xfId="0" applyNumberFormat="1" applyFont="1" applyBorder="1" applyAlignment="1">
      <alignment horizontal="center" vertical="center"/>
    </xf>
    <xf numFmtId="1" fontId="8" fillId="0" borderId="150" xfId="0" applyNumberFormat="1" applyFont="1" applyBorder="1" applyAlignment="1">
      <alignment horizontal="center" vertical="center"/>
    </xf>
    <xf numFmtId="1" fontId="8" fillId="0" borderId="151" xfId="0" applyNumberFormat="1" applyFont="1" applyBorder="1" applyAlignment="1">
      <alignment horizontal="center" vertical="center"/>
    </xf>
    <xf numFmtId="1" fontId="8" fillId="0" borderId="30" xfId="0" applyNumberFormat="1" applyFont="1" applyBorder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1" fontId="8" fillId="0" borderId="9" xfId="0" applyNumberFormat="1" applyFont="1" applyBorder="1" applyAlignment="1">
      <alignment horizontal="center" vertical="center"/>
    </xf>
    <xf numFmtId="1" fontId="8" fillId="0" borderId="156" xfId="0" applyNumberFormat="1" applyFont="1" applyBorder="1" applyAlignment="1">
      <alignment horizontal="center" vertical="center"/>
    </xf>
    <xf numFmtId="1" fontId="8" fillId="0" borderId="10" xfId="0" applyNumberFormat="1" applyFont="1" applyBorder="1" applyAlignment="1">
      <alignment horizontal="center" vertical="center"/>
    </xf>
    <xf numFmtId="1" fontId="8" fillId="0" borderId="157" xfId="0" applyNumberFormat="1" applyFont="1" applyBorder="1" applyAlignment="1">
      <alignment horizontal="center" vertical="center"/>
    </xf>
    <xf numFmtId="1" fontId="8" fillId="4" borderId="149" xfId="0" applyNumberFormat="1" applyFont="1" applyFill="1" applyBorder="1" applyAlignment="1">
      <alignment horizontal="center" vertical="center" wrapText="1"/>
    </xf>
    <xf numFmtId="1" fontId="8" fillId="4" borderId="150" xfId="0" applyNumberFormat="1" applyFont="1" applyFill="1" applyBorder="1" applyAlignment="1">
      <alignment horizontal="center" vertical="center" wrapText="1"/>
    </xf>
    <xf numFmtId="1" fontId="8" fillId="4" borderId="151" xfId="0" applyNumberFormat="1" applyFont="1" applyFill="1" applyBorder="1" applyAlignment="1">
      <alignment horizontal="center" vertical="center" wrapText="1"/>
    </xf>
    <xf numFmtId="1" fontId="8" fillId="4" borderId="156" xfId="0" applyNumberFormat="1" applyFont="1" applyFill="1" applyBorder="1" applyAlignment="1">
      <alignment horizontal="center" vertical="center" wrapText="1"/>
    </xf>
    <xf numFmtId="1" fontId="8" fillId="4" borderId="10" xfId="0" applyNumberFormat="1" applyFont="1" applyFill="1" applyBorder="1" applyAlignment="1">
      <alignment horizontal="center" vertical="center" wrapText="1"/>
    </xf>
    <xf numFmtId="1" fontId="8" fillId="4" borderId="157" xfId="0" applyNumberFormat="1" applyFont="1" applyFill="1" applyBorder="1" applyAlignment="1">
      <alignment horizontal="center" vertical="center" wrapText="1"/>
    </xf>
    <xf numFmtId="1" fontId="8" fillId="0" borderId="152" xfId="0" applyNumberFormat="1" applyFont="1" applyBorder="1" applyAlignment="1">
      <alignment horizontal="center" vertical="center" wrapText="1"/>
    </xf>
    <xf numFmtId="1" fontId="8" fillId="0" borderId="154" xfId="0" applyNumberFormat="1" applyFont="1" applyBorder="1" applyAlignment="1">
      <alignment horizontal="center" vertical="center" wrapText="1"/>
    </xf>
    <xf numFmtId="1" fontId="8" fillId="0" borderId="87" xfId="0" applyNumberFormat="1" applyFont="1" applyBorder="1" applyAlignment="1">
      <alignment horizontal="center" vertical="center" wrapText="1"/>
    </xf>
    <xf numFmtId="1" fontId="8" fillId="0" borderId="162" xfId="0" applyNumberFormat="1" applyFont="1" applyBorder="1" applyAlignment="1">
      <alignment horizontal="center" vertical="center" wrapText="1"/>
    </xf>
    <xf numFmtId="1" fontId="8" fillId="3" borderId="152" xfId="0" applyNumberFormat="1" applyFont="1" applyFill="1" applyBorder="1" applyAlignment="1">
      <alignment horizontal="center" vertical="center"/>
    </xf>
    <xf numFmtId="1" fontId="8" fillId="3" borderId="153" xfId="0" applyNumberFormat="1" applyFont="1" applyFill="1" applyBorder="1" applyAlignment="1">
      <alignment horizontal="center" vertical="center"/>
    </xf>
    <xf numFmtId="1" fontId="1" fillId="3" borderId="13" xfId="0" applyNumberFormat="1" applyFont="1" applyFill="1" applyBorder="1" applyAlignment="1">
      <alignment horizontal="center" vertical="center" wrapText="1"/>
    </xf>
    <xf numFmtId="1" fontId="1" fillId="3" borderId="17" xfId="0" applyNumberFormat="1" applyFont="1" applyFill="1" applyBorder="1" applyAlignment="1">
      <alignment horizontal="center" vertical="center" wrapText="1"/>
    </xf>
    <xf numFmtId="1" fontId="8" fillId="3" borderId="29" xfId="0" applyNumberFormat="1" applyFont="1" applyFill="1" applyBorder="1" applyAlignment="1">
      <alignment horizontal="left" vertical="center"/>
    </xf>
    <xf numFmtId="1" fontId="8" fillId="3" borderId="39" xfId="0" applyNumberFormat="1" applyFont="1" applyFill="1" applyBorder="1" applyAlignment="1">
      <alignment horizontal="left" vertical="center"/>
    </xf>
    <xf numFmtId="1" fontId="8" fillId="0" borderId="0" xfId="0" applyNumberFormat="1" applyFont="1" applyAlignment="1"/>
    <xf numFmtId="1" fontId="8" fillId="0" borderId="9" xfId="0" applyNumberFormat="1" applyFont="1" applyBorder="1" applyAlignment="1"/>
    <xf numFmtId="1" fontId="8" fillId="3" borderId="55" xfId="0" applyNumberFormat="1" applyFont="1" applyFill="1" applyBorder="1" applyAlignment="1">
      <alignment horizontal="left" vertical="center"/>
    </xf>
    <xf numFmtId="1" fontId="8" fillId="3" borderId="33" xfId="0" applyNumberFormat="1" applyFont="1" applyFill="1" applyBorder="1" applyAlignment="1">
      <alignment horizontal="left" vertical="center"/>
    </xf>
    <xf numFmtId="1" fontId="8" fillId="4" borderId="48" xfId="0" applyNumberFormat="1" applyFont="1" applyFill="1" applyBorder="1" applyAlignment="1">
      <alignment horizontal="left" vertical="center"/>
    </xf>
    <xf numFmtId="1" fontId="8" fillId="0" borderId="129" xfId="0" applyNumberFormat="1" applyFont="1" applyBorder="1" applyAlignment="1">
      <alignment horizontal="center" vertical="center" wrapText="1"/>
    </xf>
    <xf numFmtId="1" fontId="8" fillId="0" borderId="9" xfId="0" applyNumberFormat="1" applyFont="1" applyBorder="1" applyAlignment="1">
      <alignment horizontal="center" vertical="center" wrapText="1"/>
    </xf>
    <xf numFmtId="1" fontId="8" fillId="0" borderId="136" xfId="0" applyNumberFormat="1" applyFont="1" applyBorder="1" applyAlignment="1">
      <alignment horizontal="center" vertical="center" wrapText="1"/>
    </xf>
    <xf numFmtId="1" fontId="8" fillId="3" borderId="54" xfId="0" applyNumberFormat="1" applyFont="1" applyFill="1" applyBorder="1" applyAlignment="1">
      <alignment horizontal="left" vertical="center"/>
    </xf>
    <xf numFmtId="1" fontId="8" fillId="4" borderId="137" xfId="0" applyNumberFormat="1" applyFont="1" applyFill="1" applyBorder="1" applyAlignment="1">
      <alignment horizontal="left" vertical="center"/>
    </xf>
    <xf numFmtId="1" fontId="8" fillId="0" borderId="123" xfId="0" applyNumberFormat="1" applyFont="1" applyBorder="1" applyAlignment="1">
      <alignment horizontal="center" vertical="center" wrapText="1"/>
    </xf>
    <xf numFmtId="1" fontId="8" fillId="0" borderId="17" xfId="0" applyNumberFormat="1" applyFont="1" applyBorder="1" applyAlignment="1">
      <alignment horizontal="center" vertical="center" wrapText="1"/>
    </xf>
    <xf numFmtId="1" fontId="8" fillId="3" borderId="127" xfId="0" applyNumberFormat="1" applyFont="1" applyFill="1" applyBorder="1" applyAlignment="1">
      <alignment horizontal="left" vertical="center"/>
    </xf>
    <xf numFmtId="1" fontId="8" fillId="3" borderId="128" xfId="0" applyNumberFormat="1" applyFont="1" applyFill="1" applyBorder="1" applyAlignment="1">
      <alignment horizontal="left" vertical="center"/>
    </xf>
    <xf numFmtId="1" fontId="8" fillId="4" borderId="17" xfId="0" applyNumberFormat="1" applyFont="1" applyFill="1" applyBorder="1" applyAlignment="1">
      <alignment horizontal="left" vertical="center"/>
    </xf>
    <xf numFmtId="1" fontId="8" fillId="4" borderId="123" xfId="0" applyNumberFormat="1" applyFont="1" applyFill="1" applyBorder="1" applyAlignment="1">
      <alignment horizontal="center" vertical="center" wrapText="1"/>
    </xf>
    <xf numFmtId="1" fontId="8" fillId="4" borderId="13" xfId="0" applyNumberFormat="1" applyFont="1" applyFill="1" applyBorder="1" applyAlignment="1">
      <alignment horizontal="center" vertical="center" wrapText="1"/>
    </xf>
    <xf numFmtId="1" fontId="8" fillId="4" borderId="17" xfId="0" applyNumberFormat="1" applyFont="1" applyFill="1" applyBorder="1" applyAlignment="1">
      <alignment horizontal="center" vertical="center" wrapText="1"/>
    </xf>
    <xf numFmtId="1" fontId="8" fillId="0" borderId="8" xfId="0" applyNumberFormat="1" applyFont="1" applyBorder="1" applyAlignment="1">
      <alignment horizontal="center" vertical="center" wrapText="1"/>
    </xf>
    <xf numFmtId="1" fontId="8" fillId="3" borderId="74" xfId="0" applyNumberFormat="1" applyFont="1" applyFill="1" applyBorder="1" applyAlignment="1">
      <alignment horizontal="left" vertical="center"/>
    </xf>
    <xf numFmtId="1" fontId="8" fillId="4" borderId="8" xfId="0" applyNumberFormat="1" applyFont="1" applyFill="1" applyBorder="1" applyAlignment="1">
      <alignment horizontal="center" vertical="center" wrapText="1"/>
    </xf>
    <xf numFmtId="1" fontId="8" fillId="0" borderId="54" xfId="0" applyNumberFormat="1" applyFont="1" applyBorder="1" applyAlignment="1">
      <alignment horizontal="center" vertical="center" wrapText="1"/>
    </xf>
    <xf numFmtId="1" fontId="8" fillId="0" borderId="48" xfId="0" applyNumberFormat="1" applyFont="1" applyBorder="1" applyAlignment="1">
      <alignment horizontal="center" vertical="center" wrapText="1"/>
    </xf>
    <xf numFmtId="1" fontId="8" fillId="0" borderId="57" xfId="0" applyNumberFormat="1" applyFont="1" applyBorder="1" applyAlignment="1">
      <alignment horizontal="left"/>
    </xf>
    <xf numFmtId="1" fontId="8" fillId="0" borderId="20" xfId="0" applyNumberFormat="1" applyFont="1" applyBorder="1" applyAlignment="1">
      <alignment horizontal="left"/>
    </xf>
    <xf numFmtId="1" fontId="8" fillId="3" borderId="5" xfId="0" applyNumberFormat="1" applyFont="1" applyFill="1" applyBorder="1" applyAlignment="1">
      <alignment horizontal="center" vertical="center"/>
    </xf>
    <xf numFmtId="1" fontId="8" fillId="3" borderId="12" xfId="0" applyNumberFormat="1" applyFont="1" applyFill="1" applyBorder="1" applyAlignment="1">
      <alignment horizontal="center" vertical="center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12" xfId="0" applyNumberFormat="1" applyFont="1" applyBorder="1" applyAlignment="1">
      <alignment horizontal="center" vertical="center" wrapText="1"/>
    </xf>
    <xf numFmtId="1" fontId="8" fillId="0" borderId="5" xfId="0" applyNumberFormat="1" applyFont="1" applyBorder="1" applyAlignment="1">
      <alignment horizontal="center" vertical="center" wrapText="1"/>
    </xf>
    <xf numFmtId="1" fontId="8" fillId="4" borderId="5" xfId="0" applyNumberFormat="1" applyFont="1" applyFill="1" applyBorder="1" applyAlignment="1">
      <alignment horizontal="center" vertical="center" wrapText="1"/>
    </xf>
    <xf numFmtId="1" fontId="8" fillId="4" borderId="12" xfId="0" applyNumberFormat="1" applyFont="1" applyFill="1" applyBorder="1" applyAlignment="1">
      <alignment horizontal="center" vertical="center" wrapText="1"/>
    </xf>
    <xf numFmtId="1" fontId="8" fillId="0" borderId="52" xfId="0" applyNumberFormat="1" applyFont="1" applyBorder="1" applyAlignment="1">
      <alignment horizontal="center" vertical="center" wrapText="1"/>
    </xf>
    <xf numFmtId="1" fontId="8" fillId="0" borderId="82" xfId="0" applyNumberFormat="1" applyFont="1" applyBorder="1" applyAlignment="1">
      <alignment horizontal="center" vertical="center" wrapText="1"/>
    </xf>
    <xf numFmtId="1" fontId="8" fillId="0" borderId="89" xfId="0" applyNumberFormat="1" applyFont="1" applyBorder="1" applyAlignment="1">
      <alignment horizontal="center" vertical="center" wrapText="1"/>
    </xf>
    <xf numFmtId="1" fontId="8" fillId="4" borderId="107" xfId="0" applyNumberFormat="1" applyFont="1" applyFill="1" applyBorder="1" applyAlignment="1">
      <alignment horizontal="center" vertical="center" wrapText="1"/>
    </xf>
    <xf numFmtId="1" fontId="8" fillId="4" borderId="80" xfId="0" applyNumberFormat="1" applyFont="1" applyFill="1" applyBorder="1" applyAlignment="1">
      <alignment horizontal="center" vertical="center" wrapText="1"/>
    </xf>
    <xf numFmtId="1" fontId="8" fillId="4" borderId="91" xfId="0" applyNumberFormat="1" applyFont="1" applyFill="1" applyBorder="1" applyAlignment="1">
      <alignment horizontal="center" vertical="center" wrapText="1"/>
    </xf>
    <xf numFmtId="1" fontId="8" fillId="0" borderId="12" xfId="0" applyNumberFormat="1" applyFont="1" applyBorder="1" applyAlignment="1">
      <alignment horizontal="center" vertical="center"/>
    </xf>
    <xf numFmtId="1" fontId="8" fillId="0" borderId="107" xfId="0" applyNumberFormat="1" applyFont="1" applyBorder="1" applyAlignment="1">
      <alignment horizontal="center" vertical="center" wrapText="1"/>
    </xf>
    <xf numFmtId="1" fontId="8" fillId="0" borderId="91" xfId="0" applyNumberFormat="1" applyFont="1" applyBorder="1" applyAlignment="1">
      <alignment horizontal="center" vertical="center" wrapText="1"/>
    </xf>
    <xf numFmtId="1" fontId="8" fillId="3" borderId="108" xfId="0" applyNumberFormat="1" applyFont="1" applyFill="1" applyBorder="1" applyAlignment="1">
      <alignment horizontal="center" vertical="center" wrapText="1"/>
    </xf>
    <xf numFmtId="1" fontId="8" fillId="3" borderId="111" xfId="0" applyNumberFormat="1" applyFont="1" applyFill="1" applyBorder="1" applyAlignment="1">
      <alignment horizontal="center" vertical="center" wrapText="1"/>
    </xf>
    <xf numFmtId="1" fontId="8" fillId="3" borderId="113" xfId="0" applyNumberFormat="1" applyFont="1" applyFill="1" applyBorder="1" applyAlignment="1">
      <alignment horizontal="center" vertical="center" wrapText="1"/>
    </xf>
    <xf numFmtId="1" fontId="8" fillId="4" borderId="15" xfId="0" applyNumberFormat="1" applyFont="1" applyFill="1" applyBorder="1" applyAlignment="1">
      <alignment horizontal="center" vertical="center" wrapText="1"/>
    </xf>
    <xf numFmtId="1" fontId="8" fillId="4" borderId="84" xfId="0" applyNumberFormat="1" applyFont="1" applyFill="1" applyBorder="1" applyAlignment="1">
      <alignment horizontal="center" vertical="center" wrapText="1"/>
    </xf>
    <xf numFmtId="1" fontId="8" fillId="4" borderId="90" xfId="0" applyNumberFormat="1" applyFont="1" applyFill="1" applyBorder="1" applyAlignment="1">
      <alignment horizontal="center" vertical="center" wrapText="1"/>
    </xf>
    <xf numFmtId="1" fontId="8" fillId="0" borderId="26" xfId="0" applyNumberFormat="1" applyFont="1" applyBorder="1" applyAlignment="1">
      <alignment horizontal="left" vertical="center" wrapText="1"/>
    </xf>
    <xf numFmtId="1" fontId="8" fillId="0" borderId="22" xfId="0" applyNumberFormat="1" applyFont="1" applyBorder="1" applyAlignment="1">
      <alignment horizontal="left" vertical="center" wrapText="1"/>
    </xf>
    <xf numFmtId="1" fontId="8" fillId="0" borderId="18" xfId="0" applyNumberFormat="1" applyFont="1" applyBorder="1" applyAlignment="1">
      <alignment horizontal="left" vertical="center" wrapText="1"/>
    </xf>
    <xf numFmtId="1" fontId="8" fillId="0" borderId="37" xfId="0" applyNumberFormat="1" applyFont="1" applyBorder="1" applyAlignment="1">
      <alignment horizontal="left" vertical="center" wrapText="1"/>
    </xf>
    <xf numFmtId="1" fontId="8" fillId="0" borderId="35" xfId="0" applyNumberFormat="1" applyFont="1" applyBorder="1" applyAlignment="1">
      <alignment horizontal="left" vertical="center" wrapText="1"/>
    </xf>
    <xf numFmtId="1" fontId="8" fillId="0" borderId="36" xfId="0" applyNumberFormat="1" applyFont="1" applyBorder="1" applyAlignment="1">
      <alignment horizontal="left" vertical="center" wrapText="1"/>
    </xf>
    <xf numFmtId="1" fontId="8" fillId="3" borderId="49" xfId="0" applyNumberFormat="1" applyFont="1" applyFill="1" applyBorder="1" applyAlignment="1">
      <alignment horizontal="center" vertical="center" wrapText="1"/>
    </xf>
    <xf numFmtId="1" fontId="8" fillId="3" borderId="3" xfId="0" applyNumberFormat="1" applyFont="1" applyFill="1" applyBorder="1" applyAlignment="1">
      <alignment horizontal="center" vertical="center" wrapText="1"/>
    </xf>
    <xf numFmtId="1" fontId="8" fillId="3" borderId="4" xfId="0" applyNumberFormat="1" applyFont="1" applyFill="1" applyBorder="1" applyAlignment="1">
      <alignment horizontal="center" vertical="center" wrapText="1"/>
    </xf>
    <xf numFmtId="1" fontId="8" fillId="3" borderId="30" xfId="0" applyNumberFormat="1" applyFont="1" applyFill="1" applyBorder="1" applyAlignment="1">
      <alignment horizontal="center" vertical="center" wrapText="1"/>
    </xf>
    <xf numFmtId="1" fontId="8" fillId="3" borderId="0" xfId="0" applyNumberFormat="1" applyFont="1" applyFill="1" applyAlignment="1">
      <alignment horizontal="center" vertical="center" wrapText="1"/>
    </xf>
    <xf numFmtId="1" fontId="8" fillId="3" borderId="9" xfId="0" applyNumberFormat="1" applyFont="1" applyFill="1" applyBorder="1" applyAlignment="1">
      <alignment horizontal="center" vertical="center" wrapText="1"/>
    </xf>
    <xf numFmtId="1" fontId="8" fillId="3" borderId="51" xfId="0" applyNumberFormat="1" applyFont="1" applyFill="1" applyBorder="1" applyAlignment="1">
      <alignment horizontal="center" vertical="center" wrapText="1"/>
    </xf>
    <xf numFmtId="1" fontId="8" fillId="3" borderId="10" xfId="0" applyNumberFormat="1" applyFont="1" applyFill="1" applyBorder="1" applyAlignment="1">
      <alignment horizontal="center" vertical="center" wrapText="1"/>
    </xf>
    <xf numFmtId="1" fontId="8" fillId="3" borderId="11" xfId="0" applyNumberFormat="1" applyFont="1" applyFill="1" applyBorder="1" applyAlignment="1">
      <alignment horizontal="center" vertical="center" wrapText="1"/>
    </xf>
    <xf numFmtId="1" fontId="8" fillId="0" borderId="49" xfId="0" applyNumberFormat="1" applyFont="1" applyBorder="1" applyAlignment="1">
      <alignment horizontal="center" vertical="center" wrapText="1"/>
    </xf>
    <xf numFmtId="1" fontId="8" fillId="0" borderId="3" xfId="0" applyNumberFormat="1" applyFont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center" wrapText="1"/>
    </xf>
    <xf numFmtId="1" fontId="8" fillId="0" borderId="51" xfId="0" applyNumberFormat="1" applyFont="1" applyBorder="1" applyAlignment="1">
      <alignment horizontal="center" vertical="center" wrapText="1"/>
    </xf>
    <xf numFmtId="1" fontId="8" fillId="0" borderId="10" xfId="0" applyNumberFormat="1" applyFont="1" applyBorder="1" applyAlignment="1">
      <alignment horizontal="center" vertical="center" wrapText="1"/>
    </xf>
    <xf numFmtId="1" fontId="8" fillId="0" borderId="11" xfId="0" applyNumberFormat="1" applyFont="1" applyBorder="1" applyAlignment="1">
      <alignment horizontal="center" vertical="center" wrapText="1"/>
    </xf>
    <xf numFmtId="1" fontId="8" fillId="0" borderId="7" xfId="0" applyNumberFormat="1" applyFont="1" applyBorder="1" applyAlignment="1">
      <alignment horizontal="center" vertical="center" wrapText="1"/>
    </xf>
    <xf numFmtId="1" fontId="8" fillId="0" borderId="106" xfId="0" applyNumberFormat="1" applyFont="1" applyBorder="1" applyAlignment="1">
      <alignment horizontal="center" vertical="center" wrapText="1"/>
    </xf>
    <xf numFmtId="1" fontId="8" fillId="0" borderId="110" xfId="0" applyNumberFormat="1" applyFont="1" applyBorder="1" applyAlignment="1">
      <alignment horizontal="center" vertical="center" wrapText="1"/>
    </xf>
    <xf numFmtId="1" fontId="8" fillId="0" borderId="112" xfId="0" applyNumberFormat="1" applyFont="1" applyBorder="1" applyAlignment="1">
      <alignment horizontal="center" vertical="center" wrapText="1"/>
    </xf>
    <xf numFmtId="1" fontId="8" fillId="0" borderId="84" xfId="0" applyNumberFormat="1" applyFont="1" applyBorder="1" applyAlignment="1">
      <alignment horizontal="center" vertical="center" wrapText="1"/>
    </xf>
    <xf numFmtId="1" fontId="8" fillId="0" borderId="83" xfId="0" applyNumberFormat="1" applyFont="1" applyBorder="1" applyAlignment="1">
      <alignment horizontal="center" vertical="center" wrapText="1"/>
    </xf>
    <xf numFmtId="1" fontId="8" fillId="0" borderId="90" xfId="0" applyNumberFormat="1" applyFont="1" applyBorder="1" applyAlignment="1">
      <alignment horizontal="center" vertical="center" wrapText="1"/>
    </xf>
    <xf numFmtId="1" fontId="8" fillId="3" borderId="77" xfId="0" applyNumberFormat="1" applyFont="1" applyFill="1" applyBorder="1" applyAlignment="1">
      <alignment horizontal="left" vertical="center" wrapText="1"/>
    </xf>
    <xf numFmtId="1" fontId="8" fillId="3" borderId="75" xfId="0" applyNumberFormat="1" applyFont="1" applyFill="1" applyBorder="1" applyAlignment="1">
      <alignment horizontal="left" vertical="center" wrapText="1"/>
    </xf>
    <xf numFmtId="1" fontId="8" fillId="3" borderId="41" xfId="0" applyNumberFormat="1" applyFont="1" applyFill="1" applyBorder="1" applyAlignment="1">
      <alignment horizontal="left" vertical="center" wrapText="1"/>
    </xf>
    <xf numFmtId="1" fontId="8" fillId="0" borderId="49" xfId="0" applyNumberFormat="1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1" fontId="8" fillId="0" borderId="4" xfId="0" applyNumberFormat="1" applyFont="1" applyBorder="1" applyAlignment="1">
      <alignment horizontal="center" vertical="center"/>
    </xf>
    <xf numFmtId="1" fontId="8" fillId="0" borderId="51" xfId="0" applyNumberFormat="1" applyFont="1" applyBorder="1" applyAlignment="1">
      <alignment horizontal="center" vertical="center"/>
    </xf>
    <xf numFmtId="1" fontId="8" fillId="0" borderId="11" xfId="0" applyNumberFormat="1" applyFont="1" applyBorder="1" applyAlignment="1">
      <alignment horizontal="center" vertical="center"/>
    </xf>
    <xf numFmtId="1" fontId="8" fillId="0" borderId="95" xfId="0" applyNumberFormat="1" applyFont="1" applyBorder="1" applyAlignment="1">
      <alignment horizontal="center" vertical="center" wrapText="1"/>
    </xf>
    <xf numFmtId="1" fontId="8" fillId="0" borderId="96" xfId="0" applyNumberFormat="1" applyFont="1" applyBorder="1" applyAlignment="1">
      <alignment horizontal="center" vertical="center" wrapText="1"/>
    </xf>
    <xf numFmtId="1" fontId="8" fillId="3" borderId="57" xfId="0" applyNumberFormat="1" applyFont="1" applyFill="1" applyBorder="1" applyAlignment="1">
      <alignment horizontal="left" vertical="center" wrapText="1"/>
    </xf>
    <xf numFmtId="1" fontId="8" fillId="3" borderId="19" xfId="0" applyNumberFormat="1" applyFont="1" applyFill="1" applyBorder="1" applyAlignment="1">
      <alignment horizontal="left" vertical="center" wrapText="1"/>
    </xf>
    <xf numFmtId="1" fontId="8" fillId="3" borderId="20" xfId="0" applyNumberFormat="1" applyFont="1" applyFill="1" applyBorder="1" applyAlignment="1">
      <alignment horizontal="left" vertical="center" wrapText="1"/>
    </xf>
    <xf numFmtId="1" fontId="8" fillId="3" borderId="55" xfId="0" applyNumberFormat="1" applyFont="1" applyFill="1" applyBorder="1" applyAlignment="1">
      <alignment horizontal="left" vertical="center" wrapText="1"/>
    </xf>
    <xf numFmtId="1" fontId="8" fillId="3" borderId="32" xfId="0" applyNumberFormat="1" applyFont="1" applyFill="1" applyBorder="1" applyAlignment="1">
      <alignment horizontal="left" vertical="center" wrapText="1"/>
    </xf>
    <xf numFmtId="1" fontId="8" fillId="3" borderId="33" xfId="0" applyNumberFormat="1" applyFont="1" applyFill="1" applyBorder="1" applyAlignment="1">
      <alignment horizontal="left" vertical="center" wrapText="1"/>
    </xf>
    <xf numFmtId="1" fontId="8" fillId="3" borderId="30" xfId="0" applyNumberFormat="1" applyFont="1" applyFill="1" applyBorder="1" applyAlignment="1">
      <alignment horizontal="left" vertical="center" wrapText="1"/>
    </xf>
    <xf numFmtId="1" fontId="8" fillId="3" borderId="0" xfId="0" applyNumberFormat="1" applyFont="1" applyFill="1" applyAlignment="1">
      <alignment horizontal="left" vertical="center" wrapText="1"/>
    </xf>
    <xf numFmtId="1" fontId="8" fillId="3" borderId="9" xfId="0" applyNumberFormat="1" applyFont="1" applyFill="1" applyBorder="1" applyAlignment="1">
      <alignment horizontal="left" vertical="center" wrapText="1"/>
    </xf>
    <xf numFmtId="1" fontId="8" fillId="12" borderId="13" xfId="0" applyNumberFormat="1" applyFont="1" applyFill="1" applyBorder="1" applyAlignment="1">
      <alignment horizontal="center" vertical="center" wrapText="1"/>
    </xf>
    <xf numFmtId="1" fontId="8" fillId="12" borderId="17" xfId="0" applyNumberFormat="1" applyFont="1" applyFill="1" applyBorder="1" applyAlignment="1">
      <alignment horizontal="center" vertical="center" wrapText="1"/>
    </xf>
    <xf numFmtId="1" fontId="8" fillId="0" borderId="30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8" fillId="3" borderId="86" xfId="0" applyNumberFormat="1" applyFont="1" applyFill="1" applyBorder="1" applyAlignment="1">
      <alignment horizontal="center" vertical="center" wrapText="1"/>
    </xf>
    <xf numFmtId="1" fontId="8" fillId="3" borderId="87" xfId="0" applyNumberFormat="1" applyFont="1" applyFill="1" applyBorder="1" applyAlignment="1">
      <alignment horizontal="center" vertical="center" wrapText="1"/>
    </xf>
    <xf numFmtId="1" fontId="8" fillId="3" borderId="88" xfId="0" applyNumberFormat="1" applyFont="1" applyFill="1" applyBorder="1" applyAlignment="1">
      <alignment horizontal="center" vertical="center" wrapText="1"/>
    </xf>
    <xf numFmtId="1" fontId="8" fillId="0" borderId="5" xfId="0" applyNumberFormat="1" applyFont="1" applyBorder="1" applyAlignment="1">
      <alignment horizontal="center" vertical="center"/>
    </xf>
    <xf numFmtId="1" fontId="8" fillId="12" borderId="8" xfId="0" applyNumberFormat="1" applyFont="1" applyFill="1" applyBorder="1" applyAlignment="1">
      <alignment horizontal="center" vertical="center" wrapText="1"/>
    </xf>
    <xf numFmtId="1" fontId="8" fillId="3" borderId="57" xfId="0" applyNumberFormat="1" applyFont="1" applyFill="1" applyBorder="1" applyAlignment="1">
      <alignment horizontal="left" vertical="center"/>
    </xf>
    <xf numFmtId="1" fontId="8" fillId="3" borderId="20" xfId="0" applyNumberFormat="1" applyFont="1" applyFill="1" applyBorder="1" applyAlignment="1">
      <alignment horizontal="left" vertical="center"/>
    </xf>
    <xf numFmtId="1" fontId="8" fillId="3" borderId="56" xfId="0" applyNumberFormat="1" applyFont="1" applyFill="1" applyBorder="1" applyAlignment="1">
      <alignment horizontal="left" vertical="center" wrapText="1"/>
    </xf>
    <xf numFmtId="1" fontId="8" fillId="3" borderId="42" xfId="0" applyNumberFormat="1" applyFont="1" applyFill="1" applyBorder="1" applyAlignment="1">
      <alignment horizontal="left" vertical="center" wrapText="1"/>
    </xf>
    <xf numFmtId="1" fontId="8" fillId="4" borderId="50" xfId="0" applyNumberFormat="1" applyFont="1" applyFill="1" applyBorder="1" applyAlignment="1">
      <alignment horizontal="center" vertical="center" wrapText="1"/>
    </xf>
    <xf numFmtId="1" fontId="8" fillId="4" borderId="4" xfId="0" applyNumberFormat="1" applyFont="1" applyFill="1" applyBorder="1" applyAlignment="1">
      <alignment horizontal="center" vertical="center" wrapText="1"/>
    </xf>
    <xf numFmtId="1" fontId="8" fillId="4" borderId="9" xfId="0" applyNumberFormat="1" applyFont="1" applyFill="1" applyBorder="1" applyAlignment="1">
      <alignment horizontal="center" vertical="center" wrapText="1"/>
    </xf>
    <xf numFmtId="1" fontId="8" fillId="4" borderId="11" xfId="0" applyNumberFormat="1" applyFont="1" applyFill="1" applyBorder="1" applyAlignment="1">
      <alignment horizontal="center" vertical="center" wrapText="1"/>
    </xf>
    <xf numFmtId="1" fontId="8" fillId="0" borderId="86" xfId="0" applyNumberFormat="1" applyFont="1" applyBorder="1" applyAlignment="1">
      <alignment horizontal="center" vertical="center" wrapText="1"/>
    </xf>
    <xf numFmtId="1" fontId="8" fillId="0" borderId="88" xfId="0" applyNumberFormat="1" applyFont="1" applyBorder="1" applyAlignment="1">
      <alignment horizontal="center" vertical="center" wrapText="1"/>
    </xf>
    <xf numFmtId="0" fontId="8" fillId="4" borderId="41" xfId="0" applyFont="1" applyFill="1" applyBorder="1" applyAlignment="1">
      <alignment horizontal="left" vertical="center"/>
    </xf>
    <xf numFmtId="0" fontId="8" fillId="4" borderId="42" xfId="0" applyFont="1" applyFill="1" applyBorder="1" applyAlignment="1">
      <alignment horizontal="left" vertical="center"/>
    </xf>
    <xf numFmtId="1" fontId="8" fillId="0" borderId="7" xfId="0" applyNumberFormat="1" applyFont="1" applyBorder="1" applyAlignment="1">
      <alignment horizontal="center" vertical="center"/>
    </xf>
    <xf numFmtId="1" fontId="8" fillId="4" borderId="57" xfId="0" applyNumberFormat="1" applyFont="1" applyFill="1" applyBorder="1" applyAlignment="1">
      <alignment horizontal="left" vertical="center" wrapText="1"/>
    </xf>
    <xf numFmtId="1" fontId="8" fillId="4" borderId="19" xfId="0" applyNumberFormat="1" applyFont="1" applyFill="1" applyBorder="1" applyAlignment="1">
      <alignment horizontal="left" vertical="center" wrapText="1"/>
    </xf>
    <xf numFmtId="1" fontId="8" fillId="4" borderId="20" xfId="0" applyNumberFormat="1" applyFont="1" applyFill="1" applyBorder="1" applyAlignment="1">
      <alignment horizontal="left" vertical="center" wrapText="1"/>
    </xf>
    <xf numFmtId="1" fontId="8" fillId="4" borderId="55" xfId="0" applyNumberFormat="1" applyFont="1" applyFill="1" applyBorder="1" applyAlignment="1">
      <alignment horizontal="left" vertical="center" wrapText="1"/>
    </xf>
    <xf numFmtId="1" fontId="8" fillId="4" borderId="32" xfId="0" applyNumberFormat="1" applyFont="1" applyFill="1" applyBorder="1" applyAlignment="1">
      <alignment horizontal="left" vertical="center" wrapText="1"/>
    </xf>
    <xf numFmtId="1" fontId="8" fillId="4" borderId="33" xfId="0" applyNumberFormat="1" applyFont="1" applyFill="1" applyBorder="1" applyAlignment="1">
      <alignment horizontal="left" vertical="center" wrapText="1"/>
    </xf>
    <xf numFmtId="1" fontId="8" fillId="0" borderId="50" xfId="0" applyNumberFormat="1" applyFont="1" applyBorder="1" applyAlignment="1">
      <alignment horizontal="center" vertical="center" wrapText="1"/>
    </xf>
    <xf numFmtId="1" fontId="8" fillId="3" borderId="50" xfId="0" applyNumberFormat="1" applyFont="1" applyFill="1" applyBorder="1" applyAlignment="1">
      <alignment horizontal="center" vertical="center" wrapText="1"/>
    </xf>
    <xf numFmtId="1" fontId="8" fillId="4" borderId="56" xfId="0" applyNumberFormat="1" applyFont="1" applyFill="1" applyBorder="1" applyAlignment="1">
      <alignment horizontal="left" vertical="center" wrapText="1"/>
    </xf>
    <xf numFmtId="1" fontId="8" fillId="4" borderId="41" xfId="0" applyNumberFormat="1" applyFont="1" applyFill="1" applyBorder="1" applyAlignment="1">
      <alignment horizontal="left" vertical="center" wrapText="1"/>
    </xf>
    <xf numFmtId="1" fontId="8" fillId="4" borderId="42" xfId="0" applyNumberFormat="1" applyFont="1" applyFill="1" applyBorder="1" applyAlignment="1">
      <alignment horizontal="left" vertical="center" wrapText="1"/>
    </xf>
    <xf numFmtId="1" fontId="8" fillId="4" borderId="39" xfId="0" applyNumberFormat="1" applyFont="1" applyFill="1" applyBorder="1" applyAlignment="1">
      <alignment horizontal="left" vertical="center" wrapText="1"/>
    </xf>
    <xf numFmtId="1" fontId="8" fillId="4" borderId="77" xfId="0" applyNumberFormat="1" applyFont="1" applyFill="1" applyBorder="1" applyAlignment="1">
      <alignment horizontal="left" vertical="center" wrapText="1"/>
    </xf>
    <xf numFmtId="1" fontId="8" fillId="4" borderId="75" xfId="0" applyNumberFormat="1" applyFont="1" applyFill="1" applyBorder="1" applyAlignment="1">
      <alignment horizontal="left" vertical="center" wrapText="1"/>
    </xf>
    <xf numFmtId="1" fontId="8" fillId="4" borderId="64" xfId="0" applyNumberFormat="1" applyFont="1" applyFill="1" applyBorder="1" applyAlignment="1">
      <alignment horizontal="left" vertical="center" wrapText="1"/>
    </xf>
    <xf numFmtId="1" fontId="8" fillId="0" borderId="39" xfId="0" applyNumberFormat="1" applyFont="1" applyBorder="1" applyAlignment="1">
      <alignment horizontal="left" vertical="center" wrapText="1"/>
    </xf>
    <xf numFmtId="1" fontId="8" fillId="3" borderId="64" xfId="0" applyNumberFormat="1" applyFont="1" applyFill="1" applyBorder="1" applyAlignment="1">
      <alignment horizontal="left" vertical="center" wrapText="1"/>
    </xf>
    <xf numFmtId="1" fontId="8" fillId="3" borderId="39" xfId="0" applyNumberFormat="1" applyFont="1" applyFill="1" applyBorder="1" applyAlignment="1">
      <alignment horizontal="left" vertical="center" wrapText="1"/>
    </xf>
    <xf numFmtId="1" fontId="8" fillId="0" borderId="54" xfId="0" applyNumberFormat="1" applyFont="1" applyBorder="1" applyAlignment="1">
      <alignment horizontal="left" vertical="center" wrapText="1"/>
    </xf>
    <xf numFmtId="1" fontId="8" fillId="0" borderId="8" xfId="0" applyNumberFormat="1" applyFont="1" applyBorder="1" applyAlignment="1">
      <alignment horizontal="center" vertical="center"/>
    </xf>
    <xf numFmtId="1" fontId="8" fillId="0" borderId="13" xfId="0" applyNumberFormat="1" applyFont="1" applyBorder="1" applyAlignment="1">
      <alignment horizontal="center" vertical="center"/>
    </xf>
    <xf numFmtId="1" fontId="8" fillId="0" borderId="17" xfId="0" applyNumberFormat="1" applyFont="1" applyBorder="1" applyAlignment="1">
      <alignment horizontal="center" vertical="center"/>
    </xf>
    <xf numFmtId="1" fontId="8" fillId="0" borderId="6" xfId="0" applyNumberFormat="1" applyFont="1" applyBorder="1" applyAlignment="1">
      <alignment horizontal="center" vertical="center"/>
    </xf>
    <xf numFmtId="1" fontId="8" fillId="0" borderId="8" xfId="0" applyNumberFormat="1" applyFont="1" applyBorder="1" applyAlignment="1">
      <alignment horizontal="left" vertical="center" wrapText="1"/>
    </xf>
    <xf numFmtId="1" fontId="8" fillId="0" borderId="17" xfId="0" applyNumberFormat="1" applyFont="1" applyBorder="1" applyAlignment="1">
      <alignment horizontal="left" vertical="center" wrapText="1"/>
    </xf>
    <xf numFmtId="1" fontId="8" fillId="0" borderId="57" xfId="0" applyNumberFormat="1" applyFont="1" applyBorder="1" applyAlignment="1">
      <alignment horizontal="left" vertical="center" wrapText="1"/>
    </xf>
    <xf numFmtId="1" fontId="8" fillId="0" borderId="19" xfId="0" applyNumberFormat="1" applyFont="1" applyBorder="1" applyAlignment="1">
      <alignment horizontal="left" vertical="center" wrapText="1"/>
    </xf>
    <xf numFmtId="1" fontId="8" fillId="0" borderId="20" xfId="0" applyNumberFormat="1" applyFont="1" applyBorder="1" applyAlignment="1">
      <alignment horizontal="left" vertical="center" wrapText="1"/>
    </xf>
    <xf numFmtId="1" fontId="8" fillId="0" borderId="56" xfId="0" applyNumberFormat="1" applyFont="1" applyBorder="1" applyAlignment="1">
      <alignment horizontal="left" vertical="center" wrapText="1"/>
    </xf>
    <xf numFmtId="1" fontId="8" fillId="0" borderId="41" xfId="0" applyNumberFormat="1" applyFont="1" applyBorder="1" applyAlignment="1">
      <alignment horizontal="left" vertical="center" wrapText="1"/>
    </xf>
    <xf numFmtId="1" fontId="8" fillId="0" borderId="42" xfId="0" applyNumberFormat="1" applyFont="1" applyBorder="1" applyAlignment="1">
      <alignment horizontal="left" vertical="center" wrapText="1"/>
    </xf>
    <xf numFmtId="1" fontId="8" fillId="0" borderId="77" xfId="0" applyNumberFormat="1" applyFont="1" applyBorder="1" applyAlignment="1">
      <alignment horizontal="left" vertical="center" wrapText="1"/>
    </xf>
    <xf numFmtId="1" fontId="8" fillId="0" borderId="75" xfId="0" applyNumberFormat="1" applyFont="1" applyBorder="1" applyAlignment="1">
      <alignment horizontal="left" vertical="center" wrapText="1"/>
    </xf>
    <xf numFmtId="1" fontId="8" fillId="0" borderId="64" xfId="0" applyNumberFormat="1" applyFont="1" applyBorder="1" applyAlignment="1">
      <alignment horizontal="left" vertical="center" wrapText="1"/>
    </xf>
    <xf numFmtId="1" fontId="8" fillId="0" borderId="51" xfId="0" applyNumberFormat="1" applyFont="1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left" vertical="center" wrapText="1"/>
    </xf>
    <xf numFmtId="1" fontId="8" fillId="0" borderId="11" xfId="0" applyNumberFormat="1" applyFont="1" applyBorder="1" applyAlignment="1">
      <alignment horizontal="left" vertical="center" wrapText="1"/>
    </xf>
    <xf numFmtId="1" fontId="8" fillId="3" borderId="5" xfId="0" applyNumberFormat="1" applyFont="1" applyFill="1" applyBorder="1" applyAlignment="1">
      <alignment horizontal="center" vertical="center" wrapText="1"/>
    </xf>
    <xf numFmtId="1" fontId="8" fillId="3" borderId="6" xfId="0" applyNumberFormat="1" applyFont="1" applyFill="1" applyBorder="1" applyAlignment="1">
      <alignment horizontal="center" vertical="center" wrapText="1"/>
    </xf>
    <xf numFmtId="1" fontId="8" fillId="0" borderId="5" xfId="0" applyNumberFormat="1" applyFont="1" applyBorder="1" applyAlignment="1">
      <alignment horizontal="left" vertical="center" wrapText="1"/>
    </xf>
    <xf numFmtId="1" fontId="8" fillId="0" borderId="6" xfId="0" applyNumberFormat="1" applyFont="1" applyBorder="1" applyAlignment="1">
      <alignment horizontal="left" vertical="center" wrapText="1"/>
    </xf>
    <xf numFmtId="1" fontId="8" fillId="0" borderId="12" xfId="0" applyNumberFormat="1" applyFont="1" applyBorder="1" applyAlignment="1">
      <alignment horizontal="left" vertical="center" wrapText="1"/>
    </xf>
    <xf numFmtId="1" fontId="8" fillId="0" borderId="13" xfId="0" applyNumberFormat="1" applyFont="1" applyBorder="1" applyAlignment="1">
      <alignment horizontal="left" vertical="center" wrapText="1"/>
    </xf>
    <xf numFmtId="1" fontId="8" fillId="0" borderId="71" xfId="0" applyNumberFormat="1" applyFont="1" applyBorder="1" applyAlignment="1">
      <alignment horizontal="left" vertical="center" wrapText="1"/>
    </xf>
    <xf numFmtId="1" fontId="8" fillId="0" borderId="25" xfId="0" applyNumberFormat="1" applyFont="1" applyBorder="1" applyAlignment="1">
      <alignment horizontal="left" vertical="center" wrapText="1"/>
    </xf>
    <xf numFmtId="1" fontId="2" fillId="0" borderId="0" xfId="0" applyNumberFormat="1" applyFont="1"/>
    <xf numFmtId="1" fontId="8" fillId="0" borderId="30" xfId="0" applyNumberFormat="1" applyFont="1" applyBorder="1"/>
    <xf numFmtId="1" fontId="8" fillId="0" borderId="0" xfId="0" applyNumberFormat="1" applyFont="1"/>
    <xf numFmtId="1" fontId="8" fillId="0" borderId="25" xfId="0" applyNumberFormat="1" applyFont="1" applyBorder="1" applyAlignment="1">
      <alignment horizontal="center" vertical="center" wrapText="1"/>
    </xf>
    <xf numFmtId="1" fontId="8" fillId="0" borderId="18" xfId="0" applyNumberFormat="1" applyFont="1" applyBorder="1"/>
    <xf numFmtId="1" fontId="8" fillId="0" borderId="19" xfId="0" applyNumberFormat="1" applyFont="1" applyBorder="1"/>
    <xf numFmtId="1" fontId="8" fillId="0" borderId="20" xfId="0" applyNumberFormat="1" applyFont="1" applyBorder="1"/>
    <xf numFmtId="1" fontId="8" fillId="0" borderId="31" xfId="0" applyNumberFormat="1" applyFont="1" applyBorder="1"/>
    <xf numFmtId="1" fontId="8" fillId="0" borderId="32" xfId="0" applyNumberFormat="1" applyFont="1" applyBorder="1"/>
    <xf numFmtId="1" fontId="8" fillId="0" borderId="33" xfId="0" applyNumberFormat="1" applyFont="1" applyBorder="1"/>
    <xf numFmtId="1" fontId="8" fillId="0" borderId="40" xfId="0" applyNumberFormat="1" applyFont="1" applyBorder="1"/>
    <xf numFmtId="1" fontId="8" fillId="0" borderId="41" xfId="0" applyNumberFormat="1" applyFont="1" applyBorder="1"/>
    <xf numFmtId="1" fontId="8" fillId="0" borderId="42" xfId="0" applyNumberFormat="1" applyFont="1" applyBorder="1"/>
    <xf numFmtId="1" fontId="8" fillId="3" borderId="8" xfId="0" applyNumberFormat="1" applyFont="1" applyFill="1" applyBorder="1" applyAlignment="1">
      <alignment horizontal="center" vertical="center" wrapText="1"/>
    </xf>
    <xf numFmtId="1" fontId="8" fillId="3" borderId="17" xfId="0" applyNumberFormat="1" applyFont="1" applyFill="1" applyBorder="1" applyAlignment="1">
      <alignment horizontal="center" vertical="center" wrapText="1"/>
    </xf>
    <xf numFmtId="1" fontId="8" fillId="0" borderId="23" xfId="0" applyNumberFormat="1" applyFont="1" applyBorder="1" applyAlignment="1">
      <alignment horizontal="left" vertical="center" wrapText="1"/>
    </xf>
    <xf numFmtId="1" fontId="8" fillId="3" borderId="49" xfId="0" applyNumberFormat="1" applyFont="1" applyFill="1" applyBorder="1" applyAlignment="1">
      <alignment horizontal="center" vertical="center"/>
    </xf>
    <xf numFmtId="1" fontId="8" fillId="3" borderId="4" xfId="0" applyNumberFormat="1" applyFont="1" applyFill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 wrapText="1"/>
    </xf>
    <xf numFmtId="0" fontId="4" fillId="0" borderId="2" xfId="0" applyFont="1" applyBorder="1"/>
    <xf numFmtId="0" fontId="4" fillId="0" borderId="0" xfId="0" applyFont="1"/>
    <xf numFmtId="1" fontId="8" fillId="0" borderId="0" xfId="0" applyNumberFormat="1" applyFont="1" applyBorder="1" applyAlignment="1">
      <alignment horizontal="center" vertical="center"/>
    </xf>
    <xf numFmtId="1" fontId="8" fillId="4" borderId="258" xfId="0" applyNumberFormat="1" applyFont="1" applyFill="1" applyBorder="1" applyAlignment="1" applyProtection="1">
      <alignment horizontal="left" vertical="center" wrapText="1"/>
      <protection hidden="1"/>
    </xf>
    <xf numFmtId="1" fontId="8" fillId="4" borderId="256" xfId="0" applyNumberFormat="1" applyFont="1" applyFill="1" applyBorder="1" applyAlignment="1" applyProtection="1">
      <alignment horizontal="left" vertical="center" wrapText="1"/>
      <protection hidden="1"/>
    </xf>
    <xf numFmtId="1" fontId="8" fillId="4" borderId="369" xfId="0" applyNumberFormat="1" applyFont="1" applyFill="1" applyBorder="1" applyAlignment="1" applyProtection="1">
      <alignment horizontal="left" vertical="center" wrapText="1"/>
      <protection hidden="1"/>
    </xf>
    <xf numFmtId="1" fontId="8" fillId="4" borderId="370" xfId="0" applyNumberFormat="1" applyFont="1" applyFill="1" applyBorder="1" applyAlignment="1" applyProtection="1">
      <alignment horizontal="left" vertical="center" wrapText="1"/>
      <protection hidden="1"/>
    </xf>
    <xf numFmtId="1" fontId="8" fillId="0" borderId="423" xfId="0" applyNumberFormat="1" applyFont="1" applyBorder="1" applyAlignment="1" applyProtection="1">
      <alignment horizontal="left" vertical="center" wrapText="1"/>
      <protection hidden="1"/>
    </xf>
    <xf numFmtId="1" fontId="8" fillId="0" borderId="425" xfId="0" applyNumberFormat="1" applyFont="1" applyBorder="1" applyAlignment="1" applyProtection="1">
      <alignment horizontal="left" vertical="center" wrapText="1"/>
      <protection hidden="1"/>
    </xf>
    <xf numFmtId="1" fontId="8" fillId="0" borderId="258" xfId="0" applyNumberFormat="1" applyFont="1" applyBorder="1" applyAlignment="1" applyProtection="1">
      <alignment horizontal="left" vertical="center" wrapText="1"/>
      <protection hidden="1"/>
    </xf>
    <xf numFmtId="1" fontId="8" fillId="0" borderId="256" xfId="0" applyNumberFormat="1" applyFont="1" applyBorder="1" applyAlignment="1" applyProtection="1">
      <alignment horizontal="left" vertical="center" wrapText="1"/>
      <protection hidden="1"/>
    </xf>
    <xf numFmtId="1" fontId="8" fillId="0" borderId="276" xfId="0" applyNumberFormat="1" applyFont="1" applyBorder="1" applyAlignment="1">
      <alignment horizontal="left"/>
    </xf>
    <xf numFmtId="1" fontId="8" fillId="0" borderId="256" xfId="0" applyNumberFormat="1" applyFont="1" applyBorder="1" applyAlignment="1">
      <alignment horizontal="left"/>
    </xf>
    <xf numFmtId="1" fontId="8" fillId="0" borderId="419" xfId="0" applyNumberFormat="1" applyFont="1" applyBorder="1" applyAlignment="1">
      <alignment horizontal="center" vertical="center" wrapText="1"/>
    </xf>
    <xf numFmtId="1" fontId="8" fillId="0" borderId="236" xfId="0" applyNumberFormat="1" applyFont="1" applyBorder="1" applyAlignment="1">
      <alignment horizontal="center" vertical="center" wrapText="1"/>
    </xf>
    <xf numFmtId="1" fontId="8" fillId="0" borderId="420" xfId="0" applyNumberFormat="1" applyFont="1" applyBorder="1" applyAlignment="1">
      <alignment horizontal="center" vertical="center" wrapText="1"/>
    </xf>
    <xf numFmtId="1" fontId="8" fillId="0" borderId="417" xfId="0" applyNumberFormat="1" applyFont="1" applyBorder="1" applyAlignment="1" applyProtection="1">
      <alignment horizontal="center" vertical="center" wrapText="1"/>
      <protection hidden="1"/>
    </xf>
    <xf numFmtId="1" fontId="8" fillId="0" borderId="417" xfId="0" applyNumberFormat="1" applyFont="1" applyBorder="1" applyAlignment="1">
      <alignment horizontal="center" vertical="center"/>
    </xf>
    <xf numFmtId="1" fontId="8" fillId="0" borderId="423" xfId="0" applyNumberFormat="1" applyFont="1" applyBorder="1" applyAlignment="1">
      <alignment horizontal="left" vertical="center" wrapText="1"/>
    </xf>
    <xf numFmtId="1" fontId="8" fillId="0" borderId="424" xfId="0" applyNumberFormat="1" applyFont="1" applyBorder="1" applyAlignment="1">
      <alignment horizontal="left" vertical="center" wrapText="1"/>
    </xf>
    <xf numFmtId="1" fontId="8" fillId="0" borderId="425" xfId="0" applyNumberFormat="1" applyFont="1" applyBorder="1" applyAlignment="1">
      <alignment horizontal="left" vertical="center" wrapText="1"/>
    </xf>
    <xf numFmtId="1" fontId="8" fillId="0" borderId="258" xfId="0" applyNumberFormat="1" applyFont="1" applyBorder="1" applyAlignment="1">
      <alignment horizontal="left" vertical="center" wrapText="1"/>
    </xf>
    <xf numFmtId="1" fontId="8" fillId="0" borderId="276" xfId="0" applyNumberFormat="1" applyFont="1" applyBorder="1" applyAlignment="1">
      <alignment horizontal="left" vertical="center" wrapText="1"/>
    </xf>
    <xf numFmtId="1" fontId="8" fillId="0" borderId="256" xfId="0" applyNumberFormat="1" applyFont="1" applyBorder="1" applyAlignment="1">
      <alignment horizontal="left" vertical="center" wrapText="1"/>
    </xf>
    <xf numFmtId="1" fontId="8" fillId="3" borderId="241" xfId="0" applyNumberFormat="1" applyFont="1" applyFill="1" applyBorder="1" applyAlignment="1">
      <alignment horizontal="left" vertical="center" wrapText="1"/>
    </xf>
    <xf numFmtId="1" fontId="8" fillId="3" borderId="253" xfId="0" applyNumberFormat="1" applyFont="1" applyFill="1" applyBorder="1" applyAlignment="1">
      <alignment horizontal="left" vertical="center" wrapText="1"/>
    </xf>
    <xf numFmtId="1" fontId="8" fillId="3" borderId="255" xfId="0" applyNumberFormat="1" applyFont="1" applyFill="1" applyBorder="1" applyAlignment="1">
      <alignment horizontal="left" vertical="center" wrapText="1"/>
    </xf>
    <xf numFmtId="1" fontId="8" fillId="0" borderId="369" xfId="0" applyNumberFormat="1" applyFont="1" applyBorder="1" applyAlignment="1">
      <alignment horizontal="left"/>
    </xf>
    <xf numFmtId="1" fontId="8" fillId="0" borderId="428" xfId="0" applyNumberFormat="1" applyFont="1" applyBorder="1" applyAlignment="1">
      <alignment horizontal="left"/>
    </xf>
    <xf numFmtId="1" fontId="8" fillId="0" borderId="370" xfId="0" applyNumberFormat="1" applyFont="1" applyBorder="1" applyAlignment="1">
      <alignment horizontal="left"/>
    </xf>
    <xf numFmtId="1" fontId="8" fillId="0" borderId="417" xfId="0" applyNumberFormat="1" applyFont="1" applyBorder="1" applyAlignment="1">
      <alignment horizontal="center" vertical="center" wrapText="1"/>
    </xf>
    <xf numFmtId="1" fontId="8" fillId="0" borderId="413" xfId="0" applyNumberFormat="1" applyFont="1" applyBorder="1" applyAlignment="1">
      <alignment horizontal="center" vertical="center"/>
    </xf>
    <xf numFmtId="1" fontId="8" fillId="0" borderId="414" xfId="0" applyNumberFormat="1" applyFont="1" applyBorder="1" applyAlignment="1">
      <alignment horizontal="center" vertical="center"/>
    </xf>
    <xf numFmtId="1" fontId="8" fillId="0" borderId="415" xfId="0" applyNumberFormat="1" applyFont="1" applyBorder="1" applyAlignment="1">
      <alignment horizontal="center" vertical="center"/>
    </xf>
    <xf numFmtId="1" fontId="8" fillId="0" borderId="234" xfId="0" applyNumberFormat="1" applyFont="1" applyBorder="1" applyAlignment="1">
      <alignment horizontal="center" vertical="center"/>
    </xf>
    <xf numFmtId="1" fontId="8" fillId="0" borderId="208" xfId="0" applyNumberFormat="1" applyFont="1" applyBorder="1" applyAlignment="1">
      <alignment horizontal="center" vertical="center"/>
    </xf>
    <xf numFmtId="1" fontId="8" fillId="0" borderId="235" xfId="0" applyNumberFormat="1" applyFont="1" applyBorder="1" applyAlignment="1">
      <alignment horizontal="center" vertical="center"/>
    </xf>
    <xf numFmtId="1" fontId="8" fillId="4" borderId="413" xfId="0" applyNumberFormat="1" applyFont="1" applyFill="1" applyBorder="1" applyAlignment="1">
      <alignment horizontal="center" vertical="center" wrapText="1"/>
    </xf>
    <xf numFmtId="1" fontId="8" fillId="4" borderId="414" xfId="0" applyNumberFormat="1" applyFont="1" applyFill="1" applyBorder="1" applyAlignment="1">
      <alignment horizontal="center" vertical="center" wrapText="1"/>
    </xf>
    <xf numFmtId="1" fontId="8" fillId="4" borderId="415" xfId="0" applyNumberFormat="1" applyFont="1" applyFill="1" applyBorder="1" applyAlignment="1">
      <alignment horizontal="center" vertical="center" wrapText="1"/>
    </xf>
    <xf numFmtId="1" fontId="8" fillId="4" borderId="234" xfId="0" applyNumberFormat="1" applyFont="1" applyFill="1" applyBorder="1" applyAlignment="1">
      <alignment horizontal="center" vertical="center" wrapText="1"/>
    </xf>
    <xf numFmtId="1" fontId="8" fillId="4" borderId="208" xfId="0" applyNumberFormat="1" applyFont="1" applyFill="1" applyBorder="1" applyAlignment="1">
      <alignment horizontal="center" vertical="center" wrapText="1"/>
    </xf>
    <xf numFmtId="1" fontId="8" fillId="4" borderId="235" xfId="0" applyNumberFormat="1" applyFont="1" applyFill="1" applyBorder="1" applyAlignment="1">
      <alignment horizontal="center" vertical="center" wrapText="1"/>
    </xf>
    <xf numFmtId="1" fontId="8" fillId="0" borderId="416" xfId="0" applyNumberFormat="1" applyFont="1" applyBorder="1" applyAlignment="1">
      <alignment horizontal="center" vertical="center" wrapText="1"/>
    </xf>
    <xf numFmtId="1" fontId="8" fillId="0" borderId="418" xfId="0" applyNumberFormat="1" applyFont="1" applyBorder="1" applyAlignment="1">
      <alignment horizontal="center" vertical="center" wrapText="1"/>
    </xf>
    <xf numFmtId="1" fontId="8" fillId="0" borderId="237" xfId="0" applyNumberFormat="1" applyFont="1" applyBorder="1" applyAlignment="1">
      <alignment horizontal="center" vertical="center" wrapText="1"/>
    </xf>
    <xf numFmtId="1" fontId="8" fillId="3" borderId="416" xfId="0" applyNumberFormat="1" applyFont="1" applyFill="1" applyBorder="1" applyAlignment="1">
      <alignment horizontal="center" vertical="center"/>
    </xf>
    <xf numFmtId="1" fontId="8" fillId="3" borderId="417" xfId="0" applyNumberFormat="1" applyFont="1" applyFill="1" applyBorder="1" applyAlignment="1">
      <alignment horizontal="center" vertical="center"/>
    </xf>
    <xf numFmtId="1" fontId="1" fillId="3" borderId="236" xfId="0" applyNumberFormat="1" applyFont="1" applyFill="1" applyBorder="1" applyAlignment="1">
      <alignment horizontal="center" vertical="center" wrapText="1"/>
    </xf>
    <xf numFmtId="1" fontId="8" fillId="3" borderId="29" xfId="0" applyNumberFormat="1" applyFont="1" applyFill="1" applyBorder="1" applyAlignment="1">
      <alignment horizontal="left" vertical="center" wrapText="1"/>
    </xf>
    <xf numFmtId="1" fontId="8" fillId="3" borderId="252" xfId="0" applyNumberFormat="1" applyFont="1" applyFill="1" applyBorder="1" applyAlignment="1">
      <alignment horizontal="left" vertical="center" wrapText="1"/>
    </xf>
    <xf numFmtId="1" fontId="8" fillId="0" borderId="0" xfId="0" applyNumberFormat="1" applyFont="1" applyAlignment="1">
      <alignment wrapText="1"/>
    </xf>
    <xf numFmtId="1" fontId="8" fillId="0" borderId="9" xfId="0" applyNumberFormat="1" applyFont="1" applyBorder="1" applyAlignment="1">
      <alignment wrapText="1"/>
    </xf>
    <xf numFmtId="1" fontId="8" fillId="3" borderId="258" xfId="0" applyNumberFormat="1" applyFont="1" applyFill="1" applyBorder="1" applyAlignment="1">
      <alignment horizontal="left" vertical="center" wrapText="1"/>
    </xf>
    <xf numFmtId="1" fontId="8" fillId="3" borderId="256" xfId="0" applyNumberFormat="1" applyFont="1" applyFill="1" applyBorder="1" applyAlignment="1">
      <alignment horizontal="left" vertical="center" wrapText="1"/>
    </xf>
    <xf numFmtId="1" fontId="8" fillId="4" borderId="368" xfId="0" applyNumberFormat="1" applyFont="1" applyFill="1" applyBorder="1" applyAlignment="1">
      <alignment horizontal="left" vertical="center" wrapText="1"/>
    </xf>
    <xf numFmtId="1" fontId="8" fillId="0" borderId="227" xfId="0" applyNumberFormat="1" applyFont="1" applyBorder="1" applyAlignment="1">
      <alignment horizontal="center" vertical="center" wrapText="1"/>
    </xf>
    <xf numFmtId="1" fontId="8" fillId="3" borderId="288" xfId="0" applyNumberFormat="1" applyFont="1" applyFill="1" applyBorder="1" applyAlignment="1">
      <alignment horizontal="left" vertical="center" wrapText="1"/>
    </xf>
    <xf numFmtId="1" fontId="8" fillId="4" borderId="267" xfId="0" applyNumberFormat="1" applyFont="1" applyFill="1" applyBorder="1" applyAlignment="1">
      <alignment horizontal="left" vertical="center" wrapText="1"/>
    </xf>
    <xf numFmtId="1" fontId="8" fillId="0" borderId="385" xfId="0" applyNumberFormat="1" applyFont="1" applyBorder="1" applyAlignment="1">
      <alignment horizontal="center" vertical="center" wrapText="1"/>
    </xf>
    <xf numFmtId="1" fontId="8" fillId="3" borderId="285" xfId="0" applyNumberFormat="1" applyFont="1" applyFill="1" applyBorder="1" applyAlignment="1">
      <alignment horizontal="left" vertical="center" wrapText="1"/>
    </xf>
    <xf numFmtId="1" fontId="8" fillId="3" borderId="286" xfId="0" applyNumberFormat="1" applyFont="1" applyFill="1" applyBorder="1" applyAlignment="1">
      <alignment horizontal="left" vertical="center" wrapText="1"/>
    </xf>
    <xf numFmtId="1" fontId="8" fillId="4" borderId="236" xfId="0" applyNumberFormat="1" applyFont="1" applyFill="1" applyBorder="1" applyAlignment="1">
      <alignment horizontal="left" vertical="center" wrapText="1"/>
    </xf>
    <xf numFmtId="1" fontId="8" fillId="4" borderId="385" xfId="0" applyNumberFormat="1" applyFont="1" applyFill="1" applyBorder="1" applyAlignment="1">
      <alignment horizontal="center" vertical="center" wrapText="1"/>
    </xf>
    <xf numFmtId="1" fontId="8" fillId="4" borderId="236" xfId="0" applyNumberFormat="1" applyFont="1" applyFill="1" applyBorder="1" applyAlignment="1">
      <alignment horizontal="center" vertical="center" wrapText="1"/>
    </xf>
    <xf numFmtId="1" fontId="8" fillId="0" borderId="355" xfId="0" applyNumberFormat="1" applyFont="1" applyBorder="1" applyAlignment="1">
      <alignment horizontal="center" vertical="center" wrapText="1"/>
    </xf>
    <xf numFmtId="1" fontId="8" fillId="0" borderId="223" xfId="0" applyNumberFormat="1" applyFont="1" applyBorder="1" applyAlignment="1">
      <alignment horizontal="center" vertical="center" wrapText="1"/>
    </xf>
    <xf numFmtId="1" fontId="8" fillId="4" borderId="223" xfId="0" applyNumberFormat="1" applyFont="1" applyFill="1" applyBorder="1" applyAlignment="1">
      <alignment horizontal="left" vertical="center" wrapText="1"/>
    </xf>
    <xf numFmtId="1" fontId="8" fillId="3" borderId="379" xfId="0" applyNumberFormat="1" applyFont="1" applyFill="1" applyBorder="1" applyAlignment="1">
      <alignment horizontal="left" vertical="center" wrapText="1"/>
    </xf>
    <xf numFmtId="1" fontId="8" fillId="4" borderId="355" xfId="0" applyNumberFormat="1" applyFont="1" applyFill="1" applyBorder="1" applyAlignment="1">
      <alignment horizontal="center" vertical="center" wrapText="1"/>
    </xf>
    <xf numFmtId="1" fontId="8" fillId="4" borderId="223" xfId="0" applyNumberFormat="1" applyFont="1" applyFill="1" applyBorder="1" applyAlignment="1">
      <alignment horizontal="center" vertical="center" wrapText="1"/>
    </xf>
    <xf numFmtId="1" fontId="8" fillId="0" borderId="288" xfId="0" applyNumberFormat="1" applyFont="1" applyBorder="1" applyAlignment="1">
      <alignment horizontal="center" vertical="center" wrapText="1"/>
    </xf>
    <xf numFmtId="1" fontId="8" fillId="0" borderId="368" xfId="0" applyNumberFormat="1" applyFont="1" applyBorder="1" applyAlignment="1">
      <alignment horizontal="center" vertical="center" wrapText="1"/>
    </xf>
    <xf numFmtId="1" fontId="8" fillId="0" borderId="285" xfId="0" applyNumberFormat="1" applyFont="1" applyBorder="1" applyAlignment="1">
      <alignment horizontal="left" wrapText="1"/>
    </xf>
    <xf numFmtId="1" fontId="8" fillId="0" borderId="286" xfId="0" applyNumberFormat="1" applyFont="1" applyBorder="1" applyAlignment="1">
      <alignment horizontal="left" wrapText="1"/>
    </xf>
    <xf numFmtId="1" fontId="8" fillId="0" borderId="369" xfId="0" applyNumberFormat="1" applyFont="1" applyBorder="1" applyAlignment="1">
      <alignment horizontal="left" wrapText="1"/>
    </xf>
    <xf numFmtId="1" fontId="8" fillId="0" borderId="370" xfId="0" applyNumberFormat="1" applyFont="1" applyBorder="1" applyAlignment="1">
      <alignment horizontal="left" wrapText="1"/>
    </xf>
    <xf numFmtId="1" fontId="8" fillId="3" borderId="352" xfId="0" applyNumberFormat="1" applyFont="1" applyFill="1" applyBorder="1" applyAlignment="1">
      <alignment horizontal="center" vertical="center"/>
    </xf>
    <xf numFmtId="1" fontId="8" fillId="3" borderId="356" xfId="0" applyNumberFormat="1" applyFont="1" applyFill="1" applyBorder="1" applyAlignment="1">
      <alignment horizontal="center" vertical="center"/>
    </xf>
    <xf numFmtId="1" fontId="8" fillId="0" borderId="353" xfId="0" applyNumberFormat="1" applyFont="1" applyBorder="1" applyAlignment="1">
      <alignment horizontal="center" vertical="center" wrapText="1"/>
    </xf>
    <xf numFmtId="1" fontId="8" fillId="0" borderId="356" xfId="0" applyNumberFormat="1" applyFont="1" applyBorder="1" applyAlignment="1">
      <alignment horizontal="center" vertical="center" wrapText="1"/>
    </xf>
    <xf numFmtId="1" fontId="8" fillId="0" borderId="352" xfId="0" applyNumberFormat="1" applyFont="1" applyBorder="1" applyAlignment="1">
      <alignment horizontal="center" vertical="center" wrapText="1"/>
    </xf>
    <xf numFmtId="1" fontId="8" fillId="4" borderId="352" xfId="0" applyNumberFormat="1" applyFont="1" applyFill="1" applyBorder="1" applyAlignment="1">
      <alignment horizontal="center" vertical="center" wrapText="1"/>
    </xf>
    <xf numFmtId="1" fontId="8" fillId="4" borderId="356" xfId="0" applyNumberFormat="1" applyFont="1" applyFill="1" applyBorder="1" applyAlignment="1">
      <alignment horizontal="center" vertical="center" wrapText="1"/>
    </xf>
    <xf numFmtId="1" fontId="8" fillId="0" borderId="228" xfId="0" applyNumberFormat="1" applyFont="1" applyBorder="1" applyAlignment="1">
      <alignment horizontal="center" vertical="center" wrapText="1"/>
    </xf>
    <xf numFmtId="1" fontId="8" fillId="0" borderId="214" xfId="0" applyNumberFormat="1" applyFont="1" applyBorder="1" applyAlignment="1">
      <alignment horizontal="center" vertical="center" wrapText="1"/>
    </xf>
    <xf numFmtId="1" fontId="8" fillId="4" borderId="226" xfId="0" applyNumberFormat="1" applyFont="1" applyFill="1" applyBorder="1" applyAlignment="1">
      <alignment horizontal="center" vertical="center" wrapText="1"/>
    </xf>
    <xf numFmtId="1" fontId="8" fillId="4" borderId="181" xfId="0" applyNumberFormat="1" applyFont="1" applyFill="1" applyBorder="1" applyAlignment="1">
      <alignment horizontal="center" vertical="center" wrapText="1"/>
    </xf>
    <xf numFmtId="1" fontId="8" fillId="4" borderId="233" xfId="0" applyNumberFormat="1" applyFont="1" applyFill="1" applyBorder="1" applyAlignment="1">
      <alignment horizontal="center" vertical="center" wrapText="1"/>
    </xf>
    <xf numFmtId="1" fontId="8" fillId="0" borderId="356" xfId="0" applyNumberFormat="1" applyFont="1" applyBorder="1" applyAlignment="1">
      <alignment horizontal="center" vertical="center"/>
    </xf>
    <xf numFmtId="1" fontId="8" fillId="0" borderId="226" xfId="0" applyNumberFormat="1" applyFont="1" applyBorder="1" applyAlignment="1">
      <alignment horizontal="center" vertical="center" wrapText="1"/>
    </xf>
    <xf numFmtId="1" fontId="8" fillId="0" borderId="233" xfId="0" applyNumberFormat="1" applyFont="1" applyBorder="1" applyAlignment="1">
      <alignment horizontal="center" vertical="center" wrapText="1"/>
    </xf>
    <xf numFmtId="1" fontId="8" fillId="3" borderId="230" xfId="0" applyNumberFormat="1" applyFont="1" applyFill="1" applyBorder="1" applyAlignment="1">
      <alignment horizontal="center" vertical="center" wrapText="1"/>
    </xf>
    <xf numFmtId="1" fontId="8" fillId="3" borderId="221" xfId="0" applyNumberFormat="1" applyFont="1" applyFill="1" applyBorder="1" applyAlignment="1">
      <alignment horizontal="center" vertical="center" wrapText="1"/>
    </xf>
    <xf numFmtId="1" fontId="8" fillId="4" borderId="305" xfId="0" applyNumberFormat="1" applyFont="1" applyFill="1" applyBorder="1" applyAlignment="1">
      <alignment horizontal="center" vertical="center" wrapText="1"/>
    </xf>
    <xf numFmtId="1" fontId="8" fillId="4" borderId="363" xfId="0" applyNumberFormat="1" applyFont="1" applyFill="1" applyBorder="1" applyAlignment="1">
      <alignment horizontal="center" vertical="center" wrapText="1"/>
    </xf>
    <xf numFmtId="1" fontId="8" fillId="4" borderId="219" xfId="0" applyNumberFormat="1" applyFont="1" applyFill="1" applyBorder="1" applyAlignment="1">
      <alignment horizontal="center" vertical="center" wrapText="1"/>
    </xf>
    <xf numFmtId="1" fontId="8" fillId="0" borderId="287" xfId="0" applyNumberFormat="1" applyFont="1" applyBorder="1" applyAlignment="1">
      <alignment horizontal="left" vertical="center" wrapText="1"/>
    </xf>
    <xf numFmtId="1" fontId="8" fillId="0" borderId="241" xfId="0" applyNumberFormat="1" applyFont="1" applyBorder="1" applyAlignment="1">
      <alignment horizontal="left" vertical="center" wrapText="1"/>
    </xf>
    <xf numFmtId="1" fontId="8" fillId="0" borderId="253" xfId="0" applyNumberFormat="1" applyFont="1" applyBorder="1" applyAlignment="1">
      <alignment horizontal="left" vertical="center" wrapText="1"/>
    </xf>
    <xf numFmtId="1" fontId="8" fillId="0" borderId="255" xfId="0" applyNumberFormat="1" applyFont="1" applyBorder="1" applyAlignment="1">
      <alignment horizontal="left" vertical="center" wrapText="1"/>
    </xf>
    <xf numFmtId="1" fontId="8" fillId="0" borderId="279" xfId="0" applyNumberFormat="1" applyFont="1" applyBorder="1" applyAlignment="1">
      <alignment horizontal="left"/>
    </xf>
    <xf numFmtId="1" fontId="8" fillId="0" borderId="245" xfId="0" applyNumberFormat="1" applyFont="1" applyBorder="1" applyAlignment="1">
      <alignment horizontal="left"/>
    </xf>
    <xf numFmtId="1" fontId="8" fillId="3" borderId="217" xfId="0" applyNumberFormat="1" applyFont="1" applyFill="1" applyBorder="1" applyAlignment="1">
      <alignment horizontal="center" vertical="center" wrapText="1"/>
    </xf>
    <xf numFmtId="1" fontId="8" fillId="3" borderId="216" xfId="0" applyNumberFormat="1" applyFont="1" applyFill="1" applyBorder="1" applyAlignment="1">
      <alignment horizontal="center" vertical="center" wrapText="1"/>
    </xf>
    <xf numFmtId="1" fontId="8" fillId="3" borderId="227" xfId="0" applyNumberFormat="1" applyFont="1" applyFill="1" applyBorder="1" applyAlignment="1">
      <alignment horizontal="center" vertical="center" wrapText="1"/>
    </xf>
    <xf numFmtId="1" fontId="8" fillId="3" borderId="224" xfId="0" applyNumberFormat="1" applyFont="1" applyFill="1" applyBorder="1" applyAlignment="1">
      <alignment horizontal="center" vertical="center" wrapText="1"/>
    </xf>
    <xf numFmtId="1" fontId="8" fillId="3" borderId="208" xfId="0" applyNumberFormat="1" applyFont="1" applyFill="1" applyBorder="1" applyAlignment="1">
      <alignment horizontal="center" vertical="center" wrapText="1"/>
    </xf>
    <xf numFmtId="1" fontId="8" fillId="3" borderId="235" xfId="0" applyNumberFormat="1" applyFont="1" applyFill="1" applyBorder="1" applyAlignment="1">
      <alignment horizontal="center" vertical="center" wrapText="1"/>
    </xf>
    <xf numFmtId="1" fontId="8" fillId="0" borderId="217" xfId="0" applyNumberFormat="1" applyFont="1" applyBorder="1" applyAlignment="1">
      <alignment horizontal="center" vertical="center" wrapText="1"/>
    </xf>
    <xf numFmtId="1" fontId="8" fillId="0" borderId="216" xfId="0" applyNumberFormat="1" applyFont="1" applyBorder="1" applyAlignment="1">
      <alignment horizontal="center" vertical="center" wrapText="1"/>
    </xf>
    <xf numFmtId="1" fontId="8" fillId="0" borderId="224" xfId="0" applyNumberFormat="1" applyFont="1" applyBorder="1" applyAlignment="1">
      <alignment horizontal="center" vertical="center" wrapText="1"/>
    </xf>
    <xf numFmtId="1" fontId="8" fillId="0" borderId="208" xfId="0" applyNumberFormat="1" applyFont="1" applyBorder="1" applyAlignment="1">
      <alignment horizontal="center" vertical="center" wrapText="1"/>
    </xf>
    <xf numFmtId="1" fontId="8" fillId="0" borderId="235" xfId="0" applyNumberFormat="1" applyFont="1" applyBorder="1" applyAlignment="1">
      <alignment horizontal="center" vertical="center" wrapText="1"/>
    </xf>
    <xf numFmtId="1" fontId="8" fillId="0" borderId="354" xfId="0" applyNumberFormat="1" applyFont="1" applyBorder="1" applyAlignment="1">
      <alignment horizontal="center" vertical="center" wrapText="1"/>
    </xf>
    <xf numFmtId="1" fontId="8" fillId="0" borderId="367" xfId="0" applyNumberFormat="1" applyFont="1" applyBorder="1" applyAlignment="1">
      <alignment horizontal="center" vertical="center" wrapText="1"/>
    </xf>
    <xf numFmtId="1" fontId="8" fillId="0" borderId="218" xfId="0" applyNumberFormat="1" applyFont="1" applyBorder="1" applyAlignment="1">
      <alignment horizontal="center" vertical="center" wrapText="1"/>
    </xf>
    <xf numFmtId="1" fontId="8" fillId="0" borderId="363" xfId="0" applyNumberFormat="1" applyFont="1" applyBorder="1" applyAlignment="1">
      <alignment horizontal="center" vertical="center" wrapText="1"/>
    </xf>
    <xf numFmtId="1" fontId="8" fillId="0" borderId="203" xfId="0" applyNumberFormat="1" applyFont="1" applyBorder="1" applyAlignment="1">
      <alignment horizontal="center" vertical="center" wrapText="1"/>
    </xf>
    <xf numFmtId="1" fontId="8" fillId="0" borderId="219" xfId="0" applyNumberFormat="1" applyFont="1" applyBorder="1" applyAlignment="1">
      <alignment horizontal="center" vertical="center" wrapText="1"/>
    </xf>
    <xf numFmtId="1" fontId="8" fillId="3" borderId="281" xfId="0" applyNumberFormat="1" applyFont="1" applyFill="1" applyBorder="1" applyAlignment="1">
      <alignment horizontal="left" vertical="center" wrapText="1"/>
    </xf>
    <xf numFmtId="1" fontId="8" fillId="3" borderId="279" xfId="0" applyNumberFormat="1" applyFont="1" applyFill="1" applyBorder="1" applyAlignment="1">
      <alignment horizontal="left" vertical="center" wrapText="1"/>
    </xf>
    <xf numFmtId="1" fontId="8" fillId="0" borderId="217" xfId="0" applyNumberFormat="1" applyFont="1" applyBorder="1" applyAlignment="1">
      <alignment horizontal="center" vertical="center"/>
    </xf>
    <xf numFmtId="1" fontId="8" fillId="0" borderId="216" xfId="0" applyNumberFormat="1" applyFont="1" applyBorder="1" applyAlignment="1">
      <alignment horizontal="center" vertical="center"/>
    </xf>
    <xf numFmtId="1" fontId="8" fillId="0" borderId="227" xfId="0" applyNumberFormat="1" applyFont="1" applyBorder="1" applyAlignment="1">
      <alignment horizontal="center" vertical="center"/>
    </xf>
    <xf numFmtId="1" fontId="8" fillId="0" borderId="224" xfId="0" applyNumberFormat="1" applyFont="1" applyBorder="1" applyAlignment="1">
      <alignment horizontal="center" vertical="center"/>
    </xf>
    <xf numFmtId="1" fontId="8" fillId="0" borderId="225" xfId="0" applyNumberFormat="1" applyFont="1" applyBorder="1" applyAlignment="1">
      <alignment horizontal="center" vertical="center" wrapText="1"/>
    </xf>
    <xf numFmtId="1" fontId="8" fillId="0" borderId="238" xfId="0" applyNumberFormat="1" applyFont="1" applyBorder="1" applyAlignment="1">
      <alignment horizontal="center" vertical="center" wrapText="1"/>
    </xf>
    <xf numFmtId="1" fontId="8" fillId="3" borderId="302" xfId="0" applyNumberFormat="1" applyFont="1" applyFill="1" applyBorder="1" applyAlignment="1">
      <alignment horizontal="left" vertical="center" wrapText="1"/>
    </xf>
    <xf numFmtId="1" fontId="8" fillId="3" borderId="276" xfId="0" applyNumberFormat="1" applyFont="1" applyFill="1" applyBorder="1" applyAlignment="1">
      <alignment horizontal="left" vertical="center" wrapText="1"/>
    </xf>
    <xf numFmtId="1" fontId="8" fillId="12" borderId="223" xfId="0" applyNumberFormat="1" applyFont="1" applyFill="1" applyBorder="1" applyAlignment="1">
      <alignment horizontal="center" vertical="center" wrapText="1"/>
    </xf>
    <xf numFmtId="1" fontId="8" fillId="3" borderId="364" xfId="0" applyNumberFormat="1" applyFont="1" applyFill="1" applyBorder="1" applyAlignment="1">
      <alignment horizontal="center" vertical="center" wrapText="1"/>
    </xf>
    <xf numFmtId="1" fontId="8" fillId="3" borderId="215" xfId="0" applyNumberFormat="1" applyFont="1" applyFill="1" applyBorder="1" applyAlignment="1">
      <alignment horizontal="center" vertical="center" wrapText="1"/>
    </xf>
    <xf numFmtId="1" fontId="8" fillId="0" borderId="352" xfId="0" applyNumberFormat="1" applyFont="1" applyBorder="1" applyAlignment="1">
      <alignment horizontal="center" vertical="center"/>
    </xf>
    <xf numFmtId="1" fontId="8" fillId="12" borderId="355" xfId="0" applyNumberFormat="1" applyFont="1" applyFill="1" applyBorder="1" applyAlignment="1">
      <alignment horizontal="center" vertical="center" wrapText="1"/>
    </xf>
    <xf numFmtId="1" fontId="8" fillId="3" borderId="285" xfId="0" applyNumberFormat="1" applyFont="1" applyFill="1" applyBorder="1" applyAlignment="1">
      <alignment horizontal="left" vertical="center"/>
    </xf>
    <xf numFmtId="1" fontId="8" fillId="3" borderId="286" xfId="0" applyNumberFormat="1" applyFont="1" applyFill="1" applyBorder="1" applyAlignment="1">
      <alignment horizontal="left" vertical="center"/>
    </xf>
    <xf numFmtId="1" fontId="8" fillId="3" borderId="244" xfId="0" applyNumberFormat="1" applyFont="1" applyFill="1" applyBorder="1" applyAlignment="1">
      <alignment horizontal="left" vertical="center" wrapText="1"/>
    </xf>
    <xf numFmtId="1" fontId="8" fillId="3" borderId="245" xfId="0" applyNumberFormat="1" applyFont="1" applyFill="1" applyBorder="1" applyAlignment="1">
      <alignment horizontal="left" vertical="center" wrapText="1"/>
    </xf>
    <xf numFmtId="1" fontId="8" fillId="4" borderId="359" xfId="0" applyNumberFormat="1" applyFont="1" applyFill="1" applyBorder="1" applyAlignment="1">
      <alignment horizontal="center" vertical="center" wrapText="1"/>
    </xf>
    <xf numFmtId="1" fontId="8" fillId="4" borderId="227" xfId="0" applyNumberFormat="1" applyFont="1" applyFill="1" applyBorder="1" applyAlignment="1">
      <alignment horizontal="center" vertical="center" wrapText="1"/>
    </xf>
    <xf numFmtId="1" fontId="8" fillId="0" borderId="364" xfId="0" applyNumberFormat="1" applyFont="1" applyBorder="1" applyAlignment="1">
      <alignment horizontal="center" vertical="center" wrapText="1"/>
    </xf>
    <xf numFmtId="1" fontId="8" fillId="0" borderId="215" xfId="0" applyNumberFormat="1" applyFont="1" applyBorder="1" applyAlignment="1">
      <alignment horizontal="center" vertical="center" wrapText="1"/>
    </xf>
    <xf numFmtId="0" fontId="8" fillId="4" borderId="279" xfId="0" applyFont="1" applyFill="1" applyBorder="1" applyAlignment="1">
      <alignment horizontal="left" vertical="center"/>
    </xf>
    <xf numFmtId="0" fontId="8" fillId="4" borderId="245" xfId="0" applyFont="1" applyFill="1" applyBorder="1" applyAlignment="1">
      <alignment horizontal="left" vertical="center"/>
    </xf>
    <xf numFmtId="1" fontId="8" fillId="0" borderId="354" xfId="0" applyNumberFormat="1" applyFont="1" applyBorder="1" applyAlignment="1">
      <alignment horizontal="center" vertical="center"/>
    </xf>
    <xf numFmtId="1" fontId="8" fillId="4" borderId="285" xfId="0" applyNumberFormat="1" applyFont="1" applyFill="1" applyBorder="1" applyAlignment="1">
      <alignment horizontal="left" vertical="center" wrapText="1"/>
    </xf>
    <xf numFmtId="1" fontId="8" fillId="4" borderId="302" xfId="0" applyNumberFormat="1" applyFont="1" applyFill="1" applyBorder="1" applyAlignment="1">
      <alignment horizontal="left" vertical="center" wrapText="1"/>
    </xf>
    <xf numFmtId="1" fontId="8" fillId="4" borderId="286" xfId="0" applyNumberFormat="1" applyFont="1" applyFill="1" applyBorder="1" applyAlignment="1">
      <alignment horizontal="left" vertical="center" wrapText="1"/>
    </xf>
    <xf numFmtId="1" fontId="8" fillId="4" borderId="258" xfId="0" applyNumberFormat="1" applyFont="1" applyFill="1" applyBorder="1" applyAlignment="1">
      <alignment horizontal="left" vertical="center" wrapText="1"/>
    </xf>
    <xf numFmtId="1" fontId="8" fillId="4" borderId="276" xfId="0" applyNumberFormat="1" applyFont="1" applyFill="1" applyBorder="1" applyAlignment="1">
      <alignment horizontal="left" vertical="center" wrapText="1"/>
    </xf>
    <xf numFmtId="1" fontId="8" fillId="4" borderId="256" xfId="0" applyNumberFormat="1" applyFont="1" applyFill="1" applyBorder="1" applyAlignment="1">
      <alignment horizontal="left" vertical="center" wrapText="1"/>
    </xf>
    <xf numFmtId="1" fontId="8" fillId="0" borderId="359" xfId="0" applyNumberFormat="1" applyFont="1" applyBorder="1" applyAlignment="1">
      <alignment horizontal="center" vertical="center" wrapText="1"/>
    </xf>
    <xf numFmtId="1" fontId="8" fillId="3" borderId="359" xfId="0" applyNumberFormat="1" applyFont="1" applyFill="1" applyBorder="1" applyAlignment="1">
      <alignment horizontal="center" vertical="center" wrapText="1"/>
    </xf>
    <xf numFmtId="1" fontId="8" fillId="4" borderId="244" xfId="0" applyNumberFormat="1" applyFont="1" applyFill="1" applyBorder="1" applyAlignment="1">
      <alignment horizontal="left" vertical="center" wrapText="1"/>
    </xf>
    <xf numFmtId="1" fontId="8" fillId="4" borderId="279" xfId="0" applyNumberFormat="1" applyFont="1" applyFill="1" applyBorder="1" applyAlignment="1">
      <alignment horizontal="left" vertical="center" wrapText="1"/>
    </xf>
    <xf numFmtId="1" fontId="8" fillId="4" borderId="245" xfId="0" applyNumberFormat="1" applyFont="1" applyFill="1" applyBorder="1" applyAlignment="1">
      <alignment horizontal="left" vertical="center" wrapText="1"/>
    </xf>
    <xf numFmtId="1" fontId="8" fillId="4" borderId="252" xfId="0" applyNumberFormat="1" applyFont="1" applyFill="1" applyBorder="1" applyAlignment="1">
      <alignment horizontal="left" vertical="center" wrapText="1"/>
    </xf>
    <xf numFmtId="1" fontId="8" fillId="4" borderId="281" xfId="0" applyNumberFormat="1" applyFont="1" applyFill="1" applyBorder="1" applyAlignment="1">
      <alignment horizontal="left" vertical="center" wrapText="1"/>
    </xf>
    <xf numFmtId="1" fontId="8" fillId="4" borderId="262" xfId="0" applyNumberFormat="1" applyFont="1" applyFill="1" applyBorder="1" applyAlignment="1">
      <alignment horizontal="left" vertical="center" wrapText="1"/>
    </xf>
    <xf numFmtId="1" fontId="8" fillId="0" borderId="252" xfId="0" applyNumberFormat="1" applyFont="1" applyBorder="1" applyAlignment="1">
      <alignment horizontal="left" vertical="center" wrapText="1"/>
    </xf>
    <xf numFmtId="1" fontId="8" fillId="3" borderId="262" xfId="0" applyNumberFormat="1" applyFont="1" applyFill="1" applyBorder="1" applyAlignment="1">
      <alignment horizontal="left" vertical="center" wrapText="1"/>
    </xf>
    <xf numFmtId="1" fontId="8" fillId="0" borderId="288" xfId="0" applyNumberFormat="1" applyFont="1" applyBorder="1" applyAlignment="1">
      <alignment horizontal="left" vertical="center" wrapText="1"/>
    </xf>
    <xf numFmtId="1" fontId="8" fillId="0" borderId="355" xfId="0" applyNumberFormat="1" applyFont="1" applyBorder="1" applyAlignment="1">
      <alignment horizontal="center" vertical="center"/>
    </xf>
    <xf numFmtId="1" fontId="8" fillId="0" borderId="223" xfId="0" applyNumberFormat="1" applyFont="1" applyBorder="1" applyAlignment="1">
      <alignment horizontal="center" vertical="center"/>
    </xf>
    <xf numFmtId="1" fontId="8" fillId="0" borderId="353" xfId="0" applyNumberFormat="1" applyFont="1" applyBorder="1" applyAlignment="1">
      <alignment horizontal="center" vertical="center"/>
    </xf>
    <xf numFmtId="1" fontId="8" fillId="0" borderId="355" xfId="0" applyNumberFormat="1" applyFont="1" applyBorder="1" applyAlignment="1">
      <alignment horizontal="left" vertical="center" wrapText="1"/>
    </xf>
    <xf numFmtId="1" fontId="8" fillId="0" borderId="223" xfId="0" applyNumberFormat="1" applyFont="1" applyBorder="1" applyAlignment="1">
      <alignment horizontal="left" vertical="center" wrapText="1"/>
    </xf>
    <xf numFmtId="1" fontId="8" fillId="0" borderId="285" xfId="0" applyNumberFormat="1" applyFont="1" applyBorder="1" applyAlignment="1">
      <alignment horizontal="left"/>
    </xf>
    <xf numFmtId="1" fontId="8" fillId="0" borderId="286" xfId="0" applyNumberFormat="1" applyFont="1" applyBorder="1" applyAlignment="1">
      <alignment horizontal="left"/>
    </xf>
    <xf numFmtId="1" fontId="8" fillId="0" borderId="244" xfId="0" applyNumberFormat="1" applyFont="1" applyBorder="1" applyAlignment="1">
      <alignment horizontal="left"/>
    </xf>
    <xf numFmtId="1" fontId="8" fillId="0" borderId="285" xfId="0" applyNumberFormat="1" applyFont="1" applyBorder="1" applyAlignment="1">
      <alignment horizontal="left" vertical="center" wrapText="1"/>
    </xf>
    <xf numFmtId="1" fontId="8" fillId="0" borderId="302" xfId="0" applyNumberFormat="1" applyFont="1" applyBorder="1" applyAlignment="1">
      <alignment horizontal="left" vertical="center" wrapText="1"/>
    </xf>
    <xf numFmtId="1" fontId="8" fillId="0" borderId="286" xfId="0" applyNumberFormat="1" applyFont="1" applyBorder="1" applyAlignment="1">
      <alignment horizontal="left" vertical="center" wrapText="1"/>
    </xf>
    <xf numFmtId="1" fontId="8" fillId="0" borderId="244" xfId="0" applyNumberFormat="1" applyFont="1" applyBorder="1" applyAlignment="1">
      <alignment horizontal="left" vertical="center" wrapText="1"/>
    </xf>
    <xf numFmtId="1" fontId="8" fillId="0" borderId="279" xfId="0" applyNumberFormat="1" applyFont="1" applyBorder="1" applyAlignment="1">
      <alignment horizontal="left" vertical="center" wrapText="1"/>
    </xf>
    <xf numFmtId="1" fontId="8" fillId="0" borderId="245" xfId="0" applyNumberFormat="1" applyFont="1" applyBorder="1" applyAlignment="1">
      <alignment horizontal="left" vertical="center" wrapText="1"/>
    </xf>
    <xf numFmtId="1" fontId="8" fillId="0" borderId="281" xfId="0" applyNumberFormat="1" applyFont="1" applyBorder="1" applyAlignment="1">
      <alignment horizontal="left" vertical="center" wrapText="1"/>
    </xf>
    <xf numFmtId="1" fontId="8" fillId="0" borderId="262" xfId="0" applyNumberFormat="1" applyFont="1" applyBorder="1" applyAlignment="1">
      <alignment horizontal="left" vertical="center" wrapText="1"/>
    </xf>
    <xf numFmtId="1" fontId="8" fillId="0" borderId="224" xfId="0" applyNumberFormat="1" applyFont="1" applyBorder="1" applyAlignment="1">
      <alignment horizontal="left" vertical="center" wrapText="1"/>
    </xf>
    <xf numFmtId="1" fontId="8" fillId="0" borderId="208" xfId="0" applyNumberFormat="1" applyFont="1" applyBorder="1" applyAlignment="1">
      <alignment horizontal="left" vertical="center" wrapText="1"/>
    </xf>
    <xf numFmtId="1" fontId="8" fillId="0" borderId="235" xfId="0" applyNumberFormat="1" applyFont="1" applyBorder="1" applyAlignment="1">
      <alignment horizontal="left" vertical="center" wrapText="1"/>
    </xf>
    <xf numFmtId="1" fontId="8" fillId="3" borderId="352" xfId="0" applyNumberFormat="1" applyFont="1" applyFill="1" applyBorder="1" applyAlignment="1">
      <alignment horizontal="center" vertical="center" wrapText="1"/>
    </xf>
    <xf numFmtId="1" fontId="8" fillId="3" borderId="353" xfId="0" applyNumberFormat="1" applyFont="1" applyFill="1" applyBorder="1" applyAlignment="1">
      <alignment horizontal="center" vertical="center" wrapText="1"/>
    </xf>
    <xf numFmtId="1" fontId="8" fillId="0" borderId="352" xfId="0" applyNumberFormat="1" applyFont="1" applyBorder="1" applyAlignment="1">
      <alignment horizontal="left" vertical="center" wrapText="1"/>
    </xf>
    <xf numFmtId="1" fontId="8" fillId="0" borderId="353" xfId="0" applyNumberFormat="1" applyFont="1" applyBorder="1" applyAlignment="1">
      <alignment horizontal="left" vertical="center" wrapText="1"/>
    </xf>
    <xf numFmtId="1" fontId="8" fillId="0" borderId="356" xfId="0" applyNumberFormat="1" applyFont="1" applyBorder="1" applyAlignment="1">
      <alignment horizontal="left" vertical="center" wrapText="1"/>
    </xf>
    <xf numFmtId="1" fontId="8" fillId="0" borderId="302" xfId="0" applyNumberFormat="1" applyFont="1" applyBorder="1"/>
    <xf numFmtId="1" fontId="8" fillId="0" borderId="286" xfId="0" applyNumberFormat="1" applyFont="1" applyBorder="1"/>
    <xf numFmtId="1" fontId="8" fillId="0" borderId="242" xfId="0" applyNumberFormat="1" applyFont="1" applyBorder="1"/>
    <xf numFmtId="1" fontId="8" fillId="0" borderId="276" xfId="0" applyNumberFormat="1" applyFont="1" applyBorder="1"/>
    <xf numFmtId="1" fontId="8" fillId="0" borderId="256" xfId="0" applyNumberFormat="1" applyFont="1" applyBorder="1"/>
    <xf numFmtId="1" fontId="8" fillId="0" borderId="251" xfId="0" applyNumberFormat="1" applyFont="1" applyBorder="1"/>
    <xf numFmtId="1" fontId="8" fillId="0" borderId="279" xfId="0" applyNumberFormat="1" applyFont="1" applyBorder="1"/>
    <xf numFmtId="1" fontId="8" fillId="0" borderId="245" xfId="0" applyNumberFormat="1" applyFont="1" applyBorder="1"/>
    <xf numFmtId="1" fontId="8" fillId="3" borderId="355" xfId="0" applyNumberFormat="1" applyFont="1" applyFill="1" applyBorder="1" applyAlignment="1">
      <alignment horizontal="center" vertical="center" wrapText="1"/>
    </xf>
    <xf numFmtId="1" fontId="8" fillId="3" borderId="223" xfId="0" applyNumberFormat="1" applyFont="1" applyFill="1" applyBorder="1" applyAlignment="1">
      <alignment horizontal="center" vertical="center" wrapText="1"/>
    </xf>
    <xf numFmtId="1" fontId="8" fillId="3" borderId="217" xfId="0" applyNumberFormat="1" applyFont="1" applyFill="1" applyBorder="1" applyAlignment="1">
      <alignment horizontal="center" vertical="center"/>
    </xf>
    <xf numFmtId="1" fontId="8" fillId="3" borderId="227" xfId="0" applyNumberFormat="1" applyFont="1" applyFill="1" applyBorder="1" applyAlignment="1">
      <alignment horizontal="center" vertical="center"/>
    </xf>
    <xf numFmtId="1" fontId="8" fillId="4" borderId="459" xfId="0" applyNumberFormat="1" applyFont="1" applyFill="1" applyBorder="1" applyAlignment="1" applyProtection="1">
      <alignment horizontal="left" vertical="center" wrapText="1"/>
      <protection hidden="1"/>
    </xf>
    <xf numFmtId="1" fontId="8" fillId="4" borderId="456" xfId="0" applyNumberFormat="1" applyFont="1" applyFill="1" applyBorder="1" applyAlignment="1" applyProtection="1">
      <alignment horizontal="left" vertical="center" wrapText="1"/>
      <protection hidden="1"/>
    </xf>
    <xf numFmtId="1" fontId="8" fillId="0" borderId="514" xfId="0" applyNumberFormat="1" applyFont="1" applyBorder="1" applyAlignment="1" applyProtection="1">
      <alignment horizontal="left" vertical="center" wrapText="1"/>
      <protection hidden="1"/>
    </xf>
    <xf numFmtId="1" fontId="8" fillId="0" borderId="516" xfId="0" applyNumberFormat="1" applyFont="1" applyBorder="1" applyAlignment="1" applyProtection="1">
      <alignment horizontal="left" vertical="center" wrapText="1"/>
      <protection hidden="1"/>
    </xf>
    <xf numFmtId="1" fontId="8" fillId="0" borderId="459" xfId="0" applyNumberFormat="1" applyFont="1" applyBorder="1" applyAlignment="1" applyProtection="1">
      <alignment horizontal="left" vertical="center" wrapText="1"/>
      <protection hidden="1"/>
    </xf>
    <xf numFmtId="1" fontId="8" fillId="0" borderId="456" xfId="0" applyNumberFormat="1" applyFont="1" applyBorder="1" applyAlignment="1" applyProtection="1">
      <alignment horizontal="left" vertical="center" wrapText="1"/>
      <protection hidden="1"/>
    </xf>
    <xf numFmtId="1" fontId="8" fillId="0" borderId="518" xfId="0" applyNumberFormat="1" applyFont="1" applyBorder="1" applyAlignment="1">
      <alignment horizontal="left"/>
    </xf>
    <xf numFmtId="1" fontId="8" fillId="0" borderId="456" xfId="0" applyNumberFormat="1" applyFont="1" applyBorder="1" applyAlignment="1">
      <alignment horizontal="left"/>
    </xf>
    <xf numFmtId="1" fontId="8" fillId="0" borderId="510" xfId="0" applyNumberFormat="1" applyFont="1" applyBorder="1" applyAlignment="1">
      <alignment horizontal="center" vertical="center" wrapText="1"/>
    </xf>
    <xf numFmtId="1" fontId="8" fillId="0" borderId="511" xfId="0" applyNumberFormat="1" applyFont="1" applyBorder="1" applyAlignment="1">
      <alignment horizontal="center" vertical="center" wrapText="1"/>
    </xf>
    <xf numFmtId="1" fontId="8" fillId="0" borderId="508" xfId="0" applyNumberFormat="1" applyFont="1" applyBorder="1" applyAlignment="1" applyProtection="1">
      <alignment horizontal="center" vertical="center" wrapText="1"/>
      <protection hidden="1"/>
    </xf>
    <xf numFmtId="1" fontId="8" fillId="0" borderId="508" xfId="0" applyNumberFormat="1" applyFont="1" applyBorder="1" applyAlignment="1">
      <alignment horizontal="center" vertical="center"/>
    </xf>
    <xf numFmtId="1" fontId="8" fillId="0" borderId="514" xfId="0" applyNumberFormat="1" applyFont="1" applyBorder="1" applyAlignment="1">
      <alignment horizontal="left" vertical="center" wrapText="1"/>
    </xf>
    <xf numFmtId="1" fontId="8" fillId="0" borderId="515" xfId="0" applyNumberFormat="1" applyFont="1" applyBorder="1" applyAlignment="1">
      <alignment horizontal="left" vertical="center" wrapText="1"/>
    </xf>
    <xf numFmtId="1" fontId="8" fillId="0" borderId="516" xfId="0" applyNumberFormat="1" applyFont="1" applyBorder="1" applyAlignment="1">
      <alignment horizontal="left" vertical="center" wrapText="1"/>
    </xf>
    <xf numFmtId="1" fontId="8" fillId="0" borderId="459" xfId="0" applyNumberFormat="1" applyFont="1" applyBorder="1" applyAlignment="1">
      <alignment horizontal="left" vertical="center" wrapText="1"/>
    </xf>
    <xf numFmtId="1" fontId="8" fillId="0" borderId="518" xfId="0" applyNumberFormat="1" applyFont="1" applyBorder="1" applyAlignment="1">
      <alignment horizontal="left" vertical="center" wrapText="1"/>
    </xf>
    <xf numFmtId="1" fontId="8" fillId="0" borderId="456" xfId="0" applyNumberFormat="1" applyFont="1" applyBorder="1" applyAlignment="1">
      <alignment horizontal="left" vertical="center" wrapText="1"/>
    </xf>
    <xf numFmtId="1" fontId="8" fillId="3" borderId="452" xfId="0" applyNumberFormat="1" applyFont="1" applyFill="1" applyBorder="1" applyAlignment="1">
      <alignment horizontal="left" vertical="center" wrapText="1"/>
    </xf>
    <xf numFmtId="1" fontId="8" fillId="3" borderId="453" xfId="0" applyNumberFormat="1" applyFont="1" applyFill="1" applyBorder="1" applyAlignment="1">
      <alignment horizontal="left" vertical="center" wrapText="1"/>
    </xf>
    <xf numFmtId="1" fontId="8" fillId="3" borderId="455" xfId="0" applyNumberFormat="1" applyFont="1" applyFill="1" applyBorder="1" applyAlignment="1">
      <alignment horizontal="left" vertical="center" wrapText="1"/>
    </xf>
    <xf numFmtId="1" fontId="8" fillId="0" borderId="508" xfId="0" applyNumberFormat="1" applyFont="1" applyBorder="1" applyAlignment="1">
      <alignment horizontal="center" vertical="center" wrapText="1"/>
    </xf>
    <xf numFmtId="1" fontId="8" fillId="0" borderId="504" xfId="0" applyNumberFormat="1" applyFont="1" applyBorder="1" applyAlignment="1">
      <alignment horizontal="center" vertical="center"/>
    </xf>
    <xf numFmtId="1" fontId="8" fillId="0" borderId="505" xfId="0" applyNumberFormat="1" applyFont="1" applyBorder="1" applyAlignment="1">
      <alignment horizontal="center" vertical="center"/>
    </xf>
    <xf numFmtId="1" fontId="8" fillId="0" borderId="506" xfId="0" applyNumberFormat="1" applyFont="1" applyBorder="1" applyAlignment="1">
      <alignment horizontal="center" vertical="center"/>
    </xf>
    <xf numFmtId="1" fontId="8" fillId="4" borderId="504" xfId="0" applyNumberFormat="1" applyFont="1" applyFill="1" applyBorder="1" applyAlignment="1">
      <alignment horizontal="center" vertical="center" wrapText="1"/>
    </xf>
    <xf numFmtId="1" fontId="8" fillId="4" borderId="505" xfId="0" applyNumberFormat="1" applyFont="1" applyFill="1" applyBorder="1" applyAlignment="1">
      <alignment horizontal="center" vertical="center" wrapText="1"/>
    </xf>
    <xf numFmtId="1" fontId="8" fillId="4" borderId="506" xfId="0" applyNumberFormat="1" applyFont="1" applyFill="1" applyBorder="1" applyAlignment="1">
      <alignment horizontal="center" vertical="center" wrapText="1"/>
    </xf>
    <xf numFmtId="1" fontId="8" fillId="0" borderId="507" xfId="0" applyNumberFormat="1" applyFont="1" applyBorder="1" applyAlignment="1">
      <alignment horizontal="center" vertical="center" wrapText="1"/>
    </xf>
    <xf numFmtId="1" fontId="8" fillId="0" borderId="509" xfId="0" applyNumberFormat="1" applyFont="1" applyBorder="1" applyAlignment="1">
      <alignment horizontal="center" vertical="center" wrapText="1"/>
    </xf>
    <xf numFmtId="1" fontId="8" fillId="3" borderId="507" xfId="0" applyNumberFormat="1" applyFont="1" applyFill="1" applyBorder="1" applyAlignment="1">
      <alignment horizontal="center" vertical="center"/>
    </xf>
    <xf numFmtId="1" fontId="8" fillId="3" borderId="508" xfId="0" applyNumberFormat="1" applyFont="1" applyFill="1" applyBorder="1" applyAlignment="1">
      <alignment horizontal="center" vertical="center"/>
    </xf>
    <xf numFmtId="1" fontId="8" fillId="3" borderId="451" xfId="0" applyNumberFormat="1" applyFont="1" applyFill="1" applyBorder="1" applyAlignment="1">
      <alignment horizontal="left" vertical="center" wrapText="1"/>
    </xf>
    <xf numFmtId="1" fontId="8" fillId="3" borderId="459" xfId="0" applyNumberFormat="1" applyFont="1" applyFill="1" applyBorder="1" applyAlignment="1">
      <alignment horizontal="left" vertical="center" wrapText="1"/>
    </xf>
    <xf numFmtId="1" fontId="8" fillId="3" borderId="456" xfId="0" applyNumberFormat="1" applyFont="1" applyFill="1" applyBorder="1" applyAlignment="1">
      <alignment horizontal="left" vertical="center" wrapText="1"/>
    </xf>
    <xf numFmtId="1" fontId="8" fillId="0" borderId="415" xfId="0" applyNumberFormat="1" applyFont="1" applyBorder="1" applyAlignment="1">
      <alignment horizontal="center" vertical="center" wrapText="1"/>
    </xf>
    <xf numFmtId="1" fontId="8" fillId="4" borderId="490" xfId="0" applyNumberFormat="1" applyFont="1" applyFill="1" applyBorder="1" applyAlignment="1">
      <alignment horizontal="left" vertical="center" wrapText="1"/>
    </xf>
    <xf numFmtId="1" fontId="8" fillId="3" borderId="423" xfId="0" applyNumberFormat="1" applyFont="1" applyFill="1" applyBorder="1" applyAlignment="1">
      <alignment horizontal="left" vertical="center" wrapText="1"/>
    </xf>
    <xf numFmtId="1" fontId="8" fillId="3" borderId="425" xfId="0" applyNumberFormat="1" applyFont="1" applyFill="1" applyBorder="1" applyAlignment="1">
      <alignment horizontal="left" vertical="center" wrapText="1"/>
    </xf>
    <xf numFmtId="1" fontId="8" fillId="4" borderId="419" xfId="0" applyNumberFormat="1" applyFont="1" applyFill="1" applyBorder="1" applyAlignment="1">
      <alignment horizontal="center" vertical="center" wrapText="1"/>
    </xf>
    <xf numFmtId="1" fontId="8" fillId="0" borderId="423" xfId="0" applyNumberFormat="1" applyFont="1" applyBorder="1" applyAlignment="1">
      <alignment horizontal="left" wrapText="1"/>
    </xf>
    <xf numFmtId="1" fontId="8" fillId="0" borderId="425" xfId="0" applyNumberFormat="1" applyFont="1" applyBorder="1" applyAlignment="1">
      <alignment horizontal="left" wrapText="1"/>
    </xf>
    <xf numFmtId="1" fontId="8" fillId="3" borderId="420" xfId="0" applyNumberFormat="1" applyFont="1" applyFill="1" applyBorder="1" applyAlignment="1">
      <alignment horizontal="center" vertical="center"/>
    </xf>
    <xf numFmtId="1" fontId="8" fillId="4" borderId="420" xfId="0" applyNumberFormat="1" applyFont="1" applyFill="1" applyBorder="1" applyAlignment="1">
      <alignment horizontal="center" vertical="center" wrapText="1"/>
    </xf>
    <xf numFmtId="1" fontId="8" fillId="4" borderId="417" xfId="0" applyNumberFormat="1" applyFont="1" applyFill="1" applyBorder="1" applyAlignment="1">
      <alignment horizontal="center" vertical="center" wrapText="1"/>
    </xf>
    <xf numFmtId="1" fontId="8" fillId="0" borderId="432" xfId="0" applyNumberFormat="1" applyFont="1" applyBorder="1" applyAlignment="1">
      <alignment horizontal="center" vertical="center" wrapText="1"/>
    </xf>
    <xf numFmtId="1" fontId="8" fillId="0" borderId="388" xfId="0" applyNumberFormat="1" applyFont="1" applyBorder="1" applyAlignment="1">
      <alignment horizontal="center" vertical="center" wrapText="1"/>
    </xf>
    <xf numFmtId="1" fontId="8" fillId="4" borderId="446" xfId="0" applyNumberFormat="1" applyFont="1" applyFill="1" applyBorder="1" applyAlignment="1">
      <alignment horizontal="center" vertical="center" wrapText="1"/>
    </xf>
    <xf numFmtId="1" fontId="8" fillId="0" borderId="446" xfId="0" applyNumberFormat="1" applyFont="1" applyBorder="1" applyAlignment="1">
      <alignment horizontal="center" vertical="center" wrapText="1"/>
    </xf>
    <xf numFmtId="1" fontId="8" fillId="3" borderId="447" xfId="0" applyNumberFormat="1" applyFont="1" applyFill="1" applyBorder="1" applyAlignment="1">
      <alignment horizontal="center" vertical="center" wrapText="1"/>
    </xf>
    <xf numFmtId="1" fontId="8" fillId="3" borderId="389" xfId="0" applyNumberFormat="1" applyFont="1" applyFill="1" applyBorder="1" applyAlignment="1">
      <alignment horizontal="center" vertical="center" wrapText="1"/>
    </xf>
    <xf numFmtId="1" fontId="8" fillId="4" borderId="431" xfId="0" applyNumberFormat="1" applyFont="1" applyFill="1" applyBorder="1" applyAlignment="1">
      <alignment horizontal="center" vertical="center" wrapText="1"/>
    </xf>
    <xf numFmtId="1" fontId="8" fillId="4" borderId="438" xfId="0" applyNumberFormat="1" applyFont="1" applyFill="1" applyBorder="1" applyAlignment="1">
      <alignment horizontal="center" vertical="center" wrapText="1"/>
    </xf>
    <xf numFmtId="1" fontId="8" fillId="4" borderId="390" xfId="0" applyNumberFormat="1" applyFont="1" applyFill="1" applyBorder="1" applyAlignment="1">
      <alignment horizontal="center" vertical="center" wrapText="1"/>
    </xf>
    <xf numFmtId="1" fontId="8" fillId="3" borderId="413" xfId="0" applyNumberFormat="1" applyFont="1" applyFill="1" applyBorder="1" applyAlignment="1">
      <alignment horizontal="center" vertical="center" wrapText="1"/>
    </xf>
    <xf numFmtId="1" fontId="8" fillId="3" borderId="414" xfId="0" applyNumberFormat="1" applyFont="1" applyFill="1" applyBorder="1" applyAlignment="1">
      <alignment horizontal="center" vertical="center" wrapText="1"/>
    </xf>
    <xf numFmtId="1" fontId="8" fillId="3" borderId="415" xfId="0" applyNumberFormat="1" applyFont="1" applyFill="1" applyBorder="1" applyAlignment="1">
      <alignment horizontal="center" vertical="center" wrapText="1"/>
    </xf>
    <xf numFmtId="1" fontId="8" fillId="3" borderId="234" xfId="0" applyNumberFormat="1" applyFont="1" applyFill="1" applyBorder="1" applyAlignment="1">
      <alignment horizontal="center" vertical="center" wrapText="1"/>
    </xf>
    <xf numFmtId="1" fontId="8" fillId="0" borderId="413" xfId="0" applyNumberFormat="1" applyFont="1" applyBorder="1" applyAlignment="1">
      <alignment horizontal="center" vertical="center" wrapText="1"/>
    </xf>
    <xf numFmtId="1" fontId="8" fillId="0" borderId="414" xfId="0" applyNumberFormat="1" applyFont="1" applyBorder="1" applyAlignment="1">
      <alignment horizontal="center" vertical="center" wrapText="1"/>
    </xf>
    <xf numFmtId="1" fontId="8" fillId="0" borderId="234" xfId="0" applyNumberFormat="1" applyFont="1" applyBorder="1" applyAlignment="1">
      <alignment horizontal="center" vertical="center" wrapText="1"/>
    </xf>
    <xf numFmtId="1" fontId="8" fillId="0" borderId="430" xfId="0" applyNumberFormat="1" applyFont="1" applyBorder="1" applyAlignment="1">
      <alignment horizontal="center" vertical="center" wrapText="1"/>
    </xf>
    <xf numFmtId="1" fontId="8" fillId="0" borderId="445" xfId="0" applyNumberFormat="1" applyFont="1" applyBorder="1" applyAlignment="1">
      <alignment horizontal="center" vertical="center" wrapText="1"/>
    </xf>
    <xf numFmtId="1" fontId="8" fillId="0" borderId="448" xfId="0" applyNumberFormat="1" applyFont="1" applyBorder="1" applyAlignment="1">
      <alignment horizontal="center" vertical="center" wrapText="1"/>
    </xf>
    <xf numFmtId="1" fontId="8" fillId="0" borderId="438" xfId="0" applyNumberFormat="1" applyFont="1" applyBorder="1" applyAlignment="1">
      <alignment horizontal="center" vertical="center" wrapText="1"/>
    </xf>
    <xf numFmtId="1" fontId="8" fillId="0" borderId="390" xfId="0" applyNumberFormat="1" applyFont="1" applyBorder="1" applyAlignment="1">
      <alignment horizontal="center" vertical="center" wrapText="1"/>
    </xf>
    <xf numFmtId="1" fontId="8" fillId="3" borderId="436" xfId="0" applyNumberFormat="1" applyFont="1" applyFill="1" applyBorder="1" applyAlignment="1">
      <alignment horizontal="left" vertical="center" wrapText="1"/>
    </xf>
    <xf numFmtId="1" fontId="8" fillId="3" borderId="428" xfId="0" applyNumberFormat="1" applyFont="1" applyFill="1" applyBorder="1" applyAlignment="1">
      <alignment horizontal="left" vertical="center" wrapText="1"/>
    </xf>
    <xf numFmtId="1" fontId="8" fillId="0" borderId="440" xfId="0" applyNumberFormat="1" applyFont="1" applyBorder="1" applyAlignment="1">
      <alignment horizontal="center" vertical="center" wrapText="1"/>
    </xf>
    <xf numFmtId="1" fontId="8" fillId="3" borderId="424" xfId="0" applyNumberFormat="1" applyFont="1" applyFill="1" applyBorder="1" applyAlignment="1">
      <alignment horizontal="left" vertical="center" wrapText="1"/>
    </xf>
    <xf numFmtId="1" fontId="8" fillId="12" borderId="236" xfId="0" applyNumberFormat="1" applyFont="1" applyFill="1" applyBorder="1" applyAlignment="1">
      <alignment horizontal="center" vertical="center" wrapText="1"/>
    </xf>
    <xf numFmtId="1" fontId="8" fillId="3" borderId="418" xfId="0" applyNumberFormat="1" applyFont="1" applyFill="1" applyBorder="1" applyAlignment="1">
      <alignment horizontal="center" vertical="center" wrapText="1"/>
    </xf>
    <xf numFmtId="1" fontId="8" fillId="3" borderId="237" xfId="0" applyNumberFormat="1" applyFont="1" applyFill="1" applyBorder="1" applyAlignment="1">
      <alignment horizontal="center" vertical="center" wrapText="1"/>
    </xf>
    <xf numFmtId="1" fontId="8" fillId="0" borderId="420" xfId="0" applyNumberFormat="1" applyFont="1" applyBorder="1" applyAlignment="1">
      <alignment horizontal="center" vertical="center"/>
    </xf>
    <xf numFmtId="1" fontId="8" fillId="12" borderId="419" xfId="0" applyNumberFormat="1" applyFont="1" applyFill="1" applyBorder="1" applyAlignment="1">
      <alignment horizontal="center" vertical="center" wrapText="1"/>
    </xf>
    <xf numFmtId="1" fontId="8" fillId="3" borderId="423" xfId="0" applyNumberFormat="1" applyFont="1" applyFill="1" applyBorder="1" applyAlignment="1">
      <alignment horizontal="left" vertical="center"/>
    </xf>
    <xf numFmtId="1" fontId="8" fillId="3" borderId="425" xfId="0" applyNumberFormat="1" applyFont="1" applyFill="1" applyBorder="1" applyAlignment="1">
      <alignment horizontal="left" vertical="center"/>
    </xf>
    <xf numFmtId="1" fontId="8" fillId="3" borderId="369" xfId="0" applyNumberFormat="1" applyFont="1" applyFill="1" applyBorder="1" applyAlignment="1">
      <alignment horizontal="left" vertical="center" wrapText="1"/>
    </xf>
    <xf numFmtId="1" fontId="8" fillId="3" borderId="370" xfId="0" applyNumberFormat="1" applyFont="1" applyFill="1" applyBorder="1" applyAlignment="1">
      <alignment horizontal="left" vertical="center" wrapText="1"/>
    </xf>
    <xf numFmtId="1" fontId="8" fillId="4" borderId="429" xfId="0" applyNumberFormat="1" applyFont="1" applyFill="1" applyBorder="1" applyAlignment="1">
      <alignment horizontal="center" vertical="center" wrapText="1"/>
    </xf>
    <xf numFmtId="0" fontId="8" fillId="4" borderId="428" xfId="0" applyFont="1" applyFill="1" applyBorder="1" applyAlignment="1">
      <alignment horizontal="left" vertical="center"/>
    </xf>
    <xf numFmtId="0" fontId="8" fillId="4" borderId="370" xfId="0" applyFont="1" applyFill="1" applyBorder="1" applyAlignment="1">
      <alignment horizontal="left" vertical="center"/>
    </xf>
    <xf numFmtId="1" fontId="8" fillId="0" borderId="430" xfId="0" applyNumberFormat="1" applyFont="1" applyBorder="1" applyAlignment="1">
      <alignment horizontal="center" vertical="center"/>
    </xf>
    <xf numFmtId="1" fontId="8" fillId="4" borderId="423" xfId="0" applyNumberFormat="1" applyFont="1" applyFill="1" applyBorder="1" applyAlignment="1">
      <alignment horizontal="left" vertical="center" wrapText="1"/>
    </xf>
    <xf numFmtId="1" fontId="8" fillId="4" borderId="424" xfId="0" applyNumberFormat="1" applyFont="1" applyFill="1" applyBorder="1" applyAlignment="1">
      <alignment horizontal="left" vertical="center" wrapText="1"/>
    </xf>
    <xf numFmtId="1" fontId="8" fillId="4" borderId="425" xfId="0" applyNumberFormat="1" applyFont="1" applyFill="1" applyBorder="1" applyAlignment="1">
      <alignment horizontal="left" vertical="center" wrapText="1"/>
    </xf>
    <xf numFmtId="1" fontId="8" fillId="0" borderId="429" xfId="0" applyNumberFormat="1" applyFont="1" applyBorder="1" applyAlignment="1">
      <alignment horizontal="center" vertical="center" wrapText="1"/>
    </xf>
    <xf numFmtId="1" fontId="8" fillId="3" borderId="429" xfId="0" applyNumberFormat="1" applyFont="1" applyFill="1" applyBorder="1" applyAlignment="1">
      <alignment horizontal="center" vertical="center" wrapText="1"/>
    </xf>
    <xf numFmtId="1" fontId="8" fillId="4" borderId="369" xfId="0" applyNumberFormat="1" applyFont="1" applyFill="1" applyBorder="1" applyAlignment="1">
      <alignment horizontal="left" vertical="center" wrapText="1"/>
    </xf>
    <xf numFmtId="1" fontId="8" fillId="4" borderId="428" xfId="0" applyNumberFormat="1" applyFont="1" applyFill="1" applyBorder="1" applyAlignment="1">
      <alignment horizontal="left" vertical="center" wrapText="1"/>
    </xf>
    <xf numFmtId="1" fontId="8" fillId="4" borderId="370" xfId="0" applyNumberFormat="1" applyFont="1" applyFill="1" applyBorder="1" applyAlignment="1">
      <alignment horizontal="left" vertical="center" wrapText="1"/>
    </xf>
    <xf numFmtId="1" fontId="8" fillId="4" borderId="436" xfId="0" applyNumberFormat="1" applyFont="1" applyFill="1" applyBorder="1" applyAlignment="1">
      <alignment horizontal="left" vertical="center" wrapText="1"/>
    </xf>
    <xf numFmtId="1" fontId="8" fillId="4" borderId="375" xfId="0" applyNumberFormat="1" applyFont="1" applyFill="1" applyBorder="1" applyAlignment="1">
      <alignment horizontal="left" vertical="center" wrapText="1"/>
    </xf>
    <xf numFmtId="1" fontId="8" fillId="3" borderId="375" xfId="0" applyNumberFormat="1" applyFont="1" applyFill="1" applyBorder="1" applyAlignment="1">
      <alignment horizontal="left" vertical="center" wrapText="1"/>
    </xf>
    <xf numFmtId="1" fontId="8" fillId="0" borderId="419" xfId="0" applyNumberFormat="1" applyFont="1" applyBorder="1" applyAlignment="1">
      <alignment horizontal="center" vertical="center"/>
    </xf>
    <xf numFmtId="1" fontId="8" fillId="0" borderId="236" xfId="0" applyNumberFormat="1" applyFont="1" applyBorder="1" applyAlignment="1">
      <alignment horizontal="center" vertical="center"/>
    </xf>
    <xf numFmtId="1" fontId="8" fillId="0" borderId="416" xfId="0" applyNumberFormat="1" applyFont="1" applyBorder="1" applyAlignment="1">
      <alignment horizontal="center" vertical="center"/>
    </xf>
    <xf numFmtId="1" fontId="8" fillId="0" borderId="419" xfId="0" applyNumberFormat="1" applyFont="1" applyBorder="1" applyAlignment="1">
      <alignment horizontal="left" vertical="center" wrapText="1"/>
    </xf>
    <xf numFmtId="1" fontId="8" fillId="0" borderId="236" xfId="0" applyNumberFormat="1" applyFont="1" applyBorder="1" applyAlignment="1">
      <alignment horizontal="left" vertical="center" wrapText="1"/>
    </xf>
    <xf numFmtId="1" fontId="8" fillId="0" borderId="423" xfId="0" applyNumberFormat="1" applyFont="1" applyBorder="1" applyAlignment="1">
      <alignment horizontal="left"/>
    </xf>
    <xf numFmtId="1" fontId="8" fillId="0" borderId="425" xfId="0" applyNumberFormat="1" applyFont="1" applyBorder="1" applyAlignment="1">
      <alignment horizontal="left"/>
    </xf>
    <xf numFmtId="1" fontId="8" fillId="0" borderId="369" xfId="0" applyNumberFormat="1" applyFont="1" applyBorder="1" applyAlignment="1">
      <alignment horizontal="left" vertical="center" wrapText="1"/>
    </xf>
    <xf numFmtId="1" fontId="8" fillId="0" borderId="428" xfId="0" applyNumberFormat="1" applyFont="1" applyBorder="1" applyAlignment="1">
      <alignment horizontal="left" vertical="center" wrapText="1"/>
    </xf>
    <xf numFmtId="1" fontId="8" fillId="0" borderId="370" xfId="0" applyNumberFormat="1" applyFont="1" applyBorder="1" applyAlignment="1">
      <alignment horizontal="left" vertical="center" wrapText="1"/>
    </xf>
    <xf numFmtId="1" fontId="8" fillId="0" borderId="436" xfId="0" applyNumberFormat="1" applyFont="1" applyBorder="1" applyAlignment="1">
      <alignment horizontal="left" vertical="center" wrapText="1"/>
    </xf>
    <xf numFmtId="1" fontId="8" fillId="0" borderId="375" xfId="0" applyNumberFormat="1" applyFont="1" applyBorder="1" applyAlignment="1">
      <alignment horizontal="left" vertical="center" wrapText="1"/>
    </xf>
    <xf numFmtId="1" fontId="8" fillId="0" borderId="234" xfId="0" applyNumberFormat="1" applyFont="1" applyBorder="1" applyAlignment="1">
      <alignment horizontal="left" vertical="center" wrapText="1"/>
    </xf>
    <xf numFmtId="1" fontId="8" fillId="3" borderId="420" xfId="0" applyNumberFormat="1" applyFont="1" applyFill="1" applyBorder="1" applyAlignment="1">
      <alignment horizontal="center" vertical="center" wrapText="1"/>
    </xf>
    <xf numFmtId="1" fontId="8" fillId="3" borderId="416" xfId="0" applyNumberFormat="1" applyFont="1" applyFill="1" applyBorder="1" applyAlignment="1">
      <alignment horizontal="center" vertical="center" wrapText="1"/>
    </xf>
    <xf numFmtId="1" fontId="8" fillId="0" borderId="420" xfId="0" applyNumberFormat="1" applyFont="1" applyBorder="1" applyAlignment="1">
      <alignment horizontal="left" vertical="center" wrapText="1"/>
    </xf>
    <xf numFmtId="1" fontId="8" fillId="0" borderId="416" xfId="0" applyNumberFormat="1" applyFont="1" applyBorder="1" applyAlignment="1">
      <alignment horizontal="left" vertical="center" wrapText="1"/>
    </xf>
    <xf numFmtId="1" fontId="8" fillId="0" borderId="417" xfId="0" applyNumberFormat="1" applyFont="1" applyBorder="1" applyAlignment="1">
      <alignment horizontal="left" vertical="center" wrapText="1"/>
    </xf>
    <xf numFmtId="1" fontId="8" fillId="0" borderId="424" xfId="0" applyNumberFormat="1" applyFont="1" applyBorder="1"/>
    <xf numFmtId="1" fontId="8" fillId="0" borderId="425" xfId="0" applyNumberFormat="1" applyFont="1" applyBorder="1"/>
    <xf numFmtId="1" fontId="8" fillId="0" borderId="428" xfId="0" applyNumberFormat="1" applyFont="1" applyBorder="1"/>
    <xf numFmtId="1" fontId="8" fillId="0" borderId="370" xfId="0" applyNumberFormat="1" applyFont="1" applyBorder="1"/>
    <xf numFmtId="1" fontId="8" fillId="3" borderId="419" xfId="0" applyNumberFormat="1" applyFont="1" applyFill="1" applyBorder="1" applyAlignment="1">
      <alignment horizontal="center" vertical="center" wrapText="1"/>
    </xf>
    <xf numFmtId="1" fontId="8" fillId="3" borderId="236" xfId="0" applyNumberFormat="1" applyFont="1" applyFill="1" applyBorder="1" applyAlignment="1">
      <alignment horizontal="center" vertical="center" wrapText="1"/>
    </xf>
    <xf numFmtId="1" fontId="8" fillId="3" borderId="413" xfId="0" applyNumberFormat="1" applyFont="1" applyFill="1" applyBorder="1" applyAlignment="1">
      <alignment horizontal="center" vertical="center"/>
    </xf>
    <xf numFmtId="1" fontId="8" fillId="3" borderId="415" xfId="0" applyNumberFormat="1" applyFont="1" applyFill="1" applyBorder="1" applyAlignment="1">
      <alignment horizontal="center" vertical="center"/>
    </xf>
    <xf numFmtId="1" fontId="8" fillId="0" borderId="577" xfId="0" applyNumberFormat="1" applyFont="1" applyBorder="1" applyAlignment="1">
      <alignment horizontal="center" vertical="center" wrapText="1"/>
    </xf>
    <xf numFmtId="1" fontId="8" fillId="0" borderId="573" xfId="0" applyNumberFormat="1" applyFont="1" applyBorder="1" applyAlignment="1">
      <alignment horizontal="center" vertical="center"/>
    </xf>
    <xf numFmtId="1" fontId="8" fillId="0" borderId="574" xfId="0" applyNumberFormat="1" applyFont="1" applyBorder="1" applyAlignment="1">
      <alignment horizontal="center" vertical="center"/>
    </xf>
    <xf numFmtId="1" fontId="8" fillId="0" borderId="575" xfId="0" applyNumberFormat="1" applyFont="1" applyBorder="1" applyAlignment="1">
      <alignment horizontal="center" vertical="center"/>
    </xf>
    <xf numFmtId="1" fontId="8" fillId="4" borderId="573" xfId="0" applyNumberFormat="1" applyFont="1" applyFill="1" applyBorder="1" applyAlignment="1">
      <alignment horizontal="center" vertical="center" wrapText="1"/>
    </xf>
    <xf numFmtId="1" fontId="8" fillId="4" borderId="574" xfId="0" applyNumberFormat="1" applyFont="1" applyFill="1" applyBorder="1" applyAlignment="1">
      <alignment horizontal="center" vertical="center" wrapText="1"/>
    </xf>
    <xf numFmtId="1" fontId="8" fillId="4" borderId="575" xfId="0" applyNumberFormat="1" applyFont="1" applyFill="1" applyBorder="1" applyAlignment="1">
      <alignment horizontal="center" vertical="center" wrapText="1"/>
    </xf>
    <xf numFmtId="1" fontId="8" fillId="0" borderId="576" xfId="0" applyNumberFormat="1" applyFont="1" applyBorder="1" applyAlignment="1">
      <alignment horizontal="center" vertical="center" wrapText="1"/>
    </xf>
    <xf numFmtId="1" fontId="8" fillId="0" borderId="578" xfId="0" applyNumberFormat="1" applyFont="1" applyBorder="1" applyAlignment="1">
      <alignment horizontal="center" vertical="center" wrapText="1"/>
    </xf>
    <xf numFmtId="1" fontId="8" fillId="0" borderId="506" xfId="0" applyNumberFormat="1" applyFont="1" applyBorder="1" applyAlignment="1">
      <alignment horizontal="center" vertical="center" wrapText="1"/>
    </xf>
    <xf numFmtId="1" fontId="8" fillId="3" borderId="514" xfId="0" applyNumberFormat="1" applyFont="1" applyFill="1" applyBorder="1" applyAlignment="1">
      <alignment horizontal="left" vertical="center" wrapText="1"/>
    </xf>
    <xf numFmtId="1" fontId="8" fillId="3" borderId="516" xfId="0" applyNumberFormat="1" applyFont="1" applyFill="1" applyBorder="1" applyAlignment="1">
      <alignment horizontal="left" vertical="center" wrapText="1"/>
    </xf>
    <xf numFmtId="1" fontId="8" fillId="4" borderId="510" xfId="0" applyNumberFormat="1" applyFont="1" applyFill="1" applyBorder="1" applyAlignment="1">
      <alignment horizontal="center" vertical="center" wrapText="1"/>
    </xf>
    <xf numFmtId="1" fontId="8" fillId="0" borderId="540" xfId="0" applyNumberFormat="1" applyFont="1" applyBorder="1" applyAlignment="1">
      <alignment horizontal="center" vertical="center" wrapText="1"/>
    </xf>
    <xf numFmtId="1" fontId="8" fillId="4" borderId="540" xfId="0" applyNumberFormat="1" applyFont="1" applyFill="1" applyBorder="1" applyAlignment="1">
      <alignment horizontal="left" vertical="center" wrapText="1"/>
    </xf>
    <xf numFmtId="1" fontId="8" fillId="0" borderId="514" xfId="0" applyNumberFormat="1" applyFont="1" applyBorder="1" applyAlignment="1">
      <alignment horizontal="left" wrapText="1"/>
    </xf>
    <xf numFmtId="1" fontId="8" fillId="0" borderId="516" xfId="0" applyNumberFormat="1" applyFont="1" applyBorder="1" applyAlignment="1">
      <alignment horizontal="left" wrapText="1"/>
    </xf>
    <xf numFmtId="1" fontId="8" fillId="3" borderId="511" xfId="0" applyNumberFormat="1" applyFont="1" applyFill="1" applyBorder="1" applyAlignment="1">
      <alignment horizontal="center" vertical="center"/>
    </xf>
    <xf numFmtId="1" fontId="8" fillId="4" borderId="511" xfId="0" applyNumberFormat="1" applyFont="1" applyFill="1" applyBorder="1" applyAlignment="1">
      <alignment horizontal="center" vertical="center" wrapText="1"/>
    </xf>
    <xf numFmtId="1" fontId="8" fillId="4" borderId="508" xfId="0" applyNumberFormat="1" applyFont="1" applyFill="1" applyBorder="1" applyAlignment="1">
      <alignment horizontal="center" vertical="center" wrapText="1"/>
    </xf>
    <xf numFmtId="1" fontId="8" fillId="0" borderId="524" xfId="0" applyNumberFormat="1" applyFont="1" applyBorder="1" applyAlignment="1">
      <alignment horizontal="center" vertical="center" wrapText="1"/>
    </xf>
    <xf numFmtId="1" fontId="8" fillId="4" borderId="532" xfId="0" applyNumberFormat="1" applyFont="1" applyFill="1" applyBorder="1" applyAlignment="1">
      <alignment horizontal="center" vertical="center" wrapText="1"/>
    </xf>
    <xf numFmtId="1" fontId="8" fillId="0" borderId="532" xfId="0" applyNumberFormat="1" applyFont="1" applyBorder="1" applyAlignment="1">
      <alignment horizontal="center" vertical="center" wrapText="1"/>
    </xf>
    <xf numFmtId="1" fontId="8" fillId="3" borderId="533" xfId="0" applyNumberFormat="1" applyFont="1" applyFill="1" applyBorder="1" applyAlignment="1">
      <alignment horizontal="center" vertical="center" wrapText="1"/>
    </xf>
    <xf numFmtId="1" fontId="8" fillId="4" borderId="523" xfId="0" applyNumberFormat="1" applyFont="1" applyFill="1" applyBorder="1" applyAlignment="1">
      <alignment horizontal="center" vertical="center" wrapText="1"/>
    </xf>
    <xf numFmtId="1" fontId="8" fillId="4" borderId="528" xfId="0" applyNumberFormat="1" applyFont="1" applyFill="1" applyBorder="1" applyAlignment="1">
      <alignment horizontal="center" vertical="center" wrapText="1"/>
    </xf>
    <xf numFmtId="1" fontId="8" fillId="0" borderId="452" xfId="0" applyNumberFormat="1" applyFont="1" applyBorder="1" applyAlignment="1">
      <alignment horizontal="left" vertical="center" wrapText="1"/>
    </xf>
    <xf numFmtId="1" fontId="8" fillId="0" borderId="453" xfId="0" applyNumberFormat="1" applyFont="1" applyBorder="1" applyAlignment="1">
      <alignment horizontal="left" vertical="center" wrapText="1"/>
    </xf>
    <xf numFmtId="1" fontId="8" fillId="0" borderId="455" xfId="0" applyNumberFormat="1" applyFont="1" applyBorder="1" applyAlignment="1">
      <alignment horizontal="left" vertical="center" wrapText="1"/>
    </xf>
    <xf numFmtId="1" fontId="8" fillId="3" borderId="504" xfId="0" applyNumberFormat="1" applyFont="1" applyFill="1" applyBorder="1" applyAlignment="1">
      <alignment horizontal="center" vertical="center" wrapText="1"/>
    </xf>
    <xf numFmtId="1" fontId="8" fillId="3" borderId="505" xfId="0" applyNumberFormat="1" applyFont="1" applyFill="1" applyBorder="1" applyAlignment="1">
      <alignment horizontal="center" vertical="center" wrapText="1"/>
    </xf>
    <xf numFmtId="1" fontId="8" fillId="3" borderId="506" xfId="0" applyNumberFormat="1" applyFont="1" applyFill="1" applyBorder="1" applyAlignment="1">
      <alignment horizontal="center" vertical="center" wrapText="1"/>
    </xf>
    <xf numFmtId="1" fontId="8" fillId="0" borderId="504" xfId="0" applyNumberFormat="1" applyFont="1" applyBorder="1" applyAlignment="1">
      <alignment horizontal="center" vertical="center" wrapText="1"/>
    </xf>
    <xf numFmtId="1" fontId="8" fillId="0" borderId="505" xfId="0" applyNumberFormat="1" applyFont="1" applyBorder="1" applyAlignment="1">
      <alignment horizontal="center" vertical="center" wrapText="1"/>
    </xf>
    <xf numFmtId="1" fontId="8" fillId="0" borderId="522" xfId="0" applyNumberFormat="1" applyFont="1" applyBorder="1" applyAlignment="1">
      <alignment horizontal="center" vertical="center" wrapText="1"/>
    </xf>
    <xf numFmtId="1" fontId="8" fillId="0" borderId="531" xfId="0" applyNumberFormat="1" applyFont="1" applyBorder="1" applyAlignment="1">
      <alignment horizontal="center" vertical="center" wrapText="1"/>
    </xf>
    <xf numFmtId="1" fontId="8" fillId="0" borderId="528" xfId="0" applyNumberFormat="1" applyFont="1" applyBorder="1" applyAlignment="1">
      <alignment horizontal="center" vertical="center" wrapText="1"/>
    </xf>
    <xf numFmtId="1" fontId="8" fillId="0" borderId="529" xfId="0" applyNumberFormat="1" applyFont="1" applyBorder="1" applyAlignment="1">
      <alignment horizontal="center" vertical="center" wrapText="1"/>
    </xf>
    <xf numFmtId="1" fontId="8" fillId="3" borderId="515" xfId="0" applyNumberFormat="1" applyFont="1" applyFill="1" applyBorder="1" applyAlignment="1">
      <alignment horizontal="left" vertical="center" wrapText="1"/>
    </xf>
    <xf numFmtId="1" fontId="8" fillId="3" borderId="518" xfId="0" applyNumberFormat="1" applyFont="1" applyFill="1" applyBorder="1" applyAlignment="1">
      <alignment horizontal="left" vertical="center" wrapText="1"/>
    </xf>
    <xf numFmtId="1" fontId="8" fillId="3" borderId="509" xfId="0" applyNumberFormat="1" applyFont="1" applyFill="1" applyBorder="1" applyAlignment="1">
      <alignment horizontal="center" vertical="center" wrapText="1"/>
    </xf>
    <xf numFmtId="1" fontId="8" fillId="0" borderId="511" xfId="0" applyNumberFormat="1" applyFont="1" applyBorder="1" applyAlignment="1">
      <alignment horizontal="center" vertical="center"/>
    </xf>
    <xf numFmtId="1" fontId="11" fillId="12" borderId="510" xfId="0" applyNumberFormat="1" applyFont="1" applyFill="1" applyBorder="1" applyAlignment="1">
      <alignment horizontal="center" vertical="center" wrapText="1"/>
    </xf>
    <xf numFmtId="1" fontId="11" fillId="12" borderId="13" xfId="0" applyNumberFormat="1" applyFont="1" applyFill="1" applyBorder="1" applyAlignment="1">
      <alignment horizontal="center" vertical="center" wrapText="1"/>
    </xf>
    <xf numFmtId="1" fontId="11" fillId="12" borderId="236" xfId="0" applyNumberFormat="1" applyFont="1" applyFill="1" applyBorder="1" applyAlignment="1">
      <alignment horizontal="center" vertical="center" wrapText="1"/>
    </xf>
    <xf numFmtId="1" fontId="11" fillId="0" borderId="510" xfId="0" applyNumberFormat="1" applyFont="1" applyBorder="1" applyAlignment="1">
      <alignment horizontal="center" vertical="center" wrapText="1"/>
    </xf>
    <xf numFmtId="1" fontId="11" fillId="0" borderId="13" xfId="0" applyNumberFormat="1" applyFont="1" applyBorder="1" applyAlignment="1">
      <alignment horizontal="center" vertical="center" wrapText="1"/>
    </xf>
    <xf numFmtId="1" fontId="11" fillId="0" borderId="236" xfId="0" applyNumberFormat="1" applyFont="1" applyBorder="1" applyAlignment="1">
      <alignment horizontal="center" vertical="center" wrapText="1"/>
    </xf>
    <xf numFmtId="1" fontId="8" fillId="12" borderId="510" xfId="0" applyNumberFormat="1" applyFont="1" applyFill="1" applyBorder="1" applyAlignment="1">
      <alignment horizontal="center" vertical="center" wrapText="1"/>
    </xf>
    <xf numFmtId="1" fontId="8" fillId="3" borderId="514" xfId="0" applyNumberFormat="1" applyFont="1" applyFill="1" applyBorder="1" applyAlignment="1">
      <alignment horizontal="left" vertical="center"/>
    </xf>
    <xf numFmtId="1" fontId="8" fillId="3" borderId="516" xfId="0" applyNumberFormat="1" applyFont="1" applyFill="1" applyBorder="1" applyAlignment="1">
      <alignment horizontal="left" vertical="center"/>
    </xf>
    <xf numFmtId="1" fontId="8" fillId="4" borderId="521" xfId="0" applyNumberFormat="1" applyFont="1" applyFill="1" applyBorder="1" applyAlignment="1">
      <alignment horizontal="center" vertical="center" wrapText="1"/>
    </xf>
    <xf numFmtId="1" fontId="8" fillId="0" borderId="522" xfId="0" applyNumberFormat="1" applyFont="1" applyBorder="1" applyAlignment="1">
      <alignment horizontal="center" vertical="center"/>
    </xf>
    <xf numFmtId="1" fontId="8" fillId="4" borderId="514" xfId="0" applyNumberFormat="1" applyFont="1" applyFill="1" applyBorder="1" applyAlignment="1">
      <alignment horizontal="left" vertical="center" wrapText="1"/>
    </xf>
    <xf numFmtId="1" fontId="8" fillId="4" borderId="515" xfId="0" applyNumberFormat="1" applyFont="1" applyFill="1" applyBorder="1" applyAlignment="1">
      <alignment horizontal="left" vertical="center" wrapText="1"/>
    </xf>
    <xf numFmtId="1" fontId="8" fillId="4" borderId="516" xfId="0" applyNumberFormat="1" applyFont="1" applyFill="1" applyBorder="1" applyAlignment="1">
      <alignment horizontal="left" vertical="center" wrapText="1"/>
    </xf>
    <xf numFmtId="1" fontId="8" fillId="4" borderId="459" xfId="0" applyNumberFormat="1" applyFont="1" applyFill="1" applyBorder="1" applyAlignment="1">
      <alignment horizontal="left" vertical="center" wrapText="1"/>
    </xf>
    <xf numFmtId="1" fontId="8" fillId="4" borderId="518" xfId="0" applyNumberFormat="1" applyFont="1" applyFill="1" applyBorder="1" applyAlignment="1">
      <alignment horizontal="left" vertical="center" wrapText="1"/>
    </xf>
    <xf numFmtId="1" fontId="8" fillId="4" borderId="456" xfId="0" applyNumberFormat="1" applyFont="1" applyFill="1" applyBorder="1" applyAlignment="1">
      <alignment horizontal="left" vertical="center" wrapText="1"/>
    </xf>
    <xf numFmtId="1" fontId="8" fillId="0" borderId="521" xfId="0" applyNumberFormat="1" applyFont="1" applyBorder="1" applyAlignment="1">
      <alignment horizontal="center" vertical="center" wrapText="1"/>
    </xf>
    <xf numFmtId="1" fontId="8" fillId="3" borderId="521" xfId="0" applyNumberFormat="1" applyFont="1" applyFill="1" applyBorder="1" applyAlignment="1">
      <alignment horizontal="center" vertical="center" wrapText="1"/>
    </xf>
    <xf numFmtId="1" fontId="8" fillId="4" borderId="451" xfId="0" applyNumberFormat="1" applyFont="1" applyFill="1" applyBorder="1" applyAlignment="1">
      <alignment horizontal="left" vertical="center" wrapText="1"/>
    </xf>
    <xf numFmtId="1" fontId="8" fillId="0" borderId="451" xfId="0" applyNumberFormat="1" applyFont="1" applyBorder="1" applyAlignment="1">
      <alignment horizontal="left" vertical="center" wrapText="1"/>
    </xf>
    <xf numFmtId="1" fontId="8" fillId="0" borderId="510" xfId="0" applyNumberFormat="1" applyFont="1" applyBorder="1" applyAlignment="1">
      <alignment horizontal="center" vertical="center"/>
    </xf>
    <xf numFmtId="1" fontId="8" fillId="0" borderId="507" xfId="0" applyNumberFormat="1" applyFont="1" applyBorder="1" applyAlignment="1">
      <alignment horizontal="center" vertical="center"/>
    </xf>
    <xf numFmtId="1" fontId="8" fillId="0" borderId="510" xfId="0" applyNumberFormat="1" applyFont="1" applyBorder="1" applyAlignment="1">
      <alignment horizontal="left" vertical="center" wrapText="1"/>
    </xf>
    <xf numFmtId="1" fontId="8" fillId="0" borderId="514" xfId="0" applyNumberFormat="1" applyFont="1" applyBorder="1" applyAlignment="1">
      <alignment horizontal="left"/>
    </xf>
    <xf numFmtId="1" fontId="8" fillId="0" borderId="516" xfId="0" applyNumberFormat="1" applyFont="1" applyBorder="1" applyAlignment="1">
      <alignment horizontal="left"/>
    </xf>
    <xf numFmtId="1" fontId="8" fillId="3" borderId="511" xfId="0" applyNumberFormat="1" applyFont="1" applyFill="1" applyBorder="1" applyAlignment="1">
      <alignment horizontal="center" vertical="center" wrapText="1"/>
    </xf>
    <xf numFmtId="1" fontId="8" fillId="3" borderId="507" xfId="0" applyNumberFormat="1" applyFont="1" applyFill="1" applyBorder="1" applyAlignment="1">
      <alignment horizontal="center" vertical="center" wrapText="1"/>
    </xf>
    <xf numFmtId="1" fontId="8" fillId="0" borderId="511" xfId="0" applyNumberFormat="1" applyFont="1" applyBorder="1" applyAlignment="1">
      <alignment horizontal="left" vertical="center" wrapText="1"/>
    </xf>
    <xf numFmtId="1" fontId="8" fillId="0" borderId="507" xfId="0" applyNumberFormat="1" applyFont="1" applyBorder="1" applyAlignment="1">
      <alignment horizontal="left" vertical="center" wrapText="1"/>
    </xf>
    <xf numFmtId="1" fontId="8" fillId="0" borderId="508" xfId="0" applyNumberFormat="1" applyFont="1" applyBorder="1" applyAlignment="1">
      <alignment horizontal="left" vertical="center" wrapText="1"/>
    </xf>
    <xf numFmtId="1" fontId="8" fillId="0" borderId="515" xfId="0" applyNumberFormat="1" applyFont="1" applyBorder="1"/>
    <xf numFmtId="1" fontId="8" fillId="0" borderId="516" xfId="0" applyNumberFormat="1" applyFont="1" applyBorder="1"/>
    <xf numFmtId="1" fontId="8" fillId="0" borderId="458" xfId="0" applyNumberFormat="1" applyFont="1" applyBorder="1"/>
    <xf numFmtId="1" fontId="8" fillId="0" borderId="518" xfId="0" applyNumberFormat="1" applyFont="1" applyBorder="1"/>
    <xf numFmtId="1" fontId="8" fillId="0" borderId="456" xfId="0" applyNumberFormat="1" applyFont="1" applyBorder="1"/>
    <xf numFmtId="1" fontId="8" fillId="0" borderId="450" xfId="0" applyNumberFormat="1" applyFont="1" applyBorder="1"/>
    <xf numFmtId="1" fontId="8" fillId="3" borderId="510" xfId="0" applyNumberFormat="1" applyFont="1" applyFill="1" applyBorder="1" applyAlignment="1">
      <alignment horizontal="center" vertical="center" wrapText="1"/>
    </xf>
    <xf numFmtId="1" fontId="8" fillId="3" borderId="504" xfId="0" applyNumberFormat="1" applyFont="1" applyFill="1" applyBorder="1" applyAlignment="1">
      <alignment horizontal="center" vertical="center"/>
    </xf>
    <xf numFmtId="1" fontId="8" fillId="3" borderId="506" xfId="0" applyNumberFormat="1" applyFont="1" applyFill="1" applyBorder="1" applyAlignment="1">
      <alignment horizontal="center" vertical="center"/>
    </xf>
    <xf numFmtId="1" fontId="8" fillId="0" borderId="639" xfId="0" applyNumberFormat="1" applyFont="1" applyBorder="1" applyAlignment="1">
      <alignment horizontal="center" vertical="center" wrapText="1"/>
    </xf>
    <xf numFmtId="1" fontId="8" fillId="0" borderId="604" xfId="0" applyNumberFormat="1" applyFont="1" applyBorder="1" applyAlignment="1">
      <alignment horizontal="center" vertical="center" wrapText="1"/>
    </xf>
    <xf numFmtId="1" fontId="8" fillId="0" borderId="584" xfId="0" applyNumberFormat="1" applyFont="1" applyBorder="1" applyAlignment="1">
      <alignment horizontal="center" vertical="center" wrapText="1"/>
    </xf>
    <xf numFmtId="1" fontId="8" fillId="0" borderId="637" xfId="0" applyNumberFormat="1" applyFont="1" applyBorder="1" applyAlignment="1" applyProtection="1">
      <alignment horizontal="center" vertical="center" wrapText="1"/>
      <protection hidden="1"/>
    </xf>
    <xf numFmtId="1" fontId="8" fillId="0" borderId="637" xfId="0" applyNumberFormat="1" applyFont="1" applyBorder="1" applyAlignment="1">
      <alignment horizontal="center" vertical="center"/>
    </xf>
    <xf numFmtId="1" fontId="8" fillId="0" borderId="637" xfId="0" applyNumberFormat="1" applyFont="1" applyBorder="1" applyAlignment="1">
      <alignment horizontal="center" vertical="center" wrapText="1"/>
    </xf>
    <xf numFmtId="1" fontId="8" fillId="0" borderId="633" xfId="0" applyNumberFormat="1" applyFont="1" applyBorder="1" applyAlignment="1">
      <alignment horizontal="center" vertical="center"/>
    </xf>
    <xf numFmtId="1" fontId="8" fillId="0" borderId="634" xfId="0" applyNumberFormat="1" applyFont="1" applyBorder="1" applyAlignment="1">
      <alignment horizontal="center" vertical="center"/>
    </xf>
    <xf numFmtId="1" fontId="8" fillId="0" borderId="635" xfId="0" applyNumberFormat="1" applyFont="1" applyBorder="1" applyAlignment="1">
      <alignment horizontal="center" vertical="center"/>
    </xf>
    <xf numFmtId="1" fontId="8" fillId="4" borderId="633" xfId="0" applyNumberFormat="1" applyFont="1" applyFill="1" applyBorder="1" applyAlignment="1">
      <alignment horizontal="center" vertical="center" wrapText="1"/>
    </xf>
    <xf numFmtId="1" fontId="8" fillId="4" borderId="634" xfId="0" applyNumberFormat="1" applyFont="1" applyFill="1" applyBorder="1" applyAlignment="1">
      <alignment horizontal="center" vertical="center" wrapText="1"/>
    </xf>
    <xf numFmtId="1" fontId="8" fillId="4" borderId="635" xfId="0" applyNumberFormat="1" applyFont="1" applyFill="1" applyBorder="1" applyAlignment="1">
      <alignment horizontal="center" vertical="center" wrapText="1"/>
    </xf>
    <xf numFmtId="1" fontId="8" fillId="0" borderId="636" xfId="0" applyNumberFormat="1" applyFont="1" applyBorder="1" applyAlignment="1">
      <alignment horizontal="center" vertical="center" wrapText="1"/>
    </xf>
    <xf numFmtId="1" fontId="8" fillId="0" borderId="638" xfId="0" applyNumberFormat="1" applyFont="1" applyBorder="1" applyAlignment="1">
      <alignment horizontal="center" vertical="center" wrapText="1"/>
    </xf>
    <xf numFmtId="1" fontId="8" fillId="0" borderId="641" xfId="0" applyNumberFormat="1" applyFont="1" applyBorder="1" applyAlignment="1">
      <alignment horizontal="center" vertical="center" wrapText="1"/>
    </xf>
    <xf numFmtId="1" fontId="8" fillId="3" borderId="636" xfId="0" applyNumberFormat="1" applyFont="1" applyFill="1" applyBorder="1" applyAlignment="1">
      <alignment horizontal="center" vertical="center"/>
    </xf>
    <xf numFmtId="1" fontId="8" fillId="3" borderId="637" xfId="0" applyNumberFormat="1" applyFont="1" applyFill="1" applyBorder="1" applyAlignment="1">
      <alignment horizontal="center" vertical="center"/>
    </xf>
    <xf numFmtId="1" fontId="1" fillId="3" borderId="604" xfId="0" applyNumberFormat="1" applyFont="1" applyFill="1" applyBorder="1" applyAlignment="1">
      <alignment horizontal="center" vertical="center" wrapText="1"/>
    </xf>
    <xf numFmtId="1" fontId="8" fillId="0" borderId="575" xfId="0" applyNumberFormat="1" applyFont="1" applyBorder="1" applyAlignment="1">
      <alignment horizontal="center" vertical="center" wrapText="1"/>
    </xf>
    <xf numFmtId="1" fontId="8" fillId="4" borderId="604" xfId="0" applyNumberFormat="1" applyFont="1" applyFill="1" applyBorder="1" applyAlignment="1">
      <alignment horizontal="left" vertical="center" wrapText="1"/>
    </xf>
    <xf numFmtId="1" fontId="8" fillId="4" borderId="577" xfId="0" applyNumberFormat="1" applyFont="1" applyFill="1" applyBorder="1" applyAlignment="1">
      <alignment horizontal="center" vertical="center" wrapText="1"/>
    </xf>
    <xf numFmtId="1" fontId="8" fillId="3" borderId="584" xfId="0" applyNumberFormat="1" applyFont="1" applyFill="1" applyBorder="1" applyAlignment="1">
      <alignment horizontal="center" vertical="center"/>
    </xf>
    <xf numFmtId="1" fontId="8" fillId="3" borderId="582" xfId="0" applyNumberFormat="1" applyFont="1" applyFill="1" applyBorder="1" applyAlignment="1">
      <alignment horizontal="center" vertical="center"/>
    </xf>
    <xf numFmtId="1" fontId="8" fillId="0" borderId="585" xfId="0" applyNumberFormat="1" applyFont="1" applyBorder="1" applyAlignment="1">
      <alignment horizontal="center" vertical="center" wrapText="1"/>
    </xf>
    <xf numFmtId="1" fontId="8" fillId="0" borderId="582" xfId="0" applyNumberFormat="1" applyFont="1" applyBorder="1" applyAlignment="1">
      <alignment horizontal="center" vertical="center" wrapText="1"/>
    </xf>
    <xf numFmtId="1" fontId="8" fillId="4" borderId="584" xfId="0" applyNumberFormat="1" applyFont="1" applyFill="1" applyBorder="1" applyAlignment="1">
      <alignment horizontal="center" vertical="center" wrapText="1"/>
    </xf>
    <xf numFmtId="1" fontId="8" fillId="4" borderId="582" xfId="0" applyNumberFormat="1" applyFont="1" applyFill="1" applyBorder="1" applyAlignment="1">
      <alignment horizontal="center" vertical="center" wrapText="1"/>
    </xf>
    <xf numFmtId="1" fontId="8" fillId="0" borderId="579" xfId="0" applyNumberFormat="1" applyFont="1" applyBorder="1" applyAlignment="1">
      <alignment horizontal="center" vertical="center" wrapText="1"/>
    </xf>
    <xf numFmtId="1" fontId="8" fillId="0" borderId="542" xfId="0" applyNumberFormat="1" applyFont="1" applyBorder="1" applyAlignment="1">
      <alignment horizontal="center" vertical="center" wrapText="1"/>
    </xf>
    <xf numFmtId="1" fontId="8" fillId="4" borderId="590" xfId="0" applyNumberFormat="1" applyFont="1" applyFill="1" applyBorder="1" applyAlignment="1">
      <alignment horizontal="center" vertical="center" wrapText="1"/>
    </xf>
    <xf numFmtId="1" fontId="8" fillId="0" borderId="582" xfId="0" applyNumberFormat="1" applyFont="1" applyBorder="1" applyAlignment="1">
      <alignment horizontal="center" vertical="center"/>
    </xf>
    <xf numFmtId="1" fontId="8" fillId="0" borderId="590" xfId="0" applyNumberFormat="1" applyFont="1" applyBorder="1" applyAlignment="1">
      <alignment horizontal="center" vertical="center" wrapText="1"/>
    </xf>
    <xf numFmtId="1" fontId="8" fillId="3" borderId="591" xfId="0" applyNumberFormat="1" applyFont="1" applyFill="1" applyBorder="1" applyAlignment="1">
      <alignment horizontal="center" vertical="center" wrapText="1"/>
    </xf>
    <xf numFmtId="1" fontId="8" fillId="3" borderId="543" xfId="0" applyNumberFormat="1" applyFont="1" applyFill="1" applyBorder="1" applyAlignment="1">
      <alignment horizontal="center" vertical="center" wrapText="1"/>
    </xf>
    <xf numFmtId="1" fontId="8" fillId="4" borderId="580" xfId="0" applyNumberFormat="1" applyFont="1" applyFill="1" applyBorder="1" applyAlignment="1">
      <alignment horizontal="center" vertical="center" wrapText="1"/>
    </xf>
    <xf numFmtId="1" fontId="8" fillId="4" borderId="544" xfId="0" applyNumberFormat="1" applyFont="1" applyFill="1" applyBorder="1" applyAlignment="1">
      <alignment horizontal="center" vertical="center" wrapText="1"/>
    </xf>
    <xf numFmtId="1" fontId="8" fillId="3" borderId="573" xfId="0" applyNumberFormat="1" applyFont="1" applyFill="1" applyBorder="1" applyAlignment="1">
      <alignment horizontal="center" vertical="center" wrapText="1"/>
    </xf>
    <xf numFmtId="1" fontId="8" fillId="3" borderId="574" xfId="0" applyNumberFormat="1" applyFont="1" applyFill="1" applyBorder="1" applyAlignment="1">
      <alignment horizontal="center" vertical="center" wrapText="1"/>
    </xf>
    <xf numFmtId="1" fontId="8" fillId="3" borderId="575" xfId="0" applyNumberFormat="1" applyFont="1" applyFill="1" applyBorder="1" applyAlignment="1">
      <alignment horizontal="center" vertical="center" wrapText="1"/>
    </xf>
    <xf numFmtId="1" fontId="8" fillId="0" borderId="573" xfId="0" applyNumberFormat="1" applyFont="1" applyBorder="1" applyAlignment="1">
      <alignment horizontal="center" vertical="center" wrapText="1"/>
    </xf>
    <xf numFmtId="1" fontId="8" fillId="0" borderId="574" xfId="0" applyNumberFormat="1" applyFont="1" applyBorder="1" applyAlignment="1">
      <alignment horizontal="center" vertical="center" wrapText="1"/>
    </xf>
    <xf numFmtId="1" fontId="8" fillId="0" borderId="586" xfId="0" applyNumberFormat="1" applyFont="1" applyBorder="1" applyAlignment="1">
      <alignment horizontal="center" vertical="center" wrapText="1"/>
    </xf>
    <xf numFmtId="1" fontId="8" fillId="0" borderId="589" xfId="0" applyNumberFormat="1" applyFont="1" applyBorder="1" applyAlignment="1">
      <alignment horizontal="center" vertical="center" wrapText="1"/>
    </xf>
    <xf numFmtId="1" fontId="8" fillId="0" borderId="592" xfId="0" applyNumberFormat="1" applyFont="1" applyBorder="1" applyAlignment="1">
      <alignment horizontal="center" vertical="center" wrapText="1"/>
    </xf>
    <xf numFmtId="1" fontId="8" fillId="0" borderId="580" xfId="0" applyNumberFormat="1" applyFont="1" applyBorder="1" applyAlignment="1">
      <alignment horizontal="center" vertical="center" wrapText="1"/>
    </xf>
    <xf numFmtId="1" fontId="8" fillId="0" borderId="544" xfId="0" applyNumberFormat="1" applyFont="1" applyBorder="1" applyAlignment="1">
      <alignment horizontal="center" vertical="center" wrapText="1"/>
    </xf>
    <xf numFmtId="1" fontId="8" fillId="0" borderId="588" xfId="0" applyNumberFormat="1" applyFont="1" applyBorder="1" applyAlignment="1">
      <alignment horizontal="center" vertical="center" wrapText="1"/>
    </xf>
    <xf numFmtId="1" fontId="8" fillId="3" borderId="576" xfId="0" applyNumberFormat="1" applyFont="1" applyFill="1" applyBorder="1" applyAlignment="1">
      <alignment horizontal="center" vertical="center" wrapText="1"/>
    </xf>
    <xf numFmtId="1" fontId="8" fillId="3" borderId="578" xfId="0" applyNumberFormat="1" applyFont="1" applyFill="1" applyBorder="1" applyAlignment="1">
      <alignment horizontal="center" vertical="center" wrapText="1"/>
    </xf>
    <xf numFmtId="1" fontId="8" fillId="0" borderId="584" xfId="0" applyNumberFormat="1" applyFont="1" applyBorder="1" applyAlignment="1">
      <alignment horizontal="center" vertical="center"/>
    </xf>
    <xf numFmtId="1" fontId="11" fillId="12" borderId="577" xfId="0" applyNumberFormat="1" applyFont="1" applyFill="1" applyBorder="1" applyAlignment="1">
      <alignment horizontal="center" vertical="center" wrapText="1"/>
    </xf>
    <xf numFmtId="1" fontId="11" fillId="0" borderId="577" xfId="0" applyNumberFormat="1" applyFont="1" applyBorder="1" applyAlignment="1">
      <alignment horizontal="center" vertical="center" wrapText="1"/>
    </xf>
    <xf numFmtId="1" fontId="8" fillId="12" borderId="577" xfId="0" applyNumberFormat="1" applyFont="1" applyFill="1" applyBorder="1" applyAlignment="1">
      <alignment horizontal="center" vertical="center" wrapText="1"/>
    </xf>
    <xf numFmtId="1" fontId="8" fillId="4" borderId="581" xfId="0" applyNumberFormat="1" applyFont="1" applyFill="1" applyBorder="1" applyAlignment="1">
      <alignment horizontal="center" vertical="center" wrapText="1"/>
    </xf>
    <xf numFmtId="1" fontId="8" fillId="0" borderId="586" xfId="0" applyNumberFormat="1" applyFont="1" applyBorder="1" applyAlignment="1">
      <alignment horizontal="center" vertical="center"/>
    </xf>
    <xf numFmtId="1" fontId="8" fillId="0" borderId="581" xfId="0" applyNumberFormat="1" applyFont="1" applyBorder="1" applyAlignment="1">
      <alignment horizontal="center" vertical="center" wrapText="1"/>
    </xf>
    <xf numFmtId="1" fontId="8" fillId="3" borderId="581" xfId="0" applyNumberFormat="1" applyFont="1" applyFill="1" applyBorder="1" applyAlignment="1">
      <alignment horizontal="center" vertical="center" wrapText="1"/>
    </xf>
    <xf numFmtId="1" fontId="8" fillId="0" borderId="577" xfId="0" applyNumberFormat="1" applyFont="1" applyBorder="1" applyAlignment="1">
      <alignment horizontal="center" vertical="center"/>
    </xf>
    <xf numFmtId="1" fontId="8" fillId="0" borderId="585" xfId="0" applyNumberFormat="1" applyFont="1" applyBorder="1" applyAlignment="1">
      <alignment horizontal="center" vertical="center"/>
    </xf>
    <xf numFmtId="1" fontId="8" fillId="0" borderId="577" xfId="0" applyNumberFormat="1" applyFont="1" applyBorder="1" applyAlignment="1">
      <alignment horizontal="left" vertical="center" wrapText="1"/>
    </xf>
    <xf numFmtId="1" fontId="8" fillId="0" borderId="584" xfId="0" applyNumberFormat="1" applyFont="1" applyBorder="1" applyAlignment="1">
      <alignment horizontal="left" vertical="center" wrapText="1"/>
    </xf>
    <xf numFmtId="1" fontId="8" fillId="0" borderId="585" xfId="0" applyNumberFormat="1" applyFont="1" applyBorder="1" applyAlignment="1">
      <alignment horizontal="left" vertical="center" wrapText="1"/>
    </xf>
    <xf numFmtId="1" fontId="8" fillId="0" borderId="582" xfId="0" applyNumberFormat="1" applyFont="1" applyBorder="1" applyAlignment="1">
      <alignment horizontal="left" vertical="center" wrapText="1"/>
    </xf>
    <xf numFmtId="1" fontId="8" fillId="3" borderId="577" xfId="0" applyNumberFormat="1" applyFont="1" applyFill="1" applyBorder="1" applyAlignment="1">
      <alignment horizontal="center" vertical="center" wrapText="1"/>
    </xf>
    <xf numFmtId="1" fontId="8" fillId="3" borderId="573" xfId="0" applyNumberFormat="1" applyFont="1" applyFill="1" applyBorder="1" applyAlignment="1">
      <alignment horizontal="center" vertical="center"/>
    </xf>
    <xf numFmtId="1" fontId="8" fillId="3" borderId="575" xfId="0" applyNumberFormat="1" applyFont="1" applyFill="1" applyBorder="1" applyAlignment="1">
      <alignment horizontal="center" vertical="center"/>
    </xf>
    <xf numFmtId="1" fontId="8" fillId="4" borderId="676" xfId="0" applyNumberFormat="1" applyFont="1" applyFill="1" applyBorder="1" applyAlignment="1" applyProtection="1">
      <alignment horizontal="left" vertical="center" wrapText="1"/>
      <protection hidden="1"/>
    </xf>
    <xf numFmtId="1" fontId="8" fillId="4" borderId="674" xfId="0" applyNumberFormat="1" applyFont="1" applyFill="1" applyBorder="1" applyAlignment="1" applyProtection="1">
      <alignment horizontal="left" vertical="center" wrapText="1"/>
      <protection hidden="1"/>
    </xf>
    <xf numFmtId="1" fontId="8" fillId="4" borderId="662" xfId="0" applyNumberFormat="1" applyFont="1" applyFill="1" applyBorder="1" applyAlignment="1" applyProtection="1">
      <alignment horizontal="left" vertical="center" wrapText="1"/>
      <protection hidden="1"/>
    </xf>
    <xf numFmtId="1" fontId="8" fillId="4" borderId="663" xfId="0" applyNumberFormat="1" applyFont="1" applyFill="1" applyBorder="1" applyAlignment="1" applyProtection="1">
      <alignment horizontal="left" vertical="center" wrapText="1"/>
      <protection hidden="1"/>
    </xf>
    <xf numFmtId="1" fontId="8" fillId="0" borderId="739" xfId="0" applyNumberFormat="1" applyFont="1" applyBorder="1" applyAlignment="1" applyProtection="1">
      <alignment horizontal="left" vertical="center" wrapText="1"/>
      <protection hidden="1"/>
    </xf>
    <xf numFmtId="1" fontId="8" fillId="0" borderId="741" xfId="0" applyNumberFormat="1" applyFont="1" applyBorder="1" applyAlignment="1" applyProtection="1">
      <alignment horizontal="left" vertical="center" wrapText="1"/>
      <protection hidden="1"/>
    </xf>
    <xf numFmtId="1" fontId="8" fillId="0" borderId="676" xfId="0" applyNumberFormat="1" applyFont="1" applyBorder="1" applyAlignment="1" applyProtection="1">
      <alignment horizontal="left" vertical="center" wrapText="1"/>
      <protection hidden="1"/>
    </xf>
    <xf numFmtId="1" fontId="8" fillId="0" borderId="674" xfId="0" applyNumberFormat="1" applyFont="1" applyBorder="1" applyAlignment="1" applyProtection="1">
      <alignment horizontal="left" vertical="center" wrapText="1"/>
      <protection hidden="1"/>
    </xf>
    <xf numFmtId="1" fontId="8" fillId="0" borderId="743" xfId="0" applyNumberFormat="1" applyFont="1" applyBorder="1" applyAlignment="1">
      <alignment horizontal="left"/>
    </xf>
    <xf numFmtId="1" fontId="8" fillId="0" borderId="674" xfId="0" applyNumberFormat="1" applyFont="1" applyBorder="1" applyAlignment="1">
      <alignment horizontal="left"/>
    </xf>
    <xf numFmtId="1" fontId="8" fillId="0" borderId="736" xfId="0" applyNumberFormat="1" applyFont="1" applyBorder="1" applyAlignment="1">
      <alignment horizontal="center" vertical="center" wrapText="1"/>
    </xf>
    <xf numFmtId="1" fontId="8" fillId="0" borderId="733" xfId="0" applyNumberFormat="1" applyFont="1" applyBorder="1" applyAlignment="1" applyProtection="1">
      <alignment horizontal="center" vertical="center" wrapText="1"/>
      <protection hidden="1"/>
    </xf>
    <xf numFmtId="1" fontId="8" fillId="0" borderId="733" xfId="0" applyNumberFormat="1" applyFont="1" applyBorder="1" applyAlignment="1">
      <alignment horizontal="center" vertical="center"/>
    </xf>
    <xf numFmtId="1" fontId="8" fillId="0" borderId="739" xfId="0" applyNumberFormat="1" applyFont="1" applyBorder="1" applyAlignment="1">
      <alignment horizontal="left" vertical="center" wrapText="1"/>
    </xf>
    <xf numFmtId="1" fontId="8" fillId="0" borderId="740" xfId="0" applyNumberFormat="1" applyFont="1" applyBorder="1" applyAlignment="1">
      <alignment horizontal="left" vertical="center" wrapText="1"/>
    </xf>
    <xf numFmtId="1" fontId="8" fillId="0" borderId="741" xfId="0" applyNumberFormat="1" applyFont="1" applyBorder="1" applyAlignment="1">
      <alignment horizontal="left" vertical="center" wrapText="1"/>
    </xf>
    <xf numFmtId="1" fontId="8" fillId="0" borderId="676" xfId="0" applyNumberFormat="1" applyFont="1" applyBorder="1" applyAlignment="1">
      <alignment horizontal="left" vertical="center" wrapText="1"/>
    </xf>
    <xf numFmtId="1" fontId="8" fillId="0" borderId="743" xfId="0" applyNumberFormat="1" applyFont="1" applyBorder="1" applyAlignment="1">
      <alignment horizontal="left" vertical="center" wrapText="1"/>
    </xf>
    <xf numFmtId="1" fontId="8" fillId="0" borderId="674" xfId="0" applyNumberFormat="1" applyFont="1" applyBorder="1" applyAlignment="1">
      <alignment horizontal="left" vertical="center" wrapText="1"/>
    </xf>
    <xf numFmtId="1" fontId="8" fillId="3" borderId="659" xfId="0" applyNumberFormat="1" applyFont="1" applyFill="1" applyBorder="1" applyAlignment="1">
      <alignment horizontal="left" vertical="center" wrapText="1"/>
    </xf>
    <xf numFmtId="1" fontId="8" fillId="3" borderId="671" xfId="0" applyNumberFormat="1" applyFont="1" applyFill="1" applyBorder="1" applyAlignment="1">
      <alignment horizontal="left" vertical="center" wrapText="1"/>
    </xf>
    <xf numFmtId="1" fontId="8" fillId="3" borderId="673" xfId="0" applyNumberFormat="1" applyFont="1" applyFill="1" applyBorder="1" applyAlignment="1">
      <alignment horizontal="left" vertical="center" wrapText="1"/>
    </xf>
    <xf numFmtId="1" fontId="8" fillId="0" borderId="662" xfId="0" applyNumberFormat="1" applyFont="1" applyBorder="1" applyAlignment="1">
      <alignment horizontal="left"/>
    </xf>
    <xf numFmtId="1" fontId="8" fillId="0" borderId="746" xfId="0" applyNumberFormat="1" applyFont="1" applyBorder="1" applyAlignment="1">
      <alignment horizontal="left"/>
    </xf>
    <xf numFmtId="1" fontId="8" fillId="0" borderId="663" xfId="0" applyNumberFormat="1" applyFont="1" applyBorder="1" applyAlignment="1">
      <alignment horizontal="left"/>
    </xf>
    <xf numFmtId="1" fontId="8" fillId="0" borderId="733" xfId="0" applyNumberFormat="1" applyFont="1" applyBorder="1" applyAlignment="1">
      <alignment horizontal="center" vertical="center" wrapText="1"/>
    </xf>
    <xf numFmtId="1" fontId="8" fillId="0" borderId="729" xfId="0" applyNumberFormat="1" applyFont="1" applyBorder="1" applyAlignment="1">
      <alignment horizontal="center" vertical="center"/>
    </xf>
    <xf numFmtId="1" fontId="8" fillId="0" borderId="730" xfId="0" applyNumberFormat="1" applyFont="1" applyBorder="1" applyAlignment="1">
      <alignment horizontal="center" vertical="center"/>
    </xf>
    <xf numFmtId="1" fontId="8" fillId="0" borderId="731" xfId="0" applyNumberFormat="1" applyFont="1" applyBorder="1" applyAlignment="1">
      <alignment horizontal="center" vertical="center"/>
    </xf>
    <xf numFmtId="1" fontId="8" fillId="4" borderId="729" xfId="0" applyNumberFormat="1" applyFont="1" applyFill="1" applyBorder="1" applyAlignment="1">
      <alignment horizontal="center" vertical="center" wrapText="1"/>
    </xf>
    <xf numFmtId="1" fontId="8" fillId="4" borderId="730" xfId="0" applyNumberFormat="1" applyFont="1" applyFill="1" applyBorder="1" applyAlignment="1">
      <alignment horizontal="center" vertical="center" wrapText="1"/>
    </xf>
    <xf numFmtId="1" fontId="8" fillId="4" borderId="731" xfId="0" applyNumberFormat="1" applyFont="1" applyFill="1" applyBorder="1" applyAlignment="1">
      <alignment horizontal="center" vertical="center" wrapText="1"/>
    </xf>
    <xf numFmtId="1" fontId="8" fillId="0" borderId="732" xfId="0" applyNumberFormat="1" applyFont="1" applyBorder="1" applyAlignment="1">
      <alignment horizontal="center" vertical="center" wrapText="1"/>
    </xf>
    <xf numFmtId="1" fontId="8" fillId="0" borderId="734" xfId="0" applyNumberFormat="1" applyFont="1" applyBorder="1" applyAlignment="1">
      <alignment horizontal="center" vertical="center" wrapText="1"/>
    </xf>
    <xf numFmtId="1" fontId="8" fillId="0" borderId="735" xfId="0" applyNumberFormat="1" applyFont="1" applyBorder="1" applyAlignment="1">
      <alignment horizontal="center" vertical="center" wrapText="1"/>
    </xf>
    <xf numFmtId="1" fontId="8" fillId="3" borderId="732" xfId="0" applyNumberFormat="1" applyFont="1" applyFill="1" applyBorder="1" applyAlignment="1">
      <alignment horizontal="center" vertical="center"/>
    </xf>
    <xf numFmtId="1" fontId="8" fillId="3" borderId="733" xfId="0" applyNumberFormat="1" applyFont="1" applyFill="1" applyBorder="1" applyAlignment="1">
      <alignment horizontal="center" vertical="center"/>
    </xf>
    <xf numFmtId="1" fontId="8" fillId="3" borderId="670" xfId="0" applyNumberFormat="1" applyFont="1" applyFill="1" applyBorder="1" applyAlignment="1">
      <alignment horizontal="left" vertical="center" wrapText="1"/>
    </xf>
    <xf numFmtId="1" fontId="8" fillId="3" borderId="676" xfId="0" applyNumberFormat="1" applyFont="1" applyFill="1" applyBorder="1" applyAlignment="1">
      <alignment horizontal="left" vertical="center" wrapText="1"/>
    </xf>
    <xf numFmtId="1" fontId="8" fillId="3" borderId="674" xfId="0" applyNumberFormat="1" applyFont="1" applyFill="1" applyBorder="1" applyAlignment="1">
      <alignment horizontal="left" vertical="center" wrapText="1"/>
    </xf>
    <xf numFmtId="1" fontId="8" fillId="4" borderId="661" xfId="0" applyNumberFormat="1" applyFont="1" applyFill="1" applyBorder="1" applyAlignment="1">
      <alignment horizontal="left" vertical="center" wrapText="1"/>
    </xf>
    <xf numFmtId="1" fontId="8" fillId="3" borderId="691" xfId="0" applyNumberFormat="1" applyFont="1" applyFill="1" applyBorder="1" applyAlignment="1">
      <alignment horizontal="left" vertical="center" wrapText="1"/>
    </xf>
    <xf numFmtId="1" fontId="8" fillId="4" borderId="715" xfId="0" applyNumberFormat="1" applyFont="1" applyFill="1" applyBorder="1" applyAlignment="1">
      <alignment horizontal="left" vertical="center" wrapText="1"/>
    </xf>
    <xf numFmtId="1" fontId="8" fillId="4" borderId="639" xfId="0" applyNumberFormat="1" applyFont="1" applyFill="1" applyBorder="1" applyAlignment="1">
      <alignment horizontal="center" vertical="center" wrapText="1"/>
    </xf>
    <xf numFmtId="1" fontId="8" fillId="4" borderId="604" xfId="0" applyNumberFormat="1" applyFont="1" applyFill="1" applyBorder="1" applyAlignment="1">
      <alignment horizontal="center" vertical="center" wrapText="1"/>
    </xf>
    <xf numFmtId="1" fontId="8" fillId="3" borderId="684" xfId="0" applyNumberFormat="1" applyFont="1" applyFill="1" applyBorder="1" applyAlignment="1">
      <alignment horizontal="left" vertical="center" wrapText="1"/>
    </xf>
    <xf numFmtId="1" fontId="8" fillId="0" borderId="661" xfId="0" applyNumberFormat="1" applyFont="1" applyBorder="1" applyAlignment="1">
      <alignment horizontal="center" vertical="center" wrapText="1"/>
    </xf>
    <xf numFmtId="1" fontId="8" fillId="0" borderId="662" xfId="0" applyNumberFormat="1" applyFont="1" applyBorder="1" applyAlignment="1">
      <alignment horizontal="left" wrapText="1"/>
    </xf>
    <xf numFmtId="1" fontId="8" fillId="0" borderId="663" xfId="0" applyNumberFormat="1" applyFont="1" applyBorder="1" applyAlignment="1">
      <alignment horizontal="left" wrapText="1"/>
    </xf>
    <xf numFmtId="1" fontId="8" fillId="3" borderId="648" xfId="0" applyNumberFormat="1" applyFont="1" applyFill="1" applyBorder="1" applyAlignment="1">
      <alignment horizontal="center" vertical="center"/>
    </xf>
    <xf numFmtId="1" fontId="8" fillId="3" borderId="646" xfId="0" applyNumberFormat="1" applyFont="1" applyFill="1" applyBorder="1" applyAlignment="1">
      <alignment horizontal="center" vertical="center"/>
    </xf>
    <xf numFmtId="1" fontId="8" fillId="0" borderId="649" xfId="0" applyNumberFormat="1" applyFont="1" applyBorder="1" applyAlignment="1">
      <alignment horizontal="center" vertical="center" wrapText="1"/>
    </xf>
    <xf numFmtId="1" fontId="8" fillId="0" borderId="646" xfId="0" applyNumberFormat="1" applyFont="1" applyBorder="1" applyAlignment="1">
      <alignment horizontal="center" vertical="center" wrapText="1"/>
    </xf>
    <xf numFmtId="1" fontId="8" fillId="0" borderId="648" xfId="0" applyNumberFormat="1" applyFont="1" applyBorder="1" applyAlignment="1">
      <alignment horizontal="center" vertical="center" wrapText="1"/>
    </xf>
    <xf numFmtId="1" fontId="8" fillId="4" borderId="648" xfId="0" applyNumberFormat="1" applyFont="1" applyFill="1" applyBorder="1" applyAlignment="1">
      <alignment horizontal="center" vertical="center" wrapText="1"/>
    </xf>
    <xf numFmtId="1" fontId="8" fillId="4" borderId="646" xfId="0" applyNumberFormat="1" applyFont="1" applyFill="1" applyBorder="1" applyAlignment="1">
      <alignment horizontal="center" vertical="center" wrapText="1"/>
    </xf>
    <xf numFmtId="1" fontId="8" fillId="0" borderId="643" xfId="0" applyNumberFormat="1" applyFont="1" applyBorder="1" applyAlignment="1">
      <alignment horizontal="center" vertical="center" wrapText="1"/>
    </xf>
    <xf numFmtId="1" fontId="8" fillId="0" borderId="601" xfId="0" applyNumberFormat="1" applyFont="1" applyBorder="1" applyAlignment="1">
      <alignment horizontal="center" vertical="center" wrapText="1"/>
    </xf>
    <xf numFmtId="1" fontId="8" fillId="4" borderId="656" xfId="0" applyNumberFormat="1" applyFont="1" applyFill="1" applyBorder="1" applyAlignment="1">
      <alignment horizontal="center" vertical="center" wrapText="1"/>
    </xf>
    <xf numFmtId="1" fontId="8" fillId="0" borderId="646" xfId="0" applyNumberFormat="1" applyFont="1" applyBorder="1" applyAlignment="1">
      <alignment horizontal="center" vertical="center"/>
    </xf>
    <xf numFmtId="1" fontId="8" fillId="0" borderId="656" xfId="0" applyNumberFormat="1" applyFont="1" applyBorder="1" applyAlignment="1">
      <alignment horizontal="center" vertical="center" wrapText="1"/>
    </xf>
    <xf numFmtId="1" fontId="8" fillId="3" borderId="657" xfId="0" applyNumberFormat="1" applyFont="1" applyFill="1" applyBorder="1" applyAlignment="1">
      <alignment horizontal="center" vertical="center" wrapText="1"/>
    </xf>
    <xf numFmtId="1" fontId="8" fillId="3" borderId="602" xfId="0" applyNumberFormat="1" applyFont="1" applyFill="1" applyBorder="1" applyAlignment="1">
      <alignment horizontal="center" vertical="center" wrapText="1"/>
    </xf>
    <xf numFmtId="1" fontId="8" fillId="4" borderId="644" xfId="0" applyNumberFormat="1" applyFont="1" applyFill="1" applyBorder="1" applyAlignment="1">
      <alignment horizontal="center" vertical="center" wrapText="1"/>
    </xf>
    <xf numFmtId="1" fontId="8" fillId="4" borderId="603" xfId="0" applyNumberFormat="1" applyFont="1" applyFill="1" applyBorder="1" applyAlignment="1">
      <alignment horizontal="center" vertical="center" wrapText="1"/>
    </xf>
    <xf numFmtId="1" fontId="8" fillId="3" borderId="633" xfId="0" applyNumberFormat="1" applyFont="1" applyFill="1" applyBorder="1" applyAlignment="1">
      <alignment horizontal="center" vertical="center" wrapText="1"/>
    </xf>
    <xf numFmtId="1" fontId="8" fillId="3" borderId="634" xfId="0" applyNumberFormat="1" applyFont="1" applyFill="1" applyBorder="1" applyAlignment="1">
      <alignment horizontal="center" vertical="center" wrapText="1"/>
    </xf>
    <xf numFmtId="1" fontId="8" fillId="3" borderId="635" xfId="0" applyNumberFormat="1" applyFont="1" applyFill="1" applyBorder="1" applyAlignment="1">
      <alignment horizontal="center" vertical="center" wrapText="1"/>
    </xf>
    <xf numFmtId="1" fontId="8" fillId="0" borderId="633" xfId="0" applyNumberFormat="1" applyFont="1" applyBorder="1" applyAlignment="1">
      <alignment horizontal="center" vertical="center" wrapText="1"/>
    </xf>
    <xf numFmtId="1" fontId="8" fillId="0" borderId="634" xfId="0" applyNumberFormat="1" applyFont="1" applyBorder="1" applyAlignment="1">
      <alignment horizontal="center" vertical="center" wrapText="1"/>
    </xf>
    <xf numFmtId="1" fontId="8" fillId="0" borderId="635" xfId="0" applyNumberFormat="1" applyFont="1" applyBorder="1" applyAlignment="1">
      <alignment horizontal="center" vertical="center" wrapText="1"/>
    </xf>
    <xf numFmtId="1" fontId="8" fillId="0" borderId="650" xfId="0" applyNumberFormat="1" applyFont="1" applyBorder="1" applyAlignment="1">
      <alignment horizontal="center" vertical="center" wrapText="1"/>
    </xf>
    <xf numFmtId="1" fontId="8" fillId="0" borderId="655" xfId="0" applyNumberFormat="1" applyFont="1" applyBorder="1" applyAlignment="1">
      <alignment horizontal="center" vertical="center" wrapText="1"/>
    </xf>
    <xf numFmtId="1" fontId="8" fillId="0" borderId="658" xfId="0" applyNumberFormat="1" applyFont="1" applyBorder="1" applyAlignment="1">
      <alignment horizontal="center" vertical="center" wrapText="1"/>
    </xf>
    <xf numFmtId="1" fontId="8" fillId="0" borderId="644" xfId="0" applyNumberFormat="1" applyFont="1" applyBorder="1" applyAlignment="1">
      <alignment horizontal="center" vertical="center" wrapText="1"/>
    </xf>
    <xf numFmtId="1" fontId="8" fillId="0" borderId="603" xfId="0" applyNumberFormat="1" applyFont="1" applyBorder="1" applyAlignment="1">
      <alignment horizontal="center" vertical="center" wrapText="1"/>
    </xf>
    <xf numFmtId="1" fontId="8" fillId="0" borderId="652" xfId="0" applyNumberFormat="1" applyFont="1" applyBorder="1" applyAlignment="1">
      <alignment horizontal="center" vertical="center" wrapText="1"/>
    </xf>
    <xf numFmtId="1" fontId="8" fillId="12" borderId="604" xfId="0" applyNumberFormat="1" applyFont="1" applyFill="1" applyBorder="1" applyAlignment="1">
      <alignment horizontal="center" vertical="center" wrapText="1"/>
    </xf>
    <xf numFmtId="1" fontId="8" fillId="3" borderId="638" xfId="0" applyNumberFormat="1" applyFont="1" applyFill="1" applyBorder="1" applyAlignment="1">
      <alignment horizontal="center" vertical="center" wrapText="1"/>
    </xf>
    <xf numFmtId="1" fontId="8" fillId="3" borderId="641" xfId="0" applyNumberFormat="1" applyFont="1" applyFill="1" applyBorder="1" applyAlignment="1">
      <alignment horizontal="center" vertical="center" wrapText="1"/>
    </xf>
    <xf numFmtId="1" fontId="8" fillId="0" borderId="648" xfId="0" applyNumberFormat="1" applyFont="1" applyBorder="1" applyAlignment="1">
      <alignment horizontal="center" vertical="center"/>
    </xf>
    <xf numFmtId="1" fontId="11" fillId="12" borderId="639" xfId="0" applyNumberFormat="1" applyFont="1" applyFill="1" applyBorder="1" applyAlignment="1">
      <alignment horizontal="center" vertical="center" wrapText="1"/>
    </xf>
    <xf numFmtId="1" fontId="11" fillId="12" borderId="604" xfId="0" applyNumberFormat="1" applyFont="1" applyFill="1" applyBorder="1" applyAlignment="1">
      <alignment horizontal="center" vertical="center" wrapText="1"/>
    </xf>
    <xf numFmtId="1" fontId="11" fillId="0" borderId="639" xfId="0" applyNumberFormat="1" applyFont="1" applyBorder="1" applyAlignment="1">
      <alignment horizontal="center" vertical="center" wrapText="1"/>
    </xf>
    <xf numFmtId="1" fontId="11" fillId="0" borderId="604" xfId="0" applyNumberFormat="1" applyFont="1" applyBorder="1" applyAlignment="1">
      <alignment horizontal="center" vertical="center" wrapText="1"/>
    </xf>
    <xf numFmtId="1" fontId="8" fillId="12" borderId="639" xfId="0" applyNumberFormat="1" applyFont="1" applyFill="1" applyBorder="1" applyAlignment="1">
      <alignment horizontal="center" vertical="center" wrapText="1"/>
    </xf>
    <xf numFmtId="1" fontId="8" fillId="4" borderId="645" xfId="0" applyNumberFormat="1" applyFont="1" applyFill="1" applyBorder="1" applyAlignment="1">
      <alignment horizontal="center" vertical="center" wrapText="1"/>
    </xf>
    <xf numFmtId="1" fontId="8" fillId="0" borderId="650" xfId="0" applyNumberFormat="1" applyFont="1" applyBorder="1" applyAlignment="1">
      <alignment horizontal="center" vertical="center"/>
    </xf>
    <xf numFmtId="1" fontId="8" fillId="0" borderId="645" xfId="0" applyNumberFormat="1" applyFont="1" applyBorder="1" applyAlignment="1">
      <alignment horizontal="center" vertical="center" wrapText="1"/>
    </xf>
    <xf numFmtId="1" fontId="8" fillId="3" borderId="645" xfId="0" applyNumberFormat="1" applyFont="1" applyFill="1" applyBorder="1" applyAlignment="1">
      <alignment horizontal="center" vertical="center" wrapText="1"/>
    </xf>
    <xf numFmtId="1" fontId="8" fillId="0" borderId="639" xfId="0" applyNumberFormat="1" applyFont="1" applyBorder="1" applyAlignment="1">
      <alignment horizontal="center" vertical="center"/>
    </xf>
    <xf numFmtId="1" fontId="8" fillId="0" borderId="604" xfId="0" applyNumberFormat="1" applyFont="1" applyBorder="1" applyAlignment="1">
      <alignment horizontal="center" vertical="center"/>
    </xf>
    <xf numFmtId="1" fontId="8" fillId="0" borderId="649" xfId="0" applyNumberFormat="1" applyFont="1" applyBorder="1" applyAlignment="1">
      <alignment horizontal="center" vertical="center"/>
    </xf>
    <xf numFmtId="1" fontId="8" fillId="0" borderId="639" xfId="0" applyNumberFormat="1" applyFont="1" applyBorder="1" applyAlignment="1">
      <alignment horizontal="left" vertical="center" wrapText="1"/>
    </xf>
    <xf numFmtId="1" fontId="8" fillId="0" borderId="604" xfId="0" applyNumberFormat="1" applyFont="1" applyBorder="1" applyAlignment="1">
      <alignment horizontal="left" vertical="center" wrapText="1"/>
    </xf>
    <xf numFmtId="1" fontId="8" fillId="3" borderId="584" xfId="0" applyNumberFormat="1" applyFont="1" applyFill="1" applyBorder="1" applyAlignment="1">
      <alignment horizontal="center" vertical="center" wrapText="1"/>
    </xf>
    <xf numFmtId="1" fontId="8" fillId="3" borderId="636" xfId="0" applyNumberFormat="1" applyFont="1" applyFill="1" applyBorder="1" applyAlignment="1">
      <alignment horizontal="center" vertical="center" wrapText="1"/>
    </xf>
    <xf numFmtId="1" fontId="8" fillId="0" borderId="648" xfId="0" applyNumberFormat="1" applyFont="1" applyBorder="1" applyAlignment="1">
      <alignment horizontal="left" vertical="center" wrapText="1"/>
    </xf>
    <xf numFmtId="1" fontId="8" fillId="0" borderId="649" xfId="0" applyNumberFormat="1" applyFont="1" applyBorder="1" applyAlignment="1">
      <alignment horizontal="left" vertical="center" wrapText="1"/>
    </xf>
    <xf numFmtId="1" fontId="8" fillId="0" borderId="646" xfId="0" applyNumberFormat="1" applyFont="1" applyBorder="1" applyAlignment="1">
      <alignment horizontal="left" vertical="center" wrapText="1"/>
    </xf>
    <xf numFmtId="1" fontId="8" fillId="0" borderId="636" xfId="0" applyNumberFormat="1" applyFont="1" applyBorder="1" applyAlignment="1">
      <alignment horizontal="left" vertical="center" wrapText="1"/>
    </xf>
    <xf numFmtId="1" fontId="8" fillId="0" borderId="637" xfId="0" applyNumberFormat="1" applyFont="1" applyBorder="1" applyAlignment="1">
      <alignment horizontal="left" vertical="center" wrapText="1"/>
    </xf>
    <xf numFmtId="1" fontId="8" fillId="0" borderId="642" xfId="0" applyNumberFormat="1" applyFont="1" applyBorder="1" applyAlignment="1">
      <alignment horizontal="center" vertical="center"/>
    </xf>
    <xf numFmtId="1" fontId="8" fillId="0" borderId="642" xfId="0" applyNumberFormat="1" applyFont="1" applyBorder="1" applyAlignment="1">
      <alignment horizontal="center" vertical="center" wrapText="1"/>
    </xf>
    <xf numFmtId="1" fontId="8" fillId="0" borderId="636" xfId="0" applyNumberFormat="1" applyFont="1" applyBorder="1" applyAlignment="1">
      <alignment horizontal="center" vertical="center"/>
    </xf>
    <xf numFmtId="1" fontId="8" fillId="3" borderId="639" xfId="0" applyNumberFormat="1" applyFont="1" applyFill="1" applyBorder="1" applyAlignment="1">
      <alignment horizontal="center" vertical="center" wrapText="1"/>
    </xf>
    <xf numFmtId="1" fontId="8" fillId="3" borderId="604" xfId="0" applyNumberFormat="1" applyFont="1" applyFill="1" applyBorder="1" applyAlignment="1">
      <alignment horizontal="center" vertical="center" wrapText="1"/>
    </xf>
    <xf numFmtId="1" fontId="8" fillId="3" borderId="633" xfId="0" applyNumberFormat="1" applyFont="1" applyFill="1" applyBorder="1" applyAlignment="1">
      <alignment horizontal="center" vertical="center"/>
    </xf>
    <xf numFmtId="1" fontId="8" fillId="3" borderId="635" xfId="0" applyNumberFormat="1" applyFont="1" applyFill="1" applyBorder="1" applyAlignment="1">
      <alignment horizontal="center" vertical="center"/>
    </xf>
    <xf numFmtId="1" fontId="8" fillId="3" borderId="739" xfId="0" applyNumberFormat="1" applyFont="1" applyFill="1" applyBorder="1" applyAlignment="1">
      <alignment horizontal="left" vertical="center" wrapText="1"/>
    </xf>
    <xf numFmtId="1" fontId="8" fillId="3" borderId="741" xfId="0" applyNumberFormat="1" applyFont="1" applyFill="1" applyBorder="1" applyAlignment="1">
      <alignment horizontal="left" vertical="center" wrapText="1"/>
    </xf>
    <xf numFmtId="1" fontId="8" fillId="0" borderId="691" xfId="0" applyNumberFormat="1" applyFont="1" applyBorder="1" applyAlignment="1">
      <alignment horizontal="center" vertical="center" wrapText="1"/>
    </xf>
    <xf numFmtId="1" fontId="8" fillId="0" borderId="739" xfId="0" applyNumberFormat="1" applyFont="1" applyBorder="1" applyAlignment="1">
      <alignment horizontal="left" wrapText="1"/>
    </xf>
    <xf numFmtId="1" fontId="8" fillId="0" borderId="741" xfId="0" applyNumberFormat="1" applyFont="1" applyBorder="1" applyAlignment="1">
      <alignment horizontal="left" wrapText="1"/>
    </xf>
    <xf numFmtId="1" fontId="8" fillId="3" borderId="736" xfId="0" applyNumberFormat="1" applyFont="1" applyFill="1" applyBorder="1" applyAlignment="1">
      <alignment horizontal="center" vertical="center"/>
    </xf>
    <xf numFmtId="1" fontId="8" fillId="4" borderId="736" xfId="0" applyNumberFormat="1" applyFont="1" applyFill="1" applyBorder="1" applyAlignment="1">
      <alignment horizontal="center" vertical="center" wrapText="1"/>
    </xf>
    <xf numFmtId="1" fontId="8" fillId="4" borderId="733" xfId="0" applyNumberFormat="1" applyFont="1" applyFill="1" applyBorder="1" applyAlignment="1">
      <alignment horizontal="center" vertical="center" wrapText="1"/>
    </xf>
    <xf numFmtId="1" fontId="8" fillId="4" borderId="750" xfId="0" applyNumberFormat="1" applyFont="1" applyFill="1" applyBorder="1" applyAlignment="1">
      <alignment horizontal="center" vertical="center" wrapText="1"/>
    </xf>
    <xf numFmtId="1" fontId="8" fillId="0" borderId="659" xfId="0" applyNumberFormat="1" applyFont="1" applyBorder="1" applyAlignment="1">
      <alignment horizontal="left" vertical="center" wrapText="1"/>
    </xf>
    <xf numFmtId="1" fontId="8" fillId="0" borderId="671" xfId="0" applyNumberFormat="1" applyFont="1" applyBorder="1" applyAlignment="1">
      <alignment horizontal="left" vertical="center" wrapText="1"/>
    </xf>
    <xf numFmtId="1" fontId="8" fillId="0" borderId="673" xfId="0" applyNumberFormat="1" applyFont="1" applyBorder="1" applyAlignment="1">
      <alignment horizontal="left" vertical="center" wrapText="1"/>
    </xf>
    <xf numFmtId="1" fontId="8" fillId="0" borderId="749" xfId="0" applyNumberFormat="1" applyFont="1" applyBorder="1" applyAlignment="1">
      <alignment horizontal="center" vertical="center" wrapText="1"/>
    </xf>
    <xf numFmtId="1" fontId="8" fillId="3" borderId="754" xfId="0" applyNumberFormat="1" applyFont="1" applyFill="1" applyBorder="1" applyAlignment="1">
      <alignment horizontal="left" vertical="center" wrapText="1"/>
    </xf>
    <xf numFmtId="1" fontId="8" fillId="3" borderId="746" xfId="0" applyNumberFormat="1" applyFont="1" applyFill="1" applyBorder="1" applyAlignment="1">
      <alignment horizontal="left" vertical="center" wrapText="1"/>
    </xf>
    <xf numFmtId="1" fontId="8" fillId="3" borderId="740" xfId="0" applyNumberFormat="1" applyFont="1" applyFill="1" applyBorder="1" applyAlignment="1">
      <alignment horizontal="left" vertical="center" wrapText="1"/>
    </xf>
    <xf numFmtId="1" fontId="8" fillId="3" borderId="743" xfId="0" applyNumberFormat="1" applyFont="1" applyFill="1" applyBorder="1" applyAlignment="1">
      <alignment horizontal="left" vertical="center" wrapText="1"/>
    </xf>
    <xf numFmtId="1" fontId="8" fillId="0" borderId="736" xfId="0" applyNumberFormat="1" applyFont="1" applyBorder="1" applyAlignment="1">
      <alignment horizontal="center" vertical="center"/>
    </xf>
    <xf numFmtId="1" fontId="8" fillId="3" borderId="739" xfId="0" applyNumberFormat="1" applyFont="1" applyFill="1" applyBorder="1" applyAlignment="1">
      <alignment horizontal="left" vertical="center"/>
    </xf>
    <xf numFmtId="1" fontId="8" fillId="3" borderId="741" xfId="0" applyNumberFormat="1" applyFont="1" applyFill="1" applyBorder="1" applyAlignment="1">
      <alignment horizontal="left" vertical="center"/>
    </xf>
    <xf numFmtId="1" fontId="8" fillId="3" borderId="662" xfId="0" applyNumberFormat="1" applyFont="1" applyFill="1" applyBorder="1" applyAlignment="1">
      <alignment horizontal="left" vertical="center" wrapText="1"/>
    </xf>
    <xf numFmtId="1" fontId="8" fillId="3" borderId="663" xfId="0" applyNumberFormat="1" applyFont="1" applyFill="1" applyBorder="1" applyAlignment="1">
      <alignment horizontal="left" vertical="center" wrapText="1"/>
    </xf>
    <xf numFmtId="1" fontId="8" fillId="4" borderId="748" xfId="0" applyNumberFormat="1" applyFont="1" applyFill="1" applyBorder="1" applyAlignment="1">
      <alignment horizontal="center" vertical="center" wrapText="1"/>
    </xf>
    <xf numFmtId="0" fontId="8" fillId="4" borderId="746" xfId="0" applyFont="1" applyFill="1" applyBorder="1" applyAlignment="1">
      <alignment horizontal="left" vertical="center"/>
    </xf>
    <xf numFmtId="0" fontId="8" fillId="4" borderId="663" xfId="0" applyFont="1" applyFill="1" applyBorder="1" applyAlignment="1">
      <alignment horizontal="left" vertical="center"/>
    </xf>
    <xf numFmtId="1" fontId="8" fillId="0" borderId="749" xfId="0" applyNumberFormat="1" applyFont="1" applyBorder="1" applyAlignment="1">
      <alignment horizontal="center" vertical="center"/>
    </xf>
    <xf numFmtId="1" fontId="8" fillId="4" borderId="739" xfId="0" applyNumberFormat="1" applyFont="1" applyFill="1" applyBorder="1" applyAlignment="1">
      <alignment horizontal="left" vertical="center" wrapText="1"/>
    </xf>
    <xf numFmtId="1" fontId="8" fillId="4" borderId="740" xfId="0" applyNumberFormat="1" applyFont="1" applyFill="1" applyBorder="1" applyAlignment="1">
      <alignment horizontal="left" vertical="center" wrapText="1"/>
    </xf>
    <xf numFmtId="1" fontId="8" fillId="4" borderId="741" xfId="0" applyNumberFormat="1" applyFont="1" applyFill="1" applyBorder="1" applyAlignment="1">
      <alignment horizontal="left" vertical="center" wrapText="1"/>
    </xf>
    <xf numFmtId="1" fontId="8" fillId="4" borderId="676" xfId="0" applyNumberFormat="1" applyFont="1" applyFill="1" applyBorder="1" applyAlignment="1">
      <alignment horizontal="left" vertical="center" wrapText="1"/>
    </xf>
    <xf numFmtId="1" fontId="8" fillId="4" borderId="743" xfId="0" applyNumberFormat="1" applyFont="1" applyFill="1" applyBorder="1" applyAlignment="1">
      <alignment horizontal="left" vertical="center" wrapText="1"/>
    </xf>
    <xf numFmtId="1" fontId="8" fillId="4" borderId="674" xfId="0" applyNumberFormat="1" applyFont="1" applyFill="1" applyBorder="1" applyAlignment="1">
      <alignment horizontal="left" vertical="center" wrapText="1"/>
    </xf>
    <xf numFmtId="1" fontId="8" fillId="0" borderId="748" xfId="0" applyNumberFormat="1" applyFont="1" applyBorder="1" applyAlignment="1">
      <alignment horizontal="center" vertical="center" wrapText="1"/>
    </xf>
    <xf numFmtId="1" fontId="8" fillId="3" borderId="748" xfId="0" applyNumberFormat="1" applyFont="1" applyFill="1" applyBorder="1" applyAlignment="1">
      <alignment horizontal="center" vertical="center" wrapText="1"/>
    </xf>
    <xf numFmtId="1" fontId="8" fillId="4" borderId="662" xfId="0" applyNumberFormat="1" applyFont="1" applyFill="1" applyBorder="1" applyAlignment="1">
      <alignment horizontal="left" vertical="center" wrapText="1"/>
    </xf>
    <xf numFmtId="1" fontId="8" fillId="4" borderId="746" xfId="0" applyNumberFormat="1" applyFont="1" applyFill="1" applyBorder="1" applyAlignment="1">
      <alignment horizontal="left" vertical="center" wrapText="1"/>
    </xf>
    <xf numFmtId="1" fontId="8" fillId="4" borderId="663" xfId="0" applyNumberFormat="1" applyFont="1" applyFill="1" applyBorder="1" applyAlignment="1">
      <alignment horizontal="left" vertical="center" wrapText="1"/>
    </xf>
    <xf numFmtId="1" fontId="8" fillId="4" borderId="670" xfId="0" applyNumberFormat="1" applyFont="1" applyFill="1" applyBorder="1" applyAlignment="1">
      <alignment horizontal="left" vertical="center" wrapText="1"/>
    </xf>
    <xf numFmtId="1" fontId="8" fillId="4" borderId="754" xfId="0" applyNumberFormat="1" applyFont="1" applyFill="1" applyBorder="1" applyAlignment="1">
      <alignment horizontal="left" vertical="center" wrapText="1"/>
    </xf>
    <xf numFmtId="1" fontId="8" fillId="4" borderId="680" xfId="0" applyNumberFormat="1" applyFont="1" applyFill="1" applyBorder="1" applyAlignment="1">
      <alignment horizontal="left" vertical="center" wrapText="1"/>
    </xf>
    <xf numFmtId="1" fontId="8" fillId="0" borderId="670" xfId="0" applyNumberFormat="1" applyFont="1" applyBorder="1" applyAlignment="1">
      <alignment horizontal="left" vertical="center" wrapText="1"/>
    </xf>
    <xf numFmtId="1" fontId="8" fillId="3" borderId="680" xfId="0" applyNumberFormat="1" applyFont="1" applyFill="1" applyBorder="1" applyAlignment="1">
      <alignment horizontal="left" vertical="center" wrapText="1"/>
    </xf>
    <xf numFmtId="1" fontId="8" fillId="0" borderId="691" xfId="0" applyNumberFormat="1" applyFont="1" applyBorder="1" applyAlignment="1">
      <alignment horizontal="left" vertical="center" wrapText="1"/>
    </xf>
    <xf numFmtId="1" fontId="8" fillId="0" borderId="739" xfId="0" applyNumberFormat="1" applyFont="1" applyBorder="1" applyAlignment="1">
      <alignment horizontal="left"/>
    </xf>
    <xf numFmtId="1" fontId="8" fillId="0" borderId="741" xfId="0" applyNumberFormat="1" applyFont="1" applyBorder="1" applyAlignment="1">
      <alignment horizontal="left"/>
    </xf>
    <xf numFmtId="1" fontId="8" fillId="0" borderId="662" xfId="0" applyNumberFormat="1" applyFont="1" applyBorder="1" applyAlignment="1">
      <alignment horizontal="left" vertical="center" wrapText="1"/>
    </xf>
    <xf numFmtId="1" fontId="8" fillId="0" borderId="746" xfId="0" applyNumberFormat="1" applyFont="1" applyBorder="1" applyAlignment="1">
      <alignment horizontal="left" vertical="center" wrapText="1"/>
    </xf>
    <xf numFmtId="1" fontId="8" fillId="0" borderId="663" xfId="0" applyNumberFormat="1" applyFont="1" applyBorder="1" applyAlignment="1">
      <alignment horizontal="left" vertical="center" wrapText="1"/>
    </xf>
    <xf numFmtId="1" fontId="8" fillId="0" borderId="754" xfId="0" applyNumberFormat="1" applyFont="1" applyBorder="1" applyAlignment="1">
      <alignment horizontal="left" vertical="center" wrapText="1"/>
    </xf>
    <xf numFmtId="1" fontId="8" fillId="0" borderId="680" xfId="0" applyNumberFormat="1" applyFont="1" applyBorder="1" applyAlignment="1">
      <alignment horizontal="left" vertical="center" wrapText="1"/>
    </xf>
    <xf numFmtId="1" fontId="8" fillId="3" borderId="736" xfId="0" applyNumberFormat="1" applyFont="1" applyFill="1" applyBorder="1" applyAlignment="1">
      <alignment horizontal="center" vertical="center" wrapText="1"/>
    </xf>
    <xf numFmtId="1" fontId="8" fillId="3" borderId="585" xfId="0" applyNumberFormat="1" applyFont="1" applyFill="1" applyBorder="1" applyAlignment="1">
      <alignment horizontal="center" vertical="center" wrapText="1"/>
    </xf>
    <xf numFmtId="1" fontId="8" fillId="0" borderId="736" xfId="0" applyNumberFormat="1" applyFont="1" applyBorder="1" applyAlignment="1">
      <alignment horizontal="left" vertical="center" wrapText="1"/>
    </xf>
    <xf numFmtId="1" fontId="8" fillId="0" borderId="733" xfId="0" applyNumberFormat="1" applyFont="1" applyBorder="1" applyAlignment="1">
      <alignment horizontal="left" vertical="center" wrapText="1"/>
    </xf>
    <xf numFmtId="1" fontId="8" fillId="0" borderId="740" xfId="0" applyNumberFormat="1" applyFont="1" applyBorder="1"/>
    <xf numFmtId="1" fontId="8" fillId="0" borderId="741" xfId="0" applyNumberFormat="1" applyFont="1" applyBorder="1"/>
    <xf numFmtId="1" fontId="8" fillId="0" borderId="660" xfId="0" applyNumberFormat="1" applyFont="1" applyBorder="1"/>
    <xf numFmtId="1" fontId="8" fillId="0" borderId="743" xfId="0" applyNumberFormat="1" applyFont="1" applyBorder="1"/>
    <xf numFmtId="1" fontId="8" fillId="0" borderId="674" xfId="0" applyNumberFormat="1" applyFont="1" applyBorder="1"/>
    <xf numFmtId="1" fontId="8" fillId="0" borderId="669" xfId="0" applyNumberFormat="1" applyFont="1" applyBorder="1"/>
    <xf numFmtId="1" fontId="8" fillId="0" borderId="746" xfId="0" applyNumberFormat="1" applyFont="1" applyBorder="1"/>
    <xf numFmtId="1" fontId="8" fillId="0" borderId="663" xfId="0" applyNumberFormat="1" applyFont="1" applyBorder="1"/>
    <xf numFmtId="1" fontId="8" fillId="0" borderId="202" xfId="0" applyNumberFormat="1" applyFont="1" applyBorder="1" applyAlignment="1">
      <alignment horizontal="center" vertical="center"/>
    </xf>
    <xf numFmtId="1" fontId="8" fillId="4" borderId="202" xfId="0" applyNumberFormat="1" applyFont="1" applyFill="1" applyBorder="1" applyAlignment="1">
      <alignment horizontal="center" vertical="center" wrapText="1"/>
    </xf>
    <xf numFmtId="1" fontId="8" fillId="0" borderId="177" xfId="0" applyNumberFormat="1" applyFont="1" applyBorder="1" applyAlignment="1">
      <alignment horizontal="center" vertical="center" wrapText="1"/>
    </xf>
    <xf numFmtId="1" fontId="8" fillId="3" borderId="766" xfId="0" applyNumberFormat="1" applyFont="1" applyFill="1" applyBorder="1" applyAlignment="1">
      <alignment horizontal="center" vertical="center" wrapText="1"/>
    </xf>
    <xf numFmtId="1" fontId="8" fillId="4" borderId="767" xfId="0" applyNumberFormat="1" applyFont="1" applyFill="1" applyBorder="1" applyAlignment="1">
      <alignment horizontal="center" vertical="center" wrapText="1"/>
    </xf>
    <xf numFmtId="1" fontId="8" fillId="0" borderId="768" xfId="0" applyNumberFormat="1" applyFont="1" applyBorder="1" applyAlignment="1">
      <alignment horizontal="center" vertical="center" wrapText="1"/>
    </xf>
    <xf numFmtId="1" fontId="8" fillId="0" borderId="767" xfId="0" applyNumberFormat="1" applyFont="1" applyBorder="1" applyAlignment="1">
      <alignment horizontal="center" vertical="center" wrapText="1"/>
    </xf>
    <xf numFmtId="1" fontId="8" fillId="3" borderId="734" xfId="0" applyNumberFormat="1" applyFont="1" applyFill="1" applyBorder="1" applyAlignment="1">
      <alignment horizontal="center" vertical="center" wrapText="1"/>
    </xf>
    <xf numFmtId="1" fontId="8" fillId="0" borderId="732" xfId="0" applyNumberFormat="1" applyFont="1" applyBorder="1" applyAlignment="1">
      <alignment horizontal="center" vertical="center"/>
    </xf>
    <xf numFmtId="1" fontId="8" fillId="3" borderId="732" xfId="0" applyNumberFormat="1" applyFont="1" applyFill="1" applyBorder="1" applyAlignment="1">
      <alignment horizontal="center" vertical="center" wrapText="1"/>
    </xf>
    <xf numFmtId="1" fontId="8" fillId="0" borderId="732" xfId="0" applyNumberFormat="1" applyFont="1" applyBorder="1" applyAlignment="1">
      <alignment horizontal="left" vertical="center" wrapText="1"/>
    </xf>
    <xf numFmtId="1" fontId="8" fillId="0" borderId="826" xfId="0" applyNumberFormat="1" applyFont="1" applyBorder="1" applyAlignment="1">
      <alignment horizontal="center" vertical="center" wrapText="1"/>
    </xf>
    <xf numFmtId="1" fontId="8" fillId="0" borderId="824" xfId="0" applyNumberFormat="1" applyFont="1" applyBorder="1" applyAlignment="1" applyProtection="1">
      <alignment horizontal="center" vertical="center" wrapText="1"/>
      <protection hidden="1"/>
    </xf>
    <xf numFmtId="1" fontId="8" fillId="0" borderId="824" xfId="0" applyNumberFormat="1" applyFont="1" applyBorder="1" applyAlignment="1">
      <alignment horizontal="center" vertical="center"/>
    </xf>
    <xf numFmtId="1" fontId="8" fillId="0" borderId="829" xfId="0" applyNumberFormat="1" applyFont="1" applyBorder="1" applyAlignment="1">
      <alignment horizontal="left" vertical="center" wrapText="1"/>
    </xf>
    <xf numFmtId="1" fontId="8" fillId="0" borderId="824" xfId="0" applyNumberFormat="1" applyFont="1" applyBorder="1" applyAlignment="1">
      <alignment horizontal="center" vertical="center" wrapText="1"/>
    </xf>
    <xf numFmtId="1" fontId="8" fillId="0" borderId="821" xfId="0" applyNumberFormat="1" applyFont="1" applyBorder="1" applyAlignment="1">
      <alignment horizontal="center" vertical="center"/>
    </xf>
    <xf numFmtId="1" fontId="8" fillId="0" borderId="822" xfId="0" applyNumberFormat="1" applyFont="1" applyBorder="1" applyAlignment="1">
      <alignment horizontal="center" vertical="center"/>
    </xf>
    <xf numFmtId="1" fontId="8" fillId="0" borderId="791" xfId="0" applyNumberFormat="1" applyFont="1" applyBorder="1" applyAlignment="1">
      <alignment horizontal="center" vertical="center"/>
    </xf>
    <xf numFmtId="1" fontId="8" fillId="4" borderId="821" xfId="0" applyNumberFormat="1" applyFont="1" applyFill="1" applyBorder="1" applyAlignment="1">
      <alignment horizontal="center" vertical="center" wrapText="1"/>
    </xf>
    <xf numFmtId="1" fontId="8" fillId="4" borderId="822" xfId="0" applyNumberFormat="1" applyFont="1" applyFill="1" applyBorder="1" applyAlignment="1">
      <alignment horizontal="center" vertical="center" wrapText="1"/>
    </xf>
    <xf numFmtId="1" fontId="8" fillId="4" borderId="791" xfId="0" applyNumberFormat="1" applyFont="1" applyFill="1" applyBorder="1" applyAlignment="1">
      <alignment horizontal="center" vertical="center" wrapText="1"/>
    </xf>
    <xf numFmtId="1" fontId="8" fillId="0" borderId="823" xfId="0" applyNumberFormat="1" applyFont="1" applyBorder="1" applyAlignment="1">
      <alignment horizontal="center" vertical="center" wrapText="1"/>
    </xf>
    <xf numFmtId="1" fontId="8" fillId="0" borderId="825" xfId="0" applyNumberFormat="1" applyFont="1" applyBorder="1" applyAlignment="1">
      <alignment horizontal="center" vertical="center" wrapText="1"/>
    </xf>
    <xf numFmtId="1" fontId="8" fillId="0" borderId="788" xfId="0" applyNumberFormat="1" applyFont="1" applyBorder="1" applyAlignment="1">
      <alignment horizontal="center" vertical="center" wrapText="1"/>
    </xf>
    <xf numFmtId="1" fontId="8" fillId="3" borderId="823" xfId="0" applyNumberFormat="1" applyFont="1" applyFill="1" applyBorder="1" applyAlignment="1">
      <alignment horizontal="center" vertical="center"/>
    </xf>
    <xf numFmtId="1" fontId="8" fillId="3" borderId="824" xfId="0" applyNumberFormat="1" applyFont="1" applyFill="1" applyBorder="1" applyAlignment="1">
      <alignment horizontal="center" vertical="center"/>
    </xf>
    <xf numFmtId="1" fontId="8" fillId="0" borderId="791" xfId="0" applyNumberFormat="1" applyFont="1" applyBorder="1" applyAlignment="1">
      <alignment horizontal="center" vertical="center" wrapText="1"/>
    </xf>
    <xf numFmtId="1" fontId="8" fillId="4" borderId="788" xfId="0" applyNumberFormat="1" applyFont="1" applyFill="1" applyBorder="1" applyAlignment="1">
      <alignment horizontal="center" vertical="center" wrapText="1"/>
    </xf>
    <xf numFmtId="1" fontId="8" fillId="4" borderId="177" xfId="0" applyNumberFormat="1" applyFont="1" applyFill="1" applyBorder="1" applyAlignment="1">
      <alignment horizontal="center" vertical="center" wrapText="1"/>
    </xf>
    <xf numFmtId="1" fontId="8" fillId="3" borderId="778" xfId="0" applyNumberFormat="1" applyFont="1" applyFill="1" applyBorder="1" applyAlignment="1">
      <alignment horizontal="center" vertical="center"/>
    </xf>
    <xf numFmtId="1" fontId="8" fillId="3" borderId="773" xfId="0" applyNumberFormat="1" applyFont="1" applyFill="1" applyBorder="1" applyAlignment="1">
      <alignment horizontal="center" vertical="center"/>
    </xf>
    <xf numFmtId="1" fontId="8" fillId="0" borderId="775" xfId="0" applyNumberFormat="1" applyFont="1" applyBorder="1" applyAlignment="1">
      <alignment horizontal="center" vertical="center" wrapText="1"/>
    </xf>
    <xf numFmtId="1" fontId="8" fillId="0" borderId="773" xfId="0" applyNumberFormat="1" applyFont="1" applyBorder="1" applyAlignment="1">
      <alignment horizontal="center" vertical="center" wrapText="1"/>
    </xf>
    <xf numFmtId="1" fontId="8" fillId="0" borderId="778" xfId="0" applyNumberFormat="1" applyFont="1" applyBorder="1" applyAlignment="1">
      <alignment horizontal="center" vertical="center" wrapText="1"/>
    </xf>
    <xf numFmtId="1" fontId="8" fillId="4" borderId="778" xfId="0" applyNumberFormat="1" applyFont="1" applyFill="1" applyBorder="1" applyAlignment="1">
      <alignment horizontal="center" vertical="center" wrapText="1"/>
    </xf>
    <xf numFmtId="1" fontId="8" fillId="4" borderId="773" xfId="0" applyNumberFormat="1" applyFont="1" applyFill="1" applyBorder="1" applyAlignment="1">
      <alignment horizontal="center" vertical="center" wrapText="1"/>
    </xf>
    <xf numFmtId="1" fontId="8" fillId="0" borderId="771" xfId="0" applyNumberFormat="1" applyFont="1" applyBorder="1" applyAlignment="1">
      <alignment horizontal="center" vertical="center" wrapText="1"/>
    </xf>
    <xf numFmtId="1" fontId="8" fillId="4" borderId="172" xfId="0" applyNumberFormat="1" applyFont="1" applyFill="1" applyBorder="1" applyAlignment="1">
      <alignment horizontal="center" vertical="center" wrapText="1"/>
    </xf>
    <xf numFmtId="1" fontId="8" fillId="0" borderId="773" xfId="0" applyNumberFormat="1" applyFont="1" applyBorder="1" applyAlignment="1">
      <alignment horizontal="center" vertical="center"/>
    </xf>
    <xf numFmtId="1" fontId="8" fillId="0" borderId="172" xfId="0" applyNumberFormat="1" applyFont="1" applyBorder="1" applyAlignment="1">
      <alignment horizontal="center" vertical="center" wrapText="1"/>
    </xf>
    <xf numFmtId="1" fontId="8" fillId="3" borderId="782" xfId="0" applyNumberFormat="1" applyFont="1" applyFill="1" applyBorder="1" applyAlignment="1">
      <alignment horizontal="center" vertical="center" wrapText="1"/>
    </xf>
    <xf numFmtId="1" fontId="8" fillId="4" borderId="779" xfId="0" applyNumberFormat="1" applyFont="1" applyFill="1" applyBorder="1" applyAlignment="1">
      <alignment horizontal="center" vertical="center" wrapText="1"/>
    </xf>
    <xf numFmtId="1" fontId="8" fillId="3" borderId="770" xfId="0" applyNumberFormat="1" applyFont="1" applyFill="1" applyBorder="1" applyAlignment="1">
      <alignment horizontal="center" vertical="center" wrapText="1"/>
    </xf>
    <xf numFmtId="1" fontId="8" fillId="3" borderId="769" xfId="0" applyNumberFormat="1" applyFont="1" applyFill="1" applyBorder="1" applyAlignment="1">
      <alignment horizontal="center" vertical="center" wrapText="1"/>
    </xf>
    <xf numFmtId="1" fontId="8" fillId="0" borderId="770" xfId="0" applyNumberFormat="1" applyFont="1" applyBorder="1" applyAlignment="1">
      <alignment horizontal="center" vertical="center" wrapText="1"/>
    </xf>
    <xf numFmtId="1" fontId="8" fillId="0" borderId="769" xfId="0" applyNumberFormat="1" applyFont="1" applyBorder="1" applyAlignment="1">
      <alignment horizontal="center" vertical="center" wrapText="1"/>
    </xf>
    <xf numFmtId="1" fontId="8" fillId="0" borderId="776" xfId="0" applyNumberFormat="1" applyFont="1" applyBorder="1" applyAlignment="1">
      <alignment horizontal="center" vertical="center" wrapText="1"/>
    </xf>
    <xf numFmtId="1" fontId="8" fillId="0" borderId="781" xfId="0" applyNumberFormat="1" applyFont="1" applyBorder="1" applyAlignment="1">
      <alignment horizontal="center" vertical="center" wrapText="1"/>
    </xf>
    <xf numFmtId="1" fontId="8" fillId="0" borderId="779" xfId="0" applyNumberFormat="1" applyFont="1" applyBorder="1" applyAlignment="1">
      <alignment horizontal="center" vertical="center" wrapText="1"/>
    </xf>
    <xf numFmtId="1" fontId="8" fillId="0" borderId="770" xfId="0" applyNumberFormat="1" applyFont="1" applyBorder="1" applyAlignment="1">
      <alignment horizontal="center" vertical="center"/>
    </xf>
    <xf numFmtId="1" fontId="8" fillId="0" borderId="769" xfId="0" applyNumberFormat="1" applyFont="1" applyBorder="1" applyAlignment="1">
      <alignment horizontal="center" vertical="center"/>
    </xf>
    <xf numFmtId="1" fontId="8" fillId="0" borderId="171" xfId="0" applyNumberFormat="1" applyFont="1" applyBorder="1" applyAlignment="1">
      <alignment horizontal="center" vertical="center" wrapText="1"/>
    </xf>
    <xf numFmtId="1" fontId="8" fillId="3" borderId="780" xfId="0" applyNumberFormat="1" applyFont="1" applyFill="1" applyBorder="1" applyAlignment="1">
      <alignment horizontal="center" vertical="center" wrapText="1"/>
    </xf>
    <xf numFmtId="1" fontId="8" fillId="0" borderId="778" xfId="0" applyNumberFormat="1" applyFont="1" applyBorder="1" applyAlignment="1">
      <alignment horizontal="center" vertical="center"/>
    </xf>
    <xf numFmtId="1" fontId="11" fillId="12" borderId="177" xfId="0" applyNumberFormat="1" applyFont="1" applyFill="1" applyBorder="1" applyAlignment="1">
      <alignment horizontal="center" vertical="center" wrapText="1"/>
    </xf>
    <xf numFmtId="1" fontId="11" fillId="0" borderId="177" xfId="0" applyNumberFormat="1" applyFont="1" applyBorder="1" applyAlignment="1">
      <alignment horizontal="center" vertical="center" wrapText="1"/>
    </xf>
    <xf numFmtId="1" fontId="8" fillId="12" borderId="177" xfId="0" applyNumberFormat="1" applyFont="1" applyFill="1" applyBorder="1" applyAlignment="1">
      <alignment horizontal="center" vertical="center" wrapText="1"/>
    </xf>
    <xf numFmtId="1" fontId="8" fillId="4" borderId="777" xfId="0" applyNumberFormat="1" applyFont="1" applyFill="1" applyBorder="1" applyAlignment="1">
      <alignment horizontal="center" vertical="center" wrapText="1"/>
    </xf>
    <xf numFmtId="1" fontId="8" fillId="4" borderId="769" xfId="0" applyNumberFormat="1" applyFont="1" applyFill="1" applyBorder="1" applyAlignment="1">
      <alignment horizontal="center" vertical="center" wrapText="1"/>
    </xf>
    <xf numFmtId="1" fontId="8" fillId="0" borderId="780" xfId="0" applyNumberFormat="1" applyFont="1" applyBorder="1" applyAlignment="1">
      <alignment horizontal="center" vertical="center" wrapText="1"/>
    </xf>
    <xf numFmtId="1" fontId="8" fillId="0" borderId="776" xfId="0" applyNumberFormat="1" applyFont="1" applyBorder="1" applyAlignment="1">
      <alignment horizontal="center" vertical="center"/>
    </xf>
    <xf numFmtId="1" fontId="8" fillId="0" borderId="777" xfId="0" applyNumberFormat="1" applyFont="1" applyBorder="1" applyAlignment="1">
      <alignment horizontal="center" vertical="center" wrapText="1"/>
    </xf>
    <xf numFmtId="1" fontId="8" fillId="3" borderId="777" xfId="0" applyNumberFormat="1" applyFont="1" applyFill="1" applyBorder="1" applyAlignment="1">
      <alignment horizontal="center" vertical="center" wrapText="1"/>
    </xf>
    <xf numFmtId="1" fontId="8" fillId="0" borderId="177" xfId="0" applyNumberFormat="1" applyFont="1" applyBorder="1" applyAlignment="1">
      <alignment horizontal="center" vertical="center"/>
    </xf>
    <xf numFmtId="1" fontId="8" fillId="0" borderId="775" xfId="0" applyNumberFormat="1" applyFont="1" applyBorder="1" applyAlignment="1">
      <alignment horizontal="center" vertical="center"/>
    </xf>
    <xf numFmtId="1" fontId="8" fillId="0" borderId="177" xfId="0" applyNumberFormat="1" applyFont="1" applyBorder="1" applyAlignment="1">
      <alignment horizontal="left" vertical="center" wrapText="1"/>
    </xf>
    <xf numFmtId="1" fontId="8" fillId="3" borderId="778" xfId="0" applyNumberFormat="1" applyFont="1" applyFill="1" applyBorder="1" applyAlignment="1">
      <alignment horizontal="center" vertical="center" wrapText="1"/>
    </xf>
    <xf numFmtId="1" fontId="8" fillId="3" borderId="775" xfId="0" applyNumberFormat="1" applyFont="1" applyFill="1" applyBorder="1" applyAlignment="1">
      <alignment horizontal="center" vertical="center" wrapText="1"/>
    </xf>
    <xf numFmtId="1" fontId="8" fillId="0" borderId="778" xfId="0" applyNumberFormat="1" applyFont="1" applyBorder="1" applyAlignment="1">
      <alignment horizontal="left" vertical="center" wrapText="1"/>
    </xf>
    <xf numFmtId="1" fontId="8" fillId="0" borderId="775" xfId="0" applyNumberFormat="1" applyFont="1" applyBorder="1" applyAlignment="1">
      <alignment horizontal="left" vertical="center" wrapText="1"/>
    </xf>
    <xf numFmtId="1" fontId="8" fillId="0" borderId="773" xfId="0" applyNumberFormat="1" applyFont="1" applyBorder="1" applyAlignment="1">
      <alignment horizontal="left" vertical="center" wrapText="1"/>
    </xf>
    <xf numFmtId="1" fontId="8" fillId="0" borderId="168" xfId="0" applyNumberFormat="1" applyFont="1" applyBorder="1" applyAlignment="1">
      <alignment horizontal="center" vertical="center" wrapText="1"/>
    </xf>
    <xf numFmtId="1" fontId="8" fillId="0" borderId="168" xfId="0" applyNumberFormat="1" applyFont="1" applyBorder="1" applyAlignment="1">
      <alignment horizontal="center" vertical="center"/>
    </xf>
    <xf numFmtId="1" fontId="8" fillId="0" borderId="169" xfId="0" applyNumberFormat="1" applyFont="1" applyBorder="1" applyAlignment="1">
      <alignment horizontal="center" vertical="center"/>
    </xf>
    <xf numFmtId="1" fontId="8" fillId="0" borderId="170" xfId="0" applyNumberFormat="1" applyFont="1" applyBorder="1" applyAlignment="1">
      <alignment horizontal="center" vertical="center"/>
    </xf>
    <xf numFmtId="1" fontId="8" fillId="0" borderId="169" xfId="0" applyNumberFormat="1" applyFont="1" applyBorder="1" applyAlignment="1">
      <alignment horizontal="center" vertical="center" wrapText="1"/>
    </xf>
    <xf numFmtId="1" fontId="8" fillId="3" borderId="177" xfId="0" applyNumberFormat="1" applyFont="1" applyFill="1" applyBorder="1" applyAlignment="1">
      <alignment horizontal="center" vertical="center" wrapText="1"/>
    </xf>
    <xf numFmtId="1" fontId="8" fillId="3" borderId="770" xfId="0" applyNumberFormat="1" applyFont="1" applyFill="1" applyBorder="1" applyAlignment="1">
      <alignment horizontal="center" vertical="center"/>
    </xf>
    <xf numFmtId="1" fontId="8" fillId="3" borderId="769" xfId="0" applyNumberFormat="1" applyFont="1" applyFill="1" applyBorder="1" applyAlignment="1">
      <alignment horizontal="center" vertical="center"/>
    </xf>
    <xf numFmtId="1" fontId="8" fillId="0" borderId="202" xfId="0" applyNumberFormat="1" applyFont="1" applyBorder="1" applyAlignment="1">
      <alignment horizontal="center" vertical="center" wrapText="1"/>
    </xf>
    <xf numFmtId="1" fontId="8" fillId="0" borderId="841" xfId="0" applyNumberFormat="1" applyFont="1" applyBorder="1" applyAlignment="1">
      <alignment horizontal="center" vertical="center" wrapText="1"/>
    </xf>
    <xf numFmtId="1" fontId="8" fillId="0" borderId="881" xfId="0" applyNumberFormat="1" applyFont="1" applyBorder="1" applyAlignment="1">
      <alignment horizontal="center" vertical="center" wrapText="1"/>
    </xf>
    <xf numFmtId="1" fontId="8" fillId="0" borderId="879" xfId="0" applyNumberFormat="1" applyFont="1" applyBorder="1" applyAlignment="1" applyProtection="1">
      <alignment horizontal="center" vertical="center" wrapText="1"/>
      <protection hidden="1"/>
    </xf>
    <xf numFmtId="1" fontId="8" fillId="0" borderId="879" xfId="0" applyNumberFormat="1" applyFont="1" applyBorder="1" applyAlignment="1">
      <alignment horizontal="center" vertical="center"/>
    </xf>
    <xf numFmtId="1" fontId="8" fillId="0" borderId="879" xfId="0" applyNumberFormat="1" applyFont="1" applyBorder="1" applyAlignment="1">
      <alignment horizontal="center" vertical="center" wrapText="1"/>
    </xf>
    <xf numFmtId="1" fontId="8" fillId="0" borderId="875" xfId="0" applyNumberFormat="1" applyFont="1" applyBorder="1" applyAlignment="1">
      <alignment horizontal="center" vertical="center"/>
    </xf>
    <xf numFmtId="1" fontId="8" fillId="0" borderId="876" xfId="0" applyNumberFormat="1" applyFont="1" applyBorder="1" applyAlignment="1">
      <alignment horizontal="center" vertical="center"/>
    </xf>
    <xf numFmtId="1" fontId="8" fillId="0" borderId="877" xfId="0" applyNumberFormat="1" applyFont="1" applyBorder="1" applyAlignment="1">
      <alignment horizontal="center" vertical="center"/>
    </xf>
    <xf numFmtId="1" fontId="8" fillId="4" borderId="875" xfId="0" applyNumberFormat="1" applyFont="1" applyFill="1" applyBorder="1" applyAlignment="1">
      <alignment horizontal="center" vertical="center" wrapText="1"/>
    </xf>
    <xf numFmtId="1" fontId="8" fillId="4" borderId="876" xfId="0" applyNumberFormat="1" applyFont="1" applyFill="1" applyBorder="1" applyAlignment="1">
      <alignment horizontal="center" vertical="center" wrapText="1"/>
    </xf>
    <xf numFmtId="1" fontId="8" fillId="4" borderId="877" xfId="0" applyNumberFormat="1" applyFont="1" applyFill="1" applyBorder="1" applyAlignment="1">
      <alignment horizontal="center" vertical="center" wrapText="1"/>
    </xf>
    <xf numFmtId="1" fontId="8" fillId="0" borderId="878" xfId="0" applyNumberFormat="1" applyFont="1" applyBorder="1" applyAlignment="1">
      <alignment horizontal="center" vertical="center" wrapText="1"/>
    </xf>
    <xf numFmtId="1" fontId="8" fillId="0" borderId="880" xfId="0" applyNumberFormat="1" applyFont="1" applyBorder="1" applyAlignment="1">
      <alignment horizontal="center" vertical="center" wrapText="1"/>
    </xf>
    <xf numFmtId="1" fontId="8" fillId="3" borderId="878" xfId="0" applyNumberFormat="1" applyFont="1" applyFill="1" applyBorder="1" applyAlignment="1">
      <alignment horizontal="center" vertical="center"/>
    </xf>
    <xf numFmtId="1" fontId="8" fillId="3" borderId="879" xfId="0" applyNumberFormat="1" applyFont="1" applyFill="1" applyBorder="1" applyAlignment="1">
      <alignment horizontal="center" vertical="center"/>
    </xf>
    <xf numFmtId="1" fontId="8" fillId="3" borderId="846" xfId="0" applyNumberFormat="1" applyFont="1" applyFill="1" applyBorder="1" applyAlignment="1">
      <alignment horizontal="left" vertical="center" wrapText="1"/>
    </xf>
    <xf numFmtId="1" fontId="8" fillId="3" borderId="844" xfId="0" applyNumberFormat="1" applyFont="1" applyFill="1" applyBorder="1" applyAlignment="1">
      <alignment horizontal="left" vertical="center" wrapText="1"/>
    </xf>
    <xf numFmtId="1" fontId="8" fillId="3" borderId="845" xfId="0" applyNumberFormat="1" applyFont="1" applyFill="1" applyBorder="1" applyAlignment="1">
      <alignment horizontal="left" vertical="center" wrapText="1"/>
    </xf>
    <xf numFmtId="1" fontId="8" fillId="4" borderId="841" xfId="0" applyNumberFormat="1" applyFont="1" applyFill="1" applyBorder="1" applyAlignment="1">
      <alignment horizontal="center" vertical="center" wrapText="1"/>
    </xf>
    <xf numFmtId="1" fontId="8" fillId="3" borderId="826" xfId="0" applyNumberFormat="1" applyFont="1" applyFill="1" applyBorder="1" applyAlignment="1">
      <alignment horizontal="center" vertical="center"/>
    </xf>
    <xf numFmtId="1" fontId="8" fillId="4" borderId="826" xfId="0" applyNumberFormat="1" applyFont="1" applyFill="1" applyBorder="1" applyAlignment="1">
      <alignment horizontal="center" vertical="center" wrapText="1"/>
    </xf>
    <xf numFmtId="1" fontId="8" fillId="4" borderId="824" xfId="0" applyNumberFormat="1" applyFont="1" applyFill="1" applyBorder="1" applyAlignment="1">
      <alignment horizontal="center" vertical="center" wrapText="1"/>
    </xf>
    <xf numFmtId="1" fontId="8" fillId="4" borderId="832" xfId="0" applyNumberFormat="1" applyFont="1" applyFill="1" applyBorder="1" applyAlignment="1">
      <alignment horizontal="center" vertical="center" wrapText="1"/>
    </xf>
    <xf numFmtId="1" fontId="8" fillId="0" borderId="831" xfId="0" applyNumberFormat="1" applyFont="1" applyBorder="1" applyAlignment="1">
      <alignment horizontal="center" vertical="center" wrapText="1"/>
    </xf>
    <xf numFmtId="1" fontId="8" fillId="3" borderId="829" xfId="0" applyNumberFormat="1" applyFont="1" applyFill="1" applyBorder="1" applyAlignment="1">
      <alignment horizontal="left" vertical="center" wrapText="1"/>
    </xf>
    <xf numFmtId="1" fontId="8" fillId="0" borderId="826" xfId="0" applyNumberFormat="1" applyFont="1" applyBorder="1" applyAlignment="1">
      <alignment horizontal="center" vertical="center"/>
    </xf>
    <xf numFmtId="1" fontId="8" fillId="4" borderId="830" xfId="0" applyNumberFormat="1" applyFont="1" applyFill="1" applyBorder="1" applyAlignment="1">
      <alignment horizontal="center" vertical="center" wrapText="1"/>
    </xf>
    <xf numFmtId="1" fontId="8" fillId="0" borderId="831" xfId="0" applyNumberFormat="1" applyFont="1" applyBorder="1" applyAlignment="1">
      <alignment horizontal="center" vertical="center"/>
    </xf>
    <xf numFmtId="1" fontId="8" fillId="4" borderId="829" xfId="0" applyNumberFormat="1" applyFont="1" applyFill="1" applyBorder="1" applyAlignment="1">
      <alignment horizontal="left" vertical="center" wrapText="1"/>
    </xf>
    <xf numFmtId="1" fontId="8" fillId="0" borderId="830" xfId="0" applyNumberFormat="1" applyFont="1" applyBorder="1" applyAlignment="1">
      <alignment horizontal="center" vertical="center" wrapText="1"/>
    </xf>
    <xf numFmtId="1" fontId="8" fillId="3" borderId="830" xfId="0" applyNumberFormat="1" applyFont="1" applyFill="1" applyBorder="1" applyAlignment="1">
      <alignment horizontal="center" vertical="center" wrapText="1"/>
    </xf>
    <xf numFmtId="1" fontId="8" fillId="3" borderId="826" xfId="0" applyNumberFormat="1" applyFont="1" applyFill="1" applyBorder="1" applyAlignment="1">
      <alignment horizontal="center" vertical="center" wrapText="1"/>
    </xf>
    <xf numFmtId="1" fontId="8" fillId="0" borderId="826" xfId="0" applyNumberFormat="1" applyFont="1" applyBorder="1" applyAlignment="1">
      <alignment horizontal="left" vertical="center" wrapText="1"/>
    </xf>
    <xf numFmtId="1" fontId="8" fillId="0" borderId="824" xfId="0" applyNumberFormat="1" applyFont="1" applyBorder="1" applyAlignment="1">
      <alignment horizontal="left" vertical="center" wrapText="1"/>
    </xf>
    <xf numFmtId="1" fontId="8" fillId="0" borderId="829" xfId="0" applyNumberFormat="1" applyFont="1" applyBorder="1"/>
    <xf numFmtId="1" fontId="8" fillId="4" borderId="244" xfId="0" applyNumberFormat="1" applyFont="1" applyFill="1" applyBorder="1" applyAlignment="1" applyProtection="1">
      <alignment horizontal="left" vertical="center" wrapText="1"/>
      <protection hidden="1"/>
    </xf>
    <xf numFmtId="1" fontId="8" fillId="4" borderId="245" xfId="0" applyNumberFormat="1" applyFont="1" applyFill="1" applyBorder="1" applyAlignment="1" applyProtection="1">
      <alignment horizontal="left" vertical="center" wrapText="1"/>
      <protection hidden="1"/>
    </xf>
    <xf numFmtId="1" fontId="8" fillId="0" borderId="285" xfId="0" applyNumberFormat="1" applyFont="1" applyBorder="1" applyAlignment="1" applyProtection="1">
      <alignment horizontal="left" vertical="center" wrapText="1"/>
      <protection hidden="1"/>
    </xf>
    <xf numFmtId="1" fontId="8" fillId="0" borderId="286" xfId="0" applyNumberFormat="1" applyFont="1" applyBorder="1" applyAlignment="1" applyProtection="1">
      <alignment horizontal="left" vertical="center" wrapText="1"/>
      <protection hidden="1"/>
    </xf>
    <xf numFmtId="1" fontId="8" fillId="0" borderId="292" xfId="0" applyNumberFormat="1" applyFont="1" applyBorder="1" applyAlignment="1">
      <alignment horizontal="center" vertical="center" wrapText="1"/>
    </xf>
    <xf numFmtId="1" fontId="8" fillId="0" borderId="299" xfId="0" applyNumberFormat="1" applyFont="1" applyBorder="1" applyAlignment="1">
      <alignment horizontal="center" vertical="center" wrapText="1"/>
    </xf>
    <xf numFmtId="1" fontId="8" fillId="0" borderId="297" xfId="0" applyNumberFormat="1" applyFont="1" applyBorder="1" applyAlignment="1" applyProtection="1">
      <alignment horizontal="center" vertical="center" wrapText="1"/>
      <protection hidden="1"/>
    </xf>
    <xf numFmtId="1" fontId="8" fillId="0" borderId="297" xfId="0" applyNumberFormat="1" applyFont="1" applyBorder="1" applyAlignment="1">
      <alignment horizontal="center" vertical="center"/>
    </xf>
    <xf numFmtId="1" fontId="8" fillId="0" borderId="297" xfId="0" applyNumberFormat="1" applyFont="1" applyBorder="1" applyAlignment="1">
      <alignment horizontal="center" vertical="center" wrapText="1"/>
    </xf>
    <xf numFmtId="1" fontId="8" fillId="0" borderId="293" xfId="0" applyNumberFormat="1" applyFont="1" applyBorder="1" applyAlignment="1">
      <alignment horizontal="center" vertical="center"/>
    </xf>
    <xf numFmtId="1" fontId="8" fillId="0" borderId="351" xfId="0" applyNumberFormat="1" applyFont="1" applyBorder="1" applyAlignment="1">
      <alignment horizontal="center" vertical="center"/>
    </xf>
    <xf numFmtId="1" fontId="8" fillId="0" borderId="323" xfId="0" applyNumberFormat="1" applyFont="1" applyBorder="1" applyAlignment="1">
      <alignment horizontal="center" vertical="center"/>
    </xf>
    <xf numFmtId="1" fontId="8" fillId="0" borderId="207" xfId="0" applyNumberFormat="1" applyFont="1" applyBorder="1" applyAlignment="1">
      <alignment horizontal="center" vertical="center"/>
    </xf>
    <xf numFmtId="1" fontId="8" fillId="0" borderId="209" xfId="0" applyNumberFormat="1" applyFont="1" applyBorder="1" applyAlignment="1">
      <alignment horizontal="center" vertical="center"/>
    </xf>
    <xf numFmtId="1" fontId="8" fillId="4" borderId="293" xfId="0" applyNumberFormat="1" applyFont="1" applyFill="1" applyBorder="1" applyAlignment="1">
      <alignment horizontal="center" vertical="center" wrapText="1"/>
    </xf>
    <xf numFmtId="1" fontId="8" fillId="4" borderId="351" xfId="0" applyNumberFormat="1" applyFont="1" applyFill="1" applyBorder="1" applyAlignment="1">
      <alignment horizontal="center" vertical="center" wrapText="1"/>
    </xf>
    <xf numFmtId="1" fontId="8" fillId="4" borderId="323" xfId="0" applyNumberFormat="1" applyFont="1" applyFill="1" applyBorder="1" applyAlignment="1">
      <alignment horizontal="center" vertical="center" wrapText="1"/>
    </xf>
    <xf numFmtId="1" fontId="8" fillId="4" borderId="207" xfId="0" applyNumberFormat="1" applyFont="1" applyFill="1" applyBorder="1" applyAlignment="1">
      <alignment horizontal="center" vertical="center" wrapText="1"/>
    </xf>
    <xf numFmtId="1" fontId="8" fillId="4" borderId="209" xfId="0" applyNumberFormat="1" applyFont="1" applyFill="1" applyBorder="1" applyAlignment="1">
      <alignment horizontal="center" vertical="center" wrapText="1"/>
    </xf>
    <xf numFmtId="1" fontId="8" fillId="0" borderId="296" xfId="0" applyNumberFormat="1" applyFont="1" applyBorder="1" applyAlignment="1">
      <alignment horizontal="center" vertical="center" wrapText="1"/>
    </xf>
    <xf numFmtId="1" fontId="8" fillId="0" borderId="298" xfId="0" applyNumberFormat="1" applyFont="1" applyBorder="1" applyAlignment="1">
      <alignment horizontal="center" vertical="center" wrapText="1"/>
    </xf>
    <xf numFmtId="1" fontId="8" fillId="3" borderId="296" xfId="0" applyNumberFormat="1" applyFont="1" applyFill="1" applyBorder="1" applyAlignment="1">
      <alignment horizontal="center" vertical="center"/>
    </xf>
    <xf numFmtId="1" fontId="8" fillId="3" borderId="297" xfId="0" applyNumberFormat="1" applyFont="1" applyFill="1" applyBorder="1" applyAlignment="1">
      <alignment horizontal="center" vertical="center"/>
    </xf>
    <xf numFmtId="1" fontId="1" fillId="3" borderId="223" xfId="0" applyNumberFormat="1" applyFont="1" applyFill="1" applyBorder="1" applyAlignment="1">
      <alignment horizontal="center" vertical="center" wrapText="1"/>
    </xf>
    <xf numFmtId="1" fontId="8" fillId="4" borderId="243" xfId="0" applyNumberFormat="1" applyFont="1" applyFill="1" applyBorder="1" applyAlignment="1">
      <alignment horizontal="left" vertical="center" wrapText="1"/>
    </xf>
    <xf numFmtId="1" fontId="8" fillId="0" borderId="323" xfId="0" applyNumberFormat="1" applyFont="1" applyBorder="1" applyAlignment="1">
      <alignment horizontal="center" vertical="center" wrapText="1"/>
    </xf>
    <xf numFmtId="1" fontId="8" fillId="4" borderId="292" xfId="0" applyNumberFormat="1" applyFont="1" applyFill="1" applyBorder="1" applyAlignment="1">
      <alignment horizontal="center" vertical="center" wrapText="1"/>
    </xf>
    <xf numFmtId="1" fontId="8" fillId="0" borderId="319" xfId="0" applyNumberFormat="1" applyFont="1" applyBorder="1" applyAlignment="1">
      <alignment horizontal="center" vertical="center" wrapText="1"/>
    </xf>
    <xf numFmtId="1" fontId="8" fillId="3" borderId="266" xfId="0" applyNumberFormat="1" applyFont="1" applyFill="1" applyBorder="1" applyAlignment="1">
      <alignment horizontal="left" vertical="center" wrapText="1"/>
    </xf>
    <xf numFmtId="1" fontId="8" fillId="0" borderId="243" xfId="0" applyNumberFormat="1" applyFont="1" applyBorder="1" applyAlignment="1">
      <alignment horizontal="center" vertical="center" wrapText="1"/>
    </xf>
    <xf numFmtId="1" fontId="8" fillId="0" borderId="244" xfId="0" applyNumberFormat="1" applyFont="1" applyBorder="1" applyAlignment="1">
      <alignment horizontal="left" wrapText="1"/>
    </xf>
    <xf numFmtId="1" fontId="8" fillId="0" borderId="245" xfId="0" applyNumberFormat="1" applyFont="1" applyBorder="1" applyAlignment="1">
      <alignment horizontal="left" wrapText="1"/>
    </xf>
    <xf numFmtId="1" fontId="8" fillId="3" borderId="299" xfId="0" applyNumberFormat="1" applyFont="1" applyFill="1" applyBorder="1" applyAlignment="1">
      <alignment horizontal="center" vertical="center"/>
    </xf>
    <xf numFmtId="1" fontId="8" fillId="4" borderId="299" xfId="0" applyNumberFormat="1" applyFont="1" applyFill="1" applyBorder="1" applyAlignment="1">
      <alignment horizontal="center" vertical="center" wrapText="1"/>
    </xf>
    <xf numFmtId="1" fontId="8" fillId="4" borderId="297" xfId="0" applyNumberFormat="1" applyFont="1" applyFill="1" applyBorder="1" applyAlignment="1">
      <alignment horizontal="center" vertical="center" wrapText="1"/>
    </xf>
    <xf numFmtId="1" fontId="8" fillId="0" borderId="306" xfId="0" applyNumberFormat="1" applyFont="1" applyBorder="1" applyAlignment="1">
      <alignment horizontal="center" vertical="center" wrapText="1"/>
    </xf>
    <xf numFmtId="1" fontId="8" fillId="4" borderId="313" xfId="0" applyNumberFormat="1" applyFont="1" applyFill="1" applyBorder="1" applyAlignment="1">
      <alignment horizontal="center" vertical="center" wrapText="1"/>
    </xf>
    <xf numFmtId="1" fontId="8" fillId="4" borderId="206" xfId="0" applyNumberFormat="1" applyFont="1" applyFill="1" applyBorder="1" applyAlignment="1">
      <alignment horizontal="center" vertical="center" wrapText="1"/>
    </xf>
    <xf numFmtId="1" fontId="8" fillId="0" borderId="313" xfId="0" applyNumberFormat="1" applyFont="1" applyBorder="1" applyAlignment="1">
      <alignment horizontal="center" vertical="center" wrapText="1"/>
    </xf>
    <xf numFmtId="1" fontId="8" fillId="0" borderId="206" xfId="0" applyNumberFormat="1" applyFont="1" applyBorder="1" applyAlignment="1">
      <alignment horizontal="center" vertical="center" wrapText="1"/>
    </xf>
    <xf numFmtId="1" fontId="8" fillId="3" borderId="314" xfId="0" applyNumberFormat="1" applyFont="1" applyFill="1" applyBorder="1" applyAlignment="1">
      <alignment horizontal="center" vertical="center" wrapText="1"/>
    </xf>
    <xf numFmtId="1" fontId="8" fillId="4" borderId="310" xfId="0" applyNumberFormat="1" applyFont="1" applyFill="1" applyBorder="1" applyAlignment="1">
      <alignment horizontal="center" vertical="center" wrapText="1"/>
    </xf>
    <xf numFmtId="1" fontId="8" fillId="3" borderId="293" xfId="0" applyNumberFormat="1" applyFont="1" applyFill="1" applyBorder="1" applyAlignment="1">
      <alignment horizontal="center" vertical="center" wrapText="1"/>
    </xf>
    <xf numFmtId="1" fontId="8" fillId="3" borderId="294" xfId="0" applyNumberFormat="1" applyFont="1" applyFill="1" applyBorder="1" applyAlignment="1">
      <alignment horizontal="center" vertical="center" wrapText="1"/>
    </xf>
    <xf numFmtId="1" fontId="8" fillId="3" borderId="295" xfId="0" applyNumberFormat="1" applyFont="1" applyFill="1" applyBorder="1" applyAlignment="1">
      <alignment horizontal="center" vertical="center" wrapText="1"/>
    </xf>
    <xf numFmtId="1" fontId="8" fillId="3" borderId="207" xfId="0" applyNumberFormat="1" applyFont="1" applyFill="1" applyBorder="1" applyAlignment="1">
      <alignment horizontal="center" vertical="center" wrapText="1"/>
    </xf>
    <xf numFmtId="1" fontId="8" fillId="3" borderId="209" xfId="0" applyNumberFormat="1" applyFont="1" applyFill="1" applyBorder="1" applyAlignment="1">
      <alignment horizontal="center" vertical="center" wrapText="1"/>
    </xf>
    <xf numFmtId="1" fontId="8" fillId="0" borderId="293" xfId="0" applyNumberFormat="1" applyFont="1" applyBorder="1" applyAlignment="1">
      <alignment horizontal="center" vertical="center" wrapText="1"/>
    </xf>
    <xf numFmtId="1" fontId="8" fillId="0" borderId="294" xfId="0" applyNumberFormat="1" applyFont="1" applyBorder="1" applyAlignment="1">
      <alignment horizontal="center" vertical="center" wrapText="1"/>
    </xf>
    <xf numFmtId="1" fontId="8" fillId="0" borderId="295" xfId="0" applyNumberFormat="1" applyFont="1" applyBorder="1" applyAlignment="1">
      <alignment horizontal="center" vertical="center" wrapText="1"/>
    </xf>
    <xf numFmtId="1" fontId="8" fillId="0" borderId="207" xfId="0" applyNumberFormat="1" applyFont="1" applyBorder="1" applyAlignment="1">
      <alignment horizontal="center" vertical="center" wrapText="1"/>
    </xf>
    <xf numFmtId="1" fontId="8" fillId="0" borderId="209" xfId="0" applyNumberFormat="1" applyFont="1" applyBorder="1" applyAlignment="1">
      <alignment horizontal="center" vertical="center" wrapText="1"/>
    </xf>
    <xf numFmtId="1" fontId="8" fillId="0" borderId="304" xfId="0" applyNumberFormat="1" applyFont="1" applyBorder="1" applyAlignment="1">
      <alignment horizontal="center" vertical="center" wrapText="1"/>
    </xf>
    <xf numFmtId="1" fontId="8" fillId="0" borderId="312" xfId="0" applyNumberFormat="1" applyFont="1" applyBorder="1" applyAlignment="1">
      <alignment horizontal="center" vertical="center" wrapText="1"/>
    </xf>
    <xf numFmtId="1" fontId="8" fillId="0" borderId="310" xfId="0" applyNumberFormat="1" applyFont="1" applyBorder="1" applyAlignment="1">
      <alignment horizontal="center" vertical="center" wrapText="1"/>
    </xf>
    <xf numFmtId="1" fontId="8" fillId="0" borderId="294" xfId="0" applyNumberFormat="1" applyFont="1" applyBorder="1" applyAlignment="1">
      <alignment horizontal="center" vertical="center"/>
    </xf>
    <xf numFmtId="1" fontId="8" fillId="0" borderId="295" xfId="0" applyNumberFormat="1" applyFont="1" applyBorder="1" applyAlignment="1">
      <alignment horizontal="center" vertical="center"/>
    </xf>
    <xf numFmtId="1" fontId="8" fillId="0" borderId="311" xfId="0" applyNumberFormat="1" applyFont="1" applyBorder="1" applyAlignment="1">
      <alignment horizontal="center" vertical="center" wrapText="1"/>
    </xf>
    <xf numFmtId="1" fontId="8" fillId="3" borderId="298" xfId="0" applyNumberFormat="1" applyFont="1" applyFill="1" applyBorder="1" applyAlignment="1">
      <alignment horizontal="center" vertical="center" wrapText="1"/>
    </xf>
    <xf numFmtId="1" fontId="8" fillId="0" borderId="299" xfId="0" applyNumberFormat="1" applyFont="1" applyBorder="1" applyAlignment="1">
      <alignment horizontal="center" vertical="center"/>
    </xf>
    <xf numFmtId="1" fontId="11" fillId="12" borderId="292" xfId="0" applyNumberFormat="1" applyFont="1" applyFill="1" applyBorder="1" applyAlignment="1">
      <alignment horizontal="center" vertical="center" wrapText="1"/>
    </xf>
    <xf numFmtId="1" fontId="11" fillId="12" borderId="223" xfId="0" applyNumberFormat="1" applyFont="1" applyFill="1" applyBorder="1" applyAlignment="1">
      <alignment horizontal="center" vertical="center" wrapText="1"/>
    </xf>
    <xf numFmtId="1" fontId="11" fillId="0" borderId="292" xfId="0" applyNumberFormat="1" applyFont="1" applyBorder="1" applyAlignment="1">
      <alignment horizontal="center" vertical="center" wrapText="1"/>
    </xf>
    <xf numFmtId="1" fontId="11" fillId="0" borderId="223" xfId="0" applyNumberFormat="1" applyFont="1" applyBorder="1" applyAlignment="1">
      <alignment horizontal="center" vertical="center" wrapText="1"/>
    </xf>
    <xf numFmtId="1" fontId="8" fillId="12" borderId="292" xfId="0" applyNumberFormat="1" applyFont="1" applyFill="1" applyBorder="1" applyAlignment="1">
      <alignment horizontal="center" vertical="center" wrapText="1"/>
    </xf>
    <xf numFmtId="1" fontId="8" fillId="4" borderId="303" xfId="0" applyNumberFormat="1" applyFont="1" applyFill="1" applyBorder="1" applyAlignment="1">
      <alignment horizontal="center" vertical="center" wrapText="1"/>
    </xf>
    <xf numFmtId="1" fontId="8" fillId="4" borderId="295" xfId="0" applyNumberFormat="1" applyFont="1" applyFill="1" applyBorder="1" applyAlignment="1">
      <alignment horizontal="center" vertical="center" wrapText="1"/>
    </xf>
    <xf numFmtId="1" fontId="8" fillId="0" borderId="304" xfId="0" applyNumberFormat="1" applyFont="1" applyBorder="1" applyAlignment="1">
      <alignment horizontal="center" vertical="center"/>
    </xf>
    <xf numFmtId="1" fontId="8" fillId="0" borderId="303" xfId="0" applyNumberFormat="1" applyFont="1" applyBorder="1" applyAlignment="1">
      <alignment horizontal="center" vertical="center" wrapText="1"/>
    </xf>
    <xf numFmtId="1" fontId="8" fillId="3" borderId="303" xfId="0" applyNumberFormat="1" applyFont="1" applyFill="1" applyBorder="1" applyAlignment="1">
      <alignment horizontal="center" vertical="center" wrapText="1"/>
    </xf>
    <xf numFmtId="1" fontId="8" fillId="0" borderId="292" xfId="0" applyNumberFormat="1" applyFont="1" applyBorder="1" applyAlignment="1">
      <alignment horizontal="center" vertical="center"/>
    </xf>
    <xf numFmtId="1" fontId="8" fillId="0" borderId="296" xfId="0" applyNumberFormat="1" applyFont="1" applyBorder="1" applyAlignment="1">
      <alignment horizontal="center" vertical="center"/>
    </xf>
    <xf numFmtId="1" fontId="8" fillId="0" borderId="292" xfId="0" applyNumberFormat="1" applyFont="1" applyBorder="1" applyAlignment="1">
      <alignment horizontal="left" vertical="center" wrapText="1"/>
    </xf>
    <xf numFmtId="1" fontId="8" fillId="0" borderId="207" xfId="0" applyNumberFormat="1" applyFont="1" applyBorder="1" applyAlignment="1">
      <alignment horizontal="left" vertical="center" wrapText="1"/>
    </xf>
    <xf numFmtId="1" fontId="8" fillId="0" borderId="209" xfId="0" applyNumberFormat="1" applyFont="1" applyBorder="1" applyAlignment="1">
      <alignment horizontal="left" vertical="center" wrapText="1"/>
    </xf>
    <xf numFmtId="1" fontId="8" fillId="3" borderId="299" xfId="0" applyNumberFormat="1" applyFont="1" applyFill="1" applyBorder="1" applyAlignment="1">
      <alignment horizontal="center" vertical="center" wrapText="1"/>
    </xf>
    <xf numFmtId="1" fontId="8" fillId="3" borderId="296" xfId="0" applyNumberFormat="1" applyFont="1" applyFill="1" applyBorder="1" applyAlignment="1">
      <alignment horizontal="center" vertical="center" wrapText="1"/>
    </xf>
    <xf numFmtId="1" fontId="8" fillId="0" borderId="299" xfId="0" applyNumberFormat="1" applyFont="1" applyBorder="1" applyAlignment="1">
      <alignment horizontal="left" vertical="center" wrapText="1"/>
    </xf>
    <xf numFmtId="1" fontId="8" fillId="0" borderId="296" xfId="0" applyNumberFormat="1" applyFont="1" applyBorder="1" applyAlignment="1">
      <alignment horizontal="left" vertical="center" wrapText="1"/>
    </xf>
    <xf numFmtId="1" fontId="8" fillId="0" borderId="297" xfId="0" applyNumberFormat="1" applyFont="1" applyBorder="1" applyAlignment="1">
      <alignment horizontal="left" vertical="center" wrapText="1"/>
    </xf>
    <xf numFmtId="1" fontId="8" fillId="3" borderId="292" xfId="0" applyNumberFormat="1" applyFont="1" applyFill="1" applyBorder="1" applyAlignment="1">
      <alignment horizontal="center" vertical="center" wrapText="1"/>
    </xf>
    <xf numFmtId="1" fontId="8" fillId="3" borderId="293" xfId="0" applyNumberFormat="1" applyFont="1" applyFill="1" applyBorder="1" applyAlignment="1">
      <alignment horizontal="center" vertical="center"/>
    </xf>
    <xf numFmtId="1" fontId="8" fillId="3" borderId="295" xfId="0" applyNumberFormat="1" applyFont="1" applyFill="1" applyBorder="1" applyAlignment="1">
      <alignment horizontal="center" vertical="center"/>
    </xf>
    <xf numFmtId="1" fontId="8" fillId="0" borderId="955" xfId="0" applyNumberFormat="1" applyFont="1" applyBorder="1" applyAlignment="1" applyProtection="1">
      <alignment horizontal="left" vertical="center" wrapText="1"/>
      <protection hidden="1"/>
    </xf>
    <xf numFmtId="1" fontId="8" fillId="0" borderId="957" xfId="0" applyNumberFormat="1" applyFont="1" applyBorder="1" applyAlignment="1" applyProtection="1">
      <alignment horizontal="left" vertical="center" wrapText="1"/>
      <protection hidden="1"/>
    </xf>
    <xf numFmtId="1" fontId="8" fillId="0" borderId="948" xfId="0" applyNumberFormat="1" applyFont="1" applyBorder="1" applyAlignment="1">
      <alignment horizontal="center" vertical="center" wrapText="1"/>
    </xf>
    <xf numFmtId="1" fontId="8" fillId="0" borderId="951" xfId="0" applyNumberFormat="1" applyFont="1" applyBorder="1" applyAlignment="1">
      <alignment horizontal="center" vertical="center" wrapText="1"/>
    </xf>
    <xf numFmtId="1" fontId="8" fillId="0" borderId="950" xfId="0" applyNumberFormat="1" applyFont="1" applyBorder="1" applyAlignment="1">
      <alignment horizontal="center" vertical="center" wrapText="1"/>
    </xf>
    <xf numFmtId="1" fontId="8" fillId="0" borderId="946" xfId="0" applyNumberFormat="1" applyFont="1" applyBorder="1" applyAlignment="1" applyProtection="1">
      <alignment horizontal="center" vertical="center" wrapText="1"/>
      <protection hidden="1"/>
    </xf>
    <xf numFmtId="1" fontId="8" fillId="0" borderId="946" xfId="0" applyNumberFormat="1" applyFont="1" applyBorder="1" applyAlignment="1">
      <alignment horizontal="center" vertical="center"/>
    </xf>
    <xf numFmtId="1" fontId="8" fillId="0" borderId="955" xfId="0" applyNumberFormat="1" applyFont="1" applyBorder="1" applyAlignment="1">
      <alignment horizontal="left" vertical="center" wrapText="1"/>
    </xf>
    <xf numFmtId="1" fontId="8" fillId="0" borderId="956" xfId="0" applyNumberFormat="1" applyFont="1" applyBorder="1" applyAlignment="1">
      <alignment horizontal="left" vertical="center" wrapText="1"/>
    </xf>
    <xf numFmtId="1" fontId="8" fillId="0" borderId="957" xfId="0" applyNumberFormat="1" applyFont="1" applyBorder="1" applyAlignment="1">
      <alignment horizontal="left" vertical="center" wrapText="1"/>
    </xf>
    <xf numFmtId="1" fontId="8" fillId="0" borderId="946" xfId="0" applyNumberFormat="1" applyFont="1" applyBorder="1" applyAlignment="1">
      <alignment horizontal="center" vertical="center" wrapText="1"/>
    </xf>
    <xf numFmtId="1" fontId="8" fillId="0" borderId="942" xfId="0" applyNumberFormat="1" applyFont="1" applyBorder="1" applyAlignment="1">
      <alignment horizontal="center" vertical="center"/>
    </xf>
    <xf numFmtId="1" fontId="8" fillId="0" borderId="943" xfId="0" applyNumberFormat="1" applyFont="1" applyBorder="1" applyAlignment="1">
      <alignment horizontal="center" vertical="center"/>
    </xf>
    <xf numFmtId="1" fontId="8" fillId="0" borderId="944" xfId="0" applyNumberFormat="1" applyFont="1" applyBorder="1" applyAlignment="1">
      <alignment horizontal="center" vertical="center"/>
    </xf>
    <xf numFmtId="1" fontId="8" fillId="0" borderId="949" xfId="0" applyNumberFormat="1" applyFont="1" applyBorder="1" applyAlignment="1">
      <alignment horizontal="center" vertical="center"/>
    </xf>
    <xf numFmtId="1" fontId="8" fillId="0" borderId="885" xfId="0" applyNumberFormat="1" applyFont="1" applyBorder="1" applyAlignment="1">
      <alignment horizontal="center" vertical="center"/>
    </xf>
    <xf numFmtId="1" fontId="8" fillId="4" borderId="942" xfId="0" applyNumberFormat="1" applyFont="1" applyFill="1" applyBorder="1" applyAlignment="1">
      <alignment horizontal="center" vertical="center" wrapText="1"/>
    </xf>
    <xf numFmtId="1" fontId="8" fillId="4" borderId="943" xfId="0" applyNumberFormat="1" applyFont="1" applyFill="1" applyBorder="1" applyAlignment="1">
      <alignment horizontal="center" vertical="center" wrapText="1"/>
    </xf>
    <xf numFmtId="1" fontId="8" fillId="4" borderId="944" xfId="0" applyNumberFormat="1" applyFont="1" applyFill="1" applyBorder="1" applyAlignment="1">
      <alignment horizontal="center" vertical="center" wrapText="1"/>
    </xf>
    <xf numFmtId="1" fontId="8" fillId="4" borderId="949" xfId="0" applyNumberFormat="1" applyFont="1" applyFill="1" applyBorder="1" applyAlignment="1">
      <alignment horizontal="center" vertical="center" wrapText="1"/>
    </xf>
    <xf numFmtId="1" fontId="8" fillId="4" borderId="885" xfId="0" applyNumberFormat="1" applyFont="1" applyFill="1" applyBorder="1" applyAlignment="1">
      <alignment horizontal="center" vertical="center" wrapText="1"/>
    </xf>
    <xf numFmtId="1" fontId="8" fillId="0" borderId="945" xfId="0" applyNumberFormat="1" applyFont="1" applyBorder="1" applyAlignment="1">
      <alignment horizontal="center" vertical="center" wrapText="1"/>
    </xf>
    <xf numFmtId="1" fontId="8" fillId="0" borderId="947" xfId="0" applyNumberFormat="1" applyFont="1" applyBorder="1" applyAlignment="1">
      <alignment horizontal="center" vertical="center" wrapText="1"/>
    </xf>
    <xf numFmtId="1" fontId="8" fillId="0" borderId="954" xfId="0" applyNumberFormat="1" applyFont="1" applyBorder="1" applyAlignment="1">
      <alignment horizontal="center" vertical="center" wrapText="1"/>
    </xf>
    <xf numFmtId="1" fontId="8" fillId="3" borderId="945" xfId="0" applyNumberFormat="1" applyFont="1" applyFill="1" applyBorder="1" applyAlignment="1">
      <alignment horizontal="center" vertical="center"/>
    </xf>
    <xf numFmtId="1" fontId="8" fillId="3" borderId="946" xfId="0" applyNumberFormat="1" applyFont="1" applyFill="1" applyBorder="1" applyAlignment="1">
      <alignment horizontal="center" vertical="center"/>
    </xf>
    <xf numFmtId="1" fontId="8" fillId="0" borderId="913" xfId="0" applyNumberFormat="1" applyFont="1" applyBorder="1" applyAlignment="1">
      <alignment horizontal="center" vertical="center" wrapText="1"/>
    </xf>
    <xf numFmtId="1" fontId="8" fillId="0" borderId="907" xfId="0" applyNumberFormat="1" applyFont="1" applyBorder="1" applyAlignment="1">
      <alignment horizontal="center" vertical="center" wrapText="1"/>
    </xf>
    <xf numFmtId="1" fontId="8" fillId="3" borderId="896" xfId="0" applyNumberFormat="1" applyFont="1" applyFill="1" applyBorder="1" applyAlignment="1">
      <alignment horizontal="center" vertical="center"/>
    </xf>
    <xf numFmtId="1" fontId="8" fillId="0" borderId="896" xfId="0" applyNumberFormat="1" applyFont="1" applyBorder="1" applyAlignment="1">
      <alignment horizontal="center" vertical="center" wrapText="1"/>
    </xf>
    <xf numFmtId="1" fontId="8" fillId="4" borderId="896" xfId="0" applyNumberFormat="1" applyFont="1" applyFill="1" applyBorder="1" applyAlignment="1">
      <alignment horizontal="center" vertical="center" wrapText="1"/>
    </xf>
    <xf numFmtId="1" fontId="8" fillId="4" borderId="901" xfId="0" applyNumberFormat="1" applyFont="1" applyFill="1" applyBorder="1" applyAlignment="1">
      <alignment horizontal="center" vertical="center" wrapText="1"/>
    </xf>
    <xf numFmtId="1" fontId="8" fillId="0" borderId="901" xfId="0" applyNumberFormat="1" applyFont="1" applyBorder="1" applyAlignment="1">
      <alignment horizontal="center" vertical="center" wrapText="1"/>
    </xf>
    <xf numFmtId="1" fontId="8" fillId="3" borderId="890" xfId="0" applyNumberFormat="1" applyFont="1" applyFill="1" applyBorder="1" applyAlignment="1">
      <alignment horizontal="center" vertical="center" wrapText="1"/>
    </xf>
    <xf numFmtId="1" fontId="8" fillId="3" borderId="885" xfId="0" applyNumberFormat="1" applyFont="1" applyFill="1" applyBorder="1" applyAlignment="1">
      <alignment horizontal="center" vertical="center" wrapText="1"/>
    </xf>
    <xf numFmtId="1" fontId="8" fillId="0" borderId="890" xfId="0" applyNumberFormat="1" applyFont="1" applyBorder="1" applyAlignment="1">
      <alignment horizontal="center" vertical="center" wrapText="1"/>
    </xf>
    <xf numFmtId="1" fontId="8" fillId="0" borderId="885" xfId="0" applyNumberFormat="1" applyFont="1" applyBorder="1" applyAlignment="1">
      <alignment horizontal="center" vertical="center" wrapText="1"/>
    </xf>
    <xf numFmtId="1" fontId="8" fillId="0" borderId="890" xfId="0" applyNumberFormat="1" applyFont="1" applyBorder="1" applyAlignment="1">
      <alignment horizontal="center" vertical="center"/>
    </xf>
    <xf numFmtId="1" fontId="8" fillId="0" borderId="902" xfId="0" applyNumberFormat="1" applyFont="1" applyBorder="1" applyAlignment="1">
      <alignment horizontal="center" vertical="center" wrapText="1"/>
    </xf>
    <xf numFmtId="1" fontId="8" fillId="0" borderId="896" xfId="0" applyNumberFormat="1" applyFont="1" applyBorder="1" applyAlignment="1">
      <alignment horizontal="center" vertical="center"/>
    </xf>
    <xf numFmtId="1" fontId="8" fillId="4" borderId="898" xfId="0" applyNumberFormat="1" applyFont="1" applyFill="1" applyBorder="1" applyAlignment="1">
      <alignment horizontal="center" vertical="center" wrapText="1"/>
    </xf>
    <xf numFmtId="1" fontId="8" fillId="0" borderId="898" xfId="0" applyNumberFormat="1" applyFont="1" applyBorder="1" applyAlignment="1">
      <alignment horizontal="center" vertical="center" wrapText="1"/>
    </xf>
    <xf numFmtId="1" fontId="8" fillId="3" borderId="898" xfId="0" applyNumberFormat="1" applyFont="1" applyFill="1" applyBorder="1" applyAlignment="1">
      <alignment horizontal="center" vertical="center" wrapText="1"/>
    </xf>
    <xf numFmtId="1" fontId="8" fillId="0" borderId="890" xfId="0" applyNumberFormat="1" applyFont="1" applyBorder="1" applyAlignment="1">
      <alignment horizontal="left" vertical="center" wrapText="1"/>
    </xf>
    <xf numFmtId="1" fontId="8" fillId="0" borderId="885" xfId="0" applyNumberFormat="1" applyFont="1" applyBorder="1" applyAlignment="1">
      <alignment horizontal="left" vertical="center" wrapText="1"/>
    </xf>
    <xf numFmtId="1" fontId="8" fillId="3" borderId="896" xfId="0" applyNumberFormat="1" applyFont="1" applyFill="1" applyBorder="1" applyAlignment="1">
      <alignment horizontal="center" vertical="center" wrapText="1"/>
    </xf>
    <xf numFmtId="1" fontId="8" fillId="3" borderId="649" xfId="0" applyNumberFormat="1" applyFont="1" applyFill="1" applyBorder="1" applyAlignment="1">
      <alignment horizontal="center" vertical="center" wrapText="1"/>
    </xf>
    <xf numFmtId="1" fontId="8" fillId="0" borderId="896" xfId="0" applyNumberFormat="1" applyFont="1" applyBorder="1" applyAlignment="1">
      <alignment horizontal="left" vertical="center" wrapText="1"/>
    </xf>
    <xf numFmtId="1" fontId="8" fillId="3" borderId="892" xfId="0" applyNumberFormat="1" applyFont="1" applyFill="1" applyBorder="1" applyAlignment="1">
      <alignment horizontal="left" vertical="center" wrapText="1"/>
    </xf>
    <xf numFmtId="1" fontId="8" fillId="3" borderId="893" xfId="0" applyNumberFormat="1" applyFont="1" applyFill="1" applyBorder="1" applyAlignment="1">
      <alignment horizontal="left" vertical="center" wrapText="1"/>
    </xf>
    <xf numFmtId="1" fontId="8" fillId="0" borderId="884" xfId="0" applyNumberFormat="1" applyFont="1" applyBorder="1" applyAlignment="1">
      <alignment horizontal="center" vertical="center" wrapText="1"/>
    </xf>
    <xf numFmtId="1" fontId="8" fillId="0" borderId="887" xfId="0" applyNumberFormat="1" applyFont="1" applyBorder="1"/>
    <xf numFmtId="1" fontId="8" fillId="0" borderId="888" xfId="0" applyNumberFormat="1" applyFont="1" applyBorder="1"/>
    <xf numFmtId="1" fontId="8" fillId="0" borderId="787" xfId="0" applyNumberFormat="1" applyFont="1" applyBorder="1" applyAlignment="1">
      <alignment horizontal="left" vertical="center" wrapText="1"/>
    </xf>
    <xf numFmtId="1" fontId="8" fillId="0" borderId="956" xfId="0" applyNumberFormat="1" applyFont="1" applyBorder="1"/>
    <xf numFmtId="1" fontId="8" fillId="0" borderId="957" xfId="0" applyNumberFormat="1" applyFont="1" applyBorder="1"/>
    <xf numFmtId="1" fontId="8" fillId="0" borderId="958" xfId="0" applyNumberFormat="1" applyFont="1" applyBorder="1"/>
    <xf numFmtId="1" fontId="8" fillId="7" borderId="960" xfId="0" applyNumberFormat="1" applyFont="1" applyFill="1" applyBorder="1" applyProtection="1">
      <protection locked="0"/>
    </xf>
    <xf numFmtId="1" fontId="8" fillId="0" borderId="959" xfId="0" applyNumberFormat="1" applyFont="1" applyBorder="1" applyAlignment="1">
      <alignment horizontal="center" vertical="center" wrapText="1"/>
    </xf>
    <xf numFmtId="1" fontId="8" fillId="3" borderId="951" xfId="0" applyNumberFormat="1" applyFont="1" applyFill="1" applyBorder="1" applyAlignment="1">
      <alignment horizontal="center" vertical="center" wrapText="1"/>
    </xf>
    <xf numFmtId="1" fontId="8" fillId="0" borderId="960" xfId="0" applyNumberFormat="1" applyFont="1" applyBorder="1" applyAlignment="1">
      <alignment horizontal="left" vertical="center" wrapText="1"/>
    </xf>
    <xf numFmtId="1" fontId="8" fillId="0" borderId="960" xfId="0" applyNumberFormat="1" applyFont="1" applyBorder="1"/>
    <xf numFmtId="1" fontId="8" fillId="7" borderId="957" xfId="0" applyNumberFormat="1" applyFont="1" applyFill="1" applyBorder="1" applyProtection="1">
      <protection locked="0"/>
    </xf>
    <xf numFmtId="1" fontId="7" fillId="7" borderId="957" xfId="0" applyNumberFormat="1" applyFont="1" applyFill="1" applyBorder="1" applyProtection="1">
      <protection locked="0"/>
    </xf>
    <xf numFmtId="1" fontId="8" fillId="0" borderId="953" xfId="0" applyNumberFormat="1" applyFont="1" applyBorder="1"/>
    <xf numFmtId="1" fontId="8" fillId="0" borderId="959" xfId="0" applyNumberFormat="1" applyFont="1" applyBorder="1"/>
    <xf numFmtId="1" fontId="8" fillId="0" borderId="953" xfId="0" applyNumberFormat="1" applyFont="1" applyBorder="1" applyAlignment="1">
      <alignment horizontal="center" vertical="center"/>
    </xf>
    <xf numFmtId="1" fontId="8" fillId="3" borderId="956" xfId="0" applyNumberFormat="1" applyFont="1" applyFill="1" applyBorder="1" applyAlignment="1">
      <alignment horizontal="left" vertical="center" wrapText="1"/>
    </xf>
    <xf numFmtId="1" fontId="8" fillId="3" borderId="957" xfId="0" applyNumberFormat="1" applyFont="1" applyFill="1" applyBorder="1" applyAlignment="1">
      <alignment horizontal="left" vertical="center" wrapText="1"/>
    </xf>
    <xf numFmtId="1" fontId="8" fillId="0" borderId="960" xfId="0" applyNumberFormat="1" applyFont="1" applyBorder="1" applyAlignment="1">
      <alignment horizontal="center" vertical="center" wrapText="1"/>
    </xf>
    <xf numFmtId="1" fontId="8" fillId="0" borderId="957" xfId="0" applyNumberFormat="1" applyFont="1" applyBorder="1" applyAlignment="1">
      <alignment horizontal="center" vertical="center" wrapText="1"/>
    </xf>
    <xf numFmtId="1" fontId="8" fillId="7" borderId="96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95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95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96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957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953" xfId="0" applyNumberFormat="1" applyFont="1" applyFill="1" applyBorder="1"/>
    <xf numFmtId="1" fontId="8" fillId="0" borderId="962" xfId="0" applyNumberFormat="1" applyFont="1" applyBorder="1" applyAlignment="1">
      <alignment horizontal="center" vertical="center" wrapText="1"/>
    </xf>
    <xf numFmtId="1" fontId="8" fillId="0" borderId="959" xfId="0" applyNumberFormat="1" applyFont="1" applyBorder="1" applyAlignment="1">
      <alignment horizontal="center" vertical="center" wrapText="1"/>
    </xf>
    <xf numFmtId="1" fontId="8" fillId="7" borderId="95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96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4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4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96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964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949" xfId="0" applyNumberFormat="1" applyFont="1" applyFill="1" applyBorder="1" applyAlignment="1">
      <alignment horizontal="center" vertical="center" wrapText="1"/>
    </xf>
    <xf numFmtId="1" fontId="8" fillId="3" borderId="648" xfId="0" applyNumberFormat="1" applyFont="1" applyFill="1" applyBorder="1" applyAlignment="1">
      <alignment horizontal="center" vertical="center" wrapText="1"/>
    </xf>
    <xf numFmtId="1" fontId="8" fillId="3" borderId="953" xfId="0" applyNumberFormat="1" applyFont="1" applyFill="1" applyBorder="1" applyAlignment="1">
      <alignment horizontal="center" vertical="center" wrapText="1"/>
    </xf>
    <xf numFmtId="1" fontId="8" fillId="3" borderId="963" xfId="0" applyNumberFormat="1" applyFont="1" applyFill="1" applyBorder="1" applyAlignment="1">
      <alignment horizontal="center" vertical="center" wrapText="1"/>
    </xf>
    <xf numFmtId="1" fontId="8" fillId="3" borderId="647" xfId="0" applyNumberFormat="1" applyFont="1" applyFill="1" applyBorder="1" applyAlignment="1">
      <alignment horizontal="center" vertical="center" wrapText="1"/>
    </xf>
    <xf numFmtId="1" fontId="8" fillId="3" borderId="962" xfId="0" applyNumberFormat="1" applyFont="1" applyFill="1" applyBorder="1" applyAlignment="1">
      <alignment horizontal="center" vertical="center" wrapText="1"/>
    </xf>
    <xf numFmtId="1" fontId="8" fillId="3" borderId="959" xfId="0" applyNumberFormat="1" applyFont="1" applyFill="1" applyBorder="1" applyAlignment="1">
      <alignment horizontal="center" vertical="center" wrapText="1"/>
    </xf>
    <xf numFmtId="0" fontId="4" fillId="9" borderId="960" xfId="0" applyFont="1" applyFill="1" applyBorder="1"/>
    <xf numFmtId="0" fontId="4" fillId="9" borderId="958" xfId="0" applyFont="1" applyFill="1" applyBorder="1"/>
    <xf numFmtId="1" fontId="8" fillId="0" borderId="949" xfId="0" applyNumberFormat="1" applyFont="1" applyBorder="1" applyAlignment="1">
      <alignment horizontal="center" vertical="center" wrapText="1"/>
    </xf>
    <xf numFmtId="1" fontId="8" fillId="10" borderId="953" xfId="0" applyNumberFormat="1" applyFont="1" applyFill="1" applyBorder="1" applyAlignment="1">
      <alignment horizontal="center" vertical="center" wrapText="1"/>
    </xf>
    <xf numFmtId="1" fontId="8" fillId="10" borderId="963" xfId="0" applyNumberFormat="1" applyFont="1" applyFill="1" applyBorder="1" applyAlignment="1">
      <alignment horizontal="center" vertical="center" wrapText="1"/>
    </xf>
    <xf numFmtId="1" fontId="8" fillId="0" borderId="963" xfId="0" applyNumberFormat="1" applyFont="1" applyBorder="1" applyAlignment="1">
      <alignment horizontal="center" vertical="center" wrapText="1"/>
    </xf>
    <xf numFmtId="1" fontId="8" fillId="0" borderId="964" xfId="0" applyNumberFormat="1" applyFont="1" applyBorder="1" applyAlignment="1">
      <alignment horizontal="center" vertical="center" wrapText="1"/>
    </xf>
    <xf numFmtId="1" fontId="8" fillId="11" borderId="959" xfId="0" applyNumberFormat="1" applyFont="1" applyFill="1" applyBorder="1" applyAlignment="1" applyProtection="1">
      <alignment horizontal="right" vertical="center" wrapText="1"/>
      <protection locked="0"/>
    </xf>
    <xf numFmtId="1" fontId="8" fillId="0" borderId="951" xfId="0" applyNumberFormat="1" applyFont="1" applyBorder="1" applyAlignment="1">
      <alignment horizontal="left" vertical="center" wrapText="1"/>
    </xf>
    <xf numFmtId="1" fontId="8" fillId="0" borderId="949" xfId="0" applyNumberFormat="1" applyFont="1" applyBorder="1" applyAlignment="1">
      <alignment horizontal="left" vertical="center" wrapText="1"/>
    </xf>
    <xf numFmtId="1" fontId="8" fillId="0" borderId="959" xfId="0" applyNumberFormat="1" applyFont="1" applyBorder="1" applyAlignment="1">
      <alignment horizontal="center" vertical="center"/>
    </xf>
    <xf numFmtId="1" fontId="8" fillId="0" borderId="963" xfId="0" applyNumberFormat="1" applyFont="1" applyBorder="1" applyAlignment="1">
      <alignment horizontal="center" vertical="center"/>
    </xf>
    <xf numFmtId="1" fontId="8" fillId="0" borderId="957" xfId="0" applyNumberFormat="1" applyFont="1" applyBorder="1" applyAlignment="1">
      <alignment horizontal="left"/>
    </xf>
    <xf numFmtId="1" fontId="8" fillId="4" borderId="959" xfId="0" applyNumberFormat="1" applyFont="1" applyFill="1" applyBorder="1" applyAlignment="1">
      <alignment horizontal="center" vertical="center" wrapText="1"/>
    </xf>
    <xf numFmtId="1" fontId="8" fillId="0" borderId="951" xfId="0" applyNumberFormat="1" applyFont="1" applyBorder="1" applyAlignment="1">
      <alignment horizontal="center" vertical="center"/>
    </xf>
    <xf numFmtId="1" fontId="8" fillId="4" borderId="951" xfId="0" applyNumberFormat="1" applyFont="1" applyFill="1" applyBorder="1" applyAlignment="1">
      <alignment horizontal="center" vertical="center" wrapText="1"/>
    </xf>
    <xf numFmtId="1" fontId="8" fillId="0" borderId="960" xfId="0" applyNumberFormat="1" applyFont="1" applyBorder="1" applyAlignment="1">
      <alignment horizontal="right" wrapText="1"/>
    </xf>
    <xf numFmtId="1" fontId="8" fillId="0" borderId="953" xfId="0" applyNumberFormat="1" applyFont="1" applyBorder="1" applyAlignment="1">
      <alignment horizontal="right" wrapText="1"/>
    </xf>
    <xf numFmtId="1" fontId="8" fillId="0" borderId="963" xfId="0" applyNumberFormat="1" applyFont="1" applyBorder="1"/>
    <xf numFmtId="1" fontId="8" fillId="0" borderId="964" xfId="0" applyNumberFormat="1" applyFont="1" applyBorder="1" applyAlignment="1">
      <alignment horizontal="right"/>
    </xf>
    <xf numFmtId="1" fontId="8" fillId="0" borderId="959" xfId="0" applyNumberFormat="1" applyFont="1" applyBorder="1" applyAlignment="1">
      <alignment horizontal="right"/>
    </xf>
    <xf numFmtId="1" fontId="8" fillId="3" borderId="959" xfId="0" applyNumberFormat="1" applyFont="1" applyFill="1" applyBorder="1" applyAlignment="1">
      <alignment horizontal="center" vertical="center" wrapText="1"/>
    </xf>
    <xf numFmtId="1" fontId="8" fillId="4" borderId="956" xfId="0" applyNumberFormat="1" applyFont="1" applyFill="1" applyBorder="1" applyAlignment="1">
      <alignment horizontal="left" vertical="center" wrapText="1"/>
    </xf>
    <xf numFmtId="1" fontId="8" fillId="4" borderId="957" xfId="0" applyNumberFormat="1" applyFont="1" applyFill="1" applyBorder="1" applyAlignment="1">
      <alignment horizontal="left" vertical="center" wrapText="1"/>
    </xf>
    <xf numFmtId="1" fontId="8" fillId="0" borderId="953" xfId="0" applyNumberFormat="1" applyFont="1" applyBorder="1" applyAlignment="1">
      <alignment horizontal="right"/>
    </xf>
    <xf numFmtId="1" fontId="8" fillId="3" borderId="959" xfId="0" applyNumberFormat="1" applyFont="1" applyFill="1" applyBorder="1" applyAlignment="1">
      <alignment horizontal="right"/>
    </xf>
    <xf numFmtId="1" fontId="8" fillId="3" borderId="957" xfId="0" applyNumberFormat="1" applyFont="1" applyFill="1" applyBorder="1" applyAlignment="1">
      <alignment horizontal="left" vertical="center"/>
    </xf>
    <xf numFmtId="1" fontId="8" fillId="8" borderId="960" xfId="0" applyNumberFormat="1" applyFont="1" applyFill="1" applyBorder="1"/>
    <xf numFmtId="1" fontId="8" fillId="10" borderId="960" xfId="0" applyNumberFormat="1" applyFont="1" applyFill="1" applyBorder="1"/>
    <xf numFmtId="1" fontId="8" fillId="7" borderId="961" xfId="0" applyNumberFormat="1" applyFont="1" applyFill="1" applyBorder="1" applyProtection="1">
      <protection locked="0"/>
    </xf>
    <xf numFmtId="1" fontId="8" fillId="10" borderId="958" xfId="0" applyNumberFormat="1" applyFont="1" applyFill="1" applyBorder="1"/>
    <xf numFmtId="1" fontId="8" fillId="10" borderId="965" xfId="0" applyNumberFormat="1" applyFont="1" applyFill="1" applyBorder="1"/>
    <xf numFmtId="1" fontId="8" fillId="7" borderId="954" xfId="0" applyNumberFormat="1" applyFont="1" applyFill="1" applyBorder="1" applyProtection="1">
      <protection locked="0"/>
    </xf>
    <xf numFmtId="1" fontId="8" fillId="10" borderId="951" xfId="0" applyNumberFormat="1" applyFont="1" applyFill="1" applyBorder="1"/>
    <xf numFmtId="1" fontId="8" fillId="0" borderId="959" xfId="0" applyNumberFormat="1" applyFont="1" applyBorder="1" applyAlignment="1">
      <alignment horizontal="left" vertical="center"/>
    </xf>
    <xf numFmtId="1" fontId="8" fillId="8" borderId="963" xfId="0" applyNumberFormat="1" applyFont="1" applyFill="1" applyBorder="1"/>
    <xf numFmtId="1" fontId="8" fillId="10" borderId="953" xfId="0" applyNumberFormat="1" applyFont="1" applyFill="1" applyBorder="1"/>
    <xf numFmtId="1" fontId="8" fillId="0" borderId="964" xfId="0" applyNumberFormat="1" applyFont="1" applyBorder="1"/>
    <xf numFmtId="1" fontId="8" fillId="10" borderId="957" xfId="0" applyNumberFormat="1" applyFont="1" applyFill="1" applyBorder="1"/>
    <xf numFmtId="1" fontId="8" fillId="3" borderId="951" xfId="0" applyNumberFormat="1" applyFont="1" applyFill="1" applyBorder="1" applyAlignment="1">
      <alignment horizontal="right" wrapText="1"/>
    </xf>
    <xf numFmtId="1" fontId="8" fillId="3" borderId="951" xfId="0" applyNumberFormat="1" applyFont="1" applyFill="1" applyBorder="1" applyAlignment="1">
      <alignment horizontal="right"/>
    </xf>
    <xf numFmtId="1" fontId="8" fillId="4" borderId="965" xfId="0" applyNumberFormat="1" applyFont="1" applyFill="1" applyBorder="1"/>
    <xf numFmtId="1" fontId="8" fillId="4" borderId="953" xfId="0" applyNumberFormat="1" applyFont="1" applyFill="1" applyBorder="1"/>
    <xf numFmtId="1" fontId="8" fillId="4" borderId="954" xfId="0" applyNumberFormat="1" applyFont="1" applyFill="1" applyBorder="1"/>
    <xf numFmtId="1" fontId="8" fillId="4" borderId="951" xfId="0" applyNumberFormat="1" applyFont="1" applyFill="1" applyBorder="1"/>
    <xf numFmtId="1" fontId="8" fillId="12" borderId="951" xfId="0" applyNumberFormat="1" applyFont="1" applyFill="1" applyBorder="1" applyAlignment="1">
      <alignment horizontal="center" vertical="center" wrapText="1"/>
    </xf>
    <xf numFmtId="1" fontId="8" fillId="0" borderId="951" xfId="0" applyNumberFormat="1" applyFont="1" applyBorder="1" applyAlignment="1">
      <alignment horizontal="left" vertical="center"/>
    </xf>
    <xf numFmtId="1" fontId="8" fillId="3" borderId="959" xfId="0" applyNumberFormat="1" applyFont="1" applyFill="1" applyBorder="1" applyAlignment="1">
      <alignment horizontal="right" wrapText="1"/>
    </xf>
    <xf numFmtId="1" fontId="8" fillId="7" borderId="953" xfId="0" applyNumberFormat="1" applyFont="1" applyFill="1" applyBorder="1" applyProtection="1">
      <protection locked="0"/>
    </xf>
    <xf numFmtId="1" fontId="8" fillId="7" borderId="964" xfId="0" applyNumberFormat="1" applyFont="1" applyFill="1" applyBorder="1" applyProtection="1">
      <protection locked="0"/>
    </xf>
    <xf numFmtId="1" fontId="8" fillId="7" borderId="963" xfId="0" applyNumberFormat="1" applyFont="1" applyFill="1" applyBorder="1" applyProtection="1">
      <protection locked="0"/>
    </xf>
    <xf numFmtId="1" fontId="8" fillId="7" borderId="959" xfId="0" applyNumberFormat="1" applyFont="1" applyFill="1" applyBorder="1" applyProtection="1">
      <protection locked="0"/>
    </xf>
    <xf numFmtId="1" fontId="8" fillId="8" borderId="957" xfId="0" applyNumberFormat="1" applyFont="1" applyFill="1" applyBorder="1"/>
    <xf numFmtId="1" fontId="8" fillId="7" borderId="965" xfId="0" applyNumberFormat="1" applyFont="1" applyFill="1" applyBorder="1" applyProtection="1">
      <protection locked="0"/>
    </xf>
    <xf numFmtId="1" fontId="8" fillId="8" borderId="965" xfId="0" applyNumberFormat="1" applyFont="1" applyFill="1" applyBorder="1"/>
    <xf numFmtId="1" fontId="8" fillId="3" borderId="957" xfId="0" applyNumberFormat="1" applyFont="1" applyFill="1" applyBorder="1" applyAlignment="1">
      <alignment horizontal="right"/>
    </xf>
    <xf numFmtId="1" fontId="11" fillId="12" borderId="951" xfId="0" applyNumberFormat="1" applyFont="1" applyFill="1" applyBorder="1" applyAlignment="1">
      <alignment horizontal="center" vertical="center" wrapText="1"/>
    </xf>
    <xf numFmtId="1" fontId="11" fillId="0" borderId="951" xfId="0" applyNumberFormat="1" applyFont="1" applyBorder="1" applyAlignment="1">
      <alignment horizontal="center" vertical="center" wrapText="1"/>
    </xf>
    <xf numFmtId="1" fontId="8" fillId="8" borderId="961" xfId="0" applyNumberFormat="1" applyFont="1" applyFill="1" applyBorder="1"/>
    <xf numFmtId="1" fontId="8" fillId="3" borderId="954" xfId="0" applyNumberFormat="1" applyFont="1" applyFill="1" applyBorder="1" applyAlignment="1">
      <alignment horizontal="center" vertical="center" wrapText="1"/>
    </xf>
    <xf numFmtId="1" fontId="8" fillId="3" borderId="960" xfId="0" applyNumberFormat="1" applyFont="1" applyFill="1" applyBorder="1" applyAlignment="1">
      <alignment horizontal="right" wrapText="1"/>
    </xf>
    <xf numFmtId="1" fontId="8" fillId="0" borderId="957" xfId="0" applyNumberFormat="1" applyFont="1" applyBorder="1"/>
    <xf numFmtId="1" fontId="8" fillId="10" borderId="960" xfId="0" applyNumberFormat="1" applyFont="1" applyFill="1" applyBorder="1" applyProtection="1">
      <protection locked="0"/>
    </xf>
    <xf numFmtId="1" fontId="8" fillId="10" borderId="957" xfId="0" applyNumberFormat="1" applyFont="1" applyFill="1" applyBorder="1" applyProtection="1">
      <protection locked="0"/>
    </xf>
    <xf numFmtId="1" fontId="8" fillId="10" borderId="956" xfId="0" applyNumberFormat="1" applyFont="1" applyFill="1" applyBorder="1" applyProtection="1">
      <protection locked="0"/>
    </xf>
    <xf numFmtId="1" fontId="8" fillId="7" borderId="966" xfId="0" applyNumberFormat="1" applyFont="1" applyFill="1" applyBorder="1" applyProtection="1">
      <protection locked="0"/>
    </xf>
    <xf numFmtId="1" fontId="8" fillId="0" borderId="965" xfId="0" applyNumberFormat="1" applyFont="1" applyBorder="1" applyAlignment="1">
      <alignment horizontal="center" vertical="center" wrapText="1"/>
    </xf>
    <xf numFmtId="1" fontId="8" fillId="0" borderId="957" xfId="0" applyNumberFormat="1" applyFont="1" applyBorder="1" applyAlignment="1">
      <alignment horizontal="left" wrapText="1"/>
    </xf>
    <xf numFmtId="1" fontId="8" fillId="3" borderId="960" xfId="0" applyNumberFormat="1" applyFont="1" applyFill="1" applyBorder="1" applyAlignment="1">
      <alignment horizontal="right" vertical="center" wrapText="1"/>
    </xf>
    <xf numFmtId="1" fontId="8" fillId="0" borderId="957" xfId="0" applyNumberFormat="1" applyFont="1" applyBorder="1" applyAlignment="1">
      <alignment horizontal="right" vertical="center" wrapText="1"/>
    </xf>
    <xf numFmtId="1" fontId="8" fillId="7" borderId="960" xfId="0" applyNumberFormat="1" applyFont="1" applyFill="1" applyBorder="1" applyAlignment="1" applyProtection="1">
      <alignment wrapText="1"/>
      <protection locked="0"/>
    </xf>
    <xf numFmtId="1" fontId="8" fillId="7" borderId="958" xfId="0" applyNumberFormat="1" applyFont="1" applyFill="1" applyBorder="1" applyAlignment="1" applyProtection="1">
      <alignment wrapText="1"/>
      <protection locked="0"/>
    </xf>
    <xf numFmtId="1" fontId="8" fillId="7" borderId="957" xfId="0" applyNumberFormat="1" applyFont="1" applyFill="1" applyBorder="1" applyAlignment="1" applyProtection="1">
      <alignment wrapText="1"/>
      <protection locked="0"/>
    </xf>
    <xf numFmtId="1" fontId="8" fillId="7" borderId="966" xfId="0" applyNumberFormat="1" applyFont="1" applyFill="1" applyBorder="1" applyAlignment="1" applyProtection="1">
      <alignment wrapText="1"/>
      <protection locked="0"/>
    </xf>
    <xf numFmtId="1" fontId="8" fillId="0" borderId="958" xfId="0" applyNumberFormat="1" applyFont="1" applyBorder="1" applyAlignment="1">
      <alignment horizontal="right" wrapText="1"/>
    </xf>
    <xf numFmtId="1" fontId="8" fillId="4" borderId="951" xfId="0" applyNumberFormat="1" applyFont="1" applyFill="1" applyBorder="1" applyAlignment="1">
      <alignment horizontal="left" vertical="center" wrapText="1"/>
    </xf>
    <xf numFmtId="1" fontId="8" fillId="8" borderId="966" xfId="0" applyNumberFormat="1" applyFont="1" applyFill="1" applyBorder="1" applyAlignment="1">
      <alignment wrapText="1"/>
    </xf>
    <xf numFmtId="1" fontId="8" fillId="10" borderId="966" xfId="0" applyNumberFormat="1" applyFont="1" applyFill="1" applyBorder="1" applyAlignment="1">
      <alignment wrapText="1"/>
    </xf>
    <xf numFmtId="1" fontId="8" fillId="3" borderId="965" xfId="0" applyNumberFormat="1" applyFont="1" applyFill="1" applyBorder="1" applyAlignment="1">
      <alignment horizontal="right" wrapText="1"/>
    </xf>
    <xf numFmtId="1" fontId="8" fillId="10" borderId="965" xfId="0" applyNumberFormat="1" applyFont="1" applyFill="1" applyBorder="1" applyAlignment="1">
      <alignment wrapText="1"/>
    </xf>
    <xf numFmtId="1" fontId="8" fillId="8" borderId="960" xfId="0" applyNumberFormat="1" applyFont="1" applyFill="1" applyBorder="1" applyAlignment="1">
      <alignment wrapText="1"/>
    </xf>
    <xf numFmtId="1" fontId="8" fillId="8" borderId="958" xfId="0" applyNumberFormat="1" applyFont="1" applyFill="1" applyBorder="1" applyAlignment="1">
      <alignment wrapText="1"/>
    </xf>
    <xf numFmtId="1" fontId="8" fillId="10" borderId="960" xfId="0" applyNumberFormat="1" applyFont="1" applyFill="1" applyBorder="1" applyAlignment="1">
      <alignment wrapText="1"/>
    </xf>
    <xf numFmtId="1" fontId="8" fillId="10" borderId="958" xfId="0" applyNumberFormat="1" applyFont="1" applyFill="1" applyBorder="1" applyAlignment="1">
      <alignment wrapText="1"/>
    </xf>
    <xf numFmtId="1" fontId="8" fillId="0" borderId="967" xfId="1" applyNumberFormat="1" applyFont="1" applyFill="1" applyBorder="1" applyAlignment="1">
      <alignment horizontal="right" wrapText="1"/>
    </xf>
    <xf numFmtId="1" fontId="8" fillId="0" borderId="968" xfId="1" applyNumberFormat="1" applyFont="1" applyFill="1" applyBorder="1" applyAlignment="1">
      <alignment horizontal="right" wrapText="1"/>
    </xf>
    <xf numFmtId="1" fontId="8" fillId="0" borderId="969" xfId="1" applyNumberFormat="1" applyFont="1" applyFill="1" applyBorder="1" applyAlignment="1">
      <alignment horizontal="right" wrapText="1"/>
    </xf>
    <xf numFmtId="1" fontId="8" fillId="0" borderId="970" xfId="1" applyNumberFormat="1" applyFont="1" applyFill="1" applyBorder="1" applyAlignment="1">
      <alignment horizontal="right" wrapText="1"/>
    </xf>
    <xf numFmtId="1" fontId="8" fillId="0" borderId="971" xfId="0" applyNumberFormat="1" applyFont="1" applyBorder="1" applyAlignment="1">
      <alignment horizontal="center" vertical="center" wrapText="1"/>
    </xf>
    <xf numFmtId="1" fontId="8" fillId="0" borderId="972" xfId="1" applyNumberFormat="1" applyFont="1" applyFill="1" applyBorder="1" applyAlignment="1">
      <alignment horizontal="right" wrapText="1"/>
    </xf>
    <xf numFmtId="1" fontId="8" fillId="0" borderId="973" xfId="1" applyNumberFormat="1" applyFont="1" applyFill="1" applyBorder="1" applyAlignment="1">
      <alignment horizontal="right" wrapText="1"/>
    </xf>
    <xf numFmtId="1" fontId="8" fillId="7" borderId="974" xfId="0" applyNumberFormat="1" applyFont="1" applyFill="1" applyBorder="1" applyAlignment="1" applyProtection="1">
      <alignment wrapText="1"/>
      <protection locked="0"/>
    </xf>
    <xf numFmtId="1" fontId="8" fillId="0" borderId="975" xfId="1" applyNumberFormat="1" applyFont="1" applyFill="1" applyBorder="1" applyAlignment="1">
      <alignment horizontal="right" wrapText="1"/>
    </xf>
    <xf numFmtId="1" fontId="8" fillId="0" borderId="976" xfId="1" applyNumberFormat="1" applyFont="1" applyFill="1" applyBorder="1" applyAlignment="1">
      <alignment horizontal="right" wrapText="1"/>
    </xf>
    <xf numFmtId="1" fontId="8" fillId="3" borderId="977" xfId="0" applyNumberFormat="1" applyFont="1" applyFill="1" applyBorder="1" applyAlignment="1">
      <alignment horizontal="right" wrapText="1"/>
    </xf>
    <xf numFmtId="1" fontId="8" fillId="0" borderId="978" xfId="0" applyNumberFormat="1" applyFont="1" applyBorder="1" applyAlignment="1">
      <alignment horizontal="right" wrapText="1"/>
    </xf>
    <xf numFmtId="1" fontId="8" fillId="10" borderId="977" xfId="0" applyNumberFormat="1" applyFont="1" applyFill="1" applyBorder="1" applyAlignment="1">
      <alignment wrapText="1"/>
    </xf>
    <xf numFmtId="1" fontId="8" fillId="10" borderId="979" xfId="0" applyNumberFormat="1" applyFont="1" applyFill="1" applyBorder="1" applyAlignment="1">
      <alignment wrapText="1"/>
    </xf>
    <xf numFmtId="1" fontId="8" fillId="0" borderId="980" xfId="0" applyNumberFormat="1" applyFont="1" applyBorder="1" applyAlignment="1">
      <alignment horizontal="center" vertical="center" wrapText="1"/>
    </xf>
    <xf numFmtId="1" fontId="8" fillId="4" borderId="980" xfId="0" applyNumberFormat="1" applyFont="1" applyFill="1" applyBorder="1" applyAlignment="1">
      <alignment horizontal="left" vertical="center" wrapText="1"/>
    </xf>
    <xf numFmtId="1" fontId="8" fillId="0" borderId="981" xfId="2" applyNumberFormat="1" applyFont="1" applyFill="1" applyBorder="1" applyAlignment="1">
      <alignment horizontal="right" wrapText="1"/>
    </xf>
    <xf numFmtId="1" fontId="8" fillId="0" borderId="982" xfId="2" applyNumberFormat="1" applyFont="1" applyFill="1" applyBorder="1" applyAlignment="1">
      <alignment horizontal="right" wrapText="1"/>
    </xf>
    <xf numFmtId="1" fontId="8" fillId="2" borderId="983" xfId="2" applyNumberFormat="1" applyFont="1" applyBorder="1" applyAlignment="1" applyProtection="1">
      <alignment wrapText="1"/>
      <protection locked="0"/>
    </xf>
    <xf numFmtId="1" fontId="8" fillId="2" borderId="984" xfId="2" applyNumberFormat="1" applyFont="1" applyBorder="1" applyAlignment="1" applyProtection="1">
      <alignment wrapText="1"/>
      <protection locked="0"/>
    </xf>
    <xf numFmtId="1" fontId="8" fillId="2" borderId="985" xfId="2" applyNumberFormat="1" applyFont="1" applyBorder="1" applyAlignment="1" applyProtection="1">
      <alignment wrapText="1"/>
      <protection locked="0"/>
    </xf>
    <xf numFmtId="1" fontId="8" fillId="2" borderId="982" xfId="2" applyNumberFormat="1" applyFont="1" applyBorder="1" applyAlignment="1" applyProtection="1">
      <alignment wrapText="1"/>
      <protection locked="0"/>
    </xf>
    <xf numFmtId="1" fontId="8" fillId="2" borderId="986" xfId="2" applyNumberFormat="1" applyFont="1" applyBorder="1" applyAlignment="1" applyProtection="1">
      <alignment wrapText="1"/>
      <protection locked="0"/>
    </xf>
    <xf numFmtId="1" fontId="8" fillId="2" borderId="987" xfId="2" applyNumberFormat="1" applyFont="1" applyBorder="1" applyAlignment="1" applyProtection="1">
      <alignment wrapText="1"/>
      <protection locked="0"/>
    </xf>
    <xf numFmtId="1" fontId="8" fillId="0" borderId="988" xfId="2" applyNumberFormat="1" applyFont="1" applyFill="1" applyBorder="1" applyAlignment="1">
      <alignment horizontal="right" wrapText="1"/>
    </xf>
    <xf numFmtId="1" fontId="8" fillId="0" borderId="989" xfId="2" applyNumberFormat="1" applyFont="1" applyFill="1" applyBorder="1" applyAlignment="1">
      <alignment horizontal="right" wrapText="1"/>
    </xf>
    <xf numFmtId="1" fontId="8" fillId="2" borderId="990" xfId="2" applyNumberFormat="1" applyFont="1" applyBorder="1" applyAlignment="1" applyProtection="1">
      <alignment wrapText="1"/>
      <protection locked="0"/>
    </xf>
    <xf numFmtId="1" fontId="8" fillId="2" borderId="991" xfId="2" applyNumberFormat="1" applyFont="1" applyBorder="1" applyAlignment="1" applyProtection="1">
      <alignment wrapText="1"/>
      <protection locked="0"/>
    </xf>
    <xf numFmtId="1" fontId="8" fillId="2" borderId="992" xfId="2" applyNumberFormat="1" applyFont="1" applyBorder="1" applyAlignment="1" applyProtection="1">
      <alignment wrapText="1"/>
      <protection locked="0"/>
    </xf>
    <xf numFmtId="1" fontId="8" fillId="2" borderId="989" xfId="2" applyNumberFormat="1" applyFont="1" applyBorder="1" applyAlignment="1" applyProtection="1">
      <alignment wrapText="1"/>
      <protection locked="0"/>
    </xf>
    <xf numFmtId="1" fontId="8" fillId="2" borderId="993" xfId="2" applyNumberFormat="1" applyFont="1" applyBorder="1" applyAlignment="1" applyProtection="1">
      <alignment wrapText="1"/>
      <protection locked="0"/>
    </xf>
    <xf numFmtId="1" fontId="8" fillId="2" borderId="994" xfId="2" applyNumberFormat="1" applyFont="1" applyBorder="1" applyAlignment="1" applyProtection="1">
      <alignment wrapText="1"/>
      <protection locked="0"/>
    </xf>
    <xf numFmtId="1" fontId="8" fillId="2" borderId="995" xfId="2" applyNumberFormat="1" applyFont="1" applyBorder="1" applyAlignment="1" applyProtection="1">
      <alignment wrapText="1"/>
      <protection locked="0"/>
    </xf>
    <xf numFmtId="1" fontId="8" fillId="2" borderId="996" xfId="2" applyNumberFormat="1" applyFont="1" applyBorder="1" applyAlignment="1" applyProtection="1">
      <alignment wrapText="1"/>
      <protection locked="0"/>
    </xf>
    <xf numFmtId="1" fontId="8" fillId="2" borderId="997" xfId="2" applyNumberFormat="1" applyFont="1" applyBorder="1" applyAlignment="1" applyProtection="1">
      <alignment wrapText="1"/>
      <protection locked="0"/>
    </xf>
    <xf numFmtId="1" fontId="8" fillId="2" borderId="998" xfId="2" applyNumberFormat="1" applyFont="1" applyBorder="1" applyAlignment="1" applyProtection="1">
      <alignment wrapText="1"/>
      <protection locked="0"/>
    </xf>
    <xf numFmtId="1" fontId="8" fillId="7" borderId="999" xfId="0" applyNumberFormat="1" applyFont="1" applyFill="1" applyBorder="1" applyAlignment="1" applyProtection="1">
      <alignment wrapText="1"/>
      <protection locked="0"/>
    </xf>
    <xf numFmtId="1" fontId="8" fillId="7" borderId="1000" xfId="0" applyNumberFormat="1" applyFont="1" applyFill="1" applyBorder="1" applyAlignment="1" applyProtection="1">
      <alignment wrapText="1"/>
      <protection locked="0"/>
    </xf>
    <xf numFmtId="1" fontId="8" fillId="7" borderId="1001" xfId="0" applyNumberFormat="1" applyFont="1" applyFill="1" applyBorder="1" applyAlignment="1" applyProtection="1">
      <alignment wrapText="1"/>
      <protection locked="0"/>
    </xf>
    <xf numFmtId="1" fontId="8" fillId="7" borderId="1002" xfId="0" applyNumberFormat="1" applyFont="1" applyFill="1" applyBorder="1" applyAlignment="1" applyProtection="1">
      <alignment wrapText="1"/>
      <protection locked="0"/>
    </xf>
    <xf numFmtId="1" fontId="8" fillId="0" borderId="1003" xfId="2" applyNumberFormat="1" applyFont="1" applyFill="1" applyBorder="1" applyAlignment="1">
      <alignment horizontal="right" wrapText="1"/>
    </xf>
    <xf numFmtId="1" fontId="8" fillId="0" borderId="1004" xfId="2" applyNumberFormat="1" applyFont="1" applyFill="1" applyBorder="1" applyAlignment="1">
      <alignment horizontal="right" wrapText="1"/>
    </xf>
    <xf numFmtId="1" fontId="8" fillId="2" borderId="1005" xfId="2" applyNumberFormat="1" applyFont="1" applyBorder="1" applyAlignment="1" applyProtection="1">
      <alignment wrapText="1"/>
      <protection locked="0"/>
    </xf>
    <xf numFmtId="1" fontId="8" fillId="2" borderId="1006" xfId="2" applyNumberFormat="1" applyFont="1" applyBorder="1" applyAlignment="1" applyProtection="1">
      <alignment wrapText="1"/>
      <protection locked="0"/>
    </xf>
    <xf numFmtId="1" fontId="8" fillId="2" borderId="1007" xfId="2" applyNumberFormat="1" applyFont="1" applyBorder="1" applyAlignment="1" applyProtection="1">
      <alignment wrapText="1"/>
      <protection locked="0"/>
    </xf>
    <xf numFmtId="1" fontId="8" fillId="2" borderId="1008" xfId="2" applyNumberFormat="1" applyFont="1" applyBorder="1" applyAlignment="1" applyProtection="1">
      <alignment wrapText="1"/>
      <protection locked="0"/>
    </xf>
    <xf numFmtId="1" fontId="1" fillId="3" borderId="980" xfId="0" applyNumberFormat="1" applyFont="1" applyFill="1" applyBorder="1" applyAlignment="1">
      <alignment horizontal="center" vertical="center" wrapText="1"/>
    </xf>
    <xf numFmtId="1" fontId="8" fillId="0" borderId="1009" xfId="0" applyNumberFormat="1" applyFont="1" applyBorder="1" applyAlignment="1">
      <alignment horizontal="center" vertical="center"/>
    </xf>
    <xf numFmtId="1" fontId="8" fillId="0" borderId="1010" xfId="0" applyNumberFormat="1" applyFont="1" applyBorder="1" applyAlignment="1">
      <alignment horizontal="center" vertical="center"/>
    </xf>
    <xf numFmtId="1" fontId="8" fillId="0" borderId="1011" xfId="0" applyNumberFormat="1" applyFont="1" applyBorder="1" applyAlignment="1">
      <alignment horizontal="center" vertical="center"/>
    </xf>
    <xf numFmtId="1" fontId="8" fillId="4" borderId="1009" xfId="0" applyNumberFormat="1" applyFont="1" applyFill="1" applyBorder="1" applyAlignment="1">
      <alignment horizontal="center" vertical="center" wrapText="1"/>
    </xf>
    <xf numFmtId="1" fontId="8" fillId="4" borderId="1010" xfId="0" applyNumberFormat="1" applyFont="1" applyFill="1" applyBorder="1" applyAlignment="1">
      <alignment horizontal="center" vertical="center" wrapText="1"/>
    </xf>
    <xf numFmtId="1" fontId="8" fillId="4" borderId="1011" xfId="0" applyNumberFormat="1" applyFont="1" applyFill="1" applyBorder="1" applyAlignment="1">
      <alignment horizontal="center" vertical="center" wrapText="1"/>
    </xf>
    <xf numFmtId="1" fontId="8" fillId="0" borderId="1012" xfId="0" applyNumberFormat="1" applyFont="1" applyBorder="1" applyAlignment="1">
      <alignment horizontal="center" vertical="center" wrapText="1"/>
    </xf>
    <xf numFmtId="1" fontId="8" fillId="0" borderId="1013" xfId="0" applyNumberFormat="1" applyFont="1" applyBorder="1" applyAlignment="1">
      <alignment horizontal="center" vertical="center" wrapText="1"/>
    </xf>
    <xf numFmtId="1" fontId="8" fillId="0" borderId="1014" xfId="0" applyNumberFormat="1" applyFont="1" applyBorder="1" applyAlignment="1">
      <alignment horizontal="center" vertical="center" wrapText="1"/>
    </xf>
    <xf numFmtId="1" fontId="8" fillId="0" borderId="1015" xfId="0" applyNumberFormat="1" applyFont="1" applyBorder="1" applyAlignment="1">
      <alignment horizontal="center" vertical="center" wrapText="1"/>
    </xf>
    <xf numFmtId="1" fontId="8" fillId="3" borderId="1012" xfId="0" applyNumberFormat="1" applyFont="1" applyFill="1" applyBorder="1" applyAlignment="1">
      <alignment horizontal="center" vertical="center"/>
    </xf>
    <xf numFmtId="1" fontId="8" fillId="3" borderId="1013" xfId="0" applyNumberFormat="1" applyFont="1" applyFill="1" applyBorder="1" applyAlignment="1">
      <alignment horizontal="center" vertical="center"/>
    </xf>
    <xf numFmtId="1" fontId="8" fillId="0" borderId="1016" xfId="0" applyNumberFormat="1" applyFont="1" applyBorder="1" applyAlignment="1">
      <alignment horizontal="center" vertical="center" wrapText="1"/>
    </xf>
    <xf numFmtId="1" fontId="8" fillId="0" borderId="1013" xfId="0" applyNumberFormat="1" applyFont="1" applyBorder="1" applyAlignment="1">
      <alignment horizontal="center" vertical="center"/>
    </xf>
    <xf numFmtId="1" fontId="8" fillId="0" borderId="980" xfId="0" applyNumberFormat="1" applyFont="1" applyBorder="1" applyAlignment="1">
      <alignment horizontal="center" vertical="center"/>
    </xf>
    <xf numFmtId="1" fontId="8" fillId="0" borderId="980" xfId="0" applyNumberFormat="1" applyFont="1" applyBorder="1" applyAlignment="1">
      <alignment horizontal="center" vertical="center" wrapText="1"/>
    </xf>
    <xf numFmtId="1" fontId="8" fillId="0" borderId="1017" xfId="0" applyNumberFormat="1" applyFont="1" applyBorder="1" applyAlignment="1">
      <alignment horizontal="center" vertical="center" wrapText="1"/>
    </xf>
    <xf numFmtId="1" fontId="8" fillId="0" borderId="1013" xfId="0" applyNumberFormat="1" applyFont="1" applyBorder="1" applyAlignment="1">
      <alignment horizontal="center" vertical="center" wrapText="1"/>
    </xf>
    <xf numFmtId="1" fontId="8" fillId="0" borderId="1018" xfId="0" applyNumberFormat="1" applyFont="1" applyBorder="1" applyAlignment="1">
      <alignment horizontal="center" vertical="center" wrapText="1"/>
    </xf>
    <xf numFmtId="1" fontId="8" fillId="0" borderId="1019" xfId="0" applyNumberFormat="1" applyFont="1" applyBorder="1" applyAlignment="1">
      <alignment horizontal="center" vertical="center" wrapText="1"/>
    </xf>
    <xf numFmtId="1" fontId="8" fillId="0" borderId="1020" xfId="0" applyNumberFormat="1" applyFont="1" applyBorder="1" applyAlignment="1">
      <alignment horizontal="left" vertical="center" wrapText="1"/>
    </xf>
    <xf numFmtId="1" fontId="8" fillId="0" borderId="1021" xfId="0" applyNumberFormat="1" applyFont="1" applyBorder="1" applyAlignment="1">
      <alignment horizontal="left" vertical="center" wrapText="1"/>
    </xf>
    <xf numFmtId="1" fontId="8" fillId="0" borderId="1022" xfId="0" applyNumberFormat="1" applyFont="1" applyBorder="1" applyAlignment="1">
      <alignment horizontal="left" vertical="center" wrapText="1"/>
    </xf>
    <xf numFmtId="1" fontId="8" fillId="7" borderId="1023" xfId="0" applyNumberFormat="1" applyFont="1" applyFill="1" applyBorder="1" applyProtection="1">
      <protection locked="0"/>
    </xf>
    <xf numFmtId="1" fontId="6" fillId="3" borderId="649" xfId="0" applyNumberFormat="1" applyFont="1" applyFill="1" applyBorder="1" applyAlignment="1">
      <alignment horizontal="center"/>
    </xf>
    <xf numFmtId="1" fontId="2" fillId="4" borderId="294" xfId="0" applyNumberFormat="1" applyFont="1" applyFill="1" applyBorder="1"/>
    <xf numFmtId="1" fontId="1" fillId="0" borderId="1024" xfId="0" applyNumberFormat="1" applyFont="1" applyBorder="1" applyAlignment="1">
      <alignment vertical="center"/>
    </xf>
    <xf numFmtId="2" fontId="8" fillId="7" borderId="1021" xfId="0" applyNumberFormat="1" applyFont="1" applyFill="1" applyBorder="1" applyProtection="1">
      <protection locked="0"/>
    </xf>
    <xf numFmtId="1" fontId="8" fillId="0" borderId="1024" xfId="0" applyNumberFormat="1" applyFont="1" applyBorder="1" applyAlignment="1">
      <alignment vertical="center"/>
    </xf>
    <xf numFmtId="1" fontId="8" fillId="8" borderId="1021" xfId="0" applyNumberFormat="1" applyFont="1" applyFill="1" applyBorder="1"/>
    <xf numFmtId="1" fontId="8" fillId="7" borderId="1021" xfId="0" applyNumberFormat="1" applyFont="1" applyFill="1" applyBorder="1" applyProtection="1">
      <protection locked="0"/>
    </xf>
    <xf numFmtId="1" fontId="8" fillId="0" borderId="1013" xfId="0" applyNumberFormat="1" applyFont="1" applyBorder="1" applyAlignment="1" applyProtection="1">
      <alignment horizontal="center" vertical="center" wrapText="1"/>
      <protection hidden="1"/>
    </xf>
    <xf numFmtId="1" fontId="8" fillId="0" borderId="1024" xfId="0" applyNumberFormat="1" applyFont="1" applyBorder="1" applyAlignment="1" applyProtection="1">
      <alignment horizontal="center" vertical="center" wrapText="1"/>
      <protection hidden="1"/>
    </xf>
    <xf numFmtId="1" fontId="8" fillId="0" borderId="1020" xfId="0" applyNumberFormat="1" applyFont="1" applyBorder="1" applyAlignment="1" applyProtection="1">
      <alignment horizontal="left" vertical="center" wrapText="1"/>
      <protection hidden="1"/>
    </xf>
    <xf numFmtId="1" fontId="8" fillId="0" borderId="1022" xfId="0" applyNumberFormat="1" applyFont="1" applyBorder="1" applyAlignment="1" applyProtection="1">
      <alignment horizontal="left" vertical="center" wrapText="1"/>
      <protection hidden="1"/>
    </xf>
  </cellXfs>
  <cellStyles count="3">
    <cellStyle name="Normal" xfId="0" builtinId="0"/>
    <cellStyle name="Notas 2" xfId="1" xr:uid="{00000000-0005-0000-0000-000001000000}"/>
    <cellStyle name="Notas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21/FORMATOS%20Y%20MANUAL%20REM%20A&#209;O%202021/SA_21_V1.0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CORRECCIONES%20SSM%20REMA%20y%20BS%20ENE-SEP/REM%20A/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OCTUBRE/116108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NOVIEMBRE/116108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DICIEMBRE/116108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CORRECCIONES%20SSM%20REMA%20y%20BS%20ENE-SEP/REM%20A/116108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CORRECCIONES%20SSM%20REMA%20y%20BS%20ENE-SEP/REM%20A/116108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CORRECCIONES%20SSM%20REMA%20y%20BS%20ENE-SEP/REM%20A/116108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CORRECCIONES%20SSM%20REMA%20y%20BS%20ENE-SEP/REM%20A/116108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CORRECCIONES%20SSM%20REMA%20y%20BS%20ENE-SEP/REM%20A/116108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CORRECCIONES%20SSM%20REMA%20y%20BS%20ENE-SEP/REM%20A/116108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CORRECCIONES%20SSM%20REMA%20y%20BS%20ENE-SEP/REM%20A/116108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CORRECCIONES%20SSM%20REMA%20y%20BS%20ENE-SEP/REM%20A/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</row>
        <row r="6">
          <cell r="B6">
            <v>0</v>
          </cell>
          <cell r="C6">
            <v>0</v>
          </cell>
          <cell r="D6">
            <v>0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T427"/>
  <sheetViews>
    <sheetView topLeftCell="A217" workbookViewId="0">
      <pane xSplit="6" ySplit="4" topLeftCell="AS274" activePane="bottomRight" state="frozen"/>
      <selection activeCell="A217" sqref="A217"/>
      <selection pane="topRight" activeCell="G217" sqref="G217"/>
      <selection pane="bottomLeft" activeCell="A221" sqref="A221"/>
      <selection pane="bottomRight" activeCell="AT312" sqref="AT312"/>
    </sheetView>
  </sheetViews>
  <sheetFormatPr baseColWidth="10" defaultColWidth="11.42578125" defaultRowHeight="14.25" x14ac:dyDescent="0.2"/>
  <cols>
    <col min="1" max="1" width="26.85546875" style="2" customWidth="1"/>
    <col min="2" max="2" width="25" style="2" customWidth="1"/>
    <col min="3" max="3" width="19.42578125" style="2" hidden="1" customWidth="1"/>
    <col min="4" max="6" width="9.710937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72" width="11.42578125" style="2"/>
    <col min="73" max="73" width="10.140625" style="2" customWidth="1"/>
    <col min="74" max="75" width="11.42578125" style="2"/>
    <col min="76" max="77" width="11.42578125" style="4"/>
    <col min="78" max="78" width="11.42578125" style="4" customWidth="1"/>
    <col min="79" max="98" width="11.42578125" style="5" hidden="1" customWidth="1"/>
    <col min="99" max="100" width="11.42578125" style="2" customWidth="1"/>
    <col min="101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",[1]NOMBRE!B2," - ","( ",[1]NOMBRE!C2,[1]NOMBRE!D2,[1]NOMBRE!E2,[1]NOMBRE!F2,[1]NOMBRE!G2," )")</f>
        <v>COMUNA: 0 - ( 00000 )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",[1]NOMBRE!B3," - ","( ",[1]NOMBRE!C3,[1]NOMBRE!D3,[1]NOMBRE!E3,[1]NOMBRE!F3,[1]NOMBRE!G3,[1]NOMBRE!H3," )")</f>
        <v>ESTABLECIMIENTO/ESTRATEGIA: 0 - ( 000000 )</v>
      </c>
      <c r="BU3" s="3"/>
      <c r="BV3" s="3"/>
      <c r="BW3" s="3"/>
    </row>
    <row r="4" spans="1:98" ht="16.350000000000001" customHeight="1" x14ac:dyDescent="0.2">
      <c r="A4" s="1" t="str">
        <f>CONCATENATE("MES: ",[1]NOMBRE!B6," - ","( ",[1]NOMBRE!C6,[1]NOMBRE!D6," )")</f>
        <v>MES: 0 - ( 00 )</v>
      </c>
      <c r="BU4" s="3"/>
      <c r="BV4" s="3"/>
      <c r="BW4" s="3"/>
    </row>
    <row r="5" spans="1:98" ht="16.350000000000001" customHeight="1" x14ac:dyDescent="0.2">
      <c r="A5" s="1" t="str">
        <f>CONCATENATE("AÑO: ",[1]NOMBRE!B7)</f>
        <v>AÑO: 2021</v>
      </c>
      <c r="BU5" s="3"/>
      <c r="BV5" s="3"/>
      <c r="BW5" s="3"/>
    </row>
    <row r="6" spans="1:98" s="7" customFormat="1" ht="15" customHeight="1" x14ac:dyDescent="0.25">
      <c r="A6" s="3134" t="s">
        <v>1</v>
      </c>
      <c r="B6" s="3134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4"/>
      <c r="O6" s="3134"/>
      <c r="P6" s="3134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3135"/>
      <c r="AX6" s="3135"/>
      <c r="AY6" s="3135"/>
      <c r="AZ6" s="3135"/>
      <c r="BA6" s="3135"/>
      <c r="BB6" s="3135"/>
      <c r="BC6" s="3135"/>
      <c r="BD6" s="3135"/>
      <c r="BE6" s="3135"/>
      <c r="BF6" s="3135"/>
      <c r="BG6" s="3135"/>
      <c r="BH6" s="3135"/>
      <c r="BI6" s="3135"/>
      <c r="BJ6" s="3135"/>
      <c r="BK6" s="3135"/>
      <c r="BL6" s="3135"/>
      <c r="BM6" s="3136"/>
      <c r="BN6" s="3136"/>
      <c r="BO6" s="3136"/>
      <c r="BP6" s="3136"/>
      <c r="BQ6" s="3136"/>
      <c r="BR6" s="3136"/>
      <c r="BS6" s="3136"/>
      <c r="BT6" s="3136"/>
      <c r="BU6" s="3136"/>
      <c r="BV6" s="3136"/>
      <c r="BW6" s="3136"/>
      <c r="BX6" s="3136"/>
      <c r="BY6" s="3136"/>
      <c r="BZ6" s="3136"/>
      <c r="CA6" s="3136"/>
      <c r="CB6" s="3136"/>
      <c r="CC6" s="3136"/>
      <c r="CD6" s="3136"/>
      <c r="CE6" s="3136"/>
      <c r="CF6" s="3136"/>
      <c r="CG6" s="3136"/>
      <c r="CH6" s="3136"/>
      <c r="CI6" s="3136"/>
      <c r="CJ6" s="3136"/>
      <c r="CK6" s="3136"/>
      <c r="CL6" s="3136"/>
      <c r="CM6" s="3136"/>
      <c r="CN6" s="3136"/>
      <c r="CO6" s="3136"/>
      <c r="CP6" s="3136"/>
      <c r="CQ6" s="3136"/>
      <c r="CR6" s="3136"/>
      <c r="CS6" s="3136"/>
      <c r="CT6" s="3136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7"/>
      <c r="H8" s="13"/>
      <c r="I8" s="13"/>
      <c r="J8" s="13"/>
      <c r="K8" s="13"/>
      <c r="L8" s="13"/>
      <c r="M8" s="13"/>
      <c r="N8" s="13"/>
      <c r="O8" s="13"/>
      <c r="P8" s="7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3034" t="s">
        <v>3</v>
      </c>
      <c r="B9" s="3034"/>
      <c r="C9" s="3035"/>
      <c r="D9" s="3018" t="s">
        <v>4</v>
      </c>
      <c r="E9" s="3018"/>
      <c r="F9" s="3019"/>
      <c r="G9" s="2984" t="s">
        <v>5</v>
      </c>
      <c r="H9" s="2982"/>
      <c r="I9" s="2982"/>
      <c r="J9" s="2982"/>
      <c r="K9" s="2982"/>
      <c r="L9" s="2982"/>
      <c r="M9" s="2982"/>
      <c r="N9" s="2982"/>
      <c r="O9" s="2982"/>
      <c r="P9" s="2982"/>
      <c r="Q9" s="2982"/>
      <c r="R9" s="2982"/>
      <c r="S9" s="2982"/>
      <c r="T9" s="2982"/>
      <c r="U9" s="2982"/>
      <c r="V9" s="2982"/>
      <c r="W9" s="2982"/>
      <c r="X9" s="2982"/>
      <c r="Y9" s="2982"/>
      <c r="Z9" s="2982"/>
      <c r="AA9" s="2982"/>
      <c r="AB9" s="2982"/>
      <c r="AC9" s="2982"/>
      <c r="AD9" s="2982"/>
      <c r="AE9" s="2982"/>
      <c r="AF9" s="2982"/>
      <c r="AG9" s="2982"/>
      <c r="AH9" s="2982"/>
      <c r="AI9" s="2982"/>
      <c r="AJ9" s="2982"/>
      <c r="AK9" s="2982"/>
      <c r="AL9" s="2982"/>
      <c r="AM9" s="2982"/>
      <c r="AN9" s="2982"/>
      <c r="AO9" s="2982"/>
      <c r="AP9" s="3023"/>
      <c r="AQ9" s="3019" t="s">
        <v>6</v>
      </c>
      <c r="AR9" s="2973" t="s">
        <v>7</v>
      </c>
      <c r="AS9" s="2973" t="s">
        <v>8</v>
      </c>
      <c r="AT9" s="2973" t="s">
        <v>9</v>
      </c>
      <c r="AU9" s="2973" t="s">
        <v>10</v>
      </c>
      <c r="AV9" s="2973" t="s">
        <v>11</v>
      </c>
      <c r="AW9" s="3063" t="s">
        <v>12</v>
      </c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X9" s="2"/>
      <c r="BY9" s="2"/>
      <c r="BZ9" s="2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3137"/>
      <c r="B10" s="3137"/>
      <c r="C10" s="2935"/>
      <c r="D10" s="3021"/>
      <c r="E10" s="3021"/>
      <c r="F10" s="3022"/>
      <c r="G10" s="2980" t="s">
        <v>13</v>
      </c>
      <c r="H10" s="2981"/>
      <c r="I10" s="2984" t="s">
        <v>14</v>
      </c>
      <c r="J10" s="2983"/>
      <c r="K10" s="2982" t="s">
        <v>15</v>
      </c>
      <c r="L10" s="2983"/>
      <c r="M10" s="2984" t="s">
        <v>16</v>
      </c>
      <c r="N10" s="2983"/>
      <c r="O10" s="2984" t="s">
        <v>17</v>
      </c>
      <c r="P10" s="2983"/>
      <c r="Q10" s="2984" t="s">
        <v>18</v>
      </c>
      <c r="R10" s="2983"/>
      <c r="S10" s="2984" t="s">
        <v>19</v>
      </c>
      <c r="T10" s="2983"/>
      <c r="U10" s="2984" t="s">
        <v>20</v>
      </c>
      <c r="V10" s="2983"/>
      <c r="W10" s="2984" t="s">
        <v>21</v>
      </c>
      <c r="X10" s="2983"/>
      <c r="Y10" s="2984" t="s">
        <v>22</v>
      </c>
      <c r="Z10" s="2993"/>
      <c r="AA10" s="2984" t="s">
        <v>23</v>
      </c>
      <c r="AB10" s="2993"/>
      <c r="AC10" s="2984" t="s">
        <v>24</v>
      </c>
      <c r="AD10" s="2993"/>
      <c r="AE10" s="2984" t="s">
        <v>25</v>
      </c>
      <c r="AF10" s="2993"/>
      <c r="AG10" s="2984" t="s">
        <v>26</v>
      </c>
      <c r="AH10" s="2993"/>
      <c r="AI10" s="2984" t="s">
        <v>27</v>
      </c>
      <c r="AJ10" s="2993"/>
      <c r="AK10" s="2984" t="s">
        <v>28</v>
      </c>
      <c r="AL10" s="2993"/>
      <c r="AM10" s="2984" t="s">
        <v>29</v>
      </c>
      <c r="AN10" s="2993"/>
      <c r="AO10" s="2984" t="s">
        <v>30</v>
      </c>
      <c r="AP10" s="3070"/>
      <c r="AQ10" s="2961"/>
      <c r="AR10" s="2912"/>
      <c r="AS10" s="2912"/>
      <c r="AT10" s="2912"/>
      <c r="AU10" s="2912"/>
      <c r="AV10" s="2912"/>
      <c r="AW10" s="3064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X10" s="2"/>
      <c r="BY10" s="2"/>
      <c r="BZ10" s="2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2937"/>
      <c r="B11" s="2937"/>
      <c r="C11" s="3037"/>
      <c r="D11" s="15" t="s">
        <v>31</v>
      </c>
      <c r="E11" s="16" t="s">
        <v>32</v>
      </c>
      <c r="F11" s="17" t="s">
        <v>33</v>
      </c>
      <c r="G11" s="18" t="s">
        <v>32</v>
      </c>
      <c r="H11" s="17" t="s">
        <v>33</v>
      </c>
      <c r="I11" s="18" t="s">
        <v>32</v>
      </c>
      <c r="J11" s="17" t="s">
        <v>33</v>
      </c>
      <c r="K11" s="18" t="s">
        <v>32</v>
      </c>
      <c r="L11" s="17" t="s">
        <v>33</v>
      </c>
      <c r="M11" s="18" t="s">
        <v>32</v>
      </c>
      <c r="N11" s="17" t="s">
        <v>33</v>
      </c>
      <c r="O11" s="18" t="s">
        <v>32</v>
      </c>
      <c r="P11" s="17" t="s">
        <v>33</v>
      </c>
      <c r="Q11" s="18" t="s">
        <v>32</v>
      </c>
      <c r="R11" s="17" t="s">
        <v>33</v>
      </c>
      <c r="S11" s="18" t="s">
        <v>32</v>
      </c>
      <c r="T11" s="17" t="s">
        <v>33</v>
      </c>
      <c r="U11" s="18" t="s">
        <v>32</v>
      </c>
      <c r="V11" s="17" t="s">
        <v>33</v>
      </c>
      <c r="W11" s="18" t="s">
        <v>32</v>
      </c>
      <c r="X11" s="17" t="s">
        <v>33</v>
      </c>
      <c r="Y11" s="18" t="s">
        <v>32</v>
      </c>
      <c r="Z11" s="17" t="s">
        <v>33</v>
      </c>
      <c r="AA11" s="18" t="s">
        <v>32</v>
      </c>
      <c r="AB11" s="17" t="s">
        <v>33</v>
      </c>
      <c r="AC11" s="18" t="s">
        <v>32</v>
      </c>
      <c r="AD11" s="17" t="s">
        <v>33</v>
      </c>
      <c r="AE11" s="18" t="s">
        <v>32</v>
      </c>
      <c r="AF11" s="17" t="s">
        <v>33</v>
      </c>
      <c r="AG11" s="18" t="s">
        <v>32</v>
      </c>
      <c r="AH11" s="17" t="s">
        <v>33</v>
      </c>
      <c r="AI11" s="18" t="s">
        <v>32</v>
      </c>
      <c r="AJ11" s="17" t="s">
        <v>33</v>
      </c>
      <c r="AK11" s="18" t="s">
        <v>32</v>
      </c>
      <c r="AL11" s="17" t="s">
        <v>33</v>
      </c>
      <c r="AM11" s="18" t="s">
        <v>32</v>
      </c>
      <c r="AN11" s="17" t="s">
        <v>33</v>
      </c>
      <c r="AO11" s="18" t="s">
        <v>32</v>
      </c>
      <c r="AP11" s="19" t="s">
        <v>33</v>
      </c>
      <c r="AQ11" s="3022"/>
      <c r="AR11" s="2966"/>
      <c r="AS11" s="2966"/>
      <c r="AT11" s="2966"/>
      <c r="AU11" s="2966"/>
      <c r="AV11" s="2966"/>
      <c r="AW11" s="3065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X11" s="2"/>
      <c r="BY11" s="2"/>
      <c r="BZ11" s="2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3120" t="s">
        <v>34</v>
      </c>
      <c r="B12" s="3121"/>
      <c r="C12" s="3122"/>
      <c r="D12" s="20">
        <f>SUM(E12+F12)</f>
        <v>0</v>
      </c>
      <c r="E12" s="21">
        <f>SUM(G12+I12+K12+M12+O12+Q12+S12+U12+W12+Y12+AA12+AC12+AE12+AG12+AI12+AK12+AM12+AO12)</f>
        <v>0</v>
      </c>
      <c r="F12" s="22">
        <f t="shared" ref="E12:F15" si="0">SUM(H12+J12+L12+N12+P12+R12+T12+V12+X12+Z12+AB12+AD12+AF12+AH12+AJ12+AL12+AN12+AP12)</f>
        <v>0</v>
      </c>
      <c r="G12" s="23"/>
      <c r="H12" s="24"/>
      <c r="I12" s="25"/>
      <c r="J12" s="24"/>
      <c r="K12" s="25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3"/>
      <c r="AD12" s="26"/>
      <c r="AE12" s="23"/>
      <c r="AF12" s="26"/>
      <c r="AG12" s="23"/>
      <c r="AH12" s="26"/>
      <c r="AI12" s="23"/>
      <c r="AJ12" s="26"/>
      <c r="AK12" s="23"/>
      <c r="AL12" s="26"/>
      <c r="AM12" s="23"/>
      <c r="AN12" s="26"/>
      <c r="AO12" s="23"/>
      <c r="AP12" s="27"/>
      <c r="AQ12" s="24"/>
      <c r="AR12" s="24"/>
      <c r="AS12" s="28"/>
      <c r="AT12" s="28"/>
      <c r="AU12" s="28"/>
      <c r="AV12" s="28"/>
      <c r="AW12" s="28"/>
      <c r="AX12" s="29" t="str">
        <f>$CA12&amp;$CB12&amp;$CC12&amp;$CD12&amp;$CE12&amp;$CF12&amp;$CG12</f>
        <v/>
      </c>
      <c r="AY12" s="30"/>
      <c r="AZ12" s="30"/>
      <c r="BA12" s="30"/>
      <c r="BB12" s="30"/>
      <c r="BC12" s="30"/>
      <c r="BD12" s="30"/>
      <c r="BE12" s="30"/>
      <c r="BF12" s="30"/>
      <c r="BG12" s="9"/>
      <c r="BH12" s="9"/>
      <c r="BI12" s="9"/>
      <c r="BJ12" s="9"/>
      <c r="BX12" s="2"/>
      <c r="BY12" s="2"/>
      <c r="BZ12" s="2"/>
      <c r="CA12" s="31" t="str">
        <f>IF(CH12=1,"* Las consultas de 60 años NO DEBEN ser mayor que el total de Consultas entre 60-64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>IF(CJ12=1,"* Las consultas de 12 años NO DEBEN ser mayor que el total de Consultas entre 10-14 Años. ","")</f>
        <v/>
      </c>
      <c r="CD12" s="31" t="str">
        <f>IF(CK12=1,"* Las consultas de Pacientes en control PSCV NO DEBEN ser mayor que el total de Consultas. ","")</f>
        <v/>
      </c>
      <c r="CE12" s="31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1" t="str">
        <f>IF(AND(AU12="",D12&lt;&gt;0),"* No olvide digitar la población SENAME (Digite CEROS si no tiene). ",IF(D12&lt;AU12,"* La Población SENAME NO DEBE ser mayor al Total. ",""))</f>
        <v/>
      </c>
      <c r="CG12" s="31" t="str">
        <f>IF(AND(AV12="",D12&lt;&gt;0),"* No olvide digitar la población Migrante (Digite CEROS si no tiene). ",IF(D12&lt;AV12,"* La Población Migrante NO DEBE ser mayor al Total. ",""))</f>
        <v/>
      </c>
      <c r="CH12" s="32">
        <f>IF(AS12&gt;(AK12+AL12),1,0)</f>
        <v>0</v>
      </c>
      <c r="CI12" s="32">
        <f>IF(D12&lt;AT12,1,0)</f>
        <v>0</v>
      </c>
      <c r="CJ12" s="32">
        <f>IF((Y12+Z12)&lt;AQ12,1,0)</f>
        <v>0</v>
      </c>
      <c r="CK12" s="32">
        <f>IF(D12&lt;AW12,1,0)</f>
        <v>0</v>
      </c>
      <c r="CL12" s="32">
        <f>IF(AND(AR12="",D12&lt;&gt;0),1,IF(F12&lt;AR12,1,0))</f>
        <v>0</v>
      </c>
      <c r="CM12" s="32">
        <f>IF(AND(AU12="",D12&lt;&gt;0),1,IF(D12&lt;AU12,1,0))</f>
        <v>0</v>
      </c>
      <c r="CN12" s="32">
        <f>IF(AND(AV12="",D12&lt;&gt;0),1,IF(D12&lt;AV12,1,0))</f>
        <v>0</v>
      </c>
    </row>
    <row r="13" spans="1:98" ht="16.350000000000001" customHeight="1" x14ac:dyDescent="0.2">
      <c r="A13" s="3123" t="s">
        <v>35</v>
      </c>
      <c r="B13" s="3124"/>
      <c r="C13" s="3125"/>
      <c r="D13" s="33">
        <f>SUM(E13+F13)</f>
        <v>0</v>
      </c>
      <c r="E13" s="34">
        <f t="shared" si="0"/>
        <v>0</v>
      </c>
      <c r="F13" s="35">
        <f>SUM(H13+J13+L13+N13+P13+R13+T13+V13+X13+Z13+AB13+AD13+AF13+AH13+AJ13+AL13+AN13+AP13)</f>
        <v>0</v>
      </c>
      <c r="G13" s="36"/>
      <c r="H13" s="37"/>
      <c r="I13" s="36"/>
      <c r="J13" s="37"/>
      <c r="K13" s="36"/>
      <c r="L13" s="37"/>
      <c r="M13" s="36"/>
      <c r="N13" s="37"/>
      <c r="O13" s="36"/>
      <c r="P13" s="37"/>
      <c r="Q13" s="36"/>
      <c r="R13" s="38"/>
      <c r="S13" s="36"/>
      <c r="T13" s="38"/>
      <c r="U13" s="36"/>
      <c r="V13" s="38"/>
      <c r="W13" s="36"/>
      <c r="X13" s="38"/>
      <c r="Y13" s="36"/>
      <c r="Z13" s="38"/>
      <c r="AA13" s="36"/>
      <c r="AB13" s="38"/>
      <c r="AC13" s="36"/>
      <c r="AD13" s="38"/>
      <c r="AE13" s="36"/>
      <c r="AF13" s="38"/>
      <c r="AG13" s="36"/>
      <c r="AH13" s="38"/>
      <c r="AI13" s="36"/>
      <c r="AJ13" s="38"/>
      <c r="AK13" s="36"/>
      <c r="AL13" s="38"/>
      <c r="AM13" s="36"/>
      <c r="AN13" s="38"/>
      <c r="AO13" s="36"/>
      <c r="AP13" s="39"/>
      <c r="AQ13" s="37"/>
      <c r="AR13" s="37"/>
      <c r="AS13" s="40"/>
      <c r="AT13" s="40"/>
      <c r="AU13" s="40"/>
      <c r="AV13" s="40"/>
      <c r="AW13" s="40"/>
      <c r="AX13" s="29" t="str">
        <f t="shared" ref="AX13:AX15" si="2">$CA13&amp;$CB13&amp;$CC13&amp;$CD13&amp;$CE13&amp;$CF13&amp;$CG13</f>
        <v/>
      </c>
      <c r="AY13" s="30"/>
      <c r="AZ13" s="30"/>
      <c r="BA13" s="30"/>
      <c r="BB13" s="30"/>
      <c r="BC13" s="30"/>
      <c r="BD13" s="30"/>
      <c r="BE13" s="30"/>
      <c r="BF13" s="30"/>
      <c r="BG13" s="9"/>
      <c r="BH13" s="9"/>
      <c r="BI13" s="9"/>
      <c r="BJ13" s="9"/>
      <c r="BX13" s="2"/>
      <c r="BY13" s="2"/>
      <c r="BZ13" s="2"/>
      <c r="CA13" s="31" t="str">
        <f t="shared" ref="CA13:CA15" si="3">IF(CH13=1,"* Las consultas de 60 años NO DEBEN ser mayor que el total de Consultas entre 60-64 Años. ","")</f>
        <v/>
      </c>
      <c r="CB13" s="31" t="str">
        <f t="shared" si="1"/>
        <v/>
      </c>
      <c r="CC13" s="31" t="str">
        <f t="shared" ref="CC13:CC15" si="4">IF(CJ13=1,"* Las consultas de 12 años NO DEBEN ser mayor que el total de Consultas entre 10-14 Años. ","")</f>
        <v/>
      </c>
      <c r="CD13" s="31" t="str">
        <f t="shared" ref="CD13:CD15" si="5">IF(CK13=1,"* Las consultas de Pacientes en control PSCV NO DEBEN ser mayor que el total de Consultas. ","")</f>
        <v/>
      </c>
      <c r="CE13" s="31" t="str">
        <f t="shared" ref="CE13:CE15" si="6">IF(AND(AR13="",D13&lt;&gt;0),"* Recuerde que las Embarazadas deben ser incluídas en el ingreso por rango Etario (Digite CEROS si no tiene). ",IF(F13&lt;AR13,"* Las Embarazadas NO DEBEN ser mayor al total de mujeres. ",""))</f>
        <v/>
      </c>
      <c r="CF13" s="31" t="str">
        <f t="shared" ref="CF13:CF15" si="7">IF(AND(AU13="",D13&lt;&gt;0),"* No olvide digitar la población SENAME (Digite CEROS si no tiene). ",IF(D13&lt;AU13,"* La Población SENAME NO DEBE ser mayor al Total. ",""))</f>
        <v/>
      </c>
      <c r="CG13" s="31" t="str">
        <f t="shared" ref="CG13:CG15" si="8">IF(AND(AV13="",D13&lt;&gt;0),"* No olvide digitar la población Migrante (Digite CEROS si no tiene). ",IF(D13&lt;AV13,"* La Población Migrante NO DEBE ser mayor al Total. ",""))</f>
        <v/>
      </c>
      <c r="CH13" s="32">
        <f t="shared" ref="CH13:CH15" si="9">IF(AS13&gt;(AK13+AL13),1,0)</f>
        <v>0</v>
      </c>
      <c r="CI13" s="32">
        <f t="shared" ref="CI13:CI15" si="10">IF(D13&lt;AT13,1,0)</f>
        <v>0</v>
      </c>
      <c r="CJ13" s="32">
        <f t="shared" ref="CJ13:CJ15" si="11">IF((Y13+Z13)&lt;AQ13,1,0)</f>
        <v>0</v>
      </c>
      <c r="CK13" s="32">
        <f t="shared" ref="CK13:CK15" si="12">IF(D13&lt;AW13,1,0)</f>
        <v>0</v>
      </c>
      <c r="CL13" s="32">
        <f t="shared" ref="CL13:CL15" si="13">IF(AND(AR13="",D13&lt;&gt;0),1,IF(F13&lt;AR13,1,0))</f>
        <v>0</v>
      </c>
      <c r="CM13" s="32">
        <f>IF(AND(AH13="",D13&lt;&gt;0),1,IF(D13&lt;AH13,1,0))</f>
        <v>0</v>
      </c>
      <c r="CN13" s="32">
        <f t="shared" ref="CN13:CN15" si="14">IF(AND(AV13="",D13&lt;&gt;0),1,IF(D13&lt;AV13,1,0))</f>
        <v>0</v>
      </c>
    </row>
    <row r="14" spans="1:98" ht="16.350000000000001" customHeight="1" x14ac:dyDescent="0.2">
      <c r="A14" s="3123" t="s">
        <v>36</v>
      </c>
      <c r="B14" s="3124"/>
      <c r="C14" s="3125"/>
      <c r="D14" s="33">
        <f>SUM(E14+F14)</f>
        <v>0</v>
      </c>
      <c r="E14" s="34">
        <f t="shared" si="0"/>
        <v>0</v>
      </c>
      <c r="F14" s="35">
        <f t="shared" si="0"/>
        <v>0</v>
      </c>
      <c r="G14" s="36"/>
      <c r="H14" s="37"/>
      <c r="I14" s="36"/>
      <c r="J14" s="37"/>
      <c r="K14" s="36"/>
      <c r="L14" s="37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6"/>
      <c r="AP14" s="39"/>
      <c r="AQ14" s="37"/>
      <c r="AR14" s="37"/>
      <c r="AS14" s="40"/>
      <c r="AT14" s="40"/>
      <c r="AU14" s="40"/>
      <c r="AV14" s="40"/>
      <c r="AW14" s="40"/>
      <c r="AX14" s="29" t="str">
        <f t="shared" si="2"/>
        <v/>
      </c>
      <c r="AY14" s="30"/>
      <c r="AZ14" s="30"/>
      <c r="BA14" s="30"/>
      <c r="BB14" s="30"/>
      <c r="BC14" s="30"/>
      <c r="BD14" s="30"/>
      <c r="BE14" s="30"/>
      <c r="BF14" s="30"/>
      <c r="BG14" s="9"/>
      <c r="BH14" s="9"/>
      <c r="BI14" s="9"/>
      <c r="BJ14" s="9"/>
      <c r="BX14" s="2"/>
      <c r="BY14" s="2"/>
      <c r="BZ14" s="2"/>
      <c r="CA14" s="31" t="str">
        <f t="shared" si="3"/>
        <v/>
      </c>
      <c r="CB14" s="31" t="str">
        <f t="shared" si="1"/>
        <v/>
      </c>
      <c r="CC14" s="31" t="str">
        <f t="shared" si="4"/>
        <v/>
      </c>
      <c r="CD14" s="31" t="str">
        <f t="shared" si="5"/>
        <v/>
      </c>
      <c r="CE14" s="31" t="str">
        <f t="shared" si="6"/>
        <v/>
      </c>
      <c r="CF14" s="31" t="str">
        <f t="shared" si="7"/>
        <v/>
      </c>
      <c r="CG14" s="31" t="str">
        <f t="shared" si="8"/>
        <v/>
      </c>
      <c r="CH14" s="32">
        <f t="shared" si="9"/>
        <v>0</v>
      </c>
      <c r="CI14" s="32">
        <f t="shared" si="10"/>
        <v>0</v>
      </c>
      <c r="CJ14" s="32">
        <f t="shared" si="11"/>
        <v>0</v>
      </c>
      <c r="CK14" s="32">
        <f t="shared" si="12"/>
        <v>0</v>
      </c>
      <c r="CL14" s="32">
        <f t="shared" si="13"/>
        <v>0</v>
      </c>
      <c r="CM14" s="32">
        <f>IF(AND(AH14="",D14&lt;&gt;0),1,IF(D14&lt;AH14,1,0))</f>
        <v>0</v>
      </c>
      <c r="CN14" s="32">
        <f t="shared" si="14"/>
        <v>0</v>
      </c>
    </row>
    <row r="15" spans="1:98" ht="16.350000000000001" customHeight="1" x14ac:dyDescent="0.2">
      <c r="A15" s="3126" t="s">
        <v>37</v>
      </c>
      <c r="B15" s="3127"/>
      <c r="C15" s="3128"/>
      <c r="D15" s="41">
        <f>SUM(E15+F15)</f>
        <v>0</v>
      </c>
      <c r="E15" s="42">
        <f>SUM(G15+I15+K15+M15+O15+Q15+S15+U15+W15+Y15+AA15+AC15+AE15+AG15+AI15+AK15+AM15+AO15)</f>
        <v>0</v>
      </c>
      <c r="F15" s="43">
        <f t="shared" si="0"/>
        <v>0</v>
      </c>
      <c r="G15" s="44"/>
      <c r="H15" s="45"/>
      <c r="I15" s="44"/>
      <c r="J15" s="45"/>
      <c r="K15" s="44"/>
      <c r="L15" s="45"/>
      <c r="M15" s="44"/>
      <c r="N15" s="46"/>
      <c r="O15" s="44"/>
      <c r="P15" s="46"/>
      <c r="Q15" s="44"/>
      <c r="R15" s="46"/>
      <c r="S15" s="44"/>
      <c r="T15" s="46"/>
      <c r="U15" s="44"/>
      <c r="V15" s="46"/>
      <c r="W15" s="44"/>
      <c r="X15" s="46"/>
      <c r="Y15" s="44"/>
      <c r="Z15" s="46"/>
      <c r="AA15" s="44"/>
      <c r="AB15" s="46"/>
      <c r="AC15" s="44"/>
      <c r="AD15" s="46"/>
      <c r="AE15" s="44"/>
      <c r="AF15" s="46"/>
      <c r="AG15" s="44"/>
      <c r="AH15" s="46"/>
      <c r="AI15" s="44"/>
      <c r="AJ15" s="46"/>
      <c r="AK15" s="44"/>
      <c r="AL15" s="46"/>
      <c r="AM15" s="44"/>
      <c r="AN15" s="46"/>
      <c r="AO15" s="44"/>
      <c r="AP15" s="47"/>
      <c r="AQ15" s="45"/>
      <c r="AR15" s="45"/>
      <c r="AS15" s="48"/>
      <c r="AT15" s="48"/>
      <c r="AU15" s="48"/>
      <c r="AV15" s="48"/>
      <c r="AW15" s="48"/>
      <c r="AX15" s="29" t="str">
        <f t="shared" si="2"/>
        <v/>
      </c>
      <c r="AY15" s="30"/>
      <c r="AZ15" s="30"/>
      <c r="BA15" s="30"/>
      <c r="BB15" s="30"/>
      <c r="BC15" s="30"/>
      <c r="BD15" s="30"/>
      <c r="BE15" s="30"/>
      <c r="BF15" s="30"/>
      <c r="BG15" s="9"/>
      <c r="BH15" s="9"/>
      <c r="BI15" s="9"/>
      <c r="BJ15" s="9"/>
      <c r="BK15" s="9"/>
      <c r="BL15" s="9"/>
      <c r="BX15" s="2"/>
      <c r="BY15" s="2"/>
      <c r="BZ15" s="2"/>
      <c r="CA15" s="31" t="str">
        <f t="shared" si="3"/>
        <v/>
      </c>
      <c r="CB15" s="31" t="str">
        <f t="shared" si="1"/>
        <v/>
      </c>
      <c r="CC15" s="31" t="str">
        <f t="shared" si="4"/>
        <v/>
      </c>
      <c r="CD15" s="31" t="str">
        <f t="shared" si="5"/>
        <v/>
      </c>
      <c r="CE15" s="31" t="str">
        <f t="shared" si="6"/>
        <v/>
      </c>
      <c r="CF15" s="31" t="str">
        <f t="shared" si="7"/>
        <v/>
      </c>
      <c r="CG15" s="31" t="str">
        <f t="shared" si="8"/>
        <v/>
      </c>
      <c r="CH15" s="32">
        <f t="shared" si="9"/>
        <v>0</v>
      </c>
      <c r="CI15" s="32">
        <f t="shared" si="10"/>
        <v>0</v>
      </c>
      <c r="CJ15" s="32">
        <f t="shared" si="11"/>
        <v>0</v>
      </c>
      <c r="CK15" s="32">
        <f t="shared" si="12"/>
        <v>0</v>
      </c>
      <c r="CL15" s="32">
        <f t="shared" si="13"/>
        <v>0</v>
      </c>
      <c r="CM15" s="32">
        <f>IF(AND(AH15="",D15&lt;&gt;0),1,IF(D15&lt;AH15,1,0))</f>
        <v>0</v>
      </c>
      <c r="CN15" s="32">
        <f t="shared" si="14"/>
        <v>0</v>
      </c>
    </row>
    <row r="16" spans="1:98" ht="32.1" customHeight="1" x14ac:dyDescent="0.2">
      <c r="A16" s="49" t="s">
        <v>38</v>
      </c>
      <c r="B16" s="50"/>
      <c r="C16" s="50"/>
      <c r="D16" s="13"/>
      <c r="E16" s="13"/>
      <c r="F16" s="13"/>
      <c r="G16" s="51"/>
      <c r="H16" s="51"/>
      <c r="I16" s="13"/>
      <c r="J16" s="13"/>
      <c r="K16" s="13"/>
      <c r="L16" s="13"/>
      <c r="M16" s="13"/>
      <c r="N16" s="13"/>
      <c r="O16" s="13"/>
      <c r="P16" s="52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8" ht="33" customHeight="1" x14ac:dyDescent="0.2">
      <c r="A17" s="3033" t="s">
        <v>39</v>
      </c>
      <c r="B17" s="3034"/>
      <c r="C17" s="3035"/>
      <c r="D17" s="2984" t="s">
        <v>40</v>
      </c>
      <c r="E17" s="2982"/>
      <c r="F17" s="2983"/>
      <c r="G17" s="3132" t="s">
        <v>13</v>
      </c>
      <c r="H17" s="3133"/>
      <c r="I17" s="2983" t="s">
        <v>14</v>
      </c>
      <c r="J17" s="3077"/>
      <c r="K17" s="2984" t="s">
        <v>15</v>
      </c>
      <c r="L17" s="2983"/>
      <c r="M17" s="2983" t="s">
        <v>16</v>
      </c>
      <c r="N17" s="3077"/>
      <c r="O17" s="2984" t="s">
        <v>17</v>
      </c>
      <c r="P17" s="2983"/>
      <c r="Q17" s="2984" t="s">
        <v>18</v>
      </c>
      <c r="R17" s="2983"/>
      <c r="S17" s="2984" t="s">
        <v>19</v>
      </c>
      <c r="T17" s="2983"/>
      <c r="U17" s="2984" t="s">
        <v>20</v>
      </c>
      <c r="V17" s="2983"/>
      <c r="W17" s="2982" t="s">
        <v>21</v>
      </c>
      <c r="X17" s="2982"/>
      <c r="Y17" s="2984" t="s">
        <v>22</v>
      </c>
      <c r="Z17" s="2993"/>
      <c r="AA17" s="2982" t="s">
        <v>23</v>
      </c>
      <c r="AB17" s="3093"/>
      <c r="AC17" s="2984" t="s">
        <v>24</v>
      </c>
      <c r="AD17" s="2993"/>
      <c r="AE17" s="2982" t="s">
        <v>25</v>
      </c>
      <c r="AF17" s="3093"/>
      <c r="AG17" s="2984" t="s">
        <v>26</v>
      </c>
      <c r="AH17" s="2993"/>
      <c r="AI17" s="2982" t="s">
        <v>27</v>
      </c>
      <c r="AJ17" s="3093"/>
      <c r="AK17" s="2984" t="s">
        <v>28</v>
      </c>
      <c r="AL17" s="2993"/>
      <c r="AM17" s="2982" t="s">
        <v>29</v>
      </c>
      <c r="AN17" s="2993"/>
      <c r="AO17" s="2982" t="s">
        <v>30</v>
      </c>
      <c r="AP17" s="3070"/>
      <c r="AQ17" s="3019" t="s">
        <v>6</v>
      </c>
      <c r="AR17" s="3019" t="s">
        <v>7</v>
      </c>
      <c r="AS17" s="2973" t="s">
        <v>41</v>
      </c>
      <c r="AT17" s="2973" t="s">
        <v>8</v>
      </c>
      <c r="AU17" s="2973" t="s">
        <v>42</v>
      </c>
      <c r="AV17" s="3019" t="s">
        <v>9</v>
      </c>
      <c r="AW17" s="3129" t="s">
        <v>10</v>
      </c>
      <c r="AX17" s="3129" t="s">
        <v>11</v>
      </c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8" ht="44.25" customHeight="1" x14ac:dyDescent="0.2">
      <c r="A18" s="3036"/>
      <c r="B18" s="2937"/>
      <c r="C18" s="3037"/>
      <c r="D18" s="18" t="s">
        <v>31</v>
      </c>
      <c r="E18" s="53" t="s">
        <v>32</v>
      </c>
      <c r="F18" s="54" t="s">
        <v>33</v>
      </c>
      <c r="G18" s="18" t="s">
        <v>32</v>
      </c>
      <c r="H18" s="17" t="s">
        <v>33</v>
      </c>
      <c r="I18" s="55" t="s">
        <v>32</v>
      </c>
      <c r="J18" s="54" t="s">
        <v>33</v>
      </c>
      <c r="K18" s="55" t="s">
        <v>32</v>
      </c>
      <c r="L18" s="56" t="s">
        <v>33</v>
      </c>
      <c r="M18" s="55" t="s">
        <v>32</v>
      </c>
      <c r="N18" s="54" t="s">
        <v>33</v>
      </c>
      <c r="O18" s="55" t="s">
        <v>32</v>
      </c>
      <c r="P18" s="54" t="s">
        <v>33</v>
      </c>
      <c r="Q18" s="55" t="s">
        <v>32</v>
      </c>
      <c r="R18" s="54" t="s">
        <v>33</v>
      </c>
      <c r="S18" s="55" t="s">
        <v>32</v>
      </c>
      <c r="T18" s="54" t="s">
        <v>33</v>
      </c>
      <c r="U18" s="18" t="s">
        <v>32</v>
      </c>
      <c r="V18" s="17" t="s">
        <v>33</v>
      </c>
      <c r="W18" s="57" t="s">
        <v>32</v>
      </c>
      <c r="X18" s="58" t="s">
        <v>33</v>
      </c>
      <c r="Y18" s="18" t="s">
        <v>32</v>
      </c>
      <c r="Z18" s="17" t="s">
        <v>33</v>
      </c>
      <c r="AA18" s="57" t="s">
        <v>32</v>
      </c>
      <c r="AB18" s="58" t="s">
        <v>33</v>
      </c>
      <c r="AC18" s="18" t="s">
        <v>32</v>
      </c>
      <c r="AD18" s="17" t="s">
        <v>33</v>
      </c>
      <c r="AE18" s="57" t="s">
        <v>32</v>
      </c>
      <c r="AF18" s="58" t="s">
        <v>33</v>
      </c>
      <c r="AG18" s="18" t="s">
        <v>32</v>
      </c>
      <c r="AH18" s="17" t="s">
        <v>33</v>
      </c>
      <c r="AI18" s="57" t="s">
        <v>32</v>
      </c>
      <c r="AJ18" s="58" t="s">
        <v>33</v>
      </c>
      <c r="AK18" s="18" t="s">
        <v>32</v>
      </c>
      <c r="AL18" s="17" t="s">
        <v>33</v>
      </c>
      <c r="AM18" s="57" t="s">
        <v>32</v>
      </c>
      <c r="AN18" s="17" t="s">
        <v>33</v>
      </c>
      <c r="AO18" s="57" t="s">
        <v>32</v>
      </c>
      <c r="AP18" s="19" t="s">
        <v>33</v>
      </c>
      <c r="AQ18" s="2961"/>
      <c r="AR18" s="3119"/>
      <c r="AS18" s="2966"/>
      <c r="AT18" s="2966"/>
      <c r="AU18" s="2966"/>
      <c r="AV18" s="3022"/>
      <c r="AW18" s="3130"/>
      <c r="AX18" s="3130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8" ht="16.350000000000001" customHeight="1" x14ac:dyDescent="0.2">
      <c r="A19" s="3002" t="s">
        <v>43</v>
      </c>
      <c r="B19" s="3003"/>
      <c r="C19" s="3131"/>
      <c r="D19" s="59">
        <f>SUM(E19+F19)</f>
        <v>0</v>
      </c>
      <c r="E19" s="21">
        <f>SUM(G19+I19+K19+M19+O19+Q19+S19+U19+W19+Y19+AA19+AC19+AE19+AG19+AI19+AK19+AM19+AO19)</f>
        <v>0</v>
      </c>
      <c r="F19" s="22">
        <f>SUM(H19+J19+L19+N19+P19+R19+T19+V19+X19+Z19+AB19+AD19+AF19+AH19+AJ19+AL19+AN19+AP19)</f>
        <v>0</v>
      </c>
      <c r="G19" s="25">
        <f>SUM(ENERO:DICIEMBRE!G19)</f>
        <v>0</v>
      </c>
      <c r="H19" s="25">
        <f>SUM(ENERO:DICIEMBRE!H19)</f>
        <v>0</v>
      </c>
      <c r="I19" s="25">
        <f>SUM(ENERO:DICIEMBRE!I19)</f>
        <v>0</v>
      </c>
      <c r="J19" s="25">
        <f>SUM(ENERO:DICIEMBRE!J19)</f>
        <v>0</v>
      </c>
      <c r="K19" s="25">
        <f>SUM(ENERO:DICIEMBRE!K19)</f>
        <v>0</v>
      </c>
      <c r="L19" s="25">
        <f>SUM(ENERO:DICIEMBRE!L19)</f>
        <v>0</v>
      </c>
      <c r="M19" s="25">
        <f>SUM(ENERO:DICIEMBRE!M19)</f>
        <v>0</v>
      </c>
      <c r="N19" s="25">
        <f>SUM(ENERO:DICIEMBRE!N19)</f>
        <v>0</v>
      </c>
      <c r="O19" s="25">
        <f>SUM(ENERO:DICIEMBRE!O19)</f>
        <v>0</v>
      </c>
      <c r="P19" s="25">
        <f>SUM(ENERO:DICIEMBRE!P19)</f>
        <v>0</v>
      </c>
      <c r="Q19" s="25">
        <f>SUM(ENERO:DICIEMBRE!Q19)</f>
        <v>0</v>
      </c>
      <c r="R19" s="25">
        <f>SUM(ENERO:DICIEMBRE!R19)</f>
        <v>0</v>
      </c>
      <c r="S19" s="25">
        <f>SUM(ENERO:DICIEMBRE!S19)</f>
        <v>0</v>
      </c>
      <c r="T19" s="25">
        <f>SUM(ENERO:DICIEMBRE!T19)</f>
        <v>0</v>
      </c>
      <c r="U19" s="25">
        <f>SUM(ENERO:DICIEMBRE!U19)</f>
        <v>0</v>
      </c>
      <c r="V19" s="25">
        <f>SUM(ENERO:DICIEMBRE!V19)</f>
        <v>0</v>
      </c>
      <c r="W19" s="25">
        <f>SUM(ENERO:DICIEMBRE!W19)</f>
        <v>0</v>
      </c>
      <c r="X19" s="25">
        <f>SUM(ENERO:DICIEMBRE!X19)</f>
        <v>0</v>
      </c>
      <c r="Y19" s="25">
        <f>SUM(ENERO:DICIEMBRE!Y19)</f>
        <v>0</v>
      </c>
      <c r="Z19" s="25">
        <f>SUM(ENERO:DICIEMBRE!Z19)</f>
        <v>0</v>
      </c>
      <c r="AA19" s="25">
        <f>SUM(ENERO:DICIEMBRE!AA19)</f>
        <v>0</v>
      </c>
      <c r="AB19" s="25">
        <f>SUM(ENERO:DICIEMBRE!AB19)</f>
        <v>0</v>
      </c>
      <c r="AC19" s="25">
        <f>SUM(ENERO:DICIEMBRE!AC19)</f>
        <v>0</v>
      </c>
      <c r="AD19" s="25">
        <f>SUM(ENERO:DICIEMBRE!AD19)</f>
        <v>0</v>
      </c>
      <c r="AE19" s="25">
        <f>SUM(ENERO:DICIEMBRE!AE19)</f>
        <v>0</v>
      </c>
      <c r="AF19" s="25">
        <f>SUM(ENERO:DICIEMBRE!AF19)</f>
        <v>0</v>
      </c>
      <c r="AG19" s="25">
        <f>SUM(ENERO:DICIEMBRE!AG19)</f>
        <v>0</v>
      </c>
      <c r="AH19" s="25">
        <f>SUM(ENERO:DICIEMBRE!AH19)</f>
        <v>0</v>
      </c>
      <c r="AI19" s="25">
        <f>SUM(ENERO:DICIEMBRE!AI19)</f>
        <v>0</v>
      </c>
      <c r="AJ19" s="25">
        <f>SUM(ENERO:DICIEMBRE!AJ19)</f>
        <v>0</v>
      </c>
      <c r="AK19" s="25">
        <f>SUM(ENERO:DICIEMBRE!AK19)</f>
        <v>0</v>
      </c>
      <c r="AL19" s="25">
        <f>SUM(ENERO:DICIEMBRE!AL19)</f>
        <v>0</v>
      </c>
      <c r="AM19" s="25">
        <f>SUM(ENERO:DICIEMBRE!AM19)</f>
        <v>0</v>
      </c>
      <c r="AN19" s="25">
        <f>SUM(ENERO:DICIEMBRE!AN19)</f>
        <v>0</v>
      </c>
      <c r="AO19" s="25">
        <f>SUM(ENERO:DICIEMBRE!AO19)</f>
        <v>0</v>
      </c>
      <c r="AP19" s="25">
        <f>SUM(ENERO:DICIEMBRE!AP19)</f>
        <v>0</v>
      </c>
      <c r="AQ19" s="25">
        <f>SUM(ENERO:DICIEMBRE!AQ19)</f>
        <v>0</v>
      </c>
      <c r="AR19" s="25">
        <f>SUM(ENERO:DICIEMBRE!AR19)</f>
        <v>0</v>
      </c>
      <c r="AS19" s="25">
        <f>SUM(ENERO:DICIEMBRE!AS19)</f>
        <v>0</v>
      </c>
      <c r="AT19" s="25">
        <f>SUM(ENERO:DICIEMBRE!AT19)</f>
        <v>0</v>
      </c>
      <c r="AU19" s="25">
        <f>SUM(ENERO:DICIEMBRE!AU19)</f>
        <v>0</v>
      </c>
      <c r="AV19" s="25">
        <f>SUM(ENERO:DICIEMBRE!AV19)</f>
        <v>0</v>
      </c>
      <c r="AW19" s="25">
        <f>SUM(ENERO:DICIEMBRE!AW19)</f>
        <v>0</v>
      </c>
      <c r="AX19" s="25">
        <f>SUM(ENERO:DICIEMBRE!AX19)</f>
        <v>0</v>
      </c>
      <c r="AY19" s="29" t="str">
        <f>$CA19&amp;$CB19&amp;$CC19&amp;$CD19&amp;$CE19&amp;$CF19&amp;$CG19</f>
        <v/>
      </c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4"/>
      <c r="BV19" s="4"/>
      <c r="BW19" s="4"/>
      <c r="CA19" s="31" t="str">
        <f>IF(CH19=1,"* Las consultas de 12 años NO DEBEN ser mayor que el total de Consultas entre 10-14 Años. ","")</f>
        <v/>
      </c>
      <c r="CB19" s="31" t="str">
        <f>IF(CI19=1,"* Las consultas de 60 años NO DEBEN ser mayor que el total de Consultas entre 60-64 Años. ","")</f>
        <v/>
      </c>
      <c r="CC19" s="31" t="str">
        <f>IF(CJ19=1,"* Las actividades de usuarios en situación de discapacidad NO DEBEN superar el total. ","")</f>
        <v/>
      </c>
      <c r="CD19" s="31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E19" s="31" t="str">
        <f>IF(AND(AS19="",D19&lt;&gt;0),"* No olvide digitar la columna Beneficiarios (Digite CEROS si no tiene). ",IF(D19&lt;AS19,"* El número de Beneficiarios NO DEBE ser mayor que el Total. ",""))</f>
        <v/>
      </c>
      <c r="CF19" s="31" t="str">
        <f>IF(AND(AW19="",D19&lt;&gt;0),"* No olvide digitar la Población SENAME (Digite CEROS si no tiene). ",IF(D19&lt;AW19,"* La Población SENAME NO DEBE ser mayor al Total. ",""))</f>
        <v/>
      </c>
      <c r="CG19" s="31" t="str">
        <f>IF(AND(AX19="",D19&lt;&gt;0),"* No olvide digitar la Población Migrante (Digite CEROS si no tiene). ",IF(D19&lt;AX19,"* La Población Migrante NO DEBE superar el Total. ",""))</f>
        <v/>
      </c>
      <c r="CH19" s="32">
        <f>IF(AQ19&gt;(Y19+Z19),1,0)</f>
        <v>0</v>
      </c>
      <c r="CI19" s="32">
        <f>IF(AT19&gt;(AK19+AL19),1,0)</f>
        <v>0</v>
      </c>
      <c r="CJ19" s="32">
        <f>IF(D19&lt;AV19,1,0)</f>
        <v>0</v>
      </c>
      <c r="CK19" s="32">
        <f>IF(AND(AR19="",D19&lt;&gt;0),1,IF(F19&lt;AR19,1,0))</f>
        <v>0</v>
      </c>
      <c r="CL19" s="32">
        <f>IF(AND(AS19="",D19&lt;&gt;0),1,IF(D19&lt;AS19,1,0))</f>
        <v>0</v>
      </c>
      <c r="CM19" s="32">
        <f>IF(AND(AW19="",D19&lt;&gt;0),1,IF(D19&lt;AW19,1,0))</f>
        <v>0</v>
      </c>
      <c r="CN19" s="32">
        <f>IF(AND(AX19="",D19&lt;&gt;0),1,IF(D19&lt;AX19,1,0))</f>
        <v>0</v>
      </c>
    </row>
    <row r="20" spans="1:98" ht="16.350000000000001" customHeight="1" x14ac:dyDescent="0.2">
      <c r="A20" s="3005" t="s">
        <v>44</v>
      </c>
      <c r="B20" s="3006"/>
      <c r="C20" s="3007"/>
      <c r="D20" s="65">
        <f t="shared" ref="D20:D35" si="15">SUM(E20+F20)</f>
        <v>0</v>
      </c>
      <c r="E20" s="34">
        <f>SUM(U20+W20+Y20+AA20+AC20+AE20+AG20+AI20+AK20+AM20+AO20)</f>
        <v>0</v>
      </c>
      <c r="F20" s="35">
        <f>SUM(V20+X20+Z20+AB20+AD20+AF20+AH20+AJ20+AL20+AN20+AP20)</f>
        <v>0</v>
      </c>
      <c r="G20" s="66"/>
      <c r="H20" s="67"/>
      <c r="I20" s="66"/>
      <c r="J20" s="68"/>
      <c r="K20" s="66"/>
      <c r="L20" s="67"/>
      <c r="M20" s="66"/>
      <c r="N20" s="68"/>
      <c r="O20" s="66"/>
      <c r="P20" s="67"/>
      <c r="Q20" s="66"/>
      <c r="R20" s="67"/>
      <c r="S20" s="66"/>
      <c r="T20" s="67"/>
      <c r="U20" s="25">
        <f>SUM(ENERO:DICIEMBRE!U20)</f>
        <v>0</v>
      </c>
      <c r="V20" s="25">
        <f>SUM(ENERO:DICIEMBRE!V20)</f>
        <v>0</v>
      </c>
      <c r="W20" s="25">
        <f>SUM(ENERO:DICIEMBRE!W20)</f>
        <v>0</v>
      </c>
      <c r="X20" s="25">
        <f>SUM(ENERO:DICIEMBRE!X20)</f>
        <v>0</v>
      </c>
      <c r="Y20" s="25">
        <f>SUM(ENERO:DICIEMBRE!Y20)</f>
        <v>0</v>
      </c>
      <c r="Z20" s="25">
        <f>SUM(ENERO:DICIEMBRE!Z20)</f>
        <v>0</v>
      </c>
      <c r="AA20" s="25">
        <f>SUM(ENERO:DICIEMBRE!AA20)</f>
        <v>0</v>
      </c>
      <c r="AB20" s="25">
        <f>SUM(ENERO:DICIEMBRE!AB20)</f>
        <v>0</v>
      </c>
      <c r="AC20" s="25">
        <f>SUM(ENERO:DICIEMBRE!AC20)</f>
        <v>0</v>
      </c>
      <c r="AD20" s="25">
        <f>SUM(ENERO:DICIEMBRE!AD20)</f>
        <v>0</v>
      </c>
      <c r="AE20" s="25">
        <f>SUM(ENERO:DICIEMBRE!AE20)</f>
        <v>0</v>
      </c>
      <c r="AF20" s="25">
        <f>SUM(ENERO:DICIEMBRE!AF20)</f>
        <v>0</v>
      </c>
      <c r="AG20" s="25">
        <f>SUM(ENERO:DICIEMBRE!AG20)</f>
        <v>0</v>
      </c>
      <c r="AH20" s="25">
        <f>SUM(ENERO:DICIEMBRE!AH20)</f>
        <v>0</v>
      </c>
      <c r="AI20" s="25">
        <f>SUM(ENERO:DICIEMBRE!AI20)</f>
        <v>0</v>
      </c>
      <c r="AJ20" s="25">
        <f>SUM(ENERO:DICIEMBRE!AJ20)</f>
        <v>0</v>
      </c>
      <c r="AK20" s="25">
        <f>SUM(ENERO:DICIEMBRE!AK20)</f>
        <v>0</v>
      </c>
      <c r="AL20" s="25">
        <f>SUM(ENERO:DICIEMBRE!AL20)</f>
        <v>0</v>
      </c>
      <c r="AM20" s="25">
        <f>SUM(ENERO:DICIEMBRE!AM20)</f>
        <v>0</v>
      </c>
      <c r="AN20" s="25">
        <f>SUM(ENERO:DICIEMBRE!AN20)</f>
        <v>0</v>
      </c>
      <c r="AO20" s="25">
        <f>SUM(ENERO:DICIEMBRE!AO20)</f>
        <v>0</v>
      </c>
      <c r="AP20" s="25">
        <f>SUM(ENERO:DICIEMBRE!AP20)</f>
        <v>0</v>
      </c>
      <c r="AQ20" s="25">
        <f>SUM(ENERO:DICIEMBRE!AQ20)</f>
        <v>0</v>
      </c>
      <c r="AR20" s="25">
        <f>SUM(ENERO:DICIEMBRE!AR20)</f>
        <v>0</v>
      </c>
      <c r="AS20" s="25">
        <f>SUM(ENERO:DICIEMBRE!AS20)</f>
        <v>0</v>
      </c>
      <c r="AT20" s="25">
        <f>SUM(ENERO:DICIEMBRE!AT20)</f>
        <v>0</v>
      </c>
      <c r="AU20" s="25">
        <f>SUM(ENERO:DICIEMBRE!AU20)</f>
        <v>0</v>
      </c>
      <c r="AV20" s="25">
        <f>SUM(ENERO:DICIEMBRE!AV20)</f>
        <v>0</v>
      </c>
      <c r="AW20" s="25">
        <f>SUM(ENERO:DICIEMBRE!AW20)</f>
        <v>0</v>
      </c>
      <c r="AX20" s="25">
        <f>SUM(ENERO:DICIEMBRE!AX20)</f>
        <v>0</v>
      </c>
      <c r="AY20" s="29" t="str">
        <f t="shared" ref="AY20:AY35" si="16">$CA20&amp;$CB20&amp;$CC20&amp;$CD20&amp;$CE20&amp;$CF20&amp;$CG20</f>
        <v/>
      </c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4"/>
      <c r="BV20" s="4"/>
      <c r="BW20" s="4"/>
      <c r="CA20" s="31" t="str">
        <f t="shared" ref="CA20:CA35" si="17">IF(CH20=1,"* Las consultas de 12 años NO DEBEN ser mayor que el total de Consultas entre 10-14 Años. ","")</f>
        <v/>
      </c>
      <c r="CB20" s="31" t="str">
        <f t="shared" ref="CB20:CB35" si="18">IF(CI20=1,"* Las consultas de 60 años NO DEBEN ser mayor que el total de Consultas entre 60-64 Años. ","")</f>
        <v/>
      </c>
      <c r="CC20" s="31" t="str">
        <f t="shared" ref="CC20:CC35" si="19">IF(CJ20=1,"* Las actividades de usuarios en situación de discapacidad NO DEBEN superar el total. ","")</f>
        <v/>
      </c>
      <c r="CD20" s="31" t="str">
        <f t="shared" ref="CD20:CD35" si="20">IF(AND(AR20="",D20&lt;&gt;0),"* Recuerde que las Embarazadas deben ser incluídas en el ingreso por rango Etario (Digite CEROS si no tiene). ",IF(F20&lt;AR20,"* Las Embarazadas NO DEBEN ser mayor al total de mujeres. ",""))</f>
        <v/>
      </c>
      <c r="CE20" s="31" t="str">
        <f t="shared" ref="CE20:CE35" si="21">IF(AND(AS20="",D20&lt;&gt;0),"* No olvide digitar la columna Beneficiarios (Digite CEROS si no tiene). ",IF(D20&lt;AS20,"* El número de Beneficiarios NO DEBE ser mayor que el Total. ",""))</f>
        <v/>
      </c>
      <c r="CF20" s="31" t="str">
        <f t="shared" ref="CF20:CF35" si="22">IF(AND(AW20="",D20&lt;&gt;0),"* No olvide digitar la Población SENAME (Digite CEROS si no tiene). ",IF(D20&lt;AW20,"* La Población SENAME NO DEBE ser mayor al Total. ",""))</f>
        <v/>
      </c>
      <c r="CG20" s="31" t="str">
        <f t="shared" ref="CG20:CG35" si="23">IF(AND(AX20="",D20&lt;&gt;0),"* No olvide digitar la Población Migrante (Digite CEROS si no tiene). ",IF(D20&lt;AX20,"* La Población Migrante NO DEBE superar el Total. ",""))</f>
        <v/>
      </c>
      <c r="CH20" s="32">
        <f t="shared" ref="CH20:CH35" si="24">IF(AQ20&gt;(Y20+Z20),1,0)</f>
        <v>0</v>
      </c>
      <c r="CI20" s="32">
        <f t="shared" ref="CI20:CI35" si="25">IF(AT20&gt;(AK20+AL20),1,0)</f>
        <v>0</v>
      </c>
      <c r="CJ20" s="32">
        <f t="shared" ref="CJ20:CJ35" si="26">IF(D20&lt;AV20,1,0)</f>
        <v>0</v>
      </c>
      <c r="CK20" s="32">
        <f t="shared" ref="CK20:CK35" si="27">IF(AND(AR20="",D20&lt;&gt;0),1,IF(F20&lt;AR20,1,0))</f>
        <v>0</v>
      </c>
      <c r="CL20" s="32">
        <f t="shared" ref="CL20:CL35" si="28">IF(AND(AS20="",D20&lt;&gt;0),1,IF(D20&lt;AS20,1,0))</f>
        <v>0</v>
      </c>
      <c r="CM20" s="32">
        <f t="shared" ref="CM20:CM35" si="29">IF(AND(AW20="",D20&lt;&gt;0),1,IF(D20&lt;AW20,1,0))</f>
        <v>0</v>
      </c>
      <c r="CN20" s="32">
        <f t="shared" ref="CN20:CN35" si="30">IF(AND(AX20="",D20&lt;&gt;0),1,IF(D20&lt;AX20,1,0))</f>
        <v>0</v>
      </c>
    </row>
    <row r="21" spans="1:98" ht="16.350000000000001" customHeight="1" x14ac:dyDescent="0.2">
      <c r="A21" s="2920" t="s">
        <v>45</v>
      </c>
      <c r="B21" s="2921"/>
      <c r="C21" s="2922"/>
      <c r="D21" s="65">
        <f t="shared" si="15"/>
        <v>0</v>
      </c>
      <c r="E21" s="34">
        <f t="shared" ref="E21:F23" si="31">SUM(G21+I21+K21+M21+O21+Q21+S21+U21+W21+Y21+AA21+AC21+AE21+AG21+AI21+AK21+AM21+AO21)</f>
        <v>0</v>
      </c>
      <c r="F21" s="35">
        <f t="shared" si="31"/>
        <v>0</v>
      </c>
      <c r="G21" s="25">
        <f>SUM(ENERO:DICIEMBRE!G21)</f>
        <v>0</v>
      </c>
      <c r="H21" s="25">
        <f>SUM(ENERO:DICIEMBRE!H21)</f>
        <v>0</v>
      </c>
      <c r="I21" s="25">
        <f>SUM(ENERO:DICIEMBRE!I21)</f>
        <v>0</v>
      </c>
      <c r="J21" s="25">
        <f>SUM(ENERO:DICIEMBRE!J21)</f>
        <v>0</v>
      </c>
      <c r="K21" s="25">
        <f>SUM(ENERO:DICIEMBRE!K21)</f>
        <v>0</v>
      </c>
      <c r="L21" s="25">
        <f>SUM(ENERO:DICIEMBRE!L21)</f>
        <v>0</v>
      </c>
      <c r="M21" s="25">
        <f>SUM(ENERO:DICIEMBRE!M21)</f>
        <v>0</v>
      </c>
      <c r="N21" s="25">
        <f>SUM(ENERO:DICIEMBRE!N21)</f>
        <v>0</v>
      </c>
      <c r="O21" s="25">
        <f>SUM(ENERO:DICIEMBRE!O21)</f>
        <v>0</v>
      </c>
      <c r="P21" s="25">
        <f>SUM(ENERO:DICIEMBRE!P21)</f>
        <v>0</v>
      </c>
      <c r="Q21" s="25">
        <f>SUM(ENERO:DICIEMBRE!Q21)</f>
        <v>0</v>
      </c>
      <c r="R21" s="25">
        <f>SUM(ENERO:DICIEMBRE!R21)</f>
        <v>0</v>
      </c>
      <c r="S21" s="25">
        <f>SUM(ENERO:DICIEMBRE!S21)</f>
        <v>0</v>
      </c>
      <c r="T21" s="25">
        <f>SUM(ENERO:DICIEMBRE!T21)</f>
        <v>0</v>
      </c>
      <c r="U21" s="25">
        <f>SUM(ENERO:DICIEMBRE!U21)</f>
        <v>0</v>
      </c>
      <c r="V21" s="25">
        <f>SUM(ENERO:DICIEMBRE!V21)</f>
        <v>0</v>
      </c>
      <c r="W21" s="25">
        <f>SUM(ENERO:DICIEMBRE!W21)</f>
        <v>0</v>
      </c>
      <c r="X21" s="25">
        <f>SUM(ENERO:DICIEMBRE!X21)</f>
        <v>0</v>
      </c>
      <c r="Y21" s="25">
        <f>SUM(ENERO:DICIEMBRE!Y21)</f>
        <v>0</v>
      </c>
      <c r="Z21" s="25">
        <f>SUM(ENERO:DICIEMBRE!Z21)</f>
        <v>0</v>
      </c>
      <c r="AA21" s="25">
        <f>SUM(ENERO:DICIEMBRE!AA21)</f>
        <v>0</v>
      </c>
      <c r="AB21" s="25">
        <f>SUM(ENERO:DICIEMBRE!AB21)</f>
        <v>0</v>
      </c>
      <c r="AC21" s="25">
        <f>SUM(ENERO:DICIEMBRE!AC21)</f>
        <v>0</v>
      </c>
      <c r="AD21" s="25">
        <f>SUM(ENERO:DICIEMBRE!AD21)</f>
        <v>0</v>
      </c>
      <c r="AE21" s="25">
        <f>SUM(ENERO:DICIEMBRE!AE21)</f>
        <v>0</v>
      </c>
      <c r="AF21" s="25">
        <f>SUM(ENERO:DICIEMBRE!AF21)</f>
        <v>0</v>
      </c>
      <c r="AG21" s="25">
        <f>SUM(ENERO:DICIEMBRE!AG21)</f>
        <v>0</v>
      </c>
      <c r="AH21" s="25">
        <f>SUM(ENERO:DICIEMBRE!AH21)</f>
        <v>0</v>
      </c>
      <c r="AI21" s="25">
        <f>SUM(ENERO:DICIEMBRE!AI21)</f>
        <v>0</v>
      </c>
      <c r="AJ21" s="25">
        <f>SUM(ENERO:DICIEMBRE!AJ21)</f>
        <v>0</v>
      </c>
      <c r="AK21" s="25">
        <f>SUM(ENERO:DICIEMBRE!AK21)</f>
        <v>0</v>
      </c>
      <c r="AL21" s="25">
        <f>SUM(ENERO:DICIEMBRE!AL21)</f>
        <v>0</v>
      </c>
      <c r="AM21" s="25">
        <f>SUM(ENERO:DICIEMBRE!AM21)</f>
        <v>0</v>
      </c>
      <c r="AN21" s="25">
        <f>SUM(ENERO:DICIEMBRE!AN21)</f>
        <v>0</v>
      </c>
      <c r="AO21" s="25">
        <f>SUM(ENERO:DICIEMBRE!AO21)</f>
        <v>0</v>
      </c>
      <c r="AP21" s="25">
        <f>SUM(ENERO:DICIEMBRE!AP21)</f>
        <v>0</v>
      </c>
      <c r="AQ21" s="25">
        <f>SUM(ENERO:DICIEMBRE!AQ21)</f>
        <v>0</v>
      </c>
      <c r="AR21" s="25">
        <f>SUM(ENERO:DICIEMBRE!AR21)</f>
        <v>0</v>
      </c>
      <c r="AS21" s="25">
        <f>SUM(ENERO:DICIEMBRE!AS21)</f>
        <v>0</v>
      </c>
      <c r="AT21" s="25">
        <f>SUM(ENERO:DICIEMBRE!AT21)</f>
        <v>0</v>
      </c>
      <c r="AU21" s="25">
        <f>SUM(ENERO:DICIEMBRE!AU21)</f>
        <v>0</v>
      </c>
      <c r="AV21" s="25">
        <f>SUM(ENERO:DICIEMBRE!AV21)</f>
        <v>0</v>
      </c>
      <c r="AW21" s="25">
        <f>SUM(ENERO:DICIEMBRE!AW21)</f>
        <v>0</v>
      </c>
      <c r="AX21" s="25">
        <f>SUM(ENERO:DICIEMBRE!AX21)</f>
        <v>0</v>
      </c>
      <c r="AY21" s="29" t="str">
        <f t="shared" si="16"/>
        <v/>
      </c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4"/>
      <c r="BV21" s="4"/>
      <c r="BW21" s="4"/>
      <c r="BX21" s="71"/>
      <c r="BY21" s="71"/>
      <c r="BZ21" s="71"/>
      <c r="CA21" s="31" t="str">
        <f t="shared" si="17"/>
        <v/>
      </c>
      <c r="CB21" s="31" t="str">
        <f t="shared" si="18"/>
        <v/>
      </c>
      <c r="CC21" s="31" t="str">
        <f t="shared" si="19"/>
        <v/>
      </c>
      <c r="CD21" s="31" t="str">
        <f t="shared" si="20"/>
        <v/>
      </c>
      <c r="CE21" s="31" t="str">
        <f t="shared" si="21"/>
        <v/>
      </c>
      <c r="CF21" s="31" t="str">
        <f t="shared" si="22"/>
        <v/>
      </c>
      <c r="CG21" s="31" t="str">
        <f t="shared" si="23"/>
        <v/>
      </c>
      <c r="CH21" s="32">
        <f t="shared" si="24"/>
        <v>0</v>
      </c>
      <c r="CI21" s="32">
        <f t="shared" si="25"/>
        <v>0</v>
      </c>
      <c r="CJ21" s="32">
        <f t="shared" si="26"/>
        <v>0</v>
      </c>
      <c r="CK21" s="32">
        <f t="shared" si="27"/>
        <v>0</v>
      </c>
      <c r="CL21" s="32">
        <f t="shared" si="28"/>
        <v>0</v>
      </c>
      <c r="CM21" s="32">
        <f t="shared" si="29"/>
        <v>0</v>
      </c>
      <c r="CN21" s="32">
        <f t="shared" si="30"/>
        <v>0</v>
      </c>
      <c r="CO21" s="72"/>
      <c r="CP21" s="72"/>
      <c r="CQ21" s="72"/>
    </row>
    <row r="22" spans="1:98" ht="16.350000000000001" customHeight="1" x14ac:dyDescent="0.2">
      <c r="A22" s="2920" t="s">
        <v>46</v>
      </c>
      <c r="B22" s="2921"/>
      <c r="C22" s="2922"/>
      <c r="D22" s="65">
        <f t="shared" si="15"/>
        <v>4</v>
      </c>
      <c r="E22" s="34">
        <f t="shared" si="31"/>
        <v>4</v>
      </c>
      <c r="F22" s="35">
        <f t="shared" si="31"/>
        <v>0</v>
      </c>
      <c r="G22" s="25">
        <f>SUM(ENERO:DICIEMBRE!G22)</f>
        <v>0</v>
      </c>
      <c r="H22" s="25">
        <f>SUM(ENERO:DICIEMBRE!H22)</f>
        <v>0</v>
      </c>
      <c r="I22" s="25">
        <f>SUM(ENERO:DICIEMBRE!I22)</f>
        <v>0</v>
      </c>
      <c r="J22" s="25">
        <f>SUM(ENERO:DICIEMBRE!J22)</f>
        <v>0</v>
      </c>
      <c r="K22" s="25">
        <f>SUM(ENERO:DICIEMBRE!K22)</f>
        <v>0</v>
      </c>
      <c r="L22" s="25">
        <f>SUM(ENERO:DICIEMBRE!L22)</f>
        <v>0</v>
      </c>
      <c r="M22" s="25">
        <f>SUM(ENERO:DICIEMBRE!M22)</f>
        <v>0</v>
      </c>
      <c r="N22" s="25">
        <f>SUM(ENERO:DICIEMBRE!N22)</f>
        <v>0</v>
      </c>
      <c r="O22" s="25">
        <f>SUM(ENERO:DICIEMBRE!O22)</f>
        <v>0</v>
      </c>
      <c r="P22" s="25">
        <f>SUM(ENERO:DICIEMBRE!P22)</f>
        <v>0</v>
      </c>
      <c r="Q22" s="25">
        <f>SUM(ENERO:DICIEMBRE!Q22)</f>
        <v>0</v>
      </c>
      <c r="R22" s="25">
        <f>SUM(ENERO:DICIEMBRE!R22)</f>
        <v>0</v>
      </c>
      <c r="S22" s="25">
        <f>SUM(ENERO:DICIEMBRE!S22)</f>
        <v>0</v>
      </c>
      <c r="T22" s="25">
        <f>SUM(ENERO:DICIEMBRE!T22)</f>
        <v>0</v>
      </c>
      <c r="U22" s="25">
        <f>SUM(ENERO:DICIEMBRE!U22)</f>
        <v>0</v>
      </c>
      <c r="V22" s="25">
        <f>SUM(ENERO:DICIEMBRE!V22)</f>
        <v>0</v>
      </c>
      <c r="W22" s="25">
        <f>SUM(ENERO:DICIEMBRE!W22)</f>
        <v>0</v>
      </c>
      <c r="X22" s="25">
        <f>SUM(ENERO:DICIEMBRE!X22)</f>
        <v>0</v>
      </c>
      <c r="Y22" s="25">
        <f>SUM(ENERO:DICIEMBRE!Y22)</f>
        <v>4</v>
      </c>
      <c r="Z22" s="25">
        <f>SUM(ENERO:DICIEMBRE!Z22)</f>
        <v>0</v>
      </c>
      <c r="AA22" s="25">
        <f>SUM(ENERO:DICIEMBRE!AA22)</f>
        <v>0</v>
      </c>
      <c r="AB22" s="25">
        <f>SUM(ENERO:DICIEMBRE!AB22)</f>
        <v>0</v>
      </c>
      <c r="AC22" s="25">
        <f>SUM(ENERO:DICIEMBRE!AC22)</f>
        <v>0</v>
      </c>
      <c r="AD22" s="25">
        <f>SUM(ENERO:DICIEMBRE!AD22)</f>
        <v>0</v>
      </c>
      <c r="AE22" s="25">
        <f>SUM(ENERO:DICIEMBRE!AE22)</f>
        <v>0</v>
      </c>
      <c r="AF22" s="25">
        <f>SUM(ENERO:DICIEMBRE!AF22)</f>
        <v>0</v>
      </c>
      <c r="AG22" s="25">
        <f>SUM(ENERO:DICIEMBRE!AG22)</f>
        <v>0</v>
      </c>
      <c r="AH22" s="25">
        <f>SUM(ENERO:DICIEMBRE!AH22)</f>
        <v>0</v>
      </c>
      <c r="AI22" s="25">
        <f>SUM(ENERO:DICIEMBRE!AI22)</f>
        <v>0</v>
      </c>
      <c r="AJ22" s="25">
        <f>SUM(ENERO:DICIEMBRE!AJ22)</f>
        <v>0</v>
      </c>
      <c r="AK22" s="25">
        <f>SUM(ENERO:DICIEMBRE!AK22)</f>
        <v>0</v>
      </c>
      <c r="AL22" s="25">
        <f>SUM(ENERO:DICIEMBRE!AL22)</f>
        <v>0</v>
      </c>
      <c r="AM22" s="25">
        <f>SUM(ENERO:DICIEMBRE!AM22)</f>
        <v>0</v>
      </c>
      <c r="AN22" s="25">
        <f>SUM(ENERO:DICIEMBRE!AN22)</f>
        <v>0</v>
      </c>
      <c r="AO22" s="25">
        <f>SUM(ENERO:DICIEMBRE!AO22)</f>
        <v>0</v>
      </c>
      <c r="AP22" s="25">
        <f>SUM(ENERO:DICIEMBRE!AP22)</f>
        <v>0</v>
      </c>
      <c r="AQ22" s="25">
        <f>SUM(ENERO:DICIEMBRE!AQ22)</f>
        <v>0</v>
      </c>
      <c r="AR22" s="25">
        <f>SUM(ENERO:DICIEMBRE!AR22)</f>
        <v>0</v>
      </c>
      <c r="AS22" s="25">
        <f>SUM(ENERO:DICIEMBRE!AS22)</f>
        <v>4</v>
      </c>
      <c r="AT22" s="25">
        <f>SUM(ENERO:DICIEMBRE!AT22)</f>
        <v>0</v>
      </c>
      <c r="AU22" s="25">
        <f>SUM(ENERO:DICIEMBRE!AU22)</f>
        <v>0</v>
      </c>
      <c r="AV22" s="25">
        <f>SUM(ENERO:DICIEMBRE!AV22)</f>
        <v>0</v>
      </c>
      <c r="AW22" s="25">
        <f>SUM(ENERO:DICIEMBRE!AW22)</f>
        <v>0</v>
      </c>
      <c r="AX22" s="25">
        <f>SUM(ENERO:DICIEMBRE!AX22)</f>
        <v>0</v>
      </c>
      <c r="AY22" s="29" t="str">
        <f t="shared" si="16"/>
        <v/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4"/>
      <c r="BV22" s="4"/>
      <c r="BW22" s="4"/>
      <c r="CA22" s="31" t="str">
        <f t="shared" si="17"/>
        <v/>
      </c>
      <c r="CB22" s="31" t="str">
        <f t="shared" si="18"/>
        <v/>
      </c>
      <c r="CC22" s="31" t="str">
        <f t="shared" si="19"/>
        <v/>
      </c>
      <c r="CD22" s="31" t="str">
        <f t="shared" si="20"/>
        <v/>
      </c>
      <c r="CE22" s="31" t="str">
        <f t="shared" si="21"/>
        <v/>
      </c>
      <c r="CF22" s="31" t="str">
        <f t="shared" si="22"/>
        <v/>
      </c>
      <c r="CG22" s="31" t="str">
        <f t="shared" si="23"/>
        <v/>
      </c>
      <c r="CH22" s="32">
        <f t="shared" si="24"/>
        <v>0</v>
      </c>
      <c r="CI22" s="32">
        <f t="shared" si="25"/>
        <v>0</v>
      </c>
      <c r="CJ22" s="32">
        <f t="shared" si="26"/>
        <v>0</v>
      </c>
      <c r="CK22" s="32">
        <f t="shared" si="27"/>
        <v>0</v>
      </c>
      <c r="CL22" s="32">
        <f t="shared" si="28"/>
        <v>0</v>
      </c>
      <c r="CM22" s="32">
        <f t="shared" si="29"/>
        <v>0</v>
      </c>
      <c r="CN22" s="32">
        <f t="shared" si="30"/>
        <v>0</v>
      </c>
    </row>
    <row r="23" spans="1:98" ht="16.350000000000001" customHeight="1" x14ac:dyDescent="0.2">
      <c r="A23" s="2920" t="s">
        <v>47</v>
      </c>
      <c r="B23" s="2921"/>
      <c r="C23" s="2922"/>
      <c r="D23" s="65">
        <f t="shared" si="15"/>
        <v>6</v>
      </c>
      <c r="E23" s="34">
        <f t="shared" si="31"/>
        <v>2</v>
      </c>
      <c r="F23" s="35">
        <f t="shared" si="31"/>
        <v>4</v>
      </c>
      <c r="G23" s="25">
        <f>SUM(ENERO:DICIEMBRE!G23)</f>
        <v>0</v>
      </c>
      <c r="H23" s="25">
        <f>SUM(ENERO:DICIEMBRE!H23)</f>
        <v>0</v>
      </c>
      <c r="I23" s="25">
        <f>SUM(ENERO:DICIEMBRE!I23)</f>
        <v>0</v>
      </c>
      <c r="J23" s="25">
        <f>SUM(ENERO:DICIEMBRE!J23)</f>
        <v>0</v>
      </c>
      <c r="K23" s="25">
        <f>SUM(ENERO:DICIEMBRE!K23)</f>
        <v>0</v>
      </c>
      <c r="L23" s="25">
        <f>SUM(ENERO:DICIEMBRE!L23)</f>
        <v>0</v>
      </c>
      <c r="M23" s="25">
        <f>SUM(ENERO:DICIEMBRE!M23)</f>
        <v>0</v>
      </c>
      <c r="N23" s="25">
        <f>SUM(ENERO:DICIEMBRE!N23)</f>
        <v>0</v>
      </c>
      <c r="O23" s="25">
        <f>SUM(ENERO:DICIEMBRE!O23)</f>
        <v>0</v>
      </c>
      <c r="P23" s="25">
        <f>SUM(ENERO:DICIEMBRE!P23)</f>
        <v>0</v>
      </c>
      <c r="Q23" s="25">
        <f>SUM(ENERO:DICIEMBRE!Q23)</f>
        <v>0</v>
      </c>
      <c r="R23" s="25">
        <f>SUM(ENERO:DICIEMBRE!R23)</f>
        <v>0</v>
      </c>
      <c r="S23" s="25">
        <f>SUM(ENERO:DICIEMBRE!S23)</f>
        <v>0</v>
      </c>
      <c r="T23" s="25">
        <f>SUM(ENERO:DICIEMBRE!T23)</f>
        <v>0</v>
      </c>
      <c r="U23" s="25">
        <f>SUM(ENERO:DICIEMBRE!U23)</f>
        <v>0</v>
      </c>
      <c r="V23" s="25">
        <f>SUM(ENERO:DICIEMBRE!V23)</f>
        <v>0</v>
      </c>
      <c r="W23" s="25">
        <f>SUM(ENERO:DICIEMBRE!W23)</f>
        <v>0</v>
      </c>
      <c r="X23" s="25">
        <f>SUM(ENERO:DICIEMBRE!X23)</f>
        <v>0</v>
      </c>
      <c r="Y23" s="25">
        <f>SUM(ENERO:DICIEMBRE!Y23)</f>
        <v>2</v>
      </c>
      <c r="Z23" s="25">
        <f>SUM(ENERO:DICIEMBRE!Z23)</f>
        <v>0</v>
      </c>
      <c r="AA23" s="25">
        <f>SUM(ENERO:DICIEMBRE!AA23)</f>
        <v>0</v>
      </c>
      <c r="AB23" s="25">
        <f>SUM(ENERO:DICIEMBRE!AB23)</f>
        <v>1</v>
      </c>
      <c r="AC23" s="25">
        <f>SUM(ENERO:DICIEMBRE!AC23)</f>
        <v>0</v>
      </c>
      <c r="AD23" s="25">
        <f>SUM(ENERO:DICIEMBRE!AD23)</f>
        <v>1</v>
      </c>
      <c r="AE23" s="25">
        <f>SUM(ENERO:DICIEMBRE!AE23)</f>
        <v>0</v>
      </c>
      <c r="AF23" s="25">
        <f>SUM(ENERO:DICIEMBRE!AF23)</f>
        <v>0</v>
      </c>
      <c r="AG23" s="25">
        <f>SUM(ENERO:DICIEMBRE!AG23)</f>
        <v>0</v>
      </c>
      <c r="AH23" s="25">
        <f>SUM(ENERO:DICIEMBRE!AH23)</f>
        <v>0</v>
      </c>
      <c r="AI23" s="25">
        <f>SUM(ENERO:DICIEMBRE!AI23)</f>
        <v>0</v>
      </c>
      <c r="AJ23" s="25">
        <f>SUM(ENERO:DICIEMBRE!AJ23)</f>
        <v>1</v>
      </c>
      <c r="AK23" s="25">
        <f>SUM(ENERO:DICIEMBRE!AK23)</f>
        <v>0</v>
      </c>
      <c r="AL23" s="25">
        <f>SUM(ENERO:DICIEMBRE!AL23)</f>
        <v>1</v>
      </c>
      <c r="AM23" s="25">
        <f>SUM(ENERO:DICIEMBRE!AM23)</f>
        <v>0</v>
      </c>
      <c r="AN23" s="25">
        <f>SUM(ENERO:DICIEMBRE!AN23)</f>
        <v>0</v>
      </c>
      <c r="AO23" s="25">
        <f>SUM(ENERO:DICIEMBRE!AO23)</f>
        <v>0</v>
      </c>
      <c r="AP23" s="25">
        <f>SUM(ENERO:DICIEMBRE!AP23)</f>
        <v>0</v>
      </c>
      <c r="AQ23" s="25">
        <f>SUM(ENERO:DICIEMBRE!AQ23)</f>
        <v>0</v>
      </c>
      <c r="AR23" s="25">
        <f>SUM(ENERO:DICIEMBRE!AR23)</f>
        <v>0</v>
      </c>
      <c r="AS23" s="25">
        <f>SUM(ENERO:DICIEMBRE!AS23)</f>
        <v>5</v>
      </c>
      <c r="AT23" s="25">
        <f>SUM(ENERO:DICIEMBRE!AT23)</f>
        <v>0</v>
      </c>
      <c r="AU23" s="25">
        <f>SUM(ENERO:DICIEMBRE!AU23)</f>
        <v>0</v>
      </c>
      <c r="AV23" s="25">
        <f>SUM(ENERO:DICIEMBRE!AV23)</f>
        <v>0</v>
      </c>
      <c r="AW23" s="25">
        <f>SUM(ENERO:DICIEMBRE!AW23)</f>
        <v>0</v>
      </c>
      <c r="AX23" s="25">
        <f>SUM(ENERO:DICIEMBRE!AX23)</f>
        <v>0</v>
      </c>
      <c r="AY23" s="29" t="str">
        <f t="shared" si="16"/>
        <v/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4"/>
      <c r="BV23" s="4"/>
      <c r="BW23" s="4"/>
      <c r="CA23" s="31" t="str">
        <f t="shared" si="17"/>
        <v/>
      </c>
      <c r="CB23" s="31" t="str">
        <f t="shared" si="18"/>
        <v/>
      </c>
      <c r="CC23" s="31" t="str">
        <f t="shared" si="19"/>
        <v/>
      </c>
      <c r="CD23" s="31" t="str">
        <f t="shared" si="20"/>
        <v/>
      </c>
      <c r="CE23" s="31" t="str">
        <f t="shared" si="21"/>
        <v/>
      </c>
      <c r="CF23" s="31" t="str">
        <f t="shared" si="22"/>
        <v/>
      </c>
      <c r="CG23" s="31" t="str">
        <f t="shared" si="23"/>
        <v/>
      </c>
      <c r="CH23" s="32">
        <f t="shared" si="24"/>
        <v>0</v>
      </c>
      <c r="CI23" s="32">
        <f t="shared" si="25"/>
        <v>0</v>
      </c>
      <c r="CJ23" s="32">
        <f t="shared" si="26"/>
        <v>0</v>
      </c>
      <c r="CK23" s="32">
        <f t="shared" si="27"/>
        <v>0</v>
      </c>
      <c r="CL23" s="32">
        <f t="shared" si="28"/>
        <v>0</v>
      </c>
      <c r="CM23" s="32">
        <f t="shared" si="29"/>
        <v>0</v>
      </c>
      <c r="CN23" s="32">
        <f t="shared" si="30"/>
        <v>0</v>
      </c>
    </row>
    <row r="24" spans="1:98" ht="16.350000000000001" customHeight="1" x14ac:dyDescent="0.2">
      <c r="A24" s="2920" t="s">
        <v>48</v>
      </c>
      <c r="B24" s="2921"/>
      <c r="C24" s="2922"/>
      <c r="D24" s="65">
        <f t="shared" si="15"/>
        <v>0</v>
      </c>
      <c r="E24" s="34">
        <f t="shared" ref="E24:F31" si="32">SUM(G24+I24+K24+M24+O24+Q24+S24+U24+W24+Y24+AA24+AC24+AE24+AG24+AI24+AK24+AM24+AO24)</f>
        <v>0</v>
      </c>
      <c r="F24" s="35">
        <f t="shared" si="32"/>
        <v>0</v>
      </c>
      <c r="G24" s="25">
        <f>SUM(ENERO:DICIEMBRE!G24)</f>
        <v>0</v>
      </c>
      <c r="H24" s="25">
        <f>SUM(ENERO:DICIEMBRE!H24)</f>
        <v>0</v>
      </c>
      <c r="I24" s="25">
        <f>SUM(ENERO:DICIEMBRE!I24)</f>
        <v>0</v>
      </c>
      <c r="J24" s="25">
        <f>SUM(ENERO:DICIEMBRE!J24)</f>
        <v>0</v>
      </c>
      <c r="K24" s="25">
        <f>SUM(ENERO:DICIEMBRE!K24)</f>
        <v>0</v>
      </c>
      <c r="L24" s="25">
        <f>SUM(ENERO:DICIEMBRE!L24)</f>
        <v>0</v>
      </c>
      <c r="M24" s="25">
        <f>SUM(ENERO:DICIEMBRE!M24)</f>
        <v>0</v>
      </c>
      <c r="N24" s="25">
        <f>SUM(ENERO:DICIEMBRE!N24)</f>
        <v>0</v>
      </c>
      <c r="O24" s="25">
        <f>SUM(ENERO:DICIEMBRE!O24)</f>
        <v>0</v>
      </c>
      <c r="P24" s="25">
        <f>SUM(ENERO:DICIEMBRE!P24)</f>
        <v>0</v>
      </c>
      <c r="Q24" s="25">
        <f>SUM(ENERO:DICIEMBRE!Q24)</f>
        <v>0</v>
      </c>
      <c r="R24" s="25">
        <f>SUM(ENERO:DICIEMBRE!R24)</f>
        <v>0</v>
      </c>
      <c r="S24" s="25">
        <f>SUM(ENERO:DICIEMBRE!S24)</f>
        <v>0</v>
      </c>
      <c r="T24" s="25">
        <f>SUM(ENERO:DICIEMBRE!T24)</f>
        <v>0</v>
      </c>
      <c r="U24" s="25">
        <f>SUM(ENERO:DICIEMBRE!U24)</f>
        <v>0</v>
      </c>
      <c r="V24" s="25">
        <f>SUM(ENERO:DICIEMBRE!V24)</f>
        <v>0</v>
      </c>
      <c r="W24" s="25">
        <f>SUM(ENERO:DICIEMBRE!W24)</f>
        <v>0</v>
      </c>
      <c r="X24" s="25">
        <f>SUM(ENERO:DICIEMBRE!X24)</f>
        <v>0</v>
      </c>
      <c r="Y24" s="25">
        <f>SUM(ENERO:DICIEMBRE!Y24)</f>
        <v>0</v>
      </c>
      <c r="Z24" s="25">
        <f>SUM(ENERO:DICIEMBRE!Z24)</f>
        <v>0</v>
      </c>
      <c r="AA24" s="25">
        <f>SUM(ENERO:DICIEMBRE!AA24)</f>
        <v>0</v>
      </c>
      <c r="AB24" s="25">
        <f>SUM(ENERO:DICIEMBRE!AB24)</f>
        <v>0</v>
      </c>
      <c r="AC24" s="25">
        <f>SUM(ENERO:DICIEMBRE!AC24)</f>
        <v>0</v>
      </c>
      <c r="AD24" s="25">
        <f>SUM(ENERO:DICIEMBRE!AD24)</f>
        <v>0</v>
      </c>
      <c r="AE24" s="25">
        <f>SUM(ENERO:DICIEMBRE!AE24)</f>
        <v>0</v>
      </c>
      <c r="AF24" s="25">
        <f>SUM(ENERO:DICIEMBRE!AF24)</f>
        <v>0</v>
      </c>
      <c r="AG24" s="25">
        <f>SUM(ENERO:DICIEMBRE!AG24)</f>
        <v>0</v>
      </c>
      <c r="AH24" s="25">
        <f>SUM(ENERO:DICIEMBRE!AH24)</f>
        <v>0</v>
      </c>
      <c r="AI24" s="25">
        <f>SUM(ENERO:DICIEMBRE!AI24)</f>
        <v>0</v>
      </c>
      <c r="AJ24" s="25">
        <f>SUM(ENERO:DICIEMBRE!AJ24)</f>
        <v>0</v>
      </c>
      <c r="AK24" s="25">
        <f>SUM(ENERO:DICIEMBRE!AK24)</f>
        <v>0</v>
      </c>
      <c r="AL24" s="25">
        <f>SUM(ENERO:DICIEMBRE!AL24)</f>
        <v>0</v>
      </c>
      <c r="AM24" s="25">
        <f>SUM(ENERO:DICIEMBRE!AM24)</f>
        <v>0</v>
      </c>
      <c r="AN24" s="25">
        <f>SUM(ENERO:DICIEMBRE!AN24)</f>
        <v>0</v>
      </c>
      <c r="AO24" s="25">
        <f>SUM(ENERO:DICIEMBRE!AO24)</f>
        <v>0</v>
      </c>
      <c r="AP24" s="25">
        <f>SUM(ENERO:DICIEMBRE!AP24)</f>
        <v>0</v>
      </c>
      <c r="AQ24" s="25">
        <f>SUM(ENERO:DICIEMBRE!AQ24)</f>
        <v>0</v>
      </c>
      <c r="AR24" s="25">
        <f>SUM(ENERO:DICIEMBRE!AR24)</f>
        <v>0</v>
      </c>
      <c r="AS24" s="25">
        <f>SUM(ENERO:DICIEMBRE!AS24)</f>
        <v>0</v>
      </c>
      <c r="AT24" s="25">
        <f>SUM(ENERO:DICIEMBRE!AT24)</f>
        <v>0</v>
      </c>
      <c r="AU24" s="25">
        <f>SUM(ENERO:DICIEMBRE!AU24)</f>
        <v>0</v>
      </c>
      <c r="AV24" s="25">
        <f>SUM(ENERO:DICIEMBRE!AV24)</f>
        <v>0</v>
      </c>
      <c r="AW24" s="25">
        <f>SUM(ENERO:DICIEMBRE!AW24)</f>
        <v>0</v>
      </c>
      <c r="AX24" s="25">
        <f>SUM(ENERO:DICIEMBRE!AX24)</f>
        <v>0</v>
      </c>
      <c r="AY24" s="29" t="str">
        <f t="shared" si="16"/>
        <v/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4"/>
      <c r="BV24" s="4"/>
      <c r="BW24" s="4"/>
      <c r="CA24" s="31" t="str">
        <f t="shared" si="17"/>
        <v/>
      </c>
      <c r="CB24" s="31" t="str">
        <f t="shared" si="18"/>
        <v/>
      </c>
      <c r="CC24" s="31" t="str">
        <f t="shared" si="19"/>
        <v/>
      </c>
      <c r="CD24" s="31" t="str">
        <f t="shared" si="20"/>
        <v/>
      </c>
      <c r="CE24" s="31" t="str">
        <f t="shared" si="21"/>
        <v/>
      </c>
      <c r="CF24" s="31" t="str">
        <f t="shared" si="22"/>
        <v/>
      </c>
      <c r="CG24" s="31" t="str">
        <f t="shared" si="23"/>
        <v/>
      </c>
      <c r="CH24" s="32">
        <f t="shared" si="24"/>
        <v>0</v>
      </c>
      <c r="CI24" s="32">
        <f t="shared" si="25"/>
        <v>0</v>
      </c>
      <c r="CJ24" s="32">
        <f t="shared" si="26"/>
        <v>0</v>
      </c>
      <c r="CK24" s="32">
        <f t="shared" si="27"/>
        <v>0</v>
      </c>
      <c r="CL24" s="32">
        <f t="shared" si="28"/>
        <v>0</v>
      </c>
      <c r="CM24" s="32">
        <f t="shared" si="29"/>
        <v>0</v>
      </c>
      <c r="CN24" s="32">
        <f t="shared" si="30"/>
        <v>0</v>
      </c>
    </row>
    <row r="25" spans="1:98" ht="16.350000000000001" customHeight="1" x14ac:dyDescent="0.2">
      <c r="A25" s="2920" t="s">
        <v>49</v>
      </c>
      <c r="B25" s="2921"/>
      <c r="C25" s="2922"/>
      <c r="D25" s="65">
        <f t="shared" si="15"/>
        <v>0</v>
      </c>
      <c r="E25" s="34">
        <f t="shared" si="32"/>
        <v>0</v>
      </c>
      <c r="F25" s="35">
        <f t="shared" si="32"/>
        <v>0</v>
      </c>
      <c r="G25" s="25">
        <f>SUM(ENERO:DICIEMBRE!G25)</f>
        <v>0</v>
      </c>
      <c r="H25" s="25">
        <f>SUM(ENERO:DICIEMBRE!H25)</f>
        <v>0</v>
      </c>
      <c r="I25" s="25">
        <f>SUM(ENERO:DICIEMBRE!I25)</f>
        <v>0</v>
      </c>
      <c r="J25" s="25">
        <f>SUM(ENERO:DICIEMBRE!J25)</f>
        <v>0</v>
      </c>
      <c r="K25" s="25">
        <f>SUM(ENERO:DICIEMBRE!K25)</f>
        <v>0</v>
      </c>
      <c r="L25" s="25">
        <f>SUM(ENERO:DICIEMBRE!L25)</f>
        <v>0</v>
      </c>
      <c r="M25" s="25">
        <f>SUM(ENERO:DICIEMBRE!M25)</f>
        <v>0</v>
      </c>
      <c r="N25" s="25">
        <f>SUM(ENERO:DICIEMBRE!N25)</f>
        <v>0</v>
      </c>
      <c r="O25" s="25">
        <f>SUM(ENERO:DICIEMBRE!O25)</f>
        <v>0</v>
      </c>
      <c r="P25" s="25">
        <f>SUM(ENERO:DICIEMBRE!P25)</f>
        <v>0</v>
      </c>
      <c r="Q25" s="25">
        <f>SUM(ENERO:DICIEMBRE!Q25)</f>
        <v>0</v>
      </c>
      <c r="R25" s="25">
        <f>SUM(ENERO:DICIEMBRE!R25)</f>
        <v>0</v>
      </c>
      <c r="S25" s="25">
        <f>SUM(ENERO:DICIEMBRE!S25)</f>
        <v>0</v>
      </c>
      <c r="T25" s="25">
        <f>SUM(ENERO:DICIEMBRE!T25)</f>
        <v>0</v>
      </c>
      <c r="U25" s="25">
        <f>SUM(ENERO:DICIEMBRE!U25)</f>
        <v>0</v>
      </c>
      <c r="V25" s="25">
        <f>SUM(ENERO:DICIEMBRE!V25)</f>
        <v>0</v>
      </c>
      <c r="W25" s="25">
        <f>SUM(ENERO:DICIEMBRE!W25)</f>
        <v>0</v>
      </c>
      <c r="X25" s="25">
        <f>SUM(ENERO:DICIEMBRE!X25)</f>
        <v>0</v>
      </c>
      <c r="Y25" s="25">
        <f>SUM(ENERO:DICIEMBRE!Y25)</f>
        <v>0</v>
      </c>
      <c r="Z25" s="25">
        <f>SUM(ENERO:DICIEMBRE!Z25)</f>
        <v>0</v>
      </c>
      <c r="AA25" s="25">
        <f>SUM(ENERO:DICIEMBRE!AA25)</f>
        <v>0</v>
      </c>
      <c r="AB25" s="25">
        <f>SUM(ENERO:DICIEMBRE!AB25)</f>
        <v>0</v>
      </c>
      <c r="AC25" s="25">
        <f>SUM(ENERO:DICIEMBRE!AC25)</f>
        <v>0</v>
      </c>
      <c r="AD25" s="25">
        <f>SUM(ENERO:DICIEMBRE!AD25)</f>
        <v>0</v>
      </c>
      <c r="AE25" s="25">
        <f>SUM(ENERO:DICIEMBRE!AE25)</f>
        <v>0</v>
      </c>
      <c r="AF25" s="25">
        <f>SUM(ENERO:DICIEMBRE!AF25)</f>
        <v>0</v>
      </c>
      <c r="AG25" s="25">
        <f>SUM(ENERO:DICIEMBRE!AG25)</f>
        <v>0</v>
      </c>
      <c r="AH25" s="25">
        <f>SUM(ENERO:DICIEMBRE!AH25)</f>
        <v>0</v>
      </c>
      <c r="AI25" s="25">
        <f>SUM(ENERO:DICIEMBRE!AI25)</f>
        <v>0</v>
      </c>
      <c r="AJ25" s="25">
        <f>SUM(ENERO:DICIEMBRE!AJ25)</f>
        <v>0</v>
      </c>
      <c r="AK25" s="25">
        <f>SUM(ENERO:DICIEMBRE!AK25)</f>
        <v>0</v>
      </c>
      <c r="AL25" s="25">
        <f>SUM(ENERO:DICIEMBRE!AL25)</f>
        <v>0</v>
      </c>
      <c r="AM25" s="25">
        <f>SUM(ENERO:DICIEMBRE!AM25)</f>
        <v>0</v>
      </c>
      <c r="AN25" s="25">
        <f>SUM(ENERO:DICIEMBRE!AN25)</f>
        <v>0</v>
      </c>
      <c r="AO25" s="25">
        <f>SUM(ENERO:DICIEMBRE!AO25)</f>
        <v>0</v>
      </c>
      <c r="AP25" s="25">
        <f>SUM(ENERO:DICIEMBRE!AP25)</f>
        <v>0</v>
      </c>
      <c r="AQ25" s="25">
        <f>SUM(ENERO:DICIEMBRE!AQ25)</f>
        <v>0</v>
      </c>
      <c r="AR25" s="25">
        <f>SUM(ENERO:DICIEMBRE!AR25)</f>
        <v>0</v>
      </c>
      <c r="AS25" s="25">
        <f>SUM(ENERO:DICIEMBRE!AS25)</f>
        <v>0</v>
      </c>
      <c r="AT25" s="25">
        <f>SUM(ENERO:DICIEMBRE!AT25)</f>
        <v>0</v>
      </c>
      <c r="AU25" s="25">
        <f>SUM(ENERO:DICIEMBRE!AU25)</f>
        <v>0</v>
      </c>
      <c r="AV25" s="25">
        <f>SUM(ENERO:DICIEMBRE!AV25)</f>
        <v>0</v>
      </c>
      <c r="AW25" s="25">
        <f>SUM(ENERO:DICIEMBRE!AW25)</f>
        <v>0</v>
      </c>
      <c r="AX25" s="25">
        <f>SUM(ENERO:DICIEMBRE!AX25)</f>
        <v>0</v>
      </c>
      <c r="AY25" s="29" t="str">
        <f t="shared" si="16"/>
        <v/>
      </c>
      <c r="BU25" s="3"/>
      <c r="BV25" s="3"/>
      <c r="BW25" s="3"/>
      <c r="CA25" s="31" t="str">
        <f t="shared" si="17"/>
        <v/>
      </c>
      <c r="CB25" s="31" t="str">
        <f t="shared" si="18"/>
        <v/>
      </c>
      <c r="CC25" s="31" t="str">
        <f t="shared" si="19"/>
        <v/>
      </c>
      <c r="CD25" s="31" t="str">
        <f t="shared" si="20"/>
        <v/>
      </c>
      <c r="CE25" s="31" t="str">
        <f t="shared" si="21"/>
        <v/>
      </c>
      <c r="CF25" s="31" t="str">
        <f t="shared" si="22"/>
        <v/>
      </c>
      <c r="CG25" s="31" t="str">
        <f t="shared" si="23"/>
        <v/>
      </c>
      <c r="CH25" s="32">
        <f t="shared" si="24"/>
        <v>0</v>
      </c>
      <c r="CI25" s="32">
        <f t="shared" si="25"/>
        <v>0</v>
      </c>
      <c r="CJ25" s="32">
        <f t="shared" si="26"/>
        <v>0</v>
      </c>
      <c r="CK25" s="32">
        <f t="shared" si="27"/>
        <v>0</v>
      </c>
      <c r="CL25" s="32">
        <f t="shared" si="28"/>
        <v>0</v>
      </c>
      <c r="CM25" s="32">
        <f t="shared" si="29"/>
        <v>0</v>
      </c>
      <c r="CN25" s="32">
        <f t="shared" si="30"/>
        <v>0</v>
      </c>
    </row>
    <row r="26" spans="1:98" ht="16.350000000000001" customHeight="1" x14ac:dyDescent="0.2">
      <c r="A26" s="2920" t="s">
        <v>50</v>
      </c>
      <c r="B26" s="2921"/>
      <c r="C26" s="2922"/>
      <c r="D26" s="73">
        <f t="shared" si="15"/>
        <v>113</v>
      </c>
      <c r="E26" s="34">
        <f t="shared" si="32"/>
        <v>48</v>
      </c>
      <c r="F26" s="35">
        <f t="shared" si="32"/>
        <v>65</v>
      </c>
      <c r="G26" s="25">
        <f>SUM(ENERO:DICIEMBRE!G26)</f>
        <v>0</v>
      </c>
      <c r="H26" s="25">
        <f>SUM(ENERO:DICIEMBRE!H26)</f>
        <v>0</v>
      </c>
      <c r="I26" s="25">
        <f>SUM(ENERO:DICIEMBRE!I26)</f>
        <v>0</v>
      </c>
      <c r="J26" s="25">
        <f>SUM(ENERO:DICIEMBRE!J26)</f>
        <v>0</v>
      </c>
      <c r="K26" s="25">
        <f>SUM(ENERO:DICIEMBRE!K26)</f>
        <v>0</v>
      </c>
      <c r="L26" s="25">
        <f>SUM(ENERO:DICIEMBRE!L26)</f>
        <v>0</v>
      </c>
      <c r="M26" s="25">
        <f>SUM(ENERO:DICIEMBRE!M26)</f>
        <v>0</v>
      </c>
      <c r="N26" s="25">
        <f>SUM(ENERO:DICIEMBRE!N26)</f>
        <v>0</v>
      </c>
      <c r="O26" s="25">
        <f>SUM(ENERO:DICIEMBRE!O26)</f>
        <v>0</v>
      </c>
      <c r="P26" s="25">
        <f>SUM(ENERO:DICIEMBRE!P26)</f>
        <v>0</v>
      </c>
      <c r="Q26" s="25">
        <f>SUM(ENERO:DICIEMBRE!Q26)</f>
        <v>0</v>
      </c>
      <c r="R26" s="25">
        <f>SUM(ENERO:DICIEMBRE!R26)</f>
        <v>0</v>
      </c>
      <c r="S26" s="25">
        <f>SUM(ENERO:DICIEMBRE!S26)</f>
        <v>1</v>
      </c>
      <c r="T26" s="25">
        <f>SUM(ENERO:DICIEMBRE!T26)</f>
        <v>1</v>
      </c>
      <c r="U26" s="25">
        <f>SUM(ENERO:DICIEMBRE!U26)</f>
        <v>0</v>
      </c>
      <c r="V26" s="25">
        <f>SUM(ENERO:DICIEMBRE!V26)</f>
        <v>0</v>
      </c>
      <c r="W26" s="25">
        <f>SUM(ENERO:DICIEMBRE!W26)</f>
        <v>3</v>
      </c>
      <c r="X26" s="25">
        <f>SUM(ENERO:DICIEMBRE!X26)</f>
        <v>1</v>
      </c>
      <c r="Y26" s="25">
        <f>SUM(ENERO:DICIEMBRE!Y26)</f>
        <v>6</v>
      </c>
      <c r="Z26" s="25">
        <f>SUM(ENERO:DICIEMBRE!Z26)</f>
        <v>3</v>
      </c>
      <c r="AA26" s="25">
        <f>SUM(ENERO:DICIEMBRE!AA26)</f>
        <v>14</v>
      </c>
      <c r="AB26" s="25">
        <f>SUM(ENERO:DICIEMBRE!AB26)</f>
        <v>3</v>
      </c>
      <c r="AC26" s="25">
        <f>SUM(ENERO:DICIEMBRE!AC26)</f>
        <v>2</v>
      </c>
      <c r="AD26" s="25">
        <f>SUM(ENERO:DICIEMBRE!AD26)</f>
        <v>3</v>
      </c>
      <c r="AE26" s="25">
        <f>SUM(ENERO:DICIEMBRE!AE26)</f>
        <v>3</v>
      </c>
      <c r="AF26" s="25">
        <f>SUM(ENERO:DICIEMBRE!AF26)</f>
        <v>8</v>
      </c>
      <c r="AG26" s="25">
        <f>SUM(ENERO:DICIEMBRE!AG26)</f>
        <v>4</v>
      </c>
      <c r="AH26" s="25">
        <f>SUM(ENERO:DICIEMBRE!AH26)</f>
        <v>11</v>
      </c>
      <c r="AI26" s="25">
        <f>SUM(ENERO:DICIEMBRE!AI26)</f>
        <v>10</v>
      </c>
      <c r="AJ26" s="25">
        <f>SUM(ENERO:DICIEMBRE!AJ26)</f>
        <v>20</v>
      </c>
      <c r="AK26" s="25">
        <f>SUM(ENERO:DICIEMBRE!AK26)</f>
        <v>2</v>
      </c>
      <c r="AL26" s="25">
        <f>SUM(ENERO:DICIEMBRE!AL26)</f>
        <v>2</v>
      </c>
      <c r="AM26" s="25">
        <f>SUM(ENERO:DICIEMBRE!AM26)</f>
        <v>1</v>
      </c>
      <c r="AN26" s="25">
        <f>SUM(ENERO:DICIEMBRE!AN26)</f>
        <v>11</v>
      </c>
      <c r="AO26" s="25">
        <f>SUM(ENERO:DICIEMBRE!AO26)</f>
        <v>2</v>
      </c>
      <c r="AP26" s="25">
        <f>SUM(ENERO:DICIEMBRE!AP26)</f>
        <v>2</v>
      </c>
      <c r="AQ26" s="25">
        <f>SUM(ENERO:DICIEMBRE!AQ26)</f>
        <v>0</v>
      </c>
      <c r="AR26" s="25">
        <f>SUM(ENERO:DICIEMBRE!AR26)</f>
        <v>1</v>
      </c>
      <c r="AS26" s="25">
        <f>SUM(ENERO:DICIEMBRE!AS26)</f>
        <v>109</v>
      </c>
      <c r="AT26" s="25">
        <f>SUM(ENERO:DICIEMBRE!AT26)</f>
        <v>0</v>
      </c>
      <c r="AU26" s="25">
        <f>SUM(ENERO:DICIEMBRE!AU26)</f>
        <v>0</v>
      </c>
      <c r="AV26" s="25">
        <f>SUM(ENERO:DICIEMBRE!AV26)</f>
        <v>0</v>
      </c>
      <c r="AW26" s="25">
        <f>SUM(ENERO:DICIEMBRE!AW26)</f>
        <v>0</v>
      </c>
      <c r="AX26" s="25">
        <f>SUM(ENERO:DICIEMBRE!AX26)</f>
        <v>0</v>
      </c>
      <c r="AY26" s="29" t="str">
        <f t="shared" si="16"/>
        <v/>
      </c>
      <c r="BU26" s="3"/>
      <c r="BV26" s="3"/>
      <c r="BW26" s="3"/>
      <c r="CA26" s="31" t="str">
        <f t="shared" si="17"/>
        <v/>
      </c>
      <c r="CB26" s="31" t="str">
        <f t="shared" si="18"/>
        <v/>
      </c>
      <c r="CC26" s="31" t="str">
        <f t="shared" si="19"/>
        <v/>
      </c>
      <c r="CD26" s="31" t="str">
        <f t="shared" si="20"/>
        <v/>
      </c>
      <c r="CE26" s="31" t="str">
        <f t="shared" si="21"/>
        <v/>
      </c>
      <c r="CF26" s="31" t="str">
        <f t="shared" si="22"/>
        <v/>
      </c>
      <c r="CG26" s="31" t="str">
        <f t="shared" si="23"/>
        <v/>
      </c>
      <c r="CH26" s="32">
        <f t="shared" si="24"/>
        <v>0</v>
      </c>
      <c r="CI26" s="32">
        <f t="shared" si="25"/>
        <v>0</v>
      </c>
      <c r="CJ26" s="32">
        <f t="shared" si="26"/>
        <v>0</v>
      </c>
      <c r="CK26" s="32">
        <f t="shared" si="27"/>
        <v>0</v>
      </c>
      <c r="CL26" s="32">
        <f t="shared" si="28"/>
        <v>0</v>
      </c>
      <c r="CM26" s="32">
        <f t="shared" si="29"/>
        <v>0</v>
      </c>
      <c r="CN26" s="32">
        <f t="shared" si="30"/>
        <v>0</v>
      </c>
    </row>
    <row r="27" spans="1:98" ht="16.350000000000001" customHeight="1" x14ac:dyDescent="0.2">
      <c r="A27" s="2920" t="s">
        <v>51</v>
      </c>
      <c r="B27" s="2921"/>
      <c r="C27" s="2922"/>
      <c r="D27" s="73">
        <f t="shared" si="15"/>
        <v>0</v>
      </c>
      <c r="E27" s="34">
        <f t="shared" si="32"/>
        <v>0</v>
      </c>
      <c r="F27" s="35">
        <f t="shared" si="32"/>
        <v>0</v>
      </c>
      <c r="G27" s="25">
        <f>SUM(ENERO:DICIEMBRE!G27)</f>
        <v>0</v>
      </c>
      <c r="H27" s="25">
        <f>SUM(ENERO:DICIEMBRE!H27)</f>
        <v>0</v>
      </c>
      <c r="I27" s="25">
        <f>SUM(ENERO:DICIEMBRE!I27)</f>
        <v>0</v>
      </c>
      <c r="J27" s="25">
        <f>SUM(ENERO:DICIEMBRE!J27)</f>
        <v>0</v>
      </c>
      <c r="K27" s="25">
        <f>SUM(ENERO:DICIEMBRE!K27)</f>
        <v>0</v>
      </c>
      <c r="L27" s="25">
        <f>SUM(ENERO:DICIEMBRE!L27)</f>
        <v>0</v>
      </c>
      <c r="M27" s="25">
        <f>SUM(ENERO:DICIEMBRE!M27)</f>
        <v>0</v>
      </c>
      <c r="N27" s="25">
        <f>SUM(ENERO:DICIEMBRE!N27)</f>
        <v>0</v>
      </c>
      <c r="O27" s="25">
        <f>SUM(ENERO:DICIEMBRE!O27)</f>
        <v>0</v>
      </c>
      <c r="P27" s="25">
        <f>SUM(ENERO:DICIEMBRE!P27)</f>
        <v>0</v>
      </c>
      <c r="Q27" s="25">
        <f>SUM(ENERO:DICIEMBRE!Q27)</f>
        <v>0</v>
      </c>
      <c r="R27" s="25">
        <f>SUM(ENERO:DICIEMBRE!R27)</f>
        <v>0</v>
      </c>
      <c r="S27" s="25">
        <f>SUM(ENERO:DICIEMBRE!S27)</f>
        <v>0</v>
      </c>
      <c r="T27" s="25">
        <f>SUM(ENERO:DICIEMBRE!T27)</f>
        <v>0</v>
      </c>
      <c r="U27" s="25">
        <f>SUM(ENERO:DICIEMBRE!U27)</f>
        <v>0</v>
      </c>
      <c r="V27" s="25">
        <f>SUM(ENERO:DICIEMBRE!V27)</f>
        <v>0</v>
      </c>
      <c r="W27" s="25">
        <f>SUM(ENERO:DICIEMBRE!W27)</f>
        <v>0</v>
      </c>
      <c r="X27" s="25">
        <f>SUM(ENERO:DICIEMBRE!X27)</f>
        <v>0</v>
      </c>
      <c r="Y27" s="25">
        <f>SUM(ENERO:DICIEMBRE!Y27)</f>
        <v>0</v>
      </c>
      <c r="Z27" s="25">
        <f>SUM(ENERO:DICIEMBRE!Z27)</f>
        <v>0</v>
      </c>
      <c r="AA27" s="25">
        <f>SUM(ENERO:DICIEMBRE!AA27)</f>
        <v>0</v>
      </c>
      <c r="AB27" s="25">
        <f>SUM(ENERO:DICIEMBRE!AB27)</f>
        <v>0</v>
      </c>
      <c r="AC27" s="25">
        <f>SUM(ENERO:DICIEMBRE!AC27)</f>
        <v>0</v>
      </c>
      <c r="AD27" s="25">
        <f>SUM(ENERO:DICIEMBRE!AD27)</f>
        <v>0</v>
      </c>
      <c r="AE27" s="25">
        <f>SUM(ENERO:DICIEMBRE!AE27)</f>
        <v>0</v>
      </c>
      <c r="AF27" s="25">
        <f>SUM(ENERO:DICIEMBRE!AF27)</f>
        <v>0</v>
      </c>
      <c r="AG27" s="25">
        <f>SUM(ENERO:DICIEMBRE!AG27)</f>
        <v>0</v>
      </c>
      <c r="AH27" s="25">
        <f>SUM(ENERO:DICIEMBRE!AH27)</f>
        <v>0</v>
      </c>
      <c r="AI27" s="25">
        <f>SUM(ENERO:DICIEMBRE!AI27)</f>
        <v>0</v>
      </c>
      <c r="AJ27" s="25">
        <f>SUM(ENERO:DICIEMBRE!AJ27)</f>
        <v>0</v>
      </c>
      <c r="AK27" s="25">
        <f>SUM(ENERO:DICIEMBRE!AK27)</f>
        <v>0</v>
      </c>
      <c r="AL27" s="25">
        <f>SUM(ENERO:DICIEMBRE!AL27)</f>
        <v>0</v>
      </c>
      <c r="AM27" s="25">
        <f>SUM(ENERO:DICIEMBRE!AM27)</f>
        <v>0</v>
      </c>
      <c r="AN27" s="25">
        <f>SUM(ENERO:DICIEMBRE!AN27)</f>
        <v>0</v>
      </c>
      <c r="AO27" s="25">
        <f>SUM(ENERO:DICIEMBRE!AO27)</f>
        <v>0</v>
      </c>
      <c r="AP27" s="25">
        <f>SUM(ENERO:DICIEMBRE!AP27)</f>
        <v>0</v>
      </c>
      <c r="AQ27" s="25">
        <f>SUM(ENERO:DICIEMBRE!AQ27)</f>
        <v>0</v>
      </c>
      <c r="AR27" s="25">
        <f>SUM(ENERO:DICIEMBRE!AR27)</f>
        <v>0</v>
      </c>
      <c r="AS27" s="25">
        <f>SUM(ENERO:DICIEMBRE!AS27)</f>
        <v>0</v>
      </c>
      <c r="AT27" s="25">
        <f>SUM(ENERO:DICIEMBRE!AT27)</f>
        <v>0</v>
      </c>
      <c r="AU27" s="25">
        <f>SUM(ENERO:DICIEMBRE!AU27)</f>
        <v>0</v>
      </c>
      <c r="AV27" s="25">
        <f>SUM(ENERO:DICIEMBRE!AV27)</f>
        <v>0</v>
      </c>
      <c r="AW27" s="25">
        <f>SUM(ENERO:DICIEMBRE!AW27)</f>
        <v>0</v>
      </c>
      <c r="AX27" s="25">
        <f>SUM(ENERO:DICIEMBRE!AX27)</f>
        <v>0</v>
      </c>
      <c r="AY27" s="29" t="str">
        <f t="shared" si="16"/>
        <v/>
      </c>
      <c r="BU27" s="3"/>
      <c r="BV27" s="3"/>
      <c r="BW27" s="3"/>
      <c r="CA27" s="31" t="str">
        <f t="shared" si="17"/>
        <v/>
      </c>
      <c r="CB27" s="31" t="str">
        <f t="shared" si="18"/>
        <v/>
      </c>
      <c r="CC27" s="31" t="str">
        <f t="shared" si="19"/>
        <v/>
      </c>
      <c r="CD27" s="31" t="str">
        <f t="shared" si="20"/>
        <v/>
      </c>
      <c r="CE27" s="31" t="str">
        <f t="shared" si="21"/>
        <v/>
      </c>
      <c r="CF27" s="31" t="str">
        <f t="shared" si="22"/>
        <v/>
      </c>
      <c r="CG27" s="31" t="str">
        <f t="shared" si="23"/>
        <v/>
      </c>
      <c r="CH27" s="32">
        <f t="shared" si="24"/>
        <v>0</v>
      </c>
      <c r="CI27" s="32">
        <f t="shared" si="25"/>
        <v>0</v>
      </c>
      <c r="CJ27" s="32">
        <f t="shared" si="26"/>
        <v>0</v>
      </c>
      <c r="CK27" s="32">
        <f t="shared" si="27"/>
        <v>0</v>
      </c>
      <c r="CL27" s="32">
        <f t="shared" si="28"/>
        <v>0</v>
      </c>
      <c r="CM27" s="32">
        <f t="shared" si="29"/>
        <v>0</v>
      </c>
      <c r="CN27" s="32">
        <f t="shared" si="30"/>
        <v>0</v>
      </c>
    </row>
    <row r="28" spans="1:98" s="7" customFormat="1" ht="16.350000000000001" customHeight="1" x14ac:dyDescent="0.2">
      <c r="A28" s="2920" t="s">
        <v>52</v>
      </c>
      <c r="B28" s="2921"/>
      <c r="C28" s="2922"/>
      <c r="D28" s="65">
        <f>SUM(E28+F28)</f>
        <v>0</v>
      </c>
      <c r="E28" s="34">
        <f t="shared" si="32"/>
        <v>0</v>
      </c>
      <c r="F28" s="35">
        <f t="shared" si="32"/>
        <v>0</v>
      </c>
      <c r="G28" s="25">
        <f>SUM(ENERO:DICIEMBRE!G28)</f>
        <v>0</v>
      </c>
      <c r="H28" s="25">
        <f>SUM(ENERO:DICIEMBRE!H28)</f>
        <v>0</v>
      </c>
      <c r="I28" s="25">
        <f>SUM(ENERO:DICIEMBRE!I28)</f>
        <v>0</v>
      </c>
      <c r="J28" s="25">
        <f>SUM(ENERO:DICIEMBRE!J28)</f>
        <v>0</v>
      </c>
      <c r="K28" s="25">
        <f>SUM(ENERO:DICIEMBRE!K28)</f>
        <v>0</v>
      </c>
      <c r="L28" s="25">
        <f>SUM(ENERO:DICIEMBRE!L28)</f>
        <v>0</v>
      </c>
      <c r="M28" s="25">
        <f>SUM(ENERO:DICIEMBRE!M28)</f>
        <v>0</v>
      </c>
      <c r="N28" s="25">
        <f>SUM(ENERO:DICIEMBRE!N28)</f>
        <v>0</v>
      </c>
      <c r="O28" s="25">
        <f>SUM(ENERO:DICIEMBRE!O28)</f>
        <v>0</v>
      </c>
      <c r="P28" s="25">
        <f>SUM(ENERO:DICIEMBRE!P28)</f>
        <v>0</v>
      </c>
      <c r="Q28" s="25">
        <f>SUM(ENERO:DICIEMBRE!Q28)</f>
        <v>0</v>
      </c>
      <c r="R28" s="25">
        <f>SUM(ENERO:DICIEMBRE!R28)</f>
        <v>0</v>
      </c>
      <c r="S28" s="25">
        <f>SUM(ENERO:DICIEMBRE!S28)</f>
        <v>0</v>
      </c>
      <c r="T28" s="25">
        <f>SUM(ENERO:DICIEMBRE!T28)</f>
        <v>0</v>
      </c>
      <c r="U28" s="25">
        <f>SUM(ENERO:DICIEMBRE!U28)</f>
        <v>0</v>
      </c>
      <c r="V28" s="25">
        <f>SUM(ENERO:DICIEMBRE!V28)</f>
        <v>0</v>
      </c>
      <c r="W28" s="25">
        <f>SUM(ENERO:DICIEMBRE!W28)</f>
        <v>0</v>
      </c>
      <c r="X28" s="25">
        <f>SUM(ENERO:DICIEMBRE!X28)</f>
        <v>0</v>
      </c>
      <c r="Y28" s="25">
        <f>SUM(ENERO:DICIEMBRE!Y28)</f>
        <v>0</v>
      </c>
      <c r="Z28" s="25">
        <f>SUM(ENERO:DICIEMBRE!Z28)</f>
        <v>0</v>
      </c>
      <c r="AA28" s="25">
        <f>SUM(ENERO:DICIEMBRE!AA28)</f>
        <v>0</v>
      </c>
      <c r="AB28" s="25">
        <f>SUM(ENERO:DICIEMBRE!AB28)</f>
        <v>0</v>
      </c>
      <c r="AC28" s="25">
        <f>SUM(ENERO:DICIEMBRE!AC28)</f>
        <v>0</v>
      </c>
      <c r="AD28" s="25">
        <f>SUM(ENERO:DICIEMBRE!AD28)</f>
        <v>0</v>
      </c>
      <c r="AE28" s="25">
        <f>SUM(ENERO:DICIEMBRE!AE28)</f>
        <v>0</v>
      </c>
      <c r="AF28" s="25">
        <f>SUM(ENERO:DICIEMBRE!AF28)</f>
        <v>0</v>
      </c>
      <c r="AG28" s="25">
        <f>SUM(ENERO:DICIEMBRE!AG28)</f>
        <v>0</v>
      </c>
      <c r="AH28" s="25">
        <f>SUM(ENERO:DICIEMBRE!AH28)</f>
        <v>0</v>
      </c>
      <c r="AI28" s="25">
        <f>SUM(ENERO:DICIEMBRE!AI28)</f>
        <v>0</v>
      </c>
      <c r="AJ28" s="25">
        <f>SUM(ENERO:DICIEMBRE!AJ28)</f>
        <v>0</v>
      </c>
      <c r="AK28" s="25">
        <f>SUM(ENERO:DICIEMBRE!AK28)</f>
        <v>0</v>
      </c>
      <c r="AL28" s="25">
        <f>SUM(ENERO:DICIEMBRE!AL28)</f>
        <v>0</v>
      </c>
      <c r="AM28" s="25">
        <f>SUM(ENERO:DICIEMBRE!AM28)</f>
        <v>0</v>
      </c>
      <c r="AN28" s="25">
        <f>SUM(ENERO:DICIEMBRE!AN28)</f>
        <v>0</v>
      </c>
      <c r="AO28" s="25">
        <f>SUM(ENERO:DICIEMBRE!AO28)</f>
        <v>0</v>
      </c>
      <c r="AP28" s="25">
        <f>SUM(ENERO:DICIEMBRE!AP28)</f>
        <v>0</v>
      </c>
      <c r="AQ28" s="25">
        <f>SUM(ENERO:DICIEMBRE!AQ28)</f>
        <v>0</v>
      </c>
      <c r="AR28" s="25">
        <f>SUM(ENERO:DICIEMBRE!AR28)</f>
        <v>0</v>
      </c>
      <c r="AS28" s="25">
        <f>SUM(ENERO:DICIEMBRE!AS28)</f>
        <v>0</v>
      </c>
      <c r="AT28" s="25">
        <f>SUM(ENERO:DICIEMBRE!AT28)</f>
        <v>0</v>
      </c>
      <c r="AU28" s="25">
        <f>SUM(ENERO:DICIEMBRE!AU28)</f>
        <v>0</v>
      </c>
      <c r="AV28" s="25">
        <f>SUM(ENERO:DICIEMBRE!AV28)</f>
        <v>0</v>
      </c>
      <c r="AW28" s="25">
        <f>SUM(ENERO:DICIEMBRE!AW28)</f>
        <v>0</v>
      </c>
      <c r="AX28" s="25">
        <f>SUM(ENERO:DICIEMBRE!AX28)</f>
        <v>0</v>
      </c>
      <c r="AY28" s="29" t="str">
        <f t="shared" si="16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74"/>
      <c r="CA28" s="31" t="str">
        <f t="shared" si="17"/>
        <v/>
      </c>
      <c r="CB28" s="31" t="str">
        <f t="shared" si="18"/>
        <v/>
      </c>
      <c r="CC28" s="31" t="str">
        <f t="shared" si="19"/>
        <v/>
      </c>
      <c r="CD28" s="31" t="str">
        <f t="shared" si="20"/>
        <v/>
      </c>
      <c r="CE28" s="31" t="str">
        <f t="shared" si="21"/>
        <v/>
      </c>
      <c r="CF28" s="31" t="str">
        <f t="shared" si="22"/>
        <v/>
      </c>
      <c r="CG28" s="31" t="str">
        <f t="shared" si="23"/>
        <v/>
      </c>
      <c r="CH28" s="32">
        <f t="shared" si="24"/>
        <v>0</v>
      </c>
      <c r="CI28" s="32">
        <f t="shared" si="25"/>
        <v>0</v>
      </c>
      <c r="CJ28" s="32">
        <f t="shared" si="26"/>
        <v>0</v>
      </c>
      <c r="CK28" s="32">
        <f t="shared" si="27"/>
        <v>0</v>
      </c>
      <c r="CL28" s="32">
        <f t="shared" si="28"/>
        <v>0</v>
      </c>
      <c r="CM28" s="32">
        <f t="shared" si="29"/>
        <v>0</v>
      </c>
      <c r="CN28" s="32">
        <f t="shared" si="30"/>
        <v>0</v>
      </c>
      <c r="CO28" s="5"/>
      <c r="CP28" s="5"/>
      <c r="CQ28" s="5"/>
      <c r="CR28" s="5"/>
      <c r="CS28" s="5"/>
      <c r="CT28" s="5"/>
    </row>
    <row r="29" spans="1:98" ht="16.350000000000001" customHeight="1" x14ac:dyDescent="0.2">
      <c r="A29" s="2920" t="s">
        <v>53</v>
      </c>
      <c r="B29" s="2921"/>
      <c r="C29" s="2922"/>
      <c r="D29" s="65">
        <f t="shared" si="15"/>
        <v>0</v>
      </c>
      <c r="E29" s="34">
        <f t="shared" si="32"/>
        <v>0</v>
      </c>
      <c r="F29" s="35">
        <f t="shared" si="32"/>
        <v>0</v>
      </c>
      <c r="G29" s="25">
        <f>SUM(ENERO:DICIEMBRE!G29)</f>
        <v>0</v>
      </c>
      <c r="H29" s="25">
        <f>SUM(ENERO:DICIEMBRE!H29)</f>
        <v>0</v>
      </c>
      <c r="I29" s="25">
        <f>SUM(ENERO:DICIEMBRE!I29)</f>
        <v>0</v>
      </c>
      <c r="J29" s="25">
        <f>SUM(ENERO:DICIEMBRE!J29)</f>
        <v>0</v>
      </c>
      <c r="K29" s="25">
        <f>SUM(ENERO:DICIEMBRE!K29)</f>
        <v>0</v>
      </c>
      <c r="L29" s="25">
        <f>SUM(ENERO:DICIEMBRE!L29)</f>
        <v>0</v>
      </c>
      <c r="M29" s="25">
        <f>SUM(ENERO:DICIEMBRE!M29)</f>
        <v>0</v>
      </c>
      <c r="N29" s="25">
        <f>SUM(ENERO:DICIEMBRE!N29)</f>
        <v>0</v>
      </c>
      <c r="O29" s="25">
        <f>SUM(ENERO:DICIEMBRE!O29)</f>
        <v>0</v>
      </c>
      <c r="P29" s="25">
        <f>SUM(ENERO:DICIEMBRE!P29)</f>
        <v>0</v>
      </c>
      <c r="Q29" s="25">
        <f>SUM(ENERO:DICIEMBRE!Q29)</f>
        <v>0</v>
      </c>
      <c r="R29" s="25">
        <f>SUM(ENERO:DICIEMBRE!R29)</f>
        <v>0</v>
      </c>
      <c r="S29" s="25">
        <f>SUM(ENERO:DICIEMBRE!S29)</f>
        <v>0</v>
      </c>
      <c r="T29" s="25">
        <f>SUM(ENERO:DICIEMBRE!T29)</f>
        <v>0</v>
      </c>
      <c r="U29" s="25">
        <f>SUM(ENERO:DICIEMBRE!U29)</f>
        <v>0</v>
      </c>
      <c r="V29" s="25">
        <f>SUM(ENERO:DICIEMBRE!V29)</f>
        <v>0</v>
      </c>
      <c r="W29" s="25">
        <f>SUM(ENERO:DICIEMBRE!W29)</f>
        <v>0</v>
      </c>
      <c r="X29" s="25">
        <f>SUM(ENERO:DICIEMBRE!X29)</f>
        <v>0</v>
      </c>
      <c r="Y29" s="25">
        <f>SUM(ENERO:DICIEMBRE!Y29)</f>
        <v>0</v>
      </c>
      <c r="Z29" s="25">
        <f>SUM(ENERO:DICIEMBRE!Z29)</f>
        <v>0</v>
      </c>
      <c r="AA29" s="25">
        <f>SUM(ENERO:DICIEMBRE!AA29)</f>
        <v>0</v>
      </c>
      <c r="AB29" s="25">
        <f>SUM(ENERO:DICIEMBRE!AB29)</f>
        <v>0</v>
      </c>
      <c r="AC29" s="25">
        <f>SUM(ENERO:DICIEMBRE!AC29)</f>
        <v>0</v>
      </c>
      <c r="AD29" s="25">
        <f>SUM(ENERO:DICIEMBRE!AD29)</f>
        <v>0</v>
      </c>
      <c r="AE29" s="25">
        <f>SUM(ENERO:DICIEMBRE!AE29)</f>
        <v>0</v>
      </c>
      <c r="AF29" s="25">
        <f>SUM(ENERO:DICIEMBRE!AF29)</f>
        <v>0</v>
      </c>
      <c r="AG29" s="25">
        <f>SUM(ENERO:DICIEMBRE!AG29)</f>
        <v>0</v>
      </c>
      <c r="AH29" s="25">
        <f>SUM(ENERO:DICIEMBRE!AH29)</f>
        <v>0</v>
      </c>
      <c r="AI29" s="25">
        <f>SUM(ENERO:DICIEMBRE!AI29)</f>
        <v>0</v>
      </c>
      <c r="AJ29" s="25">
        <f>SUM(ENERO:DICIEMBRE!AJ29)</f>
        <v>0</v>
      </c>
      <c r="AK29" s="25">
        <f>SUM(ENERO:DICIEMBRE!AK29)</f>
        <v>0</v>
      </c>
      <c r="AL29" s="25">
        <f>SUM(ENERO:DICIEMBRE!AL29)</f>
        <v>0</v>
      </c>
      <c r="AM29" s="25">
        <f>SUM(ENERO:DICIEMBRE!AM29)</f>
        <v>0</v>
      </c>
      <c r="AN29" s="25">
        <f>SUM(ENERO:DICIEMBRE!AN29)</f>
        <v>0</v>
      </c>
      <c r="AO29" s="25">
        <f>SUM(ENERO:DICIEMBRE!AO29)</f>
        <v>0</v>
      </c>
      <c r="AP29" s="25">
        <f>SUM(ENERO:DICIEMBRE!AP29)</f>
        <v>0</v>
      </c>
      <c r="AQ29" s="25">
        <f>SUM(ENERO:DICIEMBRE!AQ29)</f>
        <v>0</v>
      </c>
      <c r="AR29" s="25">
        <f>SUM(ENERO:DICIEMBRE!AR29)</f>
        <v>0</v>
      </c>
      <c r="AS29" s="25">
        <f>SUM(ENERO:DICIEMBRE!AS29)</f>
        <v>0</v>
      </c>
      <c r="AT29" s="25">
        <f>SUM(ENERO:DICIEMBRE!AT29)</f>
        <v>0</v>
      </c>
      <c r="AU29" s="25">
        <f>SUM(ENERO:DICIEMBRE!AU29)</f>
        <v>0</v>
      </c>
      <c r="AV29" s="25">
        <f>SUM(ENERO:DICIEMBRE!AV29)</f>
        <v>0</v>
      </c>
      <c r="AW29" s="25">
        <f>SUM(ENERO:DICIEMBRE!AW29)</f>
        <v>0</v>
      </c>
      <c r="AX29" s="25">
        <f>SUM(ENERO:DICIEMBRE!AX29)</f>
        <v>0</v>
      </c>
      <c r="AY29" s="29" t="str">
        <f t="shared" si="16"/>
        <v/>
      </c>
      <c r="BU29" s="3"/>
      <c r="BV29" s="3"/>
      <c r="BW29" s="3"/>
      <c r="CA29" s="31" t="str">
        <f t="shared" si="17"/>
        <v/>
      </c>
      <c r="CB29" s="31" t="str">
        <f t="shared" si="18"/>
        <v/>
      </c>
      <c r="CC29" s="31" t="str">
        <f t="shared" si="19"/>
        <v/>
      </c>
      <c r="CD29" s="31" t="str">
        <f t="shared" si="20"/>
        <v/>
      </c>
      <c r="CE29" s="31" t="str">
        <f t="shared" si="21"/>
        <v/>
      </c>
      <c r="CF29" s="31" t="str">
        <f t="shared" si="22"/>
        <v/>
      </c>
      <c r="CG29" s="31" t="str">
        <f t="shared" si="23"/>
        <v/>
      </c>
      <c r="CH29" s="32">
        <f t="shared" si="24"/>
        <v>0</v>
      </c>
      <c r="CI29" s="32">
        <f t="shared" si="25"/>
        <v>0</v>
      </c>
      <c r="CJ29" s="32">
        <f t="shared" si="26"/>
        <v>0</v>
      </c>
      <c r="CK29" s="32">
        <f t="shared" si="27"/>
        <v>0</v>
      </c>
      <c r="CL29" s="32">
        <f t="shared" si="28"/>
        <v>0</v>
      </c>
      <c r="CM29" s="32">
        <f t="shared" si="29"/>
        <v>0</v>
      </c>
      <c r="CN29" s="32">
        <f t="shared" si="30"/>
        <v>0</v>
      </c>
    </row>
    <row r="30" spans="1:98" ht="16.350000000000001" customHeight="1" x14ac:dyDescent="0.2">
      <c r="A30" s="2920" t="s">
        <v>54</v>
      </c>
      <c r="B30" s="2921"/>
      <c r="C30" s="2922"/>
      <c r="D30" s="65">
        <f t="shared" si="15"/>
        <v>0</v>
      </c>
      <c r="E30" s="34">
        <f t="shared" si="32"/>
        <v>0</v>
      </c>
      <c r="F30" s="35">
        <f t="shared" si="32"/>
        <v>0</v>
      </c>
      <c r="G30" s="25">
        <f>SUM(ENERO:DICIEMBRE!G30)</f>
        <v>0</v>
      </c>
      <c r="H30" s="25">
        <f>SUM(ENERO:DICIEMBRE!H30)</f>
        <v>0</v>
      </c>
      <c r="I30" s="25">
        <f>SUM(ENERO:DICIEMBRE!I30)</f>
        <v>0</v>
      </c>
      <c r="J30" s="25">
        <f>SUM(ENERO:DICIEMBRE!J30)</f>
        <v>0</v>
      </c>
      <c r="K30" s="25">
        <f>SUM(ENERO:DICIEMBRE!K30)</f>
        <v>0</v>
      </c>
      <c r="L30" s="25">
        <f>SUM(ENERO:DICIEMBRE!L30)</f>
        <v>0</v>
      </c>
      <c r="M30" s="25">
        <f>SUM(ENERO:DICIEMBRE!M30)</f>
        <v>0</v>
      </c>
      <c r="N30" s="25">
        <f>SUM(ENERO:DICIEMBRE!N30)</f>
        <v>0</v>
      </c>
      <c r="O30" s="25">
        <f>SUM(ENERO:DICIEMBRE!O30)</f>
        <v>0</v>
      </c>
      <c r="P30" s="25">
        <f>SUM(ENERO:DICIEMBRE!P30)</f>
        <v>0</v>
      </c>
      <c r="Q30" s="25">
        <f>SUM(ENERO:DICIEMBRE!Q30)</f>
        <v>0</v>
      </c>
      <c r="R30" s="25">
        <f>SUM(ENERO:DICIEMBRE!R30)</f>
        <v>0</v>
      </c>
      <c r="S30" s="25">
        <f>SUM(ENERO:DICIEMBRE!S30)</f>
        <v>0</v>
      </c>
      <c r="T30" s="25">
        <f>SUM(ENERO:DICIEMBRE!T30)</f>
        <v>0</v>
      </c>
      <c r="U30" s="25">
        <f>SUM(ENERO:DICIEMBRE!U30)</f>
        <v>0</v>
      </c>
      <c r="V30" s="25">
        <f>SUM(ENERO:DICIEMBRE!V30)</f>
        <v>0</v>
      </c>
      <c r="W30" s="25">
        <f>SUM(ENERO:DICIEMBRE!W30)</f>
        <v>0</v>
      </c>
      <c r="X30" s="25">
        <f>SUM(ENERO:DICIEMBRE!X30)</f>
        <v>0</v>
      </c>
      <c r="Y30" s="25">
        <f>SUM(ENERO:DICIEMBRE!Y30)</f>
        <v>0</v>
      </c>
      <c r="Z30" s="25">
        <f>SUM(ENERO:DICIEMBRE!Z30)</f>
        <v>0</v>
      </c>
      <c r="AA30" s="25">
        <f>SUM(ENERO:DICIEMBRE!AA30)</f>
        <v>0</v>
      </c>
      <c r="AB30" s="25">
        <f>SUM(ENERO:DICIEMBRE!AB30)</f>
        <v>0</v>
      </c>
      <c r="AC30" s="25">
        <f>SUM(ENERO:DICIEMBRE!AC30)</f>
        <v>0</v>
      </c>
      <c r="AD30" s="25">
        <f>SUM(ENERO:DICIEMBRE!AD30)</f>
        <v>0</v>
      </c>
      <c r="AE30" s="25">
        <f>SUM(ENERO:DICIEMBRE!AE30)</f>
        <v>0</v>
      </c>
      <c r="AF30" s="25">
        <f>SUM(ENERO:DICIEMBRE!AF30)</f>
        <v>0</v>
      </c>
      <c r="AG30" s="25">
        <f>SUM(ENERO:DICIEMBRE!AG30)</f>
        <v>0</v>
      </c>
      <c r="AH30" s="25">
        <f>SUM(ENERO:DICIEMBRE!AH30)</f>
        <v>0</v>
      </c>
      <c r="AI30" s="25">
        <f>SUM(ENERO:DICIEMBRE!AI30)</f>
        <v>0</v>
      </c>
      <c r="AJ30" s="25">
        <f>SUM(ENERO:DICIEMBRE!AJ30)</f>
        <v>0</v>
      </c>
      <c r="AK30" s="25">
        <f>SUM(ENERO:DICIEMBRE!AK30)</f>
        <v>0</v>
      </c>
      <c r="AL30" s="25">
        <f>SUM(ENERO:DICIEMBRE!AL30)</f>
        <v>0</v>
      </c>
      <c r="AM30" s="25">
        <f>SUM(ENERO:DICIEMBRE!AM30)</f>
        <v>0</v>
      </c>
      <c r="AN30" s="25">
        <f>SUM(ENERO:DICIEMBRE!AN30)</f>
        <v>0</v>
      </c>
      <c r="AO30" s="25">
        <f>SUM(ENERO:DICIEMBRE!AO30)</f>
        <v>0</v>
      </c>
      <c r="AP30" s="25">
        <f>SUM(ENERO:DICIEMBRE!AP30)</f>
        <v>0</v>
      </c>
      <c r="AQ30" s="25">
        <f>SUM(ENERO:DICIEMBRE!AQ30)</f>
        <v>0</v>
      </c>
      <c r="AR30" s="25">
        <f>SUM(ENERO:DICIEMBRE!AR30)</f>
        <v>0</v>
      </c>
      <c r="AS30" s="25">
        <f>SUM(ENERO:DICIEMBRE!AS30)</f>
        <v>0</v>
      </c>
      <c r="AT30" s="25">
        <f>SUM(ENERO:DICIEMBRE!AT30)</f>
        <v>0</v>
      </c>
      <c r="AU30" s="25">
        <f>SUM(ENERO:DICIEMBRE!AU30)</f>
        <v>0</v>
      </c>
      <c r="AV30" s="25">
        <f>SUM(ENERO:DICIEMBRE!AV30)</f>
        <v>0</v>
      </c>
      <c r="AW30" s="25">
        <f>SUM(ENERO:DICIEMBRE!AW30)</f>
        <v>0</v>
      </c>
      <c r="AX30" s="25">
        <f>SUM(ENERO:DICIEMBRE!AX30)</f>
        <v>0</v>
      </c>
      <c r="AY30" s="29" t="str">
        <f t="shared" si="16"/>
        <v/>
      </c>
      <c r="BU30" s="3"/>
      <c r="BV30" s="3"/>
      <c r="BW30" s="3"/>
      <c r="CA30" s="31" t="str">
        <f t="shared" si="17"/>
        <v/>
      </c>
      <c r="CB30" s="31" t="str">
        <f t="shared" si="18"/>
        <v/>
      </c>
      <c r="CC30" s="31" t="str">
        <f t="shared" si="19"/>
        <v/>
      </c>
      <c r="CD30" s="31" t="str">
        <f t="shared" si="20"/>
        <v/>
      </c>
      <c r="CE30" s="31" t="str">
        <f t="shared" si="21"/>
        <v/>
      </c>
      <c r="CF30" s="31" t="str">
        <f t="shared" si="22"/>
        <v/>
      </c>
      <c r="CG30" s="31" t="str">
        <f t="shared" si="23"/>
        <v/>
      </c>
      <c r="CH30" s="32">
        <f t="shared" si="24"/>
        <v>0</v>
      </c>
      <c r="CI30" s="32">
        <f t="shared" si="25"/>
        <v>0</v>
      </c>
      <c r="CJ30" s="32">
        <f t="shared" si="26"/>
        <v>0</v>
      </c>
      <c r="CK30" s="32">
        <f t="shared" si="27"/>
        <v>0</v>
      </c>
      <c r="CL30" s="32">
        <f t="shared" si="28"/>
        <v>0</v>
      </c>
      <c r="CM30" s="32">
        <f t="shared" si="29"/>
        <v>0</v>
      </c>
      <c r="CN30" s="32">
        <f t="shared" si="30"/>
        <v>0</v>
      </c>
    </row>
    <row r="31" spans="1:98" ht="16.350000000000001" customHeight="1" x14ac:dyDescent="0.2">
      <c r="A31" s="2920" t="s">
        <v>55</v>
      </c>
      <c r="B31" s="2921"/>
      <c r="C31" s="2922"/>
      <c r="D31" s="65">
        <f t="shared" si="15"/>
        <v>1216</v>
      </c>
      <c r="E31" s="34">
        <f t="shared" si="32"/>
        <v>570</v>
      </c>
      <c r="F31" s="35">
        <f t="shared" si="32"/>
        <v>646</v>
      </c>
      <c r="G31" s="25">
        <f>SUM(ENERO:DICIEMBRE!G31)</f>
        <v>0</v>
      </c>
      <c r="H31" s="25">
        <f>SUM(ENERO:DICIEMBRE!H31)</f>
        <v>0</v>
      </c>
      <c r="I31" s="25">
        <f>SUM(ENERO:DICIEMBRE!I31)</f>
        <v>2</v>
      </c>
      <c r="J31" s="25">
        <f>SUM(ENERO:DICIEMBRE!J31)</f>
        <v>3</v>
      </c>
      <c r="K31" s="25">
        <f>SUM(ENERO:DICIEMBRE!K31)</f>
        <v>0</v>
      </c>
      <c r="L31" s="25">
        <f>SUM(ENERO:DICIEMBRE!L31)</f>
        <v>10</v>
      </c>
      <c r="M31" s="25">
        <f>SUM(ENERO:DICIEMBRE!M31)</f>
        <v>29</v>
      </c>
      <c r="N31" s="25">
        <f>SUM(ENERO:DICIEMBRE!N31)</f>
        <v>1</v>
      </c>
      <c r="O31" s="25">
        <f>SUM(ENERO:DICIEMBRE!O31)</f>
        <v>49</v>
      </c>
      <c r="P31" s="25">
        <f>SUM(ENERO:DICIEMBRE!P31)</f>
        <v>42</v>
      </c>
      <c r="Q31" s="25">
        <f>SUM(ENERO:DICIEMBRE!Q31)</f>
        <v>46</v>
      </c>
      <c r="R31" s="25">
        <f>SUM(ENERO:DICIEMBRE!R31)</f>
        <v>42</v>
      </c>
      <c r="S31" s="25">
        <f>SUM(ENERO:DICIEMBRE!S31)</f>
        <v>59</v>
      </c>
      <c r="T31" s="25">
        <f>SUM(ENERO:DICIEMBRE!T31)</f>
        <v>48</v>
      </c>
      <c r="U31" s="25">
        <f>SUM(ENERO:DICIEMBRE!U31)</f>
        <v>97</v>
      </c>
      <c r="V31" s="25">
        <f>SUM(ENERO:DICIEMBRE!V31)</f>
        <v>43</v>
      </c>
      <c r="W31" s="25">
        <f>SUM(ENERO:DICIEMBRE!W31)</f>
        <v>83</v>
      </c>
      <c r="X31" s="25">
        <f>SUM(ENERO:DICIEMBRE!X31)</f>
        <v>33</v>
      </c>
      <c r="Y31" s="25">
        <f>SUM(ENERO:DICIEMBRE!Y31)</f>
        <v>82</v>
      </c>
      <c r="Z31" s="25">
        <f>SUM(ENERO:DICIEMBRE!Z31)</f>
        <v>76</v>
      </c>
      <c r="AA31" s="25">
        <f>SUM(ENERO:DICIEMBRE!AA31)</f>
        <v>30</v>
      </c>
      <c r="AB31" s="25">
        <f>SUM(ENERO:DICIEMBRE!AB31)</f>
        <v>37</v>
      </c>
      <c r="AC31" s="25">
        <f>SUM(ENERO:DICIEMBRE!AC31)</f>
        <v>5</v>
      </c>
      <c r="AD31" s="25">
        <f>SUM(ENERO:DICIEMBRE!AD31)</f>
        <v>4</v>
      </c>
      <c r="AE31" s="25">
        <f>SUM(ENERO:DICIEMBRE!AE31)</f>
        <v>6</v>
      </c>
      <c r="AF31" s="25">
        <f>SUM(ENERO:DICIEMBRE!AF31)</f>
        <v>57</v>
      </c>
      <c r="AG31" s="25">
        <f>SUM(ENERO:DICIEMBRE!AG31)</f>
        <v>28</v>
      </c>
      <c r="AH31" s="25">
        <f>SUM(ENERO:DICIEMBRE!AH31)</f>
        <v>93</v>
      </c>
      <c r="AI31" s="25">
        <f>SUM(ENERO:DICIEMBRE!AI31)</f>
        <v>29</v>
      </c>
      <c r="AJ31" s="25">
        <f>SUM(ENERO:DICIEMBRE!AJ31)</f>
        <v>93</v>
      </c>
      <c r="AK31" s="25">
        <f>SUM(ENERO:DICIEMBRE!AK31)</f>
        <v>8</v>
      </c>
      <c r="AL31" s="25">
        <f>SUM(ENERO:DICIEMBRE!AL31)</f>
        <v>31</v>
      </c>
      <c r="AM31" s="25">
        <f>SUM(ENERO:DICIEMBRE!AM31)</f>
        <v>9</v>
      </c>
      <c r="AN31" s="25">
        <f>SUM(ENERO:DICIEMBRE!AN31)</f>
        <v>23</v>
      </c>
      <c r="AO31" s="25">
        <f>SUM(ENERO:DICIEMBRE!AO31)</f>
        <v>8</v>
      </c>
      <c r="AP31" s="25">
        <f>SUM(ENERO:DICIEMBRE!AP31)</f>
        <v>10</v>
      </c>
      <c r="AQ31" s="25">
        <f>SUM(ENERO:DICIEMBRE!AQ31)</f>
        <v>8</v>
      </c>
      <c r="AR31" s="25">
        <f>SUM(ENERO:DICIEMBRE!AR31)</f>
        <v>0</v>
      </c>
      <c r="AS31" s="25">
        <f>SUM(ENERO:DICIEMBRE!AS31)</f>
        <v>1201</v>
      </c>
      <c r="AT31" s="25">
        <f>SUM(ENERO:DICIEMBRE!AT31)</f>
        <v>1</v>
      </c>
      <c r="AU31" s="25">
        <f>SUM(ENERO:DICIEMBRE!AU31)</f>
        <v>0</v>
      </c>
      <c r="AV31" s="25">
        <f>SUM(ENERO:DICIEMBRE!AV31)</f>
        <v>11</v>
      </c>
      <c r="AW31" s="25">
        <f>SUM(ENERO:DICIEMBRE!AW31)</f>
        <v>0</v>
      </c>
      <c r="AX31" s="25">
        <f>SUM(ENERO:DICIEMBRE!AX31)</f>
        <v>0</v>
      </c>
      <c r="AY31" s="29" t="str">
        <f t="shared" si="16"/>
        <v/>
      </c>
      <c r="BU31" s="3"/>
      <c r="BV31" s="3"/>
      <c r="BW31" s="3"/>
      <c r="CA31" s="31" t="str">
        <f t="shared" si="17"/>
        <v/>
      </c>
      <c r="CB31" s="31" t="str">
        <f t="shared" si="18"/>
        <v/>
      </c>
      <c r="CC31" s="31" t="str">
        <f t="shared" si="19"/>
        <v/>
      </c>
      <c r="CD31" s="31" t="str">
        <f t="shared" si="20"/>
        <v/>
      </c>
      <c r="CE31" s="31" t="str">
        <f t="shared" si="21"/>
        <v/>
      </c>
      <c r="CF31" s="31" t="str">
        <f t="shared" si="22"/>
        <v/>
      </c>
      <c r="CG31" s="31" t="str">
        <f t="shared" si="23"/>
        <v/>
      </c>
      <c r="CH31" s="32">
        <f t="shared" si="24"/>
        <v>0</v>
      </c>
      <c r="CI31" s="32">
        <f t="shared" si="25"/>
        <v>0</v>
      </c>
      <c r="CJ31" s="32">
        <f t="shared" si="26"/>
        <v>0</v>
      </c>
      <c r="CK31" s="32">
        <f t="shared" si="27"/>
        <v>0</v>
      </c>
      <c r="CL31" s="32">
        <f t="shared" si="28"/>
        <v>0</v>
      </c>
      <c r="CM31" s="32">
        <f t="shared" si="29"/>
        <v>0</v>
      </c>
      <c r="CN31" s="32">
        <f t="shared" si="30"/>
        <v>0</v>
      </c>
    </row>
    <row r="32" spans="1:98" ht="16.350000000000001" customHeight="1" x14ac:dyDescent="0.2">
      <c r="A32" s="2920" t="s">
        <v>56</v>
      </c>
      <c r="B32" s="2921"/>
      <c r="C32" s="2922"/>
      <c r="D32" s="65">
        <f t="shared" si="15"/>
        <v>0</v>
      </c>
      <c r="E32" s="34">
        <f>SUM(U32+W32+Y32+AA32+AC32+AE32+AG32+AI32+AK32+AM32+AO32)</f>
        <v>0</v>
      </c>
      <c r="F32" s="35">
        <f>SUM(V32+X32+Z32+AB32+AD32+AF32+AH32+AJ32+AL32+AN32+AP32)</f>
        <v>0</v>
      </c>
      <c r="G32" s="66"/>
      <c r="H32" s="67"/>
      <c r="I32" s="66"/>
      <c r="J32" s="68"/>
      <c r="K32" s="66"/>
      <c r="L32" s="67"/>
      <c r="M32" s="66"/>
      <c r="N32" s="68"/>
      <c r="O32" s="66"/>
      <c r="P32" s="67"/>
      <c r="Q32" s="66"/>
      <c r="R32" s="67"/>
      <c r="S32" s="66"/>
      <c r="T32" s="67"/>
      <c r="U32" s="25">
        <f>SUM(ENERO:DICIEMBRE!U32)</f>
        <v>0</v>
      </c>
      <c r="V32" s="25">
        <f>SUM(ENERO:DICIEMBRE!V32)</f>
        <v>0</v>
      </c>
      <c r="W32" s="25">
        <f>SUM(ENERO:DICIEMBRE!W32)</f>
        <v>0</v>
      </c>
      <c r="X32" s="25">
        <f>SUM(ENERO:DICIEMBRE!X32)</f>
        <v>0</v>
      </c>
      <c r="Y32" s="25">
        <f>SUM(ENERO:DICIEMBRE!Y32)</f>
        <v>0</v>
      </c>
      <c r="Z32" s="25">
        <f>SUM(ENERO:DICIEMBRE!Z32)</f>
        <v>0</v>
      </c>
      <c r="AA32" s="25">
        <f>SUM(ENERO:DICIEMBRE!AA32)</f>
        <v>0</v>
      </c>
      <c r="AB32" s="25">
        <f>SUM(ENERO:DICIEMBRE!AB32)</f>
        <v>0</v>
      </c>
      <c r="AC32" s="25">
        <f>SUM(ENERO:DICIEMBRE!AC32)</f>
        <v>0</v>
      </c>
      <c r="AD32" s="25">
        <f>SUM(ENERO:DICIEMBRE!AD32)</f>
        <v>0</v>
      </c>
      <c r="AE32" s="25">
        <f>SUM(ENERO:DICIEMBRE!AE32)</f>
        <v>0</v>
      </c>
      <c r="AF32" s="25">
        <f>SUM(ENERO:DICIEMBRE!AF32)</f>
        <v>0</v>
      </c>
      <c r="AG32" s="25">
        <f>SUM(ENERO:DICIEMBRE!AG32)</f>
        <v>0</v>
      </c>
      <c r="AH32" s="25">
        <f>SUM(ENERO:DICIEMBRE!AH32)</f>
        <v>0</v>
      </c>
      <c r="AI32" s="25">
        <f>SUM(ENERO:DICIEMBRE!AI32)</f>
        <v>0</v>
      </c>
      <c r="AJ32" s="25">
        <f>SUM(ENERO:DICIEMBRE!AJ32)</f>
        <v>0</v>
      </c>
      <c r="AK32" s="25">
        <f>SUM(ENERO:DICIEMBRE!AK32)</f>
        <v>0</v>
      </c>
      <c r="AL32" s="25">
        <f>SUM(ENERO:DICIEMBRE!AL32)</f>
        <v>0</v>
      </c>
      <c r="AM32" s="25">
        <f>SUM(ENERO:DICIEMBRE!AM32)</f>
        <v>0</v>
      </c>
      <c r="AN32" s="25">
        <f>SUM(ENERO:DICIEMBRE!AN32)</f>
        <v>0</v>
      </c>
      <c r="AO32" s="25">
        <f>SUM(ENERO:DICIEMBRE!AO32)</f>
        <v>0</v>
      </c>
      <c r="AP32" s="25">
        <f>SUM(ENERO:DICIEMBRE!AP32)</f>
        <v>0</v>
      </c>
      <c r="AQ32" s="25">
        <f>SUM(ENERO:DICIEMBRE!AQ32)</f>
        <v>0</v>
      </c>
      <c r="AR32" s="25">
        <f>SUM(ENERO:DICIEMBRE!AR32)</f>
        <v>0</v>
      </c>
      <c r="AS32" s="25">
        <f>SUM(ENERO:DICIEMBRE!AS32)</f>
        <v>0</v>
      </c>
      <c r="AT32" s="25">
        <f>SUM(ENERO:DICIEMBRE!AT32)</f>
        <v>0</v>
      </c>
      <c r="AU32" s="25">
        <f>SUM(ENERO:DICIEMBRE!AU32)</f>
        <v>0</v>
      </c>
      <c r="AV32" s="25">
        <f>SUM(ENERO:DICIEMBRE!AV32)</f>
        <v>0</v>
      </c>
      <c r="AW32" s="25">
        <f>SUM(ENERO:DICIEMBRE!AW32)</f>
        <v>0</v>
      </c>
      <c r="AX32" s="25">
        <f>SUM(ENERO:DICIEMBRE!AX32)</f>
        <v>0</v>
      </c>
      <c r="AY32" s="29" t="str">
        <f t="shared" si="16"/>
        <v/>
      </c>
      <c r="BU32" s="3"/>
      <c r="BV32" s="3"/>
      <c r="BW32" s="3"/>
      <c r="CA32" s="31" t="str">
        <f t="shared" si="17"/>
        <v/>
      </c>
      <c r="CB32" s="31" t="str">
        <f t="shared" si="18"/>
        <v/>
      </c>
      <c r="CC32" s="31" t="str">
        <f t="shared" si="19"/>
        <v/>
      </c>
      <c r="CD32" s="31" t="str">
        <f t="shared" si="20"/>
        <v/>
      </c>
      <c r="CE32" s="31" t="str">
        <f t="shared" si="21"/>
        <v/>
      </c>
      <c r="CF32" s="31" t="str">
        <f t="shared" si="22"/>
        <v/>
      </c>
      <c r="CG32" s="31" t="str">
        <f t="shared" si="23"/>
        <v/>
      </c>
      <c r="CH32" s="32">
        <f t="shared" si="24"/>
        <v>0</v>
      </c>
      <c r="CI32" s="32">
        <f t="shared" si="25"/>
        <v>0</v>
      </c>
      <c r="CJ32" s="32">
        <f t="shared" si="26"/>
        <v>0</v>
      </c>
      <c r="CK32" s="32">
        <f t="shared" si="27"/>
        <v>0</v>
      </c>
      <c r="CL32" s="32">
        <f t="shared" si="28"/>
        <v>0</v>
      </c>
      <c r="CM32" s="32">
        <f t="shared" si="29"/>
        <v>0</v>
      </c>
      <c r="CN32" s="32">
        <f t="shared" si="30"/>
        <v>0</v>
      </c>
    </row>
    <row r="33" spans="1:92" ht="16.350000000000001" customHeight="1" x14ac:dyDescent="0.2">
      <c r="A33" s="2920" t="s">
        <v>57</v>
      </c>
      <c r="B33" s="2921"/>
      <c r="C33" s="2922"/>
      <c r="D33" s="65">
        <f>SUM(E33+F33)</f>
        <v>0</v>
      </c>
      <c r="E33" s="34">
        <f t="shared" ref="E33:F35" si="33">SUM(G33+I33+K33+M33+O33+Q33+S33+U33+W33+Y33+AA33+AC33+AE33+AG33+AI33+AK33+AM33+AO33)</f>
        <v>0</v>
      </c>
      <c r="F33" s="35">
        <f t="shared" si="33"/>
        <v>0</v>
      </c>
      <c r="G33" s="25">
        <f>SUM(ENERO:DICIEMBRE!G33)</f>
        <v>0</v>
      </c>
      <c r="H33" s="25">
        <f>SUM(ENERO:DICIEMBRE!H33)</f>
        <v>0</v>
      </c>
      <c r="I33" s="25">
        <f>SUM(ENERO:DICIEMBRE!I33)</f>
        <v>0</v>
      </c>
      <c r="J33" s="25">
        <f>SUM(ENERO:DICIEMBRE!J33)</f>
        <v>0</v>
      </c>
      <c r="K33" s="25">
        <f>SUM(ENERO:DICIEMBRE!K33)</f>
        <v>0</v>
      </c>
      <c r="L33" s="25">
        <f>SUM(ENERO:DICIEMBRE!L33)</f>
        <v>0</v>
      </c>
      <c r="M33" s="25">
        <f>SUM(ENERO:DICIEMBRE!M33)</f>
        <v>0</v>
      </c>
      <c r="N33" s="25">
        <f>SUM(ENERO:DICIEMBRE!N33)</f>
        <v>0</v>
      </c>
      <c r="O33" s="25">
        <f>SUM(ENERO:DICIEMBRE!O33)</f>
        <v>0</v>
      </c>
      <c r="P33" s="25">
        <f>SUM(ENERO:DICIEMBRE!P33)</f>
        <v>0</v>
      </c>
      <c r="Q33" s="25">
        <f>SUM(ENERO:DICIEMBRE!Q33)</f>
        <v>0</v>
      </c>
      <c r="R33" s="25">
        <f>SUM(ENERO:DICIEMBRE!R33)</f>
        <v>0</v>
      </c>
      <c r="S33" s="25">
        <f>SUM(ENERO:DICIEMBRE!S33)</f>
        <v>0</v>
      </c>
      <c r="T33" s="25">
        <f>SUM(ENERO:DICIEMBRE!T33)</f>
        <v>0</v>
      </c>
      <c r="U33" s="25">
        <f>SUM(ENERO:DICIEMBRE!U33)</f>
        <v>0</v>
      </c>
      <c r="V33" s="25">
        <f>SUM(ENERO:DICIEMBRE!V33)</f>
        <v>0</v>
      </c>
      <c r="W33" s="25">
        <f>SUM(ENERO:DICIEMBRE!W33)</f>
        <v>0</v>
      </c>
      <c r="X33" s="25">
        <f>SUM(ENERO:DICIEMBRE!X33)</f>
        <v>0</v>
      </c>
      <c r="Y33" s="25">
        <f>SUM(ENERO:DICIEMBRE!Y33)</f>
        <v>0</v>
      </c>
      <c r="Z33" s="25">
        <f>SUM(ENERO:DICIEMBRE!Z33)</f>
        <v>0</v>
      </c>
      <c r="AA33" s="25">
        <f>SUM(ENERO:DICIEMBRE!AA33)</f>
        <v>0</v>
      </c>
      <c r="AB33" s="25">
        <f>SUM(ENERO:DICIEMBRE!AB33)</f>
        <v>0</v>
      </c>
      <c r="AC33" s="25">
        <f>SUM(ENERO:DICIEMBRE!AC33)</f>
        <v>0</v>
      </c>
      <c r="AD33" s="25">
        <f>SUM(ENERO:DICIEMBRE!AD33)</f>
        <v>0</v>
      </c>
      <c r="AE33" s="25">
        <f>SUM(ENERO:DICIEMBRE!AE33)</f>
        <v>0</v>
      </c>
      <c r="AF33" s="25">
        <f>SUM(ENERO:DICIEMBRE!AF33)</f>
        <v>0</v>
      </c>
      <c r="AG33" s="25">
        <f>SUM(ENERO:DICIEMBRE!AG33)</f>
        <v>0</v>
      </c>
      <c r="AH33" s="25">
        <f>SUM(ENERO:DICIEMBRE!AH33)</f>
        <v>0</v>
      </c>
      <c r="AI33" s="25">
        <f>SUM(ENERO:DICIEMBRE!AI33)</f>
        <v>0</v>
      </c>
      <c r="AJ33" s="25">
        <f>SUM(ENERO:DICIEMBRE!AJ33)</f>
        <v>0</v>
      </c>
      <c r="AK33" s="25">
        <f>SUM(ENERO:DICIEMBRE!AK33)</f>
        <v>0</v>
      </c>
      <c r="AL33" s="25">
        <f>SUM(ENERO:DICIEMBRE!AL33)</f>
        <v>0</v>
      </c>
      <c r="AM33" s="25">
        <f>SUM(ENERO:DICIEMBRE!AM33)</f>
        <v>0</v>
      </c>
      <c r="AN33" s="25">
        <f>SUM(ENERO:DICIEMBRE!AN33)</f>
        <v>0</v>
      </c>
      <c r="AO33" s="25">
        <f>SUM(ENERO:DICIEMBRE!AO33)</f>
        <v>0</v>
      </c>
      <c r="AP33" s="25">
        <f>SUM(ENERO:DICIEMBRE!AP33)</f>
        <v>0</v>
      </c>
      <c r="AQ33" s="25">
        <f>SUM(ENERO:DICIEMBRE!AQ33)</f>
        <v>0</v>
      </c>
      <c r="AR33" s="25">
        <f>SUM(ENERO:DICIEMBRE!AR33)</f>
        <v>0</v>
      </c>
      <c r="AS33" s="25">
        <f>SUM(ENERO:DICIEMBRE!AS33)</f>
        <v>0</v>
      </c>
      <c r="AT33" s="25">
        <f>SUM(ENERO:DICIEMBRE!AT33)</f>
        <v>0</v>
      </c>
      <c r="AU33" s="25">
        <f>SUM(ENERO:DICIEMBRE!AU33)</f>
        <v>0</v>
      </c>
      <c r="AV33" s="25">
        <f>SUM(ENERO:DICIEMBRE!AV33)</f>
        <v>0</v>
      </c>
      <c r="AW33" s="25">
        <f>SUM(ENERO:DICIEMBRE!AW33)</f>
        <v>0</v>
      </c>
      <c r="AX33" s="25">
        <f>SUM(ENERO:DICIEMBRE!AX33)</f>
        <v>0</v>
      </c>
      <c r="AY33" s="29" t="str">
        <f t="shared" si="16"/>
        <v/>
      </c>
      <c r="BU33" s="3"/>
      <c r="BV33" s="3"/>
      <c r="BW33" s="3"/>
      <c r="CA33" s="31" t="str">
        <f t="shared" si="17"/>
        <v/>
      </c>
      <c r="CB33" s="31" t="str">
        <f t="shared" si="18"/>
        <v/>
      </c>
      <c r="CC33" s="31" t="str">
        <f t="shared" si="19"/>
        <v/>
      </c>
      <c r="CD33" s="31" t="str">
        <f t="shared" si="20"/>
        <v/>
      </c>
      <c r="CE33" s="31" t="str">
        <f t="shared" si="21"/>
        <v/>
      </c>
      <c r="CF33" s="31" t="str">
        <f t="shared" si="22"/>
        <v/>
      </c>
      <c r="CG33" s="31" t="str">
        <f t="shared" si="23"/>
        <v/>
      </c>
      <c r="CH33" s="32">
        <f t="shared" si="24"/>
        <v>0</v>
      </c>
      <c r="CI33" s="32">
        <f t="shared" si="25"/>
        <v>0</v>
      </c>
      <c r="CJ33" s="32">
        <f t="shared" si="26"/>
        <v>0</v>
      </c>
      <c r="CK33" s="32">
        <f t="shared" si="27"/>
        <v>0</v>
      </c>
      <c r="CL33" s="32">
        <f t="shared" si="28"/>
        <v>0</v>
      </c>
      <c r="CM33" s="32">
        <f t="shared" si="29"/>
        <v>0</v>
      </c>
      <c r="CN33" s="32">
        <f t="shared" si="30"/>
        <v>0</v>
      </c>
    </row>
    <row r="34" spans="1:92" ht="16.350000000000001" customHeight="1" x14ac:dyDescent="0.2">
      <c r="A34" s="2920" t="s">
        <v>58</v>
      </c>
      <c r="B34" s="2921"/>
      <c r="C34" s="2922"/>
      <c r="D34" s="65">
        <f t="shared" si="15"/>
        <v>0</v>
      </c>
      <c r="E34" s="34">
        <f t="shared" si="33"/>
        <v>0</v>
      </c>
      <c r="F34" s="35">
        <f t="shared" si="33"/>
        <v>0</v>
      </c>
      <c r="G34" s="25">
        <f>SUM(ENERO:DICIEMBRE!G34)</f>
        <v>0</v>
      </c>
      <c r="H34" s="25">
        <f>SUM(ENERO:DICIEMBRE!H34)</f>
        <v>0</v>
      </c>
      <c r="I34" s="25">
        <f>SUM(ENERO:DICIEMBRE!I34)</f>
        <v>0</v>
      </c>
      <c r="J34" s="25">
        <f>SUM(ENERO:DICIEMBRE!J34)</f>
        <v>0</v>
      </c>
      <c r="K34" s="25">
        <f>SUM(ENERO:DICIEMBRE!K34)</f>
        <v>0</v>
      </c>
      <c r="L34" s="25">
        <f>SUM(ENERO:DICIEMBRE!L34)</f>
        <v>0</v>
      </c>
      <c r="M34" s="25">
        <f>SUM(ENERO:DICIEMBRE!M34)</f>
        <v>0</v>
      </c>
      <c r="N34" s="25">
        <f>SUM(ENERO:DICIEMBRE!N34)</f>
        <v>0</v>
      </c>
      <c r="O34" s="25">
        <f>SUM(ENERO:DICIEMBRE!O34)</f>
        <v>0</v>
      </c>
      <c r="P34" s="25">
        <f>SUM(ENERO:DICIEMBRE!P34)</f>
        <v>0</v>
      </c>
      <c r="Q34" s="25">
        <f>SUM(ENERO:DICIEMBRE!Q34)</f>
        <v>0</v>
      </c>
      <c r="R34" s="25">
        <f>SUM(ENERO:DICIEMBRE!R34)</f>
        <v>0</v>
      </c>
      <c r="S34" s="25">
        <f>SUM(ENERO:DICIEMBRE!S34)</f>
        <v>0</v>
      </c>
      <c r="T34" s="25">
        <f>SUM(ENERO:DICIEMBRE!T34)</f>
        <v>0</v>
      </c>
      <c r="U34" s="25">
        <f>SUM(ENERO:DICIEMBRE!U34)</f>
        <v>0</v>
      </c>
      <c r="V34" s="25">
        <f>SUM(ENERO:DICIEMBRE!V34)</f>
        <v>0</v>
      </c>
      <c r="W34" s="25">
        <f>SUM(ENERO:DICIEMBRE!W34)</f>
        <v>0</v>
      </c>
      <c r="X34" s="25">
        <f>SUM(ENERO:DICIEMBRE!X34)</f>
        <v>0</v>
      </c>
      <c r="Y34" s="25">
        <f>SUM(ENERO:DICIEMBRE!Y34)</f>
        <v>0</v>
      </c>
      <c r="Z34" s="25">
        <f>SUM(ENERO:DICIEMBRE!Z34)</f>
        <v>0</v>
      </c>
      <c r="AA34" s="25">
        <f>SUM(ENERO:DICIEMBRE!AA34)</f>
        <v>0</v>
      </c>
      <c r="AB34" s="25">
        <f>SUM(ENERO:DICIEMBRE!AB34)</f>
        <v>0</v>
      </c>
      <c r="AC34" s="25">
        <f>SUM(ENERO:DICIEMBRE!AC34)</f>
        <v>0</v>
      </c>
      <c r="AD34" s="25">
        <f>SUM(ENERO:DICIEMBRE!AD34)</f>
        <v>0</v>
      </c>
      <c r="AE34" s="25">
        <f>SUM(ENERO:DICIEMBRE!AE34)</f>
        <v>0</v>
      </c>
      <c r="AF34" s="25">
        <f>SUM(ENERO:DICIEMBRE!AF34)</f>
        <v>0</v>
      </c>
      <c r="AG34" s="25">
        <f>SUM(ENERO:DICIEMBRE!AG34)</f>
        <v>0</v>
      </c>
      <c r="AH34" s="25">
        <f>SUM(ENERO:DICIEMBRE!AH34)</f>
        <v>0</v>
      </c>
      <c r="AI34" s="25">
        <f>SUM(ENERO:DICIEMBRE!AI34)</f>
        <v>0</v>
      </c>
      <c r="AJ34" s="25">
        <f>SUM(ENERO:DICIEMBRE!AJ34)</f>
        <v>0</v>
      </c>
      <c r="AK34" s="25">
        <f>SUM(ENERO:DICIEMBRE!AK34)</f>
        <v>0</v>
      </c>
      <c r="AL34" s="25">
        <f>SUM(ENERO:DICIEMBRE!AL34)</f>
        <v>0</v>
      </c>
      <c r="AM34" s="25">
        <f>SUM(ENERO:DICIEMBRE!AM34)</f>
        <v>0</v>
      </c>
      <c r="AN34" s="25">
        <f>SUM(ENERO:DICIEMBRE!AN34)</f>
        <v>0</v>
      </c>
      <c r="AO34" s="25">
        <f>SUM(ENERO:DICIEMBRE!AO34)</f>
        <v>0</v>
      </c>
      <c r="AP34" s="25">
        <f>SUM(ENERO:DICIEMBRE!AP34)</f>
        <v>0</v>
      </c>
      <c r="AQ34" s="25">
        <f>SUM(ENERO:DICIEMBRE!AQ34)</f>
        <v>0</v>
      </c>
      <c r="AR34" s="25">
        <f>SUM(ENERO:DICIEMBRE!AR34)</f>
        <v>0</v>
      </c>
      <c r="AS34" s="25">
        <f>SUM(ENERO:DICIEMBRE!AS34)</f>
        <v>0</v>
      </c>
      <c r="AT34" s="25">
        <f>SUM(ENERO:DICIEMBRE!AT34)</f>
        <v>0</v>
      </c>
      <c r="AU34" s="25">
        <f>SUM(ENERO:DICIEMBRE!AU34)</f>
        <v>0</v>
      </c>
      <c r="AV34" s="25">
        <f>SUM(ENERO:DICIEMBRE!AV34)</f>
        <v>0</v>
      </c>
      <c r="AW34" s="25">
        <f>SUM(ENERO:DICIEMBRE!AW34)</f>
        <v>0</v>
      </c>
      <c r="AX34" s="25">
        <f>SUM(ENERO:DICIEMBRE!AX34)</f>
        <v>0</v>
      </c>
      <c r="AY34" s="29" t="str">
        <f t="shared" si="16"/>
        <v/>
      </c>
      <c r="BU34" s="3"/>
      <c r="BV34" s="3"/>
      <c r="BW34" s="3"/>
      <c r="CA34" s="31" t="str">
        <f t="shared" si="17"/>
        <v/>
      </c>
      <c r="CB34" s="31" t="str">
        <f t="shared" si="18"/>
        <v/>
      </c>
      <c r="CC34" s="31" t="str">
        <f t="shared" si="19"/>
        <v/>
      </c>
      <c r="CD34" s="31" t="str">
        <f t="shared" si="20"/>
        <v/>
      </c>
      <c r="CE34" s="31" t="str">
        <f t="shared" si="21"/>
        <v/>
      </c>
      <c r="CF34" s="31" t="str">
        <f t="shared" si="22"/>
        <v/>
      </c>
      <c r="CG34" s="31" t="str">
        <f t="shared" si="23"/>
        <v/>
      </c>
      <c r="CH34" s="32">
        <f t="shared" si="24"/>
        <v>0</v>
      </c>
      <c r="CI34" s="32">
        <f t="shared" si="25"/>
        <v>0</v>
      </c>
      <c r="CJ34" s="32">
        <f t="shared" si="26"/>
        <v>0</v>
      </c>
      <c r="CK34" s="32">
        <f t="shared" si="27"/>
        <v>0</v>
      </c>
      <c r="CL34" s="32">
        <f t="shared" si="28"/>
        <v>0</v>
      </c>
      <c r="CM34" s="32">
        <f t="shared" si="29"/>
        <v>0</v>
      </c>
      <c r="CN34" s="32">
        <f t="shared" si="30"/>
        <v>0</v>
      </c>
    </row>
    <row r="35" spans="1:92" ht="16.350000000000001" customHeight="1" x14ac:dyDescent="0.2">
      <c r="A35" s="3060" t="s">
        <v>59</v>
      </c>
      <c r="B35" s="3032"/>
      <c r="C35" s="3061"/>
      <c r="D35" s="75">
        <f t="shared" si="15"/>
        <v>0</v>
      </c>
      <c r="E35" s="42">
        <f t="shared" si="33"/>
        <v>0</v>
      </c>
      <c r="F35" s="43">
        <f t="shared" si="33"/>
        <v>0</v>
      </c>
      <c r="G35" s="25">
        <f>SUM(ENERO:DICIEMBRE!G35)</f>
        <v>0</v>
      </c>
      <c r="H35" s="25">
        <f>SUM(ENERO:DICIEMBRE!H35)</f>
        <v>0</v>
      </c>
      <c r="I35" s="25">
        <f>SUM(ENERO:DICIEMBRE!I35)</f>
        <v>0</v>
      </c>
      <c r="J35" s="25">
        <f>SUM(ENERO:DICIEMBRE!J35)</f>
        <v>0</v>
      </c>
      <c r="K35" s="25">
        <f>SUM(ENERO:DICIEMBRE!K35)</f>
        <v>0</v>
      </c>
      <c r="L35" s="25">
        <f>SUM(ENERO:DICIEMBRE!L35)</f>
        <v>0</v>
      </c>
      <c r="M35" s="25">
        <f>SUM(ENERO:DICIEMBRE!M35)</f>
        <v>0</v>
      </c>
      <c r="N35" s="25">
        <f>SUM(ENERO:DICIEMBRE!N35)</f>
        <v>0</v>
      </c>
      <c r="O35" s="25">
        <f>SUM(ENERO:DICIEMBRE!O35)</f>
        <v>0</v>
      </c>
      <c r="P35" s="25">
        <f>SUM(ENERO:DICIEMBRE!P35)</f>
        <v>0</v>
      </c>
      <c r="Q35" s="25">
        <f>SUM(ENERO:DICIEMBRE!Q35)</f>
        <v>0</v>
      </c>
      <c r="R35" s="25">
        <f>SUM(ENERO:DICIEMBRE!R35)</f>
        <v>0</v>
      </c>
      <c r="S35" s="25">
        <f>SUM(ENERO:DICIEMBRE!S35)</f>
        <v>0</v>
      </c>
      <c r="T35" s="25">
        <f>SUM(ENERO:DICIEMBRE!T35)</f>
        <v>0</v>
      </c>
      <c r="U35" s="25">
        <f>SUM(ENERO:DICIEMBRE!U35)</f>
        <v>0</v>
      </c>
      <c r="V35" s="25">
        <f>SUM(ENERO:DICIEMBRE!V35)</f>
        <v>0</v>
      </c>
      <c r="W35" s="25">
        <f>SUM(ENERO:DICIEMBRE!W35)</f>
        <v>0</v>
      </c>
      <c r="X35" s="25">
        <f>SUM(ENERO:DICIEMBRE!X35)</f>
        <v>0</v>
      </c>
      <c r="Y35" s="25">
        <f>SUM(ENERO:DICIEMBRE!Y35)</f>
        <v>0</v>
      </c>
      <c r="Z35" s="25">
        <f>SUM(ENERO:DICIEMBRE!Z35)</f>
        <v>0</v>
      </c>
      <c r="AA35" s="25">
        <f>SUM(ENERO:DICIEMBRE!AA35)</f>
        <v>0</v>
      </c>
      <c r="AB35" s="25">
        <f>SUM(ENERO:DICIEMBRE!AB35)</f>
        <v>0</v>
      </c>
      <c r="AC35" s="25">
        <f>SUM(ENERO:DICIEMBRE!AC35)</f>
        <v>0</v>
      </c>
      <c r="AD35" s="25">
        <f>SUM(ENERO:DICIEMBRE!AD35)</f>
        <v>0</v>
      </c>
      <c r="AE35" s="25">
        <f>SUM(ENERO:DICIEMBRE!AE35)</f>
        <v>0</v>
      </c>
      <c r="AF35" s="25">
        <f>SUM(ENERO:DICIEMBRE!AF35)</f>
        <v>0</v>
      </c>
      <c r="AG35" s="25">
        <f>SUM(ENERO:DICIEMBRE!AG35)</f>
        <v>0</v>
      </c>
      <c r="AH35" s="25">
        <f>SUM(ENERO:DICIEMBRE!AH35)</f>
        <v>0</v>
      </c>
      <c r="AI35" s="25">
        <f>SUM(ENERO:DICIEMBRE!AI35)</f>
        <v>0</v>
      </c>
      <c r="AJ35" s="25">
        <f>SUM(ENERO:DICIEMBRE!AJ35)</f>
        <v>0</v>
      </c>
      <c r="AK35" s="25">
        <f>SUM(ENERO:DICIEMBRE!AK35)</f>
        <v>0</v>
      </c>
      <c r="AL35" s="25">
        <f>SUM(ENERO:DICIEMBRE!AL35)</f>
        <v>0</v>
      </c>
      <c r="AM35" s="25">
        <f>SUM(ENERO:DICIEMBRE!AM35)</f>
        <v>0</v>
      </c>
      <c r="AN35" s="25">
        <f>SUM(ENERO:DICIEMBRE!AN35)</f>
        <v>0</v>
      </c>
      <c r="AO35" s="25">
        <f>SUM(ENERO:DICIEMBRE!AO35)</f>
        <v>0</v>
      </c>
      <c r="AP35" s="25">
        <f>SUM(ENERO:DICIEMBRE!AP35)</f>
        <v>0</v>
      </c>
      <c r="AQ35" s="25">
        <f>SUM(ENERO:DICIEMBRE!AQ35)</f>
        <v>0</v>
      </c>
      <c r="AR35" s="25">
        <f>SUM(ENERO:DICIEMBRE!AR35)</f>
        <v>0</v>
      </c>
      <c r="AS35" s="25">
        <f>SUM(ENERO:DICIEMBRE!AS35)</f>
        <v>0</v>
      </c>
      <c r="AT35" s="25">
        <f>SUM(ENERO:DICIEMBRE!AT35)</f>
        <v>0</v>
      </c>
      <c r="AU35" s="25">
        <f>SUM(ENERO:DICIEMBRE!AU35)</f>
        <v>0</v>
      </c>
      <c r="AV35" s="25">
        <f>SUM(ENERO:DICIEMBRE!AV35)</f>
        <v>0</v>
      </c>
      <c r="AW35" s="25">
        <f>SUM(ENERO:DICIEMBRE!AW35)</f>
        <v>0</v>
      </c>
      <c r="AX35" s="25">
        <f>SUM(ENERO:DICIEMBRE!AX35)</f>
        <v>0</v>
      </c>
      <c r="AY35" s="29" t="str">
        <f t="shared" si="16"/>
        <v/>
      </c>
      <c r="BU35" s="3"/>
      <c r="BV35" s="3"/>
      <c r="BW35" s="3"/>
      <c r="CA35" s="31" t="str">
        <f t="shared" si="17"/>
        <v/>
      </c>
      <c r="CB35" s="31" t="str">
        <f t="shared" si="18"/>
        <v/>
      </c>
      <c r="CC35" s="31" t="str">
        <f t="shared" si="19"/>
        <v/>
      </c>
      <c r="CD35" s="31" t="str">
        <f t="shared" si="20"/>
        <v/>
      </c>
      <c r="CE35" s="31" t="str">
        <f t="shared" si="21"/>
        <v/>
      </c>
      <c r="CF35" s="31" t="str">
        <f t="shared" si="22"/>
        <v/>
      </c>
      <c r="CG35" s="31" t="str">
        <f t="shared" si="23"/>
        <v/>
      </c>
      <c r="CH35" s="32">
        <f t="shared" si="24"/>
        <v>0</v>
      </c>
      <c r="CI35" s="32">
        <f t="shared" si="25"/>
        <v>0</v>
      </c>
      <c r="CJ35" s="32">
        <f t="shared" si="26"/>
        <v>0</v>
      </c>
      <c r="CK35" s="32">
        <f t="shared" si="27"/>
        <v>0</v>
      </c>
      <c r="CL35" s="32">
        <f t="shared" si="28"/>
        <v>0</v>
      </c>
      <c r="CM35" s="32">
        <f t="shared" si="29"/>
        <v>0</v>
      </c>
      <c r="CN35" s="32">
        <f t="shared" si="30"/>
        <v>0</v>
      </c>
    </row>
    <row r="36" spans="1:92" ht="16.350000000000001" customHeight="1" x14ac:dyDescent="0.2">
      <c r="A36" s="3077" t="s">
        <v>60</v>
      </c>
      <c r="B36" s="3077"/>
      <c r="C36" s="3077"/>
      <c r="D36" s="78">
        <f t="shared" ref="D36:AX36" si="34">SUM(D19:D35)</f>
        <v>1339</v>
      </c>
      <c r="E36" s="79">
        <f t="shared" si="34"/>
        <v>624</v>
      </c>
      <c r="F36" s="80">
        <f t="shared" si="34"/>
        <v>715</v>
      </c>
      <c r="G36" s="78">
        <f t="shared" si="34"/>
        <v>0</v>
      </c>
      <c r="H36" s="80">
        <f t="shared" si="34"/>
        <v>0</v>
      </c>
      <c r="I36" s="78">
        <f t="shared" si="34"/>
        <v>2</v>
      </c>
      <c r="J36" s="80">
        <f t="shared" si="34"/>
        <v>3</v>
      </c>
      <c r="K36" s="78">
        <f t="shared" si="34"/>
        <v>0</v>
      </c>
      <c r="L36" s="80">
        <f t="shared" si="34"/>
        <v>10</v>
      </c>
      <c r="M36" s="78">
        <f t="shared" si="34"/>
        <v>29</v>
      </c>
      <c r="N36" s="80">
        <f t="shared" si="34"/>
        <v>1</v>
      </c>
      <c r="O36" s="78">
        <f t="shared" si="34"/>
        <v>49</v>
      </c>
      <c r="P36" s="80">
        <f t="shared" si="34"/>
        <v>42</v>
      </c>
      <c r="Q36" s="78">
        <f t="shared" si="34"/>
        <v>46</v>
      </c>
      <c r="R36" s="80">
        <f t="shared" si="34"/>
        <v>42</v>
      </c>
      <c r="S36" s="78">
        <f t="shared" si="34"/>
        <v>60</v>
      </c>
      <c r="T36" s="80">
        <f t="shared" si="34"/>
        <v>49</v>
      </c>
      <c r="U36" s="78">
        <f t="shared" si="34"/>
        <v>97</v>
      </c>
      <c r="V36" s="80">
        <f t="shared" si="34"/>
        <v>43</v>
      </c>
      <c r="W36" s="81">
        <f t="shared" si="34"/>
        <v>86</v>
      </c>
      <c r="X36" s="82">
        <f t="shared" si="34"/>
        <v>34</v>
      </c>
      <c r="Y36" s="78">
        <f t="shared" si="34"/>
        <v>94</v>
      </c>
      <c r="Z36" s="80">
        <f t="shared" si="34"/>
        <v>79</v>
      </c>
      <c r="AA36" s="81">
        <f t="shared" si="34"/>
        <v>44</v>
      </c>
      <c r="AB36" s="82">
        <f t="shared" si="34"/>
        <v>41</v>
      </c>
      <c r="AC36" s="78">
        <f t="shared" si="34"/>
        <v>7</v>
      </c>
      <c r="AD36" s="80">
        <f t="shared" si="34"/>
        <v>8</v>
      </c>
      <c r="AE36" s="78">
        <f t="shared" si="34"/>
        <v>9</v>
      </c>
      <c r="AF36" s="82">
        <f t="shared" si="34"/>
        <v>65</v>
      </c>
      <c r="AG36" s="78">
        <f t="shared" si="34"/>
        <v>32</v>
      </c>
      <c r="AH36" s="80">
        <f t="shared" si="34"/>
        <v>104</v>
      </c>
      <c r="AI36" s="78">
        <f t="shared" si="34"/>
        <v>39</v>
      </c>
      <c r="AJ36" s="82">
        <f t="shared" si="34"/>
        <v>114</v>
      </c>
      <c r="AK36" s="78">
        <f t="shared" si="34"/>
        <v>10</v>
      </c>
      <c r="AL36" s="80">
        <f t="shared" si="34"/>
        <v>34</v>
      </c>
      <c r="AM36" s="78">
        <f t="shared" si="34"/>
        <v>10</v>
      </c>
      <c r="AN36" s="80">
        <f t="shared" si="34"/>
        <v>34</v>
      </c>
      <c r="AO36" s="78">
        <f t="shared" si="34"/>
        <v>10</v>
      </c>
      <c r="AP36" s="83">
        <f t="shared" si="34"/>
        <v>12</v>
      </c>
      <c r="AQ36" s="80">
        <f t="shared" si="34"/>
        <v>8</v>
      </c>
      <c r="AR36" s="80">
        <f t="shared" si="34"/>
        <v>1</v>
      </c>
      <c r="AS36" s="84">
        <f t="shared" si="34"/>
        <v>1319</v>
      </c>
      <c r="AT36" s="84">
        <f t="shared" si="34"/>
        <v>1</v>
      </c>
      <c r="AU36" s="84">
        <f t="shared" si="34"/>
        <v>0</v>
      </c>
      <c r="AV36" s="84">
        <f t="shared" si="34"/>
        <v>11</v>
      </c>
      <c r="AW36" s="84">
        <f t="shared" si="34"/>
        <v>0</v>
      </c>
      <c r="AX36" s="84">
        <f t="shared" si="34"/>
        <v>0</v>
      </c>
      <c r="AY36" s="9"/>
      <c r="BU36" s="3"/>
      <c r="BV36" s="3"/>
      <c r="BW36" s="3"/>
      <c r="CA36" s="31"/>
      <c r="CB36" s="31"/>
      <c r="CC36" s="31"/>
      <c r="CD36" s="31"/>
      <c r="CE36" s="31"/>
      <c r="CF36" s="31"/>
      <c r="CG36" s="31"/>
      <c r="CH36" s="32"/>
      <c r="CI36" s="32"/>
      <c r="CJ36" s="32"/>
      <c r="CK36" s="32"/>
      <c r="CL36" s="32"/>
      <c r="CM36" s="32"/>
      <c r="CN36" s="32"/>
    </row>
    <row r="37" spans="1:92" ht="30" customHeight="1" x14ac:dyDescent="0.2">
      <c r="A37" s="85" t="s">
        <v>61</v>
      </c>
      <c r="B37" s="86"/>
      <c r="C37" s="86"/>
      <c r="D37" s="87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31.5" customHeight="1" x14ac:dyDescent="0.2">
      <c r="A38" s="3017" t="s">
        <v>62</v>
      </c>
      <c r="B38" s="3018"/>
      <c r="C38" s="3018"/>
      <c r="D38" s="3017" t="s">
        <v>63</v>
      </c>
      <c r="E38" s="3018"/>
      <c r="F38" s="3019"/>
      <c r="G38" s="2984" t="s">
        <v>64</v>
      </c>
      <c r="H38" s="2982"/>
      <c r="I38" s="2982"/>
      <c r="J38" s="2982"/>
      <c r="K38" s="2982"/>
      <c r="L38" s="2982"/>
      <c r="M38" s="2982"/>
      <c r="N38" s="2982"/>
      <c r="O38" s="2982"/>
      <c r="P38" s="2982"/>
      <c r="Q38" s="2982"/>
      <c r="R38" s="2982"/>
      <c r="S38" s="2982"/>
      <c r="T38" s="2982"/>
      <c r="U38" s="2982"/>
      <c r="V38" s="2982"/>
      <c r="W38" s="2982"/>
      <c r="X38" s="2982"/>
      <c r="Y38" s="2982"/>
      <c r="Z38" s="2982"/>
      <c r="AA38" s="2982"/>
      <c r="AB38" s="2982"/>
      <c r="AC38" s="2982"/>
      <c r="AD38" s="2982"/>
      <c r="AE38" s="2982"/>
      <c r="AF38" s="2982"/>
      <c r="AG38" s="2982"/>
      <c r="AH38" s="2982"/>
      <c r="AI38" s="2982"/>
      <c r="AJ38" s="2982"/>
      <c r="AK38" s="2982"/>
      <c r="AL38" s="2982"/>
      <c r="AM38" s="2982"/>
      <c r="AN38" s="2982"/>
      <c r="AO38" s="2982"/>
      <c r="AP38" s="3023"/>
      <c r="AQ38" s="3019" t="s">
        <v>6</v>
      </c>
      <c r="AR38" s="3019" t="s">
        <v>7</v>
      </c>
      <c r="AS38" s="3019" t="s">
        <v>8</v>
      </c>
      <c r="AT38" s="3019" t="s">
        <v>9</v>
      </c>
      <c r="AU38" s="2973" t="s">
        <v>10</v>
      </c>
      <c r="AV38" s="2973" t="s">
        <v>11</v>
      </c>
      <c r="AW38" s="3063" t="s">
        <v>65</v>
      </c>
      <c r="BI38" s="3"/>
      <c r="BJ38" s="3"/>
      <c r="BK38" s="3"/>
      <c r="BL38" s="4"/>
      <c r="BM38" s="4"/>
      <c r="BN38" s="4"/>
      <c r="BO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3051"/>
      <c r="B39" s="3052"/>
      <c r="C39" s="3116"/>
      <c r="D39" s="3117"/>
      <c r="E39" s="3118"/>
      <c r="F39" s="3022"/>
      <c r="G39" s="2980" t="s">
        <v>13</v>
      </c>
      <c r="H39" s="2981"/>
      <c r="I39" s="2984" t="s">
        <v>14</v>
      </c>
      <c r="J39" s="2983"/>
      <c r="K39" s="2982" t="s">
        <v>15</v>
      </c>
      <c r="L39" s="2983"/>
      <c r="M39" s="2984" t="s">
        <v>16</v>
      </c>
      <c r="N39" s="2983"/>
      <c r="O39" s="2984" t="s">
        <v>17</v>
      </c>
      <c r="P39" s="2983"/>
      <c r="Q39" s="2984" t="s">
        <v>18</v>
      </c>
      <c r="R39" s="2983"/>
      <c r="S39" s="2984" t="s">
        <v>19</v>
      </c>
      <c r="T39" s="2983"/>
      <c r="U39" s="2984" t="s">
        <v>20</v>
      </c>
      <c r="V39" s="2983"/>
      <c r="W39" s="2984" t="s">
        <v>21</v>
      </c>
      <c r="X39" s="2983"/>
      <c r="Y39" s="2984" t="s">
        <v>22</v>
      </c>
      <c r="Z39" s="2993"/>
      <c r="AA39" s="2984" t="s">
        <v>23</v>
      </c>
      <c r="AB39" s="2993"/>
      <c r="AC39" s="2984" t="s">
        <v>24</v>
      </c>
      <c r="AD39" s="2993"/>
      <c r="AE39" s="2984" t="s">
        <v>25</v>
      </c>
      <c r="AF39" s="2993"/>
      <c r="AG39" s="2984" t="s">
        <v>26</v>
      </c>
      <c r="AH39" s="2993"/>
      <c r="AI39" s="2984" t="s">
        <v>27</v>
      </c>
      <c r="AJ39" s="2993"/>
      <c r="AK39" s="2984" t="s">
        <v>28</v>
      </c>
      <c r="AL39" s="2993"/>
      <c r="AM39" s="2984" t="s">
        <v>29</v>
      </c>
      <c r="AN39" s="2993"/>
      <c r="AO39" s="2984" t="s">
        <v>30</v>
      </c>
      <c r="AP39" s="3070"/>
      <c r="AQ39" s="2961"/>
      <c r="AR39" s="2961"/>
      <c r="AS39" s="2961"/>
      <c r="AT39" s="2961"/>
      <c r="AU39" s="2912"/>
      <c r="AV39" s="2912"/>
      <c r="AW39" s="3064"/>
      <c r="BJ39" s="3"/>
      <c r="BK39" s="3"/>
      <c r="BL39" s="3"/>
      <c r="BM39" s="4"/>
      <c r="BN39" s="4"/>
      <c r="BO39" s="4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3116"/>
      <c r="B40" s="3116"/>
      <c r="C40" s="2961"/>
      <c r="D40" s="88" t="s">
        <v>31</v>
      </c>
      <c r="E40" s="16" t="s">
        <v>32</v>
      </c>
      <c r="F40" s="89" t="s">
        <v>33</v>
      </c>
      <c r="G40" s="88" t="s">
        <v>32</v>
      </c>
      <c r="H40" s="89" t="s">
        <v>33</v>
      </c>
      <c r="I40" s="88" t="s">
        <v>32</v>
      </c>
      <c r="J40" s="89" t="s">
        <v>33</v>
      </c>
      <c r="K40" s="15" t="s">
        <v>32</v>
      </c>
      <c r="L40" s="89" t="s">
        <v>33</v>
      </c>
      <c r="M40" s="16" t="s">
        <v>32</v>
      </c>
      <c r="N40" s="89" t="s">
        <v>33</v>
      </c>
      <c r="O40" s="16" t="s">
        <v>32</v>
      </c>
      <c r="P40" s="89" t="s">
        <v>33</v>
      </c>
      <c r="Q40" s="16" t="s">
        <v>32</v>
      </c>
      <c r="R40" s="89" t="s">
        <v>33</v>
      </c>
      <c r="S40" s="16" t="s">
        <v>32</v>
      </c>
      <c r="T40" s="89" t="s">
        <v>33</v>
      </c>
      <c r="U40" s="90" t="s">
        <v>32</v>
      </c>
      <c r="V40" s="17" t="s">
        <v>33</v>
      </c>
      <c r="W40" s="90" t="s">
        <v>32</v>
      </c>
      <c r="X40" s="17" t="s">
        <v>33</v>
      </c>
      <c r="Y40" s="90" t="s">
        <v>32</v>
      </c>
      <c r="Z40" s="17" t="s">
        <v>33</v>
      </c>
      <c r="AA40" s="90" t="s">
        <v>32</v>
      </c>
      <c r="AB40" s="17" t="s">
        <v>33</v>
      </c>
      <c r="AC40" s="90" t="s">
        <v>32</v>
      </c>
      <c r="AD40" s="17" t="s">
        <v>33</v>
      </c>
      <c r="AE40" s="90" t="s">
        <v>32</v>
      </c>
      <c r="AF40" s="17" t="s">
        <v>33</v>
      </c>
      <c r="AG40" s="90" t="s">
        <v>32</v>
      </c>
      <c r="AH40" s="17" t="s">
        <v>33</v>
      </c>
      <c r="AI40" s="90" t="s">
        <v>32</v>
      </c>
      <c r="AJ40" s="17" t="s">
        <v>33</v>
      </c>
      <c r="AK40" s="90" t="s">
        <v>32</v>
      </c>
      <c r="AL40" s="17" t="s">
        <v>33</v>
      </c>
      <c r="AM40" s="90" t="s">
        <v>32</v>
      </c>
      <c r="AN40" s="17" t="s">
        <v>33</v>
      </c>
      <c r="AO40" s="90" t="s">
        <v>32</v>
      </c>
      <c r="AP40" s="19" t="s">
        <v>33</v>
      </c>
      <c r="AQ40" s="3022"/>
      <c r="AR40" s="3022"/>
      <c r="AS40" s="3022"/>
      <c r="AT40" s="3022"/>
      <c r="AU40" s="2966"/>
      <c r="AV40" s="2966"/>
      <c r="AW40" s="3065"/>
      <c r="BJ40" s="3"/>
      <c r="BK40" s="3"/>
      <c r="BL40" s="3"/>
      <c r="BM40" s="4"/>
      <c r="BN40" s="4"/>
      <c r="BO40" s="4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3040" t="s">
        <v>66</v>
      </c>
      <c r="B41" s="3041"/>
      <c r="C41" s="3042"/>
      <c r="D41" s="91">
        <f>SUM(E41+F41)</f>
        <v>0</v>
      </c>
      <c r="E41" s="92">
        <f>SUM(U41+W41+Y41+AA41+AC41+AE41+AG41+AI41+AK41+AM41+AO41)</f>
        <v>0</v>
      </c>
      <c r="F41" s="93">
        <f>SUM(V41+X41+Z41+AB41+AD41+AF41+AH41+AJ41+AL41+AN41+AP41)</f>
        <v>0</v>
      </c>
      <c r="G41" s="66"/>
      <c r="H41" s="68"/>
      <c r="I41" s="66"/>
      <c r="J41" s="68"/>
      <c r="K41" s="66"/>
      <c r="L41" s="68"/>
      <c r="M41" s="66"/>
      <c r="N41" s="68"/>
      <c r="O41" s="66"/>
      <c r="P41" s="68"/>
      <c r="Q41" s="66"/>
      <c r="R41" s="68"/>
      <c r="S41" s="66"/>
      <c r="T41" s="68"/>
      <c r="U41" s="94"/>
      <c r="V41" s="95"/>
      <c r="W41" s="94"/>
      <c r="X41" s="95"/>
      <c r="Y41" s="94"/>
      <c r="Z41" s="95"/>
      <c r="AA41" s="96"/>
      <c r="AB41" s="95"/>
      <c r="AC41" s="97"/>
      <c r="AD41" s="95"/>
      <c r="AE41" s="96"/>
      <c r="AF41" s="95"/>
      <c r="AG41" s="94"/>
      <c r="AH41" s="95"/>
      <c r="AI41" s="94"/>
      <c r="AJ41" s="95"/>
      <c r="AK41" s="96"/>
      <c r="AL41" s="95"/>
      <c r="AM41" s="97"/>
      <c r="AN41" s="95"/>
      <c r="AO41" s="98"/>
      <c r="AP41" s="99"/>
      <c r="AQ41" s="100"/>
      <c r="AR41" s="101"/>
      <c r="AS41" s="101"/>
      <c r="AT41" s="101"/>
      <c r="AU41" s="101"/>
      <c r="AV41" s="101"/>
      <c r="AW41" s="101"/>
      <c r="AX41" s="29" t="str">
        <f t="shared" ref="AX41:AX63" si="35">$CA41&amp;$CB41&amp;$CC41&amp;$CD41&amp;$CE41&amp;$CF41&amp;$CG41</f>
        <v/>
      </c>
      <c r="BJ41" s="3"/>
      <c r="BK41" s="3"/>
      <c r="BL41" s="3"/>
      <c r="BM41" s="4"/>
      <c r="BN41" s="4"/>
      <c r="BO41" s="4"/>
      <c r="CA41" s="31" t="str">
        <f>IF(CH41=1,"* Las consultas de 60 años NO DEBEN ser mayor que el total de Consultas entre 60-64 Años. ","")</f>
        <v/>
      </c>
      <c r="CB41" s="31" t="str">
        <f t="shared" ref="CB41:CB63" si="36">IF(CI41=1,"* Las actividades de usuarios en situación de discapacidad NO DEBEN superar el total. ","")</f>
        <v/>
      </c>
      <c r="CC41" s="31" t="str">
        <f>IF(CJ41=1,"* Las consultas de 12 años NO DEBEN ser mayor que el total de Consultas entre 10-14 Años. ","")</f>
        <v/>
      </c>
      <c r="CD41" s="31" t="str">
        <f>IF(CK41=1,"* Las consultas de Pacientes en control PSCV NO DEBEN ser mayor que el total de Consultas. ","")</f>
        <v/>
      </c>
      <c r="CE41" s="31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1" t="str">
        <f>IF(AND(AU41="",D41&lt;&gt;0),"* No olvide digitar la población SENAME (Digite CEROS si no tiene). ",IF(D41&lt;AU41,"* La Población SENAME NO DEBE ser mayor al Total. ",""))</f>
        <v/>
      </c>
      <c r="CG41" s="31" t="str">
        <f>IF(AND(AV41="",D41&lt;&gt;0),"* No olvide digitar la población Migrante (Digite CEROS si no tiene). ",IF(D41&lt;AV41,"* La Población Migrante NO DEBE ser mayor al Total. ",""))</f>
        <v/>
      </c>
      <c r="CH41" s="32">
        <f>IF(AS41&gt;(AK41+AL41),1,0)</f>
        <v>0</v>
      </c>
      <c r="CI41" s="32">
        <f>IF(D41&lt;AT41,1,0)</f>
        <v>0</v>
      </c>
      <c r="CJ41" s="32">
        <f>IF((Y41+Z41)&lt;AQ41,1,0)</f>
        <v>0</v>
      </c>
      <c r="CK41" s="32">
        <f>IF(D41&lt;AW41,1,0)</f>
        <v>0</v>
      </c>
      <c r="CL41" s="32">
        <f>IF(AND(AR41="",D41&lt;&gt;0),1,IF(F41&lt;AR41,1,0))</f>
        <v>0</v>
      </c>
      <c r="CM41" s="32">
        <f>IF(AND(AU41="",D41&lt;&gt;0),1,IF(D41&lt;AU41,1,0))</f>
        <v>0</v>
      </c>
      <c r="CN41" s="32">
        <f>IF(AND(AV41="",D41&lt;&gt;0),1,IF(D41&lt;AV41,1,0))</f>
        <v>0</v>
      </c>
    </row>
    <row r="42" spans="1:92" ht="24" customHeight="1" x14ac:dyDescent="0.2">
      <c r="A42" s="2920" t="s">
        <v>67</v>
      </c>
      <c r="B42" s="2921"/>
      <c r="C42" s="2922"/>
      <c r="D42" s="102">
        <f>SUM(E42+F42)</f>
        <v>0</v>
      </c>
      <c r="E42" s="103">
        <f>+G42+I42+K42+M42+O42+Q42+S42+U42+W42+Y42+AA42</f>
        <v>0</v>
      </c>
      <c r="F42" s="104">
        <f>+H42+J42+L42+N42+P42+R42+T42+V42+X42+Z42+AB42</f>
        <v>0</v>
      </c>
      <c r="G42" s="105"/>
      <c r="H42" s="106"/>
      <c r="I42" s="105"/>
      <c r="J42" s="107"/>
      <c r="K42" s="105"/>
      <c r="L42" s="106"/>
      <c r="M42" s="105"/>
      <c r="N42" s="106"/>
      <c r="O42" s="105"/>
      <c r="P42" s="106"/>
      <c r="Q42" s="105"/>
      <c r="R42" s="108"/>
      <c r="S42" s="105"/>
      <c r="T42" s="108"/>
      <c r="U42" s="105"/>
      <c r="V42" s="106"/>
      <c r="W42" s="105"/>
      <c r="X42" s="108"/>
      <c r="Y42" s="105"/>
      <c r="Z42" s="108"/>
      <c r="AA42" s="105"/>
      <c r="AB42" s="106"/>
      <c r="AC42" s="66"/>
      <c r="AD42" s="67"/>
      <c r="AE42" s="109"/>
      <c r="AF42" s="67"/>
      <c r="AG42" s="66"/>
      <c r="AH42" s="68"/>
      <c r="AI42" s="66"/>
      <c r="AJ42" s="68"/>
      <c r="AK42" s="109"/>
      <c r="AL42" s="110"/>
      <c r="AM42" s="66"/>
      <c r="AN42" s="67"/>
      <c r="AO42" s="109"/>
      <c r="AP42" s="111"/>
      <c r="AQ42" s="112"/>
      <c r="AR42" s="68"/>
      <c r="AS42" s="68"/>
      <c r="AT42" s="106"/>
      <c r="AU42" s="106"/>
      <c r="AV42" s="106"/>
      <c r="AW42" s="106"/>
      <c r="AX42" s="29" t="str">
        <f t="shared" si="35"/>
        <v/>
      </c>
      <c r="BJ42" s="3"/>
      <c r="BK42" s="3"/>
      <c r="BL42" s="3"/>
      <c r="BM42" s="4"/>
      <c r="BN42" s="4"/>
      <c r="BO42" s="4"/>
      <c r="CA42" s="31"/>
      <c r="CB42" s="31" t="str">
        <f t="shared" si="36"/>
        <v/>
      </c>
      <c r="CC42" s="31"/>
      <c r="CD42" s="31" t="str">
        <f t="shared" ref="CD42:CD63" si="37">IF(CK42=1,"* Las consultas de Pacientes en control PSCV NO DEBEN ser mayor que el total de Consultas. ","")</f>
        <v/>
      </c>
      <c r="CE42" s="31"/>
      <c r="CF42" s="31" t="str">
        <f t="shared" ref="CF42:CF63" si="38">IF(AND(AU42="",D42&lt;&gt;0),"* No olvide digitar la población SENAME (Digite CEROS si no tiene). ",IF(D42&lt;AU42,"* La Población SENAME NO DEBE ser mayor al Total. ",""))</f>
        <v/>
      </c>
      <c r="CG42" s="31" t="str">
        <f t="shared" ref="CG42:CG63" si="39">IF(AND(AV42="",D42&lt;&gt;0),"* No olvide digitar la población Migrante (Digite CEROS si no tiene). ",IF(D42&lt;AV42,"* La Población Migrante NO DEBE ser mayor al Total. ",""))</f>
        <v/>
      </c>
      <c r="CH42" s="32"/>
      <c r="CI42" s="32">
        <f t="shared" ref="CI42:CI63" si="40">IF(D42&lt;AT42,1,0)</f>
        <v>0</v>
      </c>
      <c r="CJ42" s="32"/>
      <c r="CK42" s="32">
        <f t="shared" ref="CK42:CK63" si="41">IF(D42&lt;AW42,1,0)</f>
        <v>0</v>
      </c>
      <c r="CL42" s="32"/>
      <c r="CM42" s="32">
        <f t="shared" ref="CM42:CM63" si="42">IF(AND(AU42="",D42&lt;&gt;0),1,IF(D42&lt;AU42,1,0))</f>
        <v>0</v>
      </c>
      <c r="CN42" s="32">
        <f t="shared" ref="CN42:CN63" si="43">IF(AND(AV42="",D42&lt;&gt;0),1,IF(D42&lt;AV42,1,0))</f>
        <v>0</v>
      </c>
    </row>
    <row r="43" spans="1:92" ht="16.350000000000001" customHeight="1" x14ac:dyDescent="0.2">
      <c r="A43" s="2920" t="s">
        <v>68</v>
      </c>
      <c r="B43" s="2921"/>
      <c r="C43" s="2922"/>
      <c r="D43" s="102">
        <f>SUM(E43+F43)</f>
        <v>0</v>
      </c>
      <c r="E43" s="103">
        <f>+G43+I43+K43+M43+O43+Q43+S43+U43+W43+Y43+AA43</f>
        <v>0</v>
      </c>
      <c r="F43" s="104">
        <f>+H43+J43+L43+N43+P43+R43+T43+V43+X43+Z43+AB43</f>
        <v>0</v>
      </c>
      <c r="G43" s="105"/>
      <c r="H43" s="106"/>
      <c r="I43" s="105"/>
      <c r="J43" s="107"/>
      <c r="K43" s="105"/>
      <c r="L43" s="106"/>
      <c r="M43" s="105"/>
      <c r="N43" s="106"/>
      <c r="O43" s="105"/>
      <c r="P43" s="106"/>
      <c r="Q43" s="105"/>
      <c r="R43" s="108"/>
      <c r="S43" s="105"/>
      <c r="T43" s="108"/>
      <c r="U43" s="105"/>
      <c r="V43" s="106"/>
      <c r="W43" s="105"/>
      <c r="X43" s="108"/>
      <c r="Y43" s="105"/>
      <c r="Z43" s="108"/>
      <c r="AA43" s="105"/>
      <c r="AB43" s="106"/>
      <c r="AC43" s="66"/>
      <c r="AD43" s="67"/>
      <c r="AE43" s="109"/>
      <c r="AF43" s="67"/>
      <c r="AG43" s="66"/>
      <c r="AH43" s="68"/>
      <c r="AI43" s="66"/>
      <c r="AJ43" s="68"/>
      <c r="AK43" s="109"/>
      <c r="AL43" s="110"/>
      <c r="AM43" s="66"/>
      <c r="AN43" s="67"/>
      <c r="AO43" s="109"/>
      <c r="AP43" s="111"/>
      <c r="AQ43" s="112"/>
      <c r="AR43" s="68"/>
      <c r="AS43" s="68"/>
      <c r="AT43" s="106"/>
      <c r="AU43" s="106"/>
      <c r="AV43" s="106"/>
      <c r="AW43" s="106"/>
      <c r="AX43" s="29" t="str">
        <f t="shared" si="35"/>
        <v/>
      </c>
      <c r="BJ43" s="3"/>
      <c r="BK43" s="3"/>
      <c r="BL43" s="3"/>
      <c r="BM43" s="4"/>
      <c r="BN43" s="4"/>
      <c r="BO43" s="4"/>
      <c r="CA43" s="31"/>
      <c r="CB43" s="31" t="str">
        <f t="shared" si="36"/>
        <v/>
      </c>
      <c r="CC43" s="31"/>
      <c r="CD43" s="31" t="str">
        <f t="shared" si="37"/>
        <v/>
      </c>
      <c r="CE43" s="31"/>
      <c r="CF43" s="31" t="str">
        <f t="shared" si="38"/>
        <v/>
      </c>
      <c r="CG43" s="31" t="str">
        <f t="shared" si="39"/>
        <v/>
      </c>
      <c r="CH43" s="32"/>
      <c r="CI43" s="32">
        <f t="shared" si="40"/>
        <v>0</v>
      </c>
      <c r="CJ43" s="32"/>
      <c r="CK43" s="32">
        <f t="shared" si="41"/>
        <v>0</v>
      </c>
      <c r="CL43" s="32"/>
      <c r="CM43" s="32">
        <f t="shared" si="42"/>
        <v>0</v>
      </c>
      <c r="CN43" s="32">
        <f t="shared" si="43"/>
        <v>0</v>
      </c>
    </row>
    <row r="44" spans="1:92" ht="16.350000000000001" customHeight="1" x14ac:dyDescent="0.2">
      <c r="A44" s="2920" t="s">
        <v>69</v>
      </c>
      <c r="B44" s="2921"/>
      <c r="C44" s="2922"/>
      <c r="D44" s="113">
        <f>SUM(E44+F44)</f>
        <v>0</v>
      </c>
      <c r="E44" s="114">
        <f t="shared" ref="E44:F47" si="44">+U44+W44+Y44+AA44+AC44+AE44+AG44+AI44+AK44+AM44+AO44</f>
        <v>0</v>
      </c>
      <c r="F44" s="115">
        <f t="shared" si="44"/>
        <v>0</v>
      </c>
      <c r="G44" s="66"/>
      <c r="H44" s="68"/>
      <c r="I44" s="66"/>
      <c r="J44" s="68"/>
      <c r="K44" s="66"/>
      <c r="L44" s="68"/>
      <c r="M44" s="66"/>
      <c r="N44" s="68"/>
      <c r="O44" s="66"/>
      <c r="P44" s="68"/>
      <c r="Q44" s="66"/>
      <c r="R44" s="68"/>
      <c r="S44" s="66"/>
      <c r="T44" s="68"/>
      <c r="U44" s="116"/>
      <c r="V44" s="117"/>
      <c r="W44" s="116"/>
      <c r="X44" s="117"/>
      <c r="Y44" s="116"/>
      <c r="Z44" s="117"/>
      <c r="AA44" s="118"/>
      <c r="AB44" s="119"/>
      <c r="AC44" s="116"/>
      <c r="AD44" s="117"/>
      <c r="AE44" s="118"/>
      <c r="AF44" s="117"/>
      <c r="AG44" s="116"/>
      <c r="AH44" s="117"/>
      <c r="AI44" s="116"/>
      <c r="AJ44" s="117"/>
      <c r="AK44" s="118"/>
      <c r="AL44" s="119"/>
      <c r="AM44" s="116"/>
      <c r="AN44" s="117"/>
      <c r="AO44" s="118"/>
      <c r="AP44" s="120"/>
      <c r="AQ44" s="121"/>
      <c r="AR44" s="122"/>
      <c r="AS44" s="122"/>
      <c r="AT44" s="122"/>
      <c r="AU44" s="122"/>
      <c r="AV44" s="122"/>
      <c r="AW44" s="122"/>
      <c r="AX44" s="29" t="str">
        <f t="shared" si="35"/>
        <v/>
      </c>
      <c r="BJ44" s="3"/>
      <c r="BK44" s="3"/>
      <c r="BL44" s="3"/>
      <c r="BM44" s="4"/>
      <c r="BN44" s="4"/>
      <c r="BO44" s="4"/>
      <c r="CA44" s="31" t="str">
        <f t="shared" ref="CA44:CA63" si="45">IF(CH44=1,"* Las consultas de 60 años NO DEBEN ser mayor que el total de Consultas entre 60-64 Años. ","")</f>
        <v/>
      </c>
      <c r="CB44" s="31" t="str">
        <f t="shared" si="36"/>
        <v/>
      </c>
      <c r="CC44" s="31" t="str">
        <f t="shared" ref="CC44:CC63" si="46">IF(CJ44=1,"* Las consultas de 12 años NO DEBEN ser mayor que el total de Consultas entre 10-14 Años. ","")</f>
        <v/>
      </c>
      <c r="CD44" s="31" t="str">
        <f t="shared" si="37"/>
        <v/>
      </c>
      <c r="CE44" s="31" t="str">
        <f t="shared" ref="CE44:CE63" si="47">IF(AND(AR44="",D44&lt;&gt;0),"* Recuerde que las Embarazadas deben ser incluídas en el ingreso por rango Etario (Digite CEROS si no tiene). ",IF(F44&lt;AR44,"* Las Embarazadas NO DEBEN ser mayor al total de mujeres. ",""))</f>
        <v/>
      </c>
      <c r="CF44" s="31" t="str">
        <f t="shared" si="38"/>
        <v/>
      </c>
      <c r="CG44" s="31" t="str">
        <f t="shared" si="39"/>
        <v/>
      </c>
      <c r="CH44" s="32">
        <f t="shared" ref="CH44:CH63" si="48">IF(AS44&gt;(AK44+AL44),1,0)</f>
        <v>0</v>
      </c>
      <c r="CI44" s="32">
        <f t="shared" si="40"/>
        <v>0</v>
      </c>
      <c r="CJ44" s="32">
        <f t="shared" ref="CJ44:CJ63" si="49">IF((Y44+Z44)&lt;AQ44,1,0)</f>
        <v>0</v>
      </c>
      <c r="CK44" s="32">
        <f t="shared" si="41"/>
        <v>0</v>
      </c>
      <c r="CL44" s="32">
        <f t="shared" ref="CL44:CL63" si="50">IF(AND(AR44="",D44&lt;&gt;0),1,IF(F44&lt;AR44,1,0))</f>
        <v>0</v>
      </c>
      <c r="CM44" s="32">
        <f t="shared" si="42"/>
        <v>0</v>
      </c>
      <c r="CN44" s="32">
        <f t="shared" si="43"/>
        <v>0</v>
      </c>
    </row>
    <row r="45" spans="1:92" ht="16.350000000000001" customHeight="1" x14ac:dyDescent="0.2">
      <c r="A45" s="2920" t="s">
        <v>70</v>
      </c>
      <c r="B45" s="2921"/>
      <c r="C45" s="2922"/>
      <c r="D45" s="123">
        <f>SUM(E45+F45)</f>
        <v>0</v>
      </c>
      <c r="E45" s="124">
        <f t="shared" si="44"/>
        <v>0</v>
      </c>
      <c r="F45" s="125">
        <f t="shared" si="44"/>
        <v>0</v>
      </c>
      <c r="G45" s="126"/>
      <c r="H45" s="127"/>
      <c r="I45" s="126"/>
      <c r="J45" s="127"/>
      <c r="K45" s="126"/>
      <c r="L45" s="127"/>
      <c r="M45" s="126"/>
      <c r="N45" s="127"/>
      <c r="O45" s="126"/>
      <c r="P45" s="127"/>
      <c r="Q45" s="126"/>
      <c r="R45" s="127"/>
      <c r="S45" s="126"/>
      <c r="T45" s="127"/>
      <c r="U45" s="128"/>
      <c r="V45" s="129"/>
      <c r="W45" s="128"/>
      <c r="X45" s="129"/>
      <c r="Y45" s="128"/>
      <c r="Z45" s="129"/>
      <c r="AA45" s="130"/>
      <c r="AB45" s="131"/>
      <c r="AC45" s="128"/>
      <c r="AD45" s="129"/>
      <c r="AE45" s="132"/>
      <c r="AF45" s="129"/>
      <c r="AG45" s="128"/>
      <c r="AH45" s="129"/>
      <c r="AI45" s="128"/>
      <c r="AJ45" s="129"/>
      <c r="AK45" s="130"/>
      <c r="AL45" s="131"/>
      <c r="AM45" s="128"/>
      <c r="AN45" s="129"/>
      <c r="AO45" s="132"/>
      <c r="AP45" s="133"/>
      <c r="AQ45" s="134"/>
      <c r="AR45" s="135"/>
      <c r="AS45" s="136"/>
      <c r="AT45" s="135"/>
      <c r="AU45" s="135"/>
      <c r="AV45" s="135"/>
      <c r="AW45" s="135"/>
      <c r="AX45" s="29" t="str">
        <f t="shared" si="35"/>
        <v/>
      </c>
      <c r="BJ45" s="3"/>
      <c r="BK45" s="3"/>
      <c r="BL45" s="3"/>
      <c r="BM45" s="4"/>
      <c r="BN45" s="4"/>
      <c r="BO45" s="4"/>
      <c r="CA45" s="31"/>
      <c r="CB45" s="31" t="str">
        <f t="shared" si="36"/>
        <v/>
      </c>
      <c r="CC45" s="31" t="str">
        <f t="shared" si="46"/>
        <v/>
      </c>
      <c r="CD45" s="31" t="str">
        <f t="shared" si="37"/>
        <v/>
      </c>
      <c r="CE45" s="31" t="str">
        <f t="shared" si="47"/>
        <v/>
      </c>
      <c r="CF45" s="31" t="str">
        <f t="shared" si="38"/>
        <v/>
      </c>
      <c r="CG45" s="31" t="str">
        <f t="shared" si="39"/>
        <v/>
      </c>
      <c r="CH45" s="32"/>
      <c r="CI45" s="32">
        <f t="shared" si="40"/>
        <v>0</v>
      </c>
      <c r="CJ45" s="32">
        <f t="shared" si="49"/>
        <v>0</v>
      </c>
      <c r="CK45" s="32">
        <f t="shared" si="41"/>
        <v>0</v>
      </c>
      <c r="CL45" s="32">
        <f t="shared" si="50"/>
        <v>0</v>
      </c>
      <c r="CM45" s="32">
        <f t="shared" si="42"/>
        <v>0</v>
      </c>
      <c r="CN45" s="32">
        <f t="shared" si="43"/>
        <v>0</v>
      </c>
    </row>
    <row r="46" spans="1:92" ht="16.350000000000001" customHeight="1" x14ac:dyDescent="0.2">
      <c r="A46" s="2984" t="s">
        <v>71</v>
      </c>
      <c r="B46" s="2982"/>
      <c r="C46" s="2983"/>
      <c r="D46" s="18">
        <f t="shared" ref="D46:D59" si="51">SUM(E46+F46)</f>
        <v>0</v>
      </c>
      <c r="E46" s="53">
        <f t="shared" si="44"/>
        <v>0</v>
      </c>
      <c r="F46" s="17">
        <f t="shared" si="44"/>
        <v>0</v>
      </c>
      <c r="G46" s="137"/>
      <c r="H46" s="138"/>
      <c r="I46" s="137"/>
      <c r="J46" s="138"/>
      <c r="K46" s="137"/>
      <c r="L46" s="138"/>
      <c r="M46" s="137"/>
      <c r="N46" s="138"/>
      <c r="O46" s="137"/>
      <c r="P46" s="138"/>
      <c r="Q46" s="137"/>
      <c r="R46" s="138"/>
      <c r="S46" s="137"/>
      <c r="T46" s="138"/>
      <c r="U46" s="18">
        <f>SUM(U44:U45)</f>
        <v>0</v>
      </c>
      <c r="V46" s="57">
        <f t="shared" ref="V46:AD46" si="52">SUM(V44:V45)</f>
        <v>0</v>
      </c>
      <c r="W46" s="18">
        <f t="shared" si="52"/>
        <v>0</v>
      </c>
      <c r="X46" s="57">
        <f t="shared" si="52"/>
        <v>0</v>
      </c>
      <c r="Y46" s="18">
        <f t="shared" si="52"/>
        <v>0</v>
      </c>
      <c r="Z46" s="57">
        <f t="shared" si="52"/>
        <v>0</v>
      </c>
      <c r="AA46" s="18">
        <f t="shared" si="52"/>
        <v>0</v>
      </c>
      <c r="AB46" s="57">
        <f t="shared" si="52"/>
        <v>0</v>
      </c>
      <c r="AC46" s="18">
        <f t="shared" si="52"/>
        <v>0</v>
      </c>
      <c r="AD46" s="17">
        <f t="shared" si="52"/>
        <v>0</v>
      </c>
      <c r="AE46" s="57">
        <f>SUM(AE44:AE45)</f>
        <v>0</v>
      </c>
      <c r="AF46" s="57">
        <f t="shared" ref="AF46:AN46" si="53">SUM(AF44:AF45)</f>
        <v>0</v>
      </c>
      <c r="AG46" s="18">
        <f t="shared" si="53"/>
        <v>0</v>
      </c>
      <c r="AH46" s="57">
        <f t="shared" si="53"/>
        <v>0</v>
      </c>
      <c r="AI46" s="18">
        <f t="shared" si="53"/>
        <v>0</v>
      </c>
      <c r="AJ46" s="57">
        <f t="shared" si="53"/>
        <v>0</v>
      </c>
      <c r="AK46" s="18">
        <f t="shared" si="53"/>
        <v>0</v>
      </c>
      <c r="AL46" s="57">
        <f t="shared" si="53"/>
        <v>0</v>
      </c>
      <c r="AM46" s="18">
        <f t="shared" si="53"/>
        <v>0</v>
      </c>
      <c r="AN46" s="17">
        <f t="shared" si="53"/>
        <v>0</v>
      </c>
      <c r="AO46" s="57">
        <f>SUM(AO44:AO45)</f>
        <v>0</v>
      </c>
      <c r="AP46" s="139">
        <f>SUM(AP44:AP45)</f>
        <v>0</v>
      </c>
      <c r="AQ46" s="57">
        <f>SUM(AQ44:AQ45)</f>
        <v>0</v>
      </c>
      <c r="AR46" s="140">
        <f>SUM(AR44:AR45)</f>
        <v>0</v>
      </c>
      <c r="AS46" s="17">
        <f>SUM(AS44)</f>
        <v>0</v>
      </c>
      <c r="AT46" s="17">
        <f>SUM(AT44:AT45)</f>
        <v>0</v>
      </c>
      <c r="AU46" s="17">
        <f>SUM(AU44:AU45)</f>
        <v>0</v>
      </c>
      <c r="AV46" s="17">
        <f>SUM(AV44:AV45)</f>
        <v>0</v>
      </c>
      <c r="AW46" s="17">
        <f>SUM(AW44:AW45)</f>
        <v>0</v>
      </c>
      <c r="BJ46" s="3"/>
      <c r="BK46" s="3"/>
      <c r="BL46" s="3"/>
      <c r="BM46" s="4"/>
      <c r="BN46" s="4"/>
      <c r="BO46" s="4"/>
      <c r="CA46" s="31"/>
      <c r="CB46" s="31"/>
      <c r="CC46" s="31"/>
      <c r="CD46" s="31"/>
      <c r="CE46" s="31"/>
      <c r="CF46" s="31"/>
      <c r="CG46" s="31"/>
      <c r="CH46" s="32"/>
      <c r="CI46" s="32"/>
      <c r="CJ46" s="32"/>
      <c r="CK46" s="32"/>
      <c r="CL46" s="32"/>
      <c r="CM46" s="32"/>
      <c r="CN46" s="32"/>
    </row>
    <row r="47" spans="1:92" ht="16.350000000000001" customHeight="1" x14ac:dyDescent="0.2">
      <c r="A47" s="3110" t="s">
        <v>72</v>
      </c>
      <c r="B47" s="3111"/>
      <c r="C47" s="3112"/>
      <c r="D47" s="18">
        <f t="shared" si="51"/>
        <v>0</v>
      </c>
      <c r="E47" s="53">
        <f t="shared" si="44"/>
        <v>0</v>
      </c>
      <c r="F47" s="17">
        <f t="shared" si="44"/>
        <v>0</v>
      </c>
      <c r="G47" s="137"/>
      <c r="H47" s="138"/>
      <c r="I47" s="137"/>
      <c r="J47" s="138"/>
      <c r="K47" s="137"/>
      <c r="L47" s="138"/>
      <c r="M47" s="137"/>
      <c r="N47" s="138"/>
      <c r="O47" s="137"/>
      <c r="P47" s="138"/>
      <c r="Q47" s="137"/>
      <c r="R47" s="138"/>
      <c r="S47" s="137"/>
      <c r="T47" s="138"/>
      <c r="U47" s="141"/>
      <c r="V47" s="142"/>
      <c r="W47" s="141"/>
      <c r="X47" s="142"/>
      <c r="Y47" s="141"/>
      <c r="Z47" s="142"/>
      <c r="AA47" s="141"/>
      <c r="AB47" s="142"/>
      <c r="AC47" s="143"/>
      <c r="AD47" s="142"/>
      <c r="AE47" s="144"/>
      <c r="AF47" s="142"/>
      <c r="AG47" s="141"/>
      <c r="AH47" s="142"/>
      <c r="AI47" s="141"/>
      <c r="AJ47" s="142"/>
      <c r="AK47" s="141"/>
      <c r="AL47" s="142"/>
      <c r="AM47" s="143"/>
      <c r="AN47" s="142"/>
      <c r="AO47" s="145"/>
      <c r="AP47" s="146"/>
      <c r="AQ47" s="147"/>
      <c r="AR47" s="148"/>
      <c r="AS47" s="148"/>
      <c r="AT47" s="148"/>
      <c r="AU47" s="148"/>
      <c r="AV47" s="148"/>
      <c r="AW47" s="148"/>
      <c r="AX47" s="29" t="str">
        <f t="shared" si="35"/>
        <v/>
      </c>
      <c r="BJ47" s="3"/>
      <c r="BK47" s="3"/>
      <c r="BL47" s="3"/>
      <c r="BM47" s="4"/>
      <c r="BN47" s="4"/>
      <c r="BO47" s="4"/>
      <c r="CA47" s="31" t="str">
        <f t="shared" si="45"/>
        <v/>
      </c>
      <c r="CB47" s="31" t="str">
        <f t="shared" si="36"/>
        <v/>
      </c>
      <c r="CC47" s="31" t="str">
        <f t="shared" si="46"/>
        <v/>
      </c>
      <c r="CD47" s="31" t="str">
        <f t="shared" si="37"/>
        <v/>
      </c>
      <c r="CE47" s="31" t="str">
        <f t="shared" si="47"/>
        <v/>
      </c>
      <c r="CF47" s="31" t="str">
        <f t="shared" si="38"/>
        <v/>
      </c>
      <c r="CG47" s="31" t="str">
        <f t="shared" si="39"/>
        <v/>
      </c>
      <c r="CH47" s="32">
        <f t="shared" si="48"/>
        <v>0</v>
      </c>
      <c r="CI47" s="32">
        <f t="shared" si="40"/>
        <v>0</v>
      </c>
      <c r="CJ47" s="32">
        <f t="shared" si="49"/>
        <v>0</v>
      </c>
      <c r="CK47" s="32">
        <f t="shared" si="41"/>
        <v>0</v>
      </c>
      <c r="CL47" s="32">
        <f t="shared" si="50"/>
        <v>0</v>
      </c>
      <c r="CM47" s="32">
        <f t="shared" si="42"/>
        <v>0</v>
      </c>
      <c r="CN47" s="32">
        <f t="shared" si="43"/>
        <v>0</v>
      </c>
    </row>
    <row r="48" spans="1:92" ht="16.350000000000001" customHeight="1" x14ac:dyDescent="0.2">
      <c r="A48" s="3008" t="s">
        <v>73</v>
      </c>
      <c r="B48" s="3010"/>
      <c r="C48" s="149">
        <v>0</v>
      </c>
      <c r="D48" s="150">
        <f t="shared" si="51"/>
        <v>0</v>
      </c>
      <c r="E48" s="151">
        <f>SUM(G48+I48+K48+M48+O48+Q48+S48+U48+W48+Y48+AA48+AC48+AE48+AG48+AI48+AK48+AM48+AO48)</f>
        <v>0</v>
      </c>
      <c r="F48" s="104">
        <f>SUM(H48+J48+L48+N48+P48+R48+T48+V48+X48+Z48+AB48+AD48+AF48+AH48+AJ48+AL48+AN48+AP48)</f>
        <v>0</v>
      </c>
      <c r="G48" s="105"/>
      <c r="H48" s="106"/>
      <c r="I48" s="105"/>
      <c r="J48" s="107"/>
      <c r="K48" s="105"/>
      <c r="L48" s="106"/>
      <c r="M48" s="105"/>
      <c r="N48" s="106"/>
      <c r="O48" s="105"/>
      <c r="P48" s="106"/>
      <c r="Q48" s="105"/>
      <c r="R48" s="108"/>
      <c r="S48" s="105"/>
      <c r="T48" s="108"/>
      <c r="U48" s="105"/>
      <c r="V48" s="108"/>
      <c r="W48" s="105"/>
      <c r="X48" s="108"/>
      <c r="Y48" s="105"/>
      <c r="Z48" s="108"/>
      <c r="AA48" s="105"/>
      <c r="AB48" s="108"/>
      <c r="AC48" s="152"/>
      <c r="AD48" s="108"/>
      <c r="AE48" s="153"/>
      <c r="AF48" s="108"/>
      <c r="AG48" s="105"/>
      <c r="AH48" s="108"/>
      <c r="AI48" s="105"/>
      <c r="AJ48" s="108"/>
      <c r="AK48" s="105"/>
      <c r="AL48" s="108"/>
      <c r="AM48" s="152"/>
      <c r="AN48" s="108"/>
      <c r="AO48" s="107"/>
      <c r="AP48" s="154"/>
      <c r="AQ48" s="155"/>
      <c r="AR48" s="106"/>
      <c r="AS48" s="106"/>
      <c r="AT48" s="106"/>
      <c r="AU48" s="106"/>
      <c r="AV48" s="106"/>
      <c r="AW48" s="106"/>
      <c r="AX48" s="29" t="str">
        <f t="shared" si="35"/>
        <v/>
      </c>
      <c r="BJ48" s="3"/>
      <c r="BK48" s="3"/>
      <c r="BL48" s="3"/>
      <c r="BM48" s="4"/>
      <c r="BN48" s="4"/>
      <c r="BO48" s="4"/>
      <c r="CA48" s="31" t="str">
        <f t="shared" si="45"/>
        <v/>
      </c>
      <c r="CB48" s="31" t="str">
        <f t="shared" si="36"/>
        <v/>
      </c>
      <c r="CC48" s="31" t="str">
        <f t="shared" si="46"/>
        <v/>
      </c>
      <c r="CD48" s="31" t="str">
        <f t="shared" si="37"/>
        <v/>
      </c>
      <c r="CE48" s="31" t="str">
        <f t="shared" si="47"/>
        <v/>
      </c>
      <c r="CF48" s="31" t="str">
        <f t="shared" si="38"/>
        <v/>
      </c>
      <c r="CG48" s="31" t="str">
        <f t="shared" si="39"/>
        <v/>
      </c>
      <c r="CH48" s="32">
        <f t="shared" si="48"/>
        <v>0</v>
      </c>
      <c r="CI48" s="32">
        <f t="shared" si="40"/>
        <v>0</v>
      </c>
      <c r="CJ48" s="32">
        <f t="shared" si="49"/>
        <v>0</v>
      </c>
      <c r="CK48" s="32">
        <f t="shared" si="41"/>
        <v>0</v>
      </c>
      <c r="CL48" s="32">
        <f t="shared" si="50"/>
        <v>0</v>
      </c>
      <c r="CM48" s="32">
        <f t="shared" si="42"/>
        <v>0</v>
      </c>
      <c r="CN48" s="32">
        <f t="shared" si="43"/>
        <v>0</v>
      </c>
    </row>
    <row r="49" spans="1:92" ht="16.350000000000001" customHeight="1" x14ac:dyDescent="0.2">
      <c r="A49" s="3011"/>
      <c r="B49" s="3013"/>
      <c r="C49" s="156" t="s">
        <v>74</v>
      </c>
      <c r="D49" s="113">
        <f t="shared" si="51"/>
        <v>0</v>
      </c>
      <c r="E49" s="151">
        <f t="shared" ref="E49:F58" si="54">SUM(G49+I49+K49+M49+O49+Q49+S49+U49+W49+Y49+AA49+AC49+AE49+AG49+AI49+AK49+AM49+AO49)</f>
        <v>0</v>
      </c>
      <c r="F49" s="104">
        <f t="shared" si="54"/>
        <v>0</v>
      </c>
      <c r="G49" s="116"/>
      <c r="H49" s="122"/>
      <c r="I49" s="116"/>
      <c r="J49" s="157"/>
      <c r="K49" s="116"/>
      <c r="L49" s="122"/>
      <c r="M49" s="116"/>
      <c r="N49" s="122"/>
      <c r="O49" s="116"/>
      <c r="P49" s="122"/>
      <c r="Q49" s="116"/>
      <c r="R49" s="117"/>
      <c r="S49" s="116"/>
      <c r="T49" s="117"/>
      <c r="U49" s="116"/>
      <c r="V49" s="117"/>
      <c r="W49" s="116"/>
      <c r="X49" s="117"/>
      <c r="Y49" s="116"/>
      <c r="Z49" s="117"/>
      <c r="AA49" s="116"/>
      <c r="AB49" s="117"/>
      <c r="AC49" s="158"/>
      <c r="AD49" s="117"/>
      <c r="AE49" s="118"/>
      <c r="AF49" s="117"/>
      <c r="AG49" s="116"/>
      <c r="AH49" s="117"/>
      <c r="AI49" s="116"/>
      <c r="AJ49" s="117"/>
      <c r="AK49" s="116"/>
      <c r="AL49" s="117"/>
      <c r="AM49" s="158"/>
      <c r="AN49" s="117"/>
      <c r="AO49" s="157"/>
      <c r="AP49" s="120"/>
      <c r="AQ49" s="121"/>
      <c r="AR49" s="122"/>
      <c r="AS49" s="122"/>
      <c r="AT49" s="122"/>
      <c r="AU49" s="122"/>
      <c r="AV49" s="122"/>
      <c r="AW49" s="122"/>
      <c r="AX49" s="29" t="str">
        <f t="shared" si="35"/>
        <v/>
      </c>
      <c r="BJ49" s="3"/>
      <c r="BK49" s="3"/>
      <c r="BL49" s="3"/>
      <c r="BM49" s="4"/>
      <c r="BN49" s="4"/>
      <c r="BO49" s="4"/>
      <c r="CA49" s="31" t="str">
        <f t="shared" si="45"/>
        <v/>
      </c>
      <c r="CB49" s="31" t="str">
        <f t="shared" si="36"/>
        <v/>
      </c>
      <c r="CC49" s="31" t="str">
        <f t="shared" si="46"/>
        <v/>
      </c>
      <c r="CD49" s="31" t="str">
        <f t="shared" si="37"/>
        <v/>
      </c>
      <c r="CE49" s="31" t="str">
        <f t="shared" si="47"/>
        <v/>
      </c>
      <c r="CF49" s="31" t="str">
        <f t="shared" si="38"/>
        <v/>
      </c>
      <c r="CG49" s="31" t="str">
        <f t="shared" si="39"/>
        <v/>
      </c>
      <c r="CH49" s="32">
        <f t="shared" si="48"/>
        <v>0</v>
      </c>
      <c r="CI49" s="32">
        <f t="shared" si="40"/>
        <v>0</v>
      </c>
      <c r="CJ49" s="32">
        <f t="shared" si="49"/>
        <v>0</v>
      </c>
      <c r="CK49" s="32">
        <f t="shared" si="41"/>
        <v>0</v>
      </c>
      <c r="CL49" s="32">
        <f t="shared" si="50"/>
        <v>0</v>
      </c>
      <c r="CM49" s="32">
        <f t="shared" si="42"/>
        <v>0</v>
      </c>
      <c r="CN49" s="32">
        <f t="shared" si="43"/>
        <v>0</v>
      </c>
    </row>
    <row r="50" spans="1:92" ht="16.350000000000001" customHeight="1" x14ac:dyDescent="0.2">
      <c r="A50" s="3011"/>
      <c r="B50" s="3013"/>
      <c r="C50" s="156" t="s">
        <v>75</v>
      </c>
      <c r="D50" s="113">
        <f t="shared" si="51"/>
        <v>0</v>
      </c>
      <c r="E50" s="151">
        <f t="shared" si="54"/>
        <v>0</v>
      </c>
      <c r="F50" s="104">
        <f t="shared" si="54"/>
        <v>0</v>
      </c>
      <c r="G50" s="116"/>
      <c r="H50" s="122"/>
      <c r="I50" s="116"/>
      <c r="J50" s="157"/>
      <c r="K50" s="116"/>
      <c r="L50" s="122"/>
      <c r="M50" s="116"/>
      <c r="N50" s="122"/>
      <c r="O50" s="116"/>
      <c r="P50" s="122"/>
      <c r="Q50" s="116"/>
      <c r="R50" s="117"/>
      <c r="S50" s="116"/>
      <c r="T50" s="117"/>
      <c r="U50" s="116"/>
      <c r="V50" s="117"/>
      <c r="W50" s="116"/>
      <c r="X50" s="117"/>
      <c r="Y50" s="116"/>
      <c r="Z50" s="117"/>
      <c r="AA50" s="116"/>
      <c r="AB50" s="117"/>
      <c r="AC50" s="158"/>
      <c r="AD50" s="117"/>
      <c r="AE50" s="118"/>
      <c r="AF50" s="117"/>
      <c r="AG50" s="116"/>
      <c r="AH50" s="117"/>
      <c r="AI50" s="116"/>
      <c r="AJ50" s="117"/>
      <c r="AK50" s="116"/>
      <c r="AL50" s="117"/>
      <c r="AM50" s="158"/>
      <c r="AN50" s="117"/>
      <c r="AO50" s="157"/>
      <c r="AP50" s="120"/>
      <c r="AQ50" s="121"/>
      <c r="AR50" s="122"/>
      <c r="AS50" s="122"/>
      <c r="AT50" s="122"/>
      <c r="AU50" s="122"/>
      <c r="AV50" s="122"/>
      <c r="AW50" s="122"/>
      <c r="AX50" s="29" t="str">
        <f t="shared" si="35"/>
        <v/>
      </c>
      <c r="BJ50" s="3"/>
      <c r="BK50" s="3"/>
      <c r="BL50" s="3"/>
      <c r="BM50" s="4"/>
      <c r="BN50" s="4"/>
      <c r="BO50" s="4"/>
      <c r="CA50" s="31" t="str">
        <f t="shared" si="45"/>
        <v/>
      </c>
      <c r="CB50" s="31" t="str">
        <f t="shared" si="36"/>
        <v/>
      </c>
      <c r="CC50" s="31" t="str">
        <f t="shared" si="46"/>
        <v/>
      </c>
      <c r="CD50" s="31" t="str">
        <f t="shared" si="37"/>
        <v/>
      </c>
      <c r="CE50" s="31" t="str">
        <f t="shared" si="47"/>
        <v/>
      </c>
      <c r="CF50" s="31" t="str">
        <f t="shared" si="38"/>
        <v/>
      </c>
      <c r="CG50" s="31" t="str">
        <f t="shared" si="39"/>
        <v/>
      </c>
      <c r="CH50" s="32">
        <f t="shared" si="48"/>
        <v>0</v>
      </c>
      <c r="CI50" s="32">
        <f t="shared" si="40"/>
        <v>0</v>
      </c>
      <c r="CJ50" s="32">
        <f t="shared" si="49"/>
        <v>0</v>
      </c>
      <c r="CK50" s="32">
        <f t="shared" si="41"/>
        <v>0</v>
      </c>
      <c r="CL50" s="32">
        <f t="shared" si="50"/>
        <v>0</v>
      </c>
      <c r="CM50" s="32">
        <f t="shared" si="42"/>
        <v>0</v>
      </c>
      <c r="CN50" s="32">
        <f t="shared" si="43"/>
        <v>0</v>
      </c>
    </row>
    <row r="51" spans="1:92" ht="16.350000000000001" customHeight="1" x14ac:dyDescent="0.2">
      <c r="A51" s="3011"/>
      <c r="B51" s="3013"/>
      <c r="C51" s="156" t="s">
        <v>76</v>
      </c>
      <c r="D51" s="113">
        <f t="shared" si="51"/>
        <v>0</v>
      </c>
      <c r="E51" s="151">
        <f t="shared" si="54"/>
        <v>0</v>
      </c>
      <c r="F51" s="104">
        <f t="shared" si="54"/>
        <v>0</v>
      </c>
      <c r="G51" s="116"/>
      <c r="H51" s="122"/>
      <c r="I51" s="116"/>
      <c r="J51" s="157"/>
      <c r="K51" s="116"/>
      <c r="L51" s="122"/>
      <c r="M51" s="116"/>
      <c r="N51" s="122"/>
      <c r="O51" s="116"/>
      <c r="P51" s="122"/>
      <c r="Q51" s="116"/>
      <c r="R51" s="117"/>
      <c r="S51" s="116"/>
      <c r="T51" s="117"/>
      <c r="U51" s="116"/>
      <c r="V51" s="117"/>
      <c r="W51" s="116"/>
      <c r="X51" s="117"/>
      <c r="Y51" s="116"/>
      <c r="Z51" s="117"/>
      <c r="AA51" s="116"/>
      <c r="AB51" s="117"/>
      <c r="AC51" s="158"/>
      <c r="AD51" s="117"/>
      <c r="AE51" s="118"/>
      <c r="AF51" s="117"/>
      <c r="AG51" s="116"/>
      <c r="AH51" s="117"/>
      <c r="AI51" s="116"/>
      <c r="AJ51" s="117"/>
      <c r="AK51" s="116"/>
      <c r="AL51" s="117"/>
      <c r="AM51" s="158"/>
      <c r="AN51" s="117"/>
      <c r="AO51" s="157"/>
      <c r="AP51" s="120"/>
      <c r="AQ51" s="121"/>
      <c r="AR51" s="122"/>
      <c r="AS51" s="122"/>
      <c r="AT51" s="122"/>
      <c r="AU51" s="122"/>
      <c r="AV51" s="122"/>
      <c r="AW51" s="122"/>
      <c r="AX51" s="29" t="str">
        <f t="shared" si="35"/>
        <v/>
      </c>
      <c r="BJ51" s="3"/>
      <c r="BK51" s="3"/>
      <c r="BL51" s="3"/>
      <c r="BM51" s="4"/>
      <c r="BN51" s="4"/>
      <c r="BO51" s="4"/>
      <c r="CA51" s="31" t="str">
        <f t="shared" si="45"/>
        <v/>
      </c>
      <c r="CB51" s="31" t="str">
        <f t="shared" si="36"/>
        <v/>
      </c>
      <c r="CC51" s="31" t="str">
        <f t="shared" si="46"/>
        <v/>
      </c>
      <c r="CD51" s="31" t="str">
        <f t="shared" si="37"/>
        <v/>
      </c>
      <c r="CE51" s="31" t="str">
        <f t="shared" si="47"/>
        <v/>
      </c>
      <c r="CF51" s="31" t="str">
        <f t="shared" si="38"/>
        <v/>
      </c>
      <c r="CG51" s="31" t="str">
        <f t="shared" si="39"/>
        <v/>
      </c>
      <c r="CH51" s="32">
        <f t="shared" si="48"/>
        <v>0</v>
      </c>
      <c r="CI51" s="32">
        <f t="shared" si="40"/>
        <v>0</v>
      </c>
      <c r="CJ51" s="32">
        <f t="shared" si="49"/>
        <v>0</v>
      </c>
      <c r="CK51" s="32">
        <f t="shared" si="41"/>
        <v>0</v>
      </c>
      <c r="CL51" s="32">
        <f t="shared" si="50"/>
        <v>0</v>
      </c>
      <c r="CM51" s="32">
        <f t="shared" si="42"/>
        <v>0</v>
      </c>
      <c r="CN51" s="32">
        <f t="shared" si="43"/>
        <v>0</v>
      </c>
    </row>
    <row r="52" spans="1:92" ht="16.350000000000001" customHeight="1" x14ac:dyDescent="0.2">
      <c r="A52" s="3011"/>
      <c r="B52" s="3013"/>
      <c r="C52" s="159" t="s">
        <v>77</v>
      </c>
      <c r="D52" s="123">
        <f>SUM(E52+F52)</f>
        <v>0</v>
      </c>
      <c r="E52" s="151">
        <f t="shared" si="54"/>
        <v>0</v>
      </c>
      <c r="F52" s="104">
        <f t="shared" si="54"/>
        <v>0</v>
      </c>
      <c r="G52" s="160"/>
      <c r="H52" s="161"/>
      <c r="I52" s="160"/>
      <c r="J52" s="162"/>
      <c r="K52" s="160"/>
      <c r="L52" s="161"/>
      <c r="M52" s="160"/>
      <c r="N52" s="161"/>
      <c r="O52" s="160"/>
      <c r="P52" s="161"/>
      <c r="Q52" s="160"/>
      <c r="R52" s="163"/>
      <c r="S52" s="160"/>
      <c r="T52" s="163"/>
      <c r="U52" s="160"/>
      <c r="V52" s="163"/>
      <c r="W52" s="160"/>
      <c r="X52" s="163"/>
      <c r="Y52" s="160"/>
      <c r="Z52" s="163"/>
      <c r="AA52" s="160"/>
      <c r="AB52" s="163"/>
      <c r="AC52" s="164"/>
      <c r="AD52" s="163"/>
      <c r="AE52" s="130"/>
      <c r="AF52" s="163"/>
      <c r="AG52" s="160"/>
      <c r="AH52" s="163"/>
      <c r="AI52" s="160"/>
      <c r="AJ52" s="163"/>
      <c r="AK52" s="160"/>
      <c r="AL52" s="163"/>
      <c r="AM52" s="164"/>
      <c r="AN52" s="163"/>
      <c r="AO52" s="162"/>
      <c r="AP52" s="165"/>
      <c r="AQ52" s="166"/>
      <c r="AR52" s="161"/>
      <c r="AS52" s="161"/>
      <c r="AT52" s="161"/>
      <c r="AU52" s="161"/>
      <c r="AV52" s="161"/>
      <c r="AW52" s="161"/>
      <c r="AX52" s="29" t="str">
        <f t="shared" si="35"/>
        <v/>
      </c>
      <c r="BJ52" s="3"/>
      <c r="BK52" s="3"/>
      <c r="BL52" s="3"/>
      <c r="BM52" s="4"/>
      <c r="BN52" s="4"/>
      <c r="BO52" s="4"/>
      <c r="CA52" s="31" t="str">
        <f t="shared" si="45"/>
        <v/>
      </c>
      <c r="CB52" s="31" t="str">
        <f t="shared" si="36"/>
        <v/>
      </c>
      <c r="CC52" s="31" t="str">
        <f t="shared" si="46"/>
        <v/>
      </c>
      <c r="CD52" s="31" t="str">
        <f t="shared" si="37"/>
        <v/>
      </c>
      <c r="CE52" s="31" t="str">
        <f t="shared" si="47"/>
        <v/>
      </c>
      <c r="CF52" s="31" t="str">
        <f t="shared" si="38"/>
        <v/>
      </c>
      <c r="CG52" s="31" t="str">
        <f t="shared" si="39"/>
        <v/>
      </c>
      <c r="CH52" s="32">
        <f t="shared" si="48"/>
        <v>0</v>
      </c>
      <c r="CI52" s="32">
        <f t="shared" si="40"/>
        <v>0</v>
      </c>
      <c r="CJ52" s="32">
        <f t="shared" si="49"/>
        <v>0</v>
      </c>
      <c r="CK52" s="32">
        <f t="shared" si="41"/>
        <v>0</v>
      </c>
      <c r="CL52" s="32">
        <f t="shared" si="50"/>
        <v>0</v>
      </c>
      <c r="CM52" s="32">
        <f t="shared" si="42"/>
        <v>0</v>
      </c>
      <c r="CN52" s="32">
        <f t="shared" si="43"/>
        <v>0</v>
      </c>
    </row>
    <row r="53" spans="1:92" ht="16.350000000000001" customHeight="1" x14ac:dyDescent="0.2">
      <c r="A53" s="3011"/>
      <c r="B53" s="3013"/>
      <c r="C53" s="159" t="s">
        <v>78</v>
      </c>
      <c r="D53" s="167">
        <f t="shared" si="51"/>
        <v>0</v>
      </c>
      <c r="E53" s="168">
        <f t="shared" si="54"/>
        <v>0</v>
      </c>
      <c r="F53" s="169">
        <f t="shared" si="54"/>
        <v>0</v>
      </c>
      <c r="G53" s="128"/>
      <c r="H53" s="135"/>
      <c r="I53" s="128"/>
      <c r="J53" s="170"/>
      <c r="K53" s="128"/>
      <c r="L53" s="135"/>
      <c r="M53" s="128"/>
      <c r="N53" s="135"/>
      <c r="O53" s="128"/>
      <c r="P53" s="135"/>
      <c r="Q53" s="128"/>
      <c r="R53" s="129"/>
      <c r="S53" s="128"/>
      <c r="T53" s="129"/>
      <c r="U53" s="128"/>
      <c r="V53" s="129"/>
      <c r="W53" s="128"/>
      <c r="X53" s="129"/>
      <c r="Y53" s="128"/>
      <c r="Z53" s="129"/>
      <c r="AA53" s="128"/>
      <c r="AB53" s="129"/>
      <c r="AC53" s="171"/>
      <c r="AD53" s="129"/>
      <c r="AE53" s="132"/>
      <c r="AF53" s="129"/>
      <c r="AG53" s="128"/>
      <c r="AH53" s="129"/>
      <c r="AI53" s="128"/>
      <c r="AJ53" s="129"/>
      <c r="AK53" s="128"/>
      <c r="AL53" s="129"/>
      <c r="AM53" s="171"/>
      <c r="AN53" s="129"/>
      <c r="AO53" s="170"/>
      <c r="AP53" s="133"/>
      <c r="AQ53" s="135"/>
      <c r="AR53" s="135"/>
      <c r="AS53" s="135"/>
      <c r="AT53" s="135"/>
      <c r="AU53" s="135"/>
      <c r="AV53" s="135"/>
      <c r="AW53" s="135"/>
      <c r="AX53" s="29" t="str">
        <f t="shared" si="35"/>
        <v/>
      </c>
      <c r="BJ53" s="3"/>
      <c r="BK53" s="3"/>
      <c r="BL53" s="3"/>
      <c r="BM53" s="4"/>
      <c r="BN53" s="4"/>
      <c r="BO53" s="4"/>
      <c r="CA53" s="31" t="str">
        <f t="shared" si="45"/>
        <v/>
      </c>
      <c r="CB53" s="31" t="str">
        <f t="shared" si="36"/>
        <v/>
      </c>
      <c r="CC53" s="31" t="str">
        <f t="shared" si="46"/>
        <v/>
      </c>
      <c r="CD53" s="31" t="str">
        <f t="shared" si="37"/>
        <v/>
      </c>
      <c r="CE53" s="31" t="str">
        <f t="shared" si="47"/>
        <v/>
      </c>
      <c r="CF53" s="31" t="str">
        <f t="shared" si="38"/>
        <v/>
      </c>
      <c r="CG53" s="31" t="str">
        <f t="shared" si="39"/>
        <v/>
      </c>
      <c r="CH53" s="32">
        <f t="shared" si="48"/>
        <v>0</v>
      </c>
      <c r="CI53" s="32">
        <f t="shared" si="40"/>
        <v>0</v>
      </c>
      <c r="CJ53" s="32">
        <f t="shared" si="49"/>
        <v>0</v>
      </c>
      <c r="CK53" s="32">
        <f t="shared" si="41"/>
        <v>0</v>
      </c>
      <c r="CL53" s="32">
        <f t="shared" si="50"/>
        <v>0</v>
      </c>
      <c r="CM53" s="32">
        <f t="shared" si="42"/>
        <v>0</v>
      </c>
      <c r="CN53" s="32">
        <f t="shared" si="43"/>
        <v>0</v>
      </c>
    </row>
    <row r="54" spans="1:92" ht="16.350000000000001" customHeight="1" x14ac:dyDescent="0.2">
      <c r="A54" s="3077" t="s">
        <v>4</v>
      </c>
      <c r="B54" s="3077"/>
      <c r="C54" s="3077"/>
      <c r="D54" s="18">
        <f>SUM(D48:D53)</f>
        <v>0</v>
      </c>
      <c r="E54" s="57">
        <f>SUM(E48:E53)</f>
        <v>0</v>
      </c>
      <c r="F54" s="17">
        <f>SUM(F48:F53)</f>
        <v>0</v>
      </c>
      <c r="G54" s="18">
        <f>SUM(G48:G53)</f>
        <v>0</v>
      </c>
      <c r="H54" s="172">
        <f t="shared" ref="H54:AW54" si="55">SUM(H48:H53)</f>
        <v>0</v>
      </c>
      <c r="I54" s="18">
        <f t="shared" si="55"/>
        <v>0</v>
      </c>
      <c r="J54" s="172">
        <f t="shared" si="55"/>
        <v>0</v>
      </c>
      <c r="K54" s="18">
        <f t="shared" si="55"/>
        <v>0</v>
      </c>
      <c r="L54" s="172">
        <f t="shared" si="55"/>
        <v>0</v>
      </c>
      <c r="M54" s="18">
        <f t="shared" si="55"/>
        <v>0</v>
      </c>
      <c r="N54" s="172">
        <f t="shared" si="55"/>
        <v>0</v>
      </c>
      <c r="O54" s="18">
        <f t="shared" si="55"/>
        <v>0</v>
      </c>
      <c r="P54" s="172">
        <f t="shared" si="55"/>
        <v>0</v>
      </c>
      <c r="Q54" s="18">
        <f t="shared" si="55"/>
        <v>0</v>
      </c>
      <c r="R54" s="172">
        <f t="shared" si="55"/>
        <v>0</v>
      </c>
      <c r="S54" s="18">
        <f t="shared" si="55"/>
        <v>0</v>
      </c>
      <c r="T54" s="172">
        <f t="shared" si="55"/>
        <v>0</v>
      </c>
      <c r="U54" s="18">
        <f t="shared" si="55"/>
        <v>0</v>
      </c>
      <c r="V54" s="172">
        <f t="shared" si="55"/>
        <v>0</v>
      </c>
      <c r="W54" s="18">
        <f t="shared" si="55"/>
        <v>0</v>
      </c>
      <c r="X54" s="172">
        <f t="shared" si="55"/>
        <v>0</v>
      </c>
      <c r="Y54" s="18">
        <f t="shared" si="55"/>
        <v>0</v>
      </c>
      <c r="Z54" s="172">
        <f t="shared" si="55"/>
        <v>0</v>
      </c>
      <c r="AA54" s="18">
        <f t="shared" si="55"/>
        <v>0</v>
      </c>
      <c r="AB54" s="172">
        <f t="shared" si="55"/>
        <v>0</v>
      </c>
      <c r="AC54" s="18">
        <f t="shared" si="55"/>
        <v>0</v>
      </c>
      <c r="AD54" s="172">
        <f t="shared" si="55"/>
        <v>0</v>
      </c>
      <c r="AE54" s="18">
        <f t="shared" si="55"/>
        <v>0</v>
      </c>
      <c r="AF54" s="172">
        <f t="shared" si="55"/>
        <v>0</v>
      </c>
      <c r="AG54" s="18">
        <f t="shared" si="55"/>
        <v>0</v>
      </c>
      <c r="AH54" s="172">
        <f t="shared" si="55"/>
        <v>0</v>
      </c>
      <c r="AI54" s="18">
        <f t="shared" si="55"/>
        <v>0</v>
      </c>
      <c r="AJ54" s="172">
        <f t="shared" si="55"/>
        <v>0</v>
      </c>
      <c r="AK54" s="18">
        <f t="shared" si="55"/>
        <v>0</v>
      </c>
      <c r="AL54" s="172">
        <f t="shared" si="55"/>
        <v>0</v>
      </c>
      <c r="AM54" s="18">
        <f t="shared" si="55"/>
        <v>0</v>
      </c>
      <c r="AN54" s="172">
        <f t="shared" si="55"/>
        <v>0</v>
      </c>
      <c r="AO54" s="18">
        <f t="shared" si="55"/>
        <v>0</v>
      </c>
      <c r="AP54" s="173">
        <f t="shared" si="55"/>
        <v>0</v>
      </c>
      <c r="AQ54" s="172">
        <f t="shared" si="55"/>
        <v>0</v>
      </c>
      <c r="AR54" s="174">
        <f t="shared" si="55"/>
        <v>0</v>
      </c>
      <c r="AS54" s="174">
        <f t="shared" si="55"/>
        <v>0</v>
      </c>
      <c r="AT54" s="174">
        <f t="shared" si="55"/>
        <v>0</v>
      </c>
      <c r="AU54" s="174">
        <f t="shared" si="55"/>
        <v>0</v>
      </c>
      <c r="AV54" s="174">
        <f t="shared" si="55"/>
        <v>0</v>
      </c>
      <c r="AW54" s="140">
        <f t="shared" si="55"/>
        <v>0</v>
      </c>
      <c r="BJ54" s="3"/>
      <c r="BK54" s="3"/>
      <c r="BL54" s="3"/>
      <c r="BM54" s="4"/>
      <c r="BN54" s="4"/>
      <c r="BO54" s="4"/>
      <c r="CA54" s="31"/>
      <c r="CB54" s="31"/>
      <c r="CC54" s="31"/>
      <c r="CD54" s="31"/>
      <c r="CE54" s="31"/>
      <c r="CF54" s="31"/>
      <c r="CG54" s="31"/>
      <c r="CH54" s="32"/>
      <c r="CI54" s="32"/>
      <c r="CJ54" s="32"/>
      <c r="CK54" s="32"/>
      <c r="CL54" s="32"/>
      <c r="CM54" s="32"/>
      <c r="CN54" s="32"/>
    </row>
    <row r="55" spans="1:92" ht="16.350000000000001" customHeight="1" x14ac:dyDescent="0.2">
      <c r="A55" s="3011" t="s">
        <v>79</v>
      </c>
      <c r="B55" s="3013"/>
      <c r="C55" s="175">
        <v>0</v>
      </c>
      <c r="D55" s="91">
        <f t="shared" si="51"/>
        <v>0</v>
      </c>
      <c r="E55" s="176">
        <f t="shared" si="54"/>
        <v>0</v>
      </c>
      <c r="F55" s="177">
        <f t="shared" si="54"/>
        <v>0</v>
      </c>
      <c r="G55" s="94"/>
      <c r="H55" s="95"/>
      <c r="I55" s="94"/>
      <c r="J55" s="95"/>
      <c r="K55" s="94"/>
      <c r="L55" s="95"/>
      <c r="M55" s="94"/>
      <c r="N55" s="95"/>
      <c r="O55" s="94"/>
      <c r="P55" s="95"/>
      <c r="Q55" s="94"/>
      <c r="R55" s="95"/>
      <c r="S55" s="94"/>
      <c r="T55" s="95"/>
      <c r="U55" s="94"/>
      <c r="V55" s="95"/>
      <c r="W55" s="94"/>
      <c r="X55" s="95"/>
      <c r="Y55" s="94"/>
      <c r="Z55" s="95"/>
      <c r="AA55" s="94"/>
      <c r="AB55" s="95"/>
      <c r="AC55" s="94"/>
      <c r="AD55" s="95"/>
      <c r="AE55" s="94"/>
      <c r="AF55" s="95"/>
      <c r="AG55" s="94"/>
      <c r="AH55" s="95"/>
      <c r="AI55" s="94"/>
      <c r="AJ55" s="95"/>
      <c r="AK55" s="94"/>
      <c r="AL55" s="95"/>
      <c r="AM55" s="94"/>
      <c r="AN55" s="95"/>
      <c r="AO55" s="94"/>
      <c r="AP55" s="99"/>
      <c r="AQ55" s="101"/>
      <c r="AR55" s="101"/>
      <c r="AS55" s="178"/>
      <c r="AT55" s="178"/>
      <c r="AU55" s="178"/>
      <c r="AV55" s="178"/>
      <c r="AW55" s="178"/>
      <c r="AX55" s="29" t="str">
        <f t="shared" si="35"/>
        <v/>
      </c>
      <c r="BJ55" s="3"/>
      <c r="BK55" s="3"/>
      <c r="BL55" s="3"/>
      <c r="BM55" s="4"/>
      <c r="BN55" s="4"/>
      <c r="BO55" s="4"/>
      <c r="CA55" s="31" t="str">
        <f t="shared" si="45"/>
        <v/>
      </c>
      <c r="CB55" s="31" t="str">
        <f t="shared" si="36"/>
        <v/>
      </c>
      <c r="CC55" s="31" t="str">
        <f t="shared" si="46"/>
        <v/>
      </c>
      <c r="CD55" s="31" t="str">
        <f t="shared" si="37"/>
        <v/>
      </c>
      <c r="CE55" s="31" t="str">
        <f t="shared" si="47"/>
        <v/>
      </c>
      <c r="CF55" s="31" t="str">
        <f t="shared" si="38"/>
        <v/>
      </c>
      <c r="CG55" s="31" t="str">
        <f t="shared" si="39"/>
        <v/>
      </c>
      <c r="CH55" s="32">
        <f t="shared" si="48"/>
        <v>0</v>
      </c>
      <c r="CI55" s="32">
        <f t="shared" si="40"/>
        <v>0</v>
      </c>
      <c r="CJ55" s="32">
        <f t="shared" si="49"/>
        <v>0</v>
      </c>
      <c r="CK55" s="32">
        <f t="shared" si="41"/>
        <v>0</v>
      </c>
      <c r="CL55" s="32">
        <f t="shared" si="50"/>
        <v>0</v>
      </c>
      <c r="CM55" s="32">
        <f t="shared" si="42"/>
        <v>0</v>
      </c>
      <c r="CN55" s="32">
        <f t="shared" si="43"/>
        <v>0</v>
      </c>
    </row>
    <row r="56" spans="1:92" ht="16.350000000000001" customHeight="1" x14ac:dyDescent="0.2">
      <c r="A56" s="3011"/>
      <c r="B56" s="3013"/>
      <c r="C56" s="156" t="s">
        <v>80</v>
      </c>
      <c r="D56" s="113">
        <f t="shared" si="51"/>
        <v>0</v>
      </c>
      <c r="E56" s="179">
        <f t="shared" si="54"/>
        <v>0</v>
      </c>
      <c r="F56" s="180">
        <f t="shared" si="54"/>
        <v>0</v>
      </c>
      <c r="G56" s="116"/>
      <c r="H56" s="117"/>
      <c r="I56" s="116"/>
      <c r="J56" s="117"/>
      <c r="K56" s="116"/>
      <c r="L56" s="117"/>
      <c r="M56" s="116"/>
      <c r="N56" s="117"/>
      <c r="O56" s="116"/>
      <c r="P56" s="117"/>
      <c r="Q56" s="116"/>
      <c r="R56" s="117"/>
      <c r="S56" s="116"/>
      <c r="T56" s="117"/>
      <c r="U56" s="116"/>
      <c r="V56" s="117"/>
      <c r="W56" s="116"/>
      <c r="X56" s="117"/>
      <c r="Y56" s="116"/>
      <c r="Z56" s="117"/>
      <c r="AA56" s="116"/>
      <c r="AB56" s="117"/>
      <c r="AC56" s="116"/>
      <c r="AD56" s="117"/>
      <c r="AE56" s="116"/>
      <c r="AF56" s="117"/>
      <c r="AG56" s="116"/>
      <c r="AH56" s="117"/>
      <c r="AI56" s="116"/>
      <c r="AJ56" s="117"/>
      <c r="AK56" s="116"/>
      <c r="AL56" s="117"/>
      <c r="AM56" s="116"/>
      <c r="AN56" s="117"/>
      <c r="AO56" s="116"/>
      <c r="AP56" s="120"/>
      <c r="AQ56" s="122"/>
      <c r="AR56" s="122"/>
      <c r="AS56" s="181"/>
      <c r="AT56" s="181"/>
      <c r="AU56" s="181"/>
      <c r="AV56" s="181"/>
      <c r="AW56" s="181"/>
      <c r="AX56" s="29" t="str">
        <f t="shared" si="35"/>
        <v/>
      </c>
      <c r="BJ56" s="3"/>
      <c r="BK56" s="3"/>
      <c r="BL56" s="3"/>
      <c r="BM56" s="4"/>
      <c r="BN56" s="4"/>
      <c r="BO56" s="4"/>
      <c r="CA56" s="31" t="str">
        <f t="shared" si="45"/>
        <v/>
      </c>
      <c r="CB56" s="31" t="str">
        <f t="shared" si="36"/>
        <v/>
      </c>
      <c r="CC56" s="31" t="str">
        <f t="shared" si="46"/>
        <v/>
      </c>
      <c r="CD56" s="31" t="str">
        <f t="shared" si="37"/>
        <v/>
      </c>
      <c r="CE56" s="31" t="str">
        <f t="shared" si="47"/>
        <v/>
      </c>
      <c r="CF56" s="31" t="str">
        <f t="shared" si="38"/>
        <v/>
      </c>
      <c r="CG56" s="31" t="str">
        <f t="shared" si="39"/>
        <v/>
      </c>
      <c r="CH56" s="32">
        <f t="shared" si="48"/>
        <v>0</v>
      </c>
      <c r="CI56" s="32">
        <f t="shared" si="40"/>
        <v>0</v>
      </c>
      <c r="CJ56" s="32">
        <f t="shared" si="49"/>
        <v>0</v>
      </c>
      <c r="CK56" s="32">
        <f t="shared" si="41"/>
        <v>0</v>
      </c>
      <c r="CL56" s="32">
        <f t="shared" si="50"/>
        <v>0</v>
      </c>
      <c r="CM56" s="32">
        <f t="shared" si="42"/>
        <v>0</v>
      </c>
      <c r="CN56" s="32">
        <f t="shared" si="43"/>
        <v>0</v>
      </c>
    </row>
    <row r="57" spans="1:92" ht="16.350000000000001" customHeight="1" x14ac:dyDescent="0.2">
      <c r="A57" s="3011"/>
      <c r="B57" s="3013"/>
      <c r="C57" s="156" t="s">
        <v>81</v>
      </c>
      <c r="D57" s="113">
        <f t="shared" si="51"/>
        <v>0</v>
      </c>
      <c r="E57" s="179">
        <f t="shared" si="54"/>
        <v>0</v>
      </c>
      <c r="F57" s="180">
        <f t="shared" si="54"/>
        <v>0</v>
      </c>
      <c r="G57" s="116"/>
      <c r="H57" s="117"/>
      <c r="I57" s="116"/>
      <c r="J57" s="117"/>
      <c r="K57" s="116"/>
      <c r="L57" s="117"/>
      <c r="M57" s="116"/>
      <c r="N57" s="117"/>
      <c r="O57" s="116"/>
      <c r="P57" s="117"/>
      <c r="Q57" s="116"/>
      <c r="R57" s="117"/>
      <c r="S57" s="116"/>
      <c r="T57" s="117"/>
      <c r="U57" s="116"/>
      <c r="V57" s="117"/>
      <c r="W57" s="116"/>
      <c r="X57" s="117"/>
      <c r="Y57" s="116"/>
      <c r="Z57" s="117"/>
      <c r="AA57" s="116"/>
      <c r="AB57" s="117"/>
      <c r="AC57" s="116"/>
      <c r="AD57" s="117"/>
      <c r="AE57" s="116"/>
      <c r="AF57" s="117"/>
      <c r="AG57" s="116"/>
      <c r="AH57" s="117"/>
      <c r="AI57" s="116"/>
      <c r="AJ57" s="117"/>
      <c r="AK57" s="116"/>
      <c r="AL57" s="117"/>
      <c r="AM57" s="116"/>
      <c r="AN57" s="117"/>
      <c r="AO57" s="116"/>
      <c r="AP57" s="120"/>
      <c r="AQ57" s="122"/>
      <c r="AR57" s="122"/>
      <c r="AS57" s="181"/>
      <c r="AT57" s="181"/>
      <c r="AU57" s="181"/>
      <c r="AV57" s="181"/>
      <c r="AW57" s="181"/>
      <c r="AX57" s="29" t="str">
        <f t="shared" si="35"/>
        <v/>
      </c>
      <c r="BJ57" s="3"/>
      <c r="BK57" s="3"/>
      <c r="BL57" s="3"/>
      <c r="BM57" s="4"/>
      <c r="BN57" s="4"/>
      <c r="BO57" s="4"/>
      <c r="CA57" s="31" t="str">
        <f t="shared" si="45"/>
        <v/>
      </c>
      <c r="CB57" s="31" t="str">
        <f t="shared" si="36"/>
        <v/>
      </c>
      <c r="CC57" s="31" t="str">
        <f t="shared" si="46"/>
        <v/>
      </c>
      <c r="CD57" s="31" t="str">
        <f t="shared" si="37"/>
        <v/>
      </c>
      <c r="CE57" s="31" t="str">
        <f t="shared" si="47"/>
        <v/>
      </c>
      <c r="CF57" s="31" t="str">
        <f t="shared" si="38"/>
        <v/>
      </c>
      <c r="CG57" s="31" t="str">
        <f t="shared" si="39"/>
        <v/>
      </c>
      <c r="CH57" s="32">
        <f t="shared" si="48"/>
        <v>0</v>
      </c>
      <c r="CI57" s="32">
        <f t="shared" si="40"/>
        <v>0</v>
      </c>
      <c r="CJ57" s="32">
        <f t="shared" si="49"/>
        <v>0</v>
      </c>
      <c r="CK57" s="32">
        <f t="shared" si="41"/>
        <v>0</v>
      </c>
      <c r="CL57" s="32">
        <f t="shared" si="50"/>
        <v>0</v>
      </c>
      <c r="CM57" s="32">
        <f t="shared" si="42"/>
        <v>0</v>
      </c>
      <c r="CN57" s="32">
        <f t="shared" si="43"/>
        <v>0</v>
      </c>
    </row>
    <row r="58" spans="1:92" ht="16.350000000000001" customHeight="1" x14ac:dyDescent="0.2">
      <c r="A58" s="3011"/>
      <c r="B58" s="3013"/>
      <c r="C58" s="156" t="s">
        <v>82</v>
      </c>
      <c r="D58" s="113">
        <f t="shared" si="51"/>
        <v>0</v>
      </c>
      <c r="E58" s="179">
        <f t="shared" si="54"/>
        <v>0</v>
      </c>
      <c r="F58" s="180">
        <f t="shared" si="54"/>
        <v>0</v>
      </c>
      <c r="G58" s="116"/>
      <c r="H58" s="117"/>
      <c r="I58" s="116"/>
      <c r="J58" s="117"/>
      <c r="K58" s="116"/>
      <c r="L58" s="117"/>
      <c r="M58" s="116"/>
      <c r="N58" s="117"/>
      <c r="O58" s="116"/>
      <c r="P58" s="117"/>
      <c r="Q58" s="116"/>
      <c r="R58" s="117"/>
      <c r="S58" s="116"/>
      <c r="T58" s="117"/>
      <c r="U58" s="116"/>
      <c r="V58" s="117"/>
      <c r="W58" s="116"/>
      <c r="X58" s="117"/>
      <c r="Y58" s="116"/>
      <c r="Z58" s="117"/>
      <c r="AA58" s="116"/>
      <c r="AB58" s="117"/>
      <c r="AC58" s="116"/>
      <c r="AD58" s="117"/>
      <c r="AE58" s="116"/>
      <c r="AF58" s="117"/>
      <c r="AG58" s="116"/>
      <c r="AH58" s="117"/>
      <c r="AI58" s="116"/>
      <c r="AJ58" s="117"/>
      <c r="AK58" s="116"/>
      <c r="AL58" s="117"/>
      <c r="AM58" s="116"/>
      <c r="AN58" s="117"/>
      <c r="AO58" s="116"/>
      <c r="AP58" s="120"/>
      <c r="AQ58" s="122"/>
      <c r="AR58" s="122"/>
      <c r="AS58" s="181"/>
      <c r="AT58" s="181"/>
      <c r="AU58" s="181"/>
      <c r="AV58" s="181"/>
      <c r="AW58" s="181"/>
      <c r="AX58" s="29" t="str">
        <f t="shared" si="35"/>
        <v/>
      </c>
      <c r="BJ58" s="3"/>
      <c r="BK58" s="3"/>
      <c r="BL58" s="3"/>
      <c r="BM58" s="4"/>
      <c r="BN58" s="4"/>
      <c r="BO58" s="4"/>
      <c r="CA58" s="31" t="str">
        <f t="shared" si="45"/>
        <v/>
      </c>
      <c r="CB58" s="31" t="str">
        <f t="shared" si="36"/>
        <v/>
      </c>
      <c r="CC58" s="31" t="str">
        <f t="shared" si="46"/>
        <v/>
      </c>
      <c r="CD58" s="31" t="str">
        <f t="shared" si="37"/>
        <v/>
      </c>
      <c r="CE58" s="31" t="str">
        <f t="shared" si="47"/>
        <v/>
      </c>
      <c r="CF58" s="31" t="str">
        <f t="shared" si="38"/>
        <v/>
      </c>
      <c r="CG58" s="31" t="str">
        <f t="shared" si="39"/>
        <v/>
      </c>
      <c r="CH58" s="32">
        <f t="shared" si="48"/>
        <v>0</v>
      </c>
      <c r="CI58" s="32">
        <f t="shared" si="40"/>
        <v>0</v>
      </c>
      <c r="CJ58" s="32">
        <f t="shared" si="49"/>
        <v>0</v>
      </c>
      <c r="CK58" s="32">
        <f t="shared" si="41"/>
        <v>0</v>
      </c>
      <c r="CL58" s="32">
        <f t="shared" si="50"/>
        <v>0</v>
      </c>
      <c r="CM58" s="32">
        <f t="shared" si="42"/>
        <v>0</v>
      </c>
      <c r="CN58" s="32">
        <f t="shared" si="43"/>
        <v>0</v>
      </c>
    </row>
    <row r="59" spans="1:92" ht="16.350000000000001" customHeight="1" x14ac:dyDescent="0.2">
      <c r="A59" s="3014"/>
      <c r="B59" s="3016"/>
      <c r="C59" s="182" t="s">
        <v>83</v>
      </c>
      <c r="D59" s="167">
        <f t="shared" si="51"/>
        <v>0</v>
      </c>
      <c r="E59" s="168">
        <f>SUM(G59+I59+K59+M59+O59+Q59+S59+U59+W59+Y59+AA59+AC59+AE59+AG59+AI59+AK59+AM59+AO59)</f>
        <v>0</v>
      </c>
      <c r="F59" s="183">
        <f>SUM(H59+J59+L59+N59+P59+R59+T59+V59+X59+Z59+AB59+AD59+AF59+AH59+AJ59+AL59+AN59+AP59)</f>
        <v>0</v>
      </c>
      <c r="G59" s="128"/>
      <c r="H59" s="129"/>
      <c r="I59" s="128"/>
      <c r="J59" s="129"/>
      <c r="K59" s="128"/>
      <c r="L59" s="129"/>
      <c r="M59" s="128"/>
      <c r="N59" s="129"/>
      <c r="O59" s="128"/>
      <c r="P59" s="129"/>
      <c r="Q59" s="128"/>
      <c r="R59" s="129"/>
      <c r="S59" s="128"/>
      <c r="T59" s="129"/>
      <c r="U59" s="128"/>
      <c r="V59" s="129"/>
      <c r="W59" s="128"/>
      <c r="X59" s="129"/>
      <c r="Y59" s="128"/>
      <c r="Z59" s="129"/>
      <c r="AA59" s="128"/>
      <c r="AB59" s="129"/>
      <c r="AC59" s="128"/>
      <c r="AD59" s="129"/>
      <c r="AE59" s="128"/>
      <c r="AF59" s="129"/>
      <c r="AG59" s="128"/>
      <c r="AH59" s="129"/>
      <c r="AI59" s="128"/>
      <c r="AJ59" s="129"/>
      <c r="AK59" s="128"/>
      <c r="AL59" s="129"/>
      <c r="AM59" s="128"/>
      <c r="AN59" s="129"/>
      <c r="AO59" s="128"/>
      <c r="AP59" s="133"/>
      <c r="AQ59" s="135"/>
      <c r="AR59" s="135"/>
      <c r="AS59" s="184"/>
      <c r="AT59" s="184"/>
      <c r="AU59" s="184"/>
      <c r="AV59" s="184"/>
      <c r="AW59" s="184"/>
      <c r="AX59" s="29" t="str">
        <f t="shared" si="35"/>
        <v/>
      </c>
      <c r="BJ59" s="3"/>
      <c r="BK59" s="3"/>
      <c r="BL59" s="3"/>
      <c r="BM59" s="4"/>
      <c r="BN59" s="4"/>
      <c r="BO59" s="4"/>
      <c r="CA59" s="31" t="str">
        <f t="shared" si="45"/>
        <v/>
      </c>
      <c r="CB59" s="31" t="str">
        <f t="shared" si="36"/>
        <v/>
      </c>
      <c r="CC59" s="31" t="str">
        <f t="shared" si="46"/>
        <v/>
      </c>
      <c r="CD59" s="31" t="str">
        <f t="shared" si="37"/>
        <v/>
      </c>
      <c r="CE59" s="31" t="str">
        <f t="shared" si="47"/>
        <v/>
      </c>
      <c r="CF59" s="31" t="str">
        <f t="shared" si="38"/>
        <v/>
      </c>
      <c r="CG59" s="31" t="str">
        <f t="shared" si="39"/>
        <v/>
      </c>
      <c r="CH59" s="32">
        <f t="shared" si="48"/>
        <v>0</v>
      </c>
      <c r="CI59" s="32">
        <f t="shared" si="40"/>
        <v>0</v>
      </c>
      <c r="CJ59" s="32">
        <f t="shared" si="49"/>
        <v>0</v>
      </c>
      <c r="CK59" s="32">
        <f t="shared" si="41"/>
        <v>0</v>
      </c>
      <c r="CL59" s="32">
        <f t="shared" si="50"/>
        <v>0</v>
      </c>
      <c r="CM59" s="32">
        <f t="shared" si="42"/>
        <v>0</v>
      </c>
      <c r="CN59" s="32">
        <f t="shared" si="43"/>
        <v>0</v>
      </c>
    </row>
    <row r="60" spans="1:92" ht="16.350000000000001" customHeight="1" x14ac:dyDescent="0.2">
      <c r="A60" s="3108" t="s">
        <v>4</v>
      </c>
      <c r="B60" s="3109"/>
      <c r="C60" s="3016"/>
      <c r="D60" s="185">
        <f t="shared" ref="D60:AW60" si="56">SUM(D55:D59)</f>
        <v>0</v>
      </c>
      <c r="E60" s="186">
        <f>SUM(E55:E59)</f>
        <v>0</v>
      </c>
      <c r="F60" s="187">
        <f>SUM(F55:F59)</f>
        <v>0</v>
      </c>
      <c r="G60" s="185">
        <f t="shared" si="56"/>
        <v>0</v>
      </c>
      <c r="H60" s="188">
        <f t="shared" si="56"/>
        <v>0</v>
      </c>
      <c r="I60" s="185">
        <f t="shared" si="56"/>
        <v>0</v>
      </c>
      <c r="J60" s="188">
        <f t="shared" si="56"/>
        <v>0</v>
      </c>
      <c r="K60" s="185">
        <f t="shared" si="56"/>
        <v>0</v>
      </c>
      <c r="L60" s="188">
        <f t="shared" si="56"/>
        <v>0</v>
      </c>
      <c r="M60" s="185">
        <f t="shared" si="56"/>
        <v>0</v>
      </c>
      <c r="N60" s="188">
        <f t="shared" si="56"/>
        <v>0</v>
      </c>
      <c r="O60" s="185">
        <f t="shared" si="56"/>
        <v>0</v>
      </c>
      <c r="P60" s="188">
        <f t="shared" si="56"/>
        <v>0</v>
      </c>
      <c r="Q60" s="185">
        <f t="shared" si="56"/>
        <v>0</v>
      </c>
      <c r="R60" s="188">
        <f t="shared" si="56"/>
        <v>0</v>
      </c>
      <c r="S60" s="185">
        <f t="shared" si="56"/>
        <v>0</v>
      </c>
      <c r="T60" s="187">
        <f t="shared" si="56"/>
        <v>0</v>
      </c>
      <c r="U60" s="185">
        <f t="shared" si="56"/>
        <v>0</v>
      </c>
      <c r="V60" s="188">
        <f t="shared" si="56"/>
        <v>0</v>
      </c>
      <c r="W60" s="185">
        <f t="shared" si="56"/>
        <v>0</v>
      </c>
      <c r="X60" s="188">
        <f t="shared" si="56"/>
        <v>0</v>
      </c>
      <c r="Y60" s="185">
        <f t="shared" si="56"/>
        <v>0</v>
      </c>
      <c r="Z60" s="188">
        <f t="shared" si="56"/>
        <v>0</v>
      </c>
      <c r="AA60" s="185">
        <f t="shared" si="56"/>
        <v>0</v>
      </c>
      <c r="AB60" s="188">
        <f t="shared" si="56"/>
        <v>0</v>
      </c>
      <c r="AC60" s="185">
        <f t="shared" si="56"/>
        <v>0</v>
      </c>
      <c r="AD60" s="188">
        <f t="shared" si="56"/>
        <v>0</v>
      </c>
      <c r="AE60" s="185">
        <f t="shared" si="56"/>
        <v>0</v>
      </c>
      <c r="AF60" s="188">
        <f t="shared" si="56"/>
        <v>0</v>
      </c>
      <c r="AG60" s="185">
        <f t="shared" si="56"/>
        <v>0</v>
      </c>
      <c r="AH60" s="188">
        <f t="shared" si="56"/>
        <v>0</v>
      </c>
      <c r="AI60" s="185">
        <f t="shared" si="56"/>
        <v>0</v>
      </c>
      <c r="AJ60" s="188">
        <f t="shared" si="56"/>
        <v>0</v>
      </c>
      <c r="AK60" s="185">
        <f t="shared" si="56"/>
        <v>0</v>
      </c>
      <c r="AL60" s="188">
        <f t="shared" si="56"/>
        <v>0</v>
      </c>
      <c r="AM60" s="185">
        <f t="shared" si="56"/>
        <v>0</v>
      </c>
      <c r="AN60" s="188">
        <f t="shared" si="56"/>
        <v>0</v>
      </c>
      <c r="AO60" s="185">
        <f t="shared" si="56"/>
        <v>0</v>
      </c>
      <c r="AP60" s="189">
        <f t="shared" si="56"/>
        <v>0</v>
      </c>
      <c r="AQ60" s="188">
        <f t="shared" si="56"/>
        <v>0</v>
      </c>
      <c r="AR60" s="185">
        <f t="shared" si="56"/>
        <v>0</v>
      </c>
      <c r="AS60" s="185">
        <f t="shared" si="56"/>
        <v>0</v>
      </c>
      <c r="AT60" s="185">
        <f t="shared" si="56"/>
        <v>0</v>
      </c>
      <c r="AU60" s="185">
        <f t="shared" si="56"/>
        <v>0</v>
      </c>
      <c r="AV60" s="185">
        <f t="shared" si="56"/>
        <v>0</v>
      </c>
      <c r="AW60" s="190">
        <f t="shared" si="56"/>
        <v>0</v>
      </c>
      <c r="BJ60" s="3"/>
      <c r="BK60" s="3"/>
      <c r="BL60" s="3"/>
      <c r="BM60" s="4"/>
      <c r="BN60" s="4"/>
      <c r="BO60" s="4"/>
      <c r="CA60" s="31"/>
      <c r="CB60" s="31"/>
      <c r="CC60" s="31"/>
      <c r="CD60" s="31"/>
      <c r="CE60" s="31"/>
      <c r="CF60" s="31"/>
      <c r="CG60" s="31"/>
      <c r="CH60" s="32"/>
      <c r="CI60" s="32"/>
      <c r="CJ60" s="32"/>
      <c r="CK60" s="32"/>
      <c r="CL60" s="32"/>
      <c r="CM60" s="32"/>
      <c r="CN60" s="32"/>
    </row>
    <row r="61" spans="1:92" ht="16.350000000000001" customHeight="1" x14ac:dyDescent="0.25">
      <c r="A61" s="3017" t="s">
        <v>84</v>
      </c>
      <c r="B61" s="3019"/>
      <c r="C61" s="156">
        <v>0</v>
      </c>
      <c r="D61" s="123">
        <f>SUM(E61:F61)</f>
        <v>0</v>
      </c>
      <c r="E61" s="124">
        <f>SUM(U61+W61+Y61+AA61+AC61+AE61+AG61+AI61+AK61+AM61+AO61)</f>
        <v>0</v>
      </c>
      <c r="F61" s="115">
        <f t="shared" ref="E61:F63" si="57">SUM(V61+X61+Z61+AB61+AD61+AF61+AH61+AJ61+AL61+AN61+AP61)</f>
        <v>0</v>
      </c>
      <c r="G61" s="191"/>
      <c r="H61" s="192"/>
      <c r="I61" s="193"/>
      <c r="J61" s="192"/>
      <c r="K61" s="193"/>
      <c r="L61" s="192"/>
      <c r="M61" s="193"/>
      <c r="N61" s="192"/>
      <c r="O61" s="193"/>
      <c r="P61" s="192"/>
      <c r="Q61" s="193"/>
      <c r="R61" s="192"/>
      <c r="S61" s="194"/>
      <c r="T61" s="195"/>
      <c r="U61" s="196"/>
      <c r="V61" s="197"/>
      <c r="W61" s="196"/>
      <c r="X61" s="197"/>
      <c r="Y61" s="130"/>
      <c r="Z61" s="163"/>
      <c r="AA61" s="160"/>
      <c r="AB61" s="163"/>
      <c r="AC61" s="198"/>
      <c r="AD61" s="199"/>
      <c r="AE61" s="196"/>
      <c r="AF61" s="197"/>
      <c r="AG61" s="196"/>
      <c r="AH61" s="197"/>
      <c r="AI61" s="130"/>
      <c r="AJ61" s="163"/>
      <c r="AK61" s="160"/>
      <c r="AL61" s="163"/>
      <c r="AM61" s="198"/>
      <c r="AN61" s="199"/>
      <c r="AO61" s="130"/>
      <c r="AP61" s="99"/>
      <c r="AQ61" s="200"/>
      <c r="AR61" s="161"/>
      <c r="AS61" s="161"/>
      <c r="AT61" s="201"/>
      <c r="AU61" s="161"/>
      <c r="AV61" s="201"/>
      <c r="AW61" s="201"/>
      <c r="AX61" s="29" t="str">
        <f t="shared" si="35"/>
        <v/>
      </c>
      <c r="BJ61" s="3"/>
      <c r="BK61" s="3"/>
      <c r="BL61" s="3"/>
      <c r="BM61" s="4"/>
      <c r="BN61" s="4"/>
      <c r="BO61" s="4"/>
      <c r="CA61" s="31" t="str">
        <f t="shared" si="45"/>
        <v/>
      </c>
      <c r="CB61" s="31" t="str">
        <f t="shared" si="36"/>
        <v/>
      </c>
      <c r="CC61" s="31" t="str">
        <f t="shared" si="46"/>
        <v/>
      </c>
      <c r="CD61" s="31" t="str">
        <f t="shared" si="37"/>
        <v/>
      </c>
      <c r="CE61" s="31" t="str">
        <f t="shared" si="47"/>
        <v/>
      </c>
      <c r="CF61" s="31" t="str">
        <f t="shared" si="38"/>
        <v/>
      </c>
      <c r="CG61" s="31" t="str">
        <f t="shared" si="39"/>
        <v/>
      </c>
      <c r="CH61" s="32">
        <f t="shared" si="48"/>
        <v>0</v>
      </c>
      <c r="CI61" s="32">
        <f t="shared" si="40"/>
        <v>0</v>
      </c>
      <c r="CJ61" s="32">
        <f t="shared" si="49"/>
        <v>0</v>
      </c>
      <c r="CK61" s="32">
        <f t="shared" si="41"/>
        <v>0</v>
      </c>
      <c r="CL61" s="32">
        <f t="shared" si="50"/>
        <v>0</v>
      </c>
      <c r="CM61" s="32">
        <f t="shared" si="42"/>
        <v>0</v>
      </c>
      <c r="CN61" s="32">
        <f t="shared" si="43"/>
        <v>0</v>
      </c>
    </row>
    <row r="62" spans="1:92" ht="16.350000000000001" customHeight="1" x14ac:dyDescent="0.25">
      <c r="A62" s="3051"/>
      <c r="B62" s="2961"/>
      <c r="C62" s="156" t="s">
        <v>85</v>
      </c>
      <c r="D62" s="123">
        <f>SUM(E62:F62)</f>
        <v>0</v>
      </c>
      <c r="E62" s="124">
        <f t="shared" si="57"/>
        <v>0</v>
      </c>
      <c r="F62" s="115">
        <f t="shared" si="57"/>
        <v>0</v>
      </c>
      <c r="G62" s="202"/>
      <c r="H62" s="203"/>
      <c r="I62" s="202"/>
      <c r="J62" s="203"/>
      <c r="K62" s="202"/>
      <c r="L62" s="203"/>
      <c r="M62" s="202"/>
      <c r="N62" s="203"/>
      <c r="O62" s="202"/>
      <c r="P62" s="203"/>
      <c r="Q62" s="202"/>
      <c r="R62" s="203"/>
      <c r="S62" s="194"/>
      <c r="T62" s="195"/>
      <c r="U62" s="130"/>
      <c r="V62" s="163"/>
      <c r="W62" s="130"/>
      <c r="X62" s="163"/>
      <c r="Y62" s="130"/>
      <c r="Z62" s="163"/>
      <c r="AA62" s="160"/>
      <c r="AB62" s="163"/>
      <c r="AC62" s="160"/>
      <c r="AD62" s="163"/>
      <c r="AE62" s="130"/>
      <c r="AF62" s="163"/>
      <c r="AG62" s="130"/>
      <c r="AH62" s="163"/>
      <c r="AI62" s="130"/>
      <c r="AJ62" s="163"/>
      <c r="AK62" s="160"/>
      <c r="AL62" s="163"/>
      <c r="AM62" s="160"/>
      <c r="AN62" s="163"/>
      <c r="AO62" s="130"/>
      <c r="AP62" s="165"/>
      <c r="AQ62" s="166"/>
      <c r="AR62" s="161"/>
      <c r="AS62" s="161"/>
      <c r="AT62" s="204"/>
      <c r="AU62" s="161"/>
      <c r="AV62" s="204"/>
      <c r="AW62" s="204"/>
      <c r="AX62" s="29" t="str">
        <f t="shared" si="35"/>
        <v/>
      </c>
      <c r="BJ62" s="3"/>
      <c r="BK62" s="3"/>
      <c r="BL62" s="3"/>
      <c r="BM62" s="4"/>
      <c r="BN62" s="4"/>
      <c r="BO62" s="4"/>
      <c r="CA62" s="31" t="str">
        <f t="shared" si="45"/>
        <v/>
      </c>
      <c r="CB62" s="31" t="str">
        <f t="shared" si="36"/>
        <v/>
      </c>
      <c r="CC62" s="31" t="str">
        <f t="shared" si="46"/>
        <v/>
      </c>
      <c r="CD62" s="31" t="str">
        <f t="shared" si="37"/>
        <v/>
      </c>
      <c r="CE62" s="31" t="str">
        <f t="shared" si="47"/>
        <v/>
      </c>
      <c r="CF62" s="31" t="str">
        <f t="shared" si="38"/>
        <v/>
      </c>
      <c r="CG62" s="31" t="str">
        <f t="shared" si="39"/>
        <v/>
      </c>
      <c r="CH62" s="32">
        <f t="shared" si="48"/>
        <v>0</v>
      </c>
      <c r="CI62" s="32">
        <f t="shared" si="40"/>
        <v>0</v>
      </c>
      <c r="CJ62" s="32">
        <f t="shared" si="49"/>
        <v>0</v>
      </c>
      <c r="CK62" s="32">
        <f t="shared" si="41"/>
        <v>0</v>
      </c>
      <c r="CL62" s="32">
        <f t="shared" si="50"/>
        <v>0</v>
      </c>
      <c r="CM62" s="32">
        <f t="shared" si="42"/>
        <v>0</v>
      </c>
      <c r="CN62" s="32">
        <f t="shared" si="43"/>
        <v>0</v>
      </c>
    </row>
    <row r="63" spans="1:92" ht="16.350000000000001" customHeight="1" x14ac:dyDescent="0.25">
      <c r="A63" s="3051"/>
      <c r="B63" s="2961"/>
      <c r="C63" s="159" t="s">
        <v>86</v>
      </c>
      <c r="D63" s="123">
        <f>SUM(E63:F63)</f>
        <v>0</v>
      </c>
      <c r="E63" s="124">
        <f t="shared" si="57"/>
        <v>0</v>
      </c>
      <c r="F63" s="115">
        <f t="shared" si="57"/>
        <v>0</v>
      </c>
      <c r="G63" s="202"/>
      <c r="H63" s="203"/>
      <c r="I63" s="202"/>
      <c r="J63" s="203"/>
      <c r="K63" s="202"/>
      <c r="L63" s="203"/>
      <c r="M63" s="202"/>
      <c r="N63" s="203"/>
      <c r="O63" s="202"/>
      <c r="P63" s="203"/>
      <c r="Q63" s="202"/>
      <c r="R63" s="203"/>
      <c r="S63" s="194"/>
      <c r="T63" s="195"/>
      <c r="U63" s="130"/>
      <c r="V63" s="163"/>
      <c r="W63" s="130"/>
      <c r="X63" s="163"/>
      <c r="Y63" s="130"/>
      <c r="Z63" s="163"/>
      <c r="AA63" s="160"/>
      <c r="AB63" s="163"/>
      <c r="AC63" s="160"/>
      <c r="AD63" s="163"/>
      <c r="AE63" s="130"/>
      <c r="AF63" s="163"/>
      <c r="AG63" s="130"/>
      <c r="AH63" s="163"/>
      <c r="AI63" s="130"/>
      <c r="AJ63" s="163"/>
      <c r="AK63" s="160"/>
      <c r="AL63" s="163"/>
      <c r="AM63" s="128"/>
      <c r="AN63" s="129"/>
      <c r="AO63" s="130"/>
      <c r="AP63" s="165"/>
      <c r="AQ63" s="134"/>
      <c r="AR63" s="161"/>
      <c r="AS63" s="161"/>
      <c r="AT63" s="204"/>
      <c r="AU63" s="161"/>
      <c r="AV63" s="204"/>
      <c r="AW63" s="204"/>
      <c r="AX63" s="29" t="str">
        <f t="shared" si="35"/>
        <v/>
      </c>
      <c r="BJ63" s="3"/>
      <c r="BK63" s="3"/>
      <c r="BL63" s="3"/>
      <c r="BM63" s="4"/>
      <c r="BN63" s="4"/>
      <c r="BO63" s="4"/>
      <c r="CA63" s="31" t="str">
        <f t="shared" si="45"/>
        <v/>
      </c>
      <c r="CB63" s="31" t="str">
        <f t="shared" si="36"/>
        <v/>
      </c>
      <c r="CC63" s="31" t="str">
        <f t="shared" si="46"/>
        <v/>
      </c>
      <c r="CD63" s="31" t="str">
        <f t="shared" si="37"/>
        <v/>
      </c>
      <c r="CE63" s="31" t="str">
        <f t="shared" si="47"/>
        <v/>
      </c>
      <c r="CF63" s="31" t="str">
        <f t="shared" si="38"/>
        <v/>
      </c>
      <c r="CG63" s="31" t="str">
        <f t="shared" si="39"/>
        <v/>
      </c>
      <c r="CH63" s="32">
        <f t="shared" si="48"/>
        <v>0</v>
      </c>
      <c r="CI63" s="32">
        <f t="shared" si="40"/>
        <v>0</v>
      </c>
      <c r="CJ63" s="32">
        <f t="shared" si="49"/>
        <v>0</v>
      </c>
      <c r="CK63" s="32">
        <f t="shared" si="41"/>
        <v>0</v>
      </c>
      <c r="CL63" s="32">
        <f t="shared" si="50"/>
        <v>0</v>
      </c>
      <c r="CM63" s="32">
        <f t="shared" si="42"/>
        <v>0</v>
      </c>
      <c r="CN63" s="32">
        <f t="shared" si="43"/>
        <v>0</v>
      </c>
    </row>
    <row r="64" spans="1:92" ht="16.350000000000001" customHeight="1" x14ac:dyDescent="0.2">
      <c r="A64" s="3020"/>
      <c r="B64" s="3022"/>
      <c r="C64" s="140" t="s">
        <v>4</v>
      </c>
      <c r="D64" s="185">
        <f>SUM(E64:F64)</f>
        <v>0</v>
      </c>
      <c r="E64" s="186">
        <f>SUM(E61:E63)</f>
        <v>0</v>
      </c>
      <c r="F64" s="17">
        <f>SUM(F61:F63)</f>
        <v>0</v>
      </c>
      <c r="G64" s="205"/>
      <c r="H64" s="206"/>
      <c r="I64" s="205"/>
      <c r="J64" s="206"/>
      <c r="K64" s="205"/>
      <c r="L64" s="206"/>
      <c r="M64" s="205"/>
      <c r="N64" s="206"/>
      <c r="O64" s="205"/>
      <c r="P64" s="206"/>
      <c r="Q64" s="205"/>
      <c r="R64" s="206"/>
      <c r="S64" s="205"/>
      <c r="T64" s="207"/>
      <c r="U64" s="57">
        <f t="shared" ref="U64:AW64" si="58">SUM(U61:U63)</f>
        <v>0</v>
      </c>
      <c r="V64" s="208">
        <f t="shared" si="58"/>
        <v>0</v>
      </c>
      <c r="W64" s="57">
        <f t="shared" si="58"/>
        <v>0</v>
      </c>
      <c r="X64" s="208">
        <f t="shared" si="58"/>
        <v>0</v>
      </c>
      <c r="Y64" s="57">
        <f t="shared" si="58"/>
        <v>0</v>
      </c>
      <c r="Z64" s="17">
        <f t="shared" si="58"/>
        <v>0</v>
      </c>
      <c r="AA64" s="18">
        <f t="shared" si="58"/>
        <v>0</v>
      </c>
      <c r="AB64" s="17">
        <f t="shared" si="58"/>
        <v>0</v>
      </c>
      <c r="AC64" s="18">
        <f t="shared" si="58"/>
        <v>0</v>
      </c>
      <c r="AD64" s="208">
        <f t="shared" si="58"/>
        <v>0</v>
      </c>
      <c r="AE64" s="57">
        <f t="shared" si="58"/>
        <v>0</v>
      </c>
      <c r="AF64" s="208">
        <f t="shared" si="58"/>
        <v>0</v>
      </c>
      <c r="AG64" s="57">
        <f t="shared" si="58"/>
        <v>0</v>
      </c>
      <c r="AH64" s="208">
        <f t="shared" si="58"/>
        <v>0</v>
      </c>
      <c r="AI64" s="57">
        <f t="shared" si="58"/>
        <v>0</v>
      </c>
      <c r="AJ64" s="17">
        <f t="shared" si="58"/>
        <v>0</v>
      </c>
      <c r="AK64" s="18">
        <f t="shared" si="58"/>
        <v>0</v>
      </c>
      <c r="AL64" s="17">
        <f t="shared" si="58"/>
        <v>0</v>
      </c>
      <c r="AM64" s="18">
        <f t="shared" si="58"/>
        <v>0</v>
      </c>
      <c r="AN64" s="208">
        <f t="shared" si="58"/>
        <v>0</v>
      </c>
      <c r="AO64" s="57">
        <f t="shared" si="58"/>
        <v>0</v>
      </c>
      <c r="AP64" s="139">
        <f t="shared" si="58"/>
        <v>0</v>
      </c>
      <c r="AQ64" s="209">
        <f t="shared" si="58"/>
        <v>0</v>
      </c>
      <c r="AR64" s="17">
        <f t="shared" si="58"/>
        <v>0</v>
      </c>
      <c r="AS64" s="17">
        <f t="shared" si="58"/>
        <v>0</v>
      </c>
      <c r="AT64" s="140">
        <f t="shared" si="58"/>
        <v>0</v>
      </c>
      <c r="AU64" s="17">
        <f t="shared" si="58"/>
        <v>0</v>
      </c>
      <c r="AV64" s="140">
        <f t="shared" si="58"/>
        <v>0</v>
      </c>
      <c r="AW64" s="140">
        <f t="shared" si="58"/>
        <v>0</v>
      </c>
      <c r="BJ64" s="3"/>
      <c r="BK64" s="3"/>
      <c r="BL64" s="3"/>
      <c r="BM64" s="4"/>
      <c r="BN64" s="4"/>
      <c r="BO64" s="4"/>
      <c r="CA64" s="31"/>
      <c r="CB64" s="31"/>
      <c r="CC64" s="31"/>
      <c r="CD64" s="31"/>
      <c r="CE64" s="31"/>
      <c r="CF64" s="31"/>
      <c r="CG64" s="31"/>
      <c r="CH64" s="32"/>
      <c r="CI64" s="32"/>
      <c r="CJ64" s="32"/>
      <c r="CK64" s="32"/>
      <c r="CL64" s="32"/>
      <c r="CM64" s="32"/>
      <c r="CN64" s="32"/>
    </row>
    <row r="65" spans="1:92" ht="33.75" customHeight="1" x14ac:dyDescent="0.2">
      <c r="A65" s="85" t="s">
        <v>87</v>
      </c>
      <c r="B65" s="210"/>
      <c r="C65" s="210"/>
      <c r="D65" s="211"/>
      <c r="E65" s="87"/>
      <c r="AH65" s="9"/>
      <c r="AI65" s="9"/>
      <c r="AJ65" s="9"/>
      <c r="AK65" s="9"/>
      <c r="AL65" s="212"/>
      <c r="AM65" s="212"/>
      <c r="AN65" s="212"/>
      <c r="AO65" s="212"/>
      <c r="AP65" s="212"/>
      <c r="AQ65" s="212"/>
      <c r="AR65" s="212"/>
      <c r="AS65" s="212"/>
      <c r="AT65" s="9"/>
      <c r="AU65" s="9"/>
      <c r="BU65" s="3"/>
      <c r="BV65" s="3"/>
      <c r="BW65" s="3"/>
      <c r="CA65" s="31"/>
      <c r="CB65" s="31"/>
      <c r="CC65" s="31"/>
      <c r="CD65" s="31"/>
      <c r="CE65" s="31"/>
      <c r="CF65" s="31"/>
      <c r="CG65" s="31"/>
      <c r="CH65" s="32"/>
      <c r="CI65" s="32"/>
      <c r="CJ65" s="32"/>
      <c r="CK65" s="32"/>
      <c r="CL65" s="32"/>
      <c r="CM65" s="14"/>
      <c r="CN65" s="14"/>
    </row>
    <row r="66" spans="1:92" ht="68.25" customHeight="1" x14ac:dyDescent="0.2">
      <c r="A66" s="3056" t="s">
        <v>88</v>
      </c>
      <c r="B66" s="3093"/>
      <c r="C66" s="2993"/>
      <c r="D66" s="213" t="s">
        <v>4</v>
      </c>
      <c r="E66" s="213" t="s">
        <v>89</v>
      </c>
      <c r="F66" s="56" t="s">
        <v>90</v>
      </c>
      <c r="G66" s="56" t="s">
        <v>91</v>
      </c>
      <c r="H66" s="214" t="s">
        <v>92</v>
      </c>
      <c r="I66" s="214" t="s">
        <v>11</v>
      </c>
      <c r="J66" s="9"/>
      <c r="K66" s="9"/>
      <c r="L66" s="9"/>
      <c r="M66" s="9"/>
      <c r="N66" s="9"/>
      <c r="AD66" s="9"/>
      <c r="AE66" s="9"/>
      <c r="AF66" s="9"/>
      <c r="AG66" s="9"/>
      <c r="AH66" s="9"/>
      <c r="AI66" s="9"/>
      <c r="AJ66" s="9"/>
      <c r="AK66" s="9"/>
      <c r="AL66" s="212"/>
      <c r="AM66" s="212"/>
      <c r="AN66" s="212"/>
      <c r="AO66" s="212"/>
      <c r="AP66" s="212"/>
      <c r="AQ66" s="212"/>
      <c r="AR66" s="212"/>
      <c r="AS66" s="212"/>
      <c r="AT66" s="9"/>
      <c r="AU66" s="9"/>
      <c r="BU66" s="3"/>
      <c r="BV66" s="3"/>
      <c r="BW66" s="3"/>
      <c r="CA66" s="31"/>
      <c r="CB66" s="31"/>
      <c r="CC66" s="31"/>
      <c r="CD66" s="31"/>
      <c r="CE66" s="31"/>
      <c r="CF66" s="31"/>
      <c r="CG66" s="31"/>
      <c r="CH66" s="32"/>
      <c r="CI66" s="32"/>
      <c r="CJ66" s="32"/>
      <c r="CK66" s="32"/>
      <c r="CL66" s="32"/>
      <c r="CM66" s="14"/>
      <c r="CN66" s="14"/>
    </row>
    <row r="67" spans="1:92" ht="19.5" customHeight="1" x14ac:dyDescent="0.2">
      <c r="A67" s="3110" t="s">
        <v>93</v>
      </c>
      <c r="B67" s="3111"/>
      <c r="C67" s="3112"/>
      <c r="D67" s="215"/>
      <c r="E67" s="215"/>
      <c r="F67" s="215"/>
      <c r="G67" s="215"/>
      <c r="H67" s="215"/>
      <c r="I67" s="215"/>
      <c r="J67" s="216" t="str">
        <f>CA67&amp;CB67&amp;CC67&amp;CD67&amp;CE67</f>
        <v/>
      </c>
      <c r="K67" s="30"/>
      <c r="L67" s="30"/>
      <c r="M67" s="30"/>
      <c r="N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BU67" s="3"/>
      <c r="BV67" s="3"/>
      <c r="BW67" s="3"/>
      <c r="CA67" s="31" t="str">
        <f>IF(CH67=1,"* Las Interconsultas de Gestantes NO DEBEN ser mayor al Total de Interconsultas. ","")</f>
        <v/>
      </c>
      <c r="CB67" s="31" t="str">
        <f>IF(CI67=1,"* Las Interconsultas de Pacientes de 60 años NO DEBEN ser mayor al Total de Interconsultas. ","")</f>
        <v/>
      </c>
      <c r="CC67" s="31" t="str">
        <f>IF(CJ67=1,"* Las Interconsultas de Usuarios en situación de Discapacidad NO DEBEN ser mayor al Total de Interconsultas. ","")</f>
        <v/>
      </c>
      <c r="CD67" s="31" t="str">
        <f>IF(CK67=1,"* Las Interconsultas de Niños, Niñas, Adolescentes y Jóvenes Red SENAME NO DEBEN ser mayor al Total de Interconsultas. ","")</f>
        <v/>
      </c>
      <c r="CE67" s="31" t="str">
        <f>IF(CL67=1,"* Las Interconsultas de Migrantes NO DEBEN ser mayor al Total de Interconsultas. ","")</f>
        <v/>
      </c>
      <c r="CF67" s="31"/>
      <c r="CG67" s="31"/>
      <c r="CH67" s="32">
        <f>IF($D67&lt;E67,1,0)</f>
        <v>0</v>
      </c>
      <c r="CI67" s="32">
        <f t="shared" ref="CI67:CL81" si="59">IF($D67&lt;F67,1,0)</f>
        <v>0</v>
      </c>
      <c r="CJ67" s="32">
        <f t="shared" si="59"/>
        <v>0</v>
      </c>
      <c r="CK67" s="32">
        <f t="shared" si="59"/>
        <v>0</v>
      </c>
      <c r="CL67" s="32">
        <f t="shared" si="59"/>
        <v>0</v>
      </c>
      <c r="CM67" s="14"/>
      <c r="CN67" s="14"/>
    </row>
    <row r="68" spans="1:92" x14ac:dyDescent="0.2">
      <c r="A68" s="3113" t="s">
        <v>94</v>
      </c>
      <c r="B68" s="3114" t="s">
        <v>95</v>
      </c>
      <c r="C68" s="3115"/>
      <c r="D68" s="217"/>
      <c r="E68" s="217"/>
      <c r="F68" s="217"/>
      <c r="G68" s="217"/>
      <c r="H68" s="217"/>
      <c r="I68" s="217"/>
      <c r="J68" s="216" t="str">
        <f t="shared" ref="J68:J81" si="60">CA68&amp;CB68&amp;CC68&amp;CD68&amp;CE68</f>
        <v/>
      </c>
      <c r="K68" s="30"/>
      <c r="L68" s="30"/>
      <c r="M68" s="30"/>
      <c r="N68" s="9"/>
      <c r="AL68" s="9"/>
      <c r="AM68" s="9"/>
      <c r="AN68" s="9"/>
      <c r="AO68" s="9"/>
      <c r="AP68" s="9"/>
      <c r="AQ68" s="9"/>
      <c r="BQ68" s="3"/>
      <c r="BR68" s="3"/>
      <c r="BS68" s="3"/>
      <c r="BT68" s="4"/>
      <c r="BU68" s="4"/>
      <c r="BV68" s="4"/>
      <c r="CA68" s="31" t="str">
        <f t="shared" ref="CA68:CA79" si="61">IF(CH68=1,"* Las Interconsultas de Gestantes NO DEBEN ser mayor al Total de Interconsultas. ","")</f>
        <v/>
      </c>
      <c r="CB68" s="31" t="str">
        <f t="shared" ref="CB68:CB79" si="62">IF(CI68=1,"* Las Interconsultas de Pacientes de 60 años NO DEBEN ser mayor al Total de Interconsultas. ","")</f>
        <v/>
      </c>
      <c r="CC68" s="31" t="str">
        <f t="shared" ref="CC68:CC79" si="63">IF(CJ68=1,"* Las Interconsultas de Usuarios en situación de Discapacidad NO DEBEN ser mayor al Total de Interconsultas. ","")</f>
        <v/>
      </c>
      <c r="CD68" s="31" t="str">
        <f t="shared" ref="CD68:CD79" si="64">IF(CK68=1,"* Las Interconsultas de Niños, Niñas, Adolescentes y Jóvenes Red SENAME NO DEBEN ser mayor al Total de Interconsultas. ","")</f>
        <v/>
      </c>
      <c r="CE68" s="31" t="str">
        <f t="shared" ref="CE68:CE79" si="65">IF(CL68=1,"* Las Interconsultas de Migrantes NO DEBEN ser mayor al Total de Interconsultas. ","")</f>
        <v/>
      </c>
      <c r="CF68" s="31"/>
      <c r="CG68" s="31"/>
      <c r="CH68" s="32">
        <f t="shared" ref="CH68:CH79" si="66">IF($D68&lt;E68,1,0)</f>
        <v>0</v>
      </c>
      <c r="CI68" s="32">
        <f t="shared" si="59"/>
        <v>0</v>
      </c>
      <c r="CJ68" s="32">
        <f t="shared" si="59"/>
        <v>0</v>
      </c>
      <c r="CK68" s="32">
        <f t="shared" si="59"/>
        <v>0</v>
      </c>
      <c r="CL68" s="32">
        <f t="shared" si="59"/>
        <v>0</v>
      </c>
      <c r="CM68" s="14"/>
      <c r="CN68" s="14"/>
    </row>
    <row r="69" spans="1:92" ht="16.350000000000001" customHeight="1" x14ac:dyDescent="0.2">
      <c r="A69" s="3113"/>
      <c r="B69" s="2920" t="s">
        <v>96</v>
      </c>
      <c r="C69" s="2922"/>
      <c r="D69" s="218"/>
      <c r="E69" s="218"/>
      <c r="F69" s="218"/>
      <c r="G69" s="218"/>
      <c r="H69" s="218"/>
      <c r="I69" s="218"/>
      <c r="J69" s="216" t="str">
        <f t="shared" si="60"/>
        <v/>
      </c>
      <c r="K69" s="30"/>
      <c r="L69" s="30"/>
      <c r="M69" s="30"/>
      <c r="N69" s="30"/>
      <c r="O69" s="30"/>
      <c r="P69" s="30"/>
      <c r="Q69" s="30"/>
      <c r="R69" s="9"/>
      <c r="BR69" s="3"/>
      <c r="BS69" s="3"/>
      <c r="BT69" s="4"/>
      <c r="BU69" s="4"/>
      <c r="BV69" s="4"/>
      <c r="CA69" s="31" t="str">
        <f t="shared" si="61"/>
        <v/>
      </c>
      <c r="CB69" s="31" t="str">
        <f t="shared" si="62"/>
        <v/>
      </c>
      <c r="CC69" s="31" t="str">
        <f t="shared" si="63"/>
        <v/>
      </c>
      <c r="CD69" s="31" t="str">
        <f t="shared" si="64"/>
        <v/>
      </c>
      <c r="CE69" s="31" t="str">
        <f t="shared" si="65"/>
        <v/>
      </c>
      <c r="CF69" s="31"/>
      <c r="CG69" s="31"/>
      <c r="CH69" s="32">
        <f t="shared" si="66"/>
        <v>0</v>
      </c>
      <c r="CI69" s="32">
        <f t="shared" si="59"/>
        <v>0</v>
      </c>
      <c r="CJ69" s="32">
        <f t="shared" si="59"/>
        <v>0</v>
      </c>
      <c r="CK69" s="32">
        <f t="shared" si="59"/>
        <v>0</v>
      </c>
      <c r="CL69" s="32">
        <f t="shared" si="59"/>
        <v>0</v>
      </c>
      <c r="CM69" s="14"/>
      <c r="CN69" s="14"/>
    </row>
    <row r="70" spans="1:92" ht="16.350000000000001" customHeight="1" x14ac:dyDescent="0.2">
      <c r="A70" s="3095"/>
      <c r="B70" s="3099" t="s">
        <v>97</v>
      </c>
      <c r="C70" s="3101"/>
      <c r="D70" s="219"/>
      <c r="E70" s="219"/>
      <c r="F70" s="220"/>
      <c r="G70" s="221"/>
      <c r="H70" s="221"/>
      <c r="I70" s="221"/>
      <c r="J70" s="216" t="str">
        <f t="shared" si="60"/>
        <v/>
      </c>
      <c r="K70" s="30"/>
      <c r="L70" s="30"/>
      <c r="M70" s="30"/>
      <c r="N70" s="30"/>
      <c r="O70" s="30"/>
      <c r="P70" s="30"/>
      <c r="Q70" s="30"/>
      <c r="R70" s="9"/>
      <c r="BR70" s="3"/>
      <c r="BS70" s="3"/>
      <c r="BT70" s="4"/>
      <c r="BU70" s="4"/>
      <c r="BV70" s="4"/>
      <c r="CA70" s="31" t="str">
        <f t="shared" si="61"/>
        <v/>
      </c>
      <c r="CB70" s="31" t="str">
        <f t="shared" si="62"/>
        <v/>
      </c>
      <c r="CC70" s="31" t="str">
        <f t="shared" si="63"/>
        <v/>
      </c>
      <c r="CD70" s="31" t="str">
        <f t="shared" si="64"/>
        <v/>
      </c>
      <c r="CE70" s="31" t="str">
        <f t="shared" si="65"/>
        <v/>
      </c>
      <c r="CF70" s="31"/>
      <c r="CG70" s="31"/>
      <c r="CH70" s="32">
        <f t="shared" si="66"/>
        <v>0</v>
      </c>
      <c r="CI70" s="32">
        <f t="shared" si="59"/>
        <v>0</v>
      </c>
      <c r="CJ70" s="32">
        <f t="shared" si="59"/>
        <v>0</v>
      </c>
      <c r="CK70" s="32">
        <f t="shared" si="59"/>
        <v>0</v>
      </c>
      <c r="CL70" s="32">
        <f t="shared" si="59"/>
        <v>0</v>
      </c>
      <c r="CM70" s="14"/>
      <c r="CN70" s="14"/>
    </row>
    <row r="71" spans="1:92" ht="16.350000000000001" customHeight="1" x14ac:dyDescent="0.2">
      <c r="A71" s="3096" t="s">
        <v>98</v>
      </c>
      <c r="B71" s="3097"/>
      <c r="C71" s="3098"/>
      <c r="D71" s="222"/>
      <c r="E71" s="222"/>
      <c r="F71" s="222"/>
      <c r="G71" s="222"/>
      <c r="H71" s="222"/>
      <c r="I71" s="222"/>
      <c r="J71" s="216" t="str">
        <f t="shared" si="60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61"/>
        <v/>
      </c>
      <c r="CB71" s="31" t="str">
        <f t="shared" si="62"/>
        <v/>
      </c>
      <c r="CC71" s="31" t="str">
        <f t="shared" si="63"/>
        <v/>
      </c>
      <c r="CD71" s="31" t="str">
        <f t="shared" si="64"/>
        <v/>
      </c>
      <c r="CE71" s="31" t="str">
        <f t="shared" si="65"/>
        <v/>
      </c>
      <c r="CF71" s="31"/>
      <c r="CG71" s="31"/>
      <c r="CH71" s="32">
        <f t="shared" si="66"/>
        <v>0</v>
      </c>
      <c r="CI71" s="32">
        <f t="shared" si="59"/>
        <v>0</v>
      </c>
      <c r="CJ71" s="32">
        <f t="shared" si="59"/>
        <v>0</v>
      </c>
      <c r="CK71" s="32">
        <f t="shared" si="59"/>
        <v>0</v>
      </c>
      <c r="CL71" s="32">
        <f t="shared" si="59"/>
        <v>0</v>
      </c>
      <c r="CM71" s="14"/>
      <c r="CN71" s="14"/>
    </row>
    <row r="72" spans="1:92" ht="16.350000000000001" customHeight="1" x14ac:dyDescent="0.2">
      <c r="A72" s="3102" t="s">
        <v>99</v>
      </c>
      <c r="B72" s="3103"/>
      <c r="C72" s="3104"/>
      <c r="D72" s="218"/>
      <c r="E72" s="218"/>
      <c r="F72" s="218"/>
      <c r="G72" s="218"/>
      <c r="H72" s="218"/>
      <c r="I72" s="218"/>
      <c r="J72" s="216" t="str">
        <f t="shared" si="60"/>
        <v/>
      </c>
      <c r="K72" s="30"/>
      <c r="L72" s="30"/>
      <c r="M72" s="30"/>
      <c r="N72" s="30"/>
      <c r="O72" s="30"/>
      <c r="P72" s="30"/>
      <c r="Q72" s="30"/>
      <c r="R72" s="9"/>
      <c r="BV72" s="3"/>
      <c r="BW72" s="3"/>
      <c r="CA72" s="31" t="str">
        <f t="shared" si="61"/>
        <v/>
      </c>
      <c r="CB72" s="31" t="str">
        <f t="shared" si="62"/>
        <v/>
      </c>
      <c r="CC72" s="31" t="str">
        <f t="shared" si="63"/>
        <v/>
      </c>
      <c r="CD72" s="31" t="str">
        <f t="shared" si="64"/>
        <v/>
      </c>
      <c r="CE72" s="31" t="str">
        <f t="shared" si="65"/>
        <v/>
      </c>
      <c r="CF72" s="31"/>
      <c r="CG72" s="31"/>
      <c r="CH72" s="32">
        <f t="shared" si="66"/>
        <v>0</v>
      </c>
      <c r="CI72" s="32">
        <f t="shared" si="59"/>
        <v>0</v>
      </c>
      <c r="CJ72" s="32">
        <f t="shared" si="59"/>
        <v>0</v>
      </c>
      <c r="CK72" s="32">
        <f t="shared" si="59"/>
        <v>0</v>
      </c>
      <c r="CL72" s="32">
        <f t="shared" si="59"/>
        <v>0</v>
      </c>
      <c r="CM72" s="14"/>
      <c r="CN72" s="14"/>
    </row>
    <row r="73" spans="1:92" ht="16.350000000000001" customHeight="1" x14ac:dyDescent="0.2">
      <c r="A73" s="3105" t="s">
        <v>100</v>
      </c>
      <c r="B73" s="3106"/>
      <c r="C73" s="3107"/>
      <c r="D73" s="219"/>
      <c r="E73" s="219"/>
      <c r="F73" s="219"/>
      <c r="G73" s="219"/>
      <c r="H73" s="219"/>
      <c r="I73" s="219"/>
      <c r="J73" s="216" t="str">
        <f t="shared" si="60"/>
        <v/>
      </c>
      <c r="K73" s="30"/>
      <c r="L73" s="30"/>
      <c r="M73" s="30"/>
      <c r="N73" s="30"/>
      <c r="O73" s="30"/>
      <c r="P73" s="30"/>
      <c r="Q73" s="30"/>
      <c r="R73" s="9"/>
      <c r="BV73" s="3"/>
      <c r="BW73" s="3"/>
      <c r="CA73" s="31" t="str">
        <f t="shared" si="61"/>
        <v/>
      </c>
      <c r="CB73" s="31" t="str">
        <f t="shared" si="62"/>
        <v/>
      </c>
      <c r="CC73" s="31" t="str">
        <f t="shared" si="63"/>
        <v/>
      </c>
      <c r="CD73" s="31" t="str">
        <f t="shared" si="64"/>
        <v/>
      </c>
      <c r="CE73" s="31" t="str">
        <f t="shared" si="65"/>
        <v/>
      </c>
      <c r="CF73" s="31"/>
      <c r="CG73" s="31"/>
      <c r="CH73" s="32">
        <f t="shared" si="66"/>
        <v>0</v>
      </c>
      <c r="CI73" s="32">
        <f t="shared" si="59"/>
        <v>0</v>
      </c>
      <c r="CJ73" s="32">
        <f t="shared" si="59"/>
        <v>0</v>
      </c>
      <c r="CK73" s="32">
        <f t="shared" si="59"/>
        <v>0</v>
      </c>
      <c r="CL73" s="32">
        <f t="shared" si="59"/>
        <v>0</v>
      </c>
      <c r="CM73" s="14"/>
      <c r="CN73" s="14"/>
    </row>
    <row r="74" spans="1:92" ht="16.350000000000001" customHeight="1" x14ac:dyDescent="0.2">
      <c r="A74" s="3094" t="s">
        <v>101</v>
      </c>
      <c r="B74" s="3096" t="s">
        <v>102</v>
      </c>
      <c r="C74" s="3098"/>
      <c r="D74" s="222"/>
      <c r="E74" s="222"/>
      <c r="F74" s="223"/>
      <c r="G74" s="224"/>
      <c r="H74" s="224"/>
      <c r="I74" s="224"/>
      <c r="J74" s="216" t="str">
        <f t="shared" si="60"/>
        <v/>
      </c>
      <c r="K74" s="30"/>
      <c r="L74" s="30"/>
      <c r="M74" s="30"/>
      <c r="N74" s="30"/>
      <c r="O74" s="30"/>
      <c r="P74" s="30"/>
      <c r="Q74" s="30"/>
      <c r="R74" s="9"/>
      <c r="BV74" s="3"/>
      <c r="BW74" s="3"/>
      <c r="CA74" s="31" t="str">
        <f t="shared" si="61"/>
        <v/>
      </c>
      <c r="CB74" s="31" t="str">
        <f t="shared" si="62"/>
        <v/>
      </c>
      <c r="CC74" s="31" t="str">
        <f t="shared" si="63"/>
        <v/>
      </c>
      <c r="CD74" s="31" t="str">
        <f t="shared" si="64"/>
        <v/>
      </c>
      <c r="CE74" s="31" t="str">
        <f t="shared" si="65"/>
        <v/>
      </c>
      <c r="CF74" s="31"/>
      <c r="CG74" s="31"/>
      <c r="CH74" s="32">
        <f t="shared" si="66"/>
        <v>0</v>
      </c>
      <c r="CI74" s="32">
        <f t="shared" si="59"/>
        <v>0</v>
      </c>
      <c r="CJ74" s="32">
        <f t="shared" si="59"/>
        <v>0</v>
      </c>
      <c r="CK74" s="32">
        <f t="shared" si="59"/>
        <v>0</v>
      </c>
      <c r="CL74" s="32">
        <f t="shared" si="59"/>
        <v>0</v>
      </c>
      <c r="CM74" s="14"/>
      <c r="CN74" s="14"/>
    </row>
    <row r="75" spans="1:92" ht="16.350000000000001" customHeight="1" x14ac:dyDescent="0.2">
      <c r="A75" s="3095"/>
      <c r="B75" s="3099" t="s">
        <v>103</v>
      </c>
      <c r="C75" s="3101"/>
      <c r="D75" s="225"/>
      <c r="E75" s="225"/>
      <c r="F75" s="225"/>
      <c r="G75" s="225"/>
      <c r="H75" s="225"/>
      <c r="I75" s="225"/>
      <c r="J75" s="216" t="str">
        <f t="shared" si="60"/>
        <v/>
      </c>
      <c r="K75" s="30"/>
      <c r="L75" s="30"/>
      <c r="M75" s="30"/>
      <c r="N75" s="30"/>
      <c r="O75" s="30"/>
      <c r="P75" s="30"/>
      <c r="Q75" s="30"/>
      <c r="R75" s="9"/>
      <c r="BV75" s="3"/>
      <c r="BW75" s="3"/>
      <c r="CA75" s="31" t="str">
        <f t="shared" si="61"/>
        <v/>
      </c>
      <c r="CB75" s="31" t="str">
        <f t="shared" si="62"/>
        <v/>
      </c>
      <c r="CC75" s="31" t="str">
        <f t="shared" si="63"/>
        <v/>
      </c>
      <c r="CD75" s="31" t="str">
        <f t="shared" si="64"/>
        <v/>
      </c>
      <c r="CE75" s="31" t="str">
        <f t="shared" si="65"/>
        <v/>
      </c>
      <c r="CF75" s="31"/>
      <c r="CG75" s="31"/>
      <c r="CH75" s="32">
        <f t="shared" si="66"/>
        <v>0</v>
      </c>
      <c r="CI75" s="32">
        <f t="shared" si="59"/>
        <v>0</v>
      </c>
      <c r="CJ75" s="32">
        <f t="shared" si="59"/>
        <v>0</v>
      </c>
      <c r="CK75" s="32">
        <f t="shared" si="59"/>
        <v>0</v>
      </c>
      <c r="CL75" s="32">
        <f t="shared" si="59"/>
        <v>0</v>
      </c>
      <c r="CM75" s="14"/>
      <c r="CN75" s="14"/>
    </row>
    <row r="76" spans="1:92" ht="16.350000000000001" customHeight="1" x14ac:dyDescent="0.2">
      <c r="A76" s="3096" t="s">
        <v>104</v>
      </c>
      <c r="B76" s="3097"/>
      <c r="C76" s="3098"/>
      <c r="D76" s="222"/>
      <c r="E76" s="222"/>
      <c r="F76" s="222"/>
      <c r="G76" s="222"/>
      <c r="H76" s="222"/>
      <c r="I76" s="222"/>
      <c r="J76" s="216" t="str">
        <f t="shared" si="60"/>
        <v/>
      </c>
      <c r="K76" s="30"/>
      <c r="L76" s="30"/>
      <c r="M76" s="30"/>
      <c r="N76" s="30"/>
      <c r="O76" s="30"/>
      <c r="P76" s="30"/>
      <c r="Q76" s="30"/>
      <c r="R76" s="9"/>
      <c r="BV76" s="3"/>
      <c r="BW76" s="3"/>
      <c r="CA76" s="31" t="str">
        <f t="shared" si="61"/>
        <v/>
      </c>
      <c r="CB76" s="31" t="str">
        <f t="shared" si="62"/>
        <v/>
      </c>
      <c r="CC76" s="31" t="str">
        <f t="shared" si="63"/>
        <v/>
      </c>
      <c r="CD76" s="31" t="str">
        <f t="shared" si="64"/>
        <v/>
      </c>
      <c r="CE76" s="31" t="str">
        <f t="shared" si="65"/>
        <v/>
      </c>
      <c r="CF76" s="31"/>
      <c r="CG76" s="31"/>
      <c r="CH76" s="32">
        <f t="shared" si="66"/>
        <v>0</v>
      </c>
      <c r="CI76" s="32">
        <f t="shared" si="59"/>
        <v>0</v>
      </c>
      <c r="CJ76" s="32">
        <f t="shared" si="59"/>
        <v>0</v>
      </c>
      <c r="CK76" s="32">
        <f t="shared" si="59"/>
        <v>0</v>
      </c>
      <c r="CL76" s="32">
        <f t="shared" si="59"/>
        <v>0</v>
      </c>
      <c r="CM76" s="14"/>
      <c r="CN76" s="14"/>
    </row>
    <row r="77" spans="1:92" ht="16.350000000000001" customHeight="1" x14ac:dyDescent="0.2">
      <c r="A77" s="2920" t="s">
        <v>105</v>
      </c>
      <c r="B77" s="2921"/>
      <c r="C77" s="2922"/>
      <c r="D77" s="218"/>
      <c r="E77" s="218"/>
      <c r="F77" s="226"/>
      <c r="G77" s="227"/>
      <c r="H77" s="227"/>
      <c r="I77" s="227"/>
      <c r="J77" s="216" t="str">
        <f t="shared" si="60"/>
        <v/>
      </c>
      <c r="K77" s="30"/>
      <c r="L77" s="30"/>
      <c r="M77" s="30"/>
      <c r="N77" s="30"/>
      <c r="O77" s="30"/>
      <c r="P77" s="30"/>
      <c r="Q77" s="30"/>
      <c r="R77" s="9"/>
      <c r="BV77" s="3"/>
      <c r="BW77" s="3"/>
      <c r="CA77" s="31" t="str">
        <f t="shared" si="61"/>
        <v/>
      </c>
      <c r="CB77" s="31" t="str">
        <f t="shared" si="62"/>
        <v/>
      </c>
      <c r="CC77" s="31" t="str">
        <f t="shared" si="63"/>
        <v/>
      </c>
      <c r="CD77" s="31" t="str">
        <f t="shared" si="64"/>
        <v/>
      </c>
      <c r="CE77" s="31" t="str">
        <f t="shared" si="65"/>
        <v/>
      </c>
      <c r="CF77" s="31"/>
      <c r="CG77" s="31"/>
      <c r="CH77" s="32">
        <f t="shared" si="66"/>
        <v>0</v>
      </c>
      <c r="CI77" s="32">
        <f t="shared" si="59"/>
        <v>0</v>
      </c>
      <c r="CJ77" s="32">
        <f t="shared" si="59"/>
        <v>0</v>
      </c>
      <c r="CK77" s="32">
        <f t="shared" si="59"/>
        <v>0</v>
      </c>
      <c r="CL77" s="32">
        <f t="shared" si="59"/>
        <v>0</v>
      </c>
      <c r="CM77" s="14"/>
      <c r="CN77" s="14"/>
    </row>
    <row r="78" spans="1:92" ht="16.350000000000001" customHeight="1" x14ac:dyDescent="0.2">
      <c r="A78" s="2920" t="s">
        <v>106</v>
      </c>
      <c r="B78" s="2921"/>
      <c r="C78" s="2922"/>
      <c r="D78" s="218"/>
      <c r="E78" s="218"/>
      <c r="F78" s="226"/>
      <c r="G78" s="227"/>
      <c r="H78" s="227"/>
      <c r="I78" s="227"/>
      <c r="J78" s="216" t="str">
        <f t="shared" si="60"/>
        <v/>
      </c>
      <c r="K78" s="30"/>
      <c r="L78" s="30"/>
      <c r="M78" s="30"/>
      <c r="N78" s="30"/>
      <c r="O78" s="30"/>
      <c r="P78" s="30"/>
      <c r="Q78" s="30"/>
      <c r="R78" s="9"/>
      <c r="BV78" s="3"/>
      <c r="BW78" s="3"/>
      <c r="CA78" s="31" t="str">
        <f t="shared" si="61"/>
        <v/>
      </c>
      <c r="CB78" s="31" t="str">
        <f t="shared" si="62"/>
        <v/>
      </c>
      <c r="CC78" s="31" t="str">
        <f t="shared" si="63"/>
        <v/>
      </c>
      <c r="CD78" s="31" t="str">
        <f t="shared" si="64"/>
        <v/>
      </c>
      <c r="CE78" s="31" t="str">
        <f t="shared" si="65"/>
        <v/>
      </c>
      <c r="CF78" s="31"/>
      <c r="CG78" s="31"/>
      <c r="CH78" s="32">
        <f t="shared" si="66"/>
        <v>0</v>
      </c>
      <c r="CI78" s="32">
        <f t="shared" si="59"/>
        <v>0</v>
      </c>
      <c r="CJ78" s="32">
        <f t="shared" si="59"/>
        <v>0</v>
      </c>
      <c r="CK78" s="32">
        <f t="shared" si="59"/>
        <v>0</v>
      </c>
      <c r="CL78" s="32">
        <f t="shared" si="59"/>
        <v>0</v>
      </c>
      <c r="CM78" s="14"/>
      <c r="CN78" s="14"/>
    </row>
    <row r="79" spans="1:92" ht="16.350000000000001" customHeight="1" x14ac:dyDescent="0.2">
      <c r="A79" s="2920" t="s">
        <v>107</v>
      </c>
      <c r="B79" s="2921"/>
      <c r="C79" s="2922"/>
      <c r="D79" s="218"/>
      <c r="E79" s="218"/>
      <c r="F79" s="226"/>
      <c r="G79" s="227"/>
      <c r="H79" s="227"/>
      <c r="I79" s="227"/>
      <c r="J79" s="216" t="str">
        <f t="shared" si="60"/>
        <v/>
      </c>
      <c r="K79" s="30"/>
      <c r="L79" s="30"/>
      <c r="M79" s="30"/>
      <c r="N79" s="30"/>
      <c r="O79" s="30"/>
      <c r="P79" s="30"/>
      <c r="Q79" s="30"/>
      <c r="R79" s="9"/>
      <c r="BV79" s="3"/>
      <c r="BW79" s="3"/>
      <c r="CA79" s="31" t="str">
        <f t="shared" si="61"/>
        <v/>
      </c>
      <c r="CB79" s="31" t="str">
        <f t="shared" si="62"/>
        <v/>
      </c>
      <c r="CC79" s="31" t="str">
        <f t="shared" si="63"/>
        <v/>
      </c>
      <c r="CD79" s="31" t="str">
        <f t="shared" si="64"/>
        <v/>
      </c>
      <c r="CE79" s="31" t="str">
        <f t="shared" si="65"/>
        <v/>
      </c>
      <c r="CF79" s="31"/>
      <c r="CG79" s="31"/>
      <c r="CH79" s="32">
        <f t="shared" si="66"/>
        <v>0</v>
      </c>
      <c r="CI79" s="32">
        <f t="shared" si="59"/>
        <v>0</v>
      </c>
      <c r="CJ79" s="32">
        <f t="shared" si="59"/>
        <v>0</v>
      </c>
      <c r="CK79" s="32">
        <f t="shared" si="59"/>
        <v>0</v>
      </c>
      <c r="CL79" s="32">
        <f t="shared" si="59"/>
        <v>0</v>
      </c>
      <c r="CM79" s="14"/>
      <c r="CN79" s="14"/>
    </row>
    <row r="80" spans="1:92" ht="16.350000000000001" customHeight="1" x14ac:dyDescent="0.2">
      <c r="A80" s="2920" t="s">
        <v>108</v>
      </c>
      <c r="B80" s="2921"/>
      <c r="C80" s="2922"/>
      <c r="D80" s="218"/>
      <c r="E80" s="218"/>
      <c r="F80" s="226"/>
      <c r="G80" s="227"/>
      <c r="H80" s="227"/>
      <c r="I80" s="227"/>
      <c r="J80" s="216" t="str">
        <f t="shared" si="60"/>
        <v/>
      </c>
      <c r="K80" s="30"/>
      <c r="L80" s="30"/>
      <c r="M80" s="30"/>
      <c r="N80" s="30"/>
      <c r="O80" s="30"/>
      <c r="P80" s="30"/>
      <c r="Q80" s="30"/>
      <c r="R80" s="9"/>
      <c r="BV80" s="3"/>
      <c r="BW80" s="3"/>
      <c r="CA80" s="31" t="str">
        <f>IF(CH80=1,"* Las Interconsultas de Gestantes NO DEBEN ser mayor al Total de Interconsultas. ","")</f>
        <v/>
      </c>
      <c r="CB80" s="31" t="str">
        <f>IF(CI80=1,"* Las Interconsultas de Pacientes de 60 años NO DEBEN ser mayor al Total de Interconsultas. ","")</f>
        <v/>
      </c>
      <c r="CC80" s="31" t="str">
        <f>IF(CJ80=1,"* Las Interconsultas de Usuarios en situación de Discapacidad NO DEBEN ser mayor al Total de Interconsultas. ","")</f>
        <v/>
      </c>
      <c r="CD80" s="31" t="str">
        <f>IF(CK80=1,"* Las Interconsultas de Niños, Niñas, Adolescentes y Jóvenes Red SENAME NO DEBEN ser mayor al Total de Interconsultas. ","")</f>
        <v/>
      </c>
      <c r="CE80" s="31" t="str">
        <f>IF(CL80=1,"* Las Interconsultas de Migrantes NO DEBEN ser mayor al Total de Interconsultas. ","")</f>
        <v/>
      </c>
      <c r="CF80" s="31"/>
      <c r="CG80" s="31"/>
      <c r="CH80" s="32">
        <f>IF($D80&lt;E80,1,0)</f>
        <v>0</v>
      </c>
      <c r="CI80" s="32">
        <f t="shared" si="59"/>
        <v>0</v>
      </c>
      <c r="CJ80" s="32">
        <f t="shared" si="59"/>
        <v>0</v>
      </c>
      <c r="CK80" s="32">
        <f t="shared" si="59"/>
        <v>0</v>
      </c>
      <c r="CL80" s="32">
        <f t="shared" si="59"/>
        <v>0</v>
      </c>
      <c r="CM80" s="14"/>
      <c r="CN80" s="14"/>
    </row>
    <row r="81" spans="1:92" ht="16.350000000000001" customHeight="1" x14ac:dyDescent="0.2">
      <c r="A81" s="3099" t="s">
        <v>109</v>
      </c>
      <c r="B81" s="3100"/>
      <c r="C81" s="3101"/>
      <c r="D81" s="225"/>
      <c r="E81" s="225"/>
      <c r="F81" s="228"/>
      <c r="G81" s="229"/>
      <c r="H81" s="229"/>
      <c r="I81" s="229"/>
      <c r="J81" s="216" t="str">
        <f t="shared" si="60"/>
        <v/>
      </c>
      <c r="K81" s="30"/>
      <c r="L81" s="30"/>
      <c r="M81" s="30"/>
      <c r="N81" s="30"/>
      <c r="O81" s="30"/>
      <c r="P81" s="30"/>
      <c r="Q81" s="30"/>
      <c r="R81" s="9"/>
      <c r="BV81" s="3"/>
      <c r="BW81" s="3"/>
      <c r="CA81" s="31" t="str">
        <f t="shared" ref="CA81" si="67">IF(CH81=1,"* Las Interconsultas de Gestantes NO DEBEN ser mayor al Total de Interconsultas. ","")</f>
        <v/>
      </c>
      <c r="CB81" s="31" t="str">
        <f t="shared" ref="CB81" si="68">IF(CI81=1,"* Las Interconsultas de Pacientes de 60 años NO DEBEN ser mayor al Total de Interconsultas. ","")</f>
        <v/>
      </c>
      <c r="CC81" s="31" t="str">
        <f t="shared" ref="CC81" si="69">IF(CJ81=1,"* Las Interconsultas de Usuarios en situación de Discapacidad NO DEBEN ser mayor al Total de Interconsultas. ","")</f>
        <v/>
      </c>
      <c r="CD81" s="31" t="str">
        <f t="shared" ref="CD81" si="70">IF(CK81=1,"* Las Interconsultas de Niños, Niñas, Adolescentes y Jóvenes Red SENAME NO DEBEN ser mayor al Total de Interconsultas. ","")</f>
        <v/>
      </c>
      <c r="CE81" s="31" t="str">
        <f t="shared" ref="CE81" si="71">IF(CL81=1,"* Las Interconsultas de Migrantes NO DEBEN ser mayor al Total de Interconsultas. ","")</f>
        <v/>
      </c>
      <c r="CF81" s="31"/>
      <c r="CG81" s="31"/>
      <c r="CH81" s="32">
        <f t="shared" ref="CH81" si="72">IF($D81&lt;E81,1,0)</f>
        <v>0</v>
      </c>
      <c r="CI81" s="32">
        <f t="shared" si="59"/>
        <v>0</v>
      </c>
      <c r="CJ81" s="32">
        <f t="shared" si="59"/>
        <v>0</v>
      </c>
      <c r="CK81" s="32">
        <f t="shared" si="59"/>
        <v>0</v>
      </c>
      <c r="CL81" s="32">
        <f t="shared" si="59"/>
        <v>0</v>
      </c>
      <c r="CM81" s="14"/>
      <c r="CN81" s="14"/>
    </row>
    <row r="82" spans="1:92" ht="25.5" customHeight="1" x14ac:dyDescent="0.2">
      <c r="A82" s="230" t="s">
        <v>110</v>
      </c>
      <c r="B82" s="52"/>
      <c r="C82" s="231"/>
      <c r="D82" s="52"/>
      <c r="E82" s="52"/>
      <c r="F82" s="232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BV82" s="3"/>
      <c r="BW82" s="3"/>
      <c r="CA82" s="31"/>
      <c r="CB82" s="31"/>
      <c r="CC82" s="31"/>
      <c r="CD82" s="31"/>
      <c r="CE82" s="31"/>
      <c r="CF82" s="31"/>
      <c r="CG82" s="31"/>
      <c r="CH82" s="32"/>
      <c r="CI82" s="32"/>
      <c r="CJ82" s="32"/>
      <c r="CK82" s="32"/>
      <c r="CL82" s="32"/>
      <c r="CM82" s="32"/>
      <c r="CN82" s="32"/>
    </row>
    <row r="83" spans="1:92" ht="16.350000000000001" customHeight="1" x14ac:dyDescent="0.2">
      <c r="A83" s="3033" t="s">
        <v>111</v>
      </c>
      <c r="B83" s="3034"/>
      <c r="C83" s="3035"/>
      <c r="D83" s="3056" t="s">
        <v>112</v>
      </c>
      <c r="E83" s="3093"/>
      <c r="F83" s="2993"/>
      <c r="BV83" s="3"/>
      <c r="BW83" s="3"/>
      <c r="CA83" s="31"/>
      <c r="CB83" s="31"/>
      <c r="CC83" s="31"/>
      <c r="CD83" s="31"/>
      <c r="CE83" s="31"/>
      <c r="CF83" s="31"/>
      <c r="CG83" s="31"/>
      <c r="CH83" s="32"/>
      <c r="CI83" s="32"/>
      <c r="CJ83" s="32"/>
      <c r="CK83" s="32"/>
      <c r="CL83" s="32"/>
      <c r="CM83" s="32"/>
      <c r="CN83" s="32"/>
    </row>
    <row r="84" spans="1:92" ht="32.1" customHeight="1" x14ac:dyDescent="0.2">
      <c r="A84" s="3036"/>
      <c r="B84" s="2937"/>
      <c r="C84" s="3037"/>
      <c r="D84" s="233" t="s">
        <v>4</v>
      </c>
      <c r="E84" s="88" t="s">
        <v>32</v>
      </c>
      <c r="F84" s="234" t="s">
        <v>33</v>
      </c>
      <c r="BV84" s="3"/>
      <c r="BW84" s="3"/>
      <c r="CA84" s="31"/>
      <c r="CB84" s="31"/>
      <c r="CC84" s="31"/>
      <c r="CD84" s="31"/>
      <c r="CE84" s="31"/>
      <c r="CF84" s="31"/>
      <c r="CG84" s="31"/>
      <c r="CH84" s="32"/>
      <c r="CI84" s="32"/>
      <c r="CJ84" s="32"/>
      <c r="CK84" s="32"/>
      <c r="CL84" s="32"/>
      <c r="CM84" s="32"/>
      <c r="CN84" s="32"/>
    </row>
    <row r="85" spans="1:92" ht="16.350000000000001" customHeight="1" x14ac:dyDescent="0.2">
      <c r="A85" s="3094" t="s">
        <v>113</v>
      </c>
      <c r="B85" s="2978" t="s">
        <v>114</v>
      </c>
      <c r="C85" s="2979"/>
      <c r="D85" s="235">
        <f>SUM(E85+F85)</f>
        <v>0</v>
      </c>
      <c r="E85" s="23"/>
      <c r="F85" s="26"/>
      <c r="BV85" s="3"/>
      <c r="BW85" s="3"/>
      <c r="CA85" s="31"/>
      <c r="CB85" s="31"/>
      <c r="CC85" s="31"/>
      <c r="CD85" s="31"/>
      <c r="CE85" s="31"/>
      <c r="CF85" s="31"/>
      <c r="CG85" s="31"/>
      <c r="CH85" s="32"/>
      <c r="CI85" s="32"/>
      <c r="CJ85" s="32"/>
      <c r="CK85" s="32"/>
      <c r="CL85" s="32"/>
      <c r="CM85" s="32"/>
      <c r="CN85" s="32"/>
    </row>
    <row r="86" spans="1:92" ht="16.350000000000001" customHeight="1" x14ac:dyDescent="0.2">
      <c r="A86" s="3095"/>
      <c r="B86" s="2926" t="s">
        <v>115</v>
      </c>
      <c r="C86" s="2928"/>
      <c r="D86" s="236">
        <f>SUM(E86+F86)</f>
        <v>0</v>
      </c>
      <c r="E86" s="44"/>
      <c r="F86" s="46"/>
      <c r="BV86" s="3"/>
      <c r="BW86" s="3"/>
      <c r="CA86" s="31"/>
      <c r="CB86" s="31"/>
      <c r="CC86" s="31"/>
      <c r="CD86" s="31"/>
      <c r="CE86" s="31"/>
      <c r="CF86" s="31"/>
      <c r="CG86" s="31"/>
      <c r="CH86" s="32"/>
      <c r="CI86" s="32"/>
      <c r="CJ86" s="32"/>
      <c r="CK86" s="32"/>
      <c r="CL86" s="32"/>
      <c r="CM86" s="32"/>
      <c r="CN86" s="32"/>
    </row>
    <row r="87" spans="1:92" ht="33" customHeight="1" x14ac:dyDescent="0.2">
      <c r="A87" s="237" t="s">
        <v>116</v>
      </c>
      <c r="B87" s="238"/>
      <c r="C87" s="238"/>
      <c r="BV87" s="3"/>
      <c r="BW87" s="3"/>
      <c r="CA87" s="31"/>
      <c r="CB87" s="31"/>
      <c r="CC87" s="31"/>
      <c r="CD87" s="31"/>
      <c r="CE87" s="31"/>
      <c r="CF87" s="31"/>
      <c r="CG87" s="31"/>
      <c r="CH87" s="32"/>
      <c r="CI87" s="32"/>
      <c r="CJ87" s="32"/>
      <c r="CK87" s="32"/>
      <c r="CL87" s="32"/>
      <c r="CM87" s="32"/>
      <c r="CN87" s="32"/>
    </row>
    <row r="88" spans="1:92" ht="27.75" customHeight="1" x14ac:dyDescent="0.2">
      <c r="A88" s="3034" t="s">
        <v>117</v>
      </c>
      <c r="B88" s="3034"/>
      <c r="C88" s="3035"/>
      <c r="D88" s="3033" t="s">
        <v>4</v>
      </c>
      <c r="E88" s="3034"/>
      <c r="F88" s="3035"/>
      <c r="G88" s="2984" t="s">
        <v>5</v>
      </c>
      <c r="H88" s="2982"/>
      <c r="I88" s="2982"/>
      <c r="J88" s="2982"/>
      <c r="K88" s="2982"/>
      <c r="L88" s="2982"/>
      <c r="M88" s="2982"/>
      <c r="N88" s="2982"/>
      <c r="O88" s="2982"/>
      <c r="P88" s="2982"/>
      <c r="Q88" s="2982"/>
      <c r="R88" s="2982"/>
      <c r="S88" s="2982"/>
      <c r="T88" s="2982"/>
      <c r="U88" s="2982"/>
      <c r="V88" s="2982"/>
      <c r="W88" s="2982"/>
      <c r="X88" s="2982"/>
      <c r="Y88" s="2982"/>
      <c r="Z88" s="2982"/>
      <c r="AA88" s="2982"/>
      <c r="AB88" s="2982"/>
      <c r="AC88" s="2982"/>
      <c r="AD88" s="2982"/>
      <c r="AE88" s="2982"/>
      <c r="AF88" s="2982"/>
      <c r="AG88" s="2982"/>
      <c r="AH88" s="2982"/>
      <c r="AI88" s="2982"/>
      <c r="AJ88" s="2982"/>
      <c r="AK88" s="2982"/>
      <c r="AL88" s="2982"/>
      <c r="AM88" s="2982"/>
      <c r="AN88" s="3023"/>
      <c r="AO88" s="2983" t="s">
        <v>118</v>
      </c>
      <c r="AP88" s="3077" t="s">
        <v>7</v>
      </c>
      <c r="AQ88" s="3090" t="s">
        <v>41</v>
      </c>
      <c r="AR88" s="2973" t="s">
        <v>119</v>
      </c>
      <c r="AS88" s="2973" t="s">
        <v>120</v>
      </c>
      <c r="AT88" s="3062" t="s">
        <v>121</v>
      </c>
      <c r="AU88" s="3062" t="s">
        <v>122</v>
      </c>
      <c r="AV88" s="2975" t="s">
        <v>11</v>
      </c>
      <c r="BW88" s="3"/>
      <c r="BX88" s="3"/>
      <c r="CA88" s="31"/>
      <c r="CB88" s="31"/>
      <c r="CC88" s="31"/>
      <c r="CD88" s="31"/>
      <c r="CE88" s="31"/>
      <c r="CF88" s="31"/>
      <c r="CG88" s="31"/>
      <c r="CH88" s="32"/>
      <c r="CI88" s="32"/>
      <c r="CJ88" s="32"/>
      <c r="CK88" s="32"/>
      <c r="CL88" s="32"/>
      <c r="CM88" s="32"/>
      <c r="CN88" s="32"/>
    </row>
    <row r="89" spans="1:92" ht="27.75" customHeight="1" x14ac:dyDescent="0.2">
      <c r="A89" s="2934"/>
      <c r="B89" s="2934"/>
      <c r="C89" s="2935"/>
      <c r="D89" s="3036"/>
      <c r="E89" s="2937"/>
      <c r="F89" s="3037"/>
      <c r="G89" s="2980" t="s">
        <v>123</v>
      </c>
      <c r="H89" s="2981"/>
      <c r="I89" s="2984" t="s">
        <v>15</v>
      </c>
      <c r="J89" s="2982"/>
      <c r="K89" s="2984" t="s">
        <v>16</v>
      </c>
      <c r="L89" s="2983"/>
      <c r="M89" s="2984" t="s">
        <v>17</v>
      </c>
      <c r="N89" s="2983"/>
      <c r="O89" s="2984" t="s">
        <v>18</v>
      </c>
      <c r="P89" s="2983"/>
      <c r="Q89" s="2984" t="s">
        <v>19</v>
      </c>
      <c r="R89" s="2983"/>
      <c r="S89" s="2984" t="s">
        <v>20</v>
      </c>
      <c r="T89" s="2983"/>
      <c r="U89" s="2982" t="s">
        <v>21</v>
      </c>
      <c r="V89" s="2983"/>
      <c r="W89" s="2984" t="s">
        <v>22</v>
      </c>
      <c r="X89" s="2993"/>
      <c r="Y89" s="2984" t="s">
        <v>23</v>
      </c>
      <c r="Z89" s="2993"/>
      <c r="AA89" s="2984" t="s">
        <v>24</v>
      </c>
      <c r="AB89" s="2993"/>
      <c r="AC89" s="2982" t="s">
        <v>25</v>
      </c>
      <c r="AD89" s="2993"/>
      <c r="AE89" s="2982" t="s">
        <v>26</v>
      </c>
      <c r="AF89" s="2993"/>
      <c r="AG89" s="2982" t="s">
        <v>27</v>
      </c>
      <c r="AH89" s="2993"/>
      <c r="AI89" s="2982" t="s">
        <v>28</v>
      </c>
      <c r="AJ89" s="2993"/>
      <c r="AK89" s="2982" t="s">
        <v>29</v>
      </c>
      <c r="AL89" s="2993"/>
      <c r="AM89" s="2984" t="s">
        <v>30</v>
      </c>
      <c r="AN89" s="3070"/>
      <c r="AO89" s="2983"/>
      <c r="AP89" s="3077"/>
      <c r="AQ89" s="3091"/>
      <c r="AR89" s="2912"/>
      <c r="AS89" s="2912"/>
      <c r="AT89" s="3062"/>
      <c r="AU89" s="3062"/>
      <c r="AV89" s="2971"/>
      <c r="BU89" s="3"/>
      <c r="BV89" s="3"/>
      <c r="BW89" s="4"/>
      <c r="CA89" s="31"/>
      <c r="CB89" s="31"/>
      <c r="CC89" s="31"/>
      <c r="CD89" s="31"/>
      <c r="CE89" s="31"/>
      <c r="CF89" s="31"/>
      <c r="CG89" s="31"/>
      <c r="CH89" s="32"/>
      <c r="CI89" s="32"/>
      <c r="CJ89" s="32"/>
      <c r="CK89" s="32"/>
      <c r="CL89" s="32"/>
      <c r="CM89" s="32"/>
      <c r="CN89" s="32"/>
    </row>
    <row r="90" spans="1:92" ht="27.75" customHeight="1" x14ac:dyDescent="0.2">
      <c r="A90" s="2937"/>
      <c r="B90" s="2937"/>
      <c r="C90" s="3037"/>
      <c r="D90" s="18" t="s">
        <v>31</v>
      </c>
      <c r="E90" s="57" t="s">
        <v>32</v>
      </c>
      <c r="F90" s="17" t="s">
        <v>33</v>
      </c>
      <c r="G90" s="18" t="s">
        <v>32</v>
      </c>
      <c r="H90" s="17" t="s">
        <v>33</v>
      </c>
      <c r="I90" s="18" t="s">
        <v>32</v>
      </c>
      <c r="J90" s="58" t="s">
        <v>33</v>
      </c>
      <c r="K90" s="18" t="s">
        <v>32</v>
      </c>
      <c r="L90" s="17" t="s">
        <v>33</v>
      </c>
      <c r="M90" s="18" t="s">
        <v>32</v>
      </c>
      <c r="N90" s="17" t="s">
        <v>33</v>
      </c>
      <c r="O90" s="57" t="s">
        <v>32</v>
      </c>
      <c r="P90" s="17" t="s">
        <v>33</v>
      </c>
      <c r="Q90" s="57" t="s">
        <v>32</v>
      </c>
      <c r="R90" s="17" t="s">
        <v>33</v>
      </c>
      <c r="S90" s="57" t="s">
        <v>32</v>
      </c>
      <c r="T90" s="17" t="s">
        <v>33</v>
      </c>
      <c r="U90" s="57" t="s">
        <v>32</v>
      </c>
      <c r="V90" s="17" t="s">
        <v>33</v>
      </c>
      <c r="W90" s="57" t="s">
        <v>32</v>
      </c>
      <c r="X90" s="17" t="s">
        <v>33</v>
      </c>
      <c r="Y90" s="57" t="s">
        <v>32</v>
      </c>
      <c r="Z90" s="17" t="s">
        <v>33</v>
      </c>
      <c r="AA90" s="57" t="s">
        <v>32</v>
      </c>
      <c r="AB90" s="17" t="s">
        <v>33</v>
      </c>
      <c r="AC90" s="57" t="s">
        <v>32</v>
      </c>
      <c r="AD90" s="17" t="s">
        <v>33</v>
      </c>
      <c r="AE90" s="57" t="s">
        <v>32</v>
      </c>
      <c r="AF90" s="17" t="s">
        <v>33</v>
      </c>
      <c r="AG90" s="57" t="s">
        <v>32</v>
      </c>
      <c r="AH90" s="17" t="s">
        <v>33</v>
      </c>
      <c r="AI90" s="57" t="s">
        <v>32</v>
      </c>
      <c r="AJ90" s="17" t="s">
        <v>33</v>
      </c>
      <c r="AK90" s="57" t="s">
        <v>32</v>
      </c>
      <c r="AL90" s="17" t="s">
        <v>33</v>
      </c>
      <c r="AM90" s="57" t="s">
        <v>32</v>
      </c>
      <c r="AN90" s="19" t="s">
        <v>33</v>
      </c>
      <c r="AO90" s="2983"/>
      <c r="AP90" s="3077"/>
      <c r="AQ90" s="3092"/>
      <c r="AR90" s="2966"/>
      <c r="AS90" s="2966"/>
      <c r="AT90" s="3062"/>
      <c r="AU90" s="3062"/>
      <c r="AV90" s="2972"/>
      <c r="BU90" s="3"/>
      <c r="BV90" s="3"/>
      <c r="BW90" s="4"/>
      <c r="CA90" s="31"/>
      <c r="CB90" s="31"/>
      <c r="CC90" s="31"/>
      <c r="CD90" s="31"/>
      <c r="CE90" s="31"/>
      <c r="CF90" s="31"/>
      <c r="CG90" s="31"/>
      <c r="CH90" s="32"/>
      <c r="CI90" s="32"/>
      <c r="CJ90" s="32"/>
      <c r="CK90" s="32"/>
      <c r="CL90" s="32"/>
      <c r="CM90" s="32"/>
      <c r="CN90" s="32"/>
    </row>
    <row r="91" spans="1:92" ht="16.350000000000001" customHeight="1" x14ac:dyDescent="0.2">
      <c r="A91" s="3089" t="s">
        <v>124</v>
      </c>
      <c r="B91" s="3089"/>
      <c r="C91" s="3089"/>
      <c r="D91" s="239">
        <f>SUM(E91:F91)</f>
        <v>968</v>
      </c>
      <c r="E91" s="20">
        <f>SUM(G91+I91+K91+M91+O91+Q91+S91+U91+W91+Y91+AA91+AC91+AE91+AG91+AI91+AK91+AM91)</f>
        <v>325</v>
      </c>
      <c r="F91" s="22">
        <f>SUM(H91+J91+L91+N91+P91+R91+T91+V91+X91+Z91+AB91+AD91+AF91+AH91+AJ91+AL91+AN91)</f>
        <v>643</v>
      </c>
      <c r="G91" s="25">
        <f>SUM(ENERO:DICIEMBRE!G91)</f>
        <v>0</v>
      </c>
      <c r="H91" s="25">
        <f>SUM(ENERO:DICIEMBRE!H91)</f>
        <v>1</v>
      </c>
      <c r="I91" s="25">
        <f>SUM(ENERO:DICIEMBRE!I91)</f>
        <v>1</v>
      </c>
      <c r="J91" s="25">
        <f>SUM(ENERO:DICIEMBRE!J91)</f>
        <v>1</v>
      </c>
      <c r="K91" s="25">
        <f>SUM(ENERO:DICIEMBRE!K91)</f>
        <v>4</v>
      </c>
      <c r="L91" s="25">
        <f>SUM(ENERO:DICIEMBRE!L91)</f>
        <v>2</v>
      </c>
      <c r="M91" s="25">
        <f>SUM(ENERO:DICIEMBRE!M91)</f>
        <v>5</v>
      </c>
      <c r="N91" s="25">
        <f>SUM(ENERO:DICIEMBRE!N91)</f>
        <v>5</v>
      </c>
      <c r="O91" s="25">
        <f>SUM(ENERO:DICIEMBRE!O91)</f>
        <v>7</v>
      </c>
      <c r="P91" s="25">
        <f>SUM(ENERO:DICIEMBRE!P91)</f>
        <v>8</v>
      </c>
      <c r="Q91" s="25">
        <f>SUM(ENERO:DICIEMBRE!Q91)</f>
        <v>11</v>
      </c>
      <c r="R91" s="25">
        <f>SUM(ENERO:DICIEMBRE!R91)</f>
        <v>9</v>
      </c>
      <c r="S91" s="25">
        <f>SUM(ENERO:DICIEMBRE!S91)</f>
        <v>13</v>
      </c>
      <c r="T91" s="25">
        <f>SUM(ENERO:DICIEMBRE!T91)</f>
        <v>9</v>
      </c>
      <c r="U91" s="25">
        <f>SUM(ENERO:DICIEMBRE!U91)</f>
        <v>18</v>
      </c>
      <c r="V91" s="25">
        <f>SUM(ENERO:DICIEMBRE!V91)</f>
        <v>10</v>
      </c>
      <c r="W91" s="25">
        <f>SUM(ENERO:DICIEMBRE!W91)</f>
        <v>41</v>
      </c>
      <c r="X91" s="25">
        <f>SUM(ENERO:DICIEMBRE!X91)</f>
        <v>35</v>
      </c>
      <c r="Y91" s="25">
        <f>SUM(ENERO:DICIEMBRE!Y91)</f>
        <v>40</v>
      </c>
      <c r="Z91" s="25">
        <f>SUM(ENERO:DICIEMBRE!Z91)</f>
        <v>55</v>
      </c>
      <c r="AA91" s="25">
        <f>SUM(ENERO:DICIEMBRE!AA91)</f>
        <v>13</v>
      </c>
      <c r="AB91" s="25">
        <f>SUM(ENERO:DICIEMBRE!AB91)</f>
        <v>37</v>
      </c>
      <c r="AC91" s="25">
        <f>SUM(ENERO:DICIEMBRE!AC91)</f>
        <v>13</v>
      </c>
      <c r="AD91" s="25">
        <f>SUM(ENERO:DICIEMBRE!AD91)</f>
        <v>92</v>
      </c>
      <c r="AE91" s="25">
        <f>SUM(ENERO:DICIEMBRE!AE91)</f>
        <v>23</v>
      </c>
      <c r="AF91" s="25">
        <f>SUM(ENERO:DICIEMBRE!AF91)</f>
        <v>122</v>
      </c>
      <c r="AG91" s="25">
        <f>SUM(ENERO:DICIEMBRE!AG91)</f>
        <v>53</v>
      </c>
      <c r="AH91" s="25">
        <f>SUM(ENERO:DICIEMBRE!AH91)</f>
        <v>134</v>
      </c>
      <c r="AI91" s="25">
        <f>SUM(ENERO:DICIEMBRE!AI91)</f>
        <v>10</v>
      </c>
      <c r="AJ91" s="25">
        <f>SUM(ENERO:DICIEMBRE!AJ91)</f>
        <v>49</v>
      </c>
      <c r="AK91" s="25">
        <f>SUM(ENERO:DICIEMBRE!AK91)</f>
        <v>39</v>
      </c>
      <c r="AL91" s="25">
        <f>SUM(ENERO:DICIEMBRE!AL91)</f>
        <v>56</v>
      </c>
      <c r="AM91" s="25">
        <f>SUM(ENERO:DICIEMBRE!AM91)</f>
        <v>34</v>
      </c>
      <c r="AN91" s="25">
        <f>SUM(ENERO:DICIEMBRE!AN91)</f>
        <v>18</v>
      </c>
      <c r="AO91" s="25">
        <f>SUM(ENERO:DICIEMBRE!AO91)</f>
        <v>1</v>
      </c>
      <c r="AP91" s="25">
        <f>SUM(ENERO:DICIEMBRE!AP91)</f>
        <v>16</v>
      </c>
      <c r="AQ91" s="25">
        <f>SUM(ENERO:DICIEMBRE!AQ91)</f>
        <v>963</v>
      </c>
      <c r="AR91" s="25">
        <f>SUM(ENERO:DICIEMBRE!AR91)</f>
        <v>6</v>
      </c>
      <c r="AS91" s="25">
        <f>SUM(ENERO:DICIEMBRE!AS91)</f>
        <v>0</v>
      </c>
      <c r="AT91" s="25">
        <f>SUM(ENERO:DICIEMBRE!AT91)</f>
        <v>8</v>
      </c>
      <c r="AU91" s="25">
        <f>SUM(ENERO:DICIEMBRE!AU91)</f>
        <v>1</v>
      </c>
      <c r="AV91" s="25">
        <f>SUM(ENERO:DICIEMBRE!AV91)</f>
        <v>0</v>
      </c>
      <c r="AW91" s="29" t="str">
        <f t="shared" ref="AW91:AW144" si="73">$CA91&amp;$CB91&amp;$CC91&amp;$CD91&amp;$CE91&amp;$CF91&amp;$CG91</f>
        <v/>
      </c>
      <c r="BT91" s="3"/>
      <c r="BU91" s="3"/>
      <c r="BV91" s="4"/>
      <c r="BW91" s="4"/>
      <c r="CA91" s="31" t="str">
        <f>IF(CH91=1,"* Las consultas de 12 años NO DEBEN ser mayor que el total de Consultas entre 10-14 Años. ","")</f>
        <v/>
      </c>
      <c r="CB91" s="31" t="str">
        <f>IF(CI91=1,"* Las consultas de 60 años NO DEBEN ser mayor que el total de Consultas entre 60-64 Años. ","")</f>
        <v/>
      </c>
      <c r="CC91" s="31" t="str">
        <f>IF(CJ91=1,"* Las actividades de usuarios en situación de discapacidad NO DEBEN superar el total. ","")</f>
        <v/>
      </c>
      <c r="CD91" s="31" t="str">
        <f>IF(AND(AP91="",D91&lt;&gt;0),"* Recuerde que las Embarazadas deben ser incluídas en el ingreso por rango Etario (Digite CEROS si no tiene). ",IF(F91&lt;AP91,"* Las Embarazadas NO DEBEN ser mayor al total de mujeres. ",""))</f>
        <v/>
      </c>
      <c r="CE91" s="31" t="str">
        <f>IF(AND(AQ91="",D91&lt;&gt;0),"* No olvide digitar la columna Beneficiarios (Digite CEROS si no tiene). ",IF(D91&lt;AQ91,"* El número de Beneficiarios NO DEBE ser mayor que el Total. ",""))</f>
        <v/>
      </c>
      <c r="CF91" s="31" t="str">
        <f>IF(AND(AU91="",D91&lt;&gt;0),"* No olvide digitar la Población SENAME (Digite CEROS si no tiene). ",IF(D91&lt;AU91,"* La Población SENAME NO DEBE ser mayor al Total. ",""))</f>
        <v/>
      </c>
      <c r="CG91" s="31" t="str">
        <f>IF(AND(AV91="",D91&lt;&gt;0),"* No olvide digitar la Población Migrante (Digite CEROS si no tiene). ",IF(D91&lt;AV91,"* La Población Migrante NO DEBE superar el Total. ",""))</f>
        <v/>
      </c>
      <c r="CH91" s="32">
        <f>IF(AO91&gt;(W91+X91),1,0)</f>
        <v>0</v>
      </c>
      <c r="CI91" s="32">
        <f>IF(AR91&gt;(AI91+AJ91),1,0)</f>
        <v>0</v>
      </c>
      <c r="CJ91" s="32">
        <f>IF(D91&lt;AT91,1,0)</f>
        <v>0</v>
      </c>
      <c r="CK91" s="32">
        <f>IF(AND(AP91="",D91&lt;&gt;0),1,IF(F91&lt;AP91,1,0))</f>
        <v>0</v>
      </c>
      <c r="CL91" s="32">
        <f>IF(AND(AQ91="",D91&lt;&gt;0),1,IF(D91&lt;AQ91,1,0))</f>
        <v>0</v>
      </c>
      <c r="CM91" s="32">
        <f>IF(AND(AU91="",D91&lt;&gt;0),1,IF(D91&lt;AU91,1,0))</f>
        <v>0</v>
      </c>
      <c r="CN91" s="32">
        <f>IF(AND(AV91="",D91&lt;&gt;0),1,IF(D91&lt;AV91,1,0))</f>
        <v>0</v>
      </c>
    </row>
    <row r="92" spans="1:92" x14ac:dyDescent="0.2">
      <c r="A92" s="3082" t="s">
        <v>125</v>
      </c>
      <c r="B92" s="3082"/>
      <c r="C92" s="3082"/>
      <c r="D92" s="241">
        <f t="shared" ref="D92:D145" si="74">SUM(E92:F92)</f>
        <v>22</v>
      </c>
      <c r="E92" s="33">
        <f t="shared" ref="E92:E145" si="75">SUM(G92+I92+K92+M92+O92+Q92+S92+U92+W92+Y92+AA92+AC92+AE92+AG92+AI92+AK92+AM92)</f>
        <v>7</v>
      </c>
      <c r="F92" s="35">
        <f t="shared" ref="F92:F145" si="76">SUM(H92+J92+L92+N92+P92+R92+T92+V92+X92+Z92+AB92+AD92+AF92+AH92+AJ92+AL92+AN92)</f>
        <v>15</v>
      </c>
      <c r="G92" s="25">
        <f>SUM(ENERO:DICIEMBRE!G92)</f>
        <v>0</v>
      </c>
      <c r="H92" s="25">
        <f>SUM(ENERO:DICIEMBRE!H92)</f>
        <v>0</v>
      </c>
      <c r="I92" s="25">
        <f>SUM(ENERO:DICIEMBRE!I92)</f>
        <v>0</v>
      </c>
      <c r="J92" s="25">
        <f>SUM(ENERO:DICIEMBRE!J92)</f>
        <v>0</v>
      </c>
      <c r="K92" s="25">
        <f>SUM(ENERO:DICIEMBRE!K92)</f>
        <v>0</v>
      </c>
      <c r="L92" s="25">
        <f>SUM(ENERO:DICIEMBRE!L92)</f>
        <v>0</v>
      </c>
      <c r="M92" s="25">
        <f>SUM(ENERO:DICIEMBRE!M92)</f>
        <v>0</v>
      </c>
      <c r="N92" s="25">
        <f>SUM(ENERO:DICIEMBRE!N92)</f>
        <v>0</v>
      </c>
      <c r="O92" s="25">
        <f>SUM(ENERO:DICIEMBRE!O92)</f>
        <v>0</v>
      </c>
      <c r="P92" s="25">
        <f>SUM(ENERO:DICIEMBRE!P92)</f>
        <v>0</v>
      </c>
      <c r="Q92" s="25">
        <f>SUM(ENERO:DICIEMBRE!Q92)</f>
        <v>0</v>
      </c>
      <c r="R92" s="25">
        <f>SUM(ENERO:DICIEMBRE!R92)</f>
        <v>0</v>
      </c>
      <c r="S92" s="25">
        <f>SUM(ENERO:DICIEMBRE!S92)</f>
        <v>0</v>
      </c>
      <c r="T92" s="25">
        <f>SUM(ENERO:DICIEMBRE!T92)</f>
        <v>0</v>
      </c>
      <c r="U92" s="25">
        <f>SUM(ENERO:DICIEMBRE!U92)</f>
        <v>0</v>
      </c>
      <c r="V92" s="25">
        <f>SUM(ENERO:DICIEMBRE!V92)</f>
        <v>0</v>
      </c>
      <c r="W92" s="25">
        <f>SUM(ENERO:DICIEMBRE!W92)</f>
        <v>1</v>
      </c>
      <c r="X92" s="25">
        <f>SUM(ENERO:DICIEMBRE!X92)</f>
        <v>2</v>
      </c>
      <c r="Y92" s="25">
        <f>SUM(ENERO:DICIEMBRE!Y92)</f>
        <v>2</v>
      </c>
      <c r="Z92" s="25">
        <f>SUM(ENERO:DICIEMBRE!Z92)</f>
        <v>3</v>
      </c>
      <c r="AA92" s="25">
        <f>SUM(ENERO:DICIEMBRE!AA92)</f>
        <v>1</v>
      </c>
      <c r="AB92" s="25">
        <f>SUM(ENERO:DICIEMBRE!AB92)</f>
        <v>0</v>
      </c>
      <c r="AC92" s="25">
        <f>SUM(ENERO:DICIEMBRE!AC92)</f>
        <v>0</v>
      </c>
      <c r="AD92" s="25">
        <f>SUM(ENERO:DICIEMBRE!AD92)</f>
        <v>3</v>
      </c>
      <c r="AE92" s="25">
        <f>SUM(ENERO:DICIEMBRE!AE92)</f>
        <v>0</v>
      </c>
      <c r="AF92" s="25">
        <f>SUM(ENERO:DICIEMBRE!AF92)</f>
        <v>4</v>
      </c>
      <c r="AG92" s="25">
        <f>SUM(ENERO:DICIEMBRE!AG92)</f>
        <v>2</v>
      </c>
      <c r="AH92" s="25">
        <f>SUM(ENERO:DICIEMBRE!AH92)</f>
        <v>3</v>
      </c>
      <c r="AI92" s="25">
        <f>SUM(ENERO:DICIEMBRE!AI92)</f>
        <v>1</v>
      </c>
      <c r="AJ92" s="25">
        <f>SUM(ENERO:DICIEMBRE!AJ92)</f>
        <v>0</v>
      </c>
      <c r="AK92" s="25">
        <f>SUM(ENERO:DICIEMBRE!AK92)</f>
        <v>0</v>
      </c>
      <c r="AL92" s="25">
        <f>SUM(ENERO:DICIEMBRE!AL92)</f>
        <v>0</v>
      </c>
      <c r="AM92" s="25">
        <f>SUM(ENERO:DICIEMBRE!AM92)</f>
        <v>0</v>
      </c>
      <c r="AN92" s="25">
        <f>SUM(ENERO:DICIEMBRE!AN92)</f>
        <v>0</v>
      </c>
      <c r="AO92" s="25">
        <f>SUM(ENERO:DICIEMBRE!AO92)</f>
        <v>0</v>
      </c>
      <c r="AP92" s="25">
        <f>SUM(ENERO:DICIEMBRE!AP92)</f>
        <v>1</v>
      </c>
      <c r="AQ92" s="25">
        <f>SUM(ENERO:DICIEMBRE!AQ92)</f>
        <v>22</v>
      </c>
      <c r="AR92" s="25">
        <f>SUM(ENERO:DICIEMBRE!AR92)</f>
        <v>0</v>
      </c>
      <c r="AS92" s="25">
        <f>SUM(ENERO:DICIEMBRE!AS92)</f>
        <v>0</v>
      </c>
      <c r="AT92" s="25">
        <f>SUM(ENERO:DICIEMBRE!AT92)</f>
        <v>0</v>
      </c>
      <c r="AU92" s="25">
        <f>SUM(ENERO:DICIEMBRE!AU92)</f>
        <v>0</v>
      </c>
      <c r="AV92" s="25">
        <f>SUM(ENERO:DICIEMBRE!AV92)</f>
        <v>0</v>
      </c>
      <c r="AW92" s="29" t="str">
        <f t="shared" si="73"/>
        <v/>
      </c>
      <c r="BT92" s="3"/>
      <c r="BU92" s="3"/>
      <c r="BV92" s="4"/>
      <c r="BW92" s="4"/>
      <c r="CA92" s="31" t="str">
        <f t="shared" ref="CA92:CA144" si="77">IF(CH92=1,"* Las consultas de 12 años NO DEBEN ser mayor que el total de Consultas entre 10-14 Años. ","")</f>
        <v/>
      </c>
      <c r="CB92" s="31" t="str">
        <f t="shared" ref="CB92:CB144" si="78">IF(CI92=1,"* Las consultas de 60 años NO DEBEN ser mayor que el total de Consultas entre 60-64 Años. ","")</f>
        <v/>
      </c>
      <c r="CC92" s="31" t="str">
        <f t="shared" ref="CC92:CC144" si="79">IF(CJ92=1,"* Las actividades de usuarios en situación de discapacidad NO DEBEN superar el total. ","")</f>
        <v/>
      </c>
      <c r="CD92" s="31" t="str">
        <f t="shared" ref="CD92:CD144" si="80">IF(AND(AP92="",D92&lt;&gt;0),"* Recuerde que las Embarazadas deben ser incluídas en el ingreso por rango Etario (Digite CEROS si no tiene). ",IF(F92&lt;AP92,"* Las Embarazadas NO DEBEN ser mayor al total de mujeres. ",""))</f>
        <v/>
      </c>
      <c r="CE92" s="31" t="str">
        <f t="shared" ref="CE92:CE144" si="81">IF(AND(AQ92="",D92&lt;&gt;0),"* No olvide digitar la columna Beneficiarios (Digite CEROS si no tiene). ",IF(D92&lt;AQ92,"* El número de Beneficiarios NO DEBE ser mayor que el Total. ",""))</f>
        <v/>
      </c>
      <c r="CF92" s="31" t="str">
        <f t="shared" ref="CF92:CF144" si="82">IF(AND(AU92="",D92&lt;&gt;0),"* No olvide digitar la Población SENAME (Digite CEROS si no tiene). ",IF(D92&lt;AU92,"* La Población SENAME NO DEBE ser mayor al Total. ",""))</f>
        <v/>
      </c>
      <c r="CG92" s="31" t="str">
        <f t="shared" ref="CG92:CG144" si="83">IF(AND(AV92="",D92&lt;&gt;0),"* No olvide digitar la Población Migrante (Digite CEROS si no tiene). ",IF(D92&lt;AV92,"* La Población Migrante NO DEBE superar el Total. ",""))</f>
        <v/>
      </c>
      <c r="CH92" s="32">
        <f t="shared" ref="CH92:CH144" si="84">IF(AO92&gt;(W92+X92),1,0)</f>
        <v>0</v>
      </c>
      <c r="CI92" s="32">
        <f t="shared" ref="CI92:CI144" si="85">IF(AR92&gt;(AI92+AJ92),1,0)</f>
        <v>0</v>
      </c>
      <c r="CJ92" s="32">
        <f t="shared" ref="CJ92:CJ144" si="86">IF(D92&lt;AT92,1,0)</f>
        <v>0</v>
      </c>
      <c r="CK92" s="32">
        <f t="shared" ref="CK92:CK144" si="87">IF(AND(AP92="",D92&lt;&gt;0),1,IF(F92&lt;AP92,1,0))</f>
        <v>0</v>
      </c>
      <c r="CL92" s="32">
        <f t="shared" ref="CL92:CL144" si="88">IF(AND(AQ92="",D92&lt;&gt;0),1,IF(D92&lt;AQ92,1,0))</f>
        <v>0</v>
      </c>
      <c r="CM92" s="32">
        <f t="shared" ref="CM92:CM144" si="89">IF(AND(AU92="",D92&lt;&gt;0),1,IF(D92&lt;AU92,1,0))</f>
        <v>0</v>
      </c>
      <c r="CN92" s="32">
        <f t="shared" ref="CN92:CN144" si="90">IF(AND(AV92="",D92&lt;&gt;0),1,IF(D92&lt;AV92,1,0))</f>
        <v>0</v>
      </c>
    </row>
    <row r="93" spans="1:92" ht="16.350000000000001" customHeight="1" x14ac:dyDescent="0.2">
      <c r="A93" s="3074" t="s">
        <v>126</v>
      </c>
      <c r="B93" s="3075"/>
      <c r="C93" s="3076"/>
      <c r="D93" s="241">
        <f t="shared" si="74"/>
        <v>90</v>
      </c>
      <c r="E93" s="33">
        <f t="shared" si="75"/>
        <v>55</v>
      </c>
      <c r="F93" s="35">
        <f t="shared" si="76"/>
        <v>35</v>
      </c>
      <c r="G93" s="25">
        <f>SUM(ENERO:DICIEMBRE!G93)</f>
        <v>2</v>
      </c>
      <c r="H93" s="25">
        <f>SUM(ENERO:DICIEMBRE!H93)</f>
        <v>3</v>
      </c>
      <c r="I93" s="25">
        <f>SUM(ENERO:DICIEMBRE!I93)</f>
        <v>0</v>
      </c>
      <c r="J93" s="25">
        <f>SUM(ENERO:DICIEMBRE!J93)</f>
        <v>0</v>
      </c>
      <c r="K93" s="25">
        <f>SUM(ENERO:DICIEMBRE!K93)</f>
        <v>2</v>
      </c>
      <c r="L93" s="25">
        <f>SUM(ENERO:DICIEMBRE!L93)</f>
        <v>0</v>
      </c>
      <c r="M93" s="25">
        <f>SUM(ENERO:DICIEMBRE!M93)</f>
        <v>0</v>
      </c>
      <c r="N93" s="25">
        <f>SUM(ENERO:DICIEMBRE!N93)</f>
        <v>2</v>
      </c>
      <c r="O93" s="25">
        <f>SUM(ENERO:DICIEMBRE!O93)</f>
        <v>0</v>
      </c>
      <c r="P93" s="25">
        <f>SUM(ENERO:DICIEMBRE!P93)</f>
        <v>0</v>
      </c>
      <c r="Q93" s="25">
        <f>SUM(ENERO:DICIEMBRE!Q93)</f>
        <v>0</v>
      </c>
      <c r="R93" s="25">
        <f>SUM(ENERO:DICIEMBRE!R93)</f>
        <v>1</v>
      </c>
      <c r="S93" s="25">
        <f>SUM(ENERO:DICIEMBRE!S93)</f>
        <v>1</v>
      </c>
      <c r="T93" s="25">
        <f>SUM(ENERO:DICIEMBRE!T93)</f>
        <v>1</v>
      </c>
      <c r="U93" s="25">
        <f>SUM(ENERO:DICIEMBRE!U93)</f>
        <v>1</v>
      </c>
      <c r="V93" s="25">
        <f>SUM(ENERO:DICIEMBRE!V93)</f>
        <v>1</v>
      </c>
      <c r="W93" s="25">
        <f>SUM(ENERO:DICIEMBRE!W93)</f>
        <v>0</v>
      </c>
      <c r="X93" s="25">
        <f>SUM(ENERO:DICIEMBRE!X93)</f>
        <v>1</v>
      </c>
      <c r="Y93" s="25">
        <f>SUM(ENERO:DICIEMBRE!Y93)</f>
        <v>4</v>
      </c>
      <c r="Z93" s="25">
        <f>SUM(ENERO:DICIEMBRE!Z93)</f>
        <v>3</v>
      </c>
      <c r="AA93" s="25">
        <f>SUM(ENERO:DICIEMBRE!AA93)</f>
        <v>1</v>
      </c>
      <c r="AB93" s="25">
        <f>SUM(ENERO:DICIEMBRE!AB93)</f>
        <v>1</v>
      </c>
      <c r="AC93" s="25">
        <f>SUM(ENERO:DICIEMBRE!AC93)</f>
        <v>7</v>
      </c>
      <c r="AD93" s="25">
        <f>SUM(ENERO:DICIEMBRE!AD93)</f>
        <v>4</v>
      </c>
      <c r="AE93" s="25">
        <f>SUM(ENERO:DICIEMBRE!AE93)</f>
        <v>6</v>
      </c>
      <c r="AF93" s="25">
        <f>SUM(ENERO:DICIEMBRE!AF93)</f>
        <v>5</v>
      </c>
      <c r="AG93" s="25">
        <f>SUM(ENERO:DICIEMBRE!AG93)</f>
        <v>17</v>
      </c>
      <c r="AH93" s="25">
        <f>SUM(ENERO:DICIEMBRE!AH93)</f>
        <v>4</v>
      </c>
      <c r="AI93" s="25">
        <f>SUM(ENERO:DICIEMBRE!AI93)</f>
        <v>4</v>
      </c>
      <c r="AJ93" s="25">
        <f>SUM(ENERO:DICIEMBRE!AJ93)</f>
        <v>1</v>
      </c>
      <c r="AK93" s="25">
        <f>SUM(ENERO:DICIEMBRE!AK93)</f>
        <v>7</v>
      </c>
      <c r="AL93" s="25">
        <f>SUM(ENERO:DICIEMBRE!AL93)</f>
        <v>6</v>
      </c>
      <c r="AM93" s="25">
        <f>SUM(ENERO:DICIEMBRE!AM93)</f>
        <v>3</v>
      </c>
      <c r="AN93" s="25">
        <f>SUM(ENERO:DICIEMBRE!AN93)</f>
        <v>2</v>
      </c>
      <c r="AO93" s="25">
        <f>SUM(ENERO:DICIEMBRE!AO93)</f>
        <v>0</v>
      </c>
      <c r="AP93" s="25">
        <f>SUM(ENERO:DICIEMBRE!AP93)</f>
        <v>1</v>
      </c>
      <c r="AQ93" s="25">
        <f>SUM(ENERO:DICIEMBRE!AQ93)</f>
        <v>89</v>
      </c>
      <c r="AR93" s="25">
        <f>SUM(ENERO:DICIEMBRE!AR93)</f>
        <v>0</v>
      </c>
      <c r="AS93" s="25">
        <f>SUM(ENERO:DICIEMBRE!AS93)</f>
        <v>0</v>
      </c>
      <c r="AT93" s="25">
        <f>SUM(ENERO:DICIEMBRE!AT93)</f>
        <v>3</v>
      </c>
      <c r="AU93" s="25">
        <f>SUM(ENERO:DICIEMBRE!AU93)</f>
        <v>0</v>
      </c>
      <c r="AV93" s="25">
        <f>SUM(ENERO:DICIEMBRE!AV93)</f>
        <v>0</v>
      </c>
      <c r="AW93" s="29" t="str">
        <f t="shared" si="73"/>
        <v/>
      </c>
      <c r="BU93" s="3"/>
      <c r="BV93" s="3"/>
      <c r="BW93" s="4"/>
      <c r="CA93" s="31" t="str">
        <f t="shared" si="77"/>
        <v/>
      </c>
      <c r="CB93" s="31" t="str">
        <f t="shared" si="78"/>
        <v/>
      </c>
      <c r="CC93" s="31" t="str">
        <f t="shared" si="79"/>
        <v/>
      </c>
      <c r="CD93" s="31" t="str">
        <f t="shared" si="80"/>
        <v/>
      </c>
      <c r="CE93" s="31" t="str">
        <f t="shared" si="81"/>
        <v/>
      </c>
      <c r="CF93" s="31" t="str">
        <f t="shared" si="82"/>
        <v/>
      </c>
      <c r="CG93" s="31" t="str">
        <f t="shared" si="83"/>
        <v/>
      </c>
      <c r="CH93" s="32">
        <f t="shared" si="84"/>
        <v>0</v>
      </c>
      <c r="CI93" s="32">
        <f t="shared" si="85"/>
        <v>0</v>
      </c>
      <c r="CJ93" s="32">
        <f t="shared" si="86"/>
        <v>0</v>
      </c>
      <c r="CK93" s="32">
        <f t="shared" si="87"/>
        <v>0</v>
      </c>
      <c r="CL93" s="32">
        <f t="shared" si="88"/>
        <v>0</v>
      </c>
      <c r="CM93" s="32">
        <f t="shared" si="89"/>
        <v>0</v>
      </c>
      <c r="CN93" s="32">
        <f t="shared" si="90"/>
        <v>0</v>
      </c>
    </row>
    <row r="94" spans="1:92" ht="16.350000000000001" customHeight="1" x14ac:dyDescent="0.2">
      <c r="A94" s="3074" t="s">
        <v>127</v>
      </c>
      <c r="B94" s="3075"/>
      <c r="C94" s="3076"/>
      <c r="D94" s="241">
        <f t="shared" si="74"/>
        <v>94</v>
      </c>
      <c r="E94" s="33">
        <f t="shared" si="75"/>
        <v>67</v>
      </c>
      <c r="F94" s="35">
        <f t="shared" si="76"/>
        <v>27</v>
      </c>
      <c r="G94" s="25">
        <f>SUM(ENERO:DICIEMBRE!G94)</f>
        <v>3</v>
      </c>
      <c r="H94" s="25">
        <f>SUM(ENERO:DICIEMBRE!H94)</f>
        <v>2</v>
      </c>
      <c r="I94" s="25">
        <f>SUM(ENERO:DICIEMBRE!I94)</f>
        <v>0</v>
      </c>
      <c r="J94" s="25">
        <f>SUM(ENERO:DICIEMBRE!J94)</f>
        <v>0</v>
      </c>
      <c r="K94" s="25">
        <f>SUM(ENERO:DICIEMBRE!K94)</f>
        <v>0</v>
      </c>
      <c r="L94" s="25">
        <f>SUM(ENERO:DICIEMBRE!L94)</f>
        <v>0</v>
      </c>
      <c r="M94" s="25">
        <f>SUM(ENERO:DICIEMBRE!M94)</f>
        <v>0</v>
      </c>
      <c r="N94" s="25">
        <f>SUM(ENERO:DICIEMBRE!N94)</f>
        <v>0</v>
      </c>
      <c r="O94" s="25">
        <f>SUM(ENERO:DICIEMBRE!O94)</f>
        <v>0</v>
      </c>
      <c r="P94" s="25">
        <f>SUM(ENERO:DICIEMBRE!P94)</f>
        <v>0</v>
      </c>
      <c r="Q94" s="25">
        <f>SUM(ENERO:DICIEMBRE!Q94)</f>
        <v>0</v>
      </c>
      <c r="R94" s="25">
        <f>SUM(ENERO:DICIEMBRE!R94)</f>
        <v>0</v>
      </c>
      <c r="S94" s="25">
        <f>SUM(ENERO:DICIEMBRE!S94)</f>
        <v>4</v>
      </c>
      <c r="T94" s="25">
        <f>SUM(ENERO:DICIEMBRE!T94)</f>
        <v>0</v>
      </c>
      <c r="U94" s="25">
        <f>SUM(ENERO:DICIEMBRE!U94)</f>
        <v>1</v>
      </c>
      <c r="V94" s="25">
        <f>SUM(ENERO:DICIEMBRE!V94)</f>
        <v>0</v>
      </c>
      <c r="W94" s="25">
        <f>SUM(ENERO:DICIEMBRE!W94)</f>
        <v>0</v>
      </c>
      <c r="X94" s="25">
        <f>SUM(ENERO:DICIEMBRE!X94)</f>
        <v>0</v>
      </c>
      <c r="Y94" s="25">
        <f>SUM(ENERO:DICIEMBRE!Y94)</f>
        <v>5</v>
      </c>
      <c r="Z94" s="25">
        <f>SUM(ENERO:DICIEMBRE!Z94)</f>
        <v>2</v>
      </c>
      <c r="AA94" s="25">
        <f>SUM(ENERO:DICIEMBRE!AA94)</f>
        <v>3</v>
      </c>
      <c r="AB94" s="25">
        <f>SUM(ENERO:DICIEMBRE!AB94)</f>
        <v>1</v>
      </c>
      <c r="AC94" s="25">
        <f>SUM(ENERO:DICIEMBRE!AC94)</f>
        <v>12</v>
      </c>
      <c r="AD94" s="25">
        <f>SUM(ENERO:DICIEMBRE!AD94)</f>
        <v>7</v>
      </c>
      <c r="AE94" s="25">
        <f>SUM(ENERO:DICIEMBRE!AE94)</f>
        <v>5</v>
      </c>
      <c r="AF94" s="25">
        <f>SUM(ENERO:DICIEMBRE!AF94)</f>
        <v>3</v>
      </c>
      <c r="AG94" s="25">
        <f>SUM(ENERO:DICIEMBRE!AG94)</f>
        <v>13</v>
      </c>
      <c r="AH94" s="25">
        <f>SUM(ENERO:DICIEMBRE!AH94)</f>
        <v>1</v>
      </c>
      <c r="AI94" s="25">
        <f>SUM(ENERO:DICIEMBRE!AI94)</f>
        <v>3</v>
      </c>
      <c r="AJ94" s="25">
        <f>SUM(ENERO:DICIEMBRE!AJ94)</f>
        <v>1</v>
      </c>
      <c r="AK94" s="25">
        <f>SUM(ENERO:DICIEMBRE!AK94)</f>
        <v>13</v>
      </c>
      <c r="AL94" s="25">
        <f>SUM(ENERO:DICIEMBRE!AL94)</f>
        <v>2</v>
      </c>
      <c r="AM94" s="25">
        <f>SUM(ENERO:DICIEMBRE!AM94)</f>
        <v>5</v>
      </c>
      <c r="AN94" s="25">
        <f>SUM(ENERO:DICIEMBRE!AN94)</f>
        <v>8</v>
      </c>
      <c r="AO94" s="25">
        <f>SUM(ENERO:DICIEMBRE!AO94)</f>
        <v>0</v>
      </c>
      <c r="AP94" s="25">
        <f>SUM(ENERO:DICIEMBRE!AP94)</f>
        <v>0</v>
      </c>
      <c r="AQ94" s="25">
        <f>SUM(ENERO:DICIEMBRE!AQ94)</f>
        <v>89</v>
      </c>
      <c r="AR94" s="25">
        <f>SUM(ENERO:DICIEMBRE!AR94)</f>
        <v>0</v>
      </c>
      <c r="AS94" s="25">
        <f>SUM(ENERO:DICIEMBRE!AS94)</f>
        <v>0</v>
      </c>
      <c r="AT94" s="25">
        <f>SUM(ENERO:DICIEMBRE!AT94)</f>
        <v>0</v>
      </c>
      <c r="AU94" s="25">
        <f>SUM(ENERO:DICIEMBRE!AU94)</f>
        <v>0</v>
      </c>
      <c r="AV94" s="25">
        <f>SUM(ENERO:DICIEMBRE!AV94)</f>
        <v>0</v>
      </c>
      <c r="AW94" s="29" t="str">
        <f t="shared" si="73"/>
        <v/>
      </c>
      <c r="BU94" s="3"/>
      <c r="BV94" s="3"/>
      <c r="BW94" s="4"/>
      <c r="CA94" s="31" t="str">
        <f t="shared" si="77"/>
        <v/>
      </c>
      <c r="CB94" s="31" t="str">
        <f t="shared" si="78"/>
        <v/>
      </c>
      <c r="CC94" s="31" t="str">
        <f t="shared" si="79"/>
        <v/>
      </c>
      <c r="CD94" s="31" t="str">
        <f t="shared" si="80"/>
        <v/>
      </c>
      <c r="CE94" s="31" t="str">
        <f t="shared" si="81"/>
        <v/>
      </c>
      <c r="CF94" s="31" t="str">
        <f t="shared" si="82"/>
        <v/>
      </c>
      <c r="CG94" s="31" t="str">
        <f t="shared" si="83"/>
        <v/>
      </c>
      <c r="CH94" s="32">
        <f t="shared" si="84"/>
        <v>0</v>
      </c>
      <c r="CI94" s="32">
        <f t="shared" si="85"/>
        <v>0</v>
      </c>
      <c r="CJ94" s="32">
        <f t="shared" si="86"/>
        <v>0</v>
      </c>
      <c r="CK94" s="32">
        <f t="shared" si="87"/>
        <v>0</v>
      </c>
      <c r="CL94" s="32">
        <f t="shared" si="88"/>
        <v>0</v>
      </c>
      <c r="CM94" s="32">
        <f t="shared" si="89"/>
        <v>0</v>
      </c>
      <c r="CN94" s="32">
        <f t="shared" si="90"/>
        <v>0</v>
      </c>
    </row>
    <row r="95" spans="1:92" ht="16.350000000000001" customHeight="1" x14ac:dyDescent="0.2">
      <c r="A95" s="3074" t="s">
        <v>128</v>
      </c>
      <c r="B95" s="3075"/>
      <c r="C95" s="3076"/>
      <c r="D95" s="241">
        <f t="shared" si="74"/>
        <v>2</v>
      </c>
      <c r="E95" s="33">
        <f t="shared" si="75"/>
        <v>1</v>
      </c>
      <c r="F95" s="35">
        <f t="shared" si="76"/>
        <v>1</v>
      </c>
      <c r="G95" s="25">
        <f>SUM(ENERO:DICIEMBRE!G95)</f>
        <v>0</v>
      </c>
      <c r="H95" s="25">
        <f>SUM(ENERO:DICIEMBRE!H95)</f>
        <v>0</v>
      </c>
      <c r="I95" s="25">
        <f>SUM(ENERO:DICIEMBRE!I95)</f>
        <v>0</v>
      </c>
      <c r="J95" s="25">
        <f>SUM(ENERO:DICIEMBRE!J95)</f>
        <v>0</v>
      </c>
      <c r="K95" s="25">
        <f>SUM(ENERO:DICIEMBRE!K95)</f>
        <v>0</v>
      </c>
      <c r="L95" s="25">
        <f>SUM(ENERO:DICIEMBRE!L95)</f>
        <v>0</v>
      </c>
      <c r="M95" s="25">
        <f>SUM(ENERO:DICIEMBRE!M95)</f>
        <v>0</v>
      </c>
      <c r="N95" s="25">
        <f>SUM(ENERO:DICIEMBRE!N95)</f>
        <v>0</v>
      </c>
      <c r="O95" s="25">
        <f>SUM(ENERO:DICIEMBRE!O95)</f>
        <v>0</v>
      </c>
      <c r="P95" s="25">
        <f>SUM(ENERO:DICIEMBRE!P95)</f>
        <v>0</v>
      </c>
      <c r="Q95" s="25">
        <f>SUM(ENERO:DICIEMBRE!Q95)</f>
        <v>0</v>
      </c>
      <c r="R95" s="25">
        <f>SUM(ENERO:DICIEMBRE!R95)</f>
        <v>0</v>
      </c>
      <c r="S95" s="25">
        <f>SUM(ENERO:DICIEMBRE!S95)</f>
        <v>0</v>
      </c>
      <c r="T95" s="25">
        <f>SUM(ENERO:DICIEMBRE!T95)</f>
        <v>0</v>
      </c>
      <c r="U95" s="25">
        <f>SUM(ENERO:DICIEMBRE!U95)</f>
        <v>0</v>
      </c>
      <c r="V95" s="25">
        <f>SUM(ENERO:DICIEMBRE!V95)</f>
        <v>0</v>
      </c>
      <c r="W95" s="25">
        <f>SUM(ENERO:DICIEMBRE!W95)</f>
        <v>0</v>
      </c>
      <c r="X95" s="25">
        <f>SUM(ENERO:DICIEMBRE!X95)</f>
        <v>0</v>
      </c>
      <c r="Y95" s="25">
        <f>SUM(ENERO:DICIEMBRE!Y95)</f>
        <v>0</v>
      </c>
      <c r="Z95" s="25">
        <f>SUM(ENERO:DICIEMBRE!Z95)</f>
        <v>0</v>
      </c>
      <c r="AA95" s="25">
        <f>SUM(ENERO:DICIEMBRE!AA95)</f>
        <v>0</v>
      </c>
      <c r="AB95" s="25">
        <f>SUM(ENERO:DICIEMBRE!AB95)</f>
        <v>0</v>
      </c>
      <c r="AC95" s="25">
        <f>SUM(ENERO:DICIEMBRE!AC95)</f>
        <v>0</v>
      </c>
      <c r="AD95" s="25">
        <f>SUM(ENERO:DICIEMBRE!AD95)</f>
        <v>0</v>
      </c>
      <c r="AE95" s="25">
        <f>SUM(ENERO:DICIEMBRE!AE95)</f>
        <v>1</v>
      </c>
      <c r="AF95" s="25">
        <f>SUM(ENERO:DICIEMBRE!AF95)</f>
        <v>0</v>
      </c>
      <c r="AG95" s="25">
        <f>SUM(ENERO:DICIEMBRE!AG95)</f>
        <v>0</v>
      </c>
      <c r="AH95" s="25">
        <f>SUM(ENERO:DICIEMBRE!AH95)</f>
        <v>0</v>
      </c>
      <c r="AI95" s="25">
        <f>SUM(ENERO:DICIEMBRE!AI95)</f>
        <v>0</v>
      </c>
      <c r="AJ95" s="25">
        <f>SUM(ENERO:DICIEMBRE!AJ95)</f>
        <v>1</v>
      </c>
      <c r="AK95" s="25">
        <f>SUM(ENERO:DICIEMBRE!AK95)</f>
        <v>0</v>
      </c>
      <c r="AL95" s="25">
        <f>SUM(ENERO:DICIEMBRE!AL95)</f>
        <v>0</v>
      </c>
      <c r="AM95" s="25">
        <f>SUM(ENERO:DICIEMBRE!AM95)</f>
        <v>0</v>
      </c>
      <c r="AN95" s="25">
        <f>SUM(ENERO:DICIEMBRE!AN95)</f>
        <v>0</v>
      </c>
      <c r="AO95" s="25">
        <f>SUM(ENERO:DICIEMBRE!AO95)</f>
        <v>0</v>
      </c>
      <c r="AP95" s="25">
        <f>SUM(ENERO:DICIEMBRE!AP95)</f>
        <v>0</v>
      </c>
      <c r="AQ95" s="25">
        <f>SUM(ENERO:DICIEMBRE!AQ95)</f>
        <v>2</v>
      </c>
      <c r="AR95" s="25">
        <f>SUM(ENERO:DICIEMBRE!AR95)</f>
        <v>0</v>
      </c>
      <c r="AS95" s="25">
        <f>SUM(ENERO:DICIEMBRE!AS95)</f>
        <v>0</v>
      </c>
      <c r="AT95" s="25">
        <f>SUM(ENERO:DICIEMBRE!AT95)</f>
        <v>0</v>
      </c>
      <c r="AU95" s="25">
        <f>SUM(ENERO:DICIEMBRE!AU95)</f>
        <v>0</v>
      </c>
      <c r="AV95" s="25">
        <f>SUM(ENERO:DICIEMBRE!AV95)</f>
        <v>0</v>
      </c>
      <c r="AW95" s="29" t="str">
        <f t="shared" si="73"/>
        <v/>
      </c>
      <c r="BU95" s="3"/>
      <c r="BV95" s="3"/>
      <c r="BW95" s="4"/>
      <c r="CA95" s="31" t="str">
        <f t="shared" si="77"/>
        <v/>
      </c>
      <c r="CB95" s="31" t="str">
        <f t="shared" si="78"/>
        <v/>
      </c>
      <c r="CC95" s="31" t="str">
        <f t="shared" si="79"/>
        <v/>
      </c>
      <c r="CD95" s="31" t="str">
        <f t="shared" si="80"/>
        <v/>
      </c>
      <c r="CE95" s="31" t="str">
        <f t="shared" si="81"/>
        <v/>
      </c>
      <c r="CF95" s="31" t="str">
        <f t="shared" si="82"/>
        <v/>
      </c>
      <c r="CG95" s="31" t="str">
        <f t="shared" si="83"/>
        <v/>
      </c>
      <c r="CH95" s="32">
        <f t="shared" si="84"/>
        <v>0</v>
      </c>
      <c r="CI95" s="32">
        <f t="shared" si="85"/>
        <v>0</v>
      </c>
      <c r="CJ95" s="32">
        <f t="shared" si="86"/>
        <v>0</v>
      </c>
      <c r="CK95" s="32">
        <f t="shared" si="87"/>
        <v>0</v>
      </c>
      <c r="CL95" s="32">
        <f t="shared" si="88"/>
        <v>0</v>
      </c>
      <c r="CM95" s="32">
        <f t="shared" si="89"/>
        <v>0</v>
      </c>
      <c r="CN95" s="32">
        <f t="shared" si="90"/>
        <v>0</v>
      </c>
    </row>
    <row r="96" spans="1:92" ht="16.350000000000001" customHeight="1" x14ac:dyDescent="0.2">
      <c r="A96" s="3074" t="s">
        <v>129</v>
      </c>
      <c r="B96" s="3075"/>
      <c r="C96" s="3076"/>
      <c r="D96" s="241">
        <f t="shared" si="74"/>
        <v>0</v>
      </c>
      <c r="E96" s="33">
        <f>SUM(Y96+AA96+AC96+AE96+AG96+AI96+AK96+AM96)</f>
        <v>0</v>
      </c>
      <c r="F96" s="35">
        <f>SUM(Z96+AB96+AD96+AF96+AH96+AJ96+AL96+AN96)</f>
        <v>0</v>
      </c>
      <c r="G96" s="243"/>
      <c r="H96" s="244"/>
      <c r="I96" s="243"/>
      <c r="J96" s="245"/>
      <c r="K96" s="243"/>
      <c r="L96" s="244"/>
      <c r="M96" s="243"/>
      <c r="N96" s="244"/>
      <c r="O96" s="246"/>
      <c r="P96" s="244"/>
      <c r="Q96" s="246"/>
      <c r="R96" s="244"/>
      <c r="S96" s="246"/>
      <c r="T96" s="244"/>
      <c r="U96" s="246"/>
      <c r="V96" s="244"/>
      <c r="W96" s="246"/>
      <c r="X96" s="244"/>
      <c r="Y96" s="25">
        <f>SUM(ENERO:DICIEMBRE!Y96)</f>
        <v>0</v>
      </c>
      <c r="Z96" s="25">
        <f>SUM(ENERO:DICIEMBRE!Z96)</f>
        <v>0</v>
      </c>
      <c r="AA96" s="25">
        <f>SUM(ENERO:DICIEMBRE!AA96)</f>
        <v>0</v>
      </c>
      <c r="AB96" s="25">
        <f>SUM(ENERO:DICIEMBRE!AB96)</f>
        <v>0</v>
      </c>
      <c r="AC96" s="25">
        <f>SUM(ENERO:DICIEMBRE!AC96)</f>
        <v>0</v>
      </c>
      <c r="AD96" s="25">
        <f>SUM(ENERO:DICIEMBRE!AD96)</f>
        <v>0</v>
      </c>
      <c r="AE96" s="25">
        <f>SUM(ENERO:DICIEMBRE!AE96)</f>
        <v>0</v>
      </c>
      <c r="AF96" s="25">
        <f>SUM(ENERO:DICIEMBRE!AF96)</f>
        <v>0</v>
      </c>
      <c r="AG96" s="25">
        <f>SUM(ENERO:DICIEMBRE!AG96)</f>
        <v>0</v>
      </c>
      <c r="AH96" s="25">
        <f>SUM(ENERO:DICIEMBRE!AH96)</f>
        <v>0</v>
      </c>
      <c r="AI96" s="25">
        <f>SUM(ENERO:DICIEMBRE!AI96)</f>
        <v>0</v>
      </c>
      <c r="AJ96" s="25">
        <f>SUM(ENERO:DICIEMBRE!AJ96)</f>
        <v>0</v>
      </c>
      <c r="AK96" s="25">
        <f>SUM(ENERO:DICIEMBRE!AK96)</f>
        <v>0</v>
      </c>
      <c r="AL96" s="25">
        <f>SUM(ENERO:DICIEMBRE!AL96)</f>
        <v>0</v>
      </c>
      <c r="AM96" s="25">
        <f>SUM(ENERO:DICIEMBRE!AM96)</f>
        <v>0</v>
      </c>
      <c r="AN96" s="25">
        <f>SUM(ENERO:DICIEMBRE!AN96)</f>
        <v>0</v>
      </c>
      <c r="AO96" s="247"/>
      <c r="AP96" s="25">
        <f>SUM(ENERO:DICIEMBRE!AP96)</f>
        <v>0</v>
      </c>
      <c r="AQ96" s="25">
        <f>SUM(ENERO:DICIEMBRE!AQ96)</f>
        <v>0</v>
      </c>
      <c r="AR96" s="25">
        <f>SUM(ENERO:DICIEMBRE!AR96)</f>
        <v>0</v>
      </c>
      <c r="AS96" s="25">
        <f>SUM(ENERO:DICIEMBRE!AS96)</f>
        <v>0</v>
      </c>
      <c r="AT96" s="25">
        <f>SUM(ENERO:DICIEMBRE!AT96)</f>
        <v>0</v>
      </c>
      <c r="AU96" s="25">
        <f>SUM(ENERO:DICIEMBRE!AU96)</f>
        <v>0</v>
      </c>
      <c r="AV96" s="25">
        <f>SUM(ENERO:DICIEMBRE!AV96)</f>
        <v>0</v>
      </c>
      <c r="AW96" s="29" t="str">
        <f t="shared" si="73"/>
        <v/>
      </c>
      <c r="BU96" s="3"/>
      <c r="BV96" s="3"/>
      <c r="BW96" s="4"/>
      <c r="CA96" s="31"/>
      <c r="CB96" s="31" t="str">
        <f t="shared" si="78"/>
        <v/>
      </c>
      <c r="CC96" s="31" t="str">
        <f t="shared" si="79"/>
        <v/>
      </c>
      <c r="CD96" s="31" t="str">
        <f t="shared" si="80"/>
        <v/>
      </c>
      <c r="CE96" s="31" t="str">
        <f t="shared" si="81"/>
        <v/>
      </c>
      <c r="CF96" s="31" t="str">
        <f t="shared" si="82"/>
        <v/>
      </c>
      <c r="CG96" s="31" t="str">
        <f t="shared" si="83"/>
        <v/>
      </c>
      <c r="CH96" s="32"/>
      <c r="CI96" s="32">
        <f t="shared" si="85"/>
        <v>0</v>
      </c>
      <c r="CJ96" s="32">
        <f t="shared" si="86"/>
        <v>0</v>
      </c>
      <c r="CK96" s="32">
        <f t="shared" si="87"/>
        <v>0</v>
      </c>
      <c r="CL96" s="32">
        <f t="shared" si="88"/>
        <v>0</v>
      </c>
      <c r="CM96" s="32">
        <f t="shared" si="89"/>
        <v>0</v>
      </c>
      <c r="CN96" s="32">
        <f t="shared" si="90"/>
        <v>0</v>
      </c>
    </row>
    <row r="97" spans="1:92" ht="16.350000000000001" customHeight="1" x14ac:dyDescent="0.2">
      <c r="A97" s="3082" t="s">
        <v>130</v>
      </c>
      <c r="B97" s="3082"/>
      <c r="C97" s="3082"/>
      <c r="D97" s="241">
        <f t="shared" si="74"/>
        <v>70</v>
      </c>
      <c r="E97" s="33">
        <f t="shared" si="75"/>
        <v>30</v>
      </c>
      <c r="F97" s="35">
        <f t="shared" si="76"/>
        <v>40</v>
      </c>
      <c r="G97" s="25">
        <f>SUM(ENERO:DICIEMBRE!G97)</f>
        <v>0</v>
      </c>
      <c r="H97" s="25">
        <f>SUM(ENERO:DICIEMBRE!H97)</f>
        <v>1</v>
      </c>
      <c r="I97" s="25">
        <f>SUM(ENERO:DICIEMBRE!I97)</f>
        <v>0</v>
      </c>
      <c r="J97" s="25">
        <f>SUM(ENERO:DICIEMBRE!J97)</f>
        <v>0</v>
      </c>
      <c r="K97" s="25">
        <f>SUM(ENERO:DICIEMBRE!K97)</f>
        <v>0</v>
      </c>
      <c r="L97" s="25">
        <f>SUM(ENERO:DICIEMBRE!L97)</f>
        <v>0</v>
      </c>
      <c r="M97" s="25">
        <f>SUM(ENERO:DICIEMBRE!M97)</f>
        <v>0</v>
      </c>
      <c r="N97" s="25">
        <f>SUM(ENERO:DICIEMBRE!N97)</f>
        <v>0</v>
      </c>
      <c r="O97" s="25">
        <f>SUM(ENERO:DICIEMBRE!O97)</f>
        <v>0</v>
      </c>
      <c r="P97" s="25">
        <f>SUM(ENERO:DICIEMBRE!P97)</f>
        <v>0</v>
      </c>
      <c r="Q97" s="25">
        <f>SUM(ENERO:DICIEMBRE!Q97)</f>
        <v>0</v>
      </c>
      <c r="R97" s="25">
        <f>SUM(ENERO:DICIEMBRE!R97)</f>
        <v>0</v>
      </c>
      <c r="S97" s="25">
        <f>SUM(ENERO:DICIEMBRE!S97)</f>
        <v>1</v>
      </c>
      <c r="T97" s="25">
        <f>SUM(ENERO:DICIEMBRE!T97)</f>
        <v>0</v>
      </c>
      <c r="U97" s="25">
        <f>SUM(ENERO:DICIEMBRE!U97)</f>
        <v>1</v>
      </c>
      <c r="V97" s="25">
        <f>SUM(ENERO:DICIEMBRE!V97)</f>
        <v>3</v>
      </c>
      <c r="W97" s="25">
        <f>SUM(ENERO:DICIEMBRE!W97)</f>
        <v>4</v>
      </c>
      <c r="X97" s="25">
        <f>SUM(ENERO:DICIEMBRE!X97)</f>
        <v>0</v>
      </c>
      <c r="Y97" s="25">
        <f>SUM(ENERO:DICIEMBRE!Y97)</f>
        <v>7</v>
      </c>
      <c r="Z97" s="25">
        <f>SUM(ENERO:DICIEMBRE!Z97)</f>
        <v>1</v>
      </c>
      <c r="AA97" s="25">
        <f>SUM(ENERO:DICIEMBRE!AA97)</f>
        <v>5</v>
      </c>
      <c r="AB97" s="25">
        <f>SUM(ENERO:DICIEMBRE!AB97)</f>
        <v>12</v>
      </c>
      <c r="AC97" s="25">
        <f>SUM(ENERO:DICIEMBRE!AC97)</f>
        <v>3</v>
      </c>
      <c r="AD97" s="25">
        <f>SUM(ENERO:DICIEMBRE!AD97)</f>
        <v>5</v>
      </c>
      <c r="AE97" s="25">
        <f>SUM(ENERO:DICIEMBRE!AE97)</f>
        <v>3</v>
      </c>
      <c r="AF97" s="25">
        <f>SUM(ENERO:DICIEMBRE!AF97)</f>
        <v>2</v>
      </c>
      <c r="AG97" s="25">
        <f>SUM(ENERO:DICIEMBRE!AG97)</f>
        <v>2</v>
      </c>
      <c r="AH97" s="25">
        <f>SUM(ENERO:DICIEMBRE!AH97)</f>
        <v>9</v>
      </c>
      <c r="AI97" s="25">
        <f>SUM(ENERO:DICIEMBRE!AI97)</f>
        <v>2</v>
      </c>
      <c r="AJ97" s="25">
        <f>SUM(ENERO:DICIEMBRE!AJ97)</f>
        <v>3</v>
      </c>
      <c r="AK97" s="25">
        <f>SUM(ENERO:DICIEMBRE!AK97)</f>
        <v>0</v>
      </c>
      <c r="AL97" s="25">
        <f>SUM(ENERO:DICIEMBRE!AL97)</f>
        <v>4</v>
      </c>
      <c r="AM97" s="25">
        <f>SUM(ENERO:DICIEMBRE!AM97)</f>
        <v>2</v>
      </c>
      <c r="AN97" s="25">
        <f>SUM(ENERO:DICIEMBRE!AN97)</f>
        <v>0</v>
      </c>
      <c r="AO97" s="25">
        <f>SUM(ENERO:DICIEMBRE!AO97)</f>
        <v>0</v>
      </c>
      <c r="AP97" s="25">
        <f>SUM(ENERO:DICIEMBRE!AP97)</f>
        <v>0</v>
      </c>
      <c r="AQ97" s="25">
        <f>SUM(ENERO:DICIEMBRE!AQ97)</f>
        <v>70</v>
      </c>
      <c r="AR97" s="25">
        <f>SUM(ENERO:DICIEMBRE!AR97)</f>
        <v>0</v>
      </c>
      <c r="AS97" s="25">
        <f>SUM(ENERO:DICIEMBRE!AS97)</f>
        <v>0</v>
      </c>
      <c r="AT97" s="25">
        <f>SUM(ENERO:DICIEMBRE!AT97)</f>
        <v>0</v>
      </c>
      <c r="AU97" s="25">
        <f>SUM(ENERO:DICIEMBRE!AU97)</f>
        <v>0</v>
      </c>
      <c r="AV97" s="25">
        <f>SUM(ENERO:DICIEMBRE!AV97)</f>
        <v>0</v>
      </c>
      <c r="AW97" s="29" t="str">
        <f t="shared" si="73"/>
        <v/>
      </c>
      <c r="BU97" s="3"/>
      <c r="BV97" s="3"/>
      <c r="BW97" s="4"/>
      <c r="CA97" s="31" t="str">
        <f t="shared" si="77"/>
        <v/>
      </c>
      <c r="CB97" s="31" t="str">
        <f t="shared" si="78"/>
        <v/>
      </c>
      <c r="CC97" s="31" t="str">
        <f t="shared" si="79"/>
        <v/>
      </c>
      <c r="CD97" s="31" t="str">
        <f t="shared" si="80"/>
        <v/>
      </c>
      <c r="CE97" s="31" t="str">
        <f t="shared" si="81"/>
        <v/>
      </c>
      <c r="CF97" s="31" t="str">
        <f t="shared" si="82"/>
        <v/>
      </c>
      <c r="CG97" s="31" t="str">
        <f t="shared" si="83"/>
        <v/>
      </c>
      <c r="CH97" s="32">
        <f t="shared" si="84"/>
        <v>0</v>
      </c>
      <c r="CI97" s="32">
        <f t="shared" si="85"/>
        <v>0</v>
      </c>
      <c r="CJ97" s="32">
        <f t="shared" si="86"/>
        <v>0</v>
      </c>
      <c r="CK97" s="32">
        <f t="shared" si="87"/>
        <v>0</v>
      </c>
      <c r="CL97" s="32">
        <f t="shared" si="88"/>
        <v>0</v>
      </c>
      <c r="CM97" s="32">
        <f t="shared" si="89"/>
        <v>0</v>
      </c>
      <c r="CN97" s="32">
        <f t="shared" si="90"/>
        <v>0</v>
      </c>
    </row>
    <row r="98" spans="1:92" ht="16.350000000000001" customHeight="1" x14ac:dyDescent="0.2">
      <c r="A98" s="3082" t="s">
        <v>131</v>
      </c>
      <c r="B98" s="3082"/>
      <c r="C98" s="3082"/>
      <c r="D98" s="241">
        <f t="shared" si="74"/>
        <v>8</v>
      </c>
      <c r="E98" s="33">
        <f t="shared" si="75"/>
        <v>3</v>
      </c>
      <c r="F98" s="35">
        <f t="shared" si="76"/>
        <v>5</v>
      </c>
      <c r="G98" s="25">
        <f>SUM(ENERO:DICIEMBRE!G98)</f>
        <v>0</v>
      </c>
      <c r="H98" s="25">
        <f>SUM(ENERO:DICIEMBRE!H98)</f>
        <v>0</v>
      </c>
      <c r="I98" s="25">
        <f>SUM(ENERO:DICIEMBRE!I98)</f>
        <v>0</v>
      </c>
      <c r="J98" s="25">
        <f>SUM(ENERO:DICIEMBRE!J98)</f>
        <v>0</v>
      </c>
      <c r="K98" s="25">
        <f>SUM(ENERO:DICIEMBRE!K98)</f>
        <v>0</v>
      </c>
      <c r="L98" s="25">
        <f>SUM(ENERO:DICIEMBRE!L98)</f>
        <v>0</v>
      </c>
      <c r="M98" s="25">
        <f>SUM(ENERO:DICIEMBRE!M98)</f>
        <v>0</v>
      </c>
      <c r="N98" s="25">
        <f>SUM(ENERO:DICIEMBRE!N98)</f>
        <v>0</v>
      </c>
      <c r="O98" s="25">
        <f>SUM(ENERO:DICIEMBRE!O98)</f>
        <v>0</v>
      </c>
      <c r="P98" s="25">
        <f>SUM(ENERO:DICIEMBRE!P98)</f>
        <v>0</v>
      </c>
      <c r="Q98" s="25">
        <f>SUM(ENERO:DICIEMBRE!Q98)</f>
        <v>0</v>
      </c>
      <c r="R98" s="25">
        <f>SUM(ENERO:DICIEMBRE!R98)</f>
        <v>0</v>
      </c>
      <c r="S98" s="25">
        <f>SUM(ENERO:DICIEMBRE!S98)</f>
        <v>0</v>
      </c>
      <c r="T98" s="25">
        <f>SUM(ENERO:DICIEMBRE!T98)</f>
        <v>0</v>
      </c>
      <c r="U98" s="25">
        <f>SUM(ENERO:DICIEMBRE!U98)</f>
        <v>0</v>
      </c>
      <c r="V98" s="25">
        <f>SUM(ENERO:DICIEMBRE!V98)</f>
        <v>1</v>
      </c>
      <c r="W98" s="25">
        <f>SUM(ENERO:DICIEMBRE!W98)</f>
        <v>0</v>
      </c>
      <c r="X98" s="25">
        <f>SUM(ENERO:DICIEMBRE!X98)</f>
        <v>0</v>
      </c>
      <c r="Y98" s="25">
        <f>SUM(ENERO:DICIEMBRE!Y98)</f>
        <v>2</v>
      </c>
      <c r="Z98" s="25">
        <f>SUM(ENERO:DICIEMBRE!Z98)</f>
        <v>0</v>
      </c>
      <c r="AA98" s="25">
        <f>SUM(ENERO:DICIEMBRE!AA98)</f>
        <v>0</v>
      </c>
      <c r="AB98" s="25">
        <f>SUM(ENERO:DICIEMBRE!AB98)</f>
        <v>0</v>
      </c>
      <c r="AC98" s="25">
        <f>SUM(ENERO:DICIEMBRE!AC98)</f>
        <v>0</v>
      </c>
      <c r="AD98" s="25">
        <f>SUM(ENERO:DICIEMBRE!AD98)</f>
        <v>1</v>
      </c>
      <c r="AE98" s="25">
        <f>SUM(ENERO:DICIEMBRE!AE98)</f>
        <v>0</v>
      </c>
      <c r="AF98" s="25">
        <f>SUM(ENERO:DICIEMBRE!AF98)</f>
        <v>0</v>
      </c>
      <c r="AG98" s="25">
        <f>SUM(ENERO:DICIEMBRE!AG98)</f>
        <v>0</v>
      </c>
      <c r="AH98" s="25">
        <f>SUM(ENERO:DICIEMBRE!AH98)</f>
        <v>1</v>
      </c>
      <c r="AI98" s="25">
        <f>SUM(ENERO:DICIEMBRE!AI98)</f>
        <v>1</v>
      </c>
      <c r="AJ98" s="25">
        <f>SUM(ENERO:DICIEMBRE!AJ98)</f>
        <v>2</v>
      </c>
      <c r="AK98" s="25">
        <f>SUM(ENERO:DICIEMBRE!AK98)</f>
        <v>0</v>
      </c>
      <c r="AL98" s="25">
        <f>SUM(ENERO:DICIEMBRE!AL98)</f>
        <v>0</v>
      </c>
      <c r="AM98" s="25">
        <f>SUM(ENERO:DICIEMBRE!AM98)</f>
        <v>0</v>
      </c>
      <c r="AN98" s="25">
        <f>SUM(ENERO:DICIEMBRE!AN98)</f>
        <v>0</v>
      </c>
      <c r="AO98" s="25">
        <f>SUM(ENERO:DICIEMBRE!AO98)</f>
        <v>0</v>
      </c>
      <c r="AP98" s="25">
        <f>SUM(ENERO:DICIEMBRE!AP98)</f>
        <v>0</v>
      </c>
      <c r="AQ98" s="25">
        <f>SUM(ENERO:DICIEMBRE!AQ98)</f>
        <v>8</v>
      </c>
      <c r="AR98" s="25">
        <f>SUM(ENERO:DICIEMBRE!AR98)</f>
        <v>1</v>
      </c>
      <c r="AS98" s="25">
        <f>SUM(ENERO:DICIEMBRE!AS98)</f>
        <v>0</v>
      </c>
      <c r="AT98" s="25">
        <f>SUM(ENERO:DICIEMBRE!AT98)</f>
        <v>0</v>
      </c>
      <c r="AU98" s="25">
        <f>SUM(ENERO:DICIEMBRE!AU98)</f>
        <v>0</v>
      </c>
      <c r="AV98" s="25">
        <f>SUM(ENERO:DICIEMBRE!AV98)</f>
        <v>0</v>
      </c>
      <c r="AW98" s="29" t="str">
        <f t="shared" si="73"/>
        <v/>
      </c>
      <c r="BU98" s="3"/>
      <c r="BV98" s="3"/>
      <c r="BW98" s="4"/>
      <c r="CA98" s="31" t="str">
        <f t="shared" si="77"/>
        <v/>
      </c>
      <c r="CB98" s="31" t="str">
        <f t="shared" si="78"/>
        <v/>
      </c>
      <c r="CC98" s="31" t="str">
        <f t="shared" si="79"/>
        <v/>
      </c>
      <c r="CD98" s="31" t="str">
        <f t="shared" si="80"/>
        <v/>
      </c>
      <c r="CE98" s="31" t="str">
        <f t="shared" si="81"/>
        <v/>
      </c>
      <c r="CF98" s="31" t="str">
        <f t="shared" si="82"/>
        <v/>
      </c>
      <c r="CG98" s="31" t="str">
        <f t="shared" si="83"/>
        <v/>
      </c>
      <c r="CH98" s="32">
        <f t="shared" si="84"/>
        <v>0</v>
      </c>
      <c r="CI98" s="32">
        <f t="shared" si="85"/>
        <v>0</v>
      </c>
      <c r="CJ98" s="32">
        <f t="shared" si="86"/>
        <v>0</v>
      </c>
      <c r="CK98" s="32">
        <f t="shared" si="87"/>
        <v>0</v>
      </c>
      <c r="CL98" s="32">
        <f t="shared" si="88"/>
        <v>0</v>
      </c>
      <c r="CM98" s="32">
        <f t="shared" si="89"/>
        <v>0</v>
      </c>
      <c r="CN98" s="32">
        <f t="shared" si="90"/>
        <v>0</v>
      </c>
    </row>
    <row r="99" spans="1:92" ht="16.350000000000001" customHeight="1" x14ac:dyDescent="0.2">
      <c r="A99" s="3088" t="s">
        <v>132</v>
      </c>
      <c r="B99" s="3088"/>
      <c r="C99" s="3088"/>
      <c r="D99" s="241">
        <f t="shared" si="74"/>
        <v>10</v>
      </c>
      <c r="E99" s="33">
        <f t="shared" si="75"/>
        <v>5</v>
      </c>
      <c r="F99" s="35">
        <f t="shared" si="76"/>
        <v>5</v>
      </c>
      <c r="G99" s="25">
        <f>SUM(ENERO:DICIEMBRE!G99)</f>
        <v>0</v>
      </c>
      <c r="H99" s="25">
        <f>SUM(ENERO:DICIEMBRE!H99)</f>
        <v>0</v>
      </c>
      <c r="I99" s="25">
        <f>SUM(ENERO:DICIEMBRE!I99)</f>
        <v>0</v>
      </c>
      <c r="J99" s="25">
        <f>SUM(ENERO:DICIEMBRE!J99)</f>
        <v>0</v>
      </c>
      <c r="K99" s="25">
        <f>SUM(ENERO:DICIEMBRE!K99)</f>
        <v>1</v>
      </c>
      <c r="L99" s="25">
        <f>SUM(ENERO:DICIEMBRE!L99)</f>
        <v>0</v>
      </c>
      <c r="M99" s="25">
        <f>SUM(ENERO:DICIEMBRE!M99)</f>
        <v>1</v>
      </c>
      <c r="N99" s="25">
        <f>SUM(ENERO:DICIEMBRE!N99)</f>
        <v>1</v>
      </c>
      <c r="O99" s="25">
        <f>SUM(ENERO:DICIEMBRE!O99)</f>
        <v>0</v>
      </c>
      <c r="P99" s="25">
        <f>SUM(ENERO:DICIEMBRE!P99)</f>
        <v>0</v>
      </c>
      <c r="Q99" s="25">
        <f>SUM(ENERO:DICIEMBRE!Q99)</f>
        <v>0</v>
      </c>
      <c r="R99" s="25">
        <f>SUM(ENERO:DICIEMBRE!R99)</f>
        <v>0</v>
      </c>
      <c r="S99" s="25">
        <f>SUM(ENERO:DICIEMBRE!S99)</f>
        <v>0</v>
      </c>
      <c r="T99" s="25">
        <f>SUM(ENERO:DICIEMBRE!T99)</f>
        <v>1</v>
      </c>
      <c r="U99" s="25">
        <f>SUM(ENERO:DICIEMBRE!U99)</f>
        <v>1</v>
      </c>
      <c r="V99" s="25">
        <f>SUM(ENERO:DICIEMBRE!V99)</f>
        <v>0</v>
      </c>
      <c r="W99" s="25">
        <f>SUM(ENERO:DICIEMBRE!W99)</f>
        <v>0</v>
      </c>
      <c r="X99" s="25">
        <f>SUM(ENERO:DICIEMBRE!X99)</f>
        <v>0</v>
      </c>
      <c r="Y99" s="25">
        <f>SUM(ENERO:DICIEMBRE!Y99)</f>
        <v>1</v>
      </c>
      <c r="Z99" s="25">
        <f>SUM(ENERO:DICIEMBRE!Z99)</f>
        <v>0</v>
      </c>
      <c r="AA99" s="25">
        <f>SUM(ENERO:DICIEMBRE!AA99)</f>
        <v>0</v>
      </c>
      <c r="AB99" s="25">
        <f>SUM(ENERO:DICIEMBRE!AB99)</f>
        <v>0</v>
      </c>
      <c r="AC99" s="25">
        <f>SUM(ENERO:DICIEMBRE!AC99)</f>
        <v>0</v>
      </c>
      <c r="AD99" s="25">
        <f>SUM(ENERO:DICIEMBRE!AD99)</f>
        <v>2</v>
      </c>
      <c r="AE99" s="25">
        <f>SUM(ENERO:DICIEMBRE!AE99)</f>
        <v>1</v>
      </c>
      <c r="AF99" s="25">
        <f>SUM(ENERO:DICIEMBRE!AF99)</f>
        <v>1</v>
      </c>
      <c r="AG99" s="25">
        <f>SUM(ENERO:DICIEMBRE!AG99)</f>
        <v>0</v>
      </c>
      <c r="AH99" s="25">
        <f>SUM(ENERO:DICIEMBRE!AH99)</f>
        <v>0</v>
      </c>
      <c r="AI99" s="25">
        <f>SUM(ENERO:DICIEMBRE!AI99)</f>
        <v>0</v>
      </c>
      <c r="AJ99" s="25">
        <f>SUM(ENERO:DICIEMBRE!AJ99)</f>
        <v>0</v>
      </c>
      <c r="AK99" s="25">
        <f>SUM(ENERO:DICIEMBRE!AK99)</f>
        <v>0</v>
      </c>
      <c r="AL99" s="25">
        <f>SUM(ENERO:DICIEMBRE!AL99)</f>
        <v>0</v>
      </c>
      <c r="AM99" s="25">
        <f>SUM(ENERO:DICIEMBRE!AM99)</f>
        <v>0</v>
      </c>
      <c r="AN99" s="25">
        <f>SUM(ENERO:DICIEMBRE!AN99)</f>
        <v>0</v>
      </c>
      <c r="AO99" s="25">
        <f>SUM(ENERO:DICIEMBRE!AO99)</f>
        <v>0</v>
      </c>
      <c r="AP99" s="25">
        <f>SUM(ENERO:DICIEMBRE!AP99)</f>
        <v>0</v>
      </c>
      <c r="AQ99" s="25">
        <f>SUM(ENERO:DICIEMBRE!AQ99)</f>
        <v>9</v>
      </c>
      <c r="AR99" s="25">
        <f>SUM(ENERO:DICIEMBRE!AR99)</f>
        <v>0</v>
      </c>
      <c r="AS99" s="25">
        <f>SUM(ENERO:DICIEMBRE!AS99)</f>
        <v>0</v>
      </c>
      <c r="AT99" s="25">
        <f>SUM(ENERO:DICIEMBRE!AT99)</f>
        <v>0</v>
      </c>
      <c r="AU99" s="25">
        <f>SUM(ENERO:DICIEMBRE!AU99)</f>
        <v>0</v>
      </c>
      <c r="AV99" s="25">
        <f>SUM(ENERO:DICIEMBRE!AV99)</f>
        <v>0</v>
      </c>
      <c r="AW99" s="29" t="str">
        <f t="shared" si="73"/>
        <v/>
      </c>
      <c r="BU99" s="3"/>
      <c r="BV99" s="3"/>
      <c r="BW99" s="4"/>
      <c r="CA99" s="31" t="str">
        <f t="shared" si="77"/>
        <v/>
      </c>
      <c r="CB99" s="31" t="str">
        <f t="shared" si="78"/>
        <v/>
      </c>
      <c r="CC99" s="31" t="str">
        <f t="shared" si="79"/>
        <v/>
      </c>
      <c r="CD99" s="31" t="str">
        <f t="shared" si="80"/>
        <v/>
      </c>
      <c r="CE99" s="31" t="str">
        <f t="shared" si="81"/>
        <v/>
      </c>
      <c r="CF99" s="31" t="str">
        <f t="shared" si="82"/>
        <v/>
      </c>
      <c r="CG99" s="31" t="str">
        <f t="shared" si="83"/>
        <v/>
      </c>
      <c r="CH99" s="32">
        <f t="shared" si="84"/>
        <v>0</v>
      </c>
      <c r="CI99" s="32">
        <f t="shared" si="85"/>
        <v>0</v>
      </c>
      <c r="CJ99" s="32">
        <f t="shared" si="86"/>
        <v>0</v>
      </c>
      <c r="CK99" s="32">
        <f t="shared" si="87"/>
        <v>0</v>
      </c>
      <c r="CL99" s="32">
        <f t="shared" si="88"/>
        <v>0</v>
      </c>
      <c r="CM99" s="32">
        <f t="shared" si="89"/>
        <v>0</v>
      </c>
      <c r="CN99" s="32">
        <f t="shared" si="90"/>
        <v>0</v>
      </c>
    </row>
    <row r="100" spans="1:92" ht="16.350000000000001" customHeight="1" x14ac:dyDescent="0.2">
      <c r="A100" s="2920" t="s">
        <v>133</v>
      </c>
      <c r="B100" s="2921"/>
      <c r="C100" s="2922"/>
      <c r="D100" s="241">
        <f t="shared" si="74"/>
        <v>872</v>
      </c>
      <c r="E100" s="33">
        <f t="shared" si="75"/>
        <v>285</v>
      </c>
      <c r="F100" s="35">
        <f t="shared" si="76"/>
        <v>587</v>
      </c>
      <c r="G100" s="25">
        <f>SUM(ENERO:DICIEMBRE!G100)</f>
        <v>0</v>
      </c>
      <c r="H100" s="25">
        <f>SUM(ENERO:DICIEMBRE!H100)</f>
        <v>0</v>
      </c>
      <c r="I100" s="25">
        <f>SUM(ENERO:DICIEMBRE!I100)</f>
        <v>0</v>
      </c>
      <c r="J100" s="25">
        <f>SUM(ENERO:DICIEMBRE!J100)</f>
        <v>0</v>
      </c>
      <c r="K100" s="25">
        <f>SUM(ENERO:DICIEMBRE!K100)</f>
        <v>0</v>
      </c>
      <c r="L100" s="25">
        <f>SUM(ENERO:DICIEMBRE!L100)</f>
        <v>0</v>
      </c>
      <c r="M100" s="25">
        <f>SUM(ENERO:DICIEMBRE!M100)</f>
        <v>2</v>
      </c>
      <c r="N100" s="25">
        <f>SUM(ENERO:DICIEMBRE!N100)</f>
        <v>0</v>
      </c>
      <c r="O100" s="25">
        <f>SUM(ENERO:DICIEMBRE!O100)</f>
        <v>1</v>
      </c>
      <c r="P100" s="25">
        <f>SUM(ENERO:DICIEMBRE!P100)</f>
        <v>2</v>
      </c>
      <c r="Q100" s="25">
        <f>SUM(ENERO:DICIEMBRE!Q100)</f>
        <v>1</v>
      </c>
      <c r="R100" s="25">
        <f>SUM(ENERO:DICIEMBRE!R100)</f>
        <v>0</v>
      </c>
      <c r="S100" s="25">
        <f>SUM(ENERO:DICIEMBRE!S100)</f>
        <v>0</v>
      </c>
      <c r="T100" s="25">
        <f>SUM(ENERO:DICIEMBRE!T100)</f>
        <v>1</v>
      </c>
      <c r="U100" s="25">
        <f>SUM(ENERO:DICIEMBRE!U100)</f>
        <v>0</v>
      </c>
      <c r="V100" s="25">
        <f>SUM(ENERO:DICIEMBRE!V100)</f>
        <v>0</v>
      </c>
      <c r="W100" s="25">
        <f>SUM(ENERO:DICIEMBRE!W100)</f>
        <v>11</v>
      </c>
      <c r="X100" s="25">
        <f>SUM(ENERO:DICIEMBRE!X100)</f>
        <v>9</v>
      </c>
      <c r="Y100" s="25">
        <f>SUM(ENERO:DICIEMBRE!Y100)</f>
        <v>25</v>
      </c>
      <c r="Z100" s="25">
        <f>SUM(ENERO:DICIEMBRE!Z100)</f>
        <v>20</v>
      </c>
      <c r="AA100" s="25">
        <f>SUM(ENERO:DICIEMBRE!AA100)</f>
        <v>9</v>
      </c>
      <c r="AB100" s="25">
        <f>SUM(ENERO:DICIEMBRE!AB100)</f>
        <v>5</v>
      </c>
      <c r="AC100" s="25">
        <f>SUM(ENERO:DICIEMBRE!AC100)</f>
        <v>7</v>
      </c>
      <c r="AD100" s="25">
        <f>SUM(ENERO:DICIEMBRE!AD100)</f>
        <v>80</v>
      </c>
      <c r="AE100" s="25">
        <f>SUM(ENERO:DICIEMBRE!AE100)</f>
        <v>39</v>
      </c>
      <c r="AF100" s="25">
        <f>SUM(ENERO:DICIEMBRE!AF100)</f>
        <v>172</v>
      </c>
      <c r="AG100" s="25">
        <f>SUM(ENERO:DICIEMBRE!AG100)</f>
        <v>117</v>
      </c>
      <c r="AH100" s="25">
        <f>SUM(ENERO:DICIEMBRE!AH100)</f>
        <v>186</v>
      </c>
      <c r="AI100" s="25">
        <f>SUM(ENERO:DICIEMBRE!AI100)</f>
        <v>23</v>
      </c>
      <c r="AJ100" s="25">
        <f>SUM(ENERO:DICIEMBRE!AJ100)</f>
        <v>62</v>
      </c>
      <c r="AK100" s="25">
        <f>SUM(ENERO:DICIEMBRE!AK100)</f>
        <v>28</v>
      </c>
      <c r="AL100" s="25">
        <f>SUM(ENERO:DICIEMBRE!AL100)</f>
        <v>35</v>
      </c>
      <c r="AM100" s="25">
        <f>SUM(ENERO:DICIEMBRE!AM100)</f>
        <v>22</v>
      </c>
      <c r="AN100" s="25">
        <f>SUM(ENERO:DICIEMBRE!AN100)</f>
        <v>15</v>
      </c>
      <c r="AO100" s="25">
        <f>SUM(ENERO:DICIEMBRE!AO100)</f>
        <v>0</v>
      </c>
      <c r="AP100" s="25">
        <f>SUM(ENERO:DICIEMBRE!AP100)</f>
        <v>0</v>
      </c>
      <c r="AQ100" s="25">
        <f>SUM(ENERO:DICIEMBRE!AQ100)</f>
        <v>867</v>
      </c>
      <c r="AR100" s="25">
        <f>SUM(ENERO:DICIEMBRE!AR100)</f>
        <v>1</v>
      </c>
      <c r="AS100" s="25">
        <f>SUM(ENERO:DICIEMBRE!AS100)</f>
        <v>0</v>
      </c>
      <c r="AT100" s="25">
        <f>SUM(ENERO:DICIEMBRE!AT100)</f>
        <v>2</v>
      </c>
      <c r="AU100" s="25">
        <f>SUM(ENERO:DICIEMBRE!AU100)</f>
        <v>0</v>
      </c>
      <c r="AV100" s="25">
        <f>SUM(ENERO:DICIEMBRE!AV100)</f>
        <v>0</v>
      </c>
      <c r="AW100" s="29" t="str">
        <f t="shared" si="73"/>
        <v/>
      </c>
      <c r="BU100" s="3"/>
      <c r="BV100" s="3"/>
      <c r="BW100" s="4"/>
      <c r="CA100" s="31" t="str">
        <f t="shared" si="77"/>
        <v/>
      </c>
      <c r="CB100" s="31" t="str">
        <f t="shared" si="78"/>
        <v/>
      </c>
      <c r="CC100" s="31" t="str">
        <f t="shared" si="79"/>
        <v/>
      </c>
      <c r="CD100" s="31" t="str">
        <f t="shared" si="80"/>
        <v/>
      </c>
      <c r="CE100" s="31" t="str">
        <f t="shared" si="81"/>
        <v/>
      </c>
      <c r="CF100" s="31" t="str">
        <f t="shared" si="82"/>
        <v/>
      </c>
      <c r="CG100" s="31" t="str">
        <f t="shared" si="83"/>
        <v/>
      </c>
      <c r="CH100" s="32">
        <f t="shared" si="84"/>
        <v>0</v>
      </c>
      <c r="CI100" s="32">
        <f t="shared" si="85"/>
        <v>0</v>
      </c>
      <c r="CJ100" s="32">
        <f t="shared" si="86"/>
        <v>0</v>
      </c>
      <c r="CK100" s="32">
        <f t="shared" si="87"/>
        <v>0</v>
      </c>
      <c r="CL100" s="32">
        <f t="shared" si="88"/>
        <v>0</v>
      </c>
      <c r="CM100" s="32">
        <f t="shared" si="89"/>
        <v>0</v>
      </c>
      <c r="CN100" s="32">
        <f t="shared" si="90"/>
        <v>0</v>
      </c>
    </row>
    <row r="101" spans="1:92" ht="16.350000000000001" customHeight="1" x14ac:dyDescent="0.2">
      <c r="A101" s="3074" t="s">
        <v>134</v>
      </c>
      <c r="B101" s="3075"/>
      <c r="C101" s="3076"/>
      <c r="D101" s="241">
        <f t="shared" si="74"/>
        <v>0</v>
      </c>
      <c r="E101" s="33">
        <f>SUM(Y101+AA101+AC101+AE101+AG101+AI101+AK101+AM101)</f>
        <v>0</v>
      </c>
      <c r="F101" s="35">
        <f>SUM(Z101+AB101+AD101+AF101+AH101+AJ101+AL101+AN101)</f>
        <v>0</v>
      </c>
      <c r="G101" s="243"/>
      <c r="H101" s="244"/>
      <c r="I101" s="243"/>
      <c r="J101" s="245"/>
      <c r="K101" s="243"/>
      <c r="L101" s="244"/>
      <c r="M101" s="243"/>
      <c r="N101" s="244"/>
      <c r="O101" s="246"/>
      <c r="P101" s="244"/>
      <c r="Q101" s="246"/>
      <c r="R101" s="244"/>
      <c r="S101" s="246"/>
      <c r="T101" s="244"/>
      <c r="U101" s="246"/>
      <c r="V101" s="244"/>
      <c r="W101" s="246"/>
      <c r="X101" s="244"/>
      <c r="Y101" s="25">
        <f>SUM(ENERO:DICIEMBRE!Y101)</f>
        <v>0</v>
      </c>
      <c r="Z101" s="25">
        <f>SUM(ENERO:DICIEMBRE!Z101)</f>
        <v>0</v>
      </c>
      <c r="AA101" s="25">
        <f>SUM(ENERO:DICIEMBRE!AA101)</f>
        <v>0</v>
      </c>
      <c r="AB101" s="25">
        <f>SUM(ENERO:DICIEMBRE!AB101)</f>
        <v>0</v>
      </c>
      <c r="AC101" s="25">
        <f>SUM(ENERO:DICIEMBRE!AC101)</f>
        <v>0</v>
      </c>
      <c r="AD101" s="25">
        <f>SUM(ENERO:DICIEMBRE!AD101)</f>
        <v>0</v>
      </c>
      <c r="AE101" s="25">
        <f>SUM(ENERO:DICIEMBRE!AE101)</f>
        <v>0</v>
      </c>
      <c r="AF101" s="25">
        <f>SUM(ENERO:DICIEMBRE!AF101)</f>
        <v>0</v>
      </c>
      <c r="AG101" s="25">
        <f>SUM(ENERO:DICIEMBRE!AG101)</f>
        <v>0</v>
      </c>
      <c r="AH101" s="25">
        <f>SUM(ENERO:DICIEMBRE!AH101)</f>
        <v>0</v>
      </c>
      <c r="AI101" s="25">
        <f>SUM(ENERO:DICIEMBRE!AI101)</f>
        <v>0</v>
      </c>
      <c r="AJ101" s="25">
        <f>SUM(ENERO:DICIEMBRE!AJ101)</f>
        <v>0</v>
      </c>
      <c r="AK101" s="25">
        <f>SUM(ENERO:DICIEMBRE!AK101)</f>
        <v>0</v>
      </c>
      <c r="AL101" s="25">
        <f>SUM(ENERO:DICIEMBRE!AL101)</f>
        <v>0</v>
      </c>
      <c r="AM101" s="25">
        <f>SUM(ENERO:DICIEMBRE!AM101)</f>
        <v>0</v>
      </c>
      <c r="AN101" s="25">
        <f>SUM(ENERO:DICIEMBRE!AN101)</f>
        <v>0</v>
      </c>
      <c r="AO101" s="247"/>
      <c r="AP101" s="25">
        <f>SUM(ENERO:DICIEMBRE!AP101)</f>
        <v>0</v>
      </c>
      <c r="AQ101" s="25">
        <f>SUM(ENERO:DICIEMBRE!AQ101)</f>
        <v>0</v>
      </c>
      <c r="AR101" s="25">
        <f>SUM(ENERO:DICIEMBRE!AR101)</f>
        <v>0</v>
      </c>
      <c r="AS101" s="25">
        <f>SUM(ENERO:DICIEMBRE!AS101)</f>
        <v>0</v>
      </c>
      <c r="AT101" s="25">
        <f>SUM(ENERO:DICIEMBRE!AT101)</f>
        <v>0</v>
      </c>
      <c r="AU101" s="25">
        <f>SUM(ENERO:DICIEMBRE!AU101)</f>
        <v>0</v>
      </c>
      <c r="AV101" s="25">
        <f>SUM(ENERO:DICIEMBRE!AV101)</f>
        <v>0</v>
      </c>
      <c r="AW101" s="29" t="str">
        <f t="shared" si="73"/>
        <v/>
      </c>
      <c r="BU101" s="3"/>
      <c r="BV101" s="3"/>
      <c r="BW101" s="4"/>
      <c r="CA101" s="31"/>
      <c r="CB101" s="31" t="str">
        <f t="shared" si="78"/>
        <v/>
      </c>
      <c r="CC101" s="31" t="str">
        <f t="shared" si="79"/>
        <v/>
      </c>
      <c r="CD101" s="31" t="str">
        <f t="shared" si="80"/>
        <v/>
      </c>
      <c r="CE101" s="31" t="str">
        <f t="shared" si="81"/>
        <v/>
      </c>
      <c r="CF101" s="31" t="str">
        <f t="shared" si="82"/>
        <v/>
      </c>
      <c r="CG101" s="31" t="str">
        <f t="shared" si="83"/>
        <v/>
      </c>
      <c r="CH101" s="32"/>
      <c r="CI101" s="32">
        <f t="shared" si="85"/>
        <v>0</v>
      </c>
      <c r="CJ101" s="32">
        <f t="shared" si="86"/>
        <v>0</v>
      </c>
      <c r="CK101" s="32">
        <f t="shared" si="87"/>
        <v>0</v>
      </c>
      <c r="CL101" s="32">
        <f t="shared" si="88"/>
        <v>0</v>
      </c>
      <c r="CM101" s="32">
        <f t="shared" si="89"/>
        <v>0</v>
      </c>
      <c r="CN101" s="32">
        <f t="shared" si="90"/>
        <v>0</v>
      </c>
    </row>
    <row r="102" spans="1:92" ht="16.350000000000001" customHeight="1" x14ac:dyDescent="0.2">
      <c r="A102" s="3082" t="s">
        <v>135</v>
      </c>
      <c r="B102" s="3082"/>
      <c r="C102" s="3082"/>
      <c r="D102" s="241">
        <f t="shared" si="74"/>
        <v>83</v>
      </c>
      <c r="E102" s="33">
        <f>SUM(G102+I102+K102+M102+O102+Q102+S102+U102+W102+Y102)</f>
        <v>30</v>
      </c>
      <c r="F102" s="35">
        <f>SUM(H102+J102+L102+N102+P102+R102+T102+V102+X102+Z102)</f>
        <v>53</v>
      </c>
      <c r="G102" s="25">
        <f>SUM(ENERO:DICIEMBRE!G102)</f>
        <v>0</v>
      </c>
      <c r="H102" s="25">
        <f>SUM(ENERO:DICIEMBRE!H102)</f>
        <v>0</v>
      </c>
      <c r="I102" s="25">
        <f>SUM(ENERO:DICIEMBRE!I102)</f>
        <v>0</v>
      </c>
      <c r="J102" s="25">
        <f>SUM(ENERO:DICIEMBRE!J102)</f>
        <v>0</v>
      </c>
      <c r="K102" s="25">
        <f>SUM(ENERO:DICIEMBRE!K102)</f>
        <v>0</v>
      </c>
      <c r="L102" s="25">
        <f>SUM(ENERO:DICIEMBRE!L102)</f>
        <v>0</v>
      </c>
      <c r="M102" s="25">
        <f>SUM(ENERO:DICIEMBRE!M102)</f>
        <v>0</v>
      </c>
      <c r="N102" s="25">
        <f>SUM(ENERO:DICIEMBRE!N102)</f>
        <v>0</v>
      </c>
      <c r="O102" s="25">
        <f>SUM(ENERO:DICIEMBRE!O102)</f>
        <v>0</v>
      </c>
      <c r="P102" s="25">
        <f>SUM(ENERO:DICIEMBRE!P102)</f>
        <v>0</v>
      </c>
      <c r="Q102" s="25">
        <f>SUM(ENERO:DICIEMBRE!Q102)</f>
        <v>0</v>
      </c>
      <c r="R102" s="25">
        <f>SUM(ENERO:DICIEMBRE!R102)</f>
        <v>0</v>
      </c>
      <c r="S102" s="25">
        <f>SUM(ENERO:DICIEMBRE!S102)</f>
        <v>0</v>
      </c>
      <c r="T102" s="25">
        <f>SUM(ENERO:DICIEMBRE!T102)</f>
        <v>2</v>
      </c>
      <c r="U102" s="25">
        <f>SUM(ENERO:DICIEMBRE!U102)</f>
        <v>0</v>
      </c>
      <c r="V102" s="25">
        <f>SUM(ENERO:DICIEMBRE!V102)</f>
        <v>10</v>
      </c>
      <c r="W102" s="25">
        <f>SUM(ENERO:DICIEMBRE!W102)</f>
        <v>9</v>
      </c>
      <c r="X102" s="25">
        <f>SUM(ENERO:DICIEMBRE!X102)</f>
        <v>5</v>
      </c>
      <c r="Y102" s="25">
        <f>SUM(ENERO:DICIEMBRE!Y102)</f>
        <v>21</v>
      </c>
      <c r="Z102" s="25">
        <f>SUM(ENERO:DICIEMBRE!Z102)</f>
        <v>36</v>
      </c>
      <c r="AA102" s="246"/>
      <c r="AB102" s="244"/>
      <c r="AC102" s="246"/>
      <c r="AD102" s="244"/>
      <c r="AE102" s="246"/>
      <c r="AF102" s="244"/>
      <c r="AG102" s="246"/>
      <c r="AH102" s="244"/>
      <c r="AI102" s="246"/>
      <c r="AJ102" s="244"/>
      <c r="AK102" s="246"/>
      <c r="AL102" s="244"/>
      <c r="AM102" s="246"/>
      <c r="AN102" s="248"/>
      <c r="AO102" s="25">
        <f>SUM(ENERO:DICIEMBRE!AO102)</f>
        <v>0</v>
      </c>
      <c r="AP102" s="25">
        <f>SUM(ENERO:DICIEMBRE!AP102)</f>
        <v>0</v>
      </c>
      <c r="AQ102" s="25">
        <f>SUM(ENERO:DICIEMBRE!AQ102)</f>
        <v>77</v>
      </c>
      <c r="AR102" s="249"/>
      <c r="AS102" s="25">
        <f>SUM(ENERO:DICIEMBRE!AS102)</f>
        <v>0</v>
      </c>
      <c r="AT102" s="25">
        <f>SUM(ENERO:DICIEMBRE!AT102)</f>
        <v>0</v>
      </c>
      <c r="AU102" s="25">
        <f>SUM(ENERO:DICIEMBRE!AU102)</f>
        <v>0</v>
      </c>
      <c r="AV102" s="25">
        <f>SUM(ENERO:DICIEMBRE!AV102)</f>
        <v>0</v>
      </c>
      <c r="AW102" s="29" t="str">
        <f t="shared" si="73"/>
        <v/>
      </c>
      <c r="BU102" s="3"/>
      <c r="BV102" s="3"/>
      <c r="BW102" s="4"/>
      <c r="CA102" s="31" t="str">
        <f t="shared" si="77"/>
        <v/>
      </c>
      <c r="CB102" s="31"/>
      <c r="CC102" s="31" t="str">
        <f t="shared" si="79"/>
        <v/>
      </c>
      <c r="CD102" s="31" t="str">
        <f t="shared" si="80"/>
        <v/>
      </c>
      <c r="CE102" s="31" t="str">
        <f t="shared" si="81"/>
        <v/>
      </c>
      <c r="CF102" s="31" t="str">
        <f t="shared" si="82"/>
        <v/>
      </c>
      <c r="CG102" s="31" t="str">
        <f t="shared" si="83"/>
        <v/>
      </c>
      <c r="CH102" s="32">
        <f t="shared" si="84"/>
        <v>0</v>
      </c>
      <c r="CI102" s="32"/>
      <c r="CJ102" s="32">
        <f t="shared" si="86"/>
        <v>0</v>
      </c>
      <c r="CK102" s="32">
        <f t="shared" si="87"/>
        <v>0</v>
      </c>
      <c r="CL102" s="32">
        <f t="shared" si="88"/>
        <v>0</v>
      </c>
      <c r="CM102" s="32">
        <f t="shared" si="89"/>
        <v>0</v>
      </c>
      <c r="CN102" s="32">
        <f t="shared" si="90"/>
        <v>0</v>
      </c>
    </row>
    <row r="103" spans="1:92" ht="16.350000000000001" customHeight="1" x14ac:dyDescent="0.2">
      <c r="A103" s="3083" t="s">
        <v>136</v>
      </c>
      <c r="B103" s="3084"/>
      <c r="C103" s="3085"/>
      <c r="D103" s="241">
        <f t="shared" si="74"/>
        <v>166</v>
      </c>
      <c r="E103" s="33">
        <f t="shared" si="75"/>
        <v>74</v>
      </c>
      <c r="F103" s="35">
        <f t="shared" si="76"/>
        <v>92</v>
      </c>
      <c r="G103" s="25">
        <f>SUM(ENERO:DICIEMBRE!G103)</f>
        <v>0</v>
      </c>
      <c r="H103" s="25">
        <f>SUM(ENERO:DICIEMBRE!H103)</f>
        <v>0</v>
      </c>
      <c r="I103" s="25">
        <f>SUM(ENERO:DICIEMBRE!I103)</f>
        <v>0</v>
      </c>
      <c r="J103" s="25">
        <f>SUM(ENERO:DICIEMBRE!J103)</f>
        <v>0</v>
      </c>
      <c r="K103" s="25">
        <f>SUM(ENERO:DICIEMBRE!K103)</f>
        <v>0</v>
      </c>
      <c r="L103" s="25">
        <f>SUM(ENERO:DICIEMBRE!L103)</f>
        <v>0</v>
      </c>
      <c r="M103" s="25">
        <f>SUM(ENERO:DICIEMBRE!M103)</f>
        <v>0</v>
      </c>
      <c r="N103" s="25">
        <f>SUM(ENERO:DICIEMBRE!N103)</f>
        <v>0</v>
      </c>
      <c r="O103" s="25">
        <f>SUM(ENERO:DICIEMBRE!O103)</f>
        <v>0</v>
      </c>
      <c r="P103" s="25">
        <f>SUM(ENERO:DICIEMBRE!P103)</f>
        <v>0</v>
      </c>
      <c r="Q103" s="25">
        <f>SUM(ENERO:DICIEMBRE!Q103)</f>
        <v>0</v>
      </c>
      <c r="R103" s="25">
        <f>SUM(ENERO:DICIEMBRE!R103)</f>
        <v>0</v>
      </c>
      <c r="S103" s="25">
        <f>SUM(ENERO:DICIEMBRE!S103)</f>
        <v>0</v>
      </c>
      <c r="T103" s="25">
        <f>SUM(ENERO:DICIEMBRE!T103)</f>
        <v>1</v>
      </c>
      <c r="U103" s="25">
        <f>SUM(ENERO:DICIEMBRE!U103)</f>
        <v>0</v>
      </c>
      <c r="V103" s="25">
        <f>SUM(ENERO:DICIEMBRE!V103)</f>
        <v>1</v>
      </c>
      <c r="W103" s="25">
        <f>SUM(ENERO:DICIEMBRE!W103)</f>
        <v>21</v>
      </c>
      <c r="X103" s="25">
        <f>SUM(ENERO:DICIEMBRE!X103)</f>
        <v>26</v>
      </c>
      <c r="Y103" s="25">
        <f>SUM(ENERO:DICIEMBRE!Y103)</f>
        <v>44</v>
      </c>
      <c r="Z103" s="25">
        <f>SUM(ENERO:DICIEMBRE!Z103)</f>
        <v>50</v>
      </c>
      <c r="AA103" s="25">
        <f>SUM(ENERO:DICIEMBRE!AA103)</f>
        <v>9</v>
      </c>
      <c r="AB103" s="25">
        <f>SUM(ENERO:DICIEMBRE!AB103)</f>
        <v>13</v>
      </c>
      <c r="AC103" s="25">
        <f>SUM(ENERO:DICIEMBRE!AC103)</f>
        <v>0</v>
      </c>
      <c r="AD103" s="25">
        <f>SUM(ENERO:DICIEMBRE!AD103)</f>
        <v>0</v>
      </c>
      <c r="AE103" s="25">
        <f>SUM(ENERO:DICIEMBRE!AE103)</f>
        <v>0</v>
      </c>
      <c r="AF103" s="25">
        <f>SUM(ENERO:DICIEMBRE!AF103)</f>
        <v>1</v>
      </c>
      <c r="AG103" s="25">
        <f>SUM(ENERO:DICIEMBRE!AG103)</f>
        <v>0</v>
      </c>
      <c r="AH103" s="25">
        <f>SUM(ENERO:DICIEMBRE!AH103)</f>
        <v>0</v>
      </c>
      <c r="AI103" s="25">
        <f>SUM(ENERO:DICIEMBRE!AI103)</f>
        <v>0</v>
      </c>
      <c r="AJ103" s="25">
        <f>SUM(ENERO:DICIEMBRE!AJ103)</f>
        <v>0</v>
      </c>
      <c r="AK103" s="25">
        <f>SUM(ENERO:DICIEMBRE!AK103)</f>
        <v>0</v>
      </c>
      <c r="AL103" s="25">
        <f>SUM(ENERO:DICIEMBRE!AL103)</f>
        <v>0</v>
      </c>
      <c r="AM103" s="25">
        <f>SUM(ENERO:DICIEMBRE!AM103)</f>
        <v>0</v>
      </c>
      <c r="AN103" s="25">
        <f>SUM(ENERO:DICIEMBRE!AN103)</f>
        <v>0</v>
      </c>
      <c r="AO103" s="25">
        <f>SUM(ENERO:DICIEMBRE!AO103)</f>
        <v>1</v>
      </c>
      <c r="AP103" s="25">
        <f>SUM(ENERO:DICIEMBRE!AP103)</f>
        <v>0</v>
      </c>
      <c r="AQ103" s="25">
        <f>SUM(ENERO:DICIEMBRE!AQ103)</f>
        <v>166</v>
      </c>
      <c r="AR103" s="25">
        <f>SUM(ENERO:DICIEMBRE!AR103)</f>
        <v>0</v>
      </c>
      <c r="AS103" s="25">
        <f>SUM(ENERO:DICIEMBRE!AS103)</f>
        <v>0</v>
      </c>
      <c r="AT103" s="25">
        <f>SUM(ENERO:DICIEMBRE!AT103)</f>
        <v>0</v>
      </c>
      <c r="AU103" s="25">
        <f>SUM(ENERO:DICIEMBRE!AU103)</f>
        <v>0</v>
      </c>
      <c r="AV103" s="25">
        <f>SUM(ENERO:DICIEMBRE!AV103)</f>
        <v>0</v>
      </c>
      <c r="AW103" s="29" t="str">
        <f t="shared" si="73"/>
        <v/>
      </c>
      <c r="BU103" s="3"/>
      <c r="BV103" s="3"/>
      <c r="BW103" s="4"/>
      <c r="CA103" s="31" t="str">
        <f t="shared" si="77"/>
        <v/>
      </c>
      <c r="CB103" s="31" t="str">
        <f t="shared" si="78"/>
        <v/>
      </c>
      <c r="CC103" s="31" t="str">
        <f t="shared" si="79"/>
        <v/>
      </c>
      <c r="CD103" s="31" t="str">
        <f t="shared" si="80"/>
        <v/>
      </c>
      <c r="CE103" s="31" t="str">
        <f t="shared" si="81"/>
        <v/>
      </c>
      <c r="CF103" s="31" t="str">
        <f t="shared" si="82"/>
        <v/>
      </c>
      <c r="CG103" s="31" t="str">
        <f t="shared" si="83"/>
        <v/>
      </c>
      <c r="CH103" s="32">
        <f t="shared" si="84"/>
        <v>0</v>
      </c>
      <c r="CI103" s="32">
        <f t="shared" si="85"/>
        <v>0</v>
      </c>
      <c r="CJ103" s="32">
        <f t="shared" si="86"/>
        <v>0</v>
      </c>
      <c r="CK103" s="32">
        <f t="shared" si="87"/>
        <v>0</v>
      </c>
      <c r="CL103" s="32">
        <f t="shared" si="88"/>
        <v>0</v>
      </c>
      <c r="CM103" s="32">
        <f t="shared" si="89"/>
        <v>0</v>
      </c>
      <c r="CN103" s="32">
        <f t="shared" si="90"/>
        <v>0</v>
      </c>
    </row>
    <row r="104" spans="1:92" ht="16.350000000000001" customHeight="1" x14ac:dyDescent="0.2">
      <c r="A104" s="3083" t="s">
        <v>137</v>
      </c>
      <c r="B104" s="3084"/>
      <c r="C104" s="3085"/>
      <c r="D104" s="241">
        <f t="shared" si="74"/>
        <v>128</v>
      </c>
      <c r="E104" s="33">
        <f t="shared" si="75"/>
        <v>27</v>
      </c>
      <c r="F104" s="35">
        <f t="shared" si="76"/>
        <v>101</v>
      </c>
      <c r="G104" s="25">
        <f>SUM(ENERO:DICIEMBRE!G104)</f>
        <v>0</v>
      </c>
      <c r="H104" s="25">
        <f>SUM(ENERO:DICIEMBRE!H104)</f>
        <v>0</v>
      </c>
      <c r="I104" s="25">
        <f>SUM(ENERO:DICIEMBRE!I104)</f>
        <v>0</v>
      </c>
      <c r="J104" s="25">
        <f>SUM(ENERO:DICIEMBRE!J104)</f>
        <v>0</v>
      </c>
      <c r="K104" s="25">
        <f>SUM(ENERO:DICIEMBRE!K104)</f>
        <v>0</v>
      </c>
      <c r="L104" s="25">
        <f>SUM(ENERO:DICIEMBRE!L104)</f>
        <v>0</v>
      </c>
      <c r="M104" s="25">
        <f>SUM(ENERO:DICIEMBRE!M104)</f>
        <v>0</v>
      </c>
      <c r="N104" s="25">
        <f>SUM(ENERO:DICIEMBRE!N104)</f>
        <v>0</v>
      </c>
      <c r="O104" s="25">
        <f>SUM(ENERO:DICIEMBRE!O104)</f>
        <v>0</v>
      </c>
      <c r="P104" s="25">
        <f>SUM(ENERO:DICIEMBRE!P104)</f>
        <v>0</v>
      </c>
      <c r="Q104" s="25">
        <f>SUM(ENERO:DICIEMBRE!Q104)</f>
        <v>0</v>
      </c>
      <c r="R104" s="25">
        <f>SUM(ENERO:DICIEMBRE!R104)</f>
        <v>0</v>
      </c>
      <c r="S104" s="25">
        <f>SUM(ENERO:DICIEMBRE!S104)</f>
        <v>0</v>
      </c>
      <c r="T104" s="25">
        <f>SUM(ENERO:DICIEMBRE!T104)</f>
        <v>0</v>
      </c>
      <c r="U104" s="25">
        <f>SUM(ENERO:DICIEMBRE!U104)</f>
        <v>0</v>
      </c>
      <c r="V104" s="25">
        <f>SUM(ENERO:DICIEMBRE!V104)</f>
        <v>0</v>
      </c>
      <c r="W104" s="25">
        <f>SUM(ENERO:DICIEMBRE!W104)</f>
        <v>1</v>
      </c>
      <c r="X104" s="25">
        <f>SUM(ENERO:DICIEMBRE!X104)</f>
        <v>2</v>
      </c>
      <c r="Y104" s="25">
        <f>SUM(ENERO:DICIEMBRE!Y104)</f>
        <v>9</v>
      </c>
      <c r="Z104" s="25">
        <f>SUM(ENERO:DICIEMBRE!Z104)</f>
        <v>35</v>
      </c>
      <c r="AA104" s="25">
        <f>SUM(ENERO:DICIEMBRE!AA104)</f>
        <v>1</v>
      </c>
      <c r="AB104" s="25">
        <f>SUM(ENERO:DICIEMBRE!AB104)</f>
        <v>6</v>
      </c>
      <c r="AC104" s="25">
        <f>SUM(ENERO:DICIEMBRE!AC104)</f>
        <v>1</v>
      </c>
      <c r="AD104" s="25">
        <f>SUM(ENERO:DICIEMBRE!AD104)</f>
        <v>7</v>
      </c>
      <c r="AE104" s="25">
        <f>SUM(ENERO:DICIEMBRE!AE104)</f>
        <v>2</v>
      </c>
      <c r="AF104" s="25">
        <f>SUM(ENERO:DICIEMBRE!AF104)</f>
        <v>9</v>
      </c>
      <c r="AG104" s="25">
        <f>SUM(ENERO:DICIEMBRE!AG104)</f>
        <v>4</v>
      </c>
      <c r="AH104" s="25">
        <f>SUM(ENERO:DICIEMBRE!AH104)</f>
        <v>18</v>
      </c>
      <c r="AI104" s="25">
        <f>SUM(ENERO:DICIEMBRE!AI104)</f>
        <v>1</v>
      </c>
      <c r="AJ104" s="25">
        <f>SUM(ENERO:DICIEMBRE!AJ104)</f>
        <v>13</v>
      </c>
      <c r="AK104" s="25">
        <f>SUM(ENERO:DICIEMBRE!AK104)</f>
        <v>4</v>
      </c>
      <c r="AL104" s="25">
        <f>SUM(ENERO:DICIEMBRE!AL104)</f>
        <v>10</v>
      </c>
      <c r="AM104" s="25">
        <f>SUM(ENERO:DICIEMBRE!AM104)</f>
        <v>4</v>
      </c>
      <c r="AN104" s="25">
        <f>SUM(ENERO:DICIEMBRE!AN104)</f>
        <v>1</v>
      </c>
      <c r="AO104" s="25">
        <f>SUM(ENERO:DICIEMBRE!AO104)</f>
        <v>0</v>
      </c>
      <c r="AP104" s="25">
        <f>SUM(ENERO:DICIEMBRE!AP104)</f>
        <v>0</v>
      </c>
      <c r="AQ104" s="25">
        <f>SUM(ENERO:DICIEMBRE!AQ104)</f>
        <v>128</v>
      </c>
      <c r="AR104" s="25">
        <f>SUM(ENERO:DICIEMBRE!AR104)</f>
        <v>0</v>
      </c>
      <c r="AS104" s="25">
        <f>SUM(ENERO:DICIEMBRE!AS104)</f>
        <v>0</v>
      </c>
      <c r="AT104" s="25">
        <f>SUM(ENERO:DICIEMBRE!AT104)</f>
        <v>0</v>
      </c>
      <c r="AU104" s="25">
        <f>SUM(ENERO:DICIEMBRE!AU104)</f>
        <v>0</v>
      </c>
      <c r="AV104" s="25">
        <f>SUM(ENERO:DICIEMBRE!AV104)</f>
        <v>0</v>
      </c>
      <c r="AW104" s="29" t="str">
        <f t="shared" si="73"/>
        <v/>
      </c>
      <c r="BU104" s="3"/>
      <c r="BV104" s="3"/>
      <c r="BW104" s="4"/>
      <c r="CA104" s="31" t="str">
        <f t="shared" si="77"/>
        <v/>
      </c>
      <c r="CB104" s="31" t="str">
        <f t="shared" si="78"/>
        <v/>
      </c>
      <c r="CC104" s="31" t="str">
        <f t="shared" si="79"/>
        <v/>
      </c>
      <c r="CD104" s="31" t="str">
        <f t="shared" si="80"/>
        <v/>
      </c>
      <c r="CE104" s="31" t="str">
        <f t="shared" si="81"/>
        <v/>
      </c>
      <c r="CF104" s="31" t="str">
        <f t="shared" si="82"/>
        <v/>
      </c>
      <c r="CG104" s="31" t="str">
        <f t="shared" si="83"/>
        <v/>
      </c>
      <c r="CH104" s="32">
        <f t="shared" si="84"/>
        <v>0</v>
      </c>
      <c r="CI104" s="32">
        <f t="shared" si="85"/>
        <v>0</v>
      </c>
      <c r="CJ104" s="32">
        <f t="shared" si="86"/>
        <v>0</v>
      </c>
      <c r="CK104" s="32">
        <f t="shared" si="87"/>
        <v>0</v>
      </c>
      <c r="CL104" s="32">
        <f t="shared" si="88"/>
        <v>0</v>
      </c>
      <c r="CM104" s="32">
        <f t="shared" si="89"/>
        <v>0</v>
      </c>
      <c r="CN104" s="32">
        <f t="shared" si="90"/>
        <v>0</v>
      </c>
    </row>
    <row r="105" spans="1:92" ht="16.350000000000001" customHeight="1" x14ac:dyDescent="0.2">
      <c r="A105" s="3082" t="s">
        <v>138</v>
      </c>
      <c r="B105" s="3082"/>
      <c r="C105" s="3082"/>
      <c r="D105" s="241">
        <f t="shared" si="74"/>
        <v>114</v>
      </c>
      <c r="E105" s="33">
        <f t="shared" si="75"/>
        <v>33</v>
      </c>
      <c r="F105" s="35">
        <f t="shared" si="76"/>
        <v>81</v>
      </c>
      <c r="G105" s="25">
        <f>SUM(ENERO:DICIEMBRE!G105)</f>
        <v>0</v>
      </c>
      <c r="H105" s="25">
        <f>SUM(ENERO:DICIEMBRE!H105)</f>
        <v>0</v>
      </c>
      <c r="I105" s="25">
        <f>SUM(ENERO:DICIEMBRE!I105)</f>
        <v>0</v>
      </c>
      <c r="J105" s="25">
        <f>SUM(ENERO:DICIEMBRE!J105)</f>
        <v>0</v>
      </c>
      <c r="K105" s="25">
        <f>SUM(ENERO:DICIEMBRE!K105)</f>
        <v>0</v>
      </c>
      <c r="L105" s="25">
        <f>SUM(ENERO:DICIEMBRE!L105)</f>
        <v>0</v>
      </c>
      <c r="M105" s="25">
        <f>SUM(ENERO:DICIEMBRE!M105)</f>
        <v>0</v>
      </c>
      <c r="N105" s="25">
        <f>SUM(ENERO:DICIEMBRE!N105)</f>
        <v>0</v>
      </c>
      <c r="O105" s="25">
        <f>SUM(ENERO:DICIEMBRE!O105)</f>
        <v>0</v>
      </c>
      <c r="P105" s="25">
        <f>SUM(ENERO:DICIEMBRE!P105)</f>
        <v>0</v>
      </c>
      <c r="Q105" s="25">
        <f>SUM(ENERO:DICIEMBRE!Q105)</f>
        <v>0</v>
      </c>
      <c r="R105" s="25">
        <f>SUM(ENERO:DICIEMBRE!R105)</f>
        <v>0</v>
      </c>
      <c r="S105" s="25">
        <f>SUM(ENERO:DICIEMBRE!S105)</f>
        <v>0</v>
      </c>
      <c r="T105" s="25">
        <f>SUM(ENERO:DICIEMBRE!T105)</f>
        <v>0</v>
      </c>
      <c r="U105" s="25">
        <f>SUM(ENERO:DICIEMBRE!U105)</f>
        <v>0</v>
      </c>
      <c r="V105" s="25">
        <f>SUM(ENERO:DICIEMBRE!V105)</f>
        <v>0</v>
      </c>
      <c r="W105" s="25">
        <f>SUM(ENERO:DICIEMBRE!W105)</f>
        <v>4</v>
      </c>
      <c r="X105" s="25">
        <f>SUM(ENERO:DICIEMBRE!X105)</f>
        <v>7</v>
      </c>
      <c r="Y105" s="25">
        <f>SUM(ENERO:DICIEMBRE!Y105)</f>
        <v>22</v>
      </c>
      <c r="Z105" s="25">
        <f>SUM(ENERO:DICIEMBRE!Z105)</f>
        <v>59</v>
      </c>
      <c r="AA105" s="25">
        <f>SUM(ENERO:DICIEMBRE!AA105)</f>
        <v>7</v>
      </c>
      <c r="AB105" s="25">
        <f>SUM(ENERO:DICIEMBRE!AB105)</f>
        <v>15</v>
      </c>
      <c r="AC105" s="25">
        <f>SUM(ENERO:DICIEMBRE!AC105)</f>
        <v>0</v>
      </c>
      <c r="AD105" s="25">
        <f>SUM(ENERO:DICIEMBRE!AD105)</f>
        <v>0</v>
      </c>
      <c r="AE105" s="25">
        <f>SUM(ENERO:DICIEMBRE!AE105)</f>
        <v>0</v>
      </c>
      <c r="AF105" s="25">
        <f>SUM(ENERO:DICIEMBRE!AF105)</f>
        <v>0</v>
      </c>
      <c r="AG105" s="25">
        <f>SUM(ENERO:DICIEMBRE!AG105)</f>
        <v>0</v>
      </c>
      <c r="AH105" s="25">
        <f>SUM(ENERO:DICIEMBRE!AH105)</f>
        <v>0</v>
      </c>
      <c r="AI105" s="25">
        <f>SUM(ENERO:DICIEMBRE!AI105)</f>
        <v>0</v>
      </c>
      <c r="AJ105" s="25">
        <f>SUM(ENERO:DICIEMBRE!AJ105)</f>
        <v>0</v>
      </c>
      <c r="AK105" s="25">
        <f>SUM(ENERO:DICIEMBRE!AK105)</f>
        <v>0</v>
      </c>
      <c r="AL105" s="25">
        <f>SUM(ENERO:DICIEMBRE!AL105)</f>
        <v>0</v>
      </c>
      <c r="AM105" s="25">
        <f>SUM(ENERO:DICIEMBRE!AM105)</f>
        <v>0</v>
      </c>
      <c r="AN105" s="25">
        <f>SUM(ENERO:DICIEMBRE!AN105)</f>
        <v>0</v>
      </c>
      <c r="AO105" s="25">
        <f>SUM(ENERO:DICIEMBRE!AO105)</f>
        <v>0</v>
      </c>
      <c r="AP105" s="25">
        <f>SUM(ENERO:DICIEMBRE!AP105)</f>
        <v>0</v>
      </c>
      <c r="AQ105" s="25">
        <f>SUM(ENERO:DICIEMBRE!AQ105)</f>
        <v>113</v>
      </c>
      <c r="AR105" s="25">
        <f>SUM(ENERO:DICIEMBRE!AR105)</f>
        <v>0</v>
      </c>
      <c r="AS105" s="25">
        <f>SUM(ENERO:DICIEMBRE!AS105)</f>
        <v>0</v>
      </c>
      <c r="AT105" s="25">
        <f>SUM(ENERO:DICIEMBRE!AT105)</f>
        <v>0</v>
      </c>
      <c r="AU105" s="25">
        <f>SUM(ENERO:DICIEMBRE!AU105)</f>
        <v>0</v>
      </c>
      <c r="AV105" s="25">
        <f>SUM(ENERO:DICIEMBRE!AV105)</f>
        <v>0</v>
      </c>
      <c r="AW105" s="29" t="str">
        <f t="shared" si="73"/>
        <v/>
      </c>
      <c r="BU105" s="3"/>
      <c r="BV105" s="3"/>
      <c r="BW105" s="4"/>
      <c r="CA105" s="31" t="str">
        <f t="shared" si="77"/>
        <v/>
      </c>
      <c r="CB105" s="31" t="str">
        <f t="shared" si="78"/>
        <v/>
      </c>
      <c r="CC105" s="31" t="str">
        <f t="shared" si="79"/>
        <v/>
      </c>
      <c r="CD105" s="31" t="str">
        <f t="shared" si="80"/>
        <v/>
      </c>
      <c r="CE105" s="31" t="str">
        <f t="shared" si="81"/>
        <v/>
      </c>
      <c r="CF105" s="31" t="str">
        <f t="shared" si="82"/>
        <v/>
      </c>
      <c r="CG105" s="31" t="str">
        <f t="shared" si="83"/>
        <v/>
      </c>
      <c r="CH105" s="32">
        <f t="shared" si="84"/>
        <v>0</v>
      </c>
      <c r="CI105" s="32">
        <f t="shared" si="85"/>
        <v>0</v>
      </c>
      <c r="CJ105" s="32">
        <f t="shared" si="86"/>
        <v>0</v>
      </c>
      <c r="CK105" s="32">
        <f t="shared" si="87"/>
        <v>0</v>
      </c>
      <c r="CL105" s="32">
        <f t="shared" si="88"/>
        <v>0</v>
      </c>
      <c r="CM105" s="32">
        <f t="shared" si="89"/>
        <v>0</v>
      </c>
      <c r="CN105" s="32">
        <f t="shared" si="90"/>
        <v>0</v>
      </c>
    </row>
    <row r="106" spans="1:92" ht="16.350000000000001" customHeight="1" x14ac:dyDescent="0.2">
      <c r="A106" s="3082" t="s">
        <v>139</v>
      </c>
      <c r="B106" s="3082"/>
      <c r="C106" s="3082"/>
      <c r="D106" s="241">
        <f t="shared" si="74"/>
        <v>0</v>
      </c>
      <c r="E106" s="33">
        <f t="shared" si="75"/>
        <v>0</v>
      </c>
      <c r="F106" s="35">
        <f t="shared" si="76"/>
        <v>0</v>
      </c>
      <c r="G106" s="25">
        <f>SUM(ENERO:DICIEMBRE!G106)</f>
        <v>0</v>
      </c>
      <c r="H106" s="25">
        <f>SUM(ENERO:DICIEMBRE!H106)</f>
        <v>0</v>
      </c>
      <c r="I106" s="25">
        <f>SUM(ENERO:DICIEMBRE!I106)</f>
        <v>0</v>
      </c>
      <c r="J106" s="25">
        <f>SUM(ENERO:DICIEMBRE!J106)</f>
        <v>0</v>
      </c>
      <c r="K106" s="25">
        <f>SUM(ENERO:DICIEMBRE!K106)</f>
        <v>0</v>
      </c>
      <c r="L106" s="25">
        <f>SUM(ENERO:DICIEMBRE!L106)</f>
        <v>0</v>
      </c>
      <c r="M106" s="25">
        <f>SUM(ENERO:DICIEMBRE!M106)</f>
        <v>0</v>
      </c>
      <c r="N106" s="25">
        <f>SUM(ENERO:DICIEMBRE!N106)</f>
        <v>0</v>
      </c>
      <c r="O106" s="25">
        <f>SUM(ENERO:DICIEMBRE!O106)</f>
        <v>0</v>
      </c>
      <c r="P106" s="25">
        <f>SUM(ENERO:DICIEMBRE!P106)</f>
        <v>0</v>
      </c>
      <c r="Q106" s="25">
        <f>SUM(ENERO:DICIEMBRE!Q106)</f>
        <v>0</v>
      </c>
      <c r="R106" s="25">
        <f>SUM(ENERO:DICIEMBRE!R106)</f>
        <v>0</v>
      </c>
      <c r="S106" s="25">
        <f>SUM(ENERO:DICIEMBRE!S106)</f>
        <v>0</v>
      </c>
      <c r="T106" s="25">
        <f>SUM(ENERO:DICIEMBRE!T106)</f>
        <v>0</v>
      </c>
      <c r="U106" s="25">
        <f>SUM(ENERO:DICIEMBRE!U106)</f>
        <v>0</v>
      </c>
      <c r="V106" s="25">
        <f>SUM(ENERO:DICIEMBRE!V106)</f>
        <v>0</v>
      </c>
      <c r="W106" s="25">
        <f>SUM(ENERO:DICIEMBRE!W106)</f>
        <v>0</v>
      </c>
      <c r="X106" s="25">
        <f>SUM(ENERO:DICIEMBRE!X106)</f>
        <v>0</v>
      </c>
      <c r="Y106" s="25">
        <f>SUM(ENERO:DICIEMBRE!Y106)</f>
        <v>0</v>
      </c>
      <c r="Z106" s="25">
        <f>SUM(ENERO:DICIEMBRE!Z106)</f>
        <v>0</v>
      </c>
      <c r="AA106" s="25">
        <f>SUM(ENERO:DICIEMBRE!AA106)</f>
        <v>0</v>
      </c>
      <c r="AB106" s="25">
        <f>SUM(ENERO:DICIEMBRE!AB106)</f>
        <v>0</v>
      </c>
      <c r="AC106" s="25">
        <f>SUM(ENERO:DICIEMBRE!AC106)</f>
        <v>0</v>
      </c>
      <c r="AD106" s="25">
        <f>SUM(ENERO:DICIEMBRE!AD106)</f>
        <v>0</v>
      </c>
      <c r="AE106" s="25">
        <f>SUM(ENERO:DICIEMBRE!AE106)</f>
        <v>0</v>
      </c>
      <c r="AF106" s="25">
        <f>SUM(ENERO:DICIEMBRE!AF106)</f>
        <v>0</v>
      </c>
      <c r="AG106" s="25">
        <f>SUM(ENERO:DICIEMBRE!AG106)</f>
        <v>0</v>
      </c>
      <c r="AH106" s="25">
        <f>SUM(ENERO:DICIEMBRE!AH106)</f>
        <v>0</v>
      </c>
      <c r="AI106" s="25">
        <f>SUM(ENERO:DICIEMBRE!AI106)</f>
        <v>0</v>
      </c>
      <c r="AJ106" s="25">
        <f>SUM(ENERO:DICIEMBRE!AJ106)</f>
        <v>0</v>
      </c>
      <c r="AK106" s="25">
        <f>SUM(ENERO:DICIEMBRE!AK106)</f>
        <v>0</v>
      </c>
      <c r="AL106" s="25">
        <f>SUM(ENERO:DICIEMBRE!AL106)</f>
        <v>0</v>
      </c>
      <c r="AM106" s="25">
        <f>SUM(ENERO:DICIEMBRE!AM106)</f>
        <v>0</v>
      </c>
      <c r="AN106" s="25">
        <f>SUM(ENERO:DICIEMBRE!AN106)</f>
        <v>0</v>
      </c>
      <c r="AO106" s="25">
        <f>SUM(ENERO:DICIEMBRE!AO106)</f>
        <v>0</v>
      </c>
      <c r="AP106" s="25">
        <f>SUM(ENERO:DICIEMBRE!AP106)</f>
        <v>0</v>
      </c>
      <c r="AQ106" s="25">
        <f>SUM(ENERO:DICIEMBRE!AQ106)</f>
        <v>0</v>
      </c>
      <c r="AR106" s="25">
        <f>SUM(ENERO:DICIEMBRE!AR106)</f>
        <v>0</v>
      </c>
      <c r="AS106" s="25">
        <f>SUM(ENERO:DICIEMBRE!AS106)</f>
        <v>0</v>
      </c>
      <c r="AT106" s="25">
        <f>SUM(ENERO:DICIEMBRE!AT106)</f>
        <v>0</v>
      </c>
      <c r="AU106" s="25">
        <f>SUM(ENERO:DICIEMBRE!AU106)</f>
        <v>0</v>
      </c>
      <c r="AV106" s="25">
        <f>SUM(ENERO:DICIEMBRE!AV106)</f>
        <v>0</v>
      </c>
      <c r="AW106" s="29" t="str">
        <f t="shared" si="73"/>
        <v/>
      </c>
      <c r="BU106" s="3"/>
      <c r="BV106" s="3"/>
      <c r="BW106" s="4"/>
      <c r="CA106" s="31" t="str">
        <f t="shared" si="77"/>
        <v/>
      </c>
      <c r="CB106" s="31" t="str">
        <f t="shared" si="78"/>
        <v/>
      </c>
      <c r="CC106" s="31" t="str">
        <f t="shared" si="79"/>
        <v/>
      </c>
      <c r="CD106" s="31" t="str">
        <f t="shared" si="80"/>
        <v/>
      </c>
      <c r="CE106" s="31" t="str">
        <f t="shared" si="81"/>
        <v/>
      </c>
      <c r="CF106" s="31" t="str">
        <f t="shared" si="82"/>
        <v/>
      </c>
      <c r="CG106" s="31" t="str">
        <f t="shared" si="83"/>
        <v/>
      </c>
      <c r="CH106" s="32">
        <f t="shared" si="84"/>
        <v>0</v>
      </c>
      <c r="CI106" s="32">
        <f t="shared" si="85"/>
        <v>0</v>
      </c>
      <c r="CJ106" s="32">
        <f t="shared" si="86"/>
        <v>0</v>
      </c>
      <c r="CK106" s="32">
        <f t="shared" si="87"/>
        <v>0</v>
      </c>
      <c r="CL106" s="32">
        <f t="shared" si="88"/>
        <v>0</v>
      </c>
      <c r="CM106" s="32">
        <f t="shared" si="89"/>
        <v>0</v>
      </c>
      <c r="CN106" s="32">
        <f t="shared" si="90"/>
        <v>0</v>
      </c>
    </row>
    <row r="107" spans="1:92" ht="16.350000000000001" customHeight="1" x14ac:dyDescent="0.2">
      <c r="A107" s="3082" t="s">
        <v>140</v>
      </c>
      <c r="B107" s="3082"/>
      <c r="C107" s="3082"/>
      <c r="D107" s="241">
        <f t="shared" si="74"/>
        <v>0</v>
      </c>
      <c r="E107" s="33">
        <f>SUM(G107+I107+K107+M107+O107+Q107+S107+U107+W107)</f>
        <v>0</v>
      </c>
      <c r="F107" s="35">
        <f>SUM(H107+J107+L107+N107+P107+R107+T107+V107+X107)</f>
        <v>0</v>
      </c>
      <c r="G107" s="25">
        <f>SUM(ENERO:DICIEMBRE!G107)</f>
        <v>0</v>
      </c>
      <c r="H107" s="25">
        <f>SUM(ENERO:DICIEMBRE!H107)</f>
        <v>0</v>
      </c>
      <c r="I107" s="25">
        <f>SUM(ENERO:DICIEMBRE!I107)</f>
        <v>0</v>
      </c>
      <c r="J107" s="25">
        <f>SUM(ENERO:DICIEMBRE!J107)</f>
        <v>0</v>
      </c>
      <c r="K107" s="25">
        <f>SUM(ENERO:DICIEMBRE!K107)</f>
        <v>0</v>
      </c>
      <c r="L107" s="25">
        <f>SUM(ENERO:DICIEMBRE!L107)</f>
        <v>0</v>
      </c>
      <c r="M107" s="25">
        <f>SUM(ENERO:DICIEMBRE!M107)</f>
        <v>0</v>
      </c>
      <c r="N107" s="25">
        <f>SUM(ENERO:DICIEMBRE!N107)</f>
        <v>0</v>
      </c>
      <c r="O107" s="25">
        <f>SUM(ENERO:DICIEMBRE!O107)</f>
        <v>0</v>
      </c>
      <c r="P107" s="25">
        <f>SUM(ENERO:DICIEMBRE!P107)</f>
        <v>0</v>
      </c>
      <c r="Q107" s="25">
        <f>SUM(ENERO:DICIEMBRE!Q107)</f>
        <v>0</v>
      </c>
      <c r="R107" s="25">
        <f>SUM(ENERO:DICIEMBRE!R107)</f>
        <v>0</v>
      </c>
      <c r="S107" s="25">
        <f>SUM(ENERO:DICIEMBRE!S107)</f>
        <v>0</v>
      </c>
      <c r="T107" s="25">
        <f>SUM(ENERO:DICIEMBRE!T107)</f>
        <v>0</v>
      </c>
      <c r="U107" s="25">
        <f>SUM(ENERO:DICIEMBRE!U107)</f>
        <v>0</v>
      </c>
      <c r="V107" s="25">
        <f>SUM(ENERO:DICIEMBRE!V107)</f>
        <v>0</v>
      </c>
      <c r="W107" s="25">
        <f>SUM(ENERO:DICIEMBRE!W107)</f>
        <v>0</v>
      </c>
      <c r="X107" s="25">
        <f>SUM(ENERO:DICIEMBRE!X107)</f>
        <v>0</v>
      </c>
      <c r="Y107" s="246"/>
      <c r="Z107" s="244"/>
      <c r="AA107" s="246"/>
      <c r="AB107" s="244"/>
      <c r="AC107" s="246"/>
      <c r="AD107" s="244"/>
      <c r="AE107" s="246"/>
      <c r="AF107" s="244"/>
      <c r="AG107" s="246"/>
      <c r="AH107" s="244"/>
      <c r="AI107" s="246"/>
      <c r="AJ107" s="244"/>
      <c r="AK107" s="246"/>
      <c r="AL107" s="244"/>
      <c r="AM107" s="246"/>
      <c r="AN107" s="248"/>
      <c r="AO107" s="25">
        <f>SUM(ENERO:DICIEMBRE!AO107)</f>
        <v>0</v>
      </c>
      <c r="AP107" s="25">
        <f>SUM(ENERO:DICIEMBRE!AP107)</f>
        <v>0</v>
      </c>
      <c r="AQ107" s="25">
        <f>SUM(ENERO:DICIEMBRE!AQ107)</f>
        <v>0</v>
      </c>
      <c r="AR107" s="249"/>
      <c r="AS107" s="25">
        <f>SUM(ENERO:DICIEMBRE!AS107)</f>
        <v>0</v>
      </c>
      <c r="AT107" s="25">
        <f>SUM(ENERO:DICIEMBRE!AT107)</f>
        <v>0</v>
      </c>
      <c r="AU107" s="25">
        <f>SUM(ENERO:DICIEMBRE!AU107)</f>
        <v>0</v>
      </c>
      <c r="AV107" s="25">
        <f>SUM(ENERO:DICIEMBRE!AV107)</f>
        <v>0</v>
      </c>
      <c r="AW107" s="29" t="str">
        <f t="shared" si="73"/>
        <v/>
      </c>
      <c r="BU107" s="3"/>
      <c r="BV107" s="3"/>
      <c r="BW107" s="4"/>
      <c r="CA107" s="31" t="str">
        <f t="shared" si="77"/>
        <v/>
      </c>
      <c r="CB107" s="31"/>
      <c r="CC107" s="31" t="str">
        <f t="shared" si="79"/>
        <v/>
      </c>
      <c r="CD107" s="31" t="str">
        <f t="shared" si="80"/>
        <v/>
      </c>
      <c r="CE107" s="31" t="str">
        <f t="shared" si="81"/>
        <v/>
      </c>
      <c r="CF107" s="31" t="str">
        <f t="shared" si="82"/>
        <v/>
      </c>
      <c r="CG107" s="31" t="str">
        <f t="shared" si="83"/>
        <v/>
      </c>
      <c r="CH107" s="32">
        <f t="shared" si="84"/>
        <v>0</v>
      </c>
      <c r="CI107" s="32"/>
      <c r="CJ107" s="32">
        <f t="shared" si="86"/>
        <v>0</v>
      </c>
      <c r="CK107" s="32">
        <f t="shared" si="87"/>
        <v>0</v>
      </c>
      <c r="CL107" s="32">
        <f t="shared" si="88"/>
        <v>0</v>
      </c>
      <c r="CM107" s="32">
        <f t="shared" si="89"/>
        <v>0</v>
      </c>
      <c r="CN107" s="32">
        <f t="shared" si="90"/>
        <v>0</v>
      </c>
    </row>
    <row r="108" spans="1:92" ht="16.350000000000001" customHeight="1" x14ac:dyDescent="0.2">
      <c r="A108" s="3082" t="s">
        <v>141</v>
      </c>
      <c r="B108" s="3082"/>
      <c r="C108" s="3082"/>
      <c r="D108" s="241">
        <f t="shared" si="74"/>
        <v>118</v>
      </c>
      <c r="E108" s="33">
        <f>SUM(Q108+S108+U108+W108+Y108+AA108+AC108+AE108+AG108+AI108+AK108+AM108)</f>
        <v>33</v>
      </c>
      <c r="F108" s="35">
        <f>SUM(R108+T108+V108+X108+Z108+AB108+AD108+AF108+AH108+AJ108+AL108+AN108)</f>
        <v>85</v>
      </c>
      <c r="G108" s="66"/>
      <c r="H108" s="67"/>
      <c r="I108" s="66"/>
      <c r="J108" s="250"/>
      <c r="K108" s="66"/>
      <c r="L108" s="67"/>
      <c r="M108" s="66"/>
      <c r="N108" s="67"/>
      <c r="O108" s="109"/>
      <c r="P108" s="67"/>
      <c r="Q108" s="25">
        <f>SUM(ENERO:DICIEMBRE!Q108)</f>
        <v>2</v>
      </c>
      <c r="R108" s="25">
        <f>SUM(ENERO:DICIEMBRE!R108)</f>
        <v>4</v>
      </c>
      <c r="S108" s="25">
        <f>SUM(ENERO:DICIEMBRE!S108)</f>
        <v>3</v>
      </c>
      <c r="T108" s="25">
        <f>SUM(ENERO:DICIEMBRE!T108)</f>
        <v>2</v>
      </c>
      <c r="U108" s="25">
        <f>SUM(ENERO:DICIEMBRE!U108)</f>
        <v>0</v>
      </c>
      <c r="V108" s="25">
        <f>SUM(ENERO:DICIEMBRE!V108)</f>
        <v>0</v>
      </c>
      <c r="W108" s="25">
        <f>SUM(ENERO:DICIEMBRE!W108)</f>
        <v>2</v>
      </c>
      <c r="X108" s="25">
        <f>SUM(ENERO:DICIEMBRE!X108)</f>
        <v>2</v>
      </c>
      <c r="Y108" s="25">
        <f>SUM(ENERO:DICIEMBRE!Y108)</f>
        <v>5</v>
      </c>
      <c r="Z108" s="25">
        <f>SUM(ENERO:DICIEMBRE!Z108)</f>
        <v>7</v>
      </c>
      <c r="AA108" s="25">
        <f>SUM(ENERO:DICIEMBRE!AA108)</f>
        <v>1</v>
      </c>
      <c r="AB108" s="25">
        <f>SUM(ENERO:DICIEMBRE!AB108)</f>
        <v>7</v>
      </c>
      <c r="AC108" s="25">
        <f>SUM(ENERO:DICIEMBRE!AC108)</f>
        <v>2</v>
      </c>
      <c r="AD108" s="25">
        <f>SUM(ENERO:DICIEMBRE!AD108)</f>
        <v>11</v>
      </c>
      <c r="AE108" s="25">
        <f>SUM(ENERO:DICIEMBRE!AE108)</f>
        <v>1</v>
      </c>
      <c r="AF108" s="25">
        <f>SUM(ENERO:DICIEMBRE!AF108)</f>
        <v>17</v>
      </c>
      <c r="AG108" s="25">
        <f>SUM(ENERO:DICIEMBRE!AG108)</f>
        <v>8</v>
      </c>
      <c r="AH108" s="25">
        <f>SUM(ENERO:DICIEMBRE!AH108)</f>
        <v>23</v>
      </c>
      <c r="AI108" s="25">
        <f>SUM(ENERO:DICIEMBRE!AI108)</f>
        <v>2</v>
      </c>
      <c r="AJ108" s="25">
        <f>SUM(ENERO:DICIEMBRE!AJ108)</f>
        <v>11</v>
      </c>
      <c r="AK108" s="25">
        <f>SUM(ENERO:DICIEMBRE!AK108)</f>
        <v>7</v>
      </c>
      <c r="AL108" s="25">
        <f>SUM(ENERO:DICIEMBRE!AL108)</f>
        <v>1</v>
      </c>
      <c r="AM108" s="25">
        <f>SUM(ENERO:DICIEMBRE!AM108)</f>
        <v>0</v>
      </c>
      <c r="AN108" s="25">
        <f>SUM(ENERO:DICIEMBRE!AN108)</f>
        <v>0</v>
      </c>
      <c r="AO108" s="25">
        <f>SUM(ENERO:DICIEMBRE!AO108)</f>
        <v>0</v>
      </c>
      <c r="AP108" s="25">
        <f>SUM(ENERO:DICIEMBRE!AP108)</f>
        <v>0</v>
      </c>
      <c r="AQ108" s="25">
        <f>SUM(ENERO:DICIEMBRE!AQ108)</f>
        <v>117</v>
      </c>
      <c r="AR108" s="25">
        <f>SUM(ENERO:DICIEMBRE!AR108)</f>
        <v>0</v>
      </c>
      <c r="AS108" s="25">
        <f>SUM(ENERO:DICIEMBRE!AS108)</f>
        <v>0</v>
      </c>
      <c r="AT108" s="25">
        <f>SUM(ENERO:DICIEMBRE!AT108)</f>
        <v>1</v>
      </c>
      <c r="AU108" s="25">
        <f>SUM(ENERO:DICIEMBRE!AU108)</f>
        <v>0</v>
      </c>
      <c r="AV108" s="25">
        <f>SUM(ENERO:DICIEMBRE!AV108)</f>
        <v>0</v>
      </c>
      <c r="AW108" s="29" t="str">
        <f t="shared" si="73"/>
        <v/>
      </c>
      <c r="BU108" s="3"/>
      <c r="BV108" s="3"/>
      <c r="BW108" s="4"/>
      <c r="CA108" s="31" t="str">
        <f t="shared" si="77"/>
        <v/>
      </c>
      <c r="CB108" s="31" t="str">
        <f t="shared" si="78"/>
        <v/>
      </c>
      <c r="CC108" s="31" t="str">
        <f t="shared" si="79"/>
        <v/>
      </c>
      <c r="CD108" s="31" t="str">
        <f t="shared" si="80"/>
        <v/>
      </c>
      <c r="CE108" s="31" t="str">
        <f t="shared" si="81"/>
        <v/>
      </c>
      <c r="CF108" s="31" t="str">
        <f t="shared" si="82"/>
        <v/>
      </c>
      <c r="CG108" s="31" t="str">
        <f t="shared" si="83"/>
        <v/>
      </c>
      <c r="CH108" s="32">
        <f t="shared" si="84"/>
        <v>0</v>
      </c>
      <c r="CI108" s="32">
        <f t="shared" si="85"/>
        <v>0</v>
      </c>
      <c r="CJ108" s="32">
        <f t="shared" si="86"/>
        <v>0</v>
      </c>
      <c r="CK108" s="32">
        <f t="shared" si="87"/>
        <v>0</v>
      </c>
      <c r="CL108" s="32">
        <f t="shared" si="88"/>
        <v>0</v>
      </c>
      <c r="CM108" s="32">
        <f t="shared" si="89"/>
        <v>0</v>
      </c>
      <c r="CN108" s="32">
        <f t="shared" si="90"/>
        <v>0</v>
      </c>
    </row>
    <row r="109" spans="1:92" ht="16.350000000000001" customHeight="1" x14ac:dyDescent="0.2">
      <c r="A109" s="3082" t="s">
        <v>142</v>
      </c>
      <c r="B109" s="3082"/>
      <c r="C109" s="3082"/>
      <c r="D109" s="241">
        <f t="shared" si="74"/>
        <v>64</v>
      </c>
      <c r="E109" s="33">
        <f t="shared" ref="E109:F110" si="91">SUM(Q109+S109+U109+W109+Y109+AA109+AC109+AE109+AG109+AI109+AK109+AM109)</f>
        <v>15</v>
      </c>
      <c r="F109" s="35">
        <f t="shared" si="91"/>
        <v>49</v>
      </c>
      <c r="G109" s="66"/>
      <c r="H109" s="67"/>
      <c r="I109" s="66"/>
      <c r="J109" s="250"/>
      <c r="K109" s="66"/>
      <c r="L109" s="67"/>
      <c r="M109" s="66"/>
      <c r="N109" s="67"/>
      <c r="O109" s="109"/>
      <c r="P109" s="67"/>
      <c r="Q109" s="25">
        <f>SUM(ENERO:DICIEMBRE!Q109)</f>
        <v>0</v>
      </c>
      <c r="R109" s="25">
        <f>SUM(ENERO:DICIEMBRE!R109)</f>
        <v>0</v>
      </c>
      <c r="S109" s="25">
        <f>SUM(ENERO:DICIEMBRE!S109)</f>
        <v>0</v>
      </c>
      <c r="T109" s="25">
        <f>SUM(ENERO:DICIEMBRE!T109)</f>
        <v>0</v>
      </c>
      <c r="U109" s="25">
        <f>SUM(ENERO:DICIEMBRE!U109)</f>
        <v>0</v>
      </c>
      <c r="V109" s="25">
        <f>SUM(ENERO:DICIEMBRE!V109)</f>
        <v>0</v>
      </c>
      <c r="W109" s="25">
        <f>SUM(ENERO:DICIEMBRE!W109)</f>
        <v>1</v>
      </c>
      <c r="X109" s="25">
        <f>SUM(ENERO:DICIEMBRE!X109)</f>
        <v>2</v>
      </c>
      <c r="Y109" s="25">
        <f>SUM(ENERO:DICIEMBRE!Y109)</f>
        <v>1</v>
      </c>
      <c r="Z109" s="25">
        <f>SUM(ENERO:DICIEMBRE!Z109)</f>
        <v>2</v>
      </c>
      <c r="AA109" s="25">
        <f>SUM(ENERO:DICIEMBRE!AA109)</f>
        <v>1</v>
      </c>
      <c r="AB109" s="25">
        <f>SUM(ENERO:DICIEMBRE!AB109)</f>
        <v>6</v>
      </c>
      <c r="AC109" s="25">
        <f>SUM(ENERO:DICIEMBRE!AC109)</f>
        <v>0</v>
      </c>
      <c r="AD109" s="25">
        <f>SUM(ENERO:DICIEMBRE!AD109)</f>
        <v>17</v>
      </c>
      <c r="AE109" s="25">
        <f>SUM(ENERO:DICIEMBRE!AE109)</f>
        <v>4</v>
      </c>
      <c r="AF109" s="25">
        <f>SUM(ENERO:DICIEMBRE!AF109)</f>
        <v>12</v>
      </c>
      <c r="AG109" s="25">
        <f>SUM(ENERO:DICIEMBRE!AG109)</f>
        <v>4</v>
      </c>
      <c r="AH109" s="25">
        <f>SUM(ENERO:DICIEMBRE!AH109)</f>
        <v>6</v>
      </c>
      <c r="AI109" s="25">
        <f>SUM(ENERO:DICIEMBRE!AI109)</f>
        <v>0</v>
      </c>
      <c r="AJ109" s="25">
        <f>SUM(ENERO:DICIEMBRE!AJ109)</f>
        <v>1</v>
      </c>
      <c r="AK109" s="25">
        <f>SUM(ENERO:DICIEMBRE!AK109)</f>
        <v>4</v>
      </c>
      <c r="AL109" s="25">
        <f>SUM(ENERO:DICIEMBRE!AL109)</f>
        <v>2</v>
      </c>
      <c r="AM109" s="25">
        <f>SUM(ENERO:DICIEMBRE!AM109)</f>
        <v>0</v>
      </c>
      <c r="AN109" s="25">
        <f>SUM(ENERO:DICIEMBRE!AN109)</f>
        <v>1</v>
      </c>
      <c r="AO109" s="25">
        <f>SUM(ENERO:DICIEMBRE!AO109)</f>
        <v>0</v>
      </c>
      <c r="AP109" s="25">
        <f>SUM(ENERO:DICIEMBRE!AP109)</f>
        <v>2</v>
      </c>
      <c r="AQ109" s="25">
        <f>SUM(ENERO:DICIEMBRE!AQ109)</f>
        <v>62</v>
      </c>
      <c r="AR109" s="25">
        <f>SUM(ENERO:DICIEMBRE!AR109)</f>
        <v>0</v>
      </c>
      <c r="AS109" s="25">
        <f>SUM(ENERO:DICIEMBRE!AS109)</f>
        <v>0</v>
      </c>
      <c r="AT109" s="25">
        <f>SUM(ENERO:DICIEMBRE!AT109)</f>
        <v>0</v>
      </c>
      <c r="AU109" s="25">
        <f>SUM(ENERO:DICIEMBRE!AU109)</f>
        <v>0</v>
      </c>
      <c r="AV109" s="25">
        <f>SUM(ENERO:DICIEMBRE!AV109)</f>
        <v>0</v>
      </c>
      <c r="AW109" s="29" t="str">
        <f t="shared" si="73"/>
        <v/>
      </c>
      <c r="BU109" s="3"/>
      <c r="BV109" s="3"/>
      <c r="BW109" s="4"/>
      <c r="CA109" s="31" t="str">
        <f t="shared" si="77"/>
        <v/>
      </c>
      <c r="CB109" s="31" t="str">
        <f t="shared" si="78"/>
        <v/>
      </c>
      <c r="CC109" s="31" t="str">
        <f t="shared" si="79"/>
        <v/>
      </c>
      <c r="CD109" s="31" t="str">
        <f t="shared" si="80"/>
        <v/>
      </c>
      <c r="CE109" s="31" t="str">
        <f t="shared" si="81"/>
        <v/>
      </c>
      <c r="CF109" s="31" t="str">
        <f t="shared" si="82"/>
        <v/>
      </c>
      <c r="CG109" s="31" t="str">
        <f t="shared" si="83"/>
        <v/>
      </c>
      <c r="CH109" s="32">
        <f t="shared" si="84"/>
        <v>0</v>
      </c>
      <c r="CI109" s="32">
        <f t="shared" si="85"/>
        <v>0</v>
      </c>
      <c r="CJ109" s="32">
        <f t="shared" si="86"/>
        <v>0</v>
      </c>
      <c r="CK109" s="32">
        <f t="shared" si="87"/>
        <v>0</v>
      </c>
      <c r="CL109" s="32">
        <f t="shared" si="88"/>
        <v>0</v>
      </c>
      <c r="CM109" s="32">
        <f t="shared" si="89"/>
        <v>0</v>
      </c>
      <c r="CN109" s="32">
        <f t="shared" si="90"/>
        <v>0</v>
      </c>
    </row>
    <row r="110" spans="1:92" ht="16.350000000000001" customHeight="1" x14ac:dyDescent="0.2">
      <c r="A110" s="3082" t="s">
        <v>143</v>
      </c>
      <c r="B110" s="3082"/>
      <c r="C110" s="3082"/>
      <c r="D110" s="241">
        <f t="shared" si="74"/>
        <v>108</v>
      </c>
      <c r="E110" s="33">
        <f t="shared" si="91"/>
        <v>23</v>
      </c>
      <c r="F110" s="35">
        <f t="shared" si="91"/>
        <v>85</v>
      </c>
      <c r="G110" s="66"/>
      <c r="H110" s="67"/>
      <c r="I110" s="66"/>
      <c r="J110" s="250"/>
      <c r="K110" s="66"/>
      <c r="L110" s="67"/>
      <c r="M110" s="66"/>
      <c r="N110" s="67"/>
      <c r="O110" s="109"/>
      <c r="P110" s="67"/>
      <c r="Q110" s="25">
        <f>SUM(ENERO:DICIEMBRE!Q110)</f>
        <v>0</v>
      </c>
      <c r="R110" s="25">
        <f>SUM(ENERO:DICIEMBRE!R110)</f>
        <v>1</v>
      </c>
      <c r="S110" s="25">
        <f>SUM(ENERO:DICIEMBRE!S110)</f>
        <v>0</v>
      </c>
      <c r="T110" s="25">
        <f>SUM(ENERO:DICIEMBRE!T110)</f>
        <v>0</v>
      </c>
      <c r="U110" s="25">
        <f>SUM(ENERO:DICIEMBRE!U110)</f>
        <v>0</v>
      </c>
      <c r="V110" s="25">
        <f>SUM(ENERO:DICIEMBRE!V110)</f>
        <v>0</v>
      </c>
      <c r="W110" s="25">
        <f>SUM(ENERO:DICIEMBRE!W110)</f>
        <v>5</v>
      </c>
      <c r="X110" s="25">
        <f>SUM(ENERO:DICIEMBRE!X110)</f>
        <v>8</v>
      </c>
      <c r="Y110" s="25">
        <f>SUM(ENERO:DICIEMBRE!Y110)</f>
        <v>3</v>
      </c>
      <c r="Z110" s="25">
        <f>SUM(ENERO:DICIEMBRE!Z110)</f>
        <v>11</v>
      </c>
      <c r="AA110" s="25">
        <f>SUM(ENERO:DICIEMBRE!AA110)</f>
        <v>1</v>
      </c>
      <c r="AB110" s="25">
        <f>SUM(ENERO:DICIEMBRE!AB110)</f>
        <v>10</v>
      </c>
      <c r="AC110" s="25">
        <f>SUM(ENERO:DICIEMBRE!AC110)</f>
        <v>3</v>
      </c>
      <c r="AD110" s="25">
        <f>SUM(ENERO:DICIEMBRE!AD110)</f>
        <v>22</v>
      </c>
      <c r="AE110" s="25">
        <f>SUM(ENERO:DICIEMBRE!AE110)</f>
        <v>6</v>
      </c>
      <c r="AF110" s="25">
        <f>SUM(ENERO:DICIEMBRE!AF110)</f>
        <v>16</v>
      </c>
      <c r="AG110" s="25">
        <f>SUM(ENERO:DICIEMBRE!AG110)</f>
        <v>3</v>
      </c>
      <c r="AH110" s="25">
        <f>SUM(ENERO:DICIEMBRE!AH110)</f>
        <v>14</v>
      </c>
      <c r="AI110" s="25">
        <f>SUM(ENERO:DICIEMBRE!AI110)</f>
        <v>1</v>
      </c>
      <c r="AJ110" s="25">
        <f>SUM(ENERO:DICIEMBRE!AJ110)</f>
        <v>2</v>
      </c>
      <c r="AK110" s="25">
        <f>SUM(ENERO:DICIEMBRE!AK110)</f>
        <v>0</v>
      </c>
      <c r="AL110" s="25">
        <f>SUM(ENERO:DICIEMBRE!AL110)</f>
        <v>1</v>
      </c>
      <c r="AM110" s="25">
        <f>SUM(ENERO:DICIEMBRE!AM110)</f>
        <v>1</v>
      </c>
      <c r="AN110" s="25">
        <f>SUM(ENERO:DICIEMBRE!AN110)</f>
        <v>0</v>
      </c>
      <c r="AO110" s="25">
        <f>SUM(ENERO:DICIEMBRE!AO110)</f>
        <v>1</v>
      </c>
      <c r="AP110" s="25">
        <f>SUM(ENERO:DICIEMBRE!AP110)</f>
        <v>0</v>
      </c>
      <c r="AQ110" s="25">
        <f>SUM(ENERO:DICIEMBRE!AQ110)</f>
        <v>104</v>
      </c>
      <c r="AR110" s="25">
        <f>SUM(ENERO:DICIEMBRE!AR110)</f>
        <v>1</v>
      </c>
      <c r="AS110" s="25">
        <f>SUM(ENERO:DICIEMBRE!AS110)</f>
        <v>0</v>
      </c>
      <c r="AT110" s="25">
        <f>SUM(ENERO:DICIEMBRE!AT110)</f>
        <v>0</v>
      </c>
      <c r="AU110" s="25">
        <f>SUM(ENERO:DICIEMBRE!AU110)</f>
        <v>0</v>
      </c>
      <c r="AV110" s="25">
        <f>SUM(ENERO:DICIEMBRE!AV110)</f>
        <v>0</v>
      </c>
      <c r="AW110" s="29" t="str">
        <f t="shared" si="73"/>
        <v/>
      </c>
      <c r="BU110" s="3"/>
      <c r="BV110" s="3"/>
      <c r="BW110" s="4"/>
      <c r="CA110" s="31" t="str">
        <f t="shared" si="77"/>
        <v/>
      </c>
      <c r="CB110" s="31" t="str">
        <f t="shared" si="78"/>
        <v/>
      </c>
      <c r="CC110" s="31" t="str">
        <f t="shared" si="79"/>
        <v/>
      </c>
      <c r="CD110" s="31" t="str">
        <f t="shared" si="80"/>
        <v/>
      </c>
      <c r="CE110" s="31" t="str">
        <f t="shared" si="81"/>
        <v/>
      </c>
      <c r="CF110" s="31" t="str">
        <f t="shared" si="82"/>
        <v/>
      </c>
      <c r="CG110" s="31" t="str">
        <f t="shared" si="83"/>
        <v/>
      </c>
      <c r="CH110" s="32">
        <f t="shared" si="84"/>
        <v>0</v>
      </c>
      <c r="CI110" s="32">
        <f t="shared" si="85"/>
        <v>0</v>
      </c>
      <c r="CJ110" s="32">
        <f t="shared" si="86"/>
        <v>0</v>
      </c>
      <c r="CK110" s="32">
        <f t="shared" si="87"/>
        <v>0</v>
      </c>
      <c r="CL110" s="32">
        <f t="shared" si="88"/>
        <v>0</v>
      </c>
      <c r="CM110" s="32">
        <f t="shared" si="89"/>
        <v>0</v>
      </c>
      <c r="CN110" s="32">
        <f t="shared" si="90"/>
        <v>0</v>
      </c>
    </row>
    <row r="111" spans="1:92" ht="16.350000000000001" customHeight="1" x14ac:dyDescent="0.2">
      <c r="A111" s="3074" t="s">
        <v>144</v>
      </c>
      <c r="B111" s="3075"/>
      <c r="C111" s="3076"/>
      <c r="D111" s="241">
        <f t="shared" si="74"/>
        <v>0</v>
      </c>
      <c r="E111" s="33">
        <f>SUM(Q111+S111+U111+W111+Y111)</f>
        <v>0</v>
      </c>
      <c r="F111" s="35">
        <f>SUM(R111+T111+V111+X111+Z111)</f>
        <v>0</v>
      </c>
      <c r="G111" s="243"/>
      <c r="H111" s="244"/>
      <c r="I111" s="243"/>
      <c r="J111" s="245"/>
      <c r="K111" s="243"/>
      <c r="L111" s="244"/>
      <c r="M111" s="243"/>
      <c r="N111" s="244"/>
      <c r="O111" s="246"/>
      <c r="P111" s="244"/>
      <c r="Q111" s="25">
        <f>SUM(ENERO:DICIEMBRE!Q111)</f>
        <v>0</v>
      </c>
      <c r="R111" s="25">
        <f>SUM(ENERO:DICIEMBRE!R111)</f>
        <v>0</v>
      </c>
      <c r="S111" s="25">
        <f>SUM(ENERO:DICIEMBRE!S111)</f>
        <v>0</v>
      </c>
      <c r="T111" s="25">
        <f>SUM(ENERO:DICIEMBRE!T111)</f>
        <v>0</v>
      </c>
      <c r="U111" s="25">
        <f>SUM(ENERO:DICIEMBRE!U111)</f>
        <v>0</v>
      </c>
      <c r="V111" s="25">
        <f>SUM(ENERO:DICIEMBRE!V111)</f>
        <v>0</v>
      </c>
      <c r="W111" s="25">
        <f>SUM(ENERO:DICIEMBRE!W111)</f>
        <v>0</v>
      </c>
      <c r="X111" s="25">
        <f>SUM(ENERO:DICIEMBRE!X111)</f>
        <v>0</v>
      </c>
      <c r="Y111" s="25">
        <f>SUM(ENERO:DICIEMBRE!Y111)</f>
        <v>0</v>
      </c>
      <c r="Z111" s="25">
        <f>SUM(ENERO:DICIEMBRE!Z111)</f>
        <v>0</v>
      </c>
      <c r="AA111" s="246"/>
      <c r="AB111" s="244"/>
      <c r="AC111" s="246"/>
      <c r="AD111" s="244"/>
      <c r="AE111" s="246"/>
      <c r="AF111" s="244"/>
      <c r="AG111" s="246"/>
      <c r="AH111" s="244"/>
      <c r="AI111" s="246"/>
      <c r="AJ111" s="244"/>
      <c r="AK111" s="246"/>
      <c r="AL111" s="244"/>
      <c r="AM111" s="246"/>
      <c r="AN111" s="248"/>
      <c r="AO111" s="25">
        <f>SUM(ENERO:DICIEMBRE!AO111)</f>
        <v>0</v>
      </c>
      <c r="AP111" s="251"/>
      <c r="AQ111" s="25">
        <f>SUM(ENERO:DICIEMBRE!AQ111)</f>
        <v>0</v>
      </c>
      <c r="AR111" s="249"/>
      <c r="AS111" s="25">
        <f>SUM(ENERO:DICIEMBRE!AS111)</f>
        <v>0</v>
      </c>
      <c r="AT111" s="25">
        <f>SUM(ENERO:DICIEMBRE!AT111)</f>
        <v>0</v>
      </c>
      <c r="AU111" s="25">
        <f>SUM(ENERO:DICIEMBRE!AU111)</f>
        <v>0</v>
      </c>
      <c r="AV111" s="25">
        <f>SUM(ENERO:DICIEMBRE!AV111)</f>
        <v>0</v>
      </c>
      <c r="AW111" s="29" t="str">
        <f t="shared" si="73"/>
        <v/>
      </c>
      <c r="BU111" s="3"/>
      <c r="BV111" s="3"/>
      <c r="BW111" s="4"/>
      <c r="CA111" s="31" t="str">
        <f t="shared" si="77"/>
        <v/>
      </c>
      <c r="CB111" s="31"/>
      <c r="CC111" s="31" t="str">
        <f t="shared" si="79"/>
        <v/>
      </c>
      <c r="CD111" s="31"/>
      <c r="CE111" s="31" t="str">
        <f t="shared" si="81"/>
        <v/>
      </c>
      <c r="CF111" s="31" t="str">
        <f t="shared" si="82"/>
        <v/>
      </c>
      <c r="CG111" s="31" t="str">
        <f t="shared" si="83"/>
        <v/>
      </c>
      <c r="CH111" s="32">
        <f t="shared" si="84"/>
        <v>0</v>
      </c>
      <c r="CI111" s="32"/>
      <c r="CJ111" s="32">
        <f t="shared" si="86"/>
        <v>0</v>
      </c>
      <c r="CK111" s="32"/>
      <c r="CL111" s="32">
        <f t="shared" si="88"/>
        <v>0</v>
      </c>
      <c r="CM111" s="32">
        <f t="shared" si="89"/>
        <v>0</v>
      </c>
      <c r="CN111" s="32">
        <f t="shared" si="90"/>
        <v>0</v>
      </c>
    </row>
    <row r="112" spans="1:92" ht="16.350000000000001" customHeight="1" x14ac:dyDescent="0.2">
      <c r="A112" s="3074" t="s">
        <v>145</v>
      </c>
      <c r="B112" s="3075"/>
      <c r="C112" s="3076"/>
      <c r="D112" s="241">
        <f t="shared" si="74"/>
        <v>0</v>
      </c>
      <c r="E112" s="33">
        <f>SUM(Q112+S112+U112+W112+Y112+AA112+AC112+AE112+AG112+AI112+AK112+AM112)</f>
        <v>0</v>
      </c>
      <c r="F112" s="35">
        <f>SUM(R112+T112+V112+X112+Z112+AB112+AD112+AF112+AH112+AJ112+AL112+AN112)</f>
        <v>0</v>
      </c>
      <c r="G112" s="243"/>
      <c r="H112" s="244"/>
      <c r="I112" s="243"/>
      <c r="J112" s="245"/>
      <c r="K112" s="243"/>
      <c r="L112" s="244"/>
      <c r="M112" s="243"/>
      <c r="N112" s="244"/>
      <c r="O112" s="246"/>
      <c r="P112" s="244"/>
      <c r="Q112" s="25">
        <f>SUM(ENERO:DICIEMBRE!Q112)</f>
        <v>0</v>
      </c>
      <c r="R112" s="25">
        <f>SUM(ENERO:DICIEMBRE!R112)</f>
        <v>0</v>
      </c>
      <c r="S112" s="25">
        <f>SUM(ENERO:DICIEMBRE!S112)</f>
        <v>0</v>
      </c>
      <c r="T112" s="25">
        <f>SUM(ENERO:DICIEMBRE!T112)</f>
        <v>0</v>
      </c>
      <c r="U112" s="25">
        <f>SUM(ENERO:DICIEMBRE!U112)</f>
        <v>0</v>
      </c>
      <c r="V112" s="25">
        <f>SUM(ENERO:DICIEMBRE!V112)</f>
        <v>0</v>
      </c>
      <c r="W112" s="25">
        <f>SUM(ENERO:DICIEMBRE!W112)</f>
        <v>0</v>
      </c>
      <c r="X112" s="25">
        <f>SUM(ENERO:DICIEMBRE!X112)</f>
        <v>0</v>
      </c>
      <c r="Y112" s="25">
        <f>SUM(ENERO:DICIEMBRE!Y112)</f>
        <v>0</v>
      </c>
      <c r="Z112" s="25">
        <f>SUM(ENERO:DICIEMBRE!Z112)</f>
        <v>0</v>
      </c>
      <c r="AA112" s="25">
        <f>SUM(ENERO:DICIEMBRE!AA112)</f>
        <v>0</v>
      </c>
      <c r="AB112" s="25">
        <f>SUM(ENERO:DICIEMBRE!AB112)</f>
        <v>0</v>
      </c>
      <c r="AC112" s="25">
        <f>SUM(ENERO:DICIEMBRE!AC112)</f>
        <v>0</v>
      </c>
      <c r="AD112" s="25">
        <f>SUM(ENERO:DICIEMBRE!AD112)</f>
        <v>0</v>
      </c>
      <c r="AE112" s="25">
        <f>SUM(ENERO:DICIEMBRE!AE112)</f>
        <v>0</v>
      </c>
      <c r="AF112" s="25">
        <f>SUM(ENERO:DICIEMBRE!AF112)</f>
        <v>0</v>
      </c>
      <c r="AG112" s="25">
        <f>SUM(ENERO:DICIEMBRE!AG112)</f>
        <v>0</v>
      </c>
      <c r="AH112" s="25">
        <f>SUM(ENERO:DICIEMBRE!AH112)</f>
        <v>0</v>
      </c>
      <c r="AI112" s="25">
        <f>SUM(ENERO:DICIEMBRE!AI112)</f>
        <v>0</v>
      </c>
      <c r="AJ112" s="25">
        <f>SUM(ENERO:DICIEMBRE!AJ112)</f>
        <v>0</v>
      </c>
      <c r="AK112" s="25">
        <f>SUM(ENERO:DICIEMBRE!AK112)</f>
        <v>0</v>
      </c>
      <c r="AL112" s="25">
        <f>SUM(ENERO:DICIEMBRE!AL112)</f>
        <v>0</v>
      </c>
      <c r="AM112" s="25">
        <f>SUM(ENERO:DICIEMBRE!AM112)</f>
        <v>0</v>
      </c>
      <c r="AN112" s="25">
        <f>SUM(ENERO:DICIEMBRE!AN112)</f>
        <v>0</v>
      </c>
      <c r="AO112" s="25">
        <f>SUM(ENERO:DICIEMBRE!AO112)</f>
        <v>0</v>
      </c>
      <c r="AP112" s="25">
        <f>SUM(ENERO:DICIEMBRE!AP112)</f>
        <v>0</v>
      </c>
      <c r="AQ112" s="25">
        <f>SUM(ENERO:DICIEMBRE!AQ112)</f>
        <v>0</v>
      </c>
      <c r="AR112" s="25">
        <f>SUM(ENERO:DICIEMBRE!AR112)</f>
        <v>0</v>
      </c>
      <c r="AS112" s="25">
        <f>SUM(ENERO:DICIEMBRE!AS112)</f>
        <v>0</v>
      </c>
      <c r="AT112" s="25">
        <f>SUM(ENERO:DICIEMBRE!AT112)</f>
        <v>0</v>
      </c>
      <c r="AU112" s="25">
        <f>SUM(ENERO:DICIEMBRE!AU112)</f>
        <v>0</v>
      </c>
      <c r="AV112" s="25">
        <f>SUM(ENERO:DICIEMBRE!AV112)</f>
        <v>0</v>
      </c>
      <c r="AW112" s="29" t="str">
        <f t="shared" si="73"/>
        <v/>
      </c>
      <c r="BU112" s="3"/>
      <c r="BV112" s="3"/>
      <c r="BW112" s="4"/>
      <c r="CA112" s="31" t="str">
        <f t="shared" si="77"/>
        <v/>
      </c>
      <c r="CB112" s="31" t="str">
        <f t="shared" si="78"/>
        <v/>
      </c>
      <c r="CC112" s="31" t="str">
        <f t="shared" si="79"/>
        <v/>
      </c>
      <c r="CD112" s="31" t="str">
        <f t="shared" si="80"/>
        <v/>
      </c>
      <c r="CE112" s="31" t="str">
        <f t="shared" si="81"/>
        <v/>
      </c>
      <c r="CF112" s="31" t="str">
        <f t="shared" si="82"/>
        <v/>
      </c>
      <c r="CG112" s="31" t="str">
        <f t="shared" si="83"/>
        <v/>
      </c>
      <c r="CH112" s="32">
        <f t="shared" si="84"/>
        <v>0</v>
      </c>
      <c r="CI112" s="32">
        <f t="shared" si="85"/>
        <v>0</v>
      </c>
      <c r="CJ112" s="32">
        <f t="shared" si="86"/>
        <v>0</v>
      </c>
      <c r="CK112" s="32">
        <f t="shared" si="87"/>
        <v>0</v>
      </c>
      <c r="CL112" s="32">
        <f t="shared" si="88"/>
        <v>0</v>
      </c>
      <c r="CM112" s="32">
        <f t="shared" si="89"/>
        <v>0</v>
      </c>
      <c r="CN112" s="32">
        <f t="shared" si="90"/>
        <v>0</v>
      </c>
    </row>
    <row r="113" spans="1:92" ht="16.350000000000001" customHeight="1" x14ac:dyDescent="0.2">
      <c r="A113" s="3074" t="s">
        <v>146</v>
      </c>
      <c r="B113" s="3075"/>
      <c r="C113" s="3076"/>
      <c r="D113" s="241">
        <f t="shared" si="74"/>
        <v>0</v>
      </c>
      <c r="E113" s="33">
        <f>SUM(Q113+S113+U113+W113+Y113+AA113+AC113+AE113+AG113+AI113+AK113+AM113)</f>
        <v>0</v>
      </c>
      <c r="F113" s="35">
        <f>SUM(R113+T113+V113+X113+Z113+AB113+AD113+AF113+AH113+AJ113+AL113+AN113)</f>
        <v>0</v>
      </c>
      <c r="G113" s="243"/>
      <c r="H113" s="244"/>
      <c r="I113" s="243"/>
      <c r="J113" s="245"/>
      <c r="K113" s="243"/>
      <c r="L113" s="244"/>
      <c r="M113" s="243"/>
      <c r="N113" s="244"/>
      <c r="O113" s="246"/>
      <c r="P113" s="244"/>
      <c r="Q113" s="25">
        <f>SUM(ENERO:DICIEMBRE!Q113)</f>
        <v>0</v>
      </c>
      <c r="R113" s="25">
        <f>SUM(ENERO:DICIEMBRE!R113)</f>
        <v>0</v>
      </c>
      <c r="S113" s="25">
        <f>SUM(ENERO:DICIEMBRE!S113)</f>
        <v>0</v>
      </c>
      <c r="T113" s="25">
        <f>SUM(ENERO:DICIEMBRE!T113)</f>
        <v>0</v>
      </c>
      <c r="U113" s="25">
        <f>SUM(ENERO:DICIEMBRE!U113)</f>
        <v>0</v>
      </c>
      <c r="V113" s="25">
        <f>SUM(ENERO:DICIEMBRE!V113)</f>
        <v>0</v>
      </c>
      <c r="W113" s="25">
        <f>SUM(ENERO:DICIEMBRE!W113)</f>
        <v>0</v>
      </c>
      <c r="X113" s="25">
        <f>SUM(ENERO:DICIEMBRE!X113)</f>
        <v>0</v>
      </c>
      <c r="Y113" s="25">
        <f>SUM(ENERO:DICIEMBRE!Y113)</f>
        <v>0</v>
      </c>
      <c r="Z113" s="25">
        <f>SUM(ENERO:DICIEMBRE!Z113)</f>
        <v>0</v>
      </c>
      <c r="AA113" s="25">
        <f>SUM(ENERO:DICIEMBRE!AA113)</f>
        <v>0</v>
      </c>
      <c r="AB113" s="25">
        <f>SUM(ENERO:DICIEMBRE!AB113)</f>
        <v>0</v>
      </c>
      <c r="AC113" s="25">
        <f>SUM(ENERO:DICIEMBRE!AC113)</f>
        <v>0</v>
      </c>
      <c r="AD113" s="25">
        <f>SUM(ENERO:DICIEMBRE!AD113)</f>
        <v>0</v>
      </c>
      <c r="AE113" s="25">
        <f>SUM(ENERO:DICIEMBRE!AE113)</f>
        <v>0</v>
      </c>
      <c r="AF113" s="25">
        <f>SUM(ENERO:DICIEMBRE!AF113)</f>
        <v>0</v>
      </c>
      <c r="AG113" s="25">
        <f>SUM(ENERO:DICIEMBRE!AG113)</f>
        <v>0</v>
      </c>
      <c r="AH113" s="25">
        <f>SUM(ENERO:DICIEMBRE!AH113)</f>
        <v>0</v>
      </c>
      <c r="AI113" s="25">
        <f>SUM(ENERO:DICIEMBRE!AI113)</f>
        <v>0</v>
      </c>
      <c r="AJ113" s="25">
        <f>SUM(ENERO:DICIEMBRE!AJ113)</f>
        <v>0</v>
      </c>
      <c r="AK113" s="25">
        <f>SUM(ENERO:DICIEMBRE!AK113)</f>
        <v>0</v>
      </c>
      <c r="AL113" s="25">
        <f>SUM(ENERO:DICIEMBRE!AL113)</f>
        <v>0</v>
      </c>
      <c r="AM113" s="25">
        <f>SUM(ENERO:DICIEMBRE!AM113)</f>
        <v>0</v>
      </c>
      <c r="AN113" s="25">
        <f>SUM(ENERO:DICIEMBRE!AN113)</f>
        <v>0</v>
      </c>
      <c r="AO113" s="25">
        <f>SUM(ENERO:DICIEMBRE!AO113)</f>
        <v>0</v>
      </c>
      <c r="AP113" s="25">
        <f>SUM(ENERO:DICIEMBRE!AP113)</f>
        <v>0</v>
      </c>
      <c r="AQ113" s="25">
        <f>SUM(ENERO:DICIEMBRE!AQ113)</f>
        <v>0</v>
      </c>
      <c r="AR113" s="25">
        <f>SUM(ENERO:DICIEMBRE!AR113)</f>
        <v>0</v>
      </c>
      <c r="AS113" s="25">
        <f>SUM(ENERO:DICIEMBRE!AS113)</f>
        <v>0</v>
      </c>
      <c r="AT113" s="25">
        <f>SUM(ENERO:DICIEMBRE!AT113)</f>
        <v>0</v>
      </c>
      <c r="AU113" s="25">
        <f>SUM(ENERO:DICIEMBRE!AU113)</f>
        <v>0</v>
      </c>
      <c r="AV113" s="25">
        <f>SUM(ENERO:DICIEMBRE!AV113)</f>
        <v>0</v>
      </c>
      <c r="AW113" s="29" t="str">
        <f t="shared" si="73"/>
        <v/>
      </c>
      <c r="BU113" s="3"/>
      <c r="BV113" s="3"/>
      <c r="BW113" s="4"/>
      <c r="CA113" s="31" t="str">
        <f t="shared" si="77"/>
        <v/>
      </c>
      <c r="CB113" s="31" t="str">
        <f t="shared" si="78"/>
        <v/>
      </c>
      <c r="CC113" s="31" t="str">
        <f t="shared" si="79"/>
        <v/>
      </c>
      <c r="CD113" s="31" t="str">
        <f t="shared" si="80"/>
        <v/>
      </c>
      <c r="CE113" s="31" t="str">
        <f t="shared" si="81"/>
        <v/>
      </c>
      <c r="CF113" s="31" t="str">
        <f t="shared" si="82"/>
        <v/>
      </c>
      <c r="CG113" s="31" t="str">
        <f t="shared" si="83"/>
        <v/>
      </c>
      <c r="CH113" s="32">
        <f t="shared" si="84"/>
        <v>0</v>
      </c>
      <c r="CI113" s="32">
        <f t="shared" si="85"/>
        <v>0</v>
      </c>
      <c r="CJ113" s="32">
        <f t="shared" si="86"/>
        <v>0</v>
      </c>
      <c r="CK113" s="32">
        <f t="shared" si="87"/>
        <v>0</v>
      </c>
      <c r="CL113" s="32">
        <f t="shared" si="88"/>
        <v>0</v>
      </c>
      <c r="CM113" s="32">
        <f t="shared" si="89"/>
        <v>0</v>
      </c>
      <c r="CN113" s="32">
        <f t="shared" si="90"/>
        <v>0</v>
      </c>
    </row>
    <row r="114" spans="1:92" ht="16.350000000000001" customHeight="1" x14ac:dyDescent="0.2">
      <c r="A114" s="3074" t="s">
        <v>147</v>
      </c>
      <c r="B114" s="3075"/>
      <c r="C114" s="3076"/>
      <c r="D114" s="241">
        <f t="shared" si="74"/>
        <v>0</v>
      </c>
      <c r="E114" s="33">
        <f t="shared" si="75"/>
        <v>0</v>
      </c>
      <c r="F114" s="35">
        <f t="shared" si="76"/>
        <v>0</v>
      </c>
      <c r="G114" s="25">
        <f>SUM(ENERO:DICIEMBRE!G114)</f>
        <v>0</v>
      </c>
      <c r="H114" s="25">
        <f>SUM(ENERO:DICIEMBRE!H114)</f>
        <v>0</v>
      </c>
      <c r="I114" s="25">
        <f>SUM(ENERO:DICIEMBRE!I114)</f>
        <v>0</v>
      </c>
      <c r="J114" s="25">
        <f>SUM(ENERO:DICIEMBRE!J114)</f>
        <v>0</v>
      </c>
      <c r="K114" s="25">
        <f>SUM(ENERO:DICIEMBRE!K114)</f>
        <v>0</v>
      </c>
      <c r="L114" s="25">
        <f>SUM(ENERO:DICIEMBRE!L114)</f>
        <v>0</v>
      </c>
      <c r="M114" s="25">
        <f>SUM(ENERO:DICIEMBRE!M114)</f>
        <v>0</v>
      </c>
      <c r="N114" s="25">
        <f>SUM(ENERO:DICIEMBRE!N114)</f>
        <v>0</v>
      </c>
      <c r="O114" s="25">
        <f>SUM(ENERO:DICIEMBRE!O114)</f>
        <v>0</v>
      </c>
      <c r="P114" s="25">
        <f>SUM(ENERO:DICIEMBRE!P114)</f>
        <v>0</v>
      </c>
      <c r="Q114" s="25">
        <f>SUM(ENERO:DICIEMBRE!Q114)</f>
        <v>0</v>
      </c>
      <c r="R114" s="25">
        <f>SUM(ENERO:DICIEMBRE!R114)</f>
        <v>0</v>
      </c>
      <c r="S114" s="25">
        <f>SUM(ENERO:DICIEMBRE!S114)</f>
        <v>0</v>
      </c>
      <c r="T114" s="25">
        <f>SUM(ENERO:DICIEMBRE!T114)</f>
        <v>0</v>
      </c>
      <c r="U114" s="25">
        <f>SUM(ENERO:DICIEMBRE!U114)</f>
        <v>0</v>
      </c>
      <c r="V114" s="25">
        <f>SUM(ENERO:DICIEMBRE!V114)</f>
        <v>0</v>
      </c>
      <c r="W114" s="25">
        <f>SUM(ENERO:DICIEMBRE!W114)</f>
        <v>0</v>
      </c>
      <c r="X114" s="25">
        <f>SUM(ENERO:DICIEMBRE!X114)</f>
        <v>0</v>
      </c>
      <c r="Y114" s="25">
        <f>SUM(ENERO:DICIEMBRE!Y114)</f>
        <v>0</v>
      </c>
      <c r="Z114" s="25">
        <f>SUM(ENERO:DICIEMBRE!Z114)</f>
        <v>0</v>
      </c>
      <c r="AA114" s="25">
        <f>SUM(ENERO:DICIEMBRE!AA114)</f>
        <v>0</v>
      </c>
      <c r="AB114" s="25">
        <f>SUM(ENERO:DICIEMBRE!AB114)</f>
        <v>0</v>
      </c>
      <c r="AC114" s="25">
        <f>SUM(ENERO:DICIEMBRE!AC114)</f>
        <v>0</v>
      </c>
      <c r="AD114" s="25">
        <f>SUM(ENERO:DICIEMBRE!AD114)</f>
        <v>0</v>
      </c>
      <c r="AE114" s="25">
        <f>SUM(ENERO:DICIEMBRE!AE114)</f>
        <v>0</v>
      </c>
      <c r="AF114" s="25">
        <f>SUM(ENERO:DICIEMBRE!AF114)</f>
        <v>0</v>
      </c>
      <c r="AG114" s="25">
        <f>SUM(ENERO:DICIEMBRE!AG114)</f>
        <v>0</v>
      </c>
      <c r="AH114" s="25">
        <f>SUM(ENERO:DICIEMBRE!AH114)</f>
        <v>0</v>
      </c>
      <c r="AI114" s="25">
        <f>SUM(ENERO:DICIEMBRE!AI114)</f>
        <v>0</v>
      </c>
      <c r="AJ114" s="25">
        <f>SUM(ENERO:DICIEMBRE!AJ114)</f>
        <v>0</v>
      </c>
      <c r="AK114" s="25">
        <f>SUM(ENERO:DICIEMBRE!AK114)</f>
        <v>0</v>
      </c>
      <c r="AL114" s="25">
        <f>SUM(ENERO:DICIEMBRE!AL114)</f>
        <v>0</v>
      </c>
      <c r="AM114" s="25">
        <f>SUM(ENERO:DICIEMBRE!AM114)</f>
        <v>0</v>
      </c>
      <c r="AN114" s="25">
        <f>SUM(ENERO:DICIEMBRE!AN114)</f>
        <v>0</v>
      </c>
      <c r="AO114" s="25">
        <f>SUM(ENERO:DICIEMBRE!AO114)</f>
        <v>0</v>
      </c>
      <c r="AP114" s="25">
        <f>SUM(ENERO:DICIEMBRE!AP114)</f>
        <v>0</v>
      </c>
      <c r="AQ114" s="25">
        <f>SUM(ENERO:DICIEMBRE!AQ114)</f>
        <v>0</v>
      </c>
      <c r="AR114" s="25">
        <f>SUM(ENERO:DICIEMBRE!AR114)</f>
        <v>0</v>
      </c>
      <c r="AS114" s="25">
        <f>SUM(ENERO:DICIEMBRE!AS114)</f>
        <v>0</v>
      </c>
      <c r="AT114" s="25">
        <f>SUM(ENERO:DICIEMBRE!AT114)</f>
        <v>0</v>
      </c>
      <c r="AU114" s="25">
        <f>SUM(ENERO:DICIEMBRE!AU114)</f>
        <v>0</v>
      </c>
      <c r="AV114" s="25">
        <f>SUM(ENERO:DICIEMBRE!AV114)</f>
        <v>0</v>
      </c>
      <c r="AW114" s="29" t="str">
        <f t="shared" si="73"/>
        <v/>
      </c>
      <c r="BU114" s="3"/>
      <c r="BV114" s="3"/>
      <c r="BW114" s="4"/>
      <c r="CA114" s="31" t="str">
        <f t="shared" si="77"/>
        <v/>
      </c>
      <c r="CB114" s="31" t="str">
        <f t="shared" si="78"/>
        <v/>
      </c>
      <c r="CC114" s="31" t="str">
        <f t="shared" si="79"/>
        <v/>
      </c>
      <c r="CD114" s="31" t="str">
        <f t="shared" si="80"/>
        <v/>
      </c>
      <c r="CE114" s="31" t="str">
        <f t="shared" si="81"/>
        <v/>
      </c>
      <c r="CF114" s="31" t="str">
        <f t="shared" si="82"/>
        <v/>
      </c>
      <c r="CG114" s="31" t="str">
        <f t="shared" si="83"/>
        <v/>
      </c>
      <c r="CH114" s="32">
        <f t="shared" si="84"/>
        <v>0</v>
      </c>
      <c r="CI114" s="32">
        <f t="shared" si="85"/>
        <v>0</v>
      </c>
      <c r="CJ114" s="32">
        <f t="shared" si="86"/>
        <v>0</v>
      </c>
      <c r="CK114" s="32">
        <f t="shared" si="87"/>
        <v>0</v>
      </c>
      <c r="CL114" s="32">
        <f t="shared" si="88"/>
        <v>0</v>
      </c>
      <c r="CM114" s="32">
        <f t="shared" si="89"/>
        <v>0</v>
      </c>
      <c r="CN114" s="32">
        <f t="shared" si="90"/>
        <v>0</v>
      </c>
    </row>
    <row r="115" spans="1:92" ht="16.350000000000001" customHeight="1" x14ac:dyDescent="0.2">
      <c r="A115" s="3074" t="s">
        <v>148</v>
      </c>
      <c r="B115" s="3075"/>
      <c r="C115" s="3076"/>
      <c r="D115" s="241">
        <f t="shared" si="74"/>
        <v>0</v>
      </c>
      <c r="E115" s="33">
        <f t="shared" si="75"/>
        <v>0</v>
      </c>
      <c r="F115" s="35">
        <f t="shared" si="76"/>
        <v>0</v>
      </c>
      <c r="G115" s="25">
        <f>SUM(ENERO:DICIEMBRE!G115)</f>
        <v>0</v>
      </c>
      <c r="H115" s="25">
        <f>SUM(ENERO:DICIEMBRE!H115)</f>
        <v>0</v>
      </c>
      <c r="I115" s="25">
        <f>SUM(ENERO:DICIEMBRE!I115)</f>
        <v>0</v>
      </c>
      <c r="J115" s="25">
        <f>SUM(ENERO:DICIEMBRE!J115)</f>
        <v>0</v>
      </c>
      <c r="K115" s="25">
        <f>SUM(ENERO:DICIEMBRE!K115)</f>
        <v>0</v>
      </c>
      <c r="L115" s="25">
        <f>SUM(ENERO:DICIEMBRE!L115)</f>
        <v>0</v>
      </c>
      <c r="M115" s="25">
        <f>SUM(ENERO:DICIEMBRE!M115)</f>
        <v>0</v>
      </c>
      <c r="N115" s="25">
        <f>SUM(ENERO:DICIEMBRE!N115)</f>
        <v>0</v>
      </c>
      <c r="O115" s="25">
        <f>SUM(ENERO:DICIEMBRE!O115)</f>
        <v>0</v>
      </c>
      <c r="P115" s="25">
        <f>SUM(ENERO:DICIEMBRE!P115)</f>
        <v>0</v>
      </c>
      <c r="Q115" s="25">
        <f>SUM(ENERO:DICIEMBRE!Q115)</f>
        <v>0</v>
      </c>
      <c r="R115" s="25">
        <f>SUM(ENERO:DICIEMBRE!R115)</f>
        <v>0</v>
      </c>
      <c r="S115" s="25">
        <f>SUM(ENERO:DICIEMBRE!S115)</f>
        <v>0</v>
      </c>
      <c r="T115" s="25">
        <f>SUM(ENERO:DICIEMBRE!T115)</f>
        <v>0</v>
      </c>
      <c r="U115" s="25">
        <f>SUM(ENERO:DICIEMBRE!U115)</f>
        <v>0</v>
      </c>
      <c r="V115" s="25">
        <f>SUM(ENERO:DICIEMBRE!V115)</f>
        <v>0</v>
      </c>
      <c r="W115" s="25">
        <f>SUM(ENERO:DICIEMBRE!W115)</f>
        <v>0</v>
      </c>
      <c r="X115" s="25">
        <f>SUM(ENERO:DICIEMBRE!X115)</f>
        <v>0</v>
      </c>
      <c r="Y115" s="25">
        <f>SUM(ENERO:DICIEMBRE!Y115)</f>
        <v>0</v>
      </c>
      <c r="Z115" s="25">
        <f>SUM(ENERO:DICIEMBRE!Z115)</f>
        <v>0</v>
      </c>
      <c r="AA115" s="25">
        <f>SUM(ENERO:DICIEMBRE!AA115)</f>
        <v>0</v>
      </c>
      <c r="AB115" s="25">
        <f>SUM(ENERO:DICIEMBRE!AB115)</f>
        <v>0</v>
      </c>
      <c r="AC115" s="25">
        <f>SUM(ENERO:DICIEMBRE!AC115)</f>
        <v>0</v>
      </c>
      <c r="AD115" s="25">
        <f>SUM(ENERO:DICIEMBRE!AD115)</f>
        <v>0</v>
      </c>
      <c r="AE115" s="25">
        <f>SUM(ENERO:DICIEMBRE!AE115)</f>
        <v>0</v>
      </c>
      <c r="AF115" s="25">
        <f>SUM(ENERO:DICIEMBRE!AF115)</f>
        <v>0</v>
      </c>
      <c r="AG115" s="25">
        <f>SUM(ENERO:DICIEMBRE!AG115)</f>
        <v>0</v>
      </c>
      <c r="AH115" s="25">
        <f>SUM(ENERO:DICIEMBRE!AH115)</f>
        <v>0</v>
      </c>
      <c r="AI115" s="25">
        <f>SUM(ENERO:DICIEMBRE!AI115)</f>
        <v>0</v>
      </c>
      <c r="AJ115" s="25">
        <f>SUM(ENERO:DICIEMBRE!AJ115)</f>
        <v>0</v>
      </c>
      <c r="AK115" s="25">
        <f>SUM(ENERO:DICIEMBRE!AK115)</f>
        <v>0</v>
      </c>
      <c r="AL115" s="25">
        <f>SUM(ENERO:DICIEMBRE!AL115)</f>
        <v>0</v>
      </c>
      <c r="AM115" s="25">
        <f>SUM(ENERO:DICIEMBRE!AM115)</f>
        <v>0</v>
      </c>
      <c r="AN115" s="25">
        <f>SUM(ENERO:DICIEMBRE!AN115)</f>
        <v>0</v>
      </c>
      <c r="AO115" s="25">
        <f>SUM(ENERO:DICIEMBRE!AO115)</f>
        <v>0</v>
      </c>
      <c r="AP115" s="25">
        <f>SUM(ENERO:DICIEMBRE!AP115)</f>
        <v>0</v>
      </c>
      <c r="AQ115" s="25">
        <f>SUM(ENERO:DICIEMBRE!AQ115)</f>
        <v>0</v>
      </c>
      <c r="AR115" s="25">
        <f>SUM(ENERO:DICIEMBRE!AR115)</f>
        <v>0</v>
      </c>
      <c r="AS115" s="25">
        <f>SUM(ENERO:DICIEMBRE!AS115)</f>
        <v>0</v>
      </c>
      <c r="AT115" s="25">
        <f>SUM(ENERO:DICIEMBRE!AT115)</f>
        <v>0</v>
      </c>
      <c r="AU115" s="25">
        <f>SUM(ENERO:DICIEMBRE!AU115)</f>
        <v>0</v>
      </c>
      <c r="AV115" s="25">
        <f>SUM(ENERO:DICIEMBRE!AV115)</f>
        <v>0</v>
      </c>
      <c r="AW115" s="29" t="str">
        <f t="shared" si="73"/>
        <v/>
      </c>
      <c r="BU115" s="3"/>
      <c r="BV115" s="3"/>
      <c r="BW115" s="4"/>
      <c r="CA115" s="31" t="str">
        <f t="shared" si="77"/>
        <v/>
      </c>
      <c r="CB115" s="31" t="str">
        <f t="shared" si="78"/>
        <v/>
      </c>
      <c r="CC115" s="31" t="str">
        <f t="shared" si="79"/>
        <v/>
      </c>
      <c r="CD115" s="31" t="str">
        <f t="shared" si="80"/>
        <v/>
      </c>
      <c r="CE115" s="31" t="str">
        <f t="shared" si="81"/>
        <v/>
      </c>
      <c r="CF115" s="31" t="str">
        <f t="shared" si="82"/>
        <v/>
      </c>
      <c r="CG115" s="31" t="str">
        <f t="shared" si="83"/>
        <v/>
      </c>
      <c r="CH115" s="32">
        <f t="shared" si="84"/>
        <v>0</v>
      </c>
      <c r="CI115" s="32">
        <f t="shared" si="85"/>
        <v>0</v>
      </c>
      <c r="CJ115" s="32">
        <f t="shared" si="86"/>
        <v>0</v>
      </c>
      <c r="CK115" s="32">
        <f t="shared" si="87"/>
        <v>0</v>
      </c>
      <c r="CL115" s="32">
        <f t="shared" si="88"/>
        <v>0</v>
      </c>
      <c r="CM115" s="32">
        <f t="shared" si="89"/>
        <v>0</v>
      </c>
      <c r="CN115" s="32">
        <f t="shared" si="90"/>
        <v>0</v>
      </c>
    </row>
    <row r="116" spans="1:92" ht="16.350000000000001" customHeight="1" x14ac:dyDescent="0.2">
      <c r="A116" s="3074" t="s">
        <v>149</v>
      </c>
      <c r="B116" s="3075"/>
      <c r="C116" s="3076"/>
      <c r="D116" s="241">
        <f t="shared" si="74"/>
        <v>0</v>
      </c>
      <c r="E116" s="33">
        <f t="shared" si="75"/>
        <v>0</v>
      </c>
      <c r="F116" s="35">
        <f t="shared" si="76"/>
        <v>0</v>
      </c>
      <c r="G116" s="25">
        <f>SUM(ENERO:DICIEMBRE!G116)</f>
        <v>0</v>
      </c>
      <c r="H116" s="25">
        <f>SUM(ENERO:DICIEMBRE!H116)</f>
        <v>0</v>
      </c>
      <c r="I116" s="25">
        <f>SUM(ENERO:DICIEMBRE!I116)</f>
        <v>0</v>
      </c>
      <c r="J116" s="25">
        <f>SUM(ENERO:DICIEMBRE!J116)</f>
        <v>0</v>
      </c>
      <c r="K116" s="25">
        <f>SUM(ENERO:DICIEMBRE!K116)</f>
        <v>0</v>
      </c>
      <c r="L116" s="25">
        <f>SUM(ENERO:DICIEMBRE!L116)</f>
        <v>0</v>
      </c>
      <c r="M116" s="25">
        <f>SUM(ENERO:DICIEMBRE!M116)</f>
        <v>0</v>
      </c>
      <c r="N116" s="25">
        <f>SUM(ENERO:DICIEMBRE!N116)</f>
        <v>0</v>
      </c>
      <c r="O116" s="25">
        <f>SUM(ENERO:DICIEMBRE!O116)</f>
        <v>0</v>
      </c>
      <c r="P116" s="25">
        <f>SUM(ENERO:DICIEMBRE!P116)</f>
        <v>0</v>
      </c>
      <c r="Q116" s="25">
        <f>SUM(ENERO:DICIEMBRE!Q116)</f>
        <v>0</v>
      </c>
      <c r="R116" s="25">
        <f>SUM(ENERO:DICIEMBRE!R116)</f>
        <v>0</v>
      </c>
      <c r="S116" s="25">
        <f>SUM(ENERO:DICIEMBRE!S116)</f>
        <v>0</v>
      </c>
      <c r="T116" s="25">
        <f>SUM(ENERO:DICIEMBRE!T116)</f>
        <v>0</v>
      </c>
      <c r="U116" s="25">
        <f>SUM(ENERO:DICIEMBRE!U116)</f>
        <v>0</v>
      </c>
      <c r="V116" s="25">
        <f>SUM(ENERO:DICIEMBRE!V116)</f>
        <v>0</v>
      </c>
      <c r="W116" s="25">
        <f>SUM(ENERO:DICIEMBRE!W116)</f>
        <v>0</v>
      </c>
      <c r="X116" s="25">
        <f>SUM(ENERO:DICIEMBRE!X116)</f>
        <v>0</v>
      </c>
      <c r="Y116" s="25">
        <f>SUM(ENERO:DICIEMBRE!Y116)</f>
        <v>0</v>
      </c>
      <c r="Z116" s="25">
        <f>SUM(ENERO:DICIEMBRE!Z116)</f>
        <v>0</v>
      </c>
      <c r="AA116" s="25">
        <f>SUM(ENERO:DICIEMBRE!AA116)</f>
        <v>0</v>
      </c>
      <c r="AB116" s="25">
        <f>SUM(ENERO:DICIEMBRE!AB116)</f>
        <v>0</v>
      </c>
      <c r="AC116" s="25">
        <f>SUM(ENERO:DICIEMBRE!AC116)</f>
        <v>0</v>
      </c>
      <c r="AD116" s="25">
        <f>SUM(ENERO:DICIEMBRE!AD116)</f>
        <v>0</v>
      </c>
      <c r="AE116" s="25">
        <f>SUM(ENERO:DICIEMBRE!AE116)</f>
        <v>0</v>
      </c>
      <c r="AF116" s="25">
        <f>SUM(ENERO:DICIEMBRE!AF116)</f>
        <v>0</v>
      </c>
      <c r="AG116" s="25">
        <f>SUM(ENERO:DICIEMBRE!AG116)</f>
        <v>0</v>
      </c>
      <c r="AH116" s="25">
        <f>SUM(ENERO:DICIEMBRE!AH116)</f>
        <v>0</v>
      </c>
      <c r="AI116" s="25">
        <f>SUM(ENERO:DICIEMBRE!AI116)</f>
        <v>0</v>
      </c>
      <c r="AJ116" s="25">
        <f>SUM(ENERO:DICIEMBRE!AJ116)</f>
        <v>0</v>
      </c>
      <c r="AK116" s="25">
        <f>SUM(ENERO:DICIEMBRE!AK116)</f>
        <v>0</v>
      </c>
      <c r="AL116" s="25">
        <f>SUM(ENERO:DICIEMBRE!AL116)</f>
        <v>0</v>
      </c>
      <c r="AM116" s="25">
        <f>SUM(ENERO:DICIEMBRE!AM116)</f>
        <v>0</v>
      </c>
      <c r="AN116" s="25">
        <f>SUM(ENERO:DICIEMBRE!AN116)</f>
        <v>0</v>
      </c>
      <c r="AO116" s="25">
        <f>SUM(ENERO:DICIEMBRE!AO116)</f>
        <v>0</v>
      </c>
      <c r="AP116" s="25">
        <f>SUM(ENERO:DICIEMBRE!AP116)</f>
        <v>0</v>
      </c>
      <c r="AQ116" s="25">
        <f>SUM(ENERO:DICIEMBRE!AQ116)</f>
        <v>0</v>
      </c>
      <c r="AR116" s="25">
        <f>SUM(ENERO:DICIEMBRE!AR116)</f>
        <v>0</v>
      </c>
      <c r="AS116" s="25">
        <f>SUM(ENERO:DICIEMBRE!AS116)</f>
        <v>0</v>
      </c>
      <c r="AT116" s="25">
        <f>SUM(ENERO:DICIEMBRE!AT116)</f>
        <v>0</v>
      </c>
      <c r="AU116" s="25">
        <f>SUM(ENERO:DICIEMBRE!AU116)</f>
        <v>0</v>
      </c>
      <c r="AV116" s="25">
        <f>SUM(ENERO:DICIEMBRE!AV116)</f>
        <v>0</v>
      </c>
      <c r="AW116" s="29" t="str">
        <f t="shared" si="73"/>
        <v/>
      </c>
      <c r="BU116" s="3"/>
      <c r="BV116" s="3"/>
      <c r="BW116" s="4"/>
      <c r="CA116" s="31" t="str">
        <f t="shared" si="77"/>
        <v/>
      </c>
      <c r="CB116" s="31" t="str">
        <f t="shared" si="78"/>
        <v/>
      </c>
      <c r="CC116" s="31" t="str">
        <f t="shared" si="79"/>
        <v/>
      </c>
      <c r="CD116" s="31" t="str">
        <f t="shared" si="80"/>
        <v/>
      </c>
      <c r="CE116" s="31" t="str">
        <f t="shared" si="81"/>
        <v/>
      </c>
      <c r="CF116" s="31" t="str">
        <f t="shared" si="82"/>
        <v/>
      </c>
      <c r="CG116" s="31" t="str">
        <f t="shared" si="83"/>
        <v/>
      </c>
      <c r="CH116" s="32">
        <f t="shared" si="84"/>
        <v>0</v>
      </c>
      <c r="CI116" s="32">
        <f t="shared" si="85"/>
        <v>0</v>
      </c>
      <c r="CJ116" s="32">
        <f t="shared" si="86"/>
        <v>0</v>
      </c>
      <c r="CK116" s="32">
        <f t="shared" si="87"/>
        <v>0</v>
      </c>
      <c r="CL116" s="32">
        <f t="shared" si="88"/>
        <v>0</v>
      </c>
      <c r="CM116" s="32">
        <f t="shared" si="89"/>
        <v>0</v>
      </c>
      <c r="CN116" s="32">
        <f t="shared" si="90"/>
        <v>0</v>
      </c>
    </row>
    <row r="117" spans="1:92" ht="16.350000000000001" customHeight="1" x14ac:dyDescent="0.2">
      <c r="A117" s="3074" t="s">
        <v>150</v>
      </c>
      <c r="B117" s="3075"/>
      <c r="C117" s="3076"/>
      <c r="D117" s="241">
        <f t="shared" si="74"/>
        <v>0</v>
      </c>
      <c r="E117" s="33">
        <f t="shared" si="75"/>
        <v>0</v>
      </c>
      <c r="F117" s="35">
        <f t="shared" si="76"/>
        <v>0</v>
      </c>
      <c r="G117" s="25">
        <f>SUM(ENERO:DICIEMBRE!G117)</f>
        <v>0</v>
      </c>
      <c r="H117" s="25">
        <f>SUM(ENERO:DICIEMBRE!H117)</f>
        <v>0</v>
      </c>
      <c r="I117" s="25">
        <f>SUM(ENERO:DICIEMBRE!I117)</f>
        <v>0</v>
      </c>
      <c r="J117" s="25">
        <f>SUM(ENERO:DICIEMBRE!J117)</f>
        <v>0</v>
      </c>
      <c r="K117" s="25">
        <f>SUM(ENERO:DICIEMBRE!K117)</f>
        <v>0</v>
      </c>
      <c r="L117" s="25">
        <f>SUM(ENERO:DICIEMBRE!L117)</f>
        <v>0</v>
      </c>
      <c r="M117" s="25">
        <f>SUM(ENERO:DICIEMBRE!M117)</f>
        <v>0</v>
      </c>
      <c r="N117" s="25">
        <f>SUM(ENERO:DICIEMBRE!N117)</f>
        <v>0</v>
      </c>
      <c r="O117" s="25">
        <f>SUM(ENERO:DICIEMBRE!O117)</f>
        <v>0</v>
      </c>
      <c r="P117" s="25">
        <f>SUM(ENERO:DICIEMBRE!P117)</f>
        <v>0</v>
      </c>
      <c r="Q117" s="25">
        <f>SUM(ENERO:DICIEMBRE!Q117)</f>
        <v>0</v>
      </c>
      <c r="R117" s="25">
        <f>SUM(ENERO:DICIEMBRE!R117)</f>
        <v>0</v>
      </c>
      <c r="S117" s="25">
        <f>SUM(ENERO:DICIEMBRE!S117)</f>
        <v>0</v>
      </c>
      <c r="T117" s="25">
        <f>SUM(ENERO:DICIEMBRE!T117)</f>
        <v>0</v>
      </c>
      <c r="U117" s="25">
        <f>SUM(ENERO:DICIEMBRE!U117)</f>
        <v>0</v>
      </c>
      <c r="V117" s="25">
        <f>SUM(ENERO:DICIEMBRE!V117)</f>
        <v>0</v>
      </c>
      <c r="W117" s="25">
        <f>SUM(ENERO:DICIEMBRE!W117)</f>
        <v>0</v>
      </c>
      <c r="X117" s="25">
        <f>SUM(ENERO:DICIEMBRE!X117)</f>
        <v>0</v>
      </c>
      <c r="Y117" s="25">
        <f>SUM(ENERO:DICIEMBRE!Y117)</f>
        <v>0</v>
      </c>
      <c r="Z117" s="25">
        <f>SUM(ENERO:DICIEMBRE!Z117)</f>
        <v>0</v>
      </c>
      <c r="AA117" s="25">
        <f>SUM(ENERO:DICIEMBRE!AA117)</f>
        <v>0</v>
      </c>
      <c r="AB117" s="25">
        <f>SUM(ENERO:DICIEMBRE!AB117)</f>
        <v>0</v>
      </c>
      <c r="AC117" s="25">
        <f>SUM(ENERO:DICIEMBRE!AC117)</f>
        <v>0</v>
      </c>
      <c r="AD117" s="25">
        <f>SUM(ENERO:DICIEMBRE!AD117)</f>
        <v>0</v>
      </c>
      <c r="AE117" s="25">
        <f>SUM(ENERO:DICIEMBRE!AE117)</f>
        <v>0</v>
      </c>
      <c r="AF117" s="25">
        <f>SUM(ENERO:DICIEMBRE!AF117)</f>
        <v>0</v>
      </c>
      <c r="AG117" s="25">
        <f>SUM(ENERO:DICIEMBRE!AG117)</f>
        <v>0</v>
      </c>
      <c r="AH117" s="25">
        <f>SUM(ENERO:DICIEMBRE!AH117)</f>
        <v>0</v>
      </c>
      <c r="AI117" s="25">
        <f>SUM(ENERO:DICIEMBRE!AI117)</f>
        <v>0</v>
      </c>
      <c r="AJ117" s="25">
        <f>SUM(ENERO:DICIEMBRE!AJ117)</f>
        <v>0</v>
      </c>
      <c r="AK117" s="25">
        <f>SUM(ENERO:DICIEMBRE!AK117)</f>
        <v>0</v>
      </c>
      <c r="AL117" s="25">
        <f>SUM(ENERO:DICIEMBRE!AL117)</f>
        <v>0</v>
      </c>
      <c r="AM117" s="25">
        <f>SUM(ENERO:DICIEMBRE!AM117)</f>
        <v>0</v>
      </c>
      <c r="AN117" s="25">
        <f>SUM(ENERO:DICIEMBRE!AN117)</f>
        <v>0</v>
      </c>
      <c r="AO117" s="25">
        <f>SUM(ENERO:DICIEMBRE!AO117)</f>
        <v>0</v>
      </c>
      <c r="AP117" s="25">
        <f>SUM(ENERO:DICIEMBRE!AP117)</f>
        <v>0</v>
      </c>
      <c r="AQ117" s="25">
        <f>SUM(ENERO:DICIEMBRE!AQ117)</f>
        <v>0</v>
      </c>
      <c r="AR117" s="25">
        <f>SUM(ENERO:DICIEMBRE!AR117)</f>
        <v>0</v>
      </c>
      <c r="AS117" s="25">
        <f>SUM(ENERO:DICIEMBRE!AS117)</f>
        <v>0</v>
      </c>
      <c r="AT117" s="25">
        <f>SUM(ENERO:DICIEMBRE!AT117)</f>
        <v>0</v>
      </c>
      <c r="AU117" s="25">
        <f>SUM(ENERO:DICIEMBRE!AU117)</f>
        <v>0</v>
      </c>
      <c r="AV117" s="25">
        <f>SUM(ENERO:DICIEMBRE!AV117)</f>
        <v>0</v>
      </c>
      <c r="AW117" s="29" t="str">
        <f t="shared" si="73"/>
        <v/>
      </c>
      <c r="BU117" s="3"/>
      <c r="BV117" s="3"/>
      <c r="BW117" s="4"/>
      <c r="CA117" s="31" t="str">
        <f t="shared" si="77"/>
        <v/>
      </c>
      <c r="CB117" s="31" t="str">
        <f t="shared" si="78"/>
        <v/>
      </c>
      <c r="CC117" s="31" t="str">
        <f t="shared" si="79"/>
        <v/>
      </c>
      <c r="CD117" s="31" t="str">
        <f t="shared" si="80"/>
        <v/>
      </c>
      <c r="CE117" s="31" t="str">
        <f t="shared" si="81"/>
        <v/>
      </c>
      <c r="CF117" s="31" t="str">
        <f t="shared" si="82"/>
        <v/>
      </c>
      <c r="CG117" s="31" t="str">
        <f t="shared" si="83"/>
        <v/>
      </c>
      <c r="CH117" s="32">
        <f t="shared" si="84"/>
        <v>0</v>
      </c>
      <c r="CI117" s="32">
        <f t="shared" si="85"/>
        <v>0</v>
      </c>
      <c r="CJ117" s="32">
        <f t="shared" si="86"/>
        <v>0</v>
      </c>
      <c r="CK117" s="32">
        <f t="shared" si="87"/>
        <v>0</v>
      </c>
      <c r="CL117" s="32">
        <f t="shared" si="88"/>
        <v>0</v>
      </c>
      <c r="CM117" s="32">
        <f t="shared" si="89"/>
        <v>0</v>
      </c>
      <c r="CN117" s="32">
        <f t="shared" si="90"/>
        <v>0</v>
      </c>
    </row>
    <row r="118" spans="1:92" ht="16.350000000000001" customHeight="1" x14ac:dyDescent="0.2">
      <c r="A118" s="3082" t="s">
        <v>151</v>
      </c>
      <c r="B118" s="3082"/>
      <c r="C118" s="3082"/>
      <c r="D118" s="241">
        <f t="shared" si="74"/>
        <v>0</v>
      </c>
      <c r="E118" s="33">
        <f>SUM(S118+U118+W118+Y118+AA118+AC118+AE118+AG118+AI118+AK118+AM118)</f>
        <v>0</v>
      </c>
      <c r="F118" s="35">
        <f>SUM(T118+V118+X118+Z118+AB118+AD118+AF118+AH118+AJ118+AL118+AN118)</f>
        <v>0</v>
      </c>
      <c r="G118" s="66"/>
      <c r="H118" s="67"/>
      <c r="I118" s="66"/>
      <c r="J118" s="250"/>
      <c r="K118" s="66"/>
      <c r="L118" s="67"/>
      <c r="M118" s="66"/>
      <c r="N118" s="67"/>
      <c r="O118" s="109"/>
      <c r="P118" s="67"/>
      <c r="Q118" s="109"/>
      <c r="R118" s="67"/>
      <c r="S118" s="25">
        <f>SUM(ENERO:DICIEMBRE!S118)</f>
        <v>0</v>
      </c>
      <c r="T118" s="25">
        <f>SUM(ENERO:DICIEMBRE!T118)</f>
        <v>0</v>
      </c>
      <c r="U118" s="25">
        <f>SUM(ENERO:DICIEMBRE!U118)</f>
        <v>0</v>
      </c>
      <c r="V118" s="25">
        <f>SUM(ENERO:DICIEMBRE!V118)</f>
        <v>0</v>
      </c>
      <c r="W118" s="25">
        <f>SUM(ENERO:DICIEMBRE!W118)</f>
        <v>0</v>
      </c>
      <c r="X118" s="25">
        <f>SUM(ENERO:DICIEMBRE!X118)</f>
        <v>0</v>
      </c>
      <c r="Y118" s="25">
        <f>SUM(ENERO:DICIEMBRE!Y118)</f>
        <v>0</v>
      </c>
      <c r="Z118" s="25">
        <f>SUM(ENERO:DICIEMBRE!Z118)</f>
        <v>0</v>
      </c>
      <c r="AA118" s="25">
        <f>SUM(ENERO:DICIEMBRE!AA118)</f>
        <v>0</v>
      </c>
      <c r="AB118" s="25">
        <f>SUM(ENERO:DICIEMBRE!AB118)</f>
        <v>0</v>
      </c>
      <c r="AC118" s="25">
        <f>SUM(ENERO:DICIEMBRE!AC118)</f>
        <v>0</v>
      </c>
      <c r="AD118" s="25">
        <f>SUM(ENERO:DICIEMBRE!AD118)</f>
        <v>0</v>
      </c>
      <c r="AE118" s="25">
        <f>SUM(ENERO:DICIEMBRE!AE118)</f>
        <v>0</v>
      </c>
      <c r="AF118" s="25">
        <f>SUM(ENERO:DICIEMBRE!AF118)</f>
        <v>0</v>
      </c>
      <c r="AG118" s="25">
        <f>SUM(ENERO:DICIEMBRE!AG118)</f>
        <v>0</v>
      </c>
      <c r="AH118" s="25">
        <f>SUM(ENERO:DICIEMBRE!AH118)</f>
        <v>0</v>
      </c>
      <c r="AI118" s="25">
        <f>SUM(ENERO:DICIEMBRE!AI118)</f>
        <v>0</v>
      </c>
      <c r="AJ118" s="25">
        <f>SUM(ENERO:DICIEMBRE!AJ118)</f>
        <v>0</v>
      </c>
      <c r="AK118" s="25">
        <f>SUM(ENERO:DICIEMBRE!AK118)</f>
        <v>0</v>
      </c>
      <c r="AL118" s="25">
        <f>SUM(ENERO:DICIEMBRE!AL118)</f>
        <v>0</v>
      </c>
      <c r="AM118" s="25">
        <f>SUM(ENERO:DICIEMBRE!AM118)</f>
        <v>0</v>
      </c>
      <c r="AN118" s="25">
        <f>SUM(ENERO:DICIEMBRE!AN118)</f>
        <v>0</v>
      </c>
      <c r="AO118" s="25">
        <f>SUM(ENERO:DICIEMBRE!AO118)</f>
        <v>0</v>
      </c>
      <c r="AP118" s="25">
        <f>SUM(ENERO:DICIEMBRE!AP118)</f>
        <v>0</v>
      </c>
      <c r="AQ118" s="25">
        <f>SUM(ENERO:DICIEMBRE!AQ118)</f>
        <v>0</v>
      </c>
      <c r="AR118" s="25">
        <f>SUM(ENERO:DICIEMBRE!AR118)</f>
        <v>0</v>
      </c>
      <c r="AS118" s="25">
        <f>SUM(ENERO:DICIEMBRE!AS118)</f>
        <v>0</v>
      </c>
      <c r="AT118" s="25">
        <f>SUM(ENERO:DICIEMBRE!AT118)</f>
        <v>0</v>
      </c>
      <c r="AU118" s="25">
        <f>SUM(ENERO:DICIEMBRE!AU118)</f>
        <v>0</v>
      </c>
      <c r="AV118" s="25">
        <f>SUM(ENERO:DICIEMBRE!AV118)</f>
        <v>0</v>
      </c>
      <c r="AW118" s="29" t="str">
        <f t="shared" si="73"/>
        <v/>
      </c>
      <c r="BU118" s="3"/>
      <c r="BV118" s="3"/>
      <c r="BW118" s="4"/>
      <c r="CA118" s="31" t="str">
        <f t="shared" si="77"/>
        <v/>
      </c>
      <c r="CB118" s="31" t="str">
        <f t="shared" si="78"/>
        <v/>
      </c>
      <c r="CC118" s="31" t="str">
        <f t="shared" si="79"/>
        <v/>
      </c>
      <c r="CD118" s="31" t="str">
        <f t="shared" si="80"/>
        <v/>
      </c>
      <c r="CE118" s="31" t="str">
        <f t="shared" si="81"/>
        <v/>
      </c>
      <c r="CF118" s="31" t="str">
        <f t="shared" si="82"/>
        <v/>
      </c>
      <c r="CG118" s="31" t="str">
        <f t="shared" si="83"/>
        <v/>
      </c>
      <c r="CH118" s="32">
        <f t="shared" si="84"/>
        <v>0</v>
      </c>
      <c r="CI118" s="32">
        <f t="shared" si="85"/>
        <v>0</v>
      </c>
      <c r="CJ118" s="32">
        <f t="shared" si="86"/>
        <v>0</v>
      </c>
      <c r="CK118" s="32">
        <f t="shared" si="87"/>
        <v>0</v>
      </c>
      <c r="CL118" s="32">
        <f t="shared" si="88"/>
        <v>0</v>
      </c>
      <c r="CM118" s="32">
        <f t="shared" si="89"/>
        <v>0</v>
      </c>
      <c r="CN118" s="32">
        <f t="shared" si="90"/>
        <v>0</v>
      </c>
    </row>
    <row r="119" spans="1:92" ht="16.350000000000001" customHeight="1" x14ac:dyDescent="0.2">
      <c r="A119" s="3082" t="s">
        <v>152</v>
      </c>
      <c r="B119" s="3082"/>
      <c r="C119" s="3082"/>
      <c r="D119" s="241">
        <f t="shared" si="74"/>
        <v>154</v>
      </c>
      <c r="E119" s="33">
        <f>SUM(S119+U119+W119+Y119+AA119+AC119+AE119+AG119+AI119+AK119+AM119)</f>
        <v>37</v>
      </c>
      <c r="F119" s="35">
        <f>SUM(T119+V119+X119+Z119+AB119+AD119+AF119+AH119+AJ119+AL119+AN119)</f>
        <v>117</v>
      </c>
      <c r="G119" s="243"/>
      <c r="H119" s="244"/>
      <c r="I119" s="243"/>
      <c r="J119" s="245"/>
      <c r="K119" s="243"/>
      <c r="L119" s="244"/>
      <c r="M119" s="243"/>
      <c r="N119" s="244"/>
      <c r="O119" s="246"/>
      <c r="P119" s="244"/>
      <c r="Q119" s="246"/>
      <c r="R119" s="244"/>
      <c r="S119" s="25">
        <f>SUM(ENERO:DICIEMBRE!S119)</f>
        <v>0</v>
      </c>
      <c r="T119" s="25">
        <f>SUM(ENERO:DICIEMBRE!T119)</f>
        <v>0</v>
      </c>
      <c r="U119" s="25">
        <f>SUM(ENERO:DICIEMBRE!U119)</f>
        <v>0</v>
      </c>
      <c r="V119" s="25">
        <f>SUM(ENERO:DICIEMBRE!V119)</f>
        <v>0</v>
      </c>
      <c r="W119" s="25">
        <f>SUM(ENERO:DICIEMBRE!W119)</f>
        <v>1</v>
      </c>
      <c r="X119" s="25">
        <f>SUM(ENERO:DICIEMBRE!X119)</f>
        <v>4</v>
      </c>
      <c r="Y119" s="25">
        <f>SUM(ENERO:DICIEMBRE!Y119)</f>
        <v>11</v>
      </c>
      <c r="Z119" s="25">
        <f>SUM(ENERO:DICIEMBRE!Z119)</f>
        <v>19</v>
      </c>
      <c r="AA119" s="25">
        <f>SUM(ENERO:DICIEMBRE!AA119)</f>
        <v>2</v>
      </c>
      <c r="AB119" s="25">
        <f>SUM(ENERO:DICIEMBRE!AB119)</f>
        <v>3</v>
      </c>
      <c r="AC119" s="25">
        <f>SUM(ENERO:DICIEMBRE!AC119)</f>
        <v>1</v>
      </c>
      <c r="AD119" s="25">
        <f>SUM(ENERO:DICIEMBRE!AD119)</f>
        <v>15</v>
      </c>
      <c r="AE119" s="25">
        <f>SUM(ENERO:DICIEMBRE!AE119)</f>
        <v>5</v>
      </c>
      <c r="AF119" s="25">
        <f>SUM(ENERO:DICIEMBRE!AF119)</f>
        <v>38</v>
      </c>
      <c r="AG119" s="25">
        <f>SUM(ENERO:DICIEMBRE!AG119)</f>
        <v>13</v>
      </c>
      <c r="AH119" s="25">
        <f>SUM(ENERO:DICIEMBRE!AH119)</f>
        <v>31</v>
      </c>
      <c r="AI119" s="25">
        <f>SUM(ENERO:DICIEMBRE!AI119)</f>
        <v>2</v>
      </c>
      <c r="AJ119" s="25">
        <f>SUM(ENERO:DICIEMBRE!AJ119)</f>
        <v>6</v>
      </c>
      <c r="AK119" s="25">
        <f>SUM(ENERO:DICIEMBRE!AK119)</f>
        <v>2</v>
      </c>
      <c r="AL119" s="25">
        <f>SUM(ENERO:DICIEMBRE!AL119)</f>
        <v>1</v>
      </c>
      <c r="AM119" s="25">
        <f>SUM(ENERO:DICIEMBRE!AM119)</f>
        <v>0</v>
      </c>
      <c r="AN119" s="25">
        <f>SUM(ENERO:DICIEMBRE!AN119)</f>
        <v>0</v>
      </c>
      <c r="AO119" s="25">
        <f>SUM(ENERO:DICIEMBRE!AO119)</f>
        <v>0</v>
      </c>
      <c r="AP119" s="25">
        <f>SUM(ENERO:DICIEMBRE!AP119)</f>
        <v>0</v>
      </c>
      <c r="AQ119" s="25">
        <f>SUM(ENERO:DICIEMBRE!AQ119)</f>
        <v>154</v>
      </c>
      <c r="AR119" s="25">
        <f>SUM(ENERO:DICIEMBRE!AR119)</f>
        <v>0</v>
      </c>
      <c r="AS119" s="25">
        <f>SUM(ENERO:DICIEMBRE!AS119)</f>
        <v>0</v>
      </c>
      <c r="AT119" s="25">
        <f>SUM(ENERO:DICIEMBRE!AT119)</f>
        <v>0</v>
      </c>
      <c r="AU119" s="25">
        <f>SUM(ENERO:DICIEMBRE!AU119)</f>
        <v>0</v>
      </c>
      <c r="AV119" s="25">
        <f>SUM(ENERO:DICIEMBRE!AV119)</f>
        <v>0</v>
      </c>
      <c r="AW119" s="29" t="str">
        <f t="shared" si="73"/>
        <v/>
      </c>
      <c r="BU119" s="3"/>
      <c r="BV119" s="3"/>
      <c r="BW119" s="4"/>
      <c r="CA119" s="31" t="str">
        <f t="shared" si="77"/>
        <v/>
      </c>
      <c r="CB119" s="31" t="str">
        <f t="shared" si="78"/>
        <v/>
      </c>
      <c r="CC119" s="31" t="str">
        <f t="shared" si="79"/>
        <v/>
      </c>
      <c r="CD119" s="31" t="str">
        <f t="shared" si="80"/>
        <v/>
      </c>
      <c r="CE119" s="31" t="str">
        <f t="shared" si="81"/>
        <v/>
      </c>
      <c r="CF119" s="31" t="str">
        <f t="shared" si="82"/>
        <v/>
      </c>
      <c r="CG119" s="31" t="str">
        <f t="shared" si="83"/>
        <v/>
      </c>
      <c r="CH119" s="32">
        <f t="shared" si="84"/>
        <v>0</v>
      </c>
      <c r="CI119" s="32">
        <f t="shared" si="85"/>
        <v>0</v>
      </c>
      <c r="CJ119" s="32">
        <f t="shared" si="86"/>
        <v>0</v>
      </c>
      <c r="CK119" s="32">
        <f t="shared" si="87"/>
        <v>0</v>
      </c>
      <c r="CL119" s="32">
        <f t="shared" si="88"/>
        <v>0</v>
      </c>
      <c r="CM119" s="32">
        <f t="shared" si="89"/>
        <v>0</v>
      </c>
      <c r="CN119" s="32">
        <f t="shared" si="90"/>
        <v>0</v>
      </c>
    </row>
    <row r="120" spans="1:92" ht="16.350000000000001" customHeight="1" x14ac:dyDescent="0.2">
      <c r="A120" s="3074" t="s">
        <v>153</v>
      </c>
      <c r="B120" s="3075"/>
      <c r="C120" s="3076"/>
      <c r="D120" s="241">
        <f t="shared" si="74"/>
        <v>148</v>
      </c>
      <c r="E120" s="33">
        <f>SUM(U120+W120+Y120+AA120+AC120+AE120+AG120+AI120+AK120+AM120)</f>
        <v>52</v>
      </c>
      <c r="F120" s="35">
        <f>SUM(V120+X120+Z120+AB120+AD120+AF120+AH120+AJ120+AL120+AN120)</f>
        <v>96</v>
      </c>
      <c r="G120" s="243"/>
      <c r="H120" s="244"/>
      <c r="I120" s="243"/>
      <c r="J120" s="245"/>
      <c r="K120" s="243"/>
      <c r="L120" s="244"/>
      <c r="M120" s="243"/>
      <c r="N120" s="244"/>
      <c r="O120" s="246"/>
      <c r="P120" s="244"/>
      <c r="Q120" s="246"/>
      <c r="R120" s="244"/>
      <c r="S120" s="246"/>
      <c r="T120" s="244"/>
      <c r="U120" s="25">
        <f>SUM(ENERO:DICIEMBRE!U120)</f>
        <v>0</v>
      </c>
      <c r="V120" s="25">
        <f>SUM(ENERO:DICIEMBRE!V120)</f>
        <v>0</v>
      </c>
      <c r="W120" s="25">
        <f>SUM(ENERO:DICIEMBRE!W120)</f>
        <v>9</v>
      </c>
      <c r="X120" s="25">
        <f>SUM(ENERO:DICIEMBRE!X120)</f>
        <v>6</v>
      </c>
      <c r="Y120" s="25">
        <f>SUM(ENERO:DICIEMBRE!Y120)</f>
        <v>14</v>
      </c>
      <c r="Z120" s="25">
        <f>SUM(ENERO:DICIEMBRE!Z120)</f>
        <v>10</v>
      </c>
      <c r="AA120" s="25">
        <f>SUM(ENERO:DICIEMBRE!AA120)</f>
        <v>1</v>
      </c>
      <c r="AB120" s="25">
        <f>SUM(ENERO:DICIEMBRE!AB120)</f>
        <v>4</v>
      </c>
      <c r="AC120" s="25">
        <f>SUM(ENERO:DICIEMBRE!AC120)</f>
        <v>9</v>
      </c>
      <c r="AD120" s="25">
        <f>SUM(ENERO:DICIEMBRE!AD120)</f>
        <v>17</v>
      </c>
      <c r="AE120" s="25">
        <f>SUM(ENERO:DICIEMBRE!AE120)</f>
        <v>3</v>
      </c>
      <c r="AF120" s="25">
        <f>SUM(ENERO:DICIEMBRE!AF120)</f>
        <v>16</v>
      </c>
      <c r="AG120" s="25">
        <f>SUM(ENERO:DICIEMBRE!AG120)</f>
        <v>10</v>
      </c>
      <c r="AH120" s="25">
        <f>SUM(ENERO:DICIEMBRE!AH120)</f>
        <v>31</v>
      </c>
      <c r="AI120" s="25">
        <f>SUM(ENERO:DICIEMBRE!AI120)</f>
        <v>2</v>
      </c>
      <c r="AJ120" s="25">
        <f>SUM(ENERO:DICIEMBRE!AJ120)</f>
        <v>5</v>
      </c>
      <c r="AK120" s="25">
        <f>SUM(ENERO:DICIEMBRE!AK120)</f>
        <v>2</v>
      </c>
      <c r="AL120" s="25">
        <f>SUM(ENERO:DICIEMBRE!AL120)</f>
        <v>5</v>
      </c>
      <c r="AM120" s="25">
        <f>SUM(ENERO:DICIEMBRE!AM120)</f>
        <v>2</v>
      </c>
      <c r="AN120" s="25">
        <f>SUM(ENERO:DICIEMBRE!AN120)</f>
        <v>2</v>
      </c>
      <c r="AO120" s="25">
        <f>SUM(ENERO:DICIEMBRE!AO120)</f>
        <v>0</v>
      </c>
      <c r="AP120" s="25">
        <f>SUM(ENERO:DICIEMBRE!AP120)</f>
        <v>0</v>
      </c>
      <c r="AQ120" s="25">
        <f>SUM(ENERO:DICIEMBRE!AQ120)</f>
        <v>142</v>
      </c>
      <c r="AR120" s="25">
        <f>SUM(ENERO:DICIEMBRE!AR120)</f>
        <v>0</v>
      </c>
      <c r="AS120" s="25">
        <f>SUM(ENERO:DICIEMBRE!AS120)</f>
        <v>0</v>
      </c>
      <c r="AT120" s="25">
        <f>SUM(ENERO:DICIEMBRE!AT120)</f>
        <v>1</v>
      </c>
      <c r="AU120" s="25">
        <f>SUM(ENERO:DICIEMBRE!AU120)</f>
        <v>0</v>
      </c>
      <c r="AV120" s="25">
        <f>SUM(ENERO:DICIEMBRE!AV120)</f>
        <v>0</v>
      </c>
      <c r="AW120" s="29" t="str">
        <f t="shared" si="73"/>
        <v/>
      </c>
      <c r="BU120" s="3"/>
      <c r="BV120" s="3"/>
      <c r="BW120" s="4"/>
      <c r="CA120" s="31" t="str">
        <f t="shared" si="77"/>
        <v/>
      </c>
      <c r="CB120" s="31" t="str">
        <f t="shared" si="78"/>
        <v/>
      </c>
      <c r="CC120" s="31" t="str">
        <f t="shared" si="79"/>
        <v/>
      </c>
      <c r="CD120" s="31" t="str">
        <f t="shared" si="80"/>
        <v/>
      </c>
      <c r="CE120" s="31" t="str">
        <f t="shared" si="81"/>
        <v/>
      </c>
      <c r="CF120" s="31" t="str">
        <f t="shared" si="82"/>
        <v/>
      </c>
      <c r="CG120" s="31" t="str">
        <f t="shared" si="83"/>
        <v/>
      </c>
      <c r="CH120" s="32">
        <f t="shared" si="84"/>
        <v>0</v>
      </c>
      <c r="CI120" s="32">
        <f t="shared" si="85"/>
        <v>0</v>
      </c>
      <c r="CJ120" s="32">
        <f t="shared" si="86"/>
        <v>0</v>
      </c>
      <c r="CK120" s="32">
        <f t="shared" si="87"/>
        <v>0</v>
      </c>
      <c r="CL120" s="32">
        <f t="shared" si="88"/>
        <v>0</v>
      </c>
      <c r="CM120" s="32">
        <f t="shared" si="89"/>
        <v>0</v>
      </c>
      <c r="CN120" s="32">
        <f t="shared" si="90"/>
        <v>0</v>
      </c>
    </row>
    <row r="121" spans="1:92" ht="16.350000000000001" customHeight="1" x14ac:dyDescent="0.2">
      <c r="A121" s="3074" t="s">
        <v>154</v>
      </c>
      <c r="B121" s="3075"/>
      <c r="C121" s="3076"/>
      <c r="D121" s="241">
        <f t="shared" si="74"/>
        <v>0</v>
      </c>
      <c r="E121" s="33">
        <f>SUM(Y121+AA121+AC121+AE121+AG121+AI121+AK121+AM121)</f>
        <v>0</v>
      </c>
      <c r="F121" s="35">
        <f>SUM(Z121+AB121+AD121+AF121+AH121+AJ121+AL121+AN121)</f>
        <v>0</v>
      </c>
      <c r="G121" s="243"/>
      <c r="H121" s="244"/>
      <c r="I121" s="243"/>
      <c r="J121" s="245"/>
      <c r="K121" s="243"/>
      <c r="L121" s="244"/>
      <c r="M121" s="243"/>
      <c r="N121" s="244"/>
      <c r="O121" s="246"/>
      <c r="P121" s="244"/>
      <c r="Q121" s="246"/>
      <c r="R121" s="244"/>
      <c r="S121" s="246"/>
      <c r="T121" s="244"/>
      <c r="U121" s="246"/>
      <c r="V121" s="244"/>
      <c r="W121" s="246"/>
      <c r="X121" s="244"/>
      <c r="Y121" s="25">
        <f>SUM(ENERO:DICIEMBRE!Y121)</f>
        <v>0</v>
      </c>
      <c r="Z121" s="25">
        <f>SUM(ENERO:DICIEMBRE!Z121)</f>
        <v>0</v>
      </c>
      <c r="AA121" s="25">
        <f>SUM(ENERO:DICIEMBRE!AA121)</f>
        <v>0</v>
      </c>
      <c r="AB121" s="25">
        <f>SUM(ENERO:DICIEMBRE!AB121)</f>
        <v>0</v>
      </c>
      <c r="AC121" s="25">
        <f>SUM(ENERO:DICIEMBRE!AC121)</f>
        <v>0</v>
      </c>
      <c r="AD121" s="25">
        <f>SUM(ENERO:DICIEMBRE!AD121)</f>
        <v>0</v>
      </c>
      <c r="AE121" s="25">
        <f>SUM(ENERO:DICIEMBRE!AE121)</f>
        <v>0</v>
      </c>
      <c r="AF121" s="25">
        <f>SUM(ENERO:DICIEMBRE!AF121)</f>
        <v>0</v>
      </c>
      <c r="AG121" s="25">
        <f>SUM(ENERO:DICIEMBRE!AG121)</f>
        <v>0</v>
      </c>
      <c r="AH121" s="25">
        <f>SUM(ENERO:DICIEMBRE!AH121)</f>
        <v>0</v>
      </c>
      <c r="AI121" s="25">
        <f>SUM(ENERO:DICIEMBRE!AI121)</f>
        <v>0</v>
      </c>
      <c r="AJ121" s="25">
        <f>SUM(ENERO:DICIEMBRE!AJ121)</f>
        <v>0</v>
      </c>
      <c r="AK121" s="25">
        <f>SUM(ENERO:DICIEMBRE!AK121)</f>
        <v>0</v>
      </c>
      <c r="AL121" s="25">
        <f>SUM(ENERO:DICIEMBRE!AL121)</f>
        <v>0</v>
      </c>
      <c r="AM121" s="25">
        <f>SUM(ENERO:DICIEMBRE!AM121)</f>
        <v>0</v>
      </c>
      <c r="AN121" s="25">
        <f>SUM(ENERO:DICIEMBRE!AN121)</f>
        <v>0</v>
      </c>
      <c r="AO121" s="247"/>
      <c r="AP121" s="25">
        <f>SUM(ENERO:DICIEMBRE!AP121)</f>
        <v>0</v>
      </c>
      <c r="AQ121" s="25">
        <f>SUM(ENERO:DICIEMBRE!AQ121)</f>
        <v>0</v>
      </c>
      <c r="AR121" s="25">
        <f>SUM(ENERO:DICIEMBRE!AR121)</f>
        <v>0</v>
      </c>
      <c r="AS121" s="25">
        <f>SUM(ENERO:DICIEMBRE!AS121)</f>
        <v>0</v>
      </c>
      <c r="AT121" s="25">
        <f>SUM(ENERO:DICIEMBRE!AT121)</f>
        <v>0</v>
      </c>
      <c r="AU121" s="25">
        <f>SUM(ENERO:DICIEMBRE!AU121)</f>
        <v>0</v>
      </c>
      <c r="AV121" s="25">
        <f>SUM(ENERO:DICIEMBRE!AV121)</f>
        <v>0</v>
      </c>
      <c r="AW121" s="29" t="str">
        <f t="shared" si="73"/>
        <v/>
      </c>
      <c r="BU121" s="3"/>
      <c r="BV121" s="3"/>
      <c r="BW121" s="4"/>
      <c r="CA121" s="31"/>
      <c r="CB121" s="31" t="str">
        <f t="shared" si="78"/>
        <v/>
      </c>
      <c r="CC121" s="31" t="str">
        <f t="shared" si="79"/>
        <v/>
      </c>
      <c r="CD121" s="31" t="str">
        <f t="shared" si="80"/>
        <v/>
      </c>
      <c r="CE121" s="31" t="str">
        <f t="shared" si="81"/>
        <v/>
      </c>
      <c r="CF121" s="31" t="str">
        <f t="shared" si="82"/>
        <v/>
      </c>
      <c r="CG121" s="31" t="str">
        <f t="shared" si="83"/>
        <v/>
      </c>
      <c r="CH121" s="32"/>
      <c r="CI121" s="32">
        <f t="shared" si="85"/>
        <v>0</v>
      </c>
      <c r="CJ121" s="32">
        <f t="shared" si="86"/>
        <v>0</v>
      </c>
      <c r="CK121" s="32">
        <f t="shared" si="87"/>
        <v>0</v>
      </c>
      <c r="CL121" s="32">
        <f t="shared" si="88"/>
        <v>0</v>
      </c>
      <c r="CM121" s="32">
        <f t="shared" si="89"/>
        <v>0</v>
      </c>
      <c r="CN121" s="32">
        <f t="shared" si="90"/>
        <v>0</v>
      </c>
    </row>
    <row r="122" spans="1:92" ht="16.350000000000001" customHeight="1" x14ac:dyDescent="0.2">
      <c r="A122" s="3086" t="s">
        <v>155</v>
      </c>
      <c r="B122" s="3086"/>
      <c r="C122" s="3086"/>
      <c r="D122" s="241">
        <f t="shared" si="74"/>
        <v>128</v>
      </c>
      <c r="E122" s="33">
        <f t="shared" si="75"/>
        <v>27</v>
      </c>
      <c r="F122" s="35">
        <f t="shared" si="76"/>
        <v>101</v>
      </c>
      <c r="G122" s="25">
        <f>SUM(ENERO:DICIEMBRE!G122)</f>
        <v>0</v>
      </c>
      <c r="H122" s="25">
        <f>SUM(ENERO:DICIEMBRE!H122)</f>
        <v>0</v>
      </c>
      <c r="I122" s="25">
        <f>SUM(ENERO:DICIEMBRE!I122)</f>
        <v>0</v>
      </c>
      <c r="J122" s="25">
        <f>SUM(ENERO:DICIEMBRE!J122)</f>
        <v>0</v>
      </c>
      <c r="K122" s="25">
        <f>SUM(ENERO:DICIEMBRE!K122)</f>
        <v>0</v>
      </c>
      <c r="L122" s="25">
        <f>SUM(ENERO:DICIEMBRE!L122)</f>
        <v>0</v>
      </c>
      <c r="M122" s="25">
        <f>SUM(ENERO:DICIEMBRE!M122)</f>
        <v>0</v>
      </c>
      <c r="N122" s="25">
        <f>SUM(ENERO:DICIEMBRE!N122)</f>
        <v>0</v>
      </c>
      <c r="O122" s="25">
        <f>SUM(ENERO:DICIEMBRE!O122)</f>
        <v>0</v>
      </c>
      <c r="P122" s="25">
        <f>SUM(ENERO:DICIEMBRE!P122)</f>
        <v>0</v>
      </c>
      <c r="Q122" s="25">
        <f>SUM(ENERO:DICIEMBRE!Q122)</f>
        <v>0</v>
      </c>
      <c r="R122" s="25">
        <f>SUM(ENERO:DICIEMBRE!R122)</f>
        <v>0</v>
      </c>
      <c r="S122" s="25">
        <f>SUM(ENERO:DICIEMBRE!S122)</f>
        <v>0</v>
      </c>
      <c r="T122" s="25">
        <f>SUM(ENERO:DICIEMBRE!T122)</f>
        <v>0</v>
      </c>
      <c r="U122" s="25">
        <f>SUM(ENERO:DICIEMBRE!U122)</f>
        <v>0</v>
      </c>
      <c r="V122" s="25">
        <f>SUM(ENERO:DICIEMBRE!V122)</f>
        <v>0</v>
      </c>
      <c r="W122" s="25">
        <f>SUM(ENERO:DICIEMBRE!W122)</f>
        <v>1</v>
      </c>
      <c r="X122" s="25">
        <f>SUM(ENERO:DICIEMBRE!X122)</f>
        <v>2</v>
      </c>
      <c r="Y122" s="25">
        <f>SUM(ENERO:DICIEMBRE!Y122)</f>
        <v>9</v>
      </c>
      <c r="Z122" s="25">
        <f>SUM(ENERO:DICIEMBRE!Z122)</f>
        <v>35</v>
      </c>
      <c r="AA122" s="25">
        <f>SUM(ENERO:DICIEMBRE!AA122)</f>
        <v>1</v>
      </c>
      <c r="AB122" s="25">
        <f>SUM(ENERO:DICIEMBRE!AB122)</f>
        <v>6</v>
      </c>
      <c r="AC122" s="25">
        <f>SUM(ENERO:DICIEMBRE!AC122)</f>
        <v>1</v>
      </c>
      <c r="AD122" s="25">
        <f>SUM(ENERO:DICIEMBRE!AD122)</f>
        <v>7</v>
      </c>
      <c r="AE122" s="25">
        <f>SUM(ENERO:DICIEMBRE!AE122)</f>
        <v>2</v>
      </c>
      <c r="AF122" s="25">
        <f>SUM(ENERO:DICIEMBRE!AF122)</f>
        <v>9</v>
      </c>
      <c r="AG122" s="25">
        <f>SUM(ENERO:DICIEMBRE!AG122)</f>
        <v>4</v>
      </c>
      <c r="AH122" s="25">
        <f>SUM(ENERO:DICIEMBRE!AH122)</f>
        <v>18</v>
      </c>
      <c r="AI122" s="25">
        <f>SUM(ENERO:DICIEMBRE!AI122)</f>
        <v>1</v>
      </c>
      <c r="AJ122" s="25">
        <f>SUM(ENERO:DICIEMBRE!AJ122)</f>
        <v>13</v>
      </c>
      <c r="AK122" s="25">
        <f>SUM(ENERO:DICIEMBRE!AK122)</f>
        <v>4</v>
      </c>
      <c r="AL122" s="25">
        <f>SUM(ENERO:DICIEMBRE!AL122)</f>
        <v>10</v>
      </c>
      <c r="AM122" s="25">
        <f>SUM(ENERO:DICIEMBRE!AM122)</f>
        <v>4</v>
      </c>
      <c r="AN122" s="25">
        <f>SUM(ENERO:DICIEMBRE!AN122)</f>
        <v>1</v>
      </c>
      <c r="AO122" s="25">
        <f>SUM(ENERO:DICIEMBRE!AO122)</f>
        <v>0</v>
      </c>
      <c r="AP122" s="25">
        <f>SUM(ENERO:DICIEMBRE!AP122)</f>
        <v>10</v>
      </c>
      <c r="AQ122" s="25">
        <f>SUM(ENERO:DICIEMBRE!AQ122)</f>
        <v>128</v>
      </c>
      <c r="AR122" s="25">
        <f>SUM(ENERO:DICIEMBRE!AR122)</f>
        <v>0</v>
      </c>
      <c r="AS122" s="25">
        <f>SUM(ENERO:DICIEMBRE!AS122)</f>
        <v>0</v>
      </c>
      <c r="AT122" s="25">
        <f>SUM(ENERO:DICIEMBRE!AT122)</f>
        <v>0</v>
      </c>
      <c r="AU122" s="25">
        <f>SUM(ENERO:DICIEMBRE!AU122)</f>
        <v>0</v>
      </c>
      <c r="AV122" s="25">
        <f>SUM(ENERO:DICIEMBRE!AV122)</f>
        <v>0</v>
      </c>
      <c r="AW122" s="29" t="str">
        <f t="shared" si="73"/>
        <v/>
      </c>
      <c r="BU122" s="3"/>
      <c r="BV122" s="3"/>
      <c r="BW122" s="4"/>
      <c r="CA122" s="31" t="str">
        <f t="shared" si="77"/>
        <v/>
      </c>
      <c r="CB122" s="31" t="str">
        <f t="shared" si="78"/>
        <v/>
      </c>
      <c r="CC122" s="31" t="str">
        <f t="shared" si="79"/>
        <v/>
      </c>
      <c r="CD122" s="31" t="str">
        <f t="shared" si="80"/>
        <v/>
      </c>
      <c r="CE122" s="31" t="str">
        <f t="shared" si="81"/>
        <v/>
      </c>
      <c r="CF122" s="31" t="str">
        <f t="shared" si="82"/>
        <v/>
      </c>
      <c r="CG122" s="31" t="str">
        <f t="shared" si="83"/>
        <v/>
      </c>
      <c r="CH122" s="32">
        <f t="shared" si="84"/>
        <v>0</v>
      </c>
      <c r="CI122" s="32">
        <f t="shared" si="85"/>
        <v>0</v>
      </c>
      <c r="CJ122" s="32">
        <f t="shared" si="86"/>
        <v>0</v>
      </c>
      <c r="CK122" s="32">
        <f t="shared" si="87"/>
        <v>0</v>
      </c>
      <c r="CL122" s="32">
        <f t="shared" si="88"/>
        <v>0</v>
      </c>
      <c r="CM122" s="32">
        <f t="shared" si="89"/>
        <v>0</v>
      </c>
      <c r="CN122" s="32">
        <f t="shared" si="90"/>
        <v>0</v>
      </c>
    </row>
    <row r="123" spans="1:92" ht="16.350000000000001" customHeight="1" x14ac:dyDescent="0.2">
      <c r="A123" s="3030" t="s">
        <v>156</v>
      </c>
      <c r="B123" s="3031"/>
      <c r="C123" s="3087"/>
      <c r="D123" s="241">
        <f t="shared" si="74"/>
        <v>0</v>
      </c>
      <c r="E123" s="33">
        <f>SUM(Y123+AA123+AC123+AE123+AG123+AI123+AK123+AM123)</f>
        <v>0</v>
      </c>
      <c r="F123" s="35">
        <f>SUM(Z123+AB123+AD123+AF123+AH123+AJ123+AL123+AN123)</f>
        <v>0</v>
      </c>
      <c r="G123" s="243"/>
      <c r="H123" s="244"/>
      <c r="I123" s="243"/>
      <c r="J123" s="245"/>
      <c r="K123" s="243"/>
      <c r="L123" s="244"/>
      <c r="M123" s="243"/>
      <c r="N123" s="244"/>
      <c r="O123" s="246"/>
      <c r="P123" s="244"/>
      <c r="Q123" s="246"/>
      <c r="R123" s="244"/>
      <c r="S123" s="246"/>
      <c r="T123" s="244"/>
      <c r="U123" s="246"/>
      <c r="V123" s="244"/>
      <c r="W123" s="246"/>
      <c r="X123" s="244"/>
      <c r="Y123" s="25">
        <f>SUM(ENERO:DICIEMBRE!Y123)</f>
        <v>0</v>
      </c>
      <c r="Z123" s="25">
        <f>SUM(ENERO:DICIEMBRE!Z123)</f>
        <v>0</v>
      </c>
      <c r="AA123" s="25">
        <f>SUM(ENERO:DICIEMBRE!AA123)</f>
        <v>0</v>
      </c>
      <c r="AB123" s="25">
        <f>SUM(ENERO:DICIEMBRE!AB123)</f>
        <v>0</v>
      </c>
      <c r="AC123" s="25">
        <f>SUM(ENERO:DICIEMBRE!AC123)</f>
        <v>0</v>
      </c>
      <c r="AD123" s="25">
        <f>SUM(ENERO:DICIEMBRE!AD123)</f>
        <v>0</v>
      </c>
      <c r="AE123" s="25">
        <f>SUM(ENERO:DICIEMBRE!AE123)</f>
        <v>0</v>
      </c>
      <c r="AF123" s="25">
        <f>SUM(ENERO:DICIEMBRE!AF123)</f>
        <v>0</v>
      </c>
      <c r="AG123" s="25">
        <f>SUM(ENERO:DICIEMBRE!AG123)</f>
        <v>0</v>
      </c>
      <c r="AH123" s="25">
        <f>SUM(ENERO:DICIEMBRE!AH123)</f>
        <v>0</v>
      </c>
      <c r="AI123" s="25">
        <f>SUM(ENERO:DICIEMBRE!AI123)</f>
        <v>0</v>
      </c>
      <c r="AJ123" s="25">
        <f>SUM(ENERO:DICIEMBRE!AJ123)</f>
        <v>0</v>
      </c>
      <c r="AK123" s="25">
        <f>SUM(ENERO:DICIEMBRE!AK123)</f>
        <v>0</v>
      </c>
      <c r="AL123" s="25">
        <f>SUM(ENERO:DICIEMBRE!AL123)</f>
        <v>0</v>
      </c>
      <c r="AM123" s="25">
        <f>SUM(ENERO:DICIEMBRE!AM123)</f>
        <v>0</v>
      </c>
      <c r="AN123" s="25">
        <f>SUM(ENERO:DICIEMBRE!AN123)</f>
        <v>0</v>
      </c>
      <c r="AO123" s="247"/>
      <c r="AP123" s="25">
        <f>SUM(ENERO:DICIEMBRE!AP123)</f>
        <v>0</v>
      </c>
      <c r="AQ123" s="25">
        <f>SUM(ENERO:DICIEMBRE!AQ123)</f>
        <v>0</v>
      </c>
      <c r="AR123" s="25">
        <f>SUM(ENERO:DICIEMBRE!AR123)</f>
        <v>0</v>
      </c>
      <c r="AS123" s="25">
        <f>SUM(ENERO:DICIEMBRE!AS123)</f>
        <v>0</v>
      </c>
      <c r="AT123" s="25">
        <f>SUM(ENERO:DICIEMBRE!AT123)</f>
        <v>0</v>
      </c>
      <c r="AU123" s="25">
        <f>SUM(ENERO:DICIEMBRE!AU123)</f>
        <v>0</v>
      </c>
      <c r="AV123" s="25">
        <f>SUM(ENERO:DICIEMBRE!AV123)</f>
        <v>0</v>
      </c>
      <c r="AW123" s="29" t="str">
        <f t="shared" si="73"/>
        <v/>
      </c>
      <c r="BU123" s="3"/>
      <c r="BV123" s="3"/>
      <c r="BW123" s="4"/>
      <c r="CA123" s="31"/>
      <c r="CB123" s="31" t="str">
        <f t="shared" si="78"/>
        <v/>
      </c>
      <c r="CC123" s="31" t="str">
        <f t="shared" si="79"/>
        <v/>
      </c>
      <c r="CD123" s="31" t="str">
        <f t="shared" si="80"/>
        <v/>
      </c>
      <c r="CE123" s="31" t="str">
        <f t="shared" si="81"/>
        <v/>
      </c>
      <c r="CF123" s="31" t="str">
        <f t="shared" si="82"/>
        <v/>
      </c>
      <c r="CG123" s="31" t="str">
        <f t="shared" si="83"/>
        <v/>
      </c>
      <c r="CH123" s="32"/>
      <c r="CI123" s="32">
        <f t="shared" si="85"/>
        <v>0</v>
      </c>
      <c r="CJ123" s="32">
        <f t="shared" si="86"/>
        <v>0</v>
      </c>
      <c r="CK123" s="32">
        <f t="shared" si="87"/>
        <v>0</v>
      </c>
      <c r="CL123" s="32">
        <f t="shared" si="88"/>
        <v>0</v>
      </c>
      <c r="CM123" s="32">
        <f t="shared" si="89"/>
        <v>0</v>
      </c>
      <c r="CN123" s="32">
        <f t="shared" si="90"/>
        <v>0</v>
      </c>
    </row>
    <row r="124" spans="1:92" ht="16.350000000000001" customHeight="1" x14ac:dyDescent="0.2">
      <c r="A124" s="3030" t="s">
        <v>157</v>
      </c>
      <c r="B124" s="3031"/>
      <c r="C124" s="3087"/>
      <c r="D124" s="241">
        <f t="shared" si="74"/>
        <v>0</v>
      </c>
      <c r="E124" s="33">
        <f t="shared" ref="E124:F129" si="92">SUM(Y124+AA124+AC124+AE124+AG124+AI124+AK124+AM124)</f>
        <v>0</v>
      </c>
      <c r="F124" s="35">
        <f t="shared" si="92"/>
        <v>0</v>
      </c>
      <c r="G124" s="243"/>
      <c r="H124" s="244"/>
      <c r="I124" s="243"/>
      <c r="J124" s="245"/>
      <c r="K124" s="243"/>
      <c r="L124" s="244"/>
      <c r="M124" s="243"/>
      <c r="N124" s="244"/>
      <c r="O124" s="246"/>
      <c r="P124" s="244"/>
      <c r="Q124" s="246"/>
      <c r="R124" s="244"/>
      <c r="S124" s="246"/>
      <c r="T124" s="244"/>
      <c r="U124" s="246"/>
      <c r="V124" s="244"/>
      <c r="W124" s="246"/>
      <c r="X124" s="244"/>
      <c r="Y124" s="25">
        <f>SUM(ENERO:DICIEMBRE!Y124)</f>
        <v>0</v>
      </c>
      <c r="Z124" s="25">
        <f>SUM(ENERO:DICIEMBRE!Z124)</f>
        <v>0</v>
      </c>
      <c r="AA124" s="25">
        <f>SUM(ENERO:DICIEMBRE!AA124)</f>
        <v>0</v>
      </c>
      <c r="AB124" s="25">
        <f>SUM(ENERO:DICIEMBRE!AB124)</f>
        <v>0</v>
      </c>
      <c r="AC124" s="25">
        <f>SUM(ENERO:DICIEMBRE!AC124)</f>
        <v>0</v>
      </c>
      <c r="AD124" s="25">
        <f>SUM(ENERO:DICIEMBRE!AD124)</f>
        <v>0</v>
      </c>
      <c r="AE124" s="25">
        <f>SUM(ENERO:DICIEMBRE!AE124)</f>
        <v>0</v>
      </c>
      <c r="AF124" s="25">
        <f>SUM(ENERO:DICIEMBRE!AF124)</f>
        <v>0</v>
      </c>
      <c r="AG124" s="25">
        <f>SUM(ENERO:DICIEMBRE!AG124)</f>
        <v>0</v>
      </c>
      <c r="AH124" s="25">
        <f>SUM(ENERO:DICIEMBRE!AH124)</f>
        <v>0</v>
      </c>
      <c r="AI124" s="25">
        <f>SUM(ENERO:DICIEMBRE!AI124)</f>
        <v>0</v>
      </c>
      <c r="AJ124" s="25">
        <f>SUM(ENERO:DICIEMBRE!AJ124)</f>
        <v>0</v>
      </c>
      <c r="AK124" s="25">
        <f>SUM(ENERO:DICIEMBRE!AK124)</f>
        <v>0</v>
      </c>
      <c r="AL124" s="25">
        <f>SUM(ENERO:DICIEMBRE!AL124)</f>
        <v>0</v>
      </c>
      <c r="AM124" s="25">
        <f>SUM(ENERO:DICIEMBRE!AM124)</f>
        <v>0</v>
      </c>
      <c r="AN124" s="25">
        <f>SUM(ENERO:DICIEMBRE!AN124)</f>
        <v>0</v>
      </c>
      <c r="AO124" s="247"/>
      <c r="AP124" s="25">
        <f>SUM(ENERO:DICIEMBRE!AP124)</f>
        <v>0</v>
      </c>
      <c r="AQ124" s="25">
        <f>SUM(ENERO:DICIEMBRE!AQ124)</f>
        <v>0</v>
      </c>
      <c r="AR124" s="25">
        <f>SUM(ENERO:DICIEMBRE!AR124)</f>
        <v>0</v>
      </c>
      <c r="AS124" s="25">
        <f>SUM(ENERO:DICIEMBRE!AS124)</f>
        <v>0</v>
      </c>
      <c r="AT124" s="25">
        <f>SUM(ENERO:DICIEMBRE!AT124)</f>
        <v>0</v>
      </c>
      <c r="AU124" s="25">
        <f>SUM(ENERO:DICIEMBRE!AU124)</f>
        <v>0</v>
      </c>
      <c r="AV124" s="25">
        <f>SUM(ENERO:DICIEMBRE!AV124)</f>
        <v>0</v>
      </c>
      <c r="AW124" s="29" t="str">
        <f t="shared" si="73"/>
        <v/>
      </c>
      <c r="BU124" s="3"/>
      <c r="BV124" s="3"/>
      <c r="BW124" s="4"/>
      <c r="CA124" s="31"/>
      <c r="CB124" s="31" t="str">
        <f t="shared" si="78"/>
        <v/>
      </c>
      <c r="CC124" s="31" t="str">
        <f t="shared" si="79"/>
        <v/>
      </c>
      <c r="CD124" s="31" t="str">
        <f t="shared" si="80"/>
        <v/>
      </c>
      <c r="CE124" s="31" t="str">
        <f t="shared" si="81"/>
        <v/>
      </c>
      <c r="CF124" s="31" t="str">
        <f t="shared" si="82"/>
        <v/>
      </c>
      <c r="CG124" s="31" t="str">
        <f t="shared" si="83"/>
        <v/>
      </c>
      <c r="CH124" s="32"/>
      <c r="CI124" s="32">
        <f t="shared" si="85"/>
        <v>0</v>
      </c>
      <c r="CJ124" s="32">
        <f t="shared" si="86"/>
        <v>0</v>
      </c>
      <c r="CK124" s="32">
        <f t="shared" si="87"/>
        <v>0</v>
      </c>
      <c r="CL124" s="32">
        <f t="shared" si="88"/>
        <v>0</v>
      </c>
      <c r="CM124" s="32">
        <f t="shared" si="89"/>
        <v>0</v>
      </c>
      <c r="CN124" s="32">
        <f t="shared" si="90"/>
        <v>0</v>
      </c>
    </row>
    <row r="125" spans="1:92" ht="16.350000000000001" customHeight="1" x14ac:dyDescent="0.2">
      <c r="A125" s="3086" t="s">
        <v>158</v>
      </c>
      <c r="B125" s="3086"/>
      <c r="C125" s="3086"/>
      <c r="D125" s="241">
        <f t="shared" si="74"/>
        <v>0</v>
      </c>
      <c r="E125" s="33">
        <f t="shared" si="92"/>
        <v>0</v>
      </c>
      <c r="F125" s="35">
        <f t="shared" si="92"/>
        <v>0</v>
      </c>
      <c r="G125" s="243"/>
      <c r="H125" s="244"/>
      <c r="I125" s="243"/>
      <c r="J125" s="245"/>
      <c r="K125" s="243"/>
      <c r="L125" s="244"/>
      <c r="M125" s="243"/>
      <c r="N125" s="244"/>
      <c r="O125" s="246"/>
      <c r="P125" s="244"/>
      <c r="Q125" s="246"/>
      <c r="R125" s="244"/>
      <c r="S125" s="246"/>
      <c r="T125" s="244"/>
      <c r="U125" s="246"/>
      <c r="V125" s="244"/>
      <c r="W125" s="246"/>
      <c r="X125" s="244"/>
      <c r="Y125" s="25">
        <f>SUM(ENERO:DICIEMBRE!Y125)</f>
        <v>0</v>
      </c>
      <c r="Z125" s="25">
        <f>SUM(ENERO:DICIEMBRE!Z125)</f>
        <v>0</v>
      </c>
      <c r="AA125" s="25">
        <f>SUM(ENERO:DICIEMBRE!AA125)</f>
        <v>0</v>
      </c>
      <c r="AB125" s="25">
        <f>SUM(ENERO:DICIEMBRE!AB125)</f>
        <v>0</v>
      </c>
      <c r="AC125" s="25">
        <f>SUM(ENERO:DICIEMBRE!AC125)</f>
        <v>0</v>
      </c>
      <c r="AD125" s="25">
        <f>SUM(ENERO:DICIEMBRE!AD125)</f>
        <v>0</v>
      </c>
      <c r="AE125" s="25">
        <f>SUM(ENERO:DICIEMBRE!AE125)</f>
        <v>0</v>
      </c>
      <c r="AF125" s="25">
        <f>SUM(ENERO:DICIEMBRE!AF125)</f>
        <v>0</v>
      </c>
      <c r="AG125" s="25">
        <f>SUM(ENERO:DICIEMBRE!AG125)</f>
        <v>0</v>
      </c>
      <c r="AH125" s="25">
        <f>SUM(ENERO:DICIEMBRE!AH125)</f>
        <v>0</v>
      </c>
      <c r="AI125" s="25">
        <f>SUM(ENERO:DICIEMBRE!AI125)</f>
        <v>0</v>
      </c>
      <c r="AJ125" s="25">
        <f>SUM(ENERO:DICIEMBRE!AJ125)</f>
        <v>0</v>
      </c>
      <c r="AK125" s="25">
        <f>SUM(ENERO:DICIEMBRE!AK125)</f>
        <v>0</v>
      </c>
      <c r="AL125" s="25">
        <f>SUM(ENERO:DICIEMBRE!AL125)</f>
        <v>0</v>
      </c>
      <c r="AM125" s="25">
        <f>SUM(ENERO:DICIEMBRE!AM125)</f>
        <v>0</v>
      </c>
      <c r="AN125" s="25">
        <f>SUM(ENERO:DICIEMBRE!AN125)</f>
        <v>0</v>
      </c>
      <c r="AO125" s="247"/>
      <c r="AP125" s="25">
        <f>SUM(ENERO:DICIEMBRE!AP125)</f>
        <v>0</v>
      </c>
      <c r="AQ125" s="25">
        <f>SUM(ENERO:DICIEMBRE!AQ125)</f>
        <v>0</v>
      </c>
      <c r="AR125" s="25">
        <f>SUM(ENERO:DICIEMBRE!AR125)</f>
        <v>0</v>
      </c>
      <c r="AS125" s="25">
        <f>SUM(ENERO:DICIEMBRE!AS125)</f>
        <v>0</v>
      </c>
      <c r="AT125" s="25">
        <f>SUM(ENERO:DICIEMBRE!AT125)</f>
        <v>0</v>
      </c>
      <c r="AU125" s="25">
        <f>SUM(ENERO:DICIEMBRE!AU125)</f>
        <v>0</v>
      </c>
      <c r="AV125" s="25">
        <f>SUM(ENERO:DICIEMBRE!AV125)</f>
        <v>0</v>
      </c>
      <c r="AW125" s="29" t="str">
        <f t="shared" si="73"/>
        <v/>
      </c>
      <c r="BU125" s="3"/>
      <c r="BV125" s="3"/>
      <c r="BW125" s="4"/>
      <c r="CA125" s="31"/>
      <c r="CB125" s="31" t="str">
        <f t="shared" si="78"/>
        <v/>
      </c>
      <c r="CC125" s="31" t="str">
        <f t="shared" si="79"/>
        <v/>
      </c>
      <c r="CD125" s="31" t="str">
        <f t="shared" si="80"/>
        <v/>
      </c>
      <c r="CE125" s="31" t="str">
        <f t="shared" si="81"/>
        <v/>
      </c>
      <c r="CF125" s="31" t="str">
        <f t="shared" si="82"/>
        <v/>
      </c>
      <c r="CG125" s="31" t="str">
        <f t="shared" si="83"/>
        <v/>
      </c>
      <c r="CH125" s="32"/>
      <c r="CI125" s="32">
        <f t="shared" si="85"/>
        <v>0</v>
      </c>
      <c r="CJ125" s="32">
        <f t="shared" si="86"/>
        <v>0</v>
      </c>
      <c r="CK125" s="32">
        <f t="shared" si="87"/>
        <v>0</v>
      </c>
      <c r="CL125" s="32">
        <f t="shared" si="88"/>
        <v>0</v>
      </c>
      <c r="CM125" s="32">
        <f t="shared" si="89"/>
        <v>0</v>
      </c>
      <c r="CN125" s="32">
        <f t="shared" si="90"/>
        <v>0</v>
      </c>
    </row>
    <row r="126" spans="1:92" ht="16.350000000000001" customHeight="1" x14ac:dyDescent="0.2">
      <c r="A126" s="3082" t="s">
        <v>159</v>
      </c>
      <c r="B126" s="3082"/>
      <c r="C126" s="3082"/>
      <c r="D126" s="241">
        <f t="shared" si="74"/>
        <v>0</v>
      </c>
      <c r="E126" s="33">
        <f t="shared" si="92"/>
        <v>0</v>
      </c>
      <c r="F126" s="35">
        <f t="shared" si="92"/>
        <v>0</v>
      </c>
      <c r="G126" s="243"/>
      <c r="H126" s="244"/>
      <c r="I126" s="243"/>
      <c r="J126" s="245"/>
      <c r="K126" s="243"/>
      <c r="L126" s="244"/>
      <c r="M126" s="243"/>
      <c r="N126" s="244"/>
      <c r="O126" s="246"/>
      <c r="P126" s="244"/>
      <c r="Q126" s="246"/>
      <c r="R126" s="244"/>
      <c r="S126" s="246"/>
      <c r="T126" s="244"/>
      <c r="U126" s="246"/>
      <c r="V126" s="244"/>
      <c r="W126" s="246"/>
      <c r="X126" s="244"/>
      <c r="Y126" s="25">
        <f>SUM(ENERO:DICIEMBRE!Y126)</f>
        <v>0</v>
      </c>
      <c r="Z126" s="25">
        <f>SUM(ENERO:DICIEMBRE!Z126)</f>
        <v>0</v>
      </c>
      <c r="AA126" s="25">
        <f>SUM(ENERO:DICIEMBRE!AA126)</f>
        <v>0</v>
      </c>
      <c r="AB126" s="25">
        <f>SUM(ENERO:DICIEMBRE!AB126)</f>
        <v>0</v>
      </c>
      <c r="AC126" s="25">
        <f>SUM(ENERO:DICIEMBRE!AC126)</f>
        <v>0</v>
      </c>
      <c r="AD126" s="25">
        <f>SUM(ENERO:DICIEMBRE!AD126)</f>
        <v>0</v>
      </c>
      <c r="AE126" s="25">
        <f>SUM(ENERO:DICIEMBRE!AE126)</f>
        <v>0</v>
      </c>
      <c r="AF126" s="25">
        <f>SUM(ENERO:DICIEMBRE!AF126)</f>
        <v>0</v>
      </c>
      <c r="AG126" s="25">
        <f>SUM(ENERO:DICIEMBRE!AG126)</f>
        <v>0</v>
      </c>
      <c r="AH126" s="25">
        <f>SUM(ENERO:DICIEMBRE!AH126)</f>
        <v>0</v>
      </c>
      <c r="AI126" s="25">
        <f>SUM(ENERO:DICIEMBRE!AI126)</f>
        <v>0</v>
      </c>
      <c r="AJ126" s="25">
        <f>SUM(ENERO:DICIEMBRE!AJ126)</f>
        <v>0</v>
      </c>
      <c r="AK126" s="25">
        <f>SUM(ENERO:DICIEMBRE!AK126)</f>
        <v>0</v>
      </c>
      <c r="AL126" s="25">
        <f>SUM(ENERO:DICIEMBRE!AL126)</f>
        <v>0</v>
      </c>
      <c r="AM126" s="25">
        <f>SUM(ENERO:DICIEMBRE!AM126)</f>
        <v>0</v>
      </c>
      <c r="AN126" s="25">
        <f>SUM(ENERO:DICIEMBRE!AN126)</f>
        <v>0</v>
      </c>
      <c r="AO126" s="247"/>
      <c r="AP126" s="25">
        <f>SUM(ENERO:DICIEMBRE!AP126)</f>
        <v>0</v>
      </c>
      <c r="AQ126" s="25">
        <f>SUM(ENERO:DICIEMBRE!AQ126)</f>
        <v>0</v>
      </c>
      <c r="AR126" s="25">
        <f>SUM(ENERO:DICIEMBRE!AR126)</f>
        <v>0</v>
      </c>
      <c r="AS126" s="25">
        <f>SUM(ENERO:DICIEMBRE!AS126)</f>
        <v>0</v>
      </c>
      <c r="AT126" s="25">
        <f>SUM(ENERO:DICIEMBRE!AT126)</f>
        <v>0</v>
      </c>
      <c r="AU126" s="25">
        <f>SUM(ENERO:DICIEMBRE!AU126)</f>
        <v>0</v>
      </c>
      <c r="AV126" s="25">
        <f>SUM(ENERO:DICIEMBRE!AV126)</f>
        <v>0</v>
      </c>
      <c r="AW126" s="29" t="str">
        <f t="shared" si="73"/>
        <v/>
      </c>
      <c r="BU126" s="3"/>
      <c r="BV126" s="3"/>
      <c r="BW126" s="4"/>
      <c r="CA126" s="31"/>
      <c r="CB126" s="31" t="str">
        <f t="shared" si="78"/>
        <v/>
      </c>
      <c r="CC126" s="31" t="str">
        <f t="shared" si="79"/>
        <v/>
      </c>
      <c r="CD126" s="31" t="str">
        <f t="shared" si="80"/>
        <v/>
      </c>
      <c r="CE126" s="31" t="str">
        <f t="shared" si="81"/>
        <v/>
      </c>
      <c r="CF126" s="31" t="str">
        <f t="shared" si="82"/>
        <v/>
      </c>
      <c r="CG126" s="31" t="str">
        <f t="shared" si="83"/>
        <v/>
      </c>
      <c r="CH126" s="32"/>
      <c r="CI126" s="32">
        <f t="shared" si="85"/>
        <v>0</v>
      </c>
      <c r="CJ126" s="32">
        <f t="shared" si="86"/>
        <v>0</v>
      </c>
      <c r="CK126" s="32">
        <f t="shared" si="87"/>
        <v>0</v>
      </c>
      <c r="CL126" s="32">
        <f t="shared" si="88"/>
        <v>0</v>
      </c>
      <c r="CM126" s="32">
        <f t="shared" si="89"/>
        <v>0</v>
      </c>
      <c r="CN126" s="32">
        <f t="shared" si="90"/>
        <v>0</v>
      </c>
    </row>
    <row r="127" spans="1:92" ht="16.350000000000001" customHeight="1" x14ac:dyDescent="0.2">
      <c r="A127" s="3082" t="s">
        <v>160</v>
      </c>
      <c r="B127" s="3082"/>
      <c r="C127" s="3082"/>
      <c r="D127" s="241">
        <f t="shared" si="74"/>
        <v>0</v>
      </c>
      <c r="E127" s="33">
        <f>SUM(Y127+AA127+AC127+AE127+AG127+AI127+AK127+AM127)</f>
        <v>0</v>
      </c>
      <c r="F127" s="35">
        <f t="shared" si="92"/>
        <v>0</v>
      </c>
      <c r="G127" s="243"/>
      <c r="H127" s="244"/>
      <c r="I127" s="243"/>
      <c r="J127" s="245"/>
      <c r="K127" s="243"/>
      <c r="L127" s="244"/>
      <c r="M127" s="243"/>
      <c r="N127" s="244"/>
      <c r="O127" s="246"/>
      <c r="P127" s="244"/>
      <c r="Q127" s="246"/>
      <c r="R127" s="244"/>
      <c r="S127" s="246"/>
      <c r="T127" s="244"/>
      <c r="U127" s="246"/>
      <c r="V127" s="244"/>
      <c r="W127" s="246"/>
      <c r="X127" s="244"/>
      <c r="Y127" s="25">
        <f>SUM(ENERO:DICIEMBRE!Y127)</f>
        <v>0</v>
      </c>
      <c r="Z127" s="25">
        <f>SUM(ENERO:DICIEMBRE!Z127)</f>
        <v>0</v>
      </c>
      <c r="AA127" s="25">
        <f>SUM(ENERO:DICIEMBRE!AA127)</f>
        <v>0</v>
      </c>
      <c r="AB127" s="25">
        <f>SUM(ENERO:DICIEMBRE!AB127)</f>
        <v>0</v>
      </c>
      <c r="AC127" s="25">
        <f>SUM(ENERO:DICIEMBRE!AC127)</f>
        <v>0</v>
      </c>
      <c r="AD127" s="25">
        <f>SUM(ENERO:DICIEMBRE!AD127)</f>
        <v>0</v>
      </c>
      <c r="AE127" s="25">
        <f>SUM(ENERO:DICIEMBRE!AE127)</f>
        <v>0</v>
      </c>
      <c r="AF127" s="25">
        <f>SUM(ENERO:DICIEMBRE!AF127)</f>
        <v>0</v>
      </c>
      <c r="AG127" s="25">
        <f>SUM(ENERO:DICIEMBRE!AG127)</f>
        <v>0</v>
      </c>
      <c r="AH127" s="25">
        <f>SUM(ENERO:DICIEMBRE!AH127)</f>
        <v>0</v>
      </c>
      <c r="AI127" s="25">
        <f>SUM(ENERO:DICIEMBRE!AI127)</f>
        <v>0</v>
      </c>
      <c r="AJ127" s="25">
        <f>SUM(ENERO:DICIEMBRE!AJ127)</f>
        <v>0</v>
      </c>
      <c r="AK127" s="25">
        <f>SUM(ENERO:DICIEMBRE!AK127)</f>
        <v>0</v>
      </c>
      <c r="AL127" s="25">
        <f>SUM(ENERO:DICIEMBRE!AL127)</f>
        <v>0</v>
      </c>
      <c r="AM127" s="25">
        <f>SUM(ENERO:DICIEMBRE!AM127)</f>
        <v>0</v>
      </c>
      <c r="AN127" s="25">
        <f>SUM(ENERO:DICIEMBRE!AN127)</f>
        <v>0</v>
      </c>
      <c r="AO127" s="247"/>
      <c r="AP127" s="25">
        <f>SUM(ENERO:DICIEMBRE!AP127)</f>
        <v>0</v>
      </c>
      <c r="AQ127" s="25">
        <f>SUM(ENERO:DICIEMBRE!AQ127)</f>
        <v>0</v>
      </c>
      <c r="AR127" s="25">
        <f>SUM(ENERO:DICIEMBRE!AR127)</f>
        <v>0</v>
      </c>
      <c r="AS127" s="25">
        <f>SUM(ENERO:DICIEMBRE!AS127)</f>
        <v>0</v>
      </c>
      <c r="AT127" s="25">
        <f>SUM(ENERO:DICIEMBRE!AT127)</f>
        <v>0</v>
      </c>
      <c r="AU127" s="25">
        <f>SUM(ENERO:DICIEMBRE!AU127)</f>
        <v>0</v>
      </c>
      <c r="AV127" s="25">
        <f>SUM(ENERO:DICIEMBRE!AV127)</f>
        <v>0</v>
      </c>
      <c r="AW127" s="29" t="str">
        <f t="shared" si="73"/>
        <v/>
      </c>
      <c r="BU127" s="3"/>
      <c r="BV127" s="3"/>
      <c r="BW127" s="4"/>
      <c r="CA127" s="31"/>
      <c r="CB127" s="31" t="str">
        <f t="shared" si="78"/>
        <v/>
      </c>
      <c r="CC127" s="31" t="str">
        <f t="shared" si="79"/>
        <v/>
      </c>
      <c r="CD127" s="31" t="str">
        <f t="shared" si="80"/>
        <v/>
      </c>
      <c r="CE127" s="31" t="str">
        <f t="shared" si="81"/>
        <v/>
      </c>
      <c r="CF127" s="31" t="str">
        <f t="shared" si="82"/>
        <v/>
      </c>
      <c r="CG127" s="31" t="str">
        <f t="shared" si="83"/>
        <v/>
      </c>
      <c r="CH127" s="32"/>
      <c r="CI127" s="32">
        <f t="shared" si="85"/>
        <v>0</v>
      </c>
      <c r="CJ127" s="32">
        <f t="shared" si="86"/>
        <v>0</v>
      </c>
      <c r="CK127" s="32">
        <f t="shared" si="87"/>
        <v>0</v>
      </c>
      <c r="CL127" s="32">
        <f t="shared" si="88"/>
        <v>0</v>
      </c>
      <c r="CM127" s="32">
        <f t="shared" si="89"/>
        <v>0</v>
      </c>
      <c r="CN127" s="32">
        <f t="shared" si="90"/>
        <v>0</v>
      </c>
    </row>
    <row r="128" spans="1:92" ht="16.350000000000001" customHeight="1" x14ac:dyDescent="0.2">
      <c r="A128" s="3083" t="s">
        <v>161</v>
      </c>
      <c r="B128" s="3084"/>
      <c r="C128" s="3085"/>
      <c r="D128" s="241">
        <f t="shared" si="74"/>
        <v>43</v>
      </c>
      <c r="E128" s="33">
        <f t="shared" si="92"/>
        <v>15</v>
      </c>
      <c r="F128" s="35">
        <f t="shared" si="92"/>
        <v>28</v>
      </c>
      <c r="G128" s="243"/>
      <c r="H128" s="244"/>
      <c r="I128" s="243"/>
      <c r="J128" s="245"/>
      <c r="K128" s="243"/>
      <c r="L128" s="244"/>
      <c r="M128" s="243"/>
      <c r="N128" s="244"/>
      <c r="O128" s="246"/>
      <c r="P128" s="244"/>
      <c r="Q128" s="246"/>
      <c r="R128" s="244"/>
      <c r="S128" s="246"/>
      <c r="T128" s="244"/>
      <c r="U128" s="246"/>
      <c r="V128" s="244"/>
      <c r="W128" s="246"/>
      <c r="X128" s="244"/>
      <c r="Y128" s="25">
        <f>SUM(ENERO:DICIEMBRE!Y128)</f>
        <v>0</v>
      </c>
      <c r="Z128" s="25">
        <f>SUM(ENERO:DICIEMBRE!Z128)</f>
        <v>0</v>
      </c>
      <c r="AA128" s="25">
        <f>SUM(ENERO:DICIEMBRE!AA128)</f>
        <v>0</v>
      </c>
      <c r="AB128" s="25">
        <f>SUM(ENERO:DICIEMBRE!AB128)</f>
        <v>0</v>
      </c>
      <c r="AC128" s="25">
        <f>SUM(ENERO:DICIEMBRE!AC128)</f>
        <v>0</v>
      </c>
      <c r="AD128" s="25">
        <f>SUM(ENERO:DICIEMBRE!AD128)</f>
        <v>0</v>
      </c>
      <c r="AE128" s="25">
        <f>SUM(ENERO:DICIEMBRE!AE128)</f>
        <v>1</v>
      </c>
      <c r="AF128" s="25">
        <f>SUM(ENERO:DICIEMBRE!AF128)</f>
        <v>1</v>
      </c>
      <c r="AG128" s="25">
        <f>SUM(ENERO:DICIEMBRE!AG128)</f>
        <v>4</v>
      </c>
      <c r="AH128" s="25">
        <f>SUM(ENERO:DICIEMBRE!AH128)</f>
        <v>10</v>
      </c>
      <c r="AI128" s="25">
        <f>SUM(ENERO:DICIEMBRE!AI128)</f>
        <v>2</v>
      </c>
      <c r="AJ128" s="25">
        <f>SUM(ENERO:DICIEMBRE!AJ128)</f>
        <v>3</v>
      </c>
      <c r="AK128" s="25">
        <f>SUM(ENERO:DICIEMBRE!AK128)</f>
        <v>2</v>
      </c>
      <c r="AL128" s="25">
        <f>SUM(ENERO:DICIEMBRE!AL128)</f>
        <v>9</v>
      </c>
      <c r="AM128" s="25">
        <f>SUM(ENERO:DICIEMBRE!AM128)</f>
        <v>6</v>
      </c>
      <c r="AN128" s="25">
        <f>SUM(ENERO:DICIEMBRE!AN128)</f>
        <v>5</v>
      </c>
      <c r="AO128" s="247"/>
      <c r="AP128" s="25">
        <f>SUM(ENERO:DICIEMBRE!AP128)</f>
        <v>0</v>
      </c>
      <c r="AQ128" s="25">
        <f>SUM(ENERO:DICIEMBRE!AQ128)</f>
        <v>43</v>
      </c>
      <c r="AR128" s="25">
        <f>SUM(ENERO:DICIEMBRE!AR128)</f>
        <v>0</v>
      </c>
      <c r="AS128" s="25">
        <f>SUM(ENERO:DICIEMBRE!AS128)</f>
        <v>0</v>
      </c>
      <c r="AT128" s="25">
        <f>SUM(ENERO:DICIEMBRE!AT128)</f>
        <v>0</v>
      </c>
      <c r="AU128" s="25">
        <f>SUM(ENERO:DICIEMBRE!AU128)</f>
        <v>0</v>
      </c>
      <c r="AV128" s="25">
        <f>SUM(ENERO:DICIEMBRE!AV128)</f>
        <v>0</v>
      </c>
      <c r="AW128" s="29" t="str">
        <f t="shared" si="73"/>
        <v/>
      </c>
      <c r="BU128" s="3"/>
      <c r="BV128" s="3"/>
      <c r="BW128" s="4"/>
      <c r="CA128" s="31"/>
      <c r="CB128" s="31" t="str">
        <f t="shared" si="78"/>
        <v/>
      </c>
      <c r="CC128" s="31" t="str">
        <f t="shared" si="79"/>
        <v/>
      </c>
      <c r="CD128" s="31" t="str">
        <f t="shared" si="80"/>
        <v/>
      </c>
      <c r="CE128" s="31" t="str">
        <f t="shared" si="81"/>
        <v/>
      </c>
      <c r="CF128" s="31" t="str">
        <f t="shared" si="82"/>
        <v/>
      </c>
      <c r="CG128" s="31" t="str">
        <f t="shared" si="83"/>
        <v/>
      </c>
      <c r="CH128" s="32"/>
      <c r="CI128" s="32">
        <f t="shared" si="85"/>
        <v>0</v>
      </c>
      <c r="CJ128" s="32">
        <f t="shared" si="86"/>
        <v>0</v>
      </c>
      <c r="CK128" s="32">
        <f t="shared" si="87"/>
        <v>0</v>
      </c>
      <c r="CL128" s="32">
        <f t="shared" si="88"/>
        <v>0</v>
      </c>
      <c r="CM128" s="32">
        <f t="shared" si="89"/>
        <v>0</v>
      </c>
      <c r="CN128" s="32">
        <f t="shared" si="90"/>
        <v>0</v>
      </c>
    </row>
    <row r="129" spans="1:92" ht="16.350000000000001" customHeight="1" x14ac:dyDescent="0.2">
      <c r="A129" s="3074" t="s">
        <v>162</v>
      </c>
      <c r="B129" s="3075"/>
      <c r="C129" s="3076"/>
      <c r="D129" s="241">
        <f t="shared" si="74"/>
        <v>0</v>
      </c>
      <c r="E129" s="33">
        <f t="shared" si="92"/>
        <v>0</v>
      </c>
      <c r="F129" s="35">
        <f t="shared" si="92"/>
        <v>0</v>
      </c>
      <c r="G129" s="243"/>
      <c r="H129" s="244"/>
      <c r="I129" s="243"/>
      <c r="J129" s="245"/>
      <c r="K129" s="243"/>
      <c r="L129" s="244"/>
      <c r="M129" s="243"/>
      <c r="N129" s="244"/>
      <c r="O129" s="246"/>
      <c r="P129" s="244"/>
      <c r="Q129" s="246"/>
      <c r="R129" s="244"/>
      <c r="S129" s="246"/>
      <c r="T129" s="244"/>
      <c r="U129" s="246"/>
      <c r="V129" s="244"/>
      <c r="W129" s="246"/>
      <c r="X129" s="244"/>
      <c r="Y129" s="25">
        <f>SUM(ENERO:DICIEMBRE!Y129)</f>
        <v>0</v>
      </c>
      <c r="Z129" s="25">
        <f>SUM(ENERO:DICIEMBRE!Z129)</f>
        <v>0</v>
      </c>
      <c r="AA129" s="25">
        <f>SUM(ENERO:DICIEMBRE!AA129)</f>
        <v>0</v>
      </c>
      <c r="AB129" s="25">
        <f>SUM(ENERO:DICIEMBRE!AB129)</f>
        <v>0</v>
      </c>
      <c r="AC129" s="25">
        <f>SUM(ENERO:DICIEMBRE!AC129)</f>
        <v>0</v>
      </c>
      <c r="AD129" s="25">
        <f>SUM(ENERO:DICIEMBRE!AD129)</f>
        <v>0</v>
      </c>
      <c r="AE129" s="25">
        <f>SUM(ENERO:DICIEMBRE!AE129)</f>
        <v>0</v>
      </c>
      <c r="AF129" s="25">
        <f>SUM(ENERO:DICIEMBRE!AF129)</f>
        <v>0</v>
      </c>
      <c r="AG129" s="25">
        <f>SUM(ENERO:DICIEMBRE!AG129)</f>
        <v>0</v>
      </c>
      <c r="AH129" s="25">
        <f>SUM(ENERO:DICIEMBRE!AH129)</f>
        <v>0</v>
      </c>
      <c r="AI129" s="25">
        <f>SUM(ENERO:DICIEMBRE!AI129)</f>
        <v>0</v>
      </c>
      <c r="AJ129" s="25">
        <f>SUM(ENERO:DICIEMBRE!AJ129)</f>
        <v>0</v>
      </c>
      <c r="AK129" s="25">
        <f>SUM(ENERO:DICIEMBRE!AK129)</f>
        <v>0</v>
      </c>
      <c r="AL129" s="25">
        <f>SUM(ENERO:DICIEMBRE!AL129)</f>
        <v>0</v>
      </c>
      <c r="AM129" s="25">
        <f>SUM(ENERO:DICIEMBRE!AM129)</f>
        <v>0</v>
      </c>
      <c r="AN129" s="25">
        <f>SUM(ENERO:DICIEMBRE!AN129)</f>
        <v>0</v>
      </c>
      <c r="AO129" s="247"/>
      <c r="AP129" s="25">
        <f>SUM(ENERO:DICIEMBRE!AP129)</f>
        <v>0</v>
      </c>
      <c r="AQ129" s="25">
        <f>SUM(ENERO:DICIEMBRE!AQ129)</f>
        <v>0</v>
      </c>
      <c r="AR129" s="25">
        <f>SUM(ENERO:DICIEMBRE!AR129)</f>
        <v>0</v>
      </c>
      <c r="AS129" s="25">
        <f>SUM(ENERO:DICIEMBRE!AS129)</f>
        <v>0</v>
      </c>
      <c r="AT129" s="25">
        <f>SUM(ENERO:DICIEMBRE!AT129)</f>
        <v>0</v>
      </c>
      <c r="AU129" s="25">
        <f>SUM(ENERO:DICIEMBRE!AU129)</f>
        <v>0</v>
      </c>
      <c r="AV129" s="25">
        <f>SUM(ENERO:DICIEMBRE!AV129)</f>
        <v>0</v>
      </c>
      <c r="AW129" s="29" t="str">
        <f t="shared" si="73"/>
        <v/>
      </c>
      <c r="BU129" s="3"/>
      <c r="BV129" s="3"/>
      <c r="BW129" s="4"/>
      <c r="CA129" s="31"/>
      <c r="CB129" s="31" t="str">
        <f t="shared" si="78"/>
        <v/>
      </c>
      <c r="CC129" s="31" t="str">
        <f t="shared" si="79"/>
        <v/>
      </c>
      <c r="CD129" s="31" t="str">
        <f t="shared" si="80"/>
        <v/>
      </c>
      <c r="CE129" s="31" t="str">
        <f t="shared" si="81"/>
        <v/>
      </c>
      <c r="CF129" s="31" t="str">
        <f t="shared" si="82"/>
        <v/>
      </c>
      <c r="CG129" s="31" t="str">
        <f t="shared" si="83"/>
        <v/>
      </c>
      <c r="CH129" s="32"/>
      <c r="CI129" s="32">
        <f t="shared" si="85"/>
        <v>0</v>
      </c>
      <c r="CJ129" s="32">
        <f t="shared" si="86"/>
        <v>0</v>
      </c>
      <c r="CK129" s="32">
        <f t="shared" si="87"/>
        <v>0</v>
      </c>
      <c r="CL129" s="32">
        <f t="shared" si="88"/>
        <v>0</v>
      </c>
      <c r="CM129" s="32">
        <f t="shared" si="89"/>
        <v>0</v>
      </c>
      <c r="CN129" s="32">
        <f t="shared" si="90"/>
        <v>0</v>
      </c>
    </row>
    <row r="130" spans="1:92" ht="16.350000000000001" customHeight="1" x14ac:dyDescent="0.2">
      <c r="A130" s="3074" t="s">
        <v>163</v>
      </c>
      <c r="B130" s="3075"/>
      <c r="C130" s="3076"/>
      <c r="D130" s="241">
        <f t="shared" si="74"/>
        <v>8</v>
      </c>
      <c r="E130" s="33">
        <f t="shared" si="75"/>
        <v>2</v>
      </c>
      <c r="F130" s="35">
        <f t="shared" si="76"/>
        <v>6</v>
      </c>
      <c r="G130" s="25">
        <f>SUM(ENERO:DICIEMBRE!G130)</f>
        <v>0</v>
      </c>
      <c r="H130" s="25">
        <f>SUM(ENERO:DICIEMBRE!H130)</f>
        <v>0</v>
      </c>
      <c r="I130" s="25">
        <f>SUM(ENERO:DICIEMBRE!I130)</f>
        <v>0</v>
      </c>
      <c r="J130" s="25">
        <f>SUM(ENERO:DICIEMBRE!J130)</f>
        <v>0</v>
      </c>
      <c r="K130" s="25">
        <f>SUM(ENERO:DICIEMBRE!K130)</f>
        <v>0</v>
      </c>
      <c r="L130" s="25">
        <f>SUM(ENERO:DICIEMBRE!L130)</f>
        <v>0</v>
      </c>
      <c r="M130" s="25">
        <f>SUM(ENERO:DICIEMBRE!M130)</f>
        <v>0</v>
      </c>
      <c r="N130" s="25">
        <f>SUM(ENERO:DICIEMBRE!N130)</f>
        <v>0</v>
      </c>
      <c r="O130" s="25">
        <f>SUM(ENERO:DICIEMBRE!O130)</f>
        <v>0</v>
      </c>
      <c r="P130" s="25">
        <f>SUM(ENERO:DICIEMBRE!P130)</f>
        <v>0</v>
      </c>
      <c r="Q130" s="25">
        <f>SUM(ENERO:DICIEMBRE!Q130)</f>
        <v>0</v>
      </c>
      <c r="R130" s="25">
        <f>SUM(ENERO:DICIEMBRE!R130)</f>
        <v>0</v>
      </c>
      <c r="S130" s="25">
        <f>SUM(ENERO:DICIEMBRE!S130)</f>
        <v>0</v>
      </c>
      <c r="T130" s="25">
        <f>SUM(ENERO:DICIEMBRE!T130)</f>
        <v>0</v>
      </c>
      <c r="U130" s="25">
        <f>SUM(ENERO:DICIEMBRE!U130)</f>
        <v>0</v>
      </c>
      <c r="V130" s="25">
        <f>SUM(ENERO:DICIEMBRE!V130)</f>
        <v>0</v>
      </c>
      <c r="W130" s="25">
        <f>SUM(ENERO:DICIEMBRE!W130)</f>
        <v>1</v>
      </c>
      <c r="X130" s="25">
        <f>SUM(ENERO:DICIEMBRE!X130)</f>
        <v>0</v>
      </c>
      <c r="Y130" s="25">
        <f>SUM(ENERO:DICIEMBRE!Y130)</f>
        <v>0</v>
      </c>
      <c r="Z130" s="25">
        <f>SUM(ENERO:DICIEMBRE!Z130)</f>
        <v>0</v>
      </c>
      <c r="AA130" s="25">
        <f>SUM(ENERO:DICIEMBRE!AA130)</f>
        <v>0</v>
      </c>
      <c r="AB130" s="25">
        <f>SUM(ENERO:DICIEMBRE!AB130)</f>
        <v>0</v>
      </c>
      <c r="AC130" s="25">
        <f>SUM(ENERO:DICIEMBRE!AC130)</f>
        <v>0</v>
      </c>
      <c r="AD130" s="25">
        <f>SUM(ENERO:DICIEMBRE!AD130)</f>
        <v>0</v>
      </c>
      <c r="AE130" s="25">
        <f>SUM(ENERO:DICIEMBRE!AE130)</f>
        <v>0</v>
      </c>
      <c r="AF130" s="25">
        <f>SUM(ENERO:DICIEMBRE!AF130)</f>
        <v>0</v>
      </c>
      <c r="AG130" s="25">
        <f>SUM(ENERO:DICIEMBRE!AG130)</f>
        <v>0</v>
      </c>
      <c r="AH130" s="25">
        <f>SUM(ENERO:DICIEMBRE!AH130)</f>
        <v>0</v>
      </c>
      <c r="AI130" s="25">
        <f>SUM(ENERO:DICIEMBRE!AI130)</f>
        <v>1</v>
      </c>
      <c r="AJ130" s="25">
        <f>SUM(ENERO:DICIEMBRE!AJ130)</f>
        <v>4</v>
      </c>
      <c r="AK130" s="25">
        <f>SUM(ENERO:DICIEMBRE!AK130)</f>
        <v>0</v>
      </c>
      <c r="AL130" s="25">
        <f>SUM(ENERO:DICIEMBRE!AL130)</f>
        <v>2</v>
      </c>
      <c r="AM130" s="25">
        <f>SUM(ENERO:DICIEMBRE!AM130)</f>
        <v>0</v>
      </c>
      <c r="AN130" s="25">
        <f>SUM(ENERO:DICIEMBRE!AN130)</f>
        <v>0</v>
      </c>
      <c r="AO130" s="25">
        <f>SUM(ENERO:DICIEMBRE!AO130)</f>
        <v>0</v>
      </c>
      <c r="AP130" s="25">
        <f>SUM(ENERO:DICIEMBRE!AP130)</f>
        <v>0</v>
      </c>
      <c r="AQ130" s="25">
        <f>SUM(ENERO:DICIEMBRE!AQ130)</f>
        <v>8</v>
      </c>
      <c r="AR130" s="25">
        <f>SUM(ENERO:DICIEMBRE!AR130)</f>
        <v>0</v>
      </c>
      <c r="AS130" s="25">
        <f>SUM(ENERO:DICIEMBRE!AS130)</f>
        <v>0</v>
      </c>
      <c r="AT130" s="25">
        <f>SUM(ENERO:DICIEMBRE!AT130)</f>
        <v>0</v>
      </c>
      <c r="AU130" s="25">
        <f>SUM(ENERO:DICIEMBRE!AU130)</f>
        <v>0</v>
      </c>
      <c r="AV130" s="25">
        <f>SUM(ENERO:DICIEMBRE!AV130)</f>
        <v>0</v>
      </c>
      <c r="AW130" s="29" t="str">
        <f t="shared" si="73"/>
        <v/>
      </c>
      <c r="BU130" s="3"/>
      <c r="BV130" s="3"/>
      <c r="BW130" s="4"/>
      <c r="CA130" s="31" t="str">
        <f t="shared" si="77"/>
        <v/>
      </c>
      <c r="CB130" s="31" t="str">
        <f t="shared" si="78"/>
        <v/>
      </c>
      <c r="CC130" s="31" t="str">
        <f t="shared" si="79"/>
        <v/>
      </c>
      <c r="CD130" s="31" t="str">
        <f t="shared" si="80"/>
        <v/>
      </c>
      <c r="CE130" s="31" t="str">
        <f t="shared" si="81"/>
        <v/>
      </c>
      <c r="CF130" s="31" t="str">
        <f t="shared" si="82"/>
        <v/>
      </c>
      <c r="CG130" s="31" t="str">
        <f t="shared" si="83"/>
        <v/>
      </c>
      <c r="CH130" s="32">
        <f t="shared" si="84"/>
        <v>0</v>
      </c>
      <c r="CI130" s="32">
        <f t="shared" si="85"/>
        <v>0</v>
      </c>
      <c r="CJ130" s="32">
        <f t="shared" si="86"/>
        <v>0</v>
      </c>
      <c r="CK130" s="32">
        <f t="shared" si="87"/>
        <v>0</v>
      </c>
      <c r="CL130" s="32">
        <f t="shared" si="88"/>
        <v>0</v>
      </c>
      <c r="CM130" s="32">
        <f t="shared" si="89"/>
        <v>0</v>
      </c>
      <c r="CN130" s="32">
        <f t="shared" si="90"/>
        <v>0</v>
      </c>
    </row>
    <row r="131" spans="1:92" ht="16.350000000000001" customHeight="1" x14ac:dyDescent="0.2">
      <c r="A131" s="3074" t="s">
        <v>164</v>
      </c>
      <c r="B131" s="3075"/>
      <c r="C131" s="3076"/>
      <c r="D131" s="241">
        <f t="shared" si="74"/>
        <v>0</v>
      </c>
      <c r="E131" s="33">
        <f t="shared" si="75"/>
        <v>0</v>
      </c>
      <c r="F131" s="35">
        <f t="shared" si="76"/>
        <v>0</v>
      </c>
      <c r="G131" s="25">
        <f>SUM(ENERO:DICIEMBRE!G131)</f>
        <v>0</v>
      </c>
      <c r="H131" s="25">
        <f>SUM(ENERO:DICIEMBRE!H131)</f>
        <v>0</v>
      </c>
      <c r="I131" s="25">
        <f>SUM(ENERO:DICIEMBRE!I131)</f>
        <v>0</v>
      </c>
      <c r="J131" s="25">
        <f>SUM(ENERO:DICIEMBRE!J131)</f>
        <v>0</v>
      </c>
      <c r="K131" s="25">
        <f>SUM(ENERO:DICIEMBRE!K131)</f>
        <v>0</v>
      </c>
      <c r="L131" s="25">
        <f>SUM(ENERO:DICIEMBRE!L131)</f>
        <v>0</v>
      </c>
      <c r="M131" s="25">
        <f>SUM(ENERO:DICIEMBRE!M131)</f>
        <v>0</v>
      </c>
      <c r="N131" s="25">
        <f>SUM(ENERO:DICIEMBRE!N131)</f>
        <v>0</v>
      </c>
      <c r="O131" s="25">
        <f>SUM(ENERO:DICIEMBRE!O131)</f>
        <v>0</v>
      </c>
      <c r="P131" s="25">
        <f>SUM(ENERO:DICIEMBRE!P131)</f>
        <v>0</v>
      </c>
      <c r="Q131" s="25">
        <f>SUM(ENERO:DICIEMBRE!Q131)</f>
        <v>0</v>
      </c>
      <c r="R131" s="25">
        <f>SUM(ENERO:DICIEMBRE!R131)</f>
        <v>0</v>
      </c>
      <c r="S131" s="25">
        <f>SUM(ENERO:DICIEMBRE!S131)</f>
        <v>0</v>
      </c>
      <c r="T131" s="25">
        <f>SUM(ENERO:DICIEMBRE!T131)</f>
        <v>0</v>
      </c>
      <c r="U131" s="25">
        <f>SUM(ENERO:DICIEMBRE!U131)</f>
        <v>0</v>
      </c>
      <c r="V131" s="25">
        <f>SUM(ENERO:DICIEMBRE!V131)</f>
        <v>0</v>
      </c>
      <c r="W131" s="25">
        <f>SUM(ENERO:DICIEMBRE!W131)</f>
        <v>0</v>
      </c>
      <c r="X131" s="25">
        <f>SUM(ENERO:DICIEMBRE!X131)</f>
        <v>0</v>
      </c>
      <c r="Y131" s="25">
        <f>SUM(ENERO:DICIEMBRE!Y131)</f>
        <v>0</v>
      </c>
      <c r="Z131" s="25">
        <f>SUM(ENERO:DICIEMBRE!Z131)</f>
        <v>0</v>
      </c>
      <c r="AA131" s="25">
        <f>SUM(ENERO:DICIEMBRE!AA131)</f>
        <v>0</v>
      </c>
      <c r="AB131" s="25">
        <f>SUM(ENERO:DICIEMBRE!AB131)</f>
        <v>0</v>
      </c>
      <c r="AC131" s="25">
        <f>SUM(ENERO:DICIEMBRE!AC131)</f>
        <v>0</v>
      </c>
      <c r="AD131" s="25">
        <f>SUM(ENERO:DICIEMBRE!AD131)</f>
        <v>0</v>
      </c>
      <c r="AE131" s="25">
        <f>SUM(ENERO:DICIEMBRE!AE131)</f>
        <v>0</v>
      </c>
      <c r="AF131" s="25">
        <f>SUM(ENERO:DICIEMBRE!AF131)</f>
        <v>0</v>
      </c>
      <c r="AG131" s="25">
        <f>SUM(ENERO:DICIEMBRE!AG131)</f>
        <v>0</v>
      </c>
      <c r="AH131" s="25">
        <f>SUM(ENERO:DICIEMBRE!AH131)</f>
        <v>0</v>
      </c>
      <c r="AI131" s="25">
        <f>SUM(ENERO:DICIEMBRE!AI131)</f>
        <v>0</v>
      </c>
      <c r="AJ131" s="25">
        <f>SUM(ENERO:DICIEMBRE!AJ131)</f>
        <v>0</v>
      </c>
      <c r="AK131" s="25">
        <f>SUM(ENERO:DICIEMBRE!AK131)</f>
        <v>0</v>
      </c>
      <c r="AL131" s="25">
        <f>SUM(ENERO:DICIEMBRE!AL131)</f>
        <v>0</v>
      </c>
      <c r="AM131" s="25">
        <f>SUM(ENERO:DICIEMBRE!AM131)</f>
        <v>0</v>
      </c>
      <c r="AN131" s="25">
        <f>SUM(ENERO:DICIEMBRE!AN131)</f>
        <v>0</v>
      </c>
      <c r="AO131" s="25">
        <f>SUM(ENERO:DICIEMBRE!AO131)</f>
        <v>0</v>
      </c>
      <c r="AP131" s="25">
        <f>SUM(ENERO:DICIEMBRE!AP131)</f>
        <v>0</v>
      </c>
      <c r="AQ131" s="25">
        <f>SUM(ENERO:DICIEMBRE!AQ131)</f>
        <v>0</v>
      </c>
      <c r="AR131" s="25">
        <f>SUM(ENERO:DICIEMBRE!AR131)</f>
        <v>0</v>
      </c>
      <c r="AS131" s="25">
        <f>SUM(ENERO:DICIEMBRE!AS131)</f>
        <v>0</v>
      </c>
      <c r="AT131" s="25">
        <f>SUM(ENERO:DICIEMBRE!AT131)</f>
        <v>0</v>
      </c>
      <c r="AU131" s="25">
        <f>SUM(ENERO:DICIEMBRE!AU131)</f>
        <v>0</v>
      </c>
      <c r="AV131" s="25">
        <f>SUM(ENERO:DICIEMBRE!AV131)</f>
        <v>0</v>
      </c>
      <c r="AW131" s="29" t="str">
        <f t="shared" si="73"/>
        <v/>
      </c>
      <c r="BU131" s="3"/>
      <c r="BV131" s="3"/>
      <c r="BW131" s="4"/>
      <c r="CA131" s="31" t="str">
        <f t="shared" si="77"/>
        <v/>
      </c>
      <c r="CB131" s="31" t="str">
        <f t="shared" si="78"/>
        <v/>
      </c>
      <c r="CC131" s="31" t="str">
        <f t="shared" si="79"/>
        <v/>
      </c>
      <c r="CD131" s="31" t="str">
        <f t="shared" si="80"/>
        <v/>
      </c>
      <c r="CE131" s="31" t="str">
        <f t="shared" si="81"/>
        <v/>
      </c>
      <c r="CF131" s="31" t="str">
        <f t="shared" si="82"/>
        <v/>
      </c>
      <c r="CG131" s="31" t="str">
        <f t="shared" si="83"/>
        <v/>
      </c>
      <c r="CH131" s="32">
        <f t="shared" si="84"/>
        <v>0</v>
      </c>
      <c r="CI131" s="32">
        <f t="shared" si="85"/>
        <v>0</v>
      </c>
      <c r="CJ131" s="32">
        <f t="shared" si="86"/>
        <v>0</v>
      </c>
      <c r="CK131" s="32">
        <f t="shared" si="87"/>
        <v>0</v>
      </c>
      <c r="CL131" s="32">
        <f t="shared" si="88"/>
        <v>0</v>
      </c>
      <c r="CM131" s="32">
        <f t="shared" si="89"/>
        <v>0</v>
      </c>
      <c r="CN131" s="32">
        <f t="shared" si="90"/>
        <v>0</v>
      </c>
    </row>
    <row r="132" spans="1:92" ht="16.350000000000001" customHeight="1" x14ac:dyDescent="0.2">
      <c r="A132" s="3074" t="s">
        <v>165</v>
      </c>
      <c r="B132" s="3075"/>
      <c r="C132" s="3076"/>
      <c r="D132" s="241">
        <f t="shared" si="74"/>
        <v>0</v>
      </c>
      <c r="E132" s="33">
        <f t="shared" si="75"/>
        <v>0</v>
      </c>
      <c r="F132" s="35">
        <f t="shared" si="76"/>
        <v>0</v>
      </c>
      <c r="G132" s="25">
        <f>SUM(ENERO:DICIEMBRE!G132)</f>
        <v>0</v>
      </c>
      <c r="H132" s="25">
        <f>SUM(ENERO:DICIEMBRE!H132)</f>
        <v>0</v>
      </c>
      <c r="I132" s="25">
        <f>SUM(ENERO:DICIEMBRE!I132)</f>
        <v>0</v>
      </c>
      <c r="J132" s="25">
        <f>SUM(ENERO:DICIEMBRE!J132)</f>
        <v>0</v>
      </c>
      <c r="K132" s="25">
        <f>SUM(ENERO:DICIEMBRE!K132)</f>
        <v>0</v>
      </c>
      <c r="L132" s="25">
        <f>SUM(ENERO:DICIEMBRE!L132)</f>
        <v>0</v>
      </c>
      <c r="M132" s="25">
        <f>SUM(ENERO:DICIEMBRE!M132)</f>
        <v>0</v>
      </c>
      <c r="N132" s="25">
        <f>SUM(ENERO:DICIEMBRE!N132)</f>
        <v>0</v>
      </c>
      <c r="O132" s="25">
        <f>SUM(ENERO:DICIEMBRE!O132)</f>
        <v>0</v>
      </c>
      <c r="P132" s="25">
        <f>SUM(ENERO:DICIEMBRE!P132)</f>
        <v>0</v>
      </c>
      <c r="Q132" s="25">
        <f>SUM(ENERO:DICIEMBRE!Q132)</f>
        <v>0</v>
      </c>
      <c r="R132" s="25">
        <f>SUM(ENERO:DICIEMBRE!R132)</f>
        <v>0</v>
      </c>
      <c r="S132" s="25">
        <f>SUM(ENERO:DICIEMBRE!S132)</f>
        <v>0</v>
      </c>
      <c r="T132" s="25">
        <f>SUM(ENERO:DICIEMBRE!T132)</f>
        <v>0</v>
      </c>
      <c r="U132" s="25">
        <f>SUM(ENERO:DICIEMBRE!U132)</f>
        <v>0</v>
      </c>
      <c r="V132" s="25">
        <f>SUM(ENERO:DICIEMBRE!V132)</f>
        <v>0</v>
      </c>
      <c r="W132" s="25">
        <f>SUM(ENERO:DICIEMBRE!W132)</f>
        <v>0</v>
      </c>
      <c r="X132" s="25">
        <f>SUM(ENERO:DICIEMBRE!X132)</f>
        <v>0</v>
      </c>
      <c r="Y132" s="25">
        <f>SUM(ENERO:DICIEMBRE!Y132)</f>
        <v>0</v>
      </c>
      <c r="Z132" s="25">
        <f>SUM(ENERO:DICIEMBRE!Z132)</f>
        <v>0</v>
      </c>
      <c r="AA132" s="25">
        <f>SUM(ENERO:DICIEMBRE!AA132)</f>
        <v>0</v>
      </c>
      <c r="AB132" s="25">
        <f>SUM(ENERO:DICIEMBRE!AB132)</f>
        <v>0</v>
      </c>
      <c r="AC132" s="25">
        <f>SUM(ENERO:DICIEMBRE!AC132)</f>
        <v>0</v>
      </c>
      <c r="AD132" s="25">
        <f>SUM(ENERO:DICIEMBRE!AD132)</f>
        <v>0</v>
      </c>
      <c r="AE132" s="25">
        <f>SUM(ENERO:DICIEMBRE!AE132)</f>
        <v>0</v>
      </c>
      <c r="AF132" s="25">
        <f>SUM(ENERO:DICIEMBRE!AF132)</f>
        <v>0</v>
      </c>
      <c r="AG132" s="25">
        <f>SUM(ENERO:DICIEMBRE!AG132)</f>
        <v>0</v>
      </c>
      <c r="AH132" s="25">
        <f>SUM(ENERO:DICIEMBRE!AH132)</f>
        <v>0</v>
      </c>
      <c r="AI132" s="25">
        <f>SUM(ENERO:DICIEMBRE!AI132)</f>
        <v>0</v>
      </c>
      <c r="AJ132" s="25">
        <f>SUM(ENERO:DICIEMBRE!AJ132)</f>
        <v>0</v>
      </c>
      <c r="AK132" s="25">
        <f>SUM(ENERO:DICIEMBRE!AK132)</f>
        <v>0</v>
      </c>
      <c r="AL132" s="25">
        <f>SUM(ENERO:DICIEMBRE!AL132)</f>
        <v>0</v>
      </c>
      <c r="AM132" s="25">
        <f>SUM(ENERO:DICIEMBRE!AM132)</f>
        <v>0</v>
      </c>
      <c r="AN132" s="25">
        <f>SUM(ENERO:DICIEMBRE!AN132)</f>
        <v>0</v>
      </c>
      <c r="AO132" s="25">
        <f>SUM(ENERO:DICIEMBRE!AO132)</f>
        <v>0</v>
      </c>
      <c r="AP132" s="25">
        <f>SUM(ENERO:DICIEMBRE!AP132)</f>
        <v>0</v>
      </c>
      <c r="AQ132" s="25">
        <f>SUM(ENERO:DICIEMBRE!AQ132)</f>
        <v>0</v>
      </c>
      <c r="AR132" s="25">
        <f>SUM(ENERO:DICIEMBRE!AR132)</f>
        <v>0</v>
      </c>
      <c r="AS132" s="25">
        <f>SUM(ENERO:DICIEMBRE!AS132)</f>
        <v>0</v>
      </c>
      <c r="AT132" s="25">
        <f>SUM(ENERO:DICIEMBRE!AT132)</f>
        <v>0</v>
      </c>
      <c r="AU132" s="25">
        <f>SUM(ENERO:DICIEMBRE!AU132)</f>
        <v>0</v>
      </c>
      <c r="AV132" s="25">
        <f>SUM(ENERO:DICIEMBRE!AV132)</f>
        <v>0</v>
      </c>
      <c r="AW132" s="29" t="str">
        <f t="shared" si="73"/>
        <v/>
      </c>
      <c r="BU132" s="3"/>
      <c r="BV132" s="3"/>
      <c r="BW132" s="4"/>
      <c r="CA132" s="31" t="str">
        <f t="shared" si="77"/>
        <v/>
      </c>
      <c r="CB132" s="31" t="str">
        <f t="shared" si="78"/>
        <v/>
      </c>
      <c r="CC132" s="31" t="str">
        <f t="shared" si="79"/>
        <v/>
      </c>
      <c r="CD132" s="31" t="str">
        <f t="shared" si="80"/>
        <v/>
      </c>
      <c r="CE132" s="31" t="str">
        <f t="shared" si="81"/>
        <v/>
      </c>
      <c r="CF132" s="31" t="str">
        <f t="shared" si="82"/>
        <v/>
      </c>
      <c r="CG132" s="31" t="str">
        <f t="shared" si="83"/>
        <v/>
      </c>
      <c r="CH132" s="32">
        <f t="shared" si="84"/>
        <v>0</v>
      </c>
      <c r="CI132" s="32">
        <f t="shared" si="85"/>
        <v>0</v>
      </c>
      <c r="CJ132" s="32">
        <f t="shared" si="86"/>
        <v>0</v>
      </c>
      <c r="CK132" s="32">
        <f t="shared" si="87"/>
        <v>0</v>
      </c>
      <c r="CL132" s="32">
        <f t="shared" si="88"/>
        <v>0</v>
      </c>
      <c r="CM132" s="32">
        <f t="shared" si="89"/>
        <v>0</v>
      </c>
      <c r="CN132" s="32">
        <f t="shared" si="90"/>
        <v>0</v>
      </c>
    </row>
    <row r="133" spans="1:92" ht="16.350000000000001" customHeight="1" x14ac:dyDescent="0.2">
      <c r="A133" s="3074" t="s">
        <v>166</v>
      </c>
      <c r="B133" s="3075"/>
      <c r="C133" s="3076"/>
      <c r="D133" s="241">
        <f t="shared" si="74"/>
        <v>0</v>
      </c>
      <c r="E133" s="33">
        <f t="shared" si="75"/>
        <v>0</v>
      </c>
      <c r="F133" s="35">
        <f t="shared" si="76"/>
        <v>0</v>
      </c>
      <c r="G133" s="25">
        <f>SUM(ENERO:DICIEMBRE!G133)</f>
        <v>0</v>
      </c>
      <c r="H133" s="25">
        <f>SUM(ENERO:DICIEMBRE!H133)</f>
        <v>0</v>
      </c>
      <c r="I133" s="25">
        <f>SUM(ENERO:DICIEMBRE!I133)</f>
        <v>0</v>
      </c>
      <c r="J133" s="25">
        <f>SUM(ENERO:DICIEMBRE!J133)</f>
        <v>0</v>
      </c>
      <c r="K133" s="25">
        <f>SUM(ENERO:DICIEMBRE!K133)</f>
        <v>0</v>
      </c>
      <c r="L133" s="25">
        <f>SUM(ENERO:DICIEMBRE!L133)</f>
        <v>0</v>
      </c>
      <c r="M133" s="25">
        <f>SUM(ENERO:DICIEMBRE!M133)</f>
        <v>0</v>
      </c>
      <c r="N133" s="25">
        <f>SUM(ENERO:DICIEMBRE!N133)</f>
        <v>0</v>
      </c>
      <c r="O133" s="25">
        <f>SUM(ENERO:DICIEMBRE!O133)</f>
        <v>0</v>
      </c>
      <c r="P133" s="25">
        <f>SUM(ENERO:DICIEMBRE!P133)</f>
        <v>0</v>
      </c>
      <c r="Q133" s="25">
        <f>SUM(ENERO:DICIEMBRE!Q133)</f>
        <v>0</v>
      </c>
      <c r="R133" s="25">
        <f>SUM(ENERO:DICIEMBRE!R133)</f>
        <v>0</v>
      </c>
      <c r="S133" s="25">
        <f>SUM(ENERO:DICIEMBRE!S133)</f>
        <v>0</v>
      </c>
      <c r="T133" s="25">
        <f>SUM(ENERO:DICIEMBRE!T133)</f>
        <v>0</v>
      </c>
      <c r="U133" s="25">
        <f>SUM(ENERO:DICIEMBRE!U133)</f>
        <v>0</v>
      </c>
      <c r="V133" s="25">
        <f>SUM(ENERO:DICIEMBRE!V133)</f>
        <v>0</v>
      </c>
      <c r="W133" s="25">
        <f>SUM(ENERO:DICIEMBRE!W133)</f>
        <v>0</v>
      </c>
      <c r="X133" s="25">
        <f>SUM(ENERO:DICIEMBRE!X133)</f>
        <v>0</v>
      </c>
      <c r="Y133" s="25">
        <f>SUM(ENERO:DICIEMBRE!Y133)</f>
        <v>0</v>
      </c>
      <c r="Z133" s="25">
        <f>SUM(ENERO:DICIEMBRE!Z133)</f>
        <v>0</v>
      </c>
      <c r="AA133" s="25">
        <f>SUM(ENERO:DICIEMBRE!AA133)</f>
        <v>0</v>
      </c>
      <c r="AB133" s="25">
        <f>SUM(ENERO:DICIEMBRE!AB133)</f>
        <v>0</v>
      </c>
      <c r="AC133" s="25">
        <f>SUM(ENERO:DICIEMBRE!AC133)</f>
        <v>0</v>
      </c>
      <c r="AD133" s="25">
        <f>SUM(ENERO:DICIEMBRE!AD133)</f>
        <v>0</v>
      </c>
      <c r="AE133" s="25">
        <f>SUM(ENERO:DICIEMBRE!AE133)</f>
        <v>0</v>
      </c>
      <c r="AF133" s="25">
        <f>SUM(ENERO:DICIEMBRE!AF133)</f>
        <v>0</v>
      </c>
      <c r="AG133" s="25">
        <f>SUM(ENERO:DICIEMBRE!AG133)</f>
        <v>0</v>
      </c>
      <c r="AH133" s="25">
        <f>SUM(ENERO:DICIEMBRE!AH133)</f>
        <v>0</v>
      </c>
      <c r="AI133" s="25">
        <f>SUM(ENERO:DICIEMBRE!AI133)</f>
        <v>0</v>
      </c>
      <c r="AJ133" s="25">
        <f>SUM(ENERO:DICIEMBRE!AJ133)</f>
        <v>0</v>
      </c>
      <c r="AK133" s="25">
        <f>SUM(ENERO:DICIEMBRE!AK133)</f>
        <v>0</v>
      </c>
      <c r="AL133" s="25">
        <f>SUM(ENERO:DICIEMBRE!AL133)</f>
        <v>0</v>
      </c>
      <c r="AM133" s="25">
        <f>SUM(ENERO:DICIEMBRE!AM133)</f>
        <v>0</v>
      </c>
      <c r="AN133" s="25">
        <f>SUM(ENERO:DICIEMBRE!AN133)</f>
        <v>0</v>
      </c>
      <c r="AO133" s="25">
        <f>SUM(ENERO:DICIEMBRE!AO133)</f>
        <v>0</v>
      </c>
      <c r="AP133" s="25">
        <f>SUM(ENERO:DICIEMBRE!AP133)</f>
        <v>0</v>
      </c>
      <c r="AQ133" s="25">
        <f>SUM(ENERO:DICIEMBRE!AQ133)</f>
        <v>0</v>
      </c>
      <c r="AR133" s="25">
        <f>SUM(ENERO:DICIEMBRE!AR133)</f>
        <v>0</v>
      </c>
      <c r="AS133" s="25">
        <f>SUM(ENERO:DICIEMBRE!AS133)</f>
        <v>0</v>
      </c>
      <c r="AT133" s="25">
        <f>SUM(ENERO:DICIEMBRE!AT133)</f>
        <v>0</v>
      </c>
      <c r="AU133" s="25">
        <f>SUM(ENERO:DICIEMBRE!AU133)</f>
        <v>0</v>
      </c>
      <c r="AV133" s="25">
        <f>SUM(ENERO:DICIEMBRE!AV133)</f>
        <v>0</v>
      </c>
      <c r="AW133" s="29" t="str">
        <f t="shared" si="73"/>
        <v/>
      </c>
      <c r="BU133" s="3"/>
      <c r="BV133" s="3"/>
      <c r="BW133" s="4"/>
      <c r="CA133" s="31" t="str">
        <f t="shared" si="77"/>
        <v/>
      </c>
      <c r="CB133" s="31" t="str">
        <f t="shared" si="78"/>
        <v/>
      </c>
      <c r="CC133" s="31" t="str">
        <f t="shared" si="79"/>
        <v/>
      </c>
      <c r="CD133" s="31" t="str">
        <f t="shared" si="80"/>
        <v/>
      </c>
      <c r="CE133" s="31" t="str">
        <f t="shared" si="81"/>
        <v/>
      </c>
      <c r="CF133" s="31" t="str">
        <f t="shared" si="82"/>
        <v/>
      </c>
      <c r="CG133" s="31" t="str">
        <f t="shared" si="83"/>
        <v/>
      </c>
      <c r="CH133" s="32">
        <f t="shared" si="84"/>
        <v>0</v>
      </c>
      <c r="CI133" s="32">
        <f t="shared" si="85"/>
        <v>0</v>
      </c>
      <c r="CJ133" s="32">
        <f t="shared" si="86"/>
        <v>0</v>
      </c>
      <c r="CK133" s="32">
        <f t="shared" si="87"/>
        <v>0</v>
      </c>
      <c r="CL133" s="32">
        <f t="shared" si="88"/>
        <v>0</v>
      </c>
      <c r="CM133" s="32">
        <f t="shared" si="89"/>
        <v>0</v>
      </c>
      <c r="CN133" s="32">
        <f t="shared" si="90"/>
        <v>0</v>
      </c>
    </row>
    <row r="134" spans="1:92" ht="16.350000000000001" customHeight="1" x14ac:dyDescent="0.2">
      <c r="A134" s="3074" t="s">
        <v>167</v>
      </c>
      <c r="B134" s="3075"/>
      <c r="C134" s="3076"/>
      <c r="D134" s="241">
        <f t="shared" si="74"/>
        <v>0</v>
      </c>
      <c r="E134" s="33">
        <f t="shared" si="75"/>
        <v>0</v>
      </c>
      <c r="F134" s="35">
        <f t="shared" si="76"/>
        <v>0</v>
      </c>
      <c r="G134" s="25">
        <f>SUM(ENERO:DICIEMBRE!G134)</f>
        <v>0</v>
      </c>
      <c r="H134" s="25">
        <f>SUM(ENERO:DICIEMBRE!H134)</f>
        <v>0</v>
      </c>
      <c r="I134" s="25">
        <f>SUM(ENERO:DICIEMBRE!I134)</f>
        <v>0</v>
      </c>
      <c r="J134" s="25">
        <f>SUM(ENERO:DICIEMBRE!J134)</f>
        <v>0</v>
      </c>
      <c r="K134" s="25">
        <f>SUM(ENERO:DICIEMBRE!K134)</f>
        <v>0</v>
      </c>
      <c r="L134" s="25">
        <f>SUM(ENERO:DICIEMBRE!L134)</f>
        <v>0</v>
      </c>
      <c r="M134" s="25">
        <f>SUM(ENERO:DICIEMBRE!M134)</f>
        <v>0</v>
      </c>
      <c r="N134" s="25">
        <f>SUM(ENERO:DICIEMBRE!N134)</f>
        <v>0</v>
      </c>
      <c r="O134" s="25">
        <f>SUM(ENERO:DICIEMBRE!O134)</f>
        <v>0</v>
      </c>
      <c r="P134" s="25">
        <f>SUM(ENERO:DICIEMBRE!P134)</f>
        <v>0</v>
      </c>
      <c r="Q134" s="25">
        <f>SUM(ENERO:DICIEMBRE!Q134)</f>
        <v>0</v>
      </c>
      <c r="R134" s="25">
        <f>SUM(ENERO:DICIEMBRE!R134)</f>
        <v>0</v>
      </c>
      <c r="S134" s="25">
        <f>SUM(ENERO:DICIEMBRE!S134)</f>
        <v>0</v>
      </c>
      <c r="T134" s="25">
        <f>SUM(ENERO:DICIEMBRE!T134)</f>
        <v>0</v>
      </c>
      <c r="U134" s="25">
        <f>SUM(ENERO:DICIEMBRE!U134)</f>
        <v>0</v>
      </c>
      <c r="V134" s="25">
        <f>SUM(ENERO:DICIEMBRE!V134)</f>
        <v>0</v>
      </c>
      <c r="W134" s="25">
        <f>SUM(ENERO:DICIEMBRE!W134)</f>
        <v>0</v>
      </c>
      <c r="X134" s="25">
        <f>SUM(ENERO:DICIEMBRE!X134)</f>
        <v>0</v>
      </c>
      <c r="Y134" s="25">
        <f>SUM(ENERO:DICIEMBRE!Y134)</f>
        <v>0</v>
      </c>
      <c r="Z134" s="25">
        <f>SUM(ENERO:DICIEMBRE!Z134)</f>
        <v>0</v>
      </c>
      <c r="AA134" s="25">
        <f>SUM(ENERO:DICIEMBRE!AA134)</f>
        <v>0</v>
      </c>
      <c r="AB134" s="25">
        <f>SUM(ENERO:DICIEMBRE!AB134)</f>
        <v>0</v>
      </c>
      <c r="AC134" s="25">
        <f>SUM(ENERO:DICIEMBRE!AC134)</f>
        <v>0</v>
      </c>
      <c r="AD134" s="25">
        <f>SUM(ENERO:DICIEMBRE!AD134)</f>
        <v>0</v>
      </c>
      <c r="AE134" s="25">
        <f>SUM(ENERO:DICIEMBRE!AE134)</f>
        <v>0</v>
      </c>
      <c r="AF134" s="25">
        <f>SUM(ENERO:DICIEMBRE!AF134)</f>
        <v>0</v>
      </c>
      <c r="AG134" s="25">
        <f>SUM(ENERO:DICIEMBRE!AG134)</f>
        <v>0</v>
      </c>
      <c r="AH134" s="25">
        <f>SUM(ENERO:DICIEMBRE!AH134)</f>
        <v>0</v>
      </c>
      <c r="AI134" s="25">
        <f>SUM(ENERO:DICIEMBRE!AI134)</f>
        <v>0</v>
      </c>
      <c r="AJ134" s="25">
        <f>SUM(ENERO:DICIEMBRE!AJ134)</f>
        <v>0</v>
      </c>
      <c r="AK134" s="25">
        <f>SUM(ENERO:DICIEMBRE!AK134)</f>
        <v>0</v>
      </c>
      <c r="AL134" s="25">
        <f>SUM(ENERO:DICIEMBRE!AL134)</f>
        <v>0</v>
      </c>
      <c r="AM134" s="25">
        <f>SUM(ENERO:DICIEMBRE!AM134)</f>
        <v>0</v>
      </c>
      <c r="AN134" s="25">
        <f>SUM(ENERO:DICIEMBRE!AN134)</f>
        <v>0</v>
      </c>
      <c r="AO134" s="25">
        <f>SUM(ENERO:DICIEMBRE!AO134)</f>
        <v>0</v>
      </c>
      <c r="AP134" s="25">
        <f>SUM(ENERO:DICIEMBRE!AP134)</f>
        <v>0</v>
      </c>
      <c r="AQ134" s="25">
        <f>SUM(ENERO:DICIEMBRE!AQ134)</f>
        <v>0</v>
      </c>
      <c r="AR134" s="25">
        <f>SUM(ENERO:DICIEMBRE!AR134)</f>
        <v>0</v>
      </c>
      <c r="AS134" s="25">
        <f>SUM(ENERO:DICIEMBRE!AS134)</f>
        <v>0</v>
      </c>
      <c r="AT134" s="25">
        <f>SUM(ENERO:DICIEMBRE!AT134)</f>
        <v>0</v>
      </c>
      <c r="AU134" s="25">
        <f>SUM(ENERO:DICIEMBRE!AU134)</f>
        <v>0</v>
      </c>
      <c r="AV134" s="25">
        <f>SUM(ENERO:DICIEMBRE!AV134)</f>
        <v>0</v>
      </c>
      <c r="AW134" s="29" t="str">
        <f t="shared" si="73"/>
        <v/>
      </c>
      <c r="BU134" s="3"/>
      <c r="BV134" s="3"/>
      <c r="BW134" s="4"/>
      <c r="CA134" s="31" t="str">
        <f t="shared" si="77"/>
        <v/>
      </c>
      <c r="CB134" s="31" t="str">
        <f t="shared" si="78"/>
        <v/>
      </c>
      <c r="CC134" s="31" t="str">
        <f t="shared" si="79"/>
        <v/>
      </c>
      <c r="CD134" s="31" t="str">
        <f t="shared" si="80"/>
        <v/>
      </c>
      <c r="CE134" s="31" t="str">
        <f t="shared" si="81"/>
        <v/>
      </c>
      <c r="CF134" s="31" t="str">
        <f t="shared" si="82"/>
        <v/>
      </c>
      <c r="CG134" s="31" t="str">
        <f t="shared" si="83"/>
        <v/>
      </c>
      <c r="CH134" s="32">
        <f t="shared" si="84"/>
        <v>0</v>
      </c>
      <c r="CI134" s="32">
        <f t="shared" si="85"/>
        <v>0</v>
      </c>
      <c r="CJ134" s="32">
        <f t="shared" si="86"/>
        <v>0</v>
      </c>
      <c r="CK134" s="32">
        <f t="shared" si="87"/>
        <v>0</v>
      </c>
      <c r="CL134" s="32">
        <f t="shared" si="88"/>
        <v>0</v>
      </c>
      <c r="CM134" s="32">
        <f t="shared" si="89"/>
        <v>0</v>
      </c>
      <c r="CN134" s="32">
        <f t="shared" si="90"/>
        <v>0</v>
      </c>
    </row>
    <row r="135" spans="1:92" ht="16.350000000000001" customHeight="1" x14ac:dyDescent="0.2">
      <c r="A135" s="3074" t="s">
        <v>168</v>
      </c>
      <c r="B135" s="3075"/>
      <c r="C135" s="3076"/>
      <c r="D135" s="241">
        <f t="shared" si="74"/>
        <v>0</v>
      </c>
      <c r="E135" s="33">
        <f t="shared" si="75"/>
        <v>0</v>
      </c>
      <c r="F135" s="35">
        <f t="shared" si="76"/>
        <v>0</v>
      </c>
      <c r="G135" s="25">
        <f>SUM(ENERO:DICIEMBRE!G135)</f>
        <v>0</v>
      </c>
      <c r="H135" s="25">
        <f>SUM(ENERO:DICIEMBRE!H135)</f>
        <v>0</v>
      </c>
      <c r="I135" s="25">
        <f>SUM(ENERO:DICIEMBRE!I135)</f>
        <v>0</v>
      </c>
      <c r="J135" s="25">
        <f>SUM(ENERO:DICIEMBRE!J135)</f>
        <v>0</v>
      </c>
      <c r="K135" s="25">
        <f>SUM(ENERO:DICIEMBRE!K135)</f>
        <v>0</v>
      </c>
      <c r="L135" s="25">
        <f>SUM(ENERO:DICIEMBRE!L135)</f>
        <v>0</v>
      </c>
      <c r="M135" s="25">
        <f>SUM(ENERO:DICIEMBRE!M135)</f>
        <v>0</v>
      </c>
      <c r="N135" s="25">
        <f>SUM(ENERO:DICIEMBRE!N135)</f>
        <v>0</v>
      </c>
      <c r="O135" s="25">
        <f>SUM(ENERO:DICIEMBRE!O135)</f>
        <v>0</v>
      </c>
      <c r="P135" s="25">
        <f>SUM(ENERO:DICIEMBRE!P135)</f>
        <v>0</v>
      </c>
      <c r="Q135" s="25">
        <f>SUM(ENERO:DICIEMBRE!Q135)</f>
        <v>0</v>
      </c>
      <c r="R135" s="25">
        <f>SUM(ENERO:DICIEMBRE!R135)</f>
        <v>0</v>
      </c>
      <c r="S135" s="25">
        <f>SUM(ENERO:DICIEMBRE!S135)</f>
        <v>0</v>
      </c>
      <c r="T135" s="25">
        <f>SUM(ENERO:DICIEMBRE!T135)</f>
        <v>0</v>
      </c>
      <c r="U135" s="25">
        <f>SUM(ENERO:DICIEMBRE!U135)</f>
        <v>0</v>
      </c>
      <c r="V135" s="25">
        <f>SUM(ENERO:DICIEMBRE!V135)</f>
        <v>0</v>
      </c>
      <c r="W135" s="25">
        <f>SUM(ENERO:DICIEMBRE!W135)</f>
        <v>0</v>
      </c>
      <c r="X135" s="25">
        <f>SUM(ENERO:DICIEMBRE!X135)</f>
        <v>0</v>
      </c>
      <c r="Y135" s="25">
        <f>SUM(ENERO:DICIEMBRE!Y135)</f>
        <v>0</v>
      </c>
      <c r="Z135" s="25">
        <f>SUM(ENERO:DICIEMBRE!Z135)</f>
        <v>0</v>
      </c>
      <c r="AA135" s="25">
        <f>SUM(ENERO:DICIEMBRE!AA135)</f>
        <v>0</v>
      </c>
      <c r="AB135" s="25">
        <f>SUM(ENERO:DICIEMBRE!AB135)</f>
        <v>0</v>
      </c>
      <c r="AC135" s="25">
        <f>SUM(ENERO:DICIEMBRE!AC135)</f>
        <v>0</v>
      </c>
      <c r="AD135" s="25">
        <f>SUM(ENERO:DICIEMBRE!AD135)</f>
        <v>0</v>
      </c>
      <c r="AE135" s="25">
        <f>SUM(ENERO:DICIEMBRE!AE135)</f>
        <v>0</v>
      </c>
      <c r="AF135" s="25">
        <f>SUM(ENERO:DICIEMBRE!AF135)</f>
        <v>0</v>
      </c>
      <c r="AG135" s="25">
        <f>SUM(ENERO:DICIEMBRE!AG135)</f>
        <v>0</v>
      </c>
      <c r="AH135" s="25">
        <f>SUM(ENERO:DICIEMBRE!AH135)</f>
        <v>0</v>
      </c>
      <c r="AI135" s="25">
        <f>SUM(ENERO:DICIEMBRE!AI135)</f>
        <v>0</v>
      </c>
      <c r="AJ135" s="25">
        <f>SUM(ENERO:DICIEMBRE!AJ135)</f>
        <v>0</v>
      </c>
      <c r="AK135" s="25">
        <f>SUM(ENERO:DICIEMBRE!AK135)</f>
        <v>0</v>
      </c>
      <c r="AL135" s="25">
        <f>SUM(ENERO:DICIEMBRE!AL135)</f>
        <v>0</v>
      </c>
      <c r="AM135" s="25">
        <f>SUM(ENERO:DICIEMBRE!AM135)</f>
        <v>0</v>
      </c>
      <c r="AN135" s="25">
        <f>SUM(ENERO:DICIEMBRE!AN135)</f>
        <v>0</v>
      </c>
      <c r="AO135" s="25">
        <f>SUM(ENERO:DICIEMBRE!AO135)</f>
        <v>0</v>
      </c>
      <c r="AP135" s="25">
        <f>SUM(ENERO:DICIEMBRE!AP135)</f>
        <v>0</v>
      </c>
      <c r="AQ135" s="25">
        <f>SUM(ENERO:DICIEMBRE!AQ135)</f>
        <v>0</v>
      </c>
      <c r="AR135" s="25">
        <f>SUM(ENERO:DICIEMBRE!AR135)</f>
        <v>0</v>
      </c>
      <c r="AS135" s="25">
        <f>SUM(ENERO:DICIEMBRE!AS135)</f>
        <v>0</v>
      </c>
      <c r="AT135" s="25">
        <f>SUM(ENERO:DICIEMBRE!AT135)</f>
        <v>0</v>
      </c>
      <c r="AU135" s="25">
        <f>SUM(ENERO:DICIEMBRE!AU135)</f>
        <v>0</v>
      </c>
      <c r="AV135" s="25">
        <f>SUM(ENERO:DICIEMBRE!AV135)</f>
        <v>0</v>
      </c>
      <c r="AW135" s="29" t="str">
        <f t="shared" si="73"/>
        <v/>
      </c>
      <c r="BU135" s="3"/>
      <c r="BV135" s="3"/>
      <c r="BW135" s="4"/>
      <c r="CA135" s="31" t="str">
        <f t="shared" si="77"/>
        <v/>
      </c>
      <c r="CB135" s="31" t="str">
        <f t="shared" si="78"/>
        <v/>
      </c>
      <c r="CC135" s="31" t="str">
        <f t="shared" si="79"/>
        <v/>
      </c>
      <c r="CD135" s="31" t="str">
        <f t="shared" si="80"/>
        <v/>
      </c>
      <c r="CE135" s="31" t="str">
        <f t="shared" si="81"/>
        <v/>
      </c>
      <c r="CF135" s="31" t="str">
        <f t="shared" si="82"/>
        <v/>
      </c>
      <c r="CG135" s="31" t="str">
        <f t="shared" si="83"/>
        <v/>
      </c>
      <c r="CH135" s="32">
        <f t="shared" si="84"/>
        <v>0</v>
      </c>
      <c r="CI135" s="32">
        <f t="shared" si="85"/>
        <v>0</v>
      </c>
      <c r="CJ135" s="32">
        <f t="shared" si="86"/>
        <v>0</v>
      </c>
      <c r="CK135" s="32">
        <f t="shared" si="87"/>
        <v>0</v>
      </c>
      <c r="CL135" s="32">
        <f t="shared" si="88"/>
        <v>0</v>
      </c>
      <c r="CM135" s="32">
        <f t="shared" si="89"/>
        <v>0</v>
      </c>
      <c r="CN135" s="32">
        <f t="shared" si="90"/>
        <v>0</v>
      </c>
    </row>
    <row r="136" spans="1:92" ht="16.350000000000001" customHeight="1" x14ac:dyDescent="0.2">
      <c r="A136" s="3082" t="s">
        <v>169</v>
      </c>
      <c r="B136" s="3082"/>
      <c r="C136" s="3082"/>
      <c r="D136" s="241">
        <f t="shared" si="74"/>
        <v>0</v>
      </c>
      <c r="E136" s="33">
        <f t="shared" si="75"/>
        <v>0</v>
      </c>
      <c r="F136" s="35">
        <f t="shared" si="76"/>
        <v>0</v>
      </c>
      <c r="G136" s="25">
        <f>SUM(ENERO:DICIEMBRE!G136)</f>
        <v>0</v>
      </c>
      <c r="H136" s="25">
        <f>SUM(ENERO:DICIEMBRE!H136)</f>
        <v>0</v>
      </c>
      <c r="I136" s="25">
        <f>SUM(ENERO:DICIEMBRE!I136)</f>
        <v>0</v>
      </c>
      <c r="J136" s="25">
        <f>SUM(ENERO:DICIEMBRE!J136)</f>
        <v>0</v>
      </c>
      <c r="K136" s="25">
        <f>SUM(ENERO:DICIEMBRE!K136)</f>
        <v>0</v>
      </c>
      <c r="L136" s="25">
        <f>SUM(ENERO:DICIEMBRE!L136)</f>
        <v>0</v>
      </c>
      <c r="M136" s="25">
        <f>SUM(ENERO:DICIEMBRE!M136)</f>
        <v>0</v>
      </c>
      <c r="N136" s="25">
        <f>SUM(ENERO:DICIEMBRE!N136)</f>
        <v>0</v>
      </c>
      <c r="O136" s="25">
        <f>SUM(ENERO:DICIEMBRE!O136)</f>
        <v>0</v>
      </c>
      <c r="P136" s="25">
        <f>SUM(ENERO:DICIEMBRE!P136)</f>
        <v>0</v>
      </c>
      <c r="Q136" s="25">
        <f>SUM(ENERO:DICIEMBRE!Q136)</f>
        <v>0</v>
      </c>
      <c r="R136" s="25">
        <f>SUM(ENERO:DICIEMBRE!R136)</f>
        <v>0</v>
      </c>
      <c r="S136" s="25">
        <f>SUM(ENERO:DICIEMBRE!S136)</f>
        <v>0</v>
      </c>
      <c r="T136" s="25">
        <f>SUM(ENERO:DICIEMBRE!T136)</f>
        <v>0</v>
      </c>
      <c r="U136" s="25">
        <f>SUM(ENERO:DICIEMBRE!U136)</f>
        <v>0</v>
      </c>
      <c r="V136" s="25">
        <f>SUM(ENERO:DICIEMBRE!V136)</f>
        <v>0</v>
      </c>
      <c r="W136" s="25">
        <f>SUM(ENERO:DICIEMBRE!W136)</f>
        <v>0</v>
      </c>
      <c r="X136" s="25">
        <f>SUM(ENERO:DICIEMBRE!X136)</f>
        <v>0</v>
      </c>
      <c r="Y136" s="25">
        <f>SUM(ENERO:DICIEMBRE!Y136)</f>
        <v>0</v>
      </c>
      <c r="Z136" s="25">
        <f>SUM(ENERO:DICIEMBRE!Z136)</f>
        <v>0</v>
      </c>
      <c r="AA136" s="25">
        <f>SUM(ENERO:DICIEMBRE!AA136)</f>
        <v>0</v>
      </c>
      <c r="AB136" s="25">
        <f>SUM(ENERO:DICIEMBRE!AB136)</f>
        <v>0</v>
      </c>
      <c r="AC136" s="25">
        <f>SUM(ENERO:DICIEMBRE!AC136)</f>
        <v>0</v>
      </c>
      <c r="AD136" s="25">
        <f>SUM(ENERO:DICIEMBRE!AD136)</f>
        <v>0</v>
      </c>
      <c r="AE136" s="25">
        <f>SUM(ENERO:DICIEMBRE!AE136)</f>
        <v>0</v>
      </c>
      <c r="AF136" s="25">
        <f>SUM(ENERO:DICIEMBRE!AF136)</f>
        <v>0</v>
      </c>
      <c r="AG136" s="25">
        <f>SUM(ENERO:DICIEMBRE!AG136)</f>
        <v>0</v>
      </c>
      <c r="AH136" s="25">
        <f>SUM(ENERO:DICIEMBRE!AH136)</f>
        <v>0</v>
      </c>
      <c r="AI136" s="25">
        <f>SUM(ENERO:DICIEMBRE!AI136)</f>
        <v>0</v>
      </c>
      <c r="AJ136" s="25">
        <f>SUM(ENERO:DICIEMBRE!AJ136)</f>
        <v>0</v>
      </c>
      <c r="AK136" s="25">
        <f>SUM(ENERO:DICIEMBRE!AK136)</f>
        <v>0</v>
      </c>
      <c r="AL136" s="25">
        <f>SUM(ENERO:DICIEMBRE!AL136)</f>
        <v>0</v>
      </c>
      <c r="AM136" s="25">
        <f>SUM(ENERO:DICIEMBRE!AM136)</f>
        <v>0</v>
      </c>
      <c r="AN136" s="25">
        <f>SUM(ENERO:DICIEMBRE!AN136)</f>
        <v>0</v>
      </c>
      <c r="AO136" s="25">
        <f>SUM(ENERO:DICIEMBRE!AO136)</f>
        <v>0</v>
      </c>
      <c r="AP136" s="25">
        <f>SUM(ENERO:DICIEMBRE!AP136)</f>
        <v>0</v>
      </c>
      <c r="AQ136" s="25">
        <f>SUM(ENERO:DICIEMBRE!AQ136)</f>
        <v>0</v>
      </c>
      <c r="AR136" s="25">
        <f>SUM(ENERO:DICIEMBRE!AR136)</f>
        <v>0</v>
      </c>
      <c r="AS136" s="25">
        <f>SUM(ENERO:DICIEMBRE!AS136)</f>
        <v>0</v>
      </c>
      <c r="AT136" s="25">
        <f>SUM(ENERO:DICIEMBRE!AT136)</f>
        <v>0</v>
      </c>
      <c r="AU136" s="25">
        <f>SUM(ENERO:DICIEMBRE!AU136)</f>
        <v>0</v>
      </c>
      <c r="AV136" s="25">
        <f>SUM(ENERO:DICIEMBRE!AV136)</f>
        <v>0</v>
      </c>
      <c r="AW136" s="29" t="str">
        <f t="shared" si="73"/>
        <v/>
      </c>
      <c r="BU136" s="3"/>
      <c r="BV136" s="3"/>
      <c r="BW136" s="4"/>
      <c r="CA136" s="31" t="str">
        <f t="shared" si="77"/>
        <v/>
      </c>
      <c r="CB136" s="31" t="str">
        <f t="shared" si="78"/>
        <v/>
      </c>
      <c r="CC136" s="31" t="str">
        <f t="shared" si="79"/>
        <v/>
      </c>
      <c r="CD136" s="31" t="str">
        <f t="shared" si="80"/>
        <v/>
      </c>
      <c r="CE136" s="31" t="str">
        <f t="shared" si="81"/>
        <v/>
      </c>
      <c r="CF136" s="31" t="str">
        <f t="shared" si="82"/>
        <v/>
      </c>
      <c r="CG136" s="31" t="str">
        <f t="shared" si="83"/>
        <v/>
      </c>
      <c r="CH136" s="32">
        <f t="shared" si="84"/>
        <v>0</v>
      </c>
      <c r="CI136" s="32">
        <f t="shared" si="85"/>
        <v>0</v>
      </c>
      <c r="CJ136" s="32">
        <f t="shared" si="86"/>
        <v>0</v>
      </c>
      <c r="CK136" s="32">
        <f t="shared" si="87"/>
        <v>0</v>
      </c>
      <c r="CL136" s="32">
        <f t="shared" si="88"/>
        <v>0</v>
      </c>
      <c r="CM136" s="32">
        <f t="shared" si="89"/>
        <v>0</v>
      </c>
      <c r="CN136" s="32">
        <f t="shared" si="90"/>
        <v>0</v>
      </c>
    </row>
    <row r="137" spans="1:92" ht="16.350000000000001" customHeight="1" x14ac:dyDescent="0.2">
      <c r="A137" s="3074" t="s">
        <v>170</v>
      </c>
      <c r="B137" s="3075"/>
      <c r="C137" s="3076"/>
      <c r="D137" s="241">
        <f t="shared" si="74"/>
        <v>0</v>
      </c>
      <c r="E137" s="33">
        <f t="shared" si="75"/>
        <v>0</v>
      </c>
      <c r="F137" s="35">
        <f t="shared" si="76"/>
        <v>0</v>
      </c>
      <c r="G137" s="25">
        <f>SUM(ENERO:DICIEMBRE!G137)</f>
        <v>0</v>
      </c>
      <c r="H137" s="25">
        <f>SUM(ENERO:DICIEMBRE!H137)</f>
        <v>0</v>
      </c>
      <c r="I137" s="25">
        <f>SUM(ENERO:DICIEMBRE!I137)</f>
        <v>0</v>
      </c>
      <c r="J137" s="25">
        <f>SUM(ENERO:DICIEMBRE!J137)</f>
        <v>0</v>
      </c>
      <c r="K137" s="25">
        <f>SUM(ENERO:DICIEMBRE!K137)</f>
        <v>0</v>
      </c>
      <c r="L137" s="25">
        <f>SUM(ENERO:DICIEMBRE!L137)</f>
        <v>0</v>
      </c>
      <c r="M137" s="25">
        <f>SUM(ENERO:DICIEMBRE!M137)</f>
        <v>0</v>
      </c>
      <c r="N137" s="25">
        <f>SUM(ENERO:DICIEMBRE!N137)</f>
        <v>0</v>
      </c>
      <c r="O137" s="25">
        <f>SUM(ENERO:DICIEMBRE!O137)</f>
        <v>0</v>
      </c>
      <c r="P137" s="25">
        <f>SUM(ENERO:DICIEMBRE!P137)</f>
        <v>0</v>
      </c>
      <c r="Q137" s="25">
        <f>SUM(ENERO:DICIEMBRE!Q137)</f>
        <v>0</v>
      </c>
      <c r="R137" s="25">
        <f>SUM(ENERO:DICIEMBRE!R137)</f>
        <v>0</v>
      </c>
      <c r="S137" s="25">
        <f>SUM(ENERO:DICIEMBRE!S137)</f>
        <v>0</v>
      </c>
      <c r="T137" s="25">
        <f>SUM(ENERO:DICIEMBRE!T137)</f>
        <v>0</v>
      </c>
      <c r="U137" s="25">
        <f>SUM(ENERO:DICIEMBRE!U137)</f>
        <v>0</v>
      </c>
      <c r="V137" s="25">
        <f>SUM(ENERO:DICIEMBRE!V137)</f>
        <v>0</v>
      </c>
      <c r="W137" s="25">
        <f>SUM(ENERO:DICIEMBRE!W137)</f>
        <v>0</v>
      </c>
      <c r="X137" s="25">
        <f>SUM(ENERO:DICIEMBRE!X137)</f>
        <v>0</v>
      </c>
      <c r="Y137" s="25">
        <f>SUM(ENERO:DICIEMBRE!Y137)</f>
        <v>0</v>
      </c>
      <c r="Z137" s="25">
        <f>SUM(ENERO:DICIEMBRE!Z137)</f>
        <v>0</v>
      </c>
      <c r="AA137" s="25">
        <f>SUM(ENERO:DICIEMBRE!AA137)</f>
        <v>0</v>
      </c>
      <c r="AB137" s="25">
        <f>SUM(ENERO:DICIEMBRE!AB137)</f>
        <v>0</v>
      </c>
      <c r="AC137" s="25">
        <f>SUM(ENERO:DICIEMBRE!AC137)</f>
        <v>0</v>
      </c>
      <c r="AD137" s="25">
        <f>SUM(ENERO:DICIEMBRE!AD137)</f>
        <v>0</v>
      </c>
      <c r="AE137" s="25">
        <f>SUM(ENERO:DICIEMBRE!AE137)</f>
        <v>0</v>
      </c>
      <c r="AF137" s="25">
        <f>SUM(ENERO:DICIEMBRE!AF137)</f>
        <v>0</v>
      </c>
      <c r="AG137" s="25">
        <f>SUM(ENERO:DICIEMBRE!AG137)</f>
        <v>0</v>
      </c>
      <c r="AH137" s="25">
        <f>SUM(ENERO:DICIEMBRE!AH137)</f>
        <v>0</v>
      </c>
      <c r="AI137" s="25">
        <f>SUM(ENERO:DICIEMBRE!AI137)</f>
        <v>0</v>
      </c>
      <c r="AJ137" s="25">
        <f>SUM(ENERO:DICIEMBRE!AJ137)</f>
        <v>0</v>
      </c>
      <c r="AK137" s="25">
        <f>SUM(ENERO:DICIEMBRE!AK137)</f>
        <v>0</v>
      </c>
      <c r="AL137" s="25">
        <f>SUM(ENERO:DICIEMBRE!AL137)</f>
        <v>0</v>
      </c>
      <c r="AM137" s="25">
        <f>SUM(ENERO:DICIEMBRE!AM137)</f>
        <v>0</v>
      </c>
      <c r="AN137" s="25">
        <f>SUM(ENERO:DICIEMBRE!AN137)</f>
        <v>0</v>
      </c>
      <c r="AO137" s="25">
        <f>SUM(ENERO:DICIEMBRE!AO137)</f>
        <v>0</v>
      </c>
      <c r="AP137" s="25">
        <f>SUM(ENERO:DICIEMBRE!AP137)</f>
        <v>0</v>
      </c>
      <c r="AQ137" s="25">
        <f>SUM(ENERO:DICIEMBRE!AQ137)</f>
        <v>0</v>
      </c>
      <c r="AR137" s="25">
        <f>SUM(ENERO:DICIEMBRE!AR137)</f>
        <v>0</v>
      </c>
      <c r="AS137" s="25">
        <f>SUM(ENERO:DICIEMBRE!AS137)</f>
        <v>0</v>
      </c>
      <c r="AT137" s="25">
        <f>SUM(ENERO:DICIEMBRE!AT137)</f>
        <v>0</v>
      </c>
      <c r="AU137" s="25">
        <f>SUM(ENERO:DICIEMBRE!AU137)</f>
        <v>0</v>
      </c>
      <c r="AV137" s="25">
        <f>SUM(ENERO:DICIEMBRE!AV137)</f>
        <v>0</v>
      </c>
      <c r="AW137" s="29" t="str">
        <f t="shared" si="73"/>
        <v/>
      </c>
      <c r="BU137" s="3"/>
      <c r="BV137" s="3"/>
      <c r="BW137" s="4"/>
      <c r="CA137" s="31" t="str">
        <f t="shared" si="77"/>
        <v/>
      </c>
      <c r="CB137" s="31" t="str">
        <f t="shared" si="78"/>
        <v/>
      </c>
      <c r="CC137" s="31" t="str">
        <f t="shared" si="79"/>
        <v/>
      </c>
      <c r="CD137" s="31" t="str">
        <f t="shared" si="80"/>
        <v/>
      </c>
      <c r="CE137" s="31" t="str">
        <f t="shared" si="81"/>
        <v/>
      </c>
      <c r="CF137" s="31" t="str">
        <f t="shared" si="82"/>
        <v/>
      </c>
      <c r="CG137" s="31" t="str">
        <f t="shared" si="83"/>
        <v/>
      </c>
      <c r="CH137" s="32">
        <f t="shared" si="84"/>
        <v>0</v>
      </c>
      <c r="CI137" s="32">
        <f t="shared" si="85"/>
        <v>0</v>
      </c>
      <c r="CJ137" s="32">
        <f t="shared" si="86"/>
        <v>0</v>
      </c>
      <c r="CK137" s="32">
        <f t="shared" si="87"/>
        <v>0</v>
      </c>
      <c r="CL137" s="32">
        <f t="shared" si="88"/>
        <v>0</v>
      </c>
      <c r="CM137" s="32">
        <f t="shared" si="89"/>
        <v>0</v>
      </c>
      <c r="CN137" s="32">
        <f t="shared" si="90"/>
        <v>0</v>
      </c>
    </row>
    <row r="138" spans="1:92" ht="16.350000000000001" customHeight="1" x14ac:dyDescent="0.2">
      <c r="A138" s="3074" t="s">
        <v>171</v>
      </c>
      <c r="B138" s="3075"/>
      <c r="C138" s="3076"/>
      <c r="D138" s="241">
        <f t="shared" si="74"/>
        <v>0</v>
      </c>
      <c r="E138" s="33">
        <f t="shared" si="75"/>
        <v>0</v>
      </c>
      <c r="F138" s="35">
        <f t="shared" si="76"/>
        <v>0</v>
      </c>
      <c r="G138" s="25">
        <f>SUM(ENERO:DICIEMBRE!G138)</f>
        <v>0</v>
      </c>
      <c r="H138" s="25">
        <f>SUM(ENERO:DICIEMBRE!H138)</f>
        <v>0</v>
      </c>
      <c r="I138" s="25">
        <f>SUM(ENERO:DICIEMBRE!I138)</f>
        <v>0</v>
      </c>
      <c r="J138" s="25">
        <f>SUM(ENERO:DICIEMBRE!J138)</f>
        <v>0</v>
      </c>
      <c r="K138" s="25">
        <f>SUM(ENERO:DICIEMBRE!K138)</f>
        <v>0</v>
      </c>
      <c r="L138" s="25">
        <f>SUM(ENERO:DICIEMBRE!L138)</f>
        <v>0</v>
      </c>
      <c r="M138" s="25">
        <f>SUM(ENERO:DICIEMBRE!M138)</f>
        <v>0</v>
      </c>
      <c r="N138" s="25">
        <f>SUM(ENERO:DICIEMBRE!N138)</f>
        <v>0</v>
      </c>
      <c r="O138" s="25">
        <f>SUM(ENERO:DICIEMBRE!O138)</f>
        <v>0</v>
      </c>
      <c r="P138" s="25">
        <f>SUM(ENERO:DICIEMBRE!P138)</f>
        <v>0</v>
      </c>
      <c r="Q138" s="25">
        <f>SUM(ENERO:DICIEMBRE!Q138)</f>
        <v>0</v>
      </c>
      <c r="R138" s="25">
        <f>SUM(ENERO:DICIEMBRE!R138)</f>
        <v>0</v>
      </c>
      <c r="S138" s="25">
        <f>SUM(ENERO:DICIEMBRE!S138)</f>
        <v>0</v>
      </c>
      <c r="T138" s="25">
        <f>SUM(ENERO:DICIEMBRE!T138)</f>
        <v>0</v>
      </c>
      <c r="U138" s="25">
        <f>SUM(ENERO:DICIEMBRE!U138)</f>
        <v>0</v>
      </c>
      <c r="V138" s="25">
        <f>SUM(ENERO:DICIEMBRE!V138)</f>
        <v>0</v>
      </c>
      <c r="W138" s="25">
        <f>SUM(ENERO:DICIEMBRE!W138)</f>
        <v>0</v>
      </c>
      <c r="X138" s="25">
        <f>SUM(ENERO:DICIEMBRE!X138)</f>
        <v>0</v>
      </c>
      <c r="Y138" s="25">
        <f>SUM(ENERO:DICIEMBRE!Y138)</f>
        <v>0</v>
      </c>
      <c r="Z138" s="25">
        <f>SUM(ENERO:DICIEMBRE!Z138)</f>
        <v>0</v>
      </c>
      <c r="AA138" s="25">
        <f>SUM(ENERO:DICIEMBRE!AA138)</f>
        <v>0</v>
      </c>
      <c r="AB138" s="25">
        <f>SUM(ENERO:DICIEMBRE!AB138)</f>
        <v>0</v>
      </c>
      <c r="AC138" s="25">
        <f>SUM(ENERO:DICIEMBRE!AC138)</f>
        <v>0</v>
      </c>
      <c r="AD138" s="25">
        <f>SUM(ENERO:DICIEMBRE!AD138)</f>
        <v>0</v>
      </c>
      <c r="AE138" s="25">
        <f>SUM(ENERO:DICIEMBRE!AE138)</f>
        <v>0</v>
      </c>
      <c r="AF138" s="25">
        <f>SUM(ENERO:DICIEMBRE!AF138)</f>
        <v>0</v>
      </c>
      <c r="AG138" s="25">
        <f>SUM(ENERO:DICIEMBRE!AG138)</f>
        <v>0</v>
      </c>
      <c r="AH138" s="25">
        <f>SUM(ENERO:DICIEMBRE!AH138)</f>
        <v>0</v>
      </c>
      <c r="AI138" s="25">
        <f>SUM(ENERO:DICIEMBRE!AI138)</f>
        <v>0</v>
      </c>
      <c r="AJ138" s="25">
        <f>SUM(ENERO:DICIEMBRE!AJ138)</f>
        <v>0</v>
      </c>
      <c r="AK138" s="25">
        <f>SUM(ENERO:DICIEMBRE!AK138)</f>
        <v>0</v>
      </c>
      <c r="AL138" s="25">
        <f>SUM(ENERO:DICIEMBRE!AL138)</f>
        <v>0</v>
      </c>
      <c r="AM138" s="25">
        <f>SUM(ENERO:DICIEMBRE!AM138)</f>
        <v>0</v>
      </c>
      <c r="AN138" s="25">
        <f>SUM(ENERO:DICIEMBRE!AN138)</f>
        <v>0</v>
      </c>
      <c r="AO138" s="25">
        <f>SUM(ENERO:DICIEMBRE!AO138)</f>
        <v>0</v>
      </c>
      <c r="AP138" s="25">
        <f>SUM(ENERO:DICIEMBRE!AP138)</f>
        <v>0</v>
      </c>
      <c r="AQ138" s="25">
        <f>SUM(ENERO:DICIEMBRE!AQ138)</f>
        <v>0</v>
      </c>
      <c r="AR138" s="25">
        <f>SUM(ENERO:DICIEMBRE!AR138)</f>
        <v>0</v>
      </c>
      <c r="AS138" s="25">
        <f>SUM(ENERO:DICIEMBRE!AS138)</f>
        <v>0</v>
      </c>
      <c r="AT138" s="25">
        <f>SUM(ENERO:DICIEMBRE!AT138)</f>
        <v>0</v>
      </c>
      <c r="AU138" s="25">
        <f>SUM(ENERO:DICIEMBRE!AU138)</f>
        <v>0</v>
      </c>
      <c r="AV138" s="25">
        <f>SUM(ENERO:DICIEMBRE!AV138)</f>
        <v>0</v>
      </c>
      <c r="AW138" s="29" t="str">
        <f t="shared" si="73"/>
        <v/>
      </c>
      <c r="BU138" s="3"/>
      <c r="BV138" s="3"/>
      <c r="BW138" s="4"/>
      <c r="CA138" s="31" t="str">
        <f t="shared" si="77"/>
        <v/>
      </c>
      <c r="CB138" s="31" t="str">
        <f t="shared" si="78"/>
        <v/>
      </c>
      <c r="CC138" s="31" t="str">
        <f t="shared" si="79"/>
        <v/>
      </c>
      <c r="CD138" s="31" t="str">
        <f t="shared" si="80"/>
        <v/>
      </c>
      <c r="CE138" s="31" t="str">
        <f t="shared" si="81"/>
        <v/>
      </c>
      <c r="CF138" s="31" t="str">
        <f t="shared" si="82"/>
        <v/>
      </c>
      <c r="CG138" s="31" t="str">
        <f t="shared" si="83"/>
        <v/>
      </c>
      <c r="CH138" s="32">
        <f t="shared" si="84"/>
        <v>0</v>
      </c>
      <c r="CI138" s="32">
        <f t="shared" si="85"/>
        <v>0</v>
      </c>
      <c r="CJ138" s="32">
        <f t="shared" si="86"/>
        <v>0</v>
      </c>
      <c r="CK138" s="32">
        <f t="shared" si="87"/>
        <v>0</v>
      </c>
      <c r="CL138" s="32">
        <f t="shared" si="88"/>
        <v>0</v>
      </c>
      <c r="CM138" s="32">
        <f t="shared" si="89"/>
        <v>0</v>
      </c>
      <c r="CN138" s="32">
        <f t="shared" si="90"/>
        <v>0</v>
      </c>
    </row>
    <row r="139" spans="1:92" ht="16.350000000000001" customHeight="1" x14ac:dyDescent="0.2">
      <c r="A139" s="3074" t="s">
        <v>172</v>
      </c>
      <c r="B139" s="3075"/>
      <c r="C139" s="3076"/>
      <c r="D139" s="241">
        <f t="shared" si="74"/>
        <v>0</v>
      </c>
      <c r="E139" s="33">
        <f t="shared" si="75"/>
        <v>0</v>
      </c>
      <c r="F139" s="35">
        <f t="shared" si="76"/>
        <v>0</v>
      </c>
      <c r="G139" s="25">
        <f>SUM(ENERO:DICIEMBRE!G139)</f>
        <v>0</v>
      </c>
      <c r="H139" s="25">
        <f>SUM(ENERO:DICIEMBRE!H139)</f>
        <v>0</v>
      </c>
      <c r="I139" s="25">
        <f>SUM(ENERO:DICIEMBRE!I139)</f>
        <v>0</v>
      </c>
      <c r="J139" s="25">
        <f>SUM(ENERO:DICIEMBRE!J139)</f>
        <v>0</v>
      </c>
      <c r="K139" s="25">
        <f>SUM(ENERO:DICIEMBRE!K139)</f>
        <v>0</v>
      </c>
      <c r="L139" s="25">
        <f>SUM(ENERO:DICIEMBRE!L139)</f>
        <v>0</v>
      </c>
      <c r="M139" s="25">
        <f>SUM(ENERO:DICIEMBRE!M139)</f>
        <v>0</v>
      </c>
      <c r="N139" s="25">
        <f>SUM(ENERO:DICIEMBRE!N139)</f>
        <v>0</v>
      </c>
      <c r="O139" s="25">
        <f>SUM(ENERO:DICIEMBRE!O139)</f>
        <v>0</v>
      </c>
      <c r="P139" s="25">
        <f>SUM(ENERO:DICIEMBRE!P139)</f>
        <v>0</v>
      </c>
      <c r="Q139" s="25">
        <f>SUM(ENERO:DICIEMBRE!Q139)</f>
        <v>0</v>
      </c>
      <c r="R139" s="25">
        <f>SUM(ENERO:DICIEMBRE!R139)</f>
        <v>0</v>
      </c>
      <c r="S139" s="25">
        <f>SUM(ENERO:DICIEMBRE!S139)</f>
        <v>0</v>
      </c>
      <c r="T139" s="25">
        <f>SUM(ENERO:DICIEMBRE!T139)</f>
        <v>0</v>
      </c>
      <c r="U139" s="25">
        <f>SUM(ENERO:DICIEMBRE!U139)</f>
        <v>0</v>
      </c>
      <c r="V139" s="25">
        <f>SUM(ENERO:DICIEMBRE!V139)</f>
        <v>0</v>
      </c>
      <c r="W139" s="25">
        <f>SUM(ENERO:DICIEMBRE!W139)</f>
        <v>0</v>
      </c>
      <c r="X139" s="25">
        <f>SUM(ENERO:DICIEMBRE!X139)</f>
        <v>0</v>
      </c>
      <c r="Y139" s="25">
        <f>SUM(ENERO:DICIEMBRE!Y139)</f>
        <v>0</v>
      </c>
      <c r="Z139" s="25">
        <f>SUM(ENERO:DICIEMBRE!Z139)</f>
        <v>0</v>
      </c>
      <c r="AA139" s="25">
        <f>SUM(ENERO:DICIEMBRE!AA139)</f>
        <v>0</v>
      </c>
      <c r="AB139" s="25">
        <f>SUM(ENERO:DICIEMBRE!AB139)</f>
        <v>0</v>
      </c>
      <c r="AC139" s="25">
        <f>SUM(ENERO:DICIEMBRE!AC139)</f>
        <v>0</v>
      </c>
      <c r="AD139" s="25">
        <f>SUM(ENERO:DICIEMBRE!AD139)</f>
        <v>0</v>
      </c>
      <c r="AE139" s="25">
        <f>SUM(ENERO:DICIEMBRE!AE139)</f>
        <v>0</v>
      </c>
      <c r="AF139" s="25">
        <f>SUM(ENERO:DICIEMBRE!AF139)</f>
        <v>0</v>
      </c>
      <c r="AG139" s="25">
        <f>SUM(ENERO:DICIEMBRE!AG139)</f>
        <v>0</v>
      </c>
      <c r="AH139" s="25">
        <f>SUM(ENERO:DICIEMBRE!AH139)</f>
        <v>0</v>
      </c>
      <c r="AI139" s="25">
        <f>SUM(ENERO:DICIEMBRE!AI139)</f>
        <v>0</v>
      </c>
      <c r="AJ139" s="25">
        <f>SUM(ENERO:DICIEMBRE!AJ139)</f>
        <v>0</v>
      </c>
      <c r="AK139" s="25">
        <f>SUM(ENERO:DICIEMBRE!AK139)</f>
        <v>0</v>
      </c>
      <c r="AL139" s="25">
        <f>SUM(ENERO:DICIEMBRE!AL139)</f>
        <v>0</v>
      </c>
      <c r="AM139" s="25">
        <f>SUM(ENERO:DICIEMBRE!AM139)</f>
        <v>0</v>
      </c>
      <c r="AN139" s="25">
        <f>SUM(ENERO:DICIEMBRE!AN139)</f>
        <v>0</v>
      </c>
      <c r="AO139" s="25">
        <f>SUM(ENERO:DICIEMBRE!AO139)</f>
        <v>0</v>
      </c>
      <c r="AP139" s="25">
        <f>SUM(ENERO:DICIEMBRE!AP139)</f>
        <v>0</v>
      </c>
      <c r="AQ139" s="25">
        <f>SUM(ENERO:DICIEMBRE!AQ139)</f>
        <v>0</v>
      </c>
      <c r="AR139" s="25">
        <f>SUM(ENERO:DICIEMBRE!AR139)</f>
        <v>0</v>
      </c>
      <c r="AS139" s="25">
        <f>SUM(ENERO:DICIEMBRE!AS139)</f>
        <v>0</v>
      </c>
      <c r="AT139" s="25">
        <f>SUM(ENERO:DICIEMBRE!AT139)</f>
        <v>0</v>
      </c>
      <c r="AU139" s="25">
        <f>SUM(ENERO:DICIEMBRE!AU139)</f>
        <v>0</v>
      </c>
      <c r="AV139" s="25">
        <f>SUM(ENERO:DICIEMBRE!AV139)</f>
        <v>0</v>
      </c>
      <c r="AW139" s="29" t="str">
        <f t="shared" si="73"/>
        <v/>
      </c>
      <c r="BU139" s="3"/>
      <c r="BV139" s="3"/>
      <c r="BW139" s="4"/>
      <c r="CA139" s="31" t="str">
        <f t="shared" si="77"/>
        <v/>
      </c>
      <c r="CB139" s="31" t="str">
        <f t="shared" si="78"/>
        <v/>
      </c>
      <c r="CC139" s="31" t="str">
        <f t="shared" si="79"/>
        <v/>
      </c>
      <c r="CD139" s="31" t="str">
        <f t="shared" si="80"/>
        <v/>
      </c>
      <c r="CE139" s="31" t="str">
        <f t="shared" si="81"/>
        <v/>
      </c>
      <c r="CF139" s="31" t="str">
        <f t="shared" si="82"/>
        <v/>
      </c>
      <c r="CG139" s="31" t="str">
        <f t="shared" si="83"/>
        <v/>
      </c>
      <c r="CH139" s="32">
        <f t="shared" si="84"/>
        <v>0</v>
      </c>
      <c r="CI139" s="32">
        <f t="shared" si="85"/>
        <v>0</v>
      </c>
      <c r="CJ139" s="32">
        <f t="shared" si="86"/>
        <v>0</v>
      </c>
      <c r="CK139" s="32">
        <f t="shared" si="87"/>
        <v>0</v>
      </c>
      <c r="CL139" s="32">
        <f t="shared" si="88"/>
        <v>0</v>
      </c>
      <c r="CM139" s="32">
        <f t="shared" si="89"/>
        <v>0</v>
      </c>
      <c r="CN139" s="32">
        <f t="shared" si="90"/>
        <v>0</v>
      </c>
    </row>
    <row r="140" spans="1:92" ht="16.350000000000001" customHeight="1" x14ac:dyDescent="0.2">
      <c r="A140" s="3074" t="s">
        <v>173</v>
      </c>
      <c r="B140" s="3075"/>
      <c r="C140" s="3076"/>
      <c r="D140" s="241">
        <f t="shared" si="74"/>
        <v>0</v>
      </c>
      <c r="E140" s="33">
        <f t="shared" si="75"/>
        <v>0</v>
      </c>
      <c r="F140" s="35">
        <f t="shared" si="76"/>
        <v>0</v>
      </c>
      <c r="G140" s="25">
        <f>SUM(ENERO:DICIEMBRE!G140)</f>
        <v>0</v>
      </c>
      <c r="H140" s="25">
        <f>SUM(ENERO:DICIEMBRE!H140)</f>
        <v>0</v>
      </c>
      <c r="I140" s="25">
        <f>SUM(ENERO:DICIEMBRE!I140)</f>
        <v>0</v>
      </c>
      <c r="J140" s="25">
        <f>SUM(ENERO:DICIEMBRE!J140)</f>
        <v>0</v>
      </c>
      <c r="K140" s="25">
        <f>SUM(ENERO:DICIEMBRE!K140)</f>
        <v>0</v>
      </c>
      <c r="L140" s="25">
        <f>SUM(ENERO:DICIEMBRE!L140)</f>
        <v>0</v>
      </c>
      <c r="M140" s="25">
        <f>SUM(ENERO:DICIEMBRE!M140)</f>
        <v>0</v>
      </c>
      <c r="N140" s="25">
        <f>SUM(ENERO:DICIEMBRE!N140)</f>
        <v>0</v>
      </c>
      <c r="O140" s="25">
        <f>SUM(ENERO:DICIEMBRE!O140)</f>
        <v>0</v>
      </c>
      <c r="P140" s="25">
        <f>SUM(ENERO:DICIEMBRE!P140)</f>
        <v>0</v>
      </c>
      <c r="Q140" s="25">
        <f>SUM(ENERO:DICIEMBRE!Q140)</f>
        <v>0</v>
      </c>
      <c r="R140" s="25">
        <f>SUM(ENERO:DICIEMBRE!R140)</f>
        <v>0</v>
      </c>
      <c r="S140" s="25">
        <f>SUM(ENERO:DICIEMBRE!S140)</f>
        <v>0</v>
      </c>
      <c r="T140" s="25">
        <f>SUM(ENERO:DICIEMBRE!T140)</f>
        <v>0</v>
      </c>
      <c r="U140" s="25">
        <f>SUM(ENERO:DICIEMBRE!U140)</f>
        <v>0</v>
      </c>
      <c r="V140" s="25">
        <f>SUM(ENERO:DICIEMBRE!V140)</f>
        <v>0</v>
      </c>
      <c r="W140" s="25">
        <f>SUM(ENERO:DICIEMBRE!W140)</f>
        <v>0</v>
      </c>
      <c r="X140" s="25">
        <f>SUM(ENERO:DICIEMBRE!X140)</f>
        <v>0</v>
      </c>
      <c r="Y140" s="25">
        <f>SUM(ENERO:DICIEMBRE!Y140)</f>
        <v>0</v>
      </c>
      <c r="Z140" s="25">
        <f>SUM(ENERO:DICIEMBRE!Z140)</f>
        <v>0</v>
      </c>
      <c r="AA140" s="25">
        <f>SUM(ENERO:DICIEMBRE!AA140)</f>
        <v>0</v>
      </c>
      <c r="AB140" s="25">
        <f>SUM(ENERO:DICIEMBRE!AB140)</f>
        <v>0</v>
      </c>
      <c r="AC140" s="25">
        <f>SUM(ENERO:DICIEMBRE!AC140)</f>
        <v>0</v>
      </c>
      <c r="AD140" s="25">
        <f>SUM(ENERO:DICIEMBRE!AD140)</f>
        <v>0</v>
      </c>
      <c r="AE140" s="25">
        <f>SUM(ENERO:DICIEMBRE!AE140)</f>
        <v>0</v>
      </c>
      <c r="AF140" s="25">
        <f>SUM(ENERO:DICIEMBRE!AF140)</f>
        <v>0</v>
      </c>
      <c r="AG140" s="25">
        <f>SUM(ENERO:DICIEMBRE!AG140)</f>
        <v>0</v>
      </c>
      <c r="AH140" s="25">
        <f>SUM(ENERO:DICIEMBRE!AH140)</f>
        <v>0</v>
      </c>
      <c r="AI140" s="25">
        <f>SUM(ENERO:DICIEMBRE!AI140)</f>
        <v>0</v>
      </c>
      <c r="AJ140" s="25">
        <f>SUM(ENERO:DICIEMBRE!AJ140)</f>
        <v>0</v>
      </c>
      <c r="AK140" s="25">
        <f>SUM(ENERO:DICIEMBRE!AK140)</f>
        <v>0</v>
      </c>
      <c r="AL140" s="25">
        <f>SUM(ENERO:DICIEMBRE!AL140)</f>
        <v>0</v>
      </c>
      <c r="AM140" s="25">
        <f>SUM(ENERO:DICIEMBRE!AM140)</f>
        <v>0</v>
      </c>
      <c r="AN140" s="25">
        <f>SUM(ENERO:DICIEMBRE!AN140)</f>
        <v>0</v>
      </c>
      <c r="AO140" s="25">
        <f>SUM(ENERO:DICIEMBRE!AO140)</f>
        <v>0</v>
      </c>
      <c r="AP140" s="25">
        <f>SUM(ENERO:DICIEMBRE!AP140)</f>
        <v>0</v>
      </c>
      <c r="AQ140" s="25">
        <f>SUM(ENERO:DICIEMBRE!AQ140)</f>
        <v>0</v>
      </c>
      <c r="AR140" s="25">
        <f>SUM(ENERO:DICIEMBRE!AR140)</f>
        <v>0</v>
      </c>
      <c r="AS140" s="25">
        <f>SUM(ENERO:DICIEMBRE!AS140)</f>
        <v>0</v>
      </c>
      <c r="AT140" s="25">
        <f>SUM(ENERO:DICIEMBRE!AT140)</f>
        <v>0</v>
      </c>
      <c r="AU140" s="25">
        <f>SUM(ENERO:DICIEMBRE!AU140)</f>
        <v>0</v>
      </c>
      <c r="AV140" s="25">
        <f>SUM(ENERO:DICIEMBRE!AV140)</f>
        <v>0</v>
      </c>
      <c r="AW140" s="29" t="str">
        <f t="shared" si="73"/>
        <v/>
      </c>
      <c r="BU140" s="3"/>
      <c r="BV140" s="3"/>
      <c r="BW140" s="4"/>
      <c r="CA140" s="31" t="str">
        <f t="shared" si="77"/>
        <v/>
      </c>
      <c r="CB140" s="31" t="str">
        <f t="shared" si="78"/>
        <v/>
      </c>
      <c r="CC140" s="31" t="str">
        <f t="shared" si="79"/>
        <v/>
      </c>
      <c r="CD140" s="31" t="str">
        <f t="shared" si="80"/>
        <v/>
      </c>
      <c r="CE140" s="31" t="str">
        <f t="shared" si="81"/>
        <v/>
      </c>
      <c r="CF140" s="31" t="str">
        <f t="shared" si="82"/>
        <v/>
      </c>
      <c r="CG140" s="31" t="str">
        <f t="shared" si="83"/>
        <v/>
      </c>
      <c r="CH140" s="32">
        <f t="shared" si="84"/>
        <v>0</v>
      </c>
      <c r="CI140" s="32">
        <f t="shared" si="85"/>
        <v>0</v>
      </c>
      <c r="CJ140" s="32">
        <f t="shared" si="86"/>
        <v>0</v>
      </c>
      <c r="CK140" s="32">
        <f t="shared" si="87"/>
        <v>0</v>
      </c>
      <c r="CL140" s="32">
        <f t="shared" si="88"/>
        <v>0</v>
      </c>
      <c r="CM140" s="32">
        <f t="shared" si="89"/>
        <v>0</v>
      </c>
      <c r="CN140" s="32">
        <f t="shared" si="90"/>
        <v>0</v>
      </c>
    </row>
    <row r="141" spans="1:92" ht="16.350000000000001" customHeight="1" x14ac:dyDescent="0.2">
      <c r="A141" s="3074" t="s">
        <v>174</v>
      </c>
      <c r="B141" s="3075"/>
      <c r="C141" s="3076"/>
      <c r="D141" s="241">
        <f t="shared" si="74"/>
        <v>0</v>
      </c>
      <c r="E141" s="33">
        <f t="shared" si="75"/>
        <v>0</v>
      </c>
      <c r="F141" s="35">
        <f t="shared" si="76"/>
        <v>0</v>
      </c>
      <c r="G141" s="25">
        <f>SUM(ENERO:DICIEMBRE!G141)</f>
        <v>0</v>
      </c>
      <c r="H141" s="25">
        <f>SUM(ENERO:DICIEMBRE!H141)</f>
        <v>0</v>
      </c>
      <c r="I141" s="25">
        <f>SUM(ENERO:DICIEMBRE!I141)</f>
        <v>0</v>
      </c>
      <c r="J141" s="25">
        <f>SUM(ENERO:DICIEMBRE!J141)</f>
        <v>0</v>
      </c>
      <c r="K141" s="25">
        <f>SUM(ENERO:DICIEMBRE!K141)</f>
        <v>0</v>
      </c>
      <c r="L141" s="25">
        <f>SUM(ENERO:DICIEMBRE!L141)</f>
        <v>0</v>
      </c>
      <c r="M141" s="25">
        <f>SUM(ENERO:DICIEMBRE!M141)</f>
        <v>0</v>
      </c>
      <c r="N141" s="25">
        <f>SUM(ENERO:DICIEMBRE!N141)</f>
        <v>0</v>
      </c>
      <c r="O141" s="25">
        <f>SUM(ENERO:DICIEMBRE!O141)</f>
        <v>0</v>
      </c>
      <c r="P141" s="25">
        <f>SUM(ENERO:DICIEMBRE!P141)</f>
        <v>0</v>
      </c>
      <c r="Q141" s="25">
        <f>SUM(ENERO:DICIEMBRE!Q141)</f>
        <v>0</v>
      </c>
      <c r="R141" s="25">
        <f>SUM(ENERO:DICIEMBRE!R141)</f>
        <v>0</v>
      </c>
      <c r="S141" s="25">
        <f>SUM(ENERO:DICIEMBRE!S141)</f>
        <v>0</v>
      </c>
      <c r="T141" s="25">
        <f>SUM(ENERO:DICIEMBRE!T141)</f>
        <v>0</v>
      </c>
      <c r="U141" s="25">
        <f>SUM(ENERO:DICIEMBRE!U141)</f>
        <v>0</v>
      </c>
      <c r="V141" s="25">
        <f>SUM(ENERO:DICIEMBRE!V141)</f>
        <v>0</v>
      </c>
      <c r="W141" s="25">
        <f>SUM(ENERO:DICIEMBRE!W141)</f>
        <v>0</v>
      </c>
      <c r="X141" s="25">
        <f>SUM(ENERO:DICIEMBRE!X141)</f>
        <v>0</v>
      </c>
      <c r="Y141" s="25">
        <f>SUM(ENERO:DICIEMBRE!Y141)</f>
        <v>0</v>
      </c>
      <c r="Z141" s="25">
        <f>SUM(ENERO:DICIEMBRE!Z141)</f>
        <v>0</v>
      </c>
      <c r="AA141" s="25">
        <f>SUM(ENERO:DICIEMBRE!AA141)</f>
        <v>0</v>
      </c>
      <c r="AB141" s="25">
        <f>SUM(ENERO:DICIEMBRE!AB141)</f>
        <v>0</v>
      </c>
      <c r="AC141" s="25">
        <f>SUM(ENERO:DICIEMBRE!AC141)</f>
        <v>0</v>
      </c>
      <c r="AD141" s="25">
        <f>SUM(ENERO:DICIEMBRE!AD141)</f>
        <v>0</v>
      </c>
      <c r="AE141" s="25">
        <f>SUM(ENERO:DICIEMBRE!AE141)</f>
        <v>0</v>
      </c>
      <c r="AF141" s="25">
        <f>SUM(ENERO:DICIEMBRE!AF141)</f>
        <v>0</v>
      </c>
      <c r="AG141" s="25">
        <f>SUM(ENERO:DICIEMBRE!AG141)</f>
        <v>0</v>
      </c>
      <c r="AH141" s="25">
        <f>SUM(ENERO:DICIEMBRE!AH141)</f>
        <v>0</v>
      </c>
      <c r="AI141" s="25">
        <f>SUM(ENERO:DICIEMBRE!AI141)</f>
        <v>0</v>
      </c>
      <c r="AJ141" s="25">
        <f>SUM(ENERO:DICIEMBRE!AJ141)</f>
        <v>0</v>
      </c>
      <c r="AK141" s="25">
        <f>SUM(ENERO:DICIEMBRE!AK141)</f>
        <v>0</v>
      </c>
      <c r="AL141" s="25">
        <f>SUM(ENERO:DICIEMBRE!AL141)</f>
        <v>0</v>
      </c>
      <c r="AM141" s="25">
        <f>SUM(ENERO:DICIEMBRE!AM141)</f>
        <v>0</v>
      </c>
      <c r="AN141" s="25">
        <f>SUM(ENERO:DICIEMBRE!AN141)</f>
        <v>0</v>
      </c>
      <c r="AO141" s="25">
        <f>SUM(ENERO:DICIEMBRE!AO141)</f>
        <v>0</v>
      </c>
      <c r="AP141" s="25">
        <f>SUM(ENERO:DICIEMBRE!AP141)</f>
        <v>0</v>
      </c>
      <c r="AQ141" s="25">
        <f>SUM(ENERO:DICIEMBRE!AQ141)</f>
        <v>0</v>
      </c>
      <c r="AR141" s="25">
        <f>SUM(ENERO:DICIEMBRE!AR141)</f>
        <v>0</v>
      </c>
      <c r="AS141" s="25">
        <f>SUM(ENERO:DICIEMBRE!AS141)</f>
        <v>0</v>
      </c>
      <c r="AT141" s="25">
        <f>SUM(ENERO:DICIEMBRE!AT141)</f>
        <v>0</v>
      </c>
      <c r="AU141" s="25">
        <f>SUM(ENERO:DICIEMBRE!AU141)</f>
        <v>0</v>
      </c>
      <c r="AV141" s="25">
        <f>SUM(ENERO:DICIEMBRE!AV141)</f>
        <v>0</v>
      </c>
      <c r="AW141" s="29" t="str">
        <f t="shared" si="73"/>
        <v/>
      </c>
      <c r="BU141" s="3"/>
      <c r="BV141" s="3"/>
      <c r="BW141" s="4"/>
      <c r="CA141" s="31" t="str">
        <f t="shared" si="77"/>
        <v/>
      </c>
      <c r="CB141" s="31" t="str">
        <f t="shared" si="78"/>
        <v/>
      </c>
      <c r="CC141" s="31" t="str">
        <f t="shared" si="79"/>
        <v/>
      </c>
      <c r="CD141" s="31" t="str">
        <f t="shared" si="80"/>
        <v/>
      </c>
      <c r="CE141" s="31" t="str">
        <f t="shared" si="81"/>
        <v/>
      </c>
      <c r="CF141" s="31" t="str">
        <f t="shared" si="82"/>
        <v/>
      </c>
      <c r="CG141" s="31" t="str">
        <f t="shared" si="83"/>
        <v/>
      </c>
      <c r="CH141" s="32">
        <f t="shared" si="84"/>
        <v>0</v>
      </c>
      <c r="CI141" s="32">
        <f t="shared" si="85"/>
        <v>0</v>
      </c>
      <c r="CJ141" s="32">
        <f t="shared" si="86"/>
        <v>0</v>
      </c>
      <c r="CK141" s="32">
        <f t="shared" si="87"/>
        <v>0</v>
      </c>
      <c r="CL141" s="32">
        <f t="shared" si="88"/>
        <v>0</v>
      </c>
      <c r="CM141" s="32">
        <f t="shared" si="89"/>
        <v>0</v>
      </c>
      <c r="CN141" s="32">
        <f t="shared" si="90"/>
        <v>0</v>
      </c>
    </row>
    <row r="142" spans="1:92" ht="16.350000000000001" customHeight="1" x14ac:dyDescent="0.2">
      <c r="A142" s="3074" t="s">
        <v>175</v>
      </c>
      <c r="B142" s="3075"/>
      <c r="C142" s="3076"/>
      <c r="D142" s="241">
        <f t="shared" si="74"/>
        <v>0</v>
      </c>
      <c r="E142" s="33">
        <f t="shared" si="75"/>
        <v>0</v>
      </c>
      <c r="F142" s="35">
        <f t="shared" si="76"/>
        <v>0</v>
      </c>
      <c r="G142" s="25">
        <f>SUM(ENERO:DICIEMBRE!G142)</f>
        <v>0</v>
      </c>
      <c r="H142" s="25">
        <f>SUM(ENERO:DICIEMBRE!H142)</f>
        <v>0</v>
      </c>
      <c r="I142" s="25">
        <f>SUM(ENERO:DICIEMBRE!I142)</f>
        <v>0</v>
      </c>
      <c r="J142" s="25">
        <f>SUM(ENERO:DICIEMBRE!J142)</f>
        <v>0</v>
      </c>
      <c r="K142" s="25">
        <f>SUM(ENERO:DICIEMBRE!K142)</f>
        <v>0</v>
      </c>
      <c r="L142" s="25">
        <f>SUM(ENERO:DICIEMBRE!L142)</f>
        <v>0</v>
      </c>
      <c r="M142" s="25">
        <f>SUM(ENERO:DICIEMBRE!M142)</f>
        <v>0</v>
      </c>
      <c r="N142" s="25">
        <f>SUM(ENERO:DICIEMBRE!N142)</f>
        <v>0</v>
      </c>
      <c r="O142" s="25">
        <f>SUM(ENERO:DICIEMBRE!O142)</f>
        <v>0</v>
      </c>
      <c r="P142" s="25">
        <f>SUM(ENERO:DICIEMBRE!P142)</f>
        <v>0</v>
      </c>
      <c r="Q142" s="25">
        <f>SUM(ENERO:DICIEMBRE!Q142)</f>
        <v>0</v>
      </c>
      <c r="R142" s="25">
        <f>SUM(ENERO:DICIEMBRE!R142)</f>
        <v>0</v>
      </c>
      <c r="S142" s="25">
        <f>SUM(ENERO:DICIEMBRE!S142)</f>
        <v>0</v>
      </c>
      <c r="T142" s="25">
        <f>SUM(ENERO:DICIEMBRE!T142)</f>
        <v>0</v>
      </c>
      <c r="U142" s="25">
        <f>SUM(ENERO:DICIEMBRE!U142)</f>
        <v>0</v>
      </c>
      <c r="V142" s="25">
        <f>SUM(ENERO:DICIEMBRE!V142)</f>
        <v>0</v>
      </c>
      <c r="W142" s="25">
        <f>SUM(ENERO:DICIEMBRE!W142)</f>
        <v>0</v>
      </c>
      <c r="X142" s="25">
        <f>SUM(ENERO:DICIEMBRE!X142)</f>
        <v>0</v>
      </c>
      <c r="Y142" s="25">
        <f>SUM(ENERO:DICIEMBRE!Y142)</f>
        <v>0</v>
      </c>
      <c r="Z142" s="25">
        <f>SUM(ENERO:DICIEMBRE!Z142)</f>
        <v>0</v>
      </c>
      <c r="AA142" s="25">
        <f>SUM(ENERO:DICIEMBRE!AA142)</f>
        <v>0</v>
      </c>
      <c r="AB142" s="25">
        <f>SUM(ENERO:DICIEMBRE!AB142)</f>
        <v>0</v>
      </c>
      <c r="AC142" s="25">
        <f>SUM(ENERO:DICIEMBRE!AC142)</f>
        <v>0</v>
      </c>
      <c r="AD142" s="25">
        <f>SUM(ENERO:DICIEMBRE!AD142)</f>
        <v>0</v>
      </c>
      <c r="AE142" s="25">
        <f>SUM(ENERO:DICIEMBRE!AE142)</f>
        <v>0</v>
      </c>
      <c r="AF142" s="25">
        <f>SUM(ENERO:DICIEMBRE!AF142)</f>
        <v>0</v>
      </c>
      <c r="AG142" s="25">
        <f>SUM(ENERO:DICIEMBRE!AG142)</f>
        <v>0</v>
      </c>
      <c r="AH142" s="25">
        <f>SUM(ENERO:DICIEMBRE!AH142)</f>
        <v>0</v>
      </c>
      <c r="AI142" s="25">
        <f>SUM(ENERO:DICIEMBRE!AI142)</f>
        <v>0</v>
      </c>
      <c r="AJ142" s="25">
        <f>SUM(ENERO:DICIEMBRE!AJ142)</f>
        <v>0</v>
      </c>
      <c r="AK142" s="25">
        <f>SUM(ENERO:DICIEMBRE!AK142)</f>
        <v>0</v>
      </c>
      <c r="AL142" s="25">
        <f>SUM(ENERO:DICIEMBRE!AL142)</f>
        <v>0</v>
      </c>
      <c r="AM142" s="25">
        <f>SUM(ENERO:DICIEMBRE!AM142)</f>
        <v>0</v>
      </c>
      <c r="AN142" s="25">
        <f>SUM(ENERO:DICIEMBRE!AN142)</f>
        <v>0</v>
      </c>
      <c r="AO142" s="25">
        <f>SUM(ENERO:DICIEMBRE!AO142)</f>
        <v>0</v>
      </c>
      <c r="AP142" s="25">
        <f>SUM(ENERO:DICIEMBRE!AP142)</f>
        <v>0</v>
      </c>
      <c r="AQ142" s="25">
        <f>SUM(ENERO:DICIEMBRE!AQ142)</f>
        <v>0</v>
      </c>
      <c r="AR142" s="25">
        <f>SUM(ENERO:DICIEMBRE!AR142)</f>
        <v>0</v>
      </c>
      <c r="AS142" s="25">
        <f>SUM(ENERO:DICIEMBRE!AS142)</f>
        <v>0</v>
      </c>
      <c r="AT142" s="25">
        <f>SUM(ENERO:DICIEMBRE!AT142)</f>
        <v>0</v>
      </c>
      <c r="AU142" s="25">
        <f>SUM(ENERO:DICIEMBRE!AU142)</f>
        <v>0</v>
      </c>
      <c r="AV142" s="25">
        <f>SUM(ENERO:DICIEMBRE!AV142)</f>
        <v>0</v>
      </c>
      <c r="AW142" s="29" t="str">
        <f t="shared" si="73"/>
        <v/>
      </c>
      <c r="BU142" s="3"/>
      <c r="BV142" s="3"/>
      <c r="BW142" s="4"/>
      <c r="CA142" s="31" t="str">
        <f t="shared" si="77"/>
        <v/>
      </c>
      <c r="CB142" s="31" t="str">
        <f t="shared" si="78"/>
        <v/>
      </c>
      <c r="CC142" s="31" t="str">
        <f t="shared" si="79"/>
        <v/>
      </c>
      <c r="CD142" s="31" t="str">
        <f t="shared" si="80"/>
        <v/>
      </c>
      <c r="CE142" s="31" t="str">
        <f t="shared" si="81"/>
        <v/>
      </c>
      <c r="CF142" s="31" t="str">
        <f t="shared" si="82"/>
        <v/>
      </c>
      <c r="CG142" s="31" t="str">
        <f t="shared" si="83"/>
        <v/>
      </c>
      <c r="CH142" s="32">
        <f t="shared" si="84"/>
        <v>0</v>
      </c>
      <c r="CI142" s="32">
        <f t="shared" si="85"/>
        <v>0</v>
      </c>
      <c r="CJ142" s="32">
        <f t="shared" si="86"/>
        <v>0</v>
      </c>
      <c r="CK142" s="32">
        <f t="shared" si="87"/>
        <v>0</v>
      </c>
      <c r="CL142" s="32">
        <f t="shared" si="88"/>
        <v>0</v>
      </c>
      <c r="CM142" s="32">
        <f t="shared" si="89"/>
        <v>0</v>
      </c>
      <c r="CN142" s="32">
        <f t="shared" si="90"/>
        <v>0</v>
      </c>
    </row>
    <row r="143" spans="1:92" ht="16.350000000000001" customHeight="1" x14ac:dyDescent="0.2">
      <c r="A143" s="3074" t="s">
        <v>176</v>
      </c>
      <c r="B143" s="3075"/>
      <c r="C143" s="3076"/>
      <c r="D143" s="241">
        <f t="shared" si="74"/>
        <v>0</v>
      </c>
      <c r="E143" s="33">
        <f t="shared" si="75"/>
        <v>0</v>
      </c>
      <c r="F143" s="35">
        <f t="shared" si="76"/>
        <v>0</v>
      </c>
      <c r="G143" s="25">
        <f>SUM(ENERO:DICIEMBRE!G143)</f>
        <v>0</v>
      </c>
      <c r="H143" s="25">
        <f>SUM(ENERO:DICIEMBRE!H143)</f>
        <v>0</v>
      </c>
      <c r="I143" s="25">
        <f>SUM(ENERO:DICIEMBRE!I143)</f>
        <v>0</v>
      </c>
      <c r="J143" s="25">
        <f>SUM(ENERO:DICIEMBRE!J143)</f>
        <v>0</v>
      </c>
      <c r="K143" s="25">
        <f>SUM(ENERO:DICIEMBRE!K143)</f>
        <v>0</v>
      </c>
      <c r="L143" s="25">
        <f>SUM(ENERO:DICIEMBRE!L143)</f>
        <v>0</v>
      </c>
      <c r="M143" s="25">
        <f>SUM(ENERO:DICIEMBRE!M143)</f>
        <v>0</v>
      </c>
      <c r="N143" s="25">
        <f>SUM(ENERO:DICIEMBRE!N143)</f>
        <v>0</v>
      </c>
      <c r="O143" s="25">
        <f>SUM(ENERO:DICIEMBRE!O143)</f>
        <v>0</v>
      </c>
      <c r="P143" s="25">
        <f>SUM(ENERO:DICIEMBRE!P143)</f>
        <v>0</v>
      </c>
      <c r="Q143" s="25">
        <f>SUM(ENERO:DICIEMBRE!Q143)</f>
        <v>0</v>
      </c>
      <c r="R143" s="25">
        <f>SUM(ENERO:DICIEMBRE!R143)</f>
        <v>0</v>
      </c>
      <c r="S143" s="25">
        <f>SUM(ENERO:DICIEMBRE!S143)</f>
        <v>0</v>
      </c>
      <c r="T143" s="25">
        <f>SUM(ENERO:DICIEMBRE!T143)</f>
        <v>0</v>
      </c>
      <c r="U143" s="25">
        <f>SUM(ENERO:DICIEMBRE!U143)</f>
        <v>0</v>
      </c>
      <c r="V143" s="25">
        <f>SUM(ENERO:DICIEMBRE!V143)</f>
        <v>0</v>
      </c>
      <c r="W143" s="25">
        <f>SUM(ENERO:DICIEMBRE!W143)</f>
        <v>0</v>
      </c>
      <c r="X143" s="25">
        <f>SUM(ENERO:DICIEMBRE!X143)</f>
        <v>0</v>
      </c>
      <c r="Y143" s="25">
        <f>SUM(ENERO:DICIEMBRE!Y143)</f>
        <v>0</v>
      </c>
      <c r="Z143" s="25">
        <f>SUM(ENERO:DICIEMBRE!Z143)</f>
        <v>0</v>
      </c>
      <c r="AA143" s="25">
        <f>SUM(ENERO:DICIEMBRE!AA143)</f>
        <v>0</v>
      </c>
      <c r="AB143" s="25">
        <f>SUM(ENERO:DICIEMBRE!AB143)</f>
        <v>0</v>
      </c>
      <c r="AC143" s="25">
        <f>SUM(ENERO:DICIEMBRE!AC143)</f>
        <v>0</v>
      </c>
      <c r="AD143" s="25">
        <f>SUM(ENERO:DICIEMBRE!AD143)</f>
        <v>0</v>
      </c>
      <c r="AE143" s="25">
        <f>SUM(ENERO:DICIEMBRE!AE143)</f>
        <v>0</v>
      </c>
      <c r="AF143" s="25">
        <f>SUM(ENERO:DICIEMBRE!AF143)</f>
        <v>0</v>
      </c>
      <c r="AG143" s="25">
        <f>SUM(ENERO:DICIEMBRE!AG143)</f>
        <v>0</v>
      </c>
      <c r="AH143" s="25">
        <f>SUM(ENERO:DICIEMBRE!AH143)</f>
        <v>0</v>
      </c>
      <c r="AI143" s="25">
        <f>SUM(ENERO:DICIEMBRE!AI143)</f>
        <v>0</v>
      </c>
      <c r="AJ143" s="25">
        <f>SUM(ENERO:DICIEMBRE!AJ143)</f>
        <v>0</v>
      </c>
      <c r="AK143" s="25">
        <f>SUM(ENERO:DICIEMBRE!AK143)</f>
        <v>0</v>
      </c>
      <c r="AL143" s="25">
        <f>SUM(ENERO:DICIEMBRE!AL143)</f>
        <v>0</v>
      </c>
      <c r="AM143" s="25">
        <f>SUM(ENERO:DICIEMBRE!AM143)</f>
        <v>0</v>
      </c>
      <c r="AN143" s="25">
        <f>SUM(ENERO:DICIEMBRE!AN143)</f>
        <v>0</v>
      </c>
      <c r="AO143" s="25">
        <f>SUM(ENERO:DICIEMBRE!AO143)</f>
        <v>0</v>
      </c>
      <c r="AP143" s="25">
        <f>SUM(ENERO:DICIEMBRE!AP143)</f>
        <v>0</v>
      </c>
      <c r="AQ143" s="25">
        <f>SUM(ENERO:DICIEMBRE!AQ143)</f>
        <v>0</v>
      </c>
      <c r="AR143" s="25">
        <f>SUM(ENERO:DICIEMBRE!AR143)</f>
        <v>0</v>
      </c>
      <c r="AS143" s="25">
        <f>SUM(ENERO:DICIEMBRE!AS143)</f>
        <v>0</v>
      </c>
      <c r="AT143" s="25">
        <f>SUM(ENERO:DICIEMBRE!AT143)</f>
        <v>0</v>
      </c>
      <c r="AU143" s="25">
        <f>SUM(ENERO:DICIEMBRE!AU143)</f>
        <v>0</v>
      </c>
      <c r="AV143" s="25">
        <f>SUM(ENERO:DICIEMBRE!AV143)</f>
        <v>0</v>
      </c>
      <c r="AW143" s="29" t="str">
        <f t="shared" si="73"/>
        <v/>
      </c>
      <c r="BU143" s="3"/>
      <c r="BV143" s="3"/>
      <c r="BW143" s="4"/>
      <c r="CA143" s="31" t="str">
        <f t="shared" si="77"/>
        <v/>
      </c>
      <c r="CB143" s="31" t="str">
        <f t="shared" si="78"/>
        <v/>
      </c>
      <c r="CC143" s="31" t="str">
        <f t="shared" si="79"/>
        <v/>
      </c>
      <c r="CD143" s="31" t="str">
        <f t="shared" si="80"/>
        <v/>
      </c>
      <c r="CE143" s="31" t="str">
        <f t="shared" si="81"/>
        <v/>
      </c>
      <c r="CF143" s="31" t="str">
        <f t="shared" si="82"/>
        <v/>
      </c>
      <c r="CG143" s="31" t="str">
        <f t="shared" si="83"/>
        <v/>
      </c>
      <c r="CH143" s="32">
        <f t="shared" si="84"/>
        <v>0</v>
      </c>
      <c r="CI143" s="32">
        <f t="shared" si="85"/>
        <v>0</v>
      </c>
      <c r="CJ143" s="32">
        <f t="shared" si="86"/>
        <v>0</v>
      </c>
      <c r="CK143" s="32">
        <f t="shared" si="87"/>
        <v>0</v>
      </c>
      <c r="CL143" s="32">
        <f t="shared" si="88"/>
        <v>0</v>
      </c>
      <c r="CM143" s="32">
        <f t="shared" si="89"/>
        <v>0</v>
      </c>
      <c r="CN143" s="32">
        <f t="shared" si="90"/>
        <v>0</v>
      </c>
    </row>
    <row r="144" spans="1:92" ht="16.350000000000001" customHeight="1" x14ac:dyDescent="0.2">
      <c r="A144" s="3079" t="s">
        <v>177</v>
      </c>
      <c r="B144" s="3080"/>
      <c r="C144" s="3081"/>
      <c r="D144" s="254">
        <f t="shared" si="74"/>
        <v>0</v>
      </c>
      <c r="E144" s="41">
        <f t="shared" si="75"/>
        <v>0</v>
      </c>
      <c r="F144" s="43">
        <f t="shared" si="76"/>
        <v>0</v>
      </c>
      <c r="G144" s="25">
        <f>SUM(ENERO:DICIEMBRE!G144)</f>
        <v>0</v>
      </c>
      <c r="H144" s="25">
        <f>SUM(ENERO:DICIEMBRE!H144)</f>
        <v>0</v>
      </c>
      <c r="I144" s="25">
        <f>SUM(ENERO:DICIEMBRE!I144)</f>
        <v>0</v>
      </c>
      <c r="J144" s="25">
        <f>SUM(ENERO:DICIEMBRE!J144)</f>
        <v>0</v>
      </c>
      <c r="K144" s="25">
        <f>SUM(ENERO:DICIEMBRE!K144)</f>
        <v>0</v>
      </c>
      <c r="L144" s="25">
        <f>SUM(ENERO:DICIEMBRE!L144)</f>
        <v>0</v>
      </c>
      <c r="M144" s="25">
        <f>SUM(ENERO:DICIEMBRE!M144)</f>
        <v>0</v>
      </c>
      <c r="N144" s="25">
        <f>SUM(ENERO:DICIEMBRE!N144)</f>
        <v>0</v>
      </c>
      <c r="O144" s="25">
        <f>SUM(ENERO:DICIEMBRE!O144)</f>
        <v>0</v>
      </c>
      <c r="P144" s="25">
        <f>SUM(ENERO:DICIEMBRE!P144)</f>
        <v>0</v>
      </c>
      <c r="Q144" s="25">
        <f>SUM(ENERO:DICIEMBRE!Q144)</f>
        <v>0</v>
      </c>
      <c r="R144" s="25">
        <f>SUM(ENERO:DICIEMBRE!R144)</f>
        <v>0</v>
      </c>
      <c r="S144" s="25">
        <f>SUM(ENERO:DICIEMBRE!S144)</f>
        <v>0</v>
      </c>
      <c r="T144" s="25">
        <f>SUM(ENERO:DICIEMBRE!T144)</f>
        <v>0</v>
      </c>
      <c r="U144" s="25">
        <f>SUM(ENERO:DICIEMBRE!U144)</f>
        <v>0</v>
      </c>
      <c r="V144" s="25">
        <f>SUM(ENERO:DICIEMBRE!V144)</f>
        <v>0</v>
      </c>
      <c r="W144" s="25">
        <f>SUM(ENERO:DICIEMBRE!W144)</f>
        <v>0</v>
      </c>
      <c r="X144" s="25">
        <f>SUM(ENERO:DICIEMBRE!X144)</f>
        <v>0</v>
      </c>
      <c r="Y144" s="25">
        <f>SUM(ENERO:DICIEMBRE!Y144)</f>
        <v>0</v>
      </c>
      <c r="Z144" s="25">
        <f>SUM(ENERO:DICIEMBRE!Z144)</f>
        <v>0</v>
      </c>
      <c r="AA144" s="25">
        <f>SUM(ENERO:DICIEMBRE!AA144)</f>
        <v>0</v>
      </c>
      <c r="AB144" s="25">
        <f>SUM(ENERO:DICIEMBRE!AB144)</f>
        <v>0</v>
      </c>
      <c r="AC144" s="25">
        <f>SUM(ENERO:DICIEMBRE!AC144)</f>
        <v>0</v>
      </c>
      <c r="AD144" s="25">
        <f>SUM(ENERO:DICIEMBRE!AD144)</f>
        <v>0</v>
      </c>
      <c r="AE144" s="25">
        <f>SUM(ENERO:DICIEMBRE!AE144)</f>
        <v>0</v>
      </c>
      <c r="AF144" s="25">
        <f>SUM(ENERO:DICIEMBRE!AF144)</f>
        <v>0</v>
      </c>
      <c r="AG144" s="25">
        <f>SUM(ENERO:DICIEMBRE!AG144)</f>
        <v>0</v>
      </c>
      <c r="AH144" s="25">
        <f>SUM(ENERO:DICIEMBRE!AH144)</f>
        <v>0</v>
      </c>
      <c r="AI144" s="25">
        <f>SUM(ENERO:DICIEMBRE!AI144)</f>
        <v>0</v>
      </c>
      <c r="AJ144" s="25">
        <f>SUM(ENERO:DICIEMBRE!AJ144)</f>
        <v>0</v>
      </c>
      <c r="AK144" s="25">
        <f>SUM(ENERO:DICIEMBRE!AK144)</f>
        <v>0</v>
      </c>
      <c r="AL144" s="25">
        <f>SUM(ENERO:DICIEMBRE!AL144)</f>
        <v>0</v>
      </c>
      <c r="AM144" s="25">
        <f>SUM(ENERO:DICIEMBRE!AM144)</f>
        <v>0</v>
      </c>
      <c r="AN144" s="25">
        <f>SUM(ENERO:DICIEMBRE!AN144)</f>
        <v>0</v>
      </c>
      <c r="AO144" s="25">
        <f>SUM(ENERO:DICIEMBRE!AO144)</f>
        <v>0</v>
      </c>
      <c r="AP144" s="25">
        <f>SUM(ENERO:DICIEMBRE!AP144)</f>
        <v>0</v>
      </c>
      <c r="AQ144" s="25">
        <f>SUM(ENERO:DICIEMBRE!AQ144)</f>
        <v>0</v>
      </c>
      <c r="AR144" s="25">
        <f>SUM(ENERO:DICIEMBRE!AR144)</f>
        <v>0</v>
      </c>
      <c r="AS144" s="25">
        <f>SUM(ENERO:DICIEMBRE!AS144)</f>
        <v>0</v>
      </c>
      <c r="AT144" s="25">
        <f>SUM(ENERO:DICIEMBRE!AT144)</f>
        <v>0</v>
      </c>
      <c r="AU144" s="25">
        <f>SUM(ENERO:DICIEMBRE!AU144)</f>
        <v>0</v>
      </c>
      <c r="AV144" s="25">
        <f>SUM(ENERO:DICIEMBRE!AV144)</f>
        <v>0</v>
      </c>
      <c r="AW144" s="29" t="str">
        <f t="shared" si="73"/>
        <v/>
      </c>
      <c r="BU144" s="3"/>
      <c r="BV144" s="3"/>
      <c r="BW144" s="4"/>
      <c r="CA144" s="31" t="str">
        <f t="shared" si="77"/>
        <v/>
      </c>
      <c r="CB144" s="31" t="str">
        <f t="shared" si="78"/>
        <v/>
      </c>
      <c r="CC144" s="31" t="str">
        <f t="shared" si="79"/>
        <v/>
      </c>
      <c r="CD144" s="31" t="str">
        <f t="shared" si="80"/>
        <v/>
      </c>
      <c r="CE144" s="31" t="str">
        <f t="shared" si="81"/>
        <v/>
      </c>
      <c r="CF144" s="31" t="str">
        <f t="shared" si="82"/>
        <v/>
      </c>
      <c r="CG144" s="31" t="str">
        <f t="shared" si="83"/>
        <v/>
      </c>
      <c r="CH144" s="32">
        <f t="shared" si="84"/>
        <v>0</v>
      </c>
      <c r="CI144" s="32">
        <f t="shared" si="85"/>
        <v>0</v>
      </c>
      <c r="CJ144" s="32">
        <f t="shared" si="86"/>
        <v>0</v>
      </c>
      <c r="CK144" s="32">
        <f t="shared" si="87"/>
        <v>0</v>
      </c>
      <c r="CL144" s="32">
        <f t="shared" si="88"/>
        <v>0</v>
      </c>
      <c r="CM144" s="32">
        <f t="shared" si="89"/>
        <v>0</v>
      </c>
      <c r="CN144" s="32">
        <f t="shared" si="90"/>
        <v>0</v>
      </c>
    </row>
    <row r="145" spans="1:92" ht="16.350000000000001" customHeight="1" x14ac:dyDescent="0.2">
      <c r="A145" s="2984" t="s">
        <v>4</v>
      </c>
      <c r="B145" s="2982"/>
      <c r="C145" s="2983"/>
      <c r="D145" s="257">
        <f t="shared" si="74"/>
        <v>3398</v>
      </c>
      <c r="E145" s="81">
        <f t="shared" si="75"/>
        <v>1146</v>
      </c>
      <c r="F145" s="258">
        <f t="shared" si="76"/>
        <v>2252</v>
      </c>
      <c r="G145" s="257">
        <f t="shared" ref="G145:AO145" si="93">SUM(G91:G144)</f>
        <v>5</v>
      </c>
      <c r="H145" s="259">
        <f t="shared" si="93"/>
        <v>7</v>
      </c>
      <c r="I145" s="257">
        <f t="shared" si="93"/>
        <v>1</v>
      </c>
      <c r="J145" s="260">
        <f t="shared" si="93"/>
        <v>1</v>
      </c>
      <c r="K145" s="257">
        <f t="shared" si="93"/>
        <v>7</v>
      </c>
      <c r="L145" s="259">
        <f t="shared" si="93"/>
        <v>2</v>
      </c>
      <c r="M145" s="261">
        <f t="shared" si="93"/>
        <v>8</v>
      </c>
      <c r="N145" s="262">
        <f t="shared" si="93"/>
        <v>8</v>
      </c>
      <c r="O145" s="263">
        <f t="shared" si="93"/>
        <v>8</v>
      </c>
      <c r="P145" s="262">
        <f t="shared" si="93"/>
        <v>10</v>
      </c>
      <c r="Q145" s="263">
        <f t="shared" si="93"/>
        <v>14</v>
      </c>
      <c r="R145" s="262">
        <f t="shared" si="93"/>
        <v>15</v>
      </c>
      <c r="S145" s="263">
        <f t="shared" si="93"/>
        <v>22</v>
      </c>
      <c r="T145" s="262">
        <f t="shared" si="93"/>
        <v>17</v>
      </c>
      <c r="U145" s="263">
        <f t="shared" si="93"/>
        <v>22</v>
      </c>
      <c r="V145" s="262">
        <f t="shared" si="93"/>
        <v>26</v>
      </c>
      <c r="W145" s="263">
        <f t="shared" si="93"/>
        <v>112</v>
      </c>
      <c r="X145" s="262">
        <f t="shared" si="93"/>
        <v>111</v>
      </c>
      <c r="Y145" s="263">
        <f t="shared" si="93"/>
        <v>225</v>
      </c>
      <c r="Z145" s="262">
        <f t="shared" si="93"/>
        <v>348</v>
      </c>
      <c r="AA145" s="263">
        <f t="shared" si="93"/>
        <v>56</v>
      </c>
      <c r="AB145" s="262">
        <f t="shared" si="93"/>
        <v>126</v>
      </c>
      <c r="AC145" s="263">
        <f t="shared" si="93"/>
        <v>59</v>
      </c>
      <c r="AD145" s="262">
        <f t="shared" si="93"/>
        <v>290</v>
      </c>
      <c r="AE145" s="263">
        <f t="shared" si="93"/>
        <v>102</v>
      </c>
      <c r="AF145" s="262">
        <f t="shared" si="93"/>
        <v>428</v>
      </c>
      <c r="AG145" s="263">
        <f t="shared" si="93"/>
        <v>254</v>
      </c>
      <c r="AH145" s="262">
        <f t="shared" si="93"/>
        <v>489</v>
      </c>
      <c r="AI145" s="263">
        <f t="shared" si="93"/>
        <v>56</v>
      </c>
      <c r="AJ145" s="262">
        <f t="shared" si="93"/>
        <v>177</v>
      </c>
      <c r="AK145" s="263">
        <f t="shared" si="93"/>
        <v>112</v>
      </c>
      <c r="AL145" s="262">
        <f t="shared" si="93"/>
        <v>144</v>
      </c>
      <c r="AM145" s="263">
        <f t="shared" si="93"/>
        <v>83</v>
      </c>
      <c r="AN145" s="264">
        <f t="shared" si="93"/>
        <v>53</v>
      </c>
      <c r="AO145" s="265">
        <f t="shared" si="93"/>
        <v>3</v>
      </c>
      <c r="AP145" s="266">
        <f t="shared" ref="AP145:AV145" si="94">SUM(AP90:AP144)</f>
        <v>30</v>
      </c>
      <c r="AQ145" s="266">
        <f t="shared" si="94"/>
        <v>3361</v>
      </c>
      <c r="AR145" s="266">
        <f t="shared" si="94"/>
        <v>9</v>
      </c>
      <c r="AS145" s="266">
        <f t="shared" si="94"/>
        <v>0</v>
      </c>
      <c r="AT145" s="266">
        <f t="shared" si="94"/>
        <v>15</v>
      </c>
      <c r="AU145" s="266">
        <f t="shared" si="94"/>
        <v>1</v>
      </c>
      <c r="AV145" s="266">
        <f t="shared" si="94"/>
        <v>0</v>
      </c>
      <c r="BU145" s="3"/>
      <c r="BV145" s="3"/>
      <c r="BW145" s="4"/>
      <c r="CA145" s="31"/>
      <c r="CB145" s="31"/>
      <c r="CC145" s="31"/>
      <c r="CD145" s="31"/>
      <c r="CE145" s="31"/>
      <c r="CF145" s="31"/>
      <c r="CG145" s="31"/>
      <c r="CH145" s="32"/>
      <c r="CI145" s="32"/>
      <c r="CJ145" s="32"/>
      <c r="CK145" s="32"/>
      <c r="CL145" s="32"/>
      <c r="CM145" s="32"/>
      <c r="CN145" s="32"/>
    </row>
    <row r="146" spans="1:92" ht="24" customHeight="1" x14ac:dyDescent="0.2">
      <c r="A146" s="237" t="s">
        <v>178</v>
      </c>
      <c r="B146" s="232"/>
      <c r="C146" s="232"/>
      <c r="BW146" s="3"/>
      <c r="BX146" s="3"/>
      <c r="CH146" s="14"/>
      <c r="CI146" s="14"/>
      <c r="CJ146" s="14"/>
      <c r="CK146" s="14"/>
      <c r="CL146" s="14"/>
      <c r="CM146" s="14"/>
      <c r="CN146" s="14"/>
    </row>
    <row r="147" spans="1:92" ht="33" customHeight="1" x14ac:dyDescent="0.2">
      <c r="A147" s="3078" t="s">
        <v>179</v>
      </c>
      <c r="B147" s="3078"/>
      <c r="C147" s="3078"/>
      <c r="D147" s="3017" t="s">
        <v>4</v>
      </c>
      <c r="E147" s="3018"/>
      <c r="F147" s="3019"/>
      <c r="G147" s="2984" t="s">
        <v>5</v>
      </c>
      <c r="H147" s="2982"/>
      <c r="I147" s="2982"/>
      <c r="J147" s="2982"/>
      <c r="K147" s="2982"/>
      <c r="L147" s="2982"/>
      <c r="M147" s="2982"/>
      <c r="N147" s="2982"/>
      <c r="O147" s="2982"/>
      <c r="P147" s="2982"/>
      <c r="Q147" s="2982"/>
      <c r="R147" s="2982"/>
      <c r="S147" s="2982"/>
      <c r="T147" s="2982"/>
      <c r="U147" s="2982"/>
      <c r="V147" s="2982"/>
      <c r="W147" s="2982"/>
      <c r="X147" s="2982"/>
      <c r="Y147" s="2982"/>
      <c r="Z147" s="2982"/>
      <c r="AA147" s="2982"/>
      <c r="AB147" s="2982"/>
      <c r="AC147" s="2982"/>
      <c r="AD147" s="2982"/>
      <c r="AE147" s="2982"/>
      <c r="AF147" s="2982"/>
      <c r="AG147" s="2982"/>
      <c r="AH147" s="2982"/>
      <c r="AI147" s="2982"/>
      <c r="AJ147" s="2982"/>
      <c r="AK147" s="2982"/>
      <c r="AL147" s="2982"/>
      <c r="AM147" s="2982"/>
      <c r="AN147" s="2982"/>
      <c r="AO147" s="2982"/>
      <c r="AP147" s="3023"/>
      <c r="AQ147" s="2983" t="s">
        <v>118</v>
      </c>
      <c r="AR147" s="3077" t="s">
        <v>7</v>
      </c>
      <c r="AS147" s="3077" t="s">
        <v>41</v>
      </c>
      <c r="AT147" s="3077" t="s">
        <v>8</v>
      </c>
      <c r="AU147" s="3077" t="s">
        <v>42</v>
      </c>
      <c r="AV147" s="3062" t="s">
        <v>121</v>
      </c>
      <c r="AW147" s="3062" t="s">
        <v>122</v>
      </c>
      <c r="AX147" s="3062" t="s">
        <v>11</v>
      </c>
      <c r="BV147" s="3"/>
      <c r="BW147" s="3"/>
      <c r="CH147" s="14"/>
      <c r="CI147" s="14"/>
      <c r="CJ147" s="14"/>
      <c r="CK147" s="14"/>
      <c r="CL147" s="14"/>
      <c r="CM147" s="14"/>
      <c r="CN147" s="14"/>
    </row>
    <row r="148" spans="1:92" ht="37.5" customHeight="1" x14ac:dyDescent="0.2">
      <c r="A148" s="3078"/>
      <c r="B148" s="3078"/>
      <c r="C148" s="3078"/>
      <c r="D148" s="3020"/>
      <c r="E148" s="3021"/>
      <c r="F148" s="3022"/>
      <c r="G148" s="2980" t="s">
        <v>13</v>
      </c>
      <c r="H148" s="2981"/>
      <c r="I148" s="2984" t="s">
        <v>14</v>
      </c>
      <c r="J148" s="2983"/>
      <c r="K148" s="2982" t="s">
        <v>15</v>
      </c>
      <c r="L148" s="2983"/>
      <c r="M148" s="2984" t="s">
        <v>16</v>
      </c>
      <c r="N148" s="2983"/>
      <c r="O148" s="2984" t="s">
        <v>17</v>
      </c>
      <c r="P148" s="2983"/>
      <c r="Q148" s="2984" t="s">
        <v>18</v>
      </c>
      <c r="R148" s="2983"/>
      <c r="S148" s="2984" t="s">
        <v>19</v>
      </c>
      <c r="T148" s="2983"/>
      <c r="U148" s="2984" t="s">
        <v>20</v>
      </c>
      <c r="V148" s="2983"/>
      <c r="W148" s="2984" t="s">
        <v>21</v>
      </c>
      <c r="X148" s="2983"/>
      <c r="Y148" s="2984" t="s">
        <v>22</v>
      </c>
      <c r="Z148" s="2993"/>
      <c r="AA148" s="2984" t="s">
        <v>23</v>
      </c>
      <c r="AB148" s="2993"/>
      <c r="AC148" s="2984" t="s">
        <v>24</v>
      </c>
      <c r="AD148" s="2993"/>
      <c r="AE148" s="2984" t="s">
        <v>25</v>
      </c>
      <c r="AF148" s="2993"/>
      <c r="AG148" s="2984" t="s">
        <v>26</v>
      </c>
      <c r="AH148" s="2993"/>
      <c r="AI148" s="2984" t="s">
        <v>27</v>
      </c>
      <c r="AJ148" s="2993"/>
      <c r="AK148" s="2984" t="s">
        <v>28</v>
      </c>
      <c r="AL148" s="2993"/>
      <c r="AM148" s="2984" t="s">
        <v>29</v>
      </c>
      <c r="AN148" s="2993"/>
      <c r="AO148" s="2984" t="s">
        <v>30</v>
      </c>
      <c r="AP148" s="3070"/>
      <c r="AQ148" s="2983"/>
      <c r="AR148" s="3077"/>
      <c r="AS148" s="3077"/>
      <c r="AT148" s="3077"/>
      <c r="AU148" s="3077"/>
      <c r="AV148" s="3062"/>
      <c r="AW148" s="3062"/>
      <c r="AX148" s="3062"/>
      <c r="BV148" s="3"/>
      <c r="BW148" s="3"/>
      <c r="CH148" s="14"/>
      <c r="CI148" s="14"/>
      <c r="CJ148" s="14"/>
      <c r="CK148" s="14"/>
      <c r="CL148" s="14"/>
      <c r="CM148" s="14"/>
      <c r="CN148" s="14"/>
    </row>
    <row r="149" spans="1:92" ht="45.75" customHeight="1" x14ac:dyDescent="0.2">
      <c r="A149" s="3078"/>
      <c r="B149" s="3078"/>
      <c r="C149" s="3078"/>
      <c r="D149" s="17" t="s">
        <v>180</v>
      </c>
      <c r="E149" s="18" t="s">
        <v>32</v>
      </c>
      <c r="F149" s="17" t="s">
        <v>33</v>
      </c>
      <c r="G149" s="18" t="s">
        <v>32</v>
      </c>
      <c r="H149" s="17" t="s">
        <v>33</v>
      </c>
      <c r="I149" s="18" t="s">
        <v>32</v>
      </c>
      <c r="J149" s="17" t="s">
        <v>33</v>
      </c>
      <c r="K149" s="18" t="s">
        <v>32</v>
      </c>
      <c r="L149" s="17" t="s">
        <v>33</v>
      </c>
      <c r="M149" s="18" t="s">
        <v>32</v>
      </c>
      <c r="N149" s="17" t="s">
        <v>33</v>
      </c>
      <c r="O149" s="18" t="s">
        <v>32</v>
      </c>
      <c r="P149" s="17" t="s">
        <v>33</v>
      </c>
      <c r="Q149" s="18" t="s">
        <v>32</v>
      </c>
      <c r="R149" s="17" t="s">
        <v>33</v>
      </c>
      <c r="S149" s="18" t="s">
        <v>32</v>
      </c>
      <c r="T149" s="17" t="s">
        <v>33</v>
      </c>
      <c r="U149" s="18" t="s">
        <v>32</v>
      </c>
      <c r="V149" s="17" t="s">
        <v>33</v>
      </c>
      <c r="W149" s="18" t="s">
        <v>32</v>
      </c>
      <c r="X149" s="17" t="s">
        <v>33</v>
      </c>
      <c r="Y149" s="18" t="s">
        <v>32</v>
      </c>
      <c r="Z149" s="17" t="s">
        <v>33</v>
      </c>
      <c r="AA149" s="18" t="s">
        <v>32</v>
      </c>
      <c r="AB149" s="17" t="s">
        <v>33</v>
      </c>
      <c r="AC149" s="18" t="s">
        <v>32</v>
      </c>
      <c r="AD149" s="17" t="s">
        <v>33</v>
      </c>
      <c r="AE149" s="18" t="s">
        <v>32</v>
      </c>
      <c r="AF149" s="17" t="s">
        <v>33</v>
      </c>
      <c r="AG149" s="18" t="s">
        <v>32</v>
      </c>
      <c r="AH149" s="17" t="s">
        <v>33</v>
      </c>
      <c r="AI149" s="18" t="s">
        <v>32</v>
      </c>
      <c r="AJ149" s="17" t="s">
        <v>33</v>
      </c>
      <c r="AK149" s="18" t="s">
        <v>32</v>
      </c>
      <c r="AL149" s="17" t="s">
        <v>33</v>
      </c>
      <c r="AM149" s="18" t="s">
        <v>32</v>
      </c>
      <c r="AN149" s="17" t="s">
        <v>33</v>
      </c>
      <c r="AO149" s="18" t="s">
        <v>32</v>
      </c>
      <c r="AP149" s="19" t="s">
        <v>33</v>
      </c>
      <c r="AQ149" s="2983"/>
      <c r="AR149" s="3077"/>
      <c r="AS149" s="3077"/>
      <c r="AT149" s="3077"/>
      <c r="AU149" s="3077"/>
      <c r="AV149" s="3062"/>
      <c r="AW149" s="3062"/>
      <c r="AX149" s="3062"/>
      <c r="BV149" s="3"/>
      <c r="BW149" s="3"/>
      <c r="CA149" s="31"/>
      <c r="CB149" s="31"/>
      <c r="CC149" s="31"/>
      <c r="CD149" s="31"/>
      <c r="CH149" s="32"/>
      <c r="CI149" s="32"/>
      <c r="CJ149" s="32"/>
      <c r="CK149" s="32"/>
      <c r="CM149" s="14"/>
      <c r="CN149" s="14"/>
    </row>
    <row r="150" spans="1:92" ht="16.350000000000001" customHeight="1" x14ac:dyDescent="0.2">
      <c r="A150" s="3071" t="s">
        <v>181</v>
      </c>
      <c r="B150" s="3072"/>
      <c r="C150" s="3073"/>
      <c r="D150" s="267">
        <f>SUM(G150:AP150)</f>
        <v>4309</v>
      </c>
      <c r="E150" s="20">
        <f>SUM(G150+I150+K150+M150+O150+Q150+S150+U150+W150+Y150+AA150+AC150+AE150+AG150+AI150+AK150+AM150+AO150)</f>
        <v>1208</v>
      </c>
      <c r="F150" s="22">
        <f>SUM(H150+J150+L150+N150+P150+R150+T150+V150+X150+Z150+AB150+AD150+AF150+AH150+AJ150+AL150+AN150+AP150)</f>
        <v>3101</v>
      </c>
      <c r="G150" s="25">
        <f>SUM(ENERO:DICIEMBRE!G150)</f>
        <v>0</v>
      </c>
      <c r="H150" s="25">
        <f>SUM(ENERO:DICIEMBRE!H150)</f>
        <v>3</v>
      </c>
      <c r="I150" s="25">
        <f>SUM(ENERO:DICIEMBRE!I150)</f>
        <v>0</v>
      </c>
      <c r="J150" s="25">
        <f>SUM(ENERO:DICIEMBRE!J150)</f>
        <v>0</v>
      </c>
      <c r="K150" s="25">
        <f>SUM(ENERO:DICIEMBRE!K150)</f>
        <v>0</v>
      </c>
      <c r="L150" s="25">
        <f>SUM(ENERO:DICIEMBRE!L150)</f>
        <v>5</v>
      </c>
      <c r="M150" s="25">
        <f>SUM(ENERO:DICIEMBRE!M150)</f>
        <v>4</v>
      </c>
      <c r="N150" s="25">
        <f>SUM(ENERO:DICIEMBRE!N150)</f>
        <v>11</v>
      </c>
      <c r="O150" s="25">
        <f>SUM(ENERO:DICIEMBRE!O150)</f>
        <v>19</v>
      </c>
      <c r="P150" s="25">
        <f>SUM(ENERO:DICIEMBRE!P150)</f>
        <v>24</v>
      </c>
      <c r="Q150" s="25">
        <f>SUM(ENERO:DICIEMBRE!Q150)</f>
        <v>8</v>
      </c>
      <c r="R150" s="25">
        <f>SUM(ENERO:DICIEMBRE!R150)</f>
        <v>20</v>
      </c>
      <c r="S150" s="25">
        <f>SUM(ENERO:DICIEMBRE!S150)</f>
        <v>53</v>
      </c>
      <c r="T150" s="25">
        <f>SUM(ENERO:DICIEMBRE!T150)</f>
        <v>20</v>
      </c>
      <c r="U150" s="25">
        <f>SUM(ENERO:DICIEMBRE!U150)</f>
        <v>34</v>
      </c>
      <c r="V150" s="25">
        <f>SUM(ENERO:DICIEMBRE!V150)</f>
        <v>22</v>
      </c>
      <c r="W150" s="25">
        <f>SUM(ENERO:DICIEMBRE!W150)</f>
        <v>19</v>
      </c>
      <c r="X150" s="25">
        <f>SUM(ENERO:DICIEMBRE!X150)</f>
        <v>26</v>
      </c>
      <c r="Y150" s="25">
        <f>SUM(ENERO:DICIEMBRE!Y150)</f>
        <v>80</v>
      </c>
      <c r="Z150" s="25">
        <f>SUM(ENERO:DICIEMBRE!Z150)</f>
        <v>88</v>
      </c>
      <c r="AA150" s="25">
        <f>SUM(ENERO:DICIEMBRE!AA150)</f>
        <v>68</v>
      </c>
      <c r="AB150" s="25">
        <f>SUM(ENERO:DICIEMBRE!AB150)</f>
        <v>211</v>
      </c>
      <c r="AC150" s="25">
        <f>SUM(ENERO:DICIEMBRE!AC150)</f>
        <v>63</v>
      </c>
      <c r="AD150" s="25">
        <f>SUM(ENERO:DICIEMBRE!AD150)</f>
        <v>153</v>
      </c>
      <c r="AE150" s="25">
        <f>SUM(ENERO:DICIEMBRE!AE150)</f>
        <v>113</v>
      </c>
      <c r="AF150" s="25">
        <f>SUM(ENERO:DICIEMBRE!AF150)</f>
        <v>512</v>
      </c>
      <c r="AG150" s="25">
        <f>SUM(ENERO:DICIEMBRE!AG150)</f>
        <v>150</v>
      </c>
      <c r="AH150" s="25">
        <f>SUM(ENERO:DICIEMBRE!AH150)</f>
        <v>589</v>
      </c>
      <c r="AI150" s="25">
        <f>SUM(ENERO:DICIEMBRE!AI150)</f>
        <v>276</v>
      </c>
      <c r="AJ150" s="25">
        <f>SUM(ENERO:DICIEMBRE!AJ150)</f>
        <v>787</v>
      </c>
      <c r="AK150" s="25">
        <f>SUM(ENERO:DICIEMBRE!AK150)</f>
        <v>88</v>
      </c>
      <c r="AL150" s="25">
        <f>SUM(ENERO:DICIEMBRE!AL150)</f>
        <v>332</v>
      </c>
      <c r="AM150" s="25">
        <f>SUM(ENERO:DICIEMBRE!AM150)</f>
        <v>188</v>
      </c>
      <c r="AN150" s="25">
        <f>SUM(ENERO:DICIEMBRE!AN150)</f>
        <v>255</v>
      </c>
      <c r="AO150" s="25">
        <f>SUM(ENERO:DICIEMBRE!AO150)</f>
        <v>45</v>
      </c>
      <c r="AP150" s="25">
        <f>SUM(ENERO:DICIEMBRE!AP150)</f>
        <v>43</v>
      </c>
      <c r="AQ150" s="25">
        <f>SUM(ENERO:DICIEMBRE!AQ150)</f>
        <v>5</v>
      </c>
      <c r="AR150" s="25">
        <f>SUM(ENERO:DICIEMBRE!AR150)</f>
        <v>15</v>
      </c>
      <c r="AS150" s="25">
        <f>SUM(ENERO:DICIEMBRE!AS150)</f>
        <v>4244</v>
      </c>
      <c r="AT150" s="25">
        <f>SUM(ENERO:DICIEMBRE!AT150)</f>
        <v>30</v>
      </c>
      <c r="AU150" s="25">
        <f>SUM(ENERO:DICIEMBRE!AU150)</f>
        <v>0</v>
      </c>
      <c r="AV150" s="25">
        <f>SUM(ENERO:DICIEMBRE!AV150)</f>
        <v>1</v>
      </c>
      <c r="AW150" s="25">
        <f>SUM(ENERO:DICIEMBRE!AW150)</f>
        <v>0</v>
      </c>
      <c r="AX150" s="25">
        <f>SUM(ENERO:DICIEMBRE!AX150)</f>
        <v>0</v>
      </c>
      <c r="AY150" s="29" t="str">
        <f t="shared" ref="AY150:AY158" si="95">$CA150&amp;$CB150&amp;$CC150&amp;$CD150&amp;$CE150&amp;$CF150&amp;$CG150</f>
        <v/>
      </c>
      <c r="BV150" s="3"/>
      <c r="BW150" s="3"/>
      <c r="CA150" s="31" t="str">
        <f t="shared" ref="CA150:CA158" si="96">IF(CH150=1,"* Las consultas de 12 años NO DEBEN ser mayor que el total de Consultas entre 10-14 Años. ","")</f>
        <v/>
      </c>
      <c r="CB150" s="31" t="str">
        <f t="shared" ref="CB150:CB158" si="97">IF(CI150=1,"* Las consultas de 60 años NO DEBEN ser mayor que el total de Consultas entre 60-64 Años. ","")</f>
        <v/>
      </c>
      <c r="CC150" s="31" t="str">
        <f t="shared" ref="CC150:CC158" si="98">IF(CJ150=1,"* Las actividades de usuarios en situación de discapacidad NO DEBEN superar el total. ","")</f>
        <v/>
      </c>
      <c r="CD150" s="31" t="str">
        <f t="shared" ref="CD150:CD158" si="99">IF(AND(AR150="",D150&lt;&gt;0),"* Recuerde que las Embarazadas deben ser incluídas en el ingreso por rango Etario (Digite CEROS si no tiene). ",IF(F150&lt;AR150,"* Las Embarazadas NO DEBEN ser mayor al total de mujeres. ",""))</f>
        <v/>
      </c>
      <c r="CE150" s="31" t="str">
        <f t="shared" ref="CE150:CE158" si="100">IF(AND(AS150="",D150&lt;&gt;0),"* No olvide digitar la columna Beneficiarios (Digite CEROS si no tiene). ",IF(D150&lt;AS150,"* El número de Beneficiarios NO DEBE ser mayor que el Total. ",""))</f>
        <v/>
      </c>
      <c r="CF150" s="31" t="str">
        <f t="shared" ref="CF150:CF158" si="101">IF(AND(AW150="",D150&lt;&gt;0),"* No olvide digitar la Población SENAME (Digite CEROS si no tiene). ",IF(D150&lt;AW150,"* La Población SENAME NO DEBE ser mayor al Total. ",""))</f>
        <v/>
      </c>
      <c r="CG150" s="31" t="str">
        <f t="shared" ref="CG150:CG158" si="102">IF(AND(AX150="",D150&lt;&gt;0),"* No olvide digitar la Población Migrante (Digite CEROS si no tiene). ",IF(D150&lt;AX150,"* La Población Migrante NO DEBE superar el Total. ",""))</f>
        <v/>
      </c>
      <c r="CH150" s="32">
        <f t="shared" ref="CH150:CH158" si="103">IF(AQ150&gt;(Y150+Z150),1,0)</f>
        <v>0</v>
      </c>
      <c r="CI150" s="32">
        <f t="shared" ref="CI150:CI158" si="104">IF(AT150&gt;(AK150+AL150),1,0)</f>
        <v>0</v>
      </c>
      <c r="CJ150" s="32">
        <f t="shared" ref="CJ150:CJ158" si="105">IF(D150&lt;AV150,1,0)</f>
        <v>0</v>
      </c>
      <c r="CK150" s="32">
        <f t="shared" ref="CK150:CK158" si="106">IF(AND(AR150="",D150&lt;&gt;0),1,IF(F150&lt;AR150,1,0))</f>
        <v>0</v>
      </c>
      <c r="CL150" s="32">
        <f t="shared" ref="CL150:CL158" si="107">IF(AND(AS150="",D150&lt;&gt;0),1,IF(D150&lt;AS150,1,0))</f>
        <v>0</v>
      </c>
      <c r="CM150" s="32">
        <f t="shared" ref="CM150:CM158" si="108">IF(AND(AW150="",D150&lt;&gt;0),1,IF(D150&lt;AW150,1,0))</f>
        <v>0</v>
      </c>
      <c r="CN150" s="32">
        <f t="shared" ref="CN150:CN158" si="109">IF(AND(AX150="",D150&lt;&gt;0),1,IF(D150&lt;AX150,1,0))</f>
        <v>0</v>
      </c>
    </row>
    <row r="151" spans="1:92" ht="16.350000000000001" customHeight="1" x14ac:dyDescent="0.2">
      <c r="A151" s="3074" t="s">
        <v>182</v>
      </c>
      <c r="B151" s="3075"/>
      <c r="C151" s="3076"/>
      <c r="D151" s="269">
        <f t="shared" ref="D151:D158" si="110">SUM(G151:AP151)</f>
        <v>746</v>
      </c>
      <c r="E151" s="33">
        <f t="shared" ref="E151:E157" si="111">SUM(G151+I151+K151+M151+O151+Q151+S151+U151+W151+Y151+AA151+AC151+AE151+AG151+AI151+AK151+AM151+AO151)</f>
        <v>213</v>
      </c>
      <c r="F151" s="35">
        <f t="shared" ref="F151:F158" si="112">SUM(H151+J151+L151+N151+P151+R151+T151+V151+X151+Z151+AB151+AD151+AF151+AH151+AJ151+AL151+AN151+AP151)</f>
        <v>533</v>
      </c>
      <c r="G151" s="25">
        <f>SUM(ENERO:DICIEMBRE!G151)</f>
        <v>0</v>
      </c>
      <c r="H151" s="25">
        <f>SUM(ENERO:DICIEMBRE!H151)</f>
        <v>0</v>
      </c>
      <c r="I151" s="25">
        <f>SUM(ENERO:DICIEMBRE!I151)</f>
        <v>0</v>
      </c>
      <c r="J151" s="25">
        <f>SUM(ENERO:DICIEMBRE!J151)</f>
        <v>0</v>
      </c>
      <c r="K151" s="25">
        <f>SUM(ENERO:DICIEMBRE!K151)</f>
        <v>0</v>
      </c>
      <c r="L151" s="25">
        <f>SUM(ENERO:DICIEMBRE!L151)</f>
        <v>0</v>
      </c>
      <c r="M151" s="25">
        <f>SUM(ENERO:DICIEMBRE!M151)</f>
        <v>2</v>
      </c>
      <c r="N151" s="25">
        <f>SUM(ENERO:DICIEMBRE!N151)</f>
        <v>0</v>
      </c>
      <c r="O151" s="25">
        <f>SUM(ENERO:DICIEMBRE!O151)</f>
        <v>0</v>
      </c>
      <c r="P151" s="25">
        <f>SUM(ENERO:DICIEMBRE!P151)</f>
        <v>0</v>
      </c>
      <c r="Q151" s="25">
        <f>SUM(ENERO:DICIEMBRE!Q151)</f>
        <v>2</v>
      </c>
      <c r="R151" s="25">
        <f>SUM(ENERO:DICIEMBRE!R151)</f>
        <v>4</v>
      </c>
      <c r="S151" s="25">
        <f>SUM(ENERO:DICIEMBRE!S151)</f>
        <v>4</v>
      </c>
      <c r="T151" s="25">
        <f>SUM(ENERO:DICIEMBRE!T151)</f>
        <v>20</v>
      </c>
      <c r="U151" s="25">
        <f>SUM(ENERO:DICIEMBRE!U151)</f>
        <v>2</v>
      </c>
      <c r="V151" s="25">
        <f>SUM(ENERO:DICIEMBRE!V151)</f>
        <v>0</v>
      </c>
      <c r="W151" s="25">
        <f>SUM(ENERO:DICIEMBRE!W151)</f>
        <v>4</v>
      </c>
      <c r="X151" s="25">
        <f>SUM(ENERO:DICIEMBRE!X151)</f>
        <v>3</v>
      </c>
      <c r="Y151" s="25">
        <f>SUM(ENERO:DICIEMBRE!Y151)</f>
        <v>42</v>
      </c>
      <c r="Z151" s="25">
        <f>SUM(ENERO:DICIEMBRE!Z151)</f>
        <v>40</v>
      </c>
      <c r="AA151" s="25">
        <f>SUM(ENERO:DICIEMBRE!AA151)</f>
        <v>39</v>
      </c>
      <c r="AB151" s="25">
        <f>SUM(ENERO:DICIEMBRE!AB151)</f>
        <v>93</v>
      </c>
      <c r="AC151" s="25">
        <f>SUM(ENERO:DICIEMBRE!AC151)</f>
        <v>13</v>
      </c>
      <c r="AD151" s="25">
        <f>SUM(ENERO:DICIEMBRE!AD151)</f>
        <v>14</v>
      </c>
      <c r="AE151" s="25">
        <f>SUM(ENERO:DICIEMBRE!AE151)</f>
        <v>28</v>
      </c>
      <c r="AF151" s="25">
        <f>SUM(ENERO:DICIEMBRE!AF151)</f>
        <v>111</v>
      </c>
      <c r="AG151" s="25">
        <f>SUM(ENERO:DICIEMBRE!AG151)</f>
        <v>22</v>
      </c>
      <c r="AH151" s="25">
        <f>SUM(ENERO:DICIEMBRE!AH151)</f>
        <v>152</v>
      </c>
      <c r="AI151" s="25">
        <f>SUM(ENERO:DICIEMBRE!AI151)</f>
        <v>30</v>
      </c>
      <c r="AJ151" s="25">
        <f>SUM(ENERO:DICIEMBRE!AJ151)</f>
        <v>64</v>
      </c>
      <c r="AK151" s="25">
        <f>SUM(ENERO:DICIEMBRE!AK151)</f>
        <v>21</v>
      </c>
      <c r="AL151" s="25">
        <f>SUM(ENERO:DICIEMBRE!AL151)</f>
        <v>20</v>
      </c>
      <c r="AM151" s="25">
        <f>SUM(ENERO:DICIEMBRE!AM151)</f>
        <v>0</v>
      </c>
      <c r="AN151" s="25">
        <f>SUM(ENERO:DICIEMBRE!AN151)</f>
        <v>8</v>
      </c>
      <c r="AO151" s="25">
        <f>SUM(ENERO:DICIEMBRE!AO151)</f>
        <v>4</v>
      </c>
      <c r="AP151" s="25">
        <f>SUM(ENERO:DICIEMBRE!AP151)</f>
        <v>4</v>
      </c>
      <c r="AQ151" s="25">
        <f>SUM(ENERO:DICIEMBRE!AQ151)</f>
        <v>0</v>
      </c>
      <c r="AR151" s="25">
        <f>SUM(ENERO:DICIEMBRE!AR151)</f>
        <v>0</v>
      </c>
      <c r="AS151" s="25">
        <f>SUM(ENERO:DICIEMBRE!AS151)</f>
        <v>736</v>
      </c>
      <c r="AT151" s="25">
        <f>SUM(ENERO:DICIEMBRE!AT151)</f>
        <v>3</v>
      </c>
      <c r="AU151" s="25">
        <f>SUM(ENERO:DICIEMBRE!AU151)</f>
        <v>0</v>
      </c>
      <c r="AV151" s="25">
        <f>SUM(ENERO:DICIEMBRE!AV151)</f>
        <v>0</v>
      </c>
      <c r="AW151" s="25">
        <f>SUM(ENERO:DICIEMBRE!AW151)</f>
        <v>0</v>
      </c>
      <c r="AX151" s="25">
        <f>SUM(ENERO:DICIEMBRE!AX151)</f>
        <v>0</v>
      </c>
      <c r="AY151" s="29" t="str">
        <f t="shared" si="95"/>
        <v/>
      </c>
      <c r="BV151" s="3"/>
      <c r="BW151" s="3"/>
      <c r="CA151" s="31" t="str">
        <f t="shared" si="96"/>
        <v/>
      </c>
      <c r="CB151" s="31" t="str">
        <f t="shared" si="97"/>
        <v/>
      </c>
      <c r="CC151" s="31" t="str">
        <f t="shared" si="98"/>
        <v/>
      </c>
      <c r="CD151" s="31" t="str">
        <f t="shared" si="99"/>
        <v/>
      </c>
      <c r="CE151" s="31" t="str">
        <f t="shared" si="100"/>
        <v/>
      </c>
      <c r="CF151" s="31" t="str">
        <f t="shared" si="101"/>
        <v/>
      </c>
      <c r="CG151" s="31" t="str">
        <f t="shared" si="102"/>
        <v/>
      </c>
      <c r="CH151" s="32">
        <f t="shared" si="103"/>
        <v>0</v>
      </c>
      <c r="CI151" s="32">
        <f t="shared" si="104"/>
        <v>0</v>
      </c>
      <c r="CJ151" s="32">
        <f t="shared" si="105"/>
        <v>0</v>
      </c>
      <c r="CK151" s="32">
        <f t="shared" si="106"/>
        <v>0</v>
      </c>
      <c r="CL151" s="32">
        <f t="shared" si="107"/>
        <v>0</v>
      </c>
      <c r="CM151" s="32">
        <f t="shared" si="108"/>
        <v>0</v>
      </c>
      <c r="CN151" s="32">
        <f t="shared" si="109"/>
        <v>0</v>
      </c>
    </row>
    <row r="152" spans="1:92" ht="16.350000000000001" customHeight="1" x14ac:dyDescent="0.2">
      <c r="A152" s="2920" t="s">
        <v>183</v>
      </c>
      <c r="B152" s="2921"/>
      <c r="C152" s="2922"/>
      <c r="D152" s="271">
        <f>SUM(G152:AP152)</f>
        <v>0</v>
      </c>
      <c r="E152" s="33">
        <f t="shared" si="111"/>
        <v>0</v>
      </c>
      <c r="F152" s="35">
        <f t="shared" si="112"/>
        <v>0</v>
      </c>
      <c r="G152" s="25">
        <f>SUM(ENERO:DICIEMBRE!G152)</f>
        <v>0</v>
      </c>
      <c r="H152" s="25">
        <f>SUM(ENERO:DICIEMBRE!H152)</f>
        <v>0</v>
      </c>
      <c r="I152" s="25">
        <f>SUM(ENERO:DICIEMBRE!I152)</f>
        <v>0</v>
      </c>
      <c r="J152" s="25">
        <f>SUM(ENERO:DICIEMBRE!J152)</f>
        <v>0</v>
      </c>
      <c r="K152" s="25">
        <f>SUM(ENERO:DICIEMBRE!K152)</f>
        <v>0</v>
      </c>
      <c r="L152" s="25">
        <f>SUM(ENERO:DICIEMBRE!L152)</f>
        <v>0</v>
      </c>
      <c r="M152" s="25">
        <f>SUM(ENERO:DICIEMBRE!M152)</f>
        <v>0</v>
      </c>
      <c r="N152" s="25">
        <f>SUM(ENERO:DICIEMBRE!N152)</f>
        <v>0</v>
      </c>
      <c r="O152" s="25">
        <f>SUM(ENERO:DICIEMBRE!O152)</f>
        <v>0</v>
      </c>
      <c r="P152" s="25">
        <f>SUM(ENERO:DICIEMBRE!P152)</f>
        <v>0</v>
      </c>
      <c r="Q152" s="25">
        <f>SUM(ENERO:DICIEMBRE!Q152)</f>
        <v>0</v>
      </c>
      <c r="R152" s="25">
        <f>SUM(ENERO:DICIEMBRE!R152)</f>
        <v>0</v>
      </c>
      <c r="S152" s="25">
        <f>SUM(ENERO:DICIEMBRE!S152)</f>
        <v>0</v>
      </c>
      <c r="T152" s="25">
        <f>SUM(ENERO:DICIEMBRE!T152)</f>
        <v>0</v>
      </c>
      <c r="U152" s="25">
        <f>SUM(ENERO:DICIEMBRE!U152)</f>
        <v>0</v>
      </c>
      <c r="V152" s="25">
        <f>SUM(ENERO:DICIEMBRE!V152)</f>
        <v>0</v>
      </c>
      <c r="W152" s="25">
        <f>SUM(ENERO:DICIEMBRE!W152)</f>
        <v>0</v>
      </c>
      <c r="X152" s="25">
        <f>SUM(ENERO:DICIEMBRE!X152)</f>
        <v>0</v>
      </c>
      <c r="Y152" s="25">
        <f>SUM(ENERO:DICIEMBRE!Y152)</f>
        <v>0</v>
      </c>
      <c r="Z152" s="25">
        <f>SUM(ENERO:DICIEMBRE!Z152)</f>
        <v>0</v>
      </c>
      <c r="AA152" s="25">
        <f>SUM(ENERO:DICIEMBRE!AA152)</f>
        <v>0</v>
      </c>
      <c r="AB152" s="25">
        <f>SUM(ENERO:DICIEMBRE!AB152)</f>
        <v>0</v>
      </c>
      <c r="AC152" s="25">
        <f>SUM(ENERO:DICIEMBRE!AC152)</f>
        <v>0</v>
      </c>
      <c r="AD152" s="25">
        <f>SUM(ENERO:DICIEMBRE!AD152)</f>
        <v>0</v>
      </c>
      <c r="AE152" s="25">
        <f>SUM(ENERO:DICIEMBRE!AE152)</f>
        <v>0</v>
      </c>
      <c r="AF152" s="25">
        <f>SUM(ENERO:DICIEMBRE!AF152)</f>
        <v>0</v>
      </c>
      <c r="AG152" s="25">
        <f>SUM(ENERO:DICIEMBRE!AG152)</f>
        <v>0</v>
      </c>
      <c r="AH152" s="25">
        <f>SUM(ENERO:DICIEMBRE!AH152)</f>
        <v>0</v>
      </c>
      <c r="AI152" s="25">
        <f>SUM(ENERO:DICIEMBRE!AI152)</f>
        <v>0</v>
      </c>
      <c r="AJ152" s="25">
        <f>SUM(ENERO:DICIEMBRE!AJ152)</f>
        <v>0</v>
      </c>
      <c r="AK152" s="25">
        <f>SUM(ENERO:DICIEMBRE!AK152)</f>
        <v>0</v>
      </c>
      <c r="AL152" s="25">
        <f>SUM(ENERO:DICIEMBRE!AL152)</f>
        <v>0</v>
      </c>
      <c r="AM152" s="25">
        <f>SUM(ENERO:DICIEMBRE!AM152)</f>
        <v>0</v>
      </c>
      <c r="AN152" s="25">
        <f>SUM(ENERO:DICIEMBRE!AN152)</f>
        <v>0</v>
      </c>
      <c r="AO152" s="25">
        <f>SUM(ENERO:DICIEMBRE!AO152)</f>
        <v>0</v>
      </c>
      <c r="AP152" s="25">
        <f>SUM(ENERO:DICIEMBRE!AP152)</f>
        <v>0</v>
      </c>
      <c r="AQ152" s="25">
        <f>SUM(ENERO:DICIEMBRE!AQ152)</f>
        <v>0</v>
      </c>
      <c r="AR152" s="25">
        <f>SUM(ENERO:DICIEMBRE!AR152)</f>
        <v>0</v>
      </c>
      <c r="AS152" s="25">
        <f>SUM(ENERO:DICIEMBRE!AS152)</f>
        <v>0</v>
      </c>
      <c r="AT152" s="25">
        <f>SUM(ENERO:DICIEMBRE!AT152)</f>
        <v>0</v>
      </c>
      <c r="AU152" s="25">
        <f>SUM(ENERO:DICIEMBRE!AU152)</f>
        <v>0</v>
      </c>
      <c r="AV152" s="25">
        <f>SUM(ENERO:DICIEMBRE!AV152)</f>
        <v>0</v>
      </c>
      <c r="AW152" s="25">
        <f>SUM(ENERO:DICIEMBRE!AW152)</f>
        <v>0</v>
      </c>
      <c r="AX152" s="25">
        <f>SUM(ENERO:DICIEMBRE!AX152)</f>
        <v>0</v>
      </c>
      <c r="AY152" s="29" t="str">
        <f t="shared" si="95"/>
        <v/>
      </c>
      <c r="BV152" s="3"/>
      <c r="BW152" s="3"/>
      <c r="CA152" s="31" t="str">
        <f t="shared" si="96"/>
        <v/>
      </c>
      <c r="CB152" s="31" t="str">
        <f t="shared" si="97"/>
        <v/>
      </c>
      <c r="CC152" s="31" t="str">
        <f t="shared" si="98"/>
        <v/>
      </c>
      <c r="CD152" s="31" t="str">
        <f t="shared" si="99"/>
        <v/>
      </c>
      <c r="CE152" s="31" t="str">
        <f t="shared" si="100"/>
        <v/>
      </c>
      <c r="CF152" s="31" t="str">
        <f t="shared" si="101"/>
        <v/>
      </c>
      <c r="CG152" s="31" t="str">
        <f t="shared" si="102"/>
        <v/>
      </c>
      <c r="CH152" s="32">
        <f t="shared" si="103"/>
        <v>0</v>
      </c>
      <c r="CI152" s="32">
        <f t="shared" si="104"/>
        <v>0</v>
      </c>
      <c r="CJ152" s="32">
        <f t="shared" si="105"/>
        <v>0</v>
      </c>
      <c r="CK152" s="32">
        <f t="shared" si="106"/>
        <v>0</v>
      </c>
      <c r="CL152" s="32">
        <f t="shared" si="107"/>
        <v>0</v>
      </c>
      <c r="CM152" s="32">
        <f t="shared" si="108"/>
        <v>0</v>
      </c>
      <c r="CN152" s="32">
        <f t="shared" si="109"/>
        <v>0</v>
      </c>
    </row>
    <row r="153" spans="1:92" ht="16.350000000000001" customHeight="1" x14ac:dyDescent="0.2">
      <c r="A153" s="2920" t="s">
        <v>184</v>
      </c>
      <c r="B153" s="2921"/>
      <c r="C153" s="2922"/>
      <c r="D153" s="272">
        <f t="shared" si="110"/>
        <v>0</v>
      </c>
      <c r="E153" s="33">
        <f t="shared" si="111"/>
        <v>0</v>
      </c>
      <c r="F153" s="35">
        <f t="shared" si="112"/>
        <v>0</v>
      </c>
      <c r="G153" s="25">
        <f>SUM(ENERO:DICIEMBRE!G153)</f>
        <v>0</v>
      </c>
      <c r="H153" s="25">
        <f>SUM(ENERO:DICIEMBRE!H153)</f>
        <v>0</v>
      </c>
      <c r="I153" s="25">
        <f>SUM(ENERO:DICIEMBRE!I153)</f>
        <v>0</v>
      </c>
      <c r="J153" s="25">
        <f>SUM(ENERO:DICIEMBRE!J153)</f>
        <v>0</v>
      </c>
      <c r="K153" s="25">
        <f>SUM(ENERO:DICIEMBRE!K153)</f>
        <v>0</v>
      </c>
      <c r="L153" s="25">
        <f>SUM(ENERO:DICIEMBRE!L153)</f>
        <v>0</v>
      </c>
      <c r="M153" s="25">
        <f>SUM(ENERO:DICIEMBRE!M153)</f>
        <v>0</v>
      </c>
      <c r="N153" s="25">
        <f>SUM(ENERO:DICIEMBRE!N153)</f>
        <v>0</v>
      </c>
      <c r="O153" s="25">
        <f>SUM(ENERO:DICIEMBRE!O153)</f>
        <v>0</v>
      </c>
      <c r="P153" s="25">
        <f>SUM(ENERO:DICIEMBRE!P153)</f>
        <v>0</v>
      </c>
      <c r="Q153" s="25">
        <f>SUM(ENERO:DICIEMBRE!Q153)</f>
        <v>0</v>
      </c>
      <c r="R153" s="25">
        <f>SUM(ENERO:DICIEMBRE!R153)</f>
        <v>0</v>
      </c>
      <c r="S153" s="25">
        <f>SUM(ENERO:DICIEMBRE!S153)</f>
        <v>0</v>
      </c>
      <c r="T153" s="25">
        <f>SUM(ENERO:DICIEMBRE!T153)</f>
        <v>0</v>
      </c>
      <c r="U153" s="25">
        <f>SUM(ENERO:DICIEMBRE!U153)</f>
        <v>0</v>
      </c>
      <c r="V153" s="25">
        <f>SUM(ENERO:DICIEMBRE!V153)</f>
        <v>0</v>
      </c>
      <c r="W153" s="25">
        <f>SUM(ENERO:DICIEMBRE!W153)</f>
        <v>0</v>
      </c>
      <c r="X153" s="25">
        <f>SUM(ENERO:DICIEMBRE!X153)</f>
        <v>0</v>
      </c>
      <c r="Y153" s="25">
        <f>SUM(ENERO:DICIEMBRE!Y153)</f>
        <v>0</v>
      </c>
      <c r="Z153" s="25">
        <f>SUM(ENERO:DICIEMBRE!Z153)</f>
        <v>0</v>
      </c>
      <c r="AA153" s="25">
        <f>SUM(ENERO:DICIEMBRE!AA153)</f>
        <v>0</v>
      </c>
      <c r="AB153" s="25">
        <f>SUM(ENERO:DICIEMBRE!AB153)</f>
        <v>0</v>
      </c>
      <c r="AC153" s="25">
        <f>SUM(ENERO:DICIEMBRE!AC153)</f>
        <v>0</v>
      </c>
      <c r="AD153" s="25">
        <f>SUM(ENERO:DICIEMBRE!AD153)</f>
        <v>0</v>
      </c>
      <c r="AE153" s="25">
        <f>SUM(ENERO:DICIEMBRE!AE153)</f>
        <v>0</v>
      </c>
      <c r="AF153" s="25">
        <f>SUM(ENERO:DICIEMBRE!AF153)</f>
        <v>0</v>
      </c>
      <c r="AG153" s="25">
        <f>SUM(ENERO:DICIEMBRE!AG153)</f>
        <v>0</v>
      </c>
      <c r="AH153" s="25">
        <f>SUM(ENERO:DICIEMBRE!AH153)</f>
        <v>0</v>
      </c>
      <c r="AI153" s="25">
        <f>SUM(ENERO:DICIEMBRE!AI153)</f>
        <v>0</v>
      </c>
      <c r="AJ153" s="25">
        <f>SUM(ENERO:DICIEMBRE!AJ153)</f>
        <v>0</v>
      </c>
      <c r="AK153" s="25">
        <f>SUM(ENERO:DICIEMBRE!AK153)</f>
        <v>0</v>
      </c>
      <c r="AL153" s="25">
        <f>SUM(ENERO:DICIEMBRE!AL153)</f>
        <v>0</v>
      </c>
      <c r="AM153" s="25">
        <f>SUM(ENERO:DICIEMBRE!AM153)</f>
        <v>0</v>
      </c>
      <c r="AN153" s="25">
        <f>SUM(ENERO:DICIEMBRE!AN153)</f>
        <v>0</v>
      </c>
      <c r="AO153" s="25">
        <f>SUM(ENERO:DICIEMBRE!AO153)</f>
        <v>0</v>
      </c>
      <c r="AP153" s="25">
        <f>SUM(ENERO:DICIEMBRE!AP153)</f>
        <v>0</v>
      </c>
      <c r="AQ153" s="25">
        <f>SUM(ENERO:DICIEMBRE!AQ153)</f>
        <v>0</v>
      </c>
      <c r="AR153" s="25">
        <f>SUM(ENERO:DICIEMBRE!AR153)</f>
        <v>0</v>
      </c>
      <c r="AS153" s="25">
        <f>SUM(ENERO:DICIEMBRE!AS153)</f>
        <v>0</v>
      </c>
      <c r="AT153" s="25">
        <f>SUM(ENERO:DICIEMBRE!AT153)</f>
        <v>0</v>
      </c>
      <c r="AU153" s="25">
        <f>SUM(ENERO:DICIEMBRE!AU153)</f>
        <v>0</v>
      </c>
      <c r="AV153" s="25">
        <f>SUM(ENERO:DICIEMBRE!AV153)</f>
        <v>0</v>
      </c>
      <c r="AW153" s="25">
        <f>SUM(ENERO:DICIEMBRE!AW153)</f>
        <v>0</v>
      </c>
      <c r="AX153" s="25">
        <f>SUM(ENERO:DICIEMBRE!AX153)</f>
        <v>0</v>
      </c>
      <c r="AY153" s="29" t="str">
        <f t="shared" si="95"/>
        <v/>
      </c>
      <c r="BV153" s="3"/>
      <c r="BW153" s="3"/>
      <c r="CA153" s="31" t="str">
        <f t="shared" si="96"/>
        <v/>
      </c>
      <c r="CB153" s="31" t="str">
        <f t="shared" si="97"/>
        <v/>
      </c>
      <c r="CC153" s="31" t="str">
        <f t="shared" si="98"/>
        <v/>
      </c>
      <c r="CD153" s="31" t="str">
        <f t="shared" si="99"/>
        <v/>
      </c>
      <c r="CE153" s="31" t="str">
        <f t="shared" si="100"/>
        <v/>
      </c>
      <c r="CF153" s="31" t="str">
        <f t="shared" si="101"/>
        <v/>
      </c>
      <c r="CG153" s="31" t="str">
        <f t="shared" si="102"/>
        <v/>
      </c>
      <c r="CH153" s="32">
        <f t="shared" si="103"/>
        <v>0</v>
      </c>
      <c r="CI153" s="32">
        <f t="shared" si="104"/>
        <v>0</v>
      </c>
      <c r="CJ153" s="32">
        <f t="shared" si="105"/>
        <v>0</v>
      </c>
      <c r="CK153" s="32">
        <f t="shared" si="106"/>
        <v>0</v>
      </c>
      <c r="CL153" s="32">
        <f t="shared" si="107"/>
        <v>0</v>
      </c>
      <c r="CM153" s="32">
        <f t="shared" si="108"/>
        <v>0</v>
      </c>
      <c r="CN153" s="32">
        <f t="shared" si="109"/>
        <v>0</v>
      </c>
    </row>
    <row r="154" spans="1:92" ht="16.350000000000001" customHeight="1" x14ac:dyDescent="0.2">
      <c r="A154" s="3043" t="s">
        <v>185</v>
      </c>
      <c r="B154" s="3044"/>
      <c r="C154" s="3045"/>
      <c r="D154" s="272">
        <f t="shared" si="110"/>
        <v>0</v>
      </c>
      <c r="E154" s="33">
        <f t="shared" si="111"/>
        <v>0</v>
      </c>
      <c r="F154" s="35">
        <f t="shared" si="112"/>
        <v>0</v>
      </c>
      <c r="G154" s="25">
        <f>SUM(ENERO:DICIEMBRE!G154)</f>
        <v>0</v>
      </c>
      <c r="H154" s="25">
        <f>SUM(ENERO:DICIEMBRE!H154)</f>
        <v>0</v>
      </c>
      <c r="I154" s="25">
        <f>SUM(ENERO:DICIEMBRE!I154)</f>
        <v>0</v>
      </c>
      <c r="J154" s="25">
        <f>SUM(ENERO:DICIEMBRE!J154)</f>
        <v>0</v>
      </c>
      <c r="K154" s="25">
        <f>SUM(ENERO:DICIEMBRE!K154)</f>
        <v>0</v>
      </c>
      <c r="L154" s="25">
        <f>SUM(ENERO:DICIEMBRE!L154)</f>
        <v>0</v>
      </c>
      <c r="M154" s="25">
        <f>SUM(ENERO:DICIEMBRE!M154)</f>
        <v>0</v>
      </c>
      <c r="N154" s="25">
        <f>SUM(ENERO:DICIEMBRE!N154)</f>
        <v>0</v>
      </c>
      <c r="O154" s="25">
        <f>SUM(ENERO:DICIEMBRE!O154)</f>
        <v>0</v>
      </c>
      <c r="P154" s="25">
        <f>SUM(ENERO:DICIEMBRE!P154)</f>
        <v>0</v>
      </c>
      <c r="Q154" s="25">
        <f>SUM(ENERO:DICIEMBRE!Q154)</f>
        <v>0</v>
      </c>
      <c r="R154" s="25">
        <f>SUM(ENERO:DICIEMBRE!R154)</f>
        <v>0</v>
      </c>
      <c r="S154" s="25">
        <f>SUM(ENERO:DICIEMBRE!S154)</f>
        <v>0</v>
      </c>
      <c r="T154" s="25">
        <f>SUM(ENERO:DICIEMBRE!T154)</f>
        <v>0</v>
      </c>
      <c r="U154" s="25">
        <f>SUM(ENERO:DICIEMBRE!U154)</f>
        <v>0</v>
      </c>
      <c r="V154" s="25">
        <f>SUM(ENERO:DICIEMBRE!V154)</f>
        <v>0</v>
      </c>
      <c r="W154" s="25">
        <f>SUM(ENERO:DICIEMBRE!W154)</f>
        <v>0</v>
      </c>
      <c r="X154" s="25">
        <f>SUM(ENERO:DICIEMBRE!X154)</f>
        <v>0</v>
      </c>
      <c r="Y154" s="25">
        <f>SUM(ENERO:DICIEMBRE!Y154)</f>
        <v>0</v>
      </c>
      <c r="Z154" s="25">
        <f>SUM(ENERO:DICIEMBRE!Z154)</f>
        <v>0</v>
      </c>
      <c r="AA154" s="25">
        <f>SUM(ENERO:DICIEMBRE!AA154)</f>
        <v>0</v>
      </c>
      <c r="AB154" s="25">
        <f>SUM(ENERO:DICIEMBRE!AB154)</f>
        <v>0</v>
      </c>
      <c r="AC154" s="25">
        <f>SUM(ENERO:DICIEMBRE!AC154)</f>
        <v>0</v>
      </c>
      <c r="AD154" s="25">
        <f>SUM(ENERO:DICIEMBRE!AD154)</f>
        <v>0</v>
      </c>
      <c r="AE154" s="25">
        <f>SUM(ENERO:DICIEMBRE!AE154)</f>
        <v>0</v>
      </c>
      <c r="AF154" s="25">
        <f>SUM(ENERO:DICIEMBRE!AF154)</f>
        <v>0</v>
      </c>
      <c r="AG154" s="25">
        <f>SUM(ENERO:DICIEMBRE!AG154)</f>
        <v>0</v>
      </c>
      <c r="AH154" s="25">
        <f>SUM(ENERO:DICIEMBRE!AH154)</f>
        <v>0</v>
      </c>
      <c r="AI154" s="25">
        <f>SUM(ENERO:DICIEMBRE!AI154)</f>
        <v>0</v>
      </c>
      <c r="AJ154" s="25">
        <f>SUM(ENERO:DICIEMBRE!AJ154)</f>
        <v>0</v>
      </c>
      <c r="AK154" s="25">
        <f>SUM(ENERO:DICIEMBRE!AK154)</f>
        <v>0</v>
      </c>
      <c r="AL154" s="25">
        <f>SUM(ENERO:DICIEMBRE!AL154)</f>
        <v>0</v>
      </c>
      <c r="AM154" s="25">
        <f>SUM(ENERO:DICIEMBRE!AM154)</f>
        <v>0</v>
      </c>
      <c r="AN154" s="25">
        <f>SUM(ENERO:DICIEMBRE!AN154)</f>
        <v>0</v>
      </c>
      <c r="AO154" s="25">
        <f>SUM(ENERO:DICIEMBRE!AO154)</f>
        <v>0</v>
      </c>
      <c r="AP154" s="25">
        <f>SUM(ENERO:DICIEMBRE!AP154)</f>
        <v>0</v>
      </c>
      <c r="AQ154" s="25">
        <f>SUM(ENERO:DICIEMBRE!AQ154)</f>
        <v>0</v>
      </c>
      <c r="AR154" s="25">
        <f>SUM(ENERO:DICIEMBRE!AR154)</f>
        <v>0</v>
      </c>
      <c r="AS154" s="25">
        <f>SUM(ENERO:DICIEMBRE!AS154)</f>
        <v>0</v>
      </c>
      <c r="AT154" s="25">
        <f>SUM(ENERO:DICIEMBRE!AT154)</f>
        <v>0</v>
      </c>
      <c r="AU154" s="25">
        <f>SUM(ENERO:DICIEMBRE!AU154)</f>
        <v>0</v>
      </c>
      <c r="AV154" s="25">
        <f>SUM(ENERO:DICIEMBRE!AV154)</f>
        <v>0</v>
      </c>
      <c r="AW154" s="25">
        <f>SUM(ENERO:DICIEMBRE!AW154)</f>
        <v>0</v>
      </c>
      <c r="AX154" s="25">
        <f>SUM(ENERO:DICIEMBRE!AX154)</f>
        <v>0</v>
      </c>
      <c r="AY154" s="29" t="str">
        <f t="shared" si="95"/>
        <v/>
      </c>
      <c r="BV154" s="3"/>
      <c r="BW154" s="3"/>
      <c r="CA154" s="31" t="str">
        <f t="shared" si="96"/>
        <v/>
      </c>
      <c r="CB154" s="31" t="str">
        <f t="shared" si="97"/>
        <v/>
      </c>
      <c r="CC154" s="31" t="str">
        <f t="shared" si="98"/>
        <v/>
      </c>
      <c r="CD154" s="31" t="str">
        <f t="shared" si="99"/>
        <v/>
      </c>
      <c r="CE154" s="31" t="str">
        <f t="shared" si="100"/>
        <v/>
      </c>
      <c r="CF154" s="31" t="str">
        <f t="shared" si="101"/>
        <v/>
      </c>
      <c r="CG154" s="31" t="str">
        <f t="shared" si="102"/>
        <v/>
      </c>
      <c r="CH154" s="32">
        <f t="shared" si="103"/>
        <v>0</v>
      </c>
      <c r="CI154" s="32">
        <f t="shared" si="104"/>
        <v>0</v>
      </c>
      <c r="CJ154" s="32">
        <f t="shared" si="105"/>
        <v>0</v>
      </c>
      <c r="CK154" s="32">
        <f t="shared" si="106"/>
        <v>0</v>
      </c>
      <c r="CL154" s="32">
        <f t="shared" si="107"/>
        <v>0</v>
      </c>
      <c r="CM154" s="32">
        <f t="shared" si="108"/>
        <v>0</v>
      </c>
      <c r="CN154" s="32">
        <f t="shared" si="109"/>
        <v>0</v>
      </c>
    </row>
    <row r="155" spans="1:92" ht="16.350000000000001" customHeight="1" x14ac:dyDescent="0.2">
      <c r="A155" s="3043" t="s">
        <v>186</v>
      </c>
      <c r="B155" s="3044"/>
      <c r="C155" s="3045"/>
      <c r="D155" s="272">
        <f t="shared" si="110"/>
        <v>0</v>
      </c>
      <c r="E155" s="33">
        <f t="shared" si="111"/>
        <v>0</v>
      </c>
      <c r="F155" s="35">
        <f t="shared" si="112"/>
        <v>0</v>
      </c>
      <c r="G155" s="25">
        <f>SUM(ENERO:DICIEMBRE!G155)</f>
        <v>0</v>
      </c>
      <c r="H155" s="25">
        <f>SUM(ENERO:DICIEMBRE!H155)</f>
        <v>0</v>
      </c>
      <c r="I155" s="25">
        <f>SUM(ENERO:DICIEMBRE!I155)</f>
        <v>0</v>
      </c>
      <c r="J155" s="25">
        <f>SUM(ENERO:DICIEMBRE!J155)</f>
        <v>0</v>
      </c>
      <c r="K155" s="25">
        <f>SUM(ENERO:DICIEMBRE!K155)</f>
        <v>0</v>
      </c>
      <c r="L155" s="25">
        <f>SUM(ENERO:DICIEMBRE!L155)</f>
        <v>0</v>
      </c>
      <c r="M155" s="25">
        <f>SUM(ENERO:DICIEMBRE!M155)</f>
        <v>0</v>
      </c>
      <c r="N155" s="25">
        <f>SUM(ENERO:DICIEMBRE!N155)</f>
        <v>0</v>
      </c>
      <c r="O155" s="25">
        <f>SUM(ENERO:DICIEMBRE!O155)</f>
        <v>0</v>
      </c>
      <c r="P155" s="25">
        <f>SUM(ENERO:DICIEMBRE!P155)</f>
        <v>0</v>
      </c>
      <c r="Q155" s="25">
        <f>SUM(ENERO:DICIEMBRE!Q155)</f>
        <v>0</v>
      </c>
      <c r="R155" s="25">
        <f>SUM(ENERO:DICIEMBRE!R155)</f>
        <v>0</v>
      </c>
      <c r="S155" s="25">
        <f>SUM(ENERO:DICIEMBRE!S155)</f>
        <v>0</v>
      </c>
      <c r="T155" s="25">
        <f>SUM(ENERO:DICIEMBRE!T155)</f>
        <v>0</v>
      </c>
      <c r="U155" s="25">
        <f>SUM(ENERO:DICIEMBRE!U155)</f>
        <v>0</v>
      </c>
      <c r="V155" s="25">
        <f>SUM(ENERO:DICIEMBRE!V155)</f>
        <v>0</v>
      </c>
      <c r="W155" s="25">
        <f>SUM(ENERO:DICIEMBRE!W155)</f>
        <v>0</v>
      </c>
      <c r="X155" s="25">
        <f>SUM(ENERO:DICIEMBRE!X155)</f>
        <v>0</v>
      </c>
      <c r="Y155" s="25">
        <f>SUM(ENERO:DICIEMBRE!Y155)</f>
        <v>0</v>
      </c>
      <c r="Z155" s="25">
        <f>SUM(ENERO:DICIEMBRE!Z155)</f>
        <v>0</v>
      </c>
      <c r="AA155" s="25">
        <f>SUM(ENERO:DICIEMBRE!AA155)</f>
        <v>0</v>
      </c>
      <c r="AB155" s="25">
        <f>SUM(ENERO:DICIEMBRE!AB155)</f>
        <v>0</v>
      </c>
      <c r="AC155" s="25">
        <f>SUM(ENERO:DICIEMBRE!AC155)</f>
        <v>0</v>
      </c>
      <c r="AD155" s="25">
        <f>SUM(ENERO:DICIEMBRE!AD155)</f>
        <v>0</v>
      </c>
      <c r="AE155" s="25">
        <f>SUM(ENERO:DICIEMBRE!AE155)</f>
        <v>0</v>
      </c>
      <c r="AF155" s="25">
        <f>SUM(ENERO:DICIEMBRE!AF155)</f>
        <v>0</v>
      </c>
      <c r="AG155" s="25">
        <f>SUM(ENERO:DICIEMBRE!AG155)</f>
        <v>0</v>
      </c>
      <c r="AH155" s="25">
        <f>SUM(ENERO:DICIEMBRE!AH155)</f>
        <v>0</v>
      </c>
      <c r="AI155" s="25">
        <f>SUM(ENERO:DICIEMBRE!AI155)</f>
        <v>0</v>
      </c>
      <c r="AJ155" s="25">
        <f>SUM(ENERO:DICIEMBRE!AJ155)</f>
        <v>0</v>
      </c>
      <c r="AK155" s="25">
        <f>SUM(ENERO:DICIEMBRE!AK155)</f>
        <v>0</v>
      </c>
      <c r="AL155" s="25">
        <f>SUM(ENERO:DICIEMBRE!AL155)</f>
        <v>0</v>
      </c>
      <c r="AM155" s="25">
        <f>SUM(ENERO:DICIEMBRE!AM155)</f>
        <v>0</v>
      </c>
      <c r="AN155" s="25">
        <f>SUM(ENERO:DICIEMBRE!AN155)</f>
        <v>0</v>
      </c>
      <c r="AO155" s="25">
        <f>SUM(ENERO:DICIEMBRE!AO155)</f>
        <v>0</v>
      </c>
      <c r="AP155" s="25">
        <f>SUM(ENERO:DICIEMBRE!AP155)</f>
        <v>0</v>
      </c>
      <c r="AQ155" s="25">
        <f>SUM(ENERO:DICIEMBRE!AQ155)</f>
        <v>0</v>
      </c>
      <c r="AR155" s="25">
        <f>SUM(ENERO:DICIEMBRE!AR155)</f>
        <v>0</v>
      </c>
      <c r="AS155" s="25">
        <f>SUM(ENERO:DICIEMBRE!AS155)</f>
        <v>0</v>
      </c>
      <c r="AT155" s="25">
        <f>SUM(ENERO:DICIEMBRE!AT155)</f>
        <v>0</v>
      </c>
      <c r="AU155" s="25">
        <f>SUM(ENERO:DICIEMBRE!AU155)</f>
        <v>0</v>
      </c>
      <c r="AV155" s="25">
        <f>SUM(ENERO:DICIEMBRE!AV155)</f>
        <v>0</v>
      </c>
      <c r="AW155" s="25">
        <f>SUM(ENERO:DICIEMBRE!AW155)</f>
        <v>0</v>
      </c>
      <c r="AX155" s="25">
        <f>SUM(ENERO:DICIEMBRE!AX155)</f>
        <v>0</v>
      </c>
      <c r="AY155" s="29" t="str">
        <f t="shared" si="95"/>
        <v/>
      </c>
      <c r="BV155" s="3"/>
      <c r="BW155" s="3"/>
      <c r="CA155" s="31" t="str">
        <f t="shared" si="96"/>
        <v/>
      </c>
      <c r="CB155" s="31" t="str">
        <f t="shared" si="97"/>
        <v/>
      </c>
      <c r="CC155" s="31" t="str">
        <f t="shared" si="98"/>
        <v/>
      </c>
      <c r="CD155" s="31" t="str">
        <f t="shared" si="99"/>
        <v/>
      </c>
      <c r="CE155" s="31" t="str">
        <f t="shared" si="100"/>
        <v/>
      </c>
      <c r="CF155" s="31" t="str">
        <f t="shared" si="101"/>
        <v/>
      </c>
      <c r="CG155" s="31" t="str">
        <f t="shared" si="102"/>
        <v/>
      </c>
      <c r="CH155" s="32">
        <f t="shared" si="103"/>
        <v>0</v>
      </c>
      <c r="CI155" s="32">
        <f t="shared" si="104"/>
        <v>0</v>
      </c>
      <c r="CJ155" s="32">
        <f t="shared" si="105"/>
        <v>0</v>
      </c>
      <c r="CK155" s="32">
        <f t="shared" si="106"/>
        <v>0</v>
      </c>
      <c r="CL155" s="32">
        <f t="shared" si="107"/>
        <v>0</v>
      </c>
      <c r="CM155" s="32">
        <f t="shared" si="108"/>
        <v>0</v>
      </c>
      <c r="CN155" s="32">
        <f t="shared" si="109"/>
        <v>0</v>
      </c>
    </row>
    <row r="156" spans="1:92" ht="16.350000000000001" customHeight="1" x14ac:dyDescent="0.2">
      <c r="A156" s="3043" t="s">
        <v>187</v>
      </c>
      <c r="B156" s="3044"/>
      <c r="C156" s="3045"/>
      <c r="D156" s="272">
        <f t="shared" si="110"/>
        <v>0</v>
      </c>
      <c r="E156" s="33">
        <f t="shared" si="111"/>
        <v>0</v>
      </c>
      <c r="F156" s="35">
        <f t="shared" si="112"/>
        <v>0</v>
      </c>
      <c r="G156" s="25">
        <f>SUM(ENERO:DICIEMBRE!G156)</f>
        <v>0</v>
      </c>
      <c r="H156" s="25">
        <f>SUM(ENERO:DICIEMBRE!H156)</f>
        <v>0</v>
      </c>
      <c r="I156" s="25">
        <f>SUM(ENERO:DICIEMBRE!I156)</f>
        <v>0</v>
      </c>
      <c r="J156" s="25">
        <f>SUM(ENERO:DICIEMBRE!J156)</f>
        <v>0</v>
      </c>
      <c r="K156" s="25">
        <f>SUM(ENERO:DICIEMBRE!K156)</f>
        <v>0</v>
      </c>
      <c r="L156" s="25">
        <f>SUM(ENERO:DICIEMBRE!L156)</f>
        <v>0</v>
      </c>
      <c r="M156" s="25">
        <f>SUM(ENERO:DICIEMBRE!M156)</f>
        <v>0</v>
      </c>
      <c r="N156" s="25">
        <f>SUM(ENERO:DICIEMBRE!N156)</f>
        <v>0</v>
      </c>
      <c r="O156" s="25">
        <f>SUM(ENERO:DICIEMBRE!O156)</f>
        <v>0</v>
      </c>
      <c r="P156" s="25">
        <f>SUM(ENERO:DICIEMBRE!P156)</f>
        <v>0</v>
      </c>
      <c r="Q156" s="25">
        <f>SUM(ENERO:DICIEMBRE!Q156)</f>
        <v>0</v>
      </c>
      <c r="R156" s="25">
        <f>SUM(ENERO:DICIEMBRE!R156)</f>
        <v>0</v>
      </c>
      <c r="S156" s="25">
        <f>SUM(ENERO:DICIEMBRE!S156)</f>
        <v>0</v>
      </c>
      <c r="T156" s="25">
        <f>SUM(ENERO:DICIEMBRE!T156)</f>
        <v>0</v>
      </c>
      <c r="U156" s="25">
        <f>SUM(ENERO:DICIEMBRE!U156)</f>
        <v>0</v>
      </c>
      <c r="V156" s="25">
        <f>SUM(ENERO:DICIEMBRE!V156)</f>
        <v>0</v>
      </c>
      <c r="W156" s="25">
        <f>SUM(ENERO:DICIEMBRE!W156)</f>
        <v>0</v>
      </c>
      <c r="X156" s="25">
        <f>SUM(ENERO:DICIEMBRE!X156)</f>
        <v>0</v>
      </c>
      <c r="Y156" s="25">
        <f>SUM(ENERO:DICIEMBRE!Y156)</f>
        <v>0</v>
      </c>
      <c r="Z156" s="25">
        <f>SUM(ENERO:DICIEMBRE!Z156)</f>
        <v>0</v>
      </c>
      <c r="AA156" s="25">
        <f>SUM(ENERO:DICIEMBRE!AA156)</f>
        <v>0</v>
      </c>
      <c r="AB156" s="25">
        <f>SUM(ENERO:DICIEMBRE!AB156)</f>
        <v>0</v>
      </c>
      <c r="AC156" s="25">
        <f>SUM(ENERO:DICIEMBRE!AC156)</f>
        <v>0</v>
      </c>
      <c r="AD156" s="25">
        <f>SUM(ENERO:DICIEMBRE!AD156)</f>
        <v>0</v>
      </c>
      <c r="AE156" s="25">
        <f>SUM(ENERO:DICIEMBRE!AE156)</f>
        <v>0</v>
      </c>
      <c r="AF156" s="25">
        <f>SUM(ENERO:DICIEMBRE!AF156)</f>
        <v>0</v>
      </c>
      <c r="AG156" s="25">
        <f>SUM(ENERO:DICIEMBRE!AG156)</f>
        <v>0</v>
      </c>
      <c r="AH156" s="25">
        <f>SUM(ENERO:DICIEMBRE!AH156)</f>
        <v>0</v>
      </c>
      <c r="AI156" s="25">
        <f>SUM(ENERO:DICIEMBRE!AI156)</f>
        <v>0</v>
      </c>
      <c r="AJ156" s="25">
        <f>SUM(ENERO:DICIEMBRE!AJ156)</f>
        <v>0</v>
      </c>
      <c r="AK156" s="25">
        <f>SUM(ENERO:DICIEMBRE!AK156)</f>
        <v>0</v>
      </c>
      <c r="AL156" s="25">
        <f>SUM(ENERO:DICIEMBRE!AL156)</f>
        <v>0</v>
      </c>
      <c r="AM156" s="25">
        <f>SUM(ENERO:DICIEMBRE!AM156)</f>
        <v>0</v>
      </c>
      <c r="AN156" s="25">
        <f>SUM(ENERO:DICIEMBRE!AN156)</f>
        <v>0</v>
      </c>
      <c r="AO156" s="25">
        <f>SUM(ENERO:DICIEMBRE!AO156)</f>
        <v>0</v>
      </c>
      <c r="AP156" s="25">
        <f>SUM(ENERO:DICIEMBRE!AP156)</f>
        <v>0</v>
      </c>
      <c r="AQ156" s="25">
        <f>SUM(ENERO:DICIEMBRE!AQ156)</f>
        <v>0</v>
      </c>
      <c r="AR156" s="25">
        <f>SUM(ENERO:DICIEMBRE!AR156)</f>
        <v>0</v>
      </c>
      <c r="AS156" s="25">
        <f>SUM(ENERO:DICIEMBRE!AS156)</f>
        <v>0</v>
      </c>
      <c r="AT156" s="25">
        <f>SUM(ENERO:DICIEMBRE!AT156)</f>
        <v>0</v>
      </c>
      <c r="AU156" s="25">
        <f>SUM(ENERO:DICIEMBRE!AU156)</f>
        <v>0</v>
      </c>
      <c r="AV156" s="25">
        <f>SUM(ENERO:DICIEMBRE!AV156)</f>
        <v>0</v>
      </c>
      <c r="AW156" s="25">
        <f>SUM(ENERO:DICIEMBRE!AW156)</f>
        <v>0</v>
      </c>
      <c r="AX156" s="25">
        <f>SUM(ENERO:DICIEMBRE!AX156)</f>
        <v>0</v>
      </c>
      <c r="AY156" s="29" t="str">
        <f t="shared" si="95"/>
        <v/>
      </c>
      <c r="BV156" s="3"/>
      <c r="BW156" s="3"/>
      <c r="CA156" s="31" t="str">
        <f t="shared" si="96"/>
        <v/>
      </c>
      <c r="CB156" s="31" t="str">
        <f t="shared" si="97"/>
        <v/>
      </c>
      <c r="CC156" s="31" t="str">
        <f t="shared" si="98"/>
        <v/>
      </c>
      <c r="CD156" s="31" t="str">
        <f t="shared" si="99"/>
        <v/>
      </c>
      <c r="CE156" s="31" t="str">
        <f t="shared" si="100"/>
        <v/>
      </c>
      <c r="CF156" s="31" t="str">
        <f t="shared" si="101"/>
        <v/>
      </c>
      <c r="CG156" s="31" t="str">
        <f t="shared" si="102"/>
        <v/>
      </c>
      <c r="CH156" s="32">
        <f t="shared" si="103"/>
        <v>0</v>
      </c>
      <c r="CI156" s="32">
        <f t="shared" si="104"/>
        <v>0</v>
      </c>
      <c r="CJ156" s="32">
        <f t="shared" si="105"/>
        <v>0</v>
      </c>
      <c r="CK156" s="32">
        <f t="shared" si="106"/>
        <v>0</v>
      </c>
      <c r="CL156" s="32">
        <f t="shared" si="107"/>
        <v>0</v>
      </c>
      <c r="CM156" s="32">
        <f t="shared" si="108"/>
        <v>0</v>
      </c>
      <c r="CN156" s="32">
        <f t="shared" si="109"/>
        <v>0</v>
      </c>
    </row>
    <row r="157" spans="1:92" ht="16.350000000000001" customHeight="1" x14ac:dyDescent="0.2">
      <c r="A157" s="2920" t="s">
        <v>188</v>
      </c>
      <c r="B157" s="2921"/>
      <c r="C157" s="2922"/>
      <c r="D157" s="272">
        <f t="shared" si="110"/>
        <v>0</v>
      </c>
      <c r="E157" s="33">
        <f t="shared" si="111"/>
        <v>0</v>
      </c>
      <c r="F157" s="35">
        <f t="shared" si="112"/>
        <v>0</v>
      </c>
      <c r="G157" s="25">
        <f>SUM(ENERO:DICIEMBRE!G157)</f>
        <v>0</v>
      </c>
      <c r="H157" s="25">
        <f>SUM(ENERO:DICIEMBRE!H157)</f>
        <v>0</v>
      </c>
      <c r="I157" s="25">
        <f>SUM(ENERO:DICIEMBRE!I157)</f>
        <v>0</v>
      </c>
      <c r="J157" s="25">
        <f>SUM(ENERO:DICIEMBRE!J157)</f>
        <v>0</v>
      </c>
      <c r="K157" s="25">
        <f>SUM(ENERO:DICIEMBRE!K157)</f>
        <v>0</v>
      </c>
      <c r="L157" s="25">
        <f>SUM(ENERO:DICIEMBRE!L157)</f>
        <v>0</v>
      </c>
      <c r="M157" s="25">
        <f>SUM(ENERO:DICIEMBRE!M157)</f>
        <v>0</v>
      </c>
      <c r="N157" s="25">
        <f>SUM(ENERO:DICIEMBRE!N157)</f>
        <v>0</v>
      </c>
      <c r="O157" s="25">
        <f>SUM(ENERO:DICIEMBRE!O157)</f>
        <v>0</v>
      </c>
      <c r="P157" s="25">
        <f>SUM(ENERO:DICIEMBRE!P157)</f>
        <v>0</v>
      </c>
      <c r="Q157" s="25">
        <f>SUM(ENERO:DICIEMBRE!Q157)</f>
        <v>0</v>
      </c>
      <c r="R157" s="25">
        <f>SUM(ENERO:DICIEMBRE!R157)</f>
        <v>0</v>
      </c>
      <c r="S157" s="25">
        <f>SUM(ENERO:DICIEMBRE!S157)</f>
        <v>0</v>
      </c>
      <c r="T157" s="25">
        <f>SUM(ENERO:DICIEMBRE!T157)</f>
        <v>0</v>
      </c>
      <c r="U157" s="25">
        <f>SUM(ENERO:DICIEMBRE!U157)</f>
        <v>0</v>
      </c>
      <c r="V157" s="25">
        <f>SUM(ENERO:DICIEMBRE!V157)</f>
        <v>0</v>
      </c>
      <c r="W157" s="25">
        <f>SUM(ENERO:DICIEMBRE!W157)</f>
        <v>0</v>
      </c>
      <c r="X157" s="25">
        <f>SUM(ENERO:DICIEMBRE!X157)</f>
        <v>0</v>
      </c>
      <c r="Y157" s="25">
        <f>SUM(ENERO:DICIEMBRE!Y157)</f>
        <v>0</v>
      </c>
      <c r="Z157" s="25">
        <f>SUM(ENERO:DICIEMBRE!Z157)</f>
        <v>0</v>
      </c>
      <c r="AA157" s="25">
        <f>SUM(ENERO:DICIEMBRE!AA157)</f>
        <v>0</v>
      </c>
      <c r="AB157" s="25">
        <f>SUM(ENERO:DICIEMBRE!AB157)</f>
        <v>0</v>
      </c>
      <c r="AC157" s="25">
        <f>SUM(ENERO:DICIEMBRE!AC157)</f>
        <v>0</v>
      </c>
      <c r="AD157" s="25">
        <f>SUM(ENERO:DICIEMBRE!AD157)</f>
        <v>0</v>
      </c>
      <c r="AE157" s="25">
        <f>SUM(ENERO:DICIEMBRE!AE157)</f>
        <v>0</v>
      </c>
      <c r="AF157" s="25">
        <f>SUM(ENERO:DICIEMBRE!AF157)</f>
        <v>0</v>
      </c>
      <c r="AG157" s="25">
        <f>SUM(ENERO:DICIEMBRE!AG157)</f>
        <v>0</v>
      </c>
      <c r="AH157" s="25">
        <f>SUM(ENERO:DICIEMBRE!AH157)</f>
        <v>0</v>
      </c>
      <c r="AI157" s="25">
        <f>SUM(ENERO:DICIEMBRE!AI157)</f>
        <v>0</v>
      </c>
      <c r="AJ157" s="25">
        <f>SUM(ENERO:DICIEMBRE!AJ157)</f>
        <v>0</v>
      </c>
      <c r="AK157" s="25">
        <f>SUM(ENERO:DICIEMBRE!AK157)</f>
        <v>0</v>
      </c>
      <c r="AL157" s="25">
        <f>SUM(ENERO:DICIEMBRE!AL157)</f>
        <v>0</v>
      </c>
      <c r="AM157" s="25">
        <f>SUM(ENERO:DICIEMBRE!AM157)</f>
        <v>0</v>
      </c>
      <c r="AN157" s="25">
        <f>SUM(ENERO:DICIEMBRE!AN157)</f>
        <v>0</v>
      </c>
      <c r="AO157" s="25">
        <f>SUM(ENERO:DICIEMBRE!AO157)</f>
        <v>0</v>
      </c>
      <c r="AP157" s="25">
        <f>SUM(ENERO:DICIEMBRE!AP157)</f>
        <v>0</v>
      </c>
      <c r="AQ157" s="25">
        <f>SUM(ENERO:DICIEMBRE!AQ157)</f>
        <v>0</v>
      </c>
      <c r="AR157" s="25">
        <f>SUM(ENERO:DICIEMBRE!AR157)</f>
        <v>0</v>
      </c>
      <c r="AS157" s="25">
        <f>SUM(ENERO:DICIEMBRE!AS157)</f>
        <v>0</v>
      </c>
      <c r="AT157" s="25">
        <f>SUM(ENERO:DICIEMBRE!AT157)</f>
        <v>0</v>
      </c>
      <c r="AU157" s="25">
        <f>SUM(ENERO:DICIEMBRE!AU157)</f>
        <v>0</v>
      </c>
      <c r="AV157" s="25">
        <f>SUM(ENERO:DICIEMBRE!AV157)</f>
        <v>0</v>
      </c>
      <c r="AW157" s="25">
        <f>SUM(ENERO:DICIEMBRE!AW157)</f>
        <v>0</v>
      </c>
      <c r="AX157" s="25">
        <f>SUM(ENERO:DICIEMBRE!AX157)</f>
        <v>0</v>
      </c>
      <c r="AY157" s="29" t="str">
        <f t="shared" si="95"/>
        <v/>
      </c>
      <c r="BV157" s="3"/>
      <c r="BW157" s="3"/>
      <c r="CA157" s="31" t="str">
        <f t="shared" si="96"/>
        <v/>
      </c>
      <c r="CB157" s="31" t="str">
        <f t="shared" si="97"/>
        <v/>
      </c>
      <c r="CC157" s="31" t="str">
        <f t="shared" si="98"/>
        <v/>
      </c>
      <c r="CD157" s="31" t="str">
        <f t="shared" si="99"/>
        <v/>
      </c>
      <c r="CE157" s="31" t="str">
        <f t="shared" si="100"/>
        <v/>
      </c>
      <c r="CF157" s="31" t="str">
        <f t="shared" si="101"/>
        <v/>
      </c>
      <c r="CG157" s="31" t="str">
        <f t="shared" si="102"/>
        <v/>
      </c>
      <c r="CH157" s="32">
        <f t="shared" si="103"/>
        <v>0</v>
      </c>
      <c r="CI157" s="32">
        <f t="shared" si="104"/>
        <v>0</v>
      </c>
      <c r="CJ157" s="32">
        <f t="shared" si="105"/>
        <v>0</v>
      </c>
      <c r="CK157" s="32">
        <f t="shared" si="106"/>
        <v>0</v>
      </c>
      <c r="CL157" s="32">
        <f t="shared" si="107"/>
        <v>0</v>
      </c>
      <c r="CM157" s="32">
        <f t="shared" si="108"/>
        <v>0</v>
      </c>
      <c r="CN157" s="32">
        <f t="shared" si="109"/>
        <v>0</v>
      </c>
    </row>
    <row r="158" spans="1:92" ht="16.350000000000001" customHeight="1" x14ac:dyDescent="0.2">
      <c r="A158" s="3068" t="s">
        <v>189</v>
      </c>
      <c r="B158" s="3068"/>
      <c r="C158" s="3069"/>
      <c r="D158" s="271">
        <f t="shared" si="110"/>
        <v>0</v>
      </c>
      <c r="E158" s="33">
        <f>SUM(G158+I158+K158+M158+O158+Q158+S158+U158+W158+Y158+AA158+AC158+AE158+AG158+AI158+AK158+AM158+AO158)</f>
        <v>0</v>
      </c>
      <c r="F158" s="35">
        <f t="shared" si="112"/>
        <v>0</v>
      </c>
      <c r="G158" s="25">
        <f>SUM(ENERO:DICIEMBRE!G158)</f>
        <v>0</v>
      </c>
      <c r="H158" s="25">
        <f>SUM(ENERO:DICIEMBRE!H158)</f>
        <v>0</v>
      </c>
      <c r="I158" s="25">
        <f>SUM(ENERO:DICIEMBRE!I158)</f>
        <v>0</v>
      </c>
      <c r="J158" s="25">
        <f>SUM(ENERO:DICIEMBRE!J158)</f>
        <v>0</v>
      </c>
      <c r="K158" s="25">
        <f>SUM(ENERO:DICIEMBRE!K158)</f>
        <v>0</v>
      </c>
      <c r="L158" s="25">
        <f>SUM(ENERO:DICIEMBRE!L158)</f>
        <v>0</v>
      </c>
      <c r="M158" s="25">
        <f>SUM(ENERO:DICIEMBRE!M158)</f>
        <v>0</v>
      </c>
      <c r="N158" s="25">
        <f>SUM(ENERO:DICIEMBRE!N158)</f>
        <v>0</v>
      </c>
      <c r="O158" s="25">
        <f>SUM(ENERO:DICIEMBRE!O158)</f>
        <v>0</v>
      </c>
      <c r="P158" s="25">
        <f>SUM(ENERO:DICIEMBRE!P158)</f>
        <v>0</v>
      </c>
      <c r="Q158" s="25">
        <f>SUM(ENERO:DICIEMBRE!Q158)</f>
        <v>0</v>
      </c>
      <c r="R158" s="25">
        <f>SUM(ENERO:DICIEMBRE!R158)</f>
        <v>0</v>
      </c>
      <c r="S158" s="25">
        <f>SUM(ENERO:DICIEMBRE!S158)</f>
        <v>0</v>
      </c>
      <c r="T158" s="25">
        <f>SUM(ENERO:DICIEMBRE!T158)</f>
        <v>0</v>
      </c>
      <c r="U158" s="25">
        <f>SUM(ENERO:DICIEMBRE!U158)</f>
        <v>0</v>
      </c>
      <c r="V158" s="25">
        <f>SUM(ENERO:DICIEMBRE!V158)</f>
        <v>0</v>
      </c>
      <c r="W158" s="25">
        <f>SUM(ENERO:DICIEMBRE!W158)</f>
        <v>0</v>
      </c>
      <c r="X158" s="25">
        <f>SUM(ENERO:DICIEMBRE!X158)</f>
        <v>0</v>
      </c>
      <c r="Y158" s="25">
        <f>SUM(ENERO:DICIEMBRE!Y158)</f>
        <v>0</v>
      </c>
      <c r="Z158" s="25">
        <f>SUM(ENERO:DICIEMBRE!Z158)</f>
        <v>0</v>
      </c>
      <c r="AA158" s="25">
        <f>SUM(ENERO:DICIEMBRE!AA158)</f>
        <v>0</v>
      </c>
      <c r="AB158" s="25">
        <f>SUM(ENERO:DICIEMBRE!AB158)</f>
        <v>0</v>
      </c>
      <c r="AC158" s="25">
        <f>SUM(ENERO:DICIEMBRE!AC158)</f>
        <v>0</v>
      </c>
      <c r="AD158" s="25">
        <f>SUM(ENERO:DICIEMBRE!AD158)</f>
        <v>0</v>
      </c>
      <c r="AE158" s="25">
        <f>SUM(ENERO:DICIEMBRE!AE158)</f>
        <v>0</v>
      </c>
      <c r="AF158" s="25">
        <f>SUM(ENERO:DICIEMBRE!AF158)</f>
        <v>0</v>
      </c>
      <c r="AG158" s="25">
        <f>SUM(ENERO:DICIEMBRE!AG158)</f>
        <v>0</v>
      </c>
      <c r="AH158" s="25">
        <f>SUM(ENERO:DICIEMBRE!AH158)</f>
        <v>0</v>
      </c>
      <c r="AI158" s="25">
        <f>SUM(ENERO:DICIEMBRE!AI158)</f>
        <v>0</v>
      </c>
      <c r="AJ158" s="25">
        <f>SUM(ENERO:DICIEMBRE!AJ158)</f>
        <v>0</v>
      </c>
      <c r="AK158" s="25">
        <f>SUM(ENERO:DICIEMBRE!AK158)</f>
        <v>0</v>
      </c>
      <c r="AL158" s="25">
        <f>SUM(ENERO:DICIEMBRE!AL158)</f>
        <v>0</v>
      </c>
      <c r="AM158" s="25">
        <f>SUM(ENERO:DICIEMBRE!AM158)</f>
        <v>0</v>
      </c>
      <c r="AN158" s="25">
        <f>SUM(ENERO:DICIEMBRE!AN158)</f>
        <v>0</v>
      </c>
      <c r="AO158" s="25">
        <f>SUM(ENERO:DICIEMBRE!AO158)</f>
        <v>0</v>
      </c>
      <c r="AP158" s="25">
        <f>SUM(ENERO:DICIEMBRE!AP158)</f>
        <v>0</v>
      </c>
      <c r="AQ158" s="25">
        <f>SUM(ENERO:DICIEMBRE!AQ158)</f>
        <v>0</v>
      </c>
      <c r="AR158" s="25">
        <f>SUM(ENERO:DICIEMBRE!AR158)</f>
        <v>0</v>
      </c>
      <c r="AS158" s="25">
        <f>SUM(ENERO:DICIEMBRE!AS158)</f>
        <v>0</v>
      </c>
      <c r="AT158" s="25">
        <f>SUM(ENERO:DICIEMBRE!AT158)</f>
        <v>0</v>
      </c>
      <c r="AU158" s="25">
        <f>SUM(ENERO:DICIEMBRE!AU158)</f>
        <v>0</v>
      </c>
      <c r="AV158" s="25">
        <f>SUM(ENERO:DICIEMBRE!AV158)</f>
        <v>0</v>
      </c>
      <c r="AW158" s="25">
        <f>SUM(ENERO:DICIEMBRE!AW158)</f>
        <v>0</v>
      </c>
      <c r="AX158" s="25">
        <f>SUM(ENERO:DICIEMBRE!AX158)</f>
        <v>0</v>
      </c>
      <c r="AY158" s="29" t="str">
        <f t="shared" si="95"/>
        <v/>
      </c>
      <c r="BV158" s="3"/>
      <c r="BW158" s="3"/>
      <c r="CA158" s="31" t="str">
        <f t="shared" si="96"/>
        <v/>
      </c>
      <c r="CB158" s="31" t="str">
        <f t="shared" si="97"/>
        <v/>
      </c>
      <c r="CC158" s="31" t="str">
        <f t="shared" si="98"/>
        <v/>
      </c>
      <c r="CD158" s="31" t="str">
        <f t="shared" si="99"/>
        <v/>
      </c>
      <c r="CE158" s="31" t="str">
        <f t="shared" si="100"/>
        <v/>
      </c>
      <c r="CF158" s="31" t="str">
        <f t="shared" si="101"/>
        <v/>
      </c>
      <c r="CG158" s="31" t="str">
        <f t="shared" si="102"/>
        <v/>
      </c>
      <c r="CH158" s="32">
        <f t="shared" si="103"/>
        <v>0</v>
      </c>
      <c r="CI158" s="32">
        <f t="shared" si="104"/>
        <v>0</v>
      </c>
      <c r="CJ158" s="32">
        <f t="shared" si="105"/>
        <v>0</v>
      </c>
      <c r="CK158" s="32">
        <f t="shared" si="106"/>
        <v>0</v>
      </c>
      <c r="CL158" s="32">
        <f t="shared" si="107"/>
        <v>0</v>
      </c>
      <c r="CM158" s="32">
        <f t="shared" si="108"/>
        <v>0</v>
      </c>
      <c r="CN158" s="32">
        <f t="shared" si="109"/>
        <v>0</v>
      </c>
    </row>
    <row r="159" spans="1:92" ht="16.350000000000001" customHeight="1" x14ac:dyDescent="0.2">
      <c r="A159" s="2984" t="s">
        <v>4</v>
      </c>
      <c r="B159" s="2982"/>
      <c r="C159" s="2983"/>
      <c r="D159" s="259">
        <f>SUM(D150:D158)</f>
        <v>5055</v>
      </c>
      <c r="E159" s="257">
        <f>SUM(E150:E158)</f>
        <v>1421</v>
      </c>
      <c r="F159" s="262">
        <f>SUM(F150:F158)</f>
        <v>3634</v>
      </c>
      <c r="G159" s="274">
        <f t="shared" ref="G159:AU159" si="113">SUM(G150:G158)</f>
        <v>0</v>
      </c>
      <c r="H159" s="262">
        <f t="shared" si="113"/>
        <v>3</v>
      </c>
      <c r="I159" s="274">
        <f t="shared" si="113"/>
        <v>0</v>
      </c>
      <c r="J159" s="275">
        <f t="shared" si="113"/>
        <v>0</v>
      </c>
      <c r="K159" s="274">
        <f t="shared" si="113"/>
        <v>0</v>
      </c>
      <c r="L159" s="275">
        <f t="shared" si="113"/>
        <v>5</v>
      </c>
      <c r="M159" s="274">
        <f t="shared" si="113"/>
        <v>6</v>
      </c>
      <c r="N159" s="262">
        <f t="shared" si="113"/>
        <v>11</v>
      </c>
      <c r="O159" s="274">
        <f t="shared" si="113"/>
        <v>19</v>
      </c>
      <c r="P159" s="262">
        <f t="shared" si="113"/>
        <v>24</v>
      </c>
      <c r="Q159" s="274">
        <f t="shared" si="113"/>
        <v>10</v>
      </c>
      <c r="R159" s="262">
        <f t="shared" si="113"/>
        <v>24</v>
      </c>
      <c r="S159" s="274">
        <f t="shared" si="113"/>
        <v>57</v>
      </c>
      <c r="T159" s="262">
        <f t="shared" si="113"/>
        <v>40</v>
      </c>
      <c r="U159" s="274">
        <f t="shared" si="113"/>
        <v>36</v>
      </c>
      <c r="V159" s="262">
        <f t="shared" si="113"/>
        <v>22</v>
      </c>
      <c r="W159" s="274">
        <f t="shared" si="113"/>
        <v>23</v>
      </c>
      <c r="X159" s="262">
        <f t="shared" si="113"/>
        <v>29</v>
      </c>
      <c r="Y159" s="274">
        <f t="shared" si="113"/>
        <v>122</v>
      </c>
      <c r="Z159" s="262">
        <f t="shared" si="113"/>
        <v>128</v>
      </c>
      <c r="AA159" s="274">
        <f t="shared" si="113"/>
        <v>107</v>
      </c>
      <c r="AB159" s="262">
        <f t="shared" si="113"/>
        <v>304</v>
      </c>
      <c r="AC159" s="274">
        <f t="shared" si="113"/>
        <v>76</v>
      </c>
      <c r="AD159" s="262">
        <f t="shared" si="113"/>
        <v>167</v>
      </c>
      <c r="AE159" s="274">
        <f t="shared" si="113"/>
        <v>141</v>
      </c>
      <c r="AF159" s="262">
        <f t="shared" si="113"/>
        <v>623</v>
      </c>
      <c r="AG159" s="274">
        <f t="shared" si="113"/>
        <v>172</v>
      </c>
      <c r="AH159" s="262">
        <f t="shared" si="113"/>
        <v>741</v>
      </c>
      <c r="AI159" s="274">
        <f t="shared" si="113"/>
        <v>306</v>
      </c>
      <c r="AJ159" s="262">
        <f t="shared" si="113"/>
        <v>851</v>
      </c>
      <c r="AK159" s="274">
        <f t="shared" si="113"/>
        <v>109</v>
      </c>
      <c r="AL159" s="262">
        <f t="shared" si="113"/>
        <v>352</v>
      </c>
      <c r="AM159" s="274">
        <f t="shared" si="113"/>
        <v>188</v>
      </c>
      <c r="AN159" s="262">
        <f t="shared" si="113"/>
        <v>263</v>
      </c>
      <c r="AO159" s="274">
        <f t="shared" si="113"/>
        <v>49</v>
      </c>
      <c r="AP159" s="264">
        <f t="shared" si="113"/>
        <v>47</v>
      </c>
      <c r="AQ159" s="262">
        <f t="shared" si="113"/>
        <v>5</v>
      </c>
      <c r="AR159" s="263">
        <f t="shared" si="113"/>
        <v>15</v>
      </c>
      <c r="AS159" s="266">
        <f t="shared" si="113"/>
        <v>4980</v>
      </c>
      <c r="AT159" s="262">
        <f t="shared" si="113"/>
        <v>33</v>
      </c>
      <c r="AU159" s="276">
        <f t="shared" si="113"/>
        <v>0</v>
      </c>
      <c r="AV159" s="276">
        <f>SUM(AV150:AV158)</f>
        <v>1</v>
      </c>
      <c r="AW159" s="276">
        <f>SUM(AW150:AW158)</f>
        <v>0</v>
      </c>
      <c r="AX159" s="276">
        <f t="shared" ref="AX159" si="114">SUM(AX150:AX158)</f>
        <v>0</v>
      </c>
      <c r="BV159" s="3"/>
      <c r="BW159" s="3"/>
      <c r="CA159" s="31"/>
      <c r="CB159" s="31"/>
      <c r="CC159" s="31"/>
      <c r="CD159" s="31"/>
      <c r="CH159" s="32"/>
      <c r="CI159" s="32"/>
      <c r="CJ159" s="32"/>
      <c r="CK159" s="32"/>
      <c r="CL159" s="14"/>
      <c r="CM159" s="14"/>
      <c r="CN159" s="14"/>
    </row>
    <row r="160" spans="1:92" ht="27" customHeight="1" x14ac:dyDescent="0.2">
      <c r="A160" s="85" t="s">
        <v>190</v>
      </c>
      <c r="B160" s="86"/>
      <c r="C160" s="86"/>
      <c r="D160" s="86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30"/>
      <c r="R160" s="52"/>
      <c r="S160" s="9"/>
      <c r="T160" s="9"/>
      <c r="U160" s="9"/>
      <c r="V160" s="9"/>
      <c r="W160" s="9"/>
      <c r="X160" s="232"/>
      <c r="Y160" s="9"/>
      <c r="Z160" s="9"/>
      <c r="AA160" s="9"/>
      <c r="AB160" s="9"/>
      <c r="AC160" s="9"/>
      <c r="AD160" s="9"/>
      <c r="AE160" s="9"/>
      <c r="AF160" s="9"/>
      <c r="BV160" s="3"/>
      <c r="BW160" s="3"/>
      <c r="CA160" s="31"/>
      <c r="CB160" s="31"/>
      <c r="CC160" s="31"/>
      <c r="CD160" s="31"/>
      <c r="CH160" s="32"/>
      <c r="CI160" s="32"/>
      <c r="CJ160" s="32"/>
      <c r="CK160" s="32"/>
      <c r="CL160" s="14"/>
      <c r="CM160" s="14"/>
      <c r="CN160" s="14"/>
    </row>
    <row r="161" spans="1:92" ht="16.350000000000001" customHeight="1" x14ac:dyDescent="0.2">
      <c r="A161" s="3033" t="s">
        <v>191</v>
      </c>
      <c r="B161" s="3034"/>
      <c r="C161" s="3035"/>
      <c r="D161" s="3017" t="s">
        <v>4</v>
      </c>
      <c r="E161" s="3018"/>
      <c r="F161" s="3019"/>
      <c r="G161" s="2984" t="s">
        <v>5</v>
      </c>
      <c r="H161" s="2982"/>
      <c r="I161" s="2982"/>
      <c r="J161" s="2982"/>
      <c r="K161" s="2982"/>
      <c r="L161" s="2982"/>
      <c r="M161" s="2982"/>
      <c r="N161" s="2982"/>
      <c r="O161" s="2982"/>
      <c r="P161" s="2982"/>
      <c r="Q161" s="2982"/>
      <c r="R161" s="2982"/>
      <c r="S161" s="2982"/>
      <c r="T161" s="2982"/>
      <c r="U161" s="2982"/>
      <c r="V161" s="2982"/>
      <c r="W161" s="2982"/>
      <c r="X161" s="2982"/>
      <c r="Y161" s="2982"/>
      <c r="Z161" s="2982"/>
      <c r="AA161" s="2982"/>
      <c r="AB161" s="2982"/>
      <c r="AC161" s="2982"/>
      <c r="AD161" s="2982"/>
      <c r="AE161" s="2982"/>
      <c r="AF161" s="2982"/>
      <c r="AG161" s="2982"/>
      <c r="AH161" s="2982"/>
      <c r="AI161" s="2982"/>
      <c r="AJ161" s="2982"/>
      <c r="AK161" s="2982"/>
      <c r="AL161" s="2982"/>
      <c r="AM161" s="2982"/>
      <c r="AN161" s="2982"/>
      <c r="AO161" s="2982"/>
      <c r="AP161" s="2983"/>
      <c r="AQ161" s="3066" t="s">
        <v>42</v>
      </c>
      <c r="AR161" s="3010" t="s">
        <v>192</v>
      </c>
      <c r="AS161" s="3062" t="s">
        <v>122</v>
      </c>
      <c r="AT161" s="3062" t="s">
        <v>11</v>
      </c>
      <c r="AU161" s="2975" t="s">
        <v>193</v>
      </c>
      <c r="AV161" s="3063" t="s">
        <v>194</v>
      </c>
      <c r="BV161" s="3"/>
      <c r="BW161" s="3"/>
      <c r="CA161" s="31"/>
      <c r="CB161" s="31"/>
      <c r="CC161" s="31"/>
      <c r="CD161" s="31"/>
      <c r="CH161" s="32"/>
      <c r="CI161" s="32"/>
      <c r="CJ161" s="32"/>
      <c r="CK161" s="32"/>
      <c r="CL161" s="14"/>
      <c r="CM161" s="14"/>
      <c r="CN161" s="14"/>
    </row>
    <row r="162" spans="1:92" ht="32.1" customHeight="1" x14ac:dyDescent="0.2">
      <c r="A162" s="2933"/>
      <c r="B162" s="2934"/>
      <c r="C162" s="2935"/>
      <c r="D162" s="3051"/>
      <c r="E162" s="3052"/>
      <c r="F162" s="2961"/>
      <c r="G162" s="2980" t="s">
        <v>13</v>
      </c>
      <c r="H162" s="2981"/>
      <c r="I162" s="2984" t="s">
        <v>14</v>
      </c>
      <c r="J162" s="2983"/>
      <c r="K162" s="2982" t="s">
        <v>15</v>
      </c>
      <c r="L162" s="2983"/>
      <c r="M162" s="2984" t="s">
        <v>16</v>
      </c>
      <c r="N162" s="2983"/>
      <c r="O162" s="2984" t="s">
        <v>17</v>
      </c>
      <c r="P162" s="2983"/>
      <c r="Q162" s="2984" t="s">
        <v>18</v>
      </c>
      <c r="R162" s="2983"/>
      <c r="S162" s="2984" t="s">
        <v>19</v>
      </c>
      <c r="T162" s="2983"/>
      <c r="U162" s="2984" t="s">
        <v>20</v>
      </c>
      <c r="V162" s="2983"/>
      <c r="W162" s="2984" t="s">
        <v>21</v>
      </c>
      <c r="X162" s="2983"/>
      <c r="Y162" s="2984" t="s">
        <v>22</v>
      </c>
      <c r="Z162" s="2993"/>
      <c r="AA162" s="2984" t="s">
        <v>23</v>
      </c>
      <c r="AB162" s="2993"/>
      <c r="AC162" s="2984" t="s">
        <v>24</v>
      </c>
      <c r="AD162" s="2993"/>
      <c r="AE162" s="2984" t="s">
        <v>25</v>
      </c>
      <c r="AF162" s="2993"/>
      <c r="AG162" s="2984" t="s">
        <v>26</v>
      </c>
      <c r="AH162" s="2993"/>
      <c r="AI162" s="2984" t="s">
        <v>27</v>
      </c>
      <c r="AJ162" s="2993"/>
      <c r="AK162" s="2984" t="s">
        <v>28</v>
      </c>
      <c r="AL162" s="2993"/>
      <c r="AM162" s="2984" t="s">
        <v>29</v>
      </c>
      <c r="AN162" s="2993"/>
      <c r="AO162" s="2984" t="s">
        <v>30</v>
      </c>
      <c r="AP162" s="2993"/>
      <c r="AQ162" s="2947"/>
      <c r="AR162" s="3013"/>
      <c r="AS162" s="3062"/>
      <c r="AT162" s="3062"/>
      <c r="AU162" s="2971"/>
      <c r="AV162" s="3064"/>
      <c r="BV162" s="3"/>
      <c r="BW162" s="3"/>
      <c r="CA162" s="31"/>
      <c r="CB162" s="31"/>
      <c r="CC162" s="31"/>
      <c r="CD162" s="31"/>
      <c r="CH162" s="32"/>
      <c r="CI162" s="32"/>
      <c r="CJ162" s="32"/>
      <c r="CK162" s="32"/>
      <c r="CL162" s="14"/>
      <c r="CM162" s="14"/>
      <c r="CN162" s="14"/>
    </row>
    <row r="163" spans="1:92" ht="16.350000000000001" customHeight="1" x14ac:dyDescent="0.2">
      <c r="A163" s="3036"/>
      <c r="B163" s="2937"/>
      <c r="C163" s="3037"/>
      <c r="D163" s="233" t="s">
        <v>31</v>
      </c>
      <c r="E163" s="89" t="s">
        <v>32</v>
      </c>
      <c r="F163" s="140" t="s">
        <v>33</v>
      </c>
      <c r="G163" s="18" t="s">
        <v>32</v>
      </c>
      <c r="H163" s="17" t="s">
        <v>33</v>
      </c>
      <c r="I163" s="18" t="s">
        <v>32</v>
      </c>
      <c r="J163" s="17" t="s">
        <v>33</v>
      </c>
      <c r="K163" s="18" t="s">
        <v>32</v>
      </c>
      <c r="L163" s="17" t="s">
        <v>33</v>
      </c>
      <c r="M163" s="18" t="s">
        <v>32</v>
      </c>
      <c r="N163" s="17" t="s">
        <v>33</v>
      </c>
      <c r="O163" s="18" t="s">
        <v>32</v>
      </c>
      <c r="P163" s="17" t="s">
        <v>33</v>
      </c>
      <c r="Q163" s="18" t="s">
        <v>32</v>
      </c>
      <c r="R163" s="17" t="s">
        <v>33</v>
      </c>
      <c r="S163" s="18" t="s">
        <v>32</v>
      </c>
      <c r="T163" s="17" t="s">
        <v>33</v>
      </c>
      <c r="U163" s="18" t="s">
        <v>32</v>
      </c>
      <c r="V163" s="17" t="s">
        <v>33</v>
      </c>
      <c r="W163" s="18" t="s">
        <v>32</v>
      </c>
      <c r="X163" s="17" t="s">
        <v>33</v>
      </c>
      <c r="Y163" s="18" t="s">
        <v>32</v>
      </c>
      <c r="Z163" s="17" t="s">
        <v>33</v>
      </c>
      <c r="AA163" s="18" t="s">
        <v>32</v>
      </c>
      <c r="AB163" s="17" t="s">
        <v>33</v>
      </c>
      <c r="AC163" s="18" t="s">
        <v>32</v>
      </c>
      <c r="AD163" s="17" t="s">
        <v>33</v>
      </c>
      <c r="AE163" s="18" t="s">
        <v>32</v>
      </c>
      <c r="AF163" s="17" t="s">
        <v>33</v>
      </c>
      <c r="AG163" s="18" t="s">
        <v>32</v>
      </c>
      <c r="AH163" s="17" t="s">
        <v>33</v>
      </c>
      <c r="AI163" s="18" t="s">
        <v>32</v>
      </c>
      <c r="AJ163" s="17" t="s">
        <v>33</v>
      </c>
      <c r="AK163" s="18" t="s">
        <v>32</v>
      </c>
      <c r="AL163" s="17" t="s">
        <v>33</v>
      </c>
      <c r="AM163" s="18" t="s">
        <v>32</v>
      </c>
      <c r="AN163" s="17" t="s">
        <v>33</v>
      </c>
      <c r="AO163" s="18" t="s">
        <v>32</v>
      </c>
      <c r="AP163" s="17" t="s">
        <v>33</v>
      </c>
      <c r="AQ163" s="3067"/>
      <c r="AR163" s="3016"/>
      <c r="AS163" s="3062"/>
      <c r="AT163" s="3062"/>
      <c r="AU163" s="2972"/>
      <c r="AV163" s="3065"/>
      <c r="BV163" s="3"/>
      <c r="BW163" s="3"/>
      <c r="CA163" s="31"/>
      <c r="CB163" s="31"/>
      <c r="CC163" s="31"/>
      <c r="CD163" s="31"/>
      <c r="CH163" s="32"/>
      <c r="CI163" s="32"/>
      <c r="CJ163" s="32"/>
      <c r="CK163" s="32"/>
      <c r="CL163" s="14"/>
      <c r="CM163" s="14"/>
      <c r="CN163" s="14"/>
    </row>
    <row r="164" spans="1:92" ht="16.350000000000001" customHeight="1" x14ac:dyDescent="0.2">
      <c r="A164" s="2973" t="s">
        <v>195</v>
      </c>
      <c r="B164" s="3058" t="s">
        <v>196</v>
      </c>
      <c r="C164" s="3059"/>
      <c r="D164" s="277">
        <f>SUM(E164+F164)</f>
        <v>0</v>
      </c>
      <c r="E164" s="278"/>
      <c r="F164" s="279">
        <f>SUM(AD164+AF164+AH164+AJ164+AL164+AN164+AP164)</f>
        <v>0</v>
      </c>
      <c r="G164" s="280"/>
      <c r="H164" s="281"/>
      <c r="I164" s="280"/>
      <c r="J164" s="281"/>
      <c r="K164" s="280"/>
      <c r="L164" s="281"/>
      <c r="M164" s="280"/>
      <c r="N164" s="281"/>
      <c r="O164" s="280"/>
      <c r="P164" s="281"/>
      <c r="Q164" s="280"/>
      <c r="R164" s="281"/>
      <c r="S164" s="280"/>
      <c r="T164" s="281"/>
      <c r="U164" s="280"/>
      <c r="V164" s="281"/>
      <c r="W164" s="280"/>
      <c r="X164" s="281"/>
      <c r="Y164" s="280"/>
      <c r="Z164" s="281"/>
      <c r="AA164" s="280"/>
      <c r="AB164" s="281"/>
      <c r="AC164" s="282"/>
      <c r="AD164" s="60"/>
      <c r="AE164" s="282"/>
      <c r="AF164" s="60"/>
      <c r="AG164" s="282"/>
      <c r="AH164" s="60"/>
      <c r="AI164" s="282"/>
      <c r="AJ164" s="60"/>
      <c r="AK164" s="282"/>
      <c r="AL164" s="60"/>
      <c r="AM164" s="282"/>
      <c r="AN164" s="60"/>
      <c r="AO164" s="282"/>
      <c r="AP164" s="60"/>
      <c r="AQ164" s="283"/>
      <c r="AR164" s="60"/>
      <c r="AS164" s="61"/>
      <c r="AT164" s="60"/>
      <c r="AU164" s="284"/>
      <c r="AV164" s="285"/>
      <c r="AW164" s="29" t="str">
        <f t="shared" ref="AW164:AW198" si="115">$CA164&amp;$CB164&amp;$CC164&amp;$CD164&amp;$CE164&amp;$CF164&amp;$CG164</f>
        <v/>
      </c>
      <c r="BV164" s="3"/>
      <c r="BW164" s="3"/>
      <c r="CA164" s="31" t="str">
        <f t="shared" ref="CA164:CA198" si="116">IF(CH164=1,"* El número de actividades en usuarios en situacion de discapacidad NO DEBE ser mayor al total. ","")</f>
        <v/>
      </c>
      <c r="CB164" s="31" t="str">
        <f t="shared" ref="CB164:CB198" si="117">IF(CI164=1," * El número de actividades en Niños, Niñas, Adolescentes y Jóvenes de la red SENAME NO DEBE ser mayor al total. ","")</f>
        <v/>
      </c>
      <c r="CC164" s="31" t="str">
        <f t="shared" ref="CC164:CC198" si="118">IF(CJ164=1," * El número de actividades en Población Migrante NO DEBE ser mayor al total. ","")</f>
        <v/>
      </c>
      <c r="CD164" s="31" t="str">
        <f>IF(CK164=1," * El número de actividades en Pacientes Diabéticos en Control PSCV NO DEBE superar el total. ","")</f>
        <v/>
      </c>
      <c r="CH164" s="32">
        <f>IF($D164&lt;AR164,1,0)</f>
        <v>0</v>
      </c>
      <c r="CI164" s="32">
        <f>IF($D164&lt;AS164,1,0)</f>
        <v>0</v>
      </c>
      <c r="CJ164" s="32">
        <f>IF($D164&lt;AT164,1,0)</f>
        <v>0</v>
      </c>
      <c r="CK164" s="32">
        <f>IF($D164&lt;AV164,1,0)</f>
        <v>0</v>
      </c>
      <c r="CM164" s="14"/>
      <c r="CN164" s="14"/>
    </row>
    <row r="165" spans="1:92" ht="16.350000000000001" customHeight="1" x14ac:dyDescent="0.2">
      <c r="A165" s="2912"/>
      <c r="B165" s="3043" t="s">
        <v>95</v>
      </c>
      <c r="C165" s="3045"/>
      <c r="D165" s="286">
        <f t="shared" ref="D165:D177" si="119">SUM(E165+F165)</f>
        <v>0</v>
      </c>
      <c r="E165" s="287"/>
      <c r="F165" s="288">
        <f t="shared" ref="F165:F173" si="120">SUM(AD165+AF165+AH165+AJ165+AL165+AN165+AP165)</f>
        <v>0</v>
      </c>
      <c r="G165" s="289"/>
      <c r="H165" s="290"/>
      <c r="I165" s="289"/>
      <c r="J165" s="290"/>
      <c r="K165" s="289"/>
      <c r="L165" s="290"/>
      <c r="M165" s="289"/>
      <c r="N165" s="290"/>
      <c r="O165" s="289"/>
      <c r="P165" s="290"/>
      <c r="Q165" s="289"/>
      <c r="R165" s="290"/>
      <c r="S165" s="289"/>
      <c r="T165" s="290"/>
      <c r="U165" s="289"/>
      <c r="V165" s="290"/>
      <c r="W165" s="289"/>
      <c r="X165" s="290"/>
      <c r="Y165" s="289"/>
      <c r="Z165" s="290"/>
      <c r="AA165" s="289"/>
      <c r="AB165" s="290"/>
      <c r="AC165" s="291"/>
      <c r="AD165" s="26"/>
      <c r="AE165" s="291"/>
      <c r="AF165" s="26"/>
      <c r="AG165" s="291"/>
      <c r="AH165" s="26"/>
      <c r="AI165" s="291"/>
      <c r="AJ165" s="26"/>
      <c r="AK165" s="291"/>
      <c r="AL165" s="26"/>
      <c r="AM165" s="291"/>
      <c r="AN165" s="26"/>
      <c r="AO165" s="291"/>
      <c r="AP165" s="26"/>
      <c r="AQ165" s="292"/>
      <c r="AR165" s="26"/>
      <c r="AS165" s="24"/>
      <c r="AT165" s="26"/>
      <c r="AU165" s="293"/>
      <c r="AV165" s="294"/>
      <c r="AW165" s="29" t="str">
        <f t="shared" si="115"/>
        <v/>
      </c>
      <c r="BV165" s="3"/>
      <c r="BW165" s="3"/>
      <c r="CA165" s="31" t="str">
        <f t="shared" si="116"/>
        <v/>
      </c>
      <c r="CB165" s="31" t="str">
        <f t="shared" si="117"/>
        <v/>
      </c>
      <c r="CC165" s="31" t="str">
        <f t="shared" si="118"/>
        <v/>
      </c>
      <c r="CD165" s="31" t="str">
        <f t="shared" ref="CD165:CD197" si="121">IF(CK165=1," * El número de actividades en Pacientes Diabéticos en Control PSCV NO DEBE superar el total. ","")</f>
        <v/>
      </c>
      <c r="CH165" s="32">
        <f t="shared" ref="CH165:CJ197" si="122">IF($D165&lt;AR165,1,0)</f>
        <v>0</v>
      </c>
      <c r="CI165" s="32">
        <f t="shared" si="122"/>
        <v>0</v>
      </c>
      <c r="CJ165" s="32">
        <f t="shared" si="122"/>
        <v>0</v>
      </c>
      <c r="CK165" s="32">
        <f t="shared" ref="CK165:CK197" si="123">IF($D165&lt;AV165,1,0)</f>
        <v>0</v>
      </c>
      <c r="CL165" s="14"/>
      <c r="CM165" s="14"/>
      <c r="CN165" s="14"/>
    </row>
    <row r="166" spans="1:92" ht="16.350000000000001" customHeight="1" x14ac:dyDescent="0.2">
      <c r="A166" s="2912"/>
      <c r="B166" s="3060" t="s">
        <v>161</v>
      </c>
      <c r="C166" s="3061"/>
      <c r="D166" s="295">
        <f t="shared" si="119"/>
        <v>0</v>
      </c>
      <c r="E166" s="296"/>
      <c r="F166" s="297">
        <f t="shared" si="120"/>
        <v>0</v>
      </c>
      <c r="G166" s="298"/>
      <c r="H166" s="299"/>
      <c r="I166" s="298"/>
      <c r="J166" s="299"/>
      <c r="K166" s="298"/>
      <c r="L166" s="299"/>
      <c r="M166" s="298"/>
      <c r="N166" s="299"/>
      <c r="O166" s="298"/>
      <c r="P166" s="299"/>
      <c r="Q166" s="298"/>
      <c r="R166" s="299"/>
      <c r="S166" s="298"/>
      <c r="T166" s="299"/>
      <c r="U166" s="298"/>
      <c r="V166" s="299"/>
      <c r="W166" s="298"/>
      <c r="X166" s="299"/>
      <c r="Y166" s="298"/>
      <c r="Z166" s="299"/>
      <c r="AA166" s="298"/>
      <c r="AB166" s="299"/>
      <c r="AC166" s="300"/>
      <c r="AD166" s="301"/>
      <c r="AE166" s="300"/>
      <c r="AF166" s="301"/>
      <c r="AG166" s="300"/>
      <c r="AH166" s="301"/>
      <c r="AI166" s="300"/>
      <c r="AJ166" s="301"/>
      <c r="AK166" s="300"/>
      <c r="AL166" s="301"/>
      <c r="AM166" s="300"/>
      <c r="AN166" s="301"/>
      <c r="AO166" s="300"/>
      <c r="AP166" s="301"/>
      <c r="AQ166" s="302"/>
      <c r="AR166" s="301"/>
      <c r="AS166" s="303"/>
      <c r="AT166" s="301"/>
      <c r="AU166" s="304"/>
      <c r="AV166" s="305"/>
      <c r="AW166" s="29" t="str">
        <f t="shared" si="115"/>
        <v/>
      </c>
      <c r="BV166" s="3"/>
      <c r="BW166" s="3"/>
      <c r="CA166" s="31" t="str">
        <f t="shared" si="116"/>
        <v/>
      </c>
      <c r="CB166" s="31" t="str">
        <f t="shared" si="117"/>
        <v/>
      </c>
      <c r="CC166" s="31" t="str">
        <f t="shared" si="118"/>
        <v/>
      </c>
      <c r="CD166" s="31" t="str">
        <f t="shared" si="121"/>
        <v/>
      </c>
      <c r="CH166" s="32">
        <f t="shared" si="122"/>
        <v>0</v>
      </c>
      <c r="CI166" s="32">
        <f t="shared" si="122"/>
        <v>0</v>
      </c>
      <c r="CJ166" s="32">
        <f t="shared" si="122"/>
        <v>0</v>
      </c>
      <c r="CK166" s="32">
        <f t="shared" si="123"/>
        <v>0</v>
      </c>
      <c r="CL166" s="14"/>
      <c r="CM166" s="14"/>
      <c r="CN166" s="14"/>
    </row>
    <row r="167" spans="1:92" ht="16.350000000000001" customHeight="1" x14ac:dyDescent="0.2">
      <c r="A167" s="2912"/>
      <c r="B167" s="2973" t="s">
        <v>197</v>
      </c>
      <c r="C167" s="306" t="s">
        <v>4</v>
      </c>
      <c r="D167" s="295">
        <f t="shared" si="119"/>
        <v>0</v>
      </c>
      <c r="E167" s="296"/>
      <c r="F167" s="276">
        <f t="shared" si="120"/>
        <v>0</v>
      </c>
      <c r="G167" s="137"/>
      <c r="H167" s="307"/>
      <c r="I167" s="137"/>
      <c r="J167" s="307"/>
      <c r="K167" s="137"/>
      <c r="L167" s="307"/>
      <c r="M167" s="137"/>
      <c r="N167" s="307"/>
      <c r="O167" s="137"/>
      <c r="P167" s="307"/>
      <c r="Q167" s="137"/>
      <c r="R167" s="307"/>
      <c r="S167" s="137"/>
      <c r="T167" s="307"/>
      <c r="U167" s="137"/>
      <c r="V167" s="307"/>
      <c r="W167" s="137"/>
      <c r="X167" s="307"/>
      <c r="Y167" s="137"/>
      <c r="Z167" s="307"/>
      <c r="AA167" s="137"/>
      <c r="AB167" s="307"/>
      <c r="AC167" s="308"/>
      <c r="AD167" s="258">
        <f t="shared" ref="AD167:AV167" si="124">SUM(AD168:AD173)</f>
        <v>0</v>
      </c>
      <c r="AE167" s="308"/>
      <c r="AF167" s="258">
        <f t="shared" si="124"/>
        <v>0</v>
      </c>
      <c r="AG167" s="308"/>
      <c r="AH167" s="258">
        <f t="shared" si="124"/>
        <v>0</v>
      </c>
      <c r="AI167" s="308"/>
      <c r="AJ167" s="258">
        <f t="shared" si="124"/>
        <v>0</v>
      </c>
      <c r="AK167" s="308"/>
      <c r="AL167" s="258">
        <f t="shared" si="124"/>
        <v>0</v>
      </c>
      <c r="AM167" s="308"/>
      <c r="AN167" s="258">
        <f t="shared" si="124"/>
        <v>0</v>
      </c>
      <c r="AO167" s="308"/>
      <c r="AP167" s="258">
        <f t="shared" si="124"/>
        <v>0</v>
      </c>
      <c r="AQ167" s="309">
        <f>SUM(AQ168:AQ173)</f>
        <v>0</v>
      </c>
      <c r="AR167" s="258">
        <f t="shared" si="124"/>
        <v>0</v>
      </c>
      <c r="AS167" s="80">
        <f t="shared" si="124"/>
        <v>0</v>
      </c>
      <c r="AT167" s="258">
        <f t="shared" si="124"/>
        <v>0</v>
      </c>
      <c r="AU167" s="84">
        <f t="shared" si="124"/>
        <v>0</v>
      </c>
      <c r="AV167" s="80">
        <f t="shared" si="124"/>
        <v>0</v>
      </c>
      <c r="AW167" s="29" t="str">
        <f t="shared" si="115"/>
        <v/>
      </c>
      <c r="BV167" s="3"/>
      <c r="BW167" s="3"/>
      <c r="CA167" s="31"/>
      <c r="CB167" s="31"/>
      <c r="CC167" s="31"/>
      <c r="CD167" s="31"/>
      <c r="CH167" s="32"/>
      <c r="CI167" s="32"/>
      <c r="CJ167" s="32"/>
      <c r="CK167" s="32"/>
      <c r="CL167" s="14"/>
      <c r="CM167" s="14"/>
      <c r="CN167" s="14"/>
    </row>
    <row r="168" spans="1:92" ht="16.350000000000001" customHeight="1" x14ac:dyDescent="0.2">
      <c r="A168" s="2912"/>
      <c r="B168" s="2912"/>
      <c r="C168" s="310" t="s">
        <v>198</v>
      </c>
      <c r="D168" s="311">
        <f t="shared" si="119"/>
        <v>0</v>
      </c>
      <c r="E168" s="278"/>
      <c r="F168" s="312">
        <f>SUM(AD168+AF168+AH168+AJ168+AL168+AN168+AP168)</f>
        <v>0</v>
      </c>
      <c r="G168" s="289"/>
      <c r="H168" s="290"/>
      <c r="I168" s="289"/>
      <c r="J168" s="290"/>
      <c r="K168" s="289"/>
      <c r="L168" s="290"/>
      <c r="M168" s="289"/>
      <c r="N168" s="290"/>
      <c r="O168" s="289"/>
      <c r="P168" s="290"/>
      <c r="Q168" s="289"/>
      <c r="R168" s="290"/>
      <c r="S168" s="289"/>
      <c r="T168" s="290"/>
      <c r="U168" s="289"/>
      <c r="V168" s="290"/>
      <c r="W168" s="289"/>
      <c r="X168" s="290"/>
      <c r="Y168" s="289"/>
      <c r="Z168" s="290"/>
      <c r="AA168" s="289"/>
      <c r="AB168" s="290"/>
      <c r="AC168" s="291"/>
      <c r="AD168" s="26"/>
      <c r="AE168" s="291"/>
      <c r="AF168" s="26"/>
      <c r="AG168" s="291"/>
      <c r="AH168" s="26"/>
      <c r="AI168" s="291"/>
      <c r="AJ168" s="26"/>
      <c r="AK168" s="291"/>
      <c r="AL168" s="26"/>
      <c r="AM168" s="291"/>
      <c r="AN168" s="26"/>
      <c r="AO168" s="291"/>
      <c r="AP168" s="26"/>
      <c r="AQ168" s="292"/>
      <c r="AR168" s="26"/>
      <c r="AS168" s="24"/>
      <c r="AT168" s="26"/>
      <c r="AU168" s="28"/>
      <c r="AV168" s="24"/>
      <c r="AW168" s="29" t="str">
        <f t="shared" si="115"/>
        <v/>
      </c>
      <c r="BV168" s="3"/>
      <c r="BW168" s="3"/>
      <c r="CA168" s="31" t="str">
        <f t="shared" si="116"/>
        <v/>
      </c>
      <c r="CB168" s="31" t="str">
        <f t="shared" si="117"/>
        <v/>
      </c>
      <c r="CC168" s="31" t="str">
        <f t="shared" si="118"/>
        <v/>
      </c>
      <c r="CD168" s="31" t="str">
        <f t="shared" si="121"/>
        <v/>
      </c>
      <c r="CH168" s="32">
        <f t="shared" si="122"/>
        <v>0</v>
      </c>
      <c r="CI168" s="32">
        <f t="shared" si="122"/>
        <v>0</v>
      </c>
      <c r="CJ168" s="32">
        <f t="shared" si="122"/>
        <v>0</v>
      </c>
      <c r="CK168" s="32">
        <f t="shared" si="123"/>
        <v>0</v>
      </c>
      <c r="CL168" s="14"/>
      <c r="CM168" s="14"/>
      <c r="CN168" s="14"/>
    </row>
    <row r="169" spans="1:92" ht="16.350000000000001" customHeight="1" x14ac:dyDescent="0.2">
      <c r="A169" s="2912"/>
      <c r="B169" s="2912"/>
      <c r="C169" s="313" t="s">
        <v>199</v>
      </c>
      <c r="D169" s="311">
        <f t="shared" si="119"/>
        <v>0</v>
      </c>
      <c r="E169" s="287"/>
      <c r="F169" s="288">
        <f t="shared" si="120"/>
        <v>0</v>
      </c>
      <c r="G169" s="66"/>
      <c r="H169" s="67"/>
      <c r="I169" s="66"/>
      <c r="J169" s="67"/>
      <c r="K169" s="66"/>
      <c r="L169" s="67"/>
      <c r="M169" s="66"/>
      <c r="N169" s="67"/>
      <c r="O169" s="66"/>
      <c r="P169" s="67"/>
      <c r="Q169" s="66"/>
      <c r="R169" s="67"/>
      <c r="S169" s="66"/>
      <c r="T169" s="67"/>
      <c r="U169" s="66"/>
      <c r="V169" s="67"/>
      <c r="W169" s="66"/>
      <c r="X169" s="67"/>
      <c r="Y169" s="66"/>
      <c r="Z169" s="67"/>
      <c r="AA169" s="66"/>
      <c r="AB169" s="67"/>
      <c r="AC169" s="291"/>
      <c r="AD169" s="26"/>
      <c r="AE169" s="291"/>
      <c r="AF169" s="26"/>
      <c r="AG169" s="291"/>
      <c r="AH169" s="26"/>
      <c r="AI169" s="291"/>
      <c r="AJ169" s="26"/>
      <c r="AK169" s="291"/>
      <c r="AL169" s="26"/>
      <c r="AM169" s="291"/>
      <c r="AN169" s="26"/>
      <c r="AO169" s="291"/>
      <c r="AP169" s="26"/>
      <c r="AQ169" s="292"/>
      <c r="AR169" s="26"/>
      <c r="AS169" s="24"/>
      <c r="AT169" s="26"/>
      <c r="AU169" s="28"/>
      <c r="AV169" s="24"/>
      <c r="AW169" s="29" t="str">
        <f t="shared" si="115"/>
        <v/>
      </c>
      <c r="BV169" s="3"/>
      <c r="BW169" s="3"/>
      <c r="CA169" s="31" t="str">
        <f t="shared" si="116"/>
        <v/>
      </c>
      <c r="CB169" s="31" t="str">
        <f t="shared" si="117"/>
        <v/>
      </c>
      <c r="CC169" s="31" t="str">
        <f t="shared" si="118"/>
        <v/>
      </c>
      <c r="CD169" s="31" t="str">
        <f t="shared" si="121"/>
        <v/>
      </c>
      <c r="CH169" s="32">
        <f t="shared" si="122"/>
        <v>0</v>
      </c>
      <c r="CI169" s="32">
        <f t="shared" si="122"/>
        <v>0</v>
      </c>
      <c r="CJ169" s="32">
        <f t="shared" si="122"/>
        <v>0</v>
      </c>
      <c r="CK169" s="32">
        <f t="shared" si="123"/>
        <v>0</v>
      </c>
      <c r="CL169" s="14"/>
      <c r="CM169" s="14"/>
      <c r="CN169" s="14"/>
    </row>
    <row r="170" spans="1:92" ht="16.350000000000001" customHeight="1" x14ac:dyDescent="0.2">
      <c r="A170" s="2912"/>
      <c r="B170" s="2912"/>
      <c r="C170" s="310" t="s">
        <v>200</v>
      </c>
      <c r="D170" s="311">
        <f t="shared" si="119"/>
        <v>0</v>
      </c>
      <c r="E170" s="287"/>
      <c r="F170" s="288">
        <f t="shared" si="120"/>
        <v>0</v>
      </c>
      <c r="G170" s="289"/>
      <c r="H170" s="290"/>
      <c r="I170" s="289"/>
      <c r="J170" s="290"/>
      <c r="K170" s="289"/>
      <c r="L170" s="290"/>
      <c r="M170" s="289"/>
      <c r="N170" s="290"/>
      <c r="O170" s="289"/>
      <c r="P170" s="290"/>
      <c r="Q170" s="289"/>
      <c r="R170" s="290"/>
      <c r="S170" s="289"/>
      <c r="T170" s="290"/>
      <c r="U170" s="289"/>
      <c r="V170" s="290"/>
      <c r="W170" s="289"/>
      <c r="X170" s="290"/>
      <c r="Y170" s="289"/>
      <c r="Z170" s="290"/>
      <c r="AA170" s="289"/>
      <c r="AB170" s="290"/>
      <c r="AC170" s="291"/>
      <c r="AD170" s="26"/>
      <c r="AE170" s="291"/>
      <c r="AF170" s="26"/>
      <c r="AG170" s="291"/>
      <c r="AH170" s="26"/>
      <c r="AI170" s="291"/>
      <c r="AJ170" s="26"/>
      <c r="AK170" s="291"/>
      <c r="AL170" s="26"/>
      <c r="AM170" s="291"/>
      <c r="AN170" s="26"/>
      <c r="AO170" s="291"/>
      <c r="AP170" s="26"/>
      <c r="AQ170" s="292"/>
      <c r="AR170" s="26"/>
      <c r="AS170" s="24"/>
      <c r="AT170" s="26"/>
      <c r="AU170" s="28"/>
      <c r="AV170" s="24"/>
      <c r="AW170" s="29" t="str">
        <f t="shared" si="115"/>
        <v/>
      </c>
      <c r="BV170" s="3"/>
      <c r="BW170" s="3"/>
      <c r="CA170" s="31" t="str">
        <f t="shared" si="116"/>
        <v/>
      </c>
      <c r="CB170" s="31" t="str">
        <f t="shared" si="117"/>
        <v/>
      </c>
      <c r="CC170" s="31" t="str">
        <f t="shared" si="118"/>
        <v/>
      </c>
      <c r="CD170" s="31" t="str">
        <f t="shared" si="121"/>
        <v/>
      </c>
      <c r="CH170" s="32">
        <f t="shared" si="122"/>
        <v>0</v>
      </c>
      <c r="CI170" s="32">
        <f t="shared" si="122"/>
        <v>0</v>
      </c>
      <c r="CJ170" s="32">
        <f t="shared" si="122"/>
        <v>0</v>
      </c>
      <c r="CK170" s="32">
        <f t="shared" si="123"/>
        <v>0</v>
      </c>
      <c r="CL170" s="14"/>
      <c r="CM170" s="14"/>
      <c r="CN170" s="14"/>
    </row>
    <row r="171" spans="1:92" ht="16.350000000000001" customHeight="1" x14ac:dyDescent="0.2">
      <c r="A171" s="2912"/>
      <c r="B171" s="2912"/>
      <c r="C171" s="310" t="s">
        <v>201</v>
      </c>
      <c r="D171" s="311">
        <f t="shared" si="119"/>
        <v>0</v>
      </c>
      <c r="E171" s="287"/>
      <c r="F171" s="288">
        <f t="shared" si="120"/>
        <v>0</v>
      </c>
      <c r="G171" s="289"/>
      <c r="H171" s="290"/>
      <c r="I171" s="289"/>
      <c r="J171" s="290"/>
      <c r="K171" s="289"/>
      <c r="L171" s="290"/>
      <c r="M171" s="289"/>
      <c r="N171" s="290"/>
      <c r="O171" s="289"/>
      <c r="P171" s="290"/>
      <c r="Q171" s="289"/>
      <c r="R171" s="290"/>
      <c r="S171" s="289"/>
      <c r="T171" s="290"/>
      <c r="U171" s="289"/>
      <c r="V171" s="290"/>
      <c r="W171" s="289"/>
      <c r="X171" s="290"/>
      <c r="Y171" s="289"/>
      <c r="Z171" s="290"/>
      <c r="AA171" s="289"/>
      <c r="AB171" s="290"/>
      <c r="AC171" s="291"/>
      <c r="AD171" s="26"/>
      <c r="AE171" s="291"/>
      <c r="AF171" s="26"/>
      <c r="AG171" s="291"/>
      <c r="AH171" s="26"/>
      <c r="AI171" s="291"/>
      <c r="AJ171" s="26"/>
      <c r="AK171" s="291"/>
      <c r="AL171" s="26"/>
      <c r="AM171" s="291"/>
      <c r="AN171" s="26"/>
      <c r="AO171" s="291"/>
      <c r="AP171" s="26"/>
      <c r="AQ171" s="292"/>
      <c r="AR171" s="40"/>
      <c r="AS171" s="24"/>
      <c r="AT171" s="26"/>
      <c r="AU171" s="28"/>
      <c r="AV171" s="24"/>
      <c r="AW171" s="29" t="str">
        <f t="shared" si="115"/>
        <v/>
      </c>
      <c r="BV171" s="3"/>
      <c r="BW171" s="3"/>
      <c r="CA171" s="31" t="str">
        <f t="shared" si="116"/>
        <v/>
      </c>
      <c r="CB171" s="31" t="str">
        <f t="shared" si="117"/>
        <v/>
      </c>
      <c r="CC171" s="31" t="str">
        <f t="shared" si="118"/>
        <v/>
      </c>
      <c r="CD171" s="31" t="str">
        <f t="shared" si="121"/>
        <v/>
      </c>
      <c r="CH171" s="32">
        <f t="shared" si="122"/>
        <v>0</v>
      </c>
      <c r="CI171" s="32">
        <f t="shared" si="122"/>
        <v>0</v>
      </c>
      <c r="CJ171" s="32">
        <f t="shared" si="122"/>
        <v>0</v>
      </c>
      <c r="CK171" s="32">
        <f t="shared" si="123"/>
        <v>0</v>
      </c>
      <c r="CL171" s="14"/>
      <c r="CM171" s="14"/>
      <c r="CN171" s="14"/>
    </row>
    <row r="172" spans="1:92" ht="16.350000000000001" customHeight="1" x14ac:dyDescent="0.2">
      <c r="A172" s="2912"/>
      <c r="B172" s="2912"/>
      <c r="C172" s="313" t="s">
        <v>202</v>
      </c>
      <c r="D172" s="311">
        <f t="shared" si="119"/>
        <v>0</v>
      </c>
      <c r="E172" s="287"/>
      <c r="F172" s="288">
        <f t="shared" si="120"/>
        <v>0</v>
      </c>
      <c r="G172" s="66"/>
      <c r="H172" s="67"/>
      <c r="I172" s="66"/>
      <c r="J172" s="67"/>
      <c r="K172" s="66"/>
      <c r="L172" s="67"/>
      <c r="M172" s="66"/>
      <c r="N172" s="67"/>
      <c r="O172" s="66"/>
      <c r="P172" s="67"/>
      <c r="Q172" s="66"/>
      <c r="R172" s="67"/>
      <c r="S172" s="66"/>
      <c r="T172" s="67"/>
      <c r="U172" s="66"/>
      <c r="V172" s="67"/>
      <c r="W172" s="66"/>
      <c r="X172" s="67"/>
      <c r="Y172" s="66"/>
      <c r="Z172" s="67"/>
      <c r="AA172" s="66"/>
      <c r="AB172" s="67"/>
      <c r="AC172" s="291"/>
      <c r="AD172" s="26"/>
      <c r="AE172" s="291"/>
      <c r="AF172" s="26"/>
      <c r="AG172" s="291"/>
      <c r="AH172" s="26"/>
      <c r="AI172" s="291"/>
      <c r="AJ172" s="26"/>
      <c r="AK172" s="291"/>
      <c r="AL172" s="26"/>
      <c r="AM172" s="291"/>
      <c r="AN172" s="26"/>
      <c r="AO172" s="291"/>
      <c r="AP172" s="26"/>
      <c r="AQ172" s="314"/>
      <c r="AR172" s="28"/>
      <c r="AS172" s="37"/>
      <c r="AT172" s="26"/>
      <c r="AU172" s="28"/>
      <c r="AV172" s="24"/>
      <c r="AW172" s="29" t="str">
        <f t="shared" si="115"/>
        <v/>
      </c>
      <c r="BV172" s="3"/>
      <c r="BW172" s="3"/>
      <c r="CA172" s="31" t="str">
        <f t="shared" si="116"/>
        <v/>
      </c>
      <c r="CB172" s="31" t="str">
        <f t="shared" si="117"/>
        <v/>
      </c>
      <c r="CC172" s="31" t="str">
        <f t="shared" si="118"/>
        <v/>
      </c>
      <c r="CD172" s="31" t="str">
        <f t="shared" si="121"/>
        <v/>
      </c>
      <c r="CH172" s="32">
        <f t="shared" si="122"/>
        <v>0</v>
      </c>
      <c r="CI172" s="32">
        <f t="shared" si="122"/>
        <v>0</v>
      </c>
      <c r="CJ172" s="32">
        <f t="shared" si="122"/>
        <v>0</v>
      </c>
      <c r="CK172" s="32">
        <f t="shared" si="123"/>
        <v>0</v>
      </c>
      <c r="CL172" s="14"/>
      <c r="CM172" s="14"/>
      <c r="CN172" s="14"/>
    </row>
    <row r="173" spans="1:92" ht="16.350000000000001" customHeight="1" x14ac:dyDescent="0.2">
      <c r="A173" s="2966"/>
      <c r="B173" s="2966"/>
      <c r="C173" s="310" t="s">
        <v>203</v>
      </c>
      <c r="D173" s="295">
        <f t="shared" si="119"/>
        <v>0</v>
      </c>
      <c r="E173" s="315"/>
      <c r="F173" s="316">
        <f t="shared" si="120"/>
        <v>0</v>
      </c>
      <c r="G173" s="289"/>
      <c r="H173" s="317"/>
      <c r="I173" s="289"/>
      <c r="J173" s="317"/>
      <c r="K173" s="289"/>
      <c r="L173" s="317"/>
      <c r="M173" s="289"/>
      <c r="N173" s="317"/>
      <c r="O173" s="289"/>
      <c r="P173" s="317"/>
      <c r="Q173" s="289"/>
      <c r="R173" s="317"/>
      <c r="S173" s="289"/>
      <c r="T173" s="317"/>
      <c r="U173" s="289"/>
      <c r="V173" s="317"/>
      <c r="W173" s="289"/>
      <c r="X173" s="317"/>
      <c r="Y173" s="289"/>
      <c r="Z173" s="317"/>
      <c r="AA173" s="289"/>
      <c r="AB173" s="317"/>
      <c r="AC173" s="300"/>
      <c r="AD173" s="318"/>
      <c r="AE173" s="300"/>
      <c r="AF173" s="318"/>
      <c r="AG173" s="300"/>
      <c r="AH173" s="318"/>
      <c r="AI173" s="300"/>
      <c r="AJ173" s="318"/>
      <c r="AK173" s="300"/>
      <c r="AL173" s="318"/>
      <c r="AM173" s="300"/>
      <c r="AN173" s="318"/>
      <c r="AO173" s="300"/>
      <c r="AP173" s="318"/>
      <c r="AQ173" s="319"/>
      <c r="AR173" s="318"/>
      <c r="AS173" s="77"/>
      <c r="AT173" s="318"/>
      <c r="AU173" s="320"/>
      <c r="AV173" s="48"/>
      <c r="AW173" s="29" t="str">
        <f t="shared" si="115"/>
        <v/>
      </c>
      <c r="BV173" s="3"/>
      <c r="BW173" s="3"/>
      <c r="CA173" s="31" t="str">
        <f t="shared" si="116"/>
        <v/>
      </c>
      <c r="CB173" s="31" t="str">
        <f t="shared" si="117"/>
        <v/>
      </c>
      <c r="CC173" s="31" t="str">
        <f t="shared" si="118"/>
        <v/>
      </c>
      <c r="CD173" s="31" t="str">
        <f t="shared" si="121"/>
        <v/>
      </c>
      <c r="CH173" s="32">
        <f t="shared" si="122"/>
        <v>0</v>
      </c>
      <c r="CI173" s="32">
        <f t="shared" si="122"/>
        <v>0</v>
      </c>
      <c r="CJ173" s="32">
        <f t="shared" si="122"/>
        <v>0</v>
      </c>
      <c r="CK173" s="32">
        <f t="shared" si="123"/>
        <v>0</v>
      </c>
      <c r="CL173" s="14"/>
      <c r="CM173" s="14"/>
      <c r="CN173" s="14"/>
    </row>
    <row r="174" spans="1:92" ht="16.350000000000001" customHeight="1" x14ac:dyDescent="0.2">
      <c r="A174" s="2973" t="s">
        <v>204</v>
      </c>
      <c r="B174" s="2973" t="s">
        <v>205</v>
      </c>
      <c r="C174" s="321" t="s">
        <v>95</v>
      </c>
      <c r="D174" s="311">
        <f>SUM(E174+F174)</f>
        <v>0</v>
      </c>
      <c r="E174" s="277">
        <f>SUM(AC174+AE174+AG174+AI174+AK174+AM174+AO174)</f>
        <v>0</v>
      </c>
      <c r="F174" s="278"/>
      <c r="G174" s="280"/>
      <c r="H174" s="281"/>
      <c r="I174" s="280"/>
      <c r="J174" s="322"/>
      <c r="K174" s="280"/>
      <c r="L174" s="281"/>
      <c r="M174" s="280"/>
      <c r="N174" s="322"/>
      <c r="O174" s="280"/>
      <c r="P174" s="281"/>
      <c r="Q174" s="280"/>
      <c r="R174" s="322"/>
      <c r="S174" s="280"/>
      <c r="T174" s="281"/>
      <c r="U174" s="280"/>
      <c r="V174" s="322"/>
      <c r="W174" s="280"/>
      <c r="X174" s="281"/>
      <c r="Y174" s="280"/>
      <c r="Z174" s="322"/>
      <c r="AA174" s="280"/>
      <c r="AB174" s="322"/>
      <c r="AC174" s="25"/>
      <c r="AD174" s="323"/>
      <c r="AE174" s="25"/>
      <c r="AF174" s="323"/>
      <c r="AG174" s="25"/>
      <c r="AH174" s="323"/>
      <c r="AI174" s="25"/>
      <c r="AJ174" s="323"/>
      <c r="AK174" s="25"/>
      <c r="AL174" s="323"/>
      <c r="AM174" s="25"/>
      <c r="AN174" s="323"/>
      <c r="AO174" s="25"/>
      <c r="AP174" s="323"/>
      <c r="AQ174" s="283"/>
      <c r="AR174" s="61"/>
      <c r="AS174" s="61"/>
      <c r="AT174" s="61"/>
      <c r="AU174" s="284"/>
      <c r="AV174" s="24"/>
      <c r="AW174" s="29" t="str">
        <f t="shared" si="115"/>
        <v/>
      </c>
      <c r="BV174" s="3"/>
      <c r="BW174" s="3"/>
      <c r="CA174" s="31" t="str">
        <f t="shared" si="116"/>
        <v/>
      </c>
      <c r="CB174" s="31" t="str">
        <f t="shared" si="117"/>
        <v/>
      </c>
      <c r="CC174" s="31" t="str">
        <f t="shared" si="118"/>
        <v/>
      </c>
      <c r="CD174" s="31" t="str">
        <f t="shared" si="121"/>
        <v/>
      </c>
      <c r="CH174" s="32">
        <f t="shared" si="122"/>
        <v>0</v>
      </c>
      <c r="CI174" s="32">
        <f t="shared" si="122"/>
        <v>0</v>
      </c>
      <c r="CJ174" s="32">
        <f t="shared" si="122"/>
        <v>0</v>
      </c>
      <c r="CK174" s="32">
        <f t="shared" si="123"/>
        <v>0</v>
      </c>
      <c r="CL174" s="14"/>
      <c r="CM174" s="14"/>
      <c r="CN174" s="14"/>
    </row>
    <row r="175" spans="1:92" ht="16.350000000000001" customHeight="1" x14ac:dyDescent="0.2">
      <c r="A175" s="2912"/>
      <c r="B175" s="2912"/>
      <c r="C175" s="313" t="s">
        <v>206</v>
      </c>
      <c r="D175" s="311">
        <f t="shared" si="119"/>
        <v>0</v>
      </c>
      <c r="E175" s="286">
        <f t="shared" ref="E175:E177" si="125">SUM(AC175+AE175+AG175+AI175+AK175+AM175+AO175)</f>
        <v>0</v>
      </c>
      <c r="F175" s="287"/>
      <c r="G175" s="66"/>
      <c r="H175" s="67"/>
      <c r="I175" s="66"/>
      <c r="J175" s="324"/>
      <c r="K175" s="66"/>
      <c r="L175" s="67"/>
      <c r="M175" s="66"/>
      <c r="N175" s="324"/>
      <c r="O175" s="66"/>
      <c r="P175" s="67"/>
      <c r="Q175" s="66"/>
      <c r="R175" s="324"/>
      <c r="S175" s="66"/>
      <c r="T175" s="67"/>
      <c r="U175" s="66"/>
      <c r="V175" s="324"/>
      <c r="W175" s="66"/>
      <c r="X175" s="67"/>
      <c r="Y175" s="66"/>
      <c r="Z175" s="324"/>
      <c r="AA175" s="66"/>
      <c r="AB175" s="324"/>
      <c r="AC175" s="36"/>
      <c r="AD175" s="325"/>
      <c r="AE175" s="36"/>
      <c r="AF175" s="325"/>
      <c r="AG175" s="36"/>
      <c r="AH175" s="325"/>
      <c r="AI175" s="36"/>
      <c r="AJ175" s="325"/>
      <c r="AK175" s="36"/>
      <c r="AL175" s="325"/>
      <c r="AM175" s="36"/>
      <c r="AN175" s="325"/>
      <c r="AO175" s="36"/>
      <c r="AP175" s="325"/>
      <c r="AQ175" s="314"/>
      <c r="AR175" s="24"/>
      <c r="AS175" s="37"/>
      <c r="AT175" s="24"/>
      <c r="AU175" s="28"/>
      <c r="AV175" s="24"/>
      <c r="AW175" s="29" t="str">
        <f t="shared" si="115"/>
        <v/>
      </c>
      <c r="BV175" s="3"/>
      <c r="BW175" s="3"/>
      <c r="CA175" s="31" t="str">
        <f t="shared" si="116"/>
        <v/>
      </c>
      <c r="CB175" s="31" t="str">
        <f t="shared" si="117"/>
        <v/>
      </c>
      <c r="CC175" s="31" t="str">
        <f t="shared" si="118"/>
        <v/>
      </c>
      <c r="CD175" s="31" t="str">
        <f t="shared" si="121"/>
        <v/>
      </c>
      <c r="CH175" s="32">
        <f t="shared" si="122"/>
        <v>0</v>
      </c>
      <c r="CI175" s="32">
        <f t="shared" si="122"/>
        <v>0</v>
      </c>
      <c r="CJ175" s="32">
        <f t="shared" si="122"/>
        <v>0</v>
      </c>
      <c r="CK175" s="32">
        <f t="shared" si="123"/>
        <v>0</v>
      </c>
      <c r="CL175" s="14"/>
      <c r="CM175" s="14"/>
      <c r="CN175" s="14"/>
    </row>
    <row r="176" spans="1:92" ht="16.350000000000001" customHeight="1" x14ac:dyDescent="0.2">
      <c r="A176" s="2912"/>
      <c r="B176" s="2912"/>
      <c r="C176" s="326" t="s">
        <v>207</v>
      </c>
      <c r="D176" s="311">
        <f t="shared" si="119"/>
        <v>0</v>
      </c>
      <c r="E176" s="286">
        <f t="shared" si="125"/>
        <v>0</v>
      </c>
      <c r="F176" s="327"/>
      <c r="G176" s="66"/>
      <c r="H176" s="67"/>
      <c r="I176" s="66"/>
      <c r="J176" s="324"/>
      <c r="K176" s="66"/>
      <c r="L176" s="67"/>
      <c r="M176" s="66"/>
      <c r="N176" s="324"/>
      <c r="O176" s="66"/>
      <c r="P176" s="67"/>
      <c r="Q176" s="66"/>
      <c r="R176" s="324"/>
      <c r="S176" s="66"/>
      <c r="T176" s="67"/>
      <c r="U176" s="66"/>
      <c r="V176" s="324"/>
      <c r="W176" s="66"/>
      <c r="X176" s="67"/>
      <c r="Y176" s="66"/>
      <c r="Z176" s="324"/>
      <c r="AA176" s="66"/>
      <c r="AB176" s="324"/>
      <c r="AC176" s="36"/>
      <c r="AD176" s="325"/>
      <c r="AE176" s="36"/>
      <c r="AF176" s="325"/>
      <c r="AG176" s="36"/>
      <c r="AH176" s="325"/>
      <c r="AI176" s="36"/>
      <c r="AJ176" s="325"/>
      <c r="AK176" s="36"/>
      <c r="AL176" s="325"/>
      <c r="AM176" s="36"/>
      <c r="AN176" s="325"/>
      <c r="AO176" s="36"/>
      <c r="AP176" s="325"/>
      <c r="AQ176" s="314"/>
      <c r="AR176" s="24"/>
      <c r="AS176" s="37"/>
      <c r="AT176" s="24"/>
      <c r="AU176" s="293"/>
      <c r="AV176" s="24"/>
      <c r="AW176" s="29" t="str">
        <f t="shared" si="115"/>
        <v/>
      </c>
      <c r="BV176" s="3"/>
      <c r="BW176" s="3"/>
      <c r="CA176" s="31" t="str">
        <f t="shared" si="116"/>
        <v/>
      </c>
      <c r="CB176" s="31" t="str">
        <f t="shared" si="117"/>
        <v/>
      </c>
      <c r="CC176" s="31" t="str">
        <f t="shared" si="118"/>
        <v/>
      </c>
      <c r="CD176" s="31" t="str">
        <f t="shared" si="121"/>
        <v/>
      </c>
      <c r="CH176" s="32">
        <f t="shared" si="122"/>
        <v>0</v>
      </c>
      <c r="CI176" s="32">
        <f t="shared" si="122"/>
        <v>0</v>
      </c>
      <c r="CJ176" s="32">
        <f t="shared" si="122"/>
        <v>0</v>
      </c>
      <c r="CK176" s="32">
        <f t="shared" si="123"/>
        <v>0</v>
      </c>
      <c r="CL176" s="14"/>
      <c r="CM176" s="14"/>
      <c r="CN176" s="14"/>
    </row>
    <row r="177" spans="1:92" ht="16.350000000000001" customHeight="1" x14ac:dyDescent="0.2">
      <c r="A177" s="2966"/>
      <c r="B177" s="2912"/>
      <c r="C177" s="326" t="s">
        <v>208</v>
      </c>
      <c r="D177" s="295">
        <f t="shared" si="119"/>
        <v>0</v>
      </c>
      <c r="E177" s="295">
        <f t="shared" si="125"/>
        <v>0</v>
      </c>
      <c r="F177" s="328"/>
      <c r="G177" s="298"/>
      <c r="H177" s="299"/>
      <c r="I177" s="298"/>
      <c r="J177" s="329"/>
      <c r="K177" s="298"/>
      <c r="L177" s="299"/>
      <c r="M177" s="298"/>
      <c r="N177" s="329"/>
      <c r="O177" s="298"/>
      <c r="P177" s="299"/>
      <c r="Q177" s="298"/>
      <c r="R177" s="329"/>
      <c r="S177" s="298"/>
      <c r="T177" s="299"/>
      <c r="U177" s="298"/>
      <c r="V177" s="329"/>
      <c r="W177" s="298"/>
      <c r="X177" s="299"/>
      <c r="Y177" s="298"/>
      <c r="Z177" s="329"/>
      <c r="AA177" s="298"/>
      <c r="AB177" s="329"/>
      <c r="AC177" s="44"/>
      <c r="AD177" s="330"/>
      <c r="AE177" s="44"/>
      <c r="AF177" s="330"/>
      <c r="AG177" s="44"/>
      <c r="AH177" s="330"/>
      <c r="AI177" s="44"/>
      <c r="AJ177" s="330"/>
      <c r="AK177" s="44"/>
      <c r="AL177" s="330"/>
      <c r="AM177" s="44"/>
      <c r="AN177" s="330"/>
      <c r="AO177" s="44"/>
      <c r="AP177" s="330"/>
      <c r="AQ177" s="331"/>
      <c r="AR177" s="303"/>
      <c r="AS177" s="45"/>
      <c r="AT177" s="303"/>
      <c r="AU177" s="332"/>
      <c r="AV177" s="45"/>
      <c r="AW177" s="29" t="str">
        <f t="shared" si="115"/>
        <v/>
      </c>
      <c r="BV177" s="3"/>
      <c r="BW177" s="3"/>
      <c r="CA177" s="31" t="str">
        <f t="shared" si="116"/>
        <v/>
      </c>
      <c r="CB177" s="31" t="str">
        <f t="shared" si="117"/>
        <v/>
      </c>
      <c r="CC177" s="31" t="str">
        <f t="shared" si="118"/>
        <v/>
      </c>
      <c r="CD177" s="31" t="str">
        <f t="shared" si="121"/>
        <v/>
      </c>
      <c r="CH177" s="32">
        <f t="shared" si="122"/>
        <v>0</v>
      </c>
      <c r="CI177" s="32">
        <f t="shared" si="122"/>
        <v>0</v>
      </c>
      <c r="CJ177" s="32">
        <f t="shared" si="122"/>
        <v>0</v>
      </c>
      <c r="CK177" s="32">
        <f t="shared" si="123"/>
        <v>0</v>
      </c>
      <c r="CL177" s="14"/>
      <c r="CM177" s="14"/>
      <c r="CN177" s="14"/>
    </row>
    <row r="178" spans="1:92" ht="21.75" customHeight="1" x14ac:dyDescent="0.2">
      <c r="A178" s="3057" t="s">
        <v>209</v>
      </c>
      <c r="B178" s="2975" t="s">
        <v>210</v>
      </c>
      <c r="C178" s="333" t="s">
        <v>211</v>
      </c>
      <c r="D178" s="334">
        <f>SUM(E178:F178)</f>
        <v>0</v>
      </c>
      <c r="E178" s="334">
        <f t="shared" ref="E178:F180" si="126">+G178+I178+K178+M178+O178+Q178+S178+U178+W178+Y178+AA178+AC178+AE178+AG178+AI178+AK178+AM178+AO178</f>
        <v>0</v>
      </c>
      <c r="F178" s="335">
        <f t="shared" si="126"/>
        <v>0</v>
      </c>
      <c r="G178" s="336">
        <f>SUM(G179:G180)</f>
        <v>0</v>
      </c>
      <c r="H178" s="337">
        <f t="shared" ref="H178:AT178" si="127">SUM(H179:H180)</f>
        <v>0</v>
      </c>
      <c r="I178" s="336">
        <f t="shared" si="127"/>
        <v>0</v>
      </c>
      <c r="J178" s="337">
        <f t="shared" si="127"/>
        <v>0</v>
      </c>
      <c r="K178" s="336">
        <f>SUM(K179:K180)</f>
        <v>0</v>
      </c>
      <c r="L178" s="338">
        <f t="shared" si="127"/>
        <v>0</v>
      </c>
      <c r="M178" s="336">
        <f t="shared" si="127"/>
        <v>0</v>
      </c>
      <c r="N178" s="339">
        <f t="shared" si="127"/>
        <v>0</v>
      </c>
      <c r="O178" s="340">
        <f t="shared" si="127"/>
        <v>0</v>
      </c>
      <c r="P178" s="337">
        <f t="shared" si="127"/>
        <v>0</v>
      </c>
      <c r="Q178" s="340">
        <f t="shared" si="127"/>
        <v>0</v>
      </c>
      <c r="R178" s="337">
        <f t="shared" si="127"/>
        <v>0</v>
      </c>
      <c r="S178" s="340">
        <f t="shared" si="127"/>
        <v>0</v>
      </c>
      <c r="T178" s="337">
        <f t="shared" si="127"/>
        <v>0</v>
      </c>
      <c r="U178" s="340">
        <f t="shared" si="127"/>
        <v>0</v>
      </c>
      <c r="V178" s="337">
        <f t="shared" si="127"/>
        <v>0</v>
      </c>
      <c r="W178" s="340">
        <f t="shared" si="127"/>
        <v>0</v>
      </c>
      <c r="X178" s="337">
        <f t="shared" si="127"/>
        <v>0</v>
      </c>
      <c r="Y178" s="340">
        <f t="shared" si="127"/>
        <v>0</v>
      </c>
      <c r="Z178" s="337">
        <f t="shared" si="127"/>
        <v>0</v>
      </c>
      <c r="AA178" s="340">
        <f t="shared" si="127"/>
        <v>0</v>
      </c>
      <c r="AB178" s="337">
        <f t="shared" si="127"/>
        <v>0</v>
      </c>
      <c r="AC178" s="336">
        <f t="shared" si="127"/>
        <v>0</v>
      </c>
      <c r="AD178" s="337">
        <f t="shared" si="127"/>
        <v>0</v>
      </c>
      <c r="AE178" s="336">
        <f t="shared" si="127"/>
        <v>0</v>
      </c>
      <c r="AF178" s="337">
        <f t="shared" si="127"/>
        <v>0</v>
      </c>
      <c r="AG178" s="336">
        <f t="shared" si="127"/>
        <v>0</v>
      </c>
      <c r="AH178" s="337">
        <f t="shared" si="127"/>
        <v>0</v>
      </c>
      <c r="AI178" s="336">
        <f t="shared" si="127"/>
        <v>0</v>
      </c>
      <c r="AJ178" s="337">
        <f t="shared" si="127"/>
        <v>0</v>
      </c>
      <c r="AK178" s="336">
        <f t="shared" si="127"/>
        <v>0</v>
      </c>
      <c r="AL178" s="337">
        <f t="shared" si="127"/>
        <v>0</v>
      </c>
      <c r="AM178" s="336">
        <f t="shared" si="127"/>
        <v>0</v>
      </c>
      <c r="AN178" s="337">
        <f t="shared" si="127"/>
        <v>0</v>
      </c>
      <c r="AO178" s="336">
        <f t="shared" si="127"/>
        <v>0</v>
      </c>
      <c r="AP178" s="337">
        <f t="shared" si="127"/>
        <v>0</v>
      </c>
      <c r="AQ178" s="341">
        <f t="shared" si="127"/>
        <v>0</v>
      </c>
      <c r="AR178" s="337">
        <f t="shared" si="127"/>
        <v>0</v>
      </c>
      <c r="AS178" s="337">
        <f t="shared" si="127"/>
        <v>0</v>
      </c>
      <c r="AT178" s="337">
        <f t="shared" si="127"/>
        <v>0</v>
      </c>
      <c r="AU178" s="342">
        <f>SUM(AU179:AU180)</f>
        <v>0</v>
      </c>
      <c r="AV178" s="337">
        <f>SUM(AV179:AV180)</f>
        <v>0</v>
      </c>
      <c r="AW178" s="29" t="str">
        <f t="shared" si="115"/>
        <v/>
      </c>
      <c r="BV178" s="3"/>
      <c r="BW178" s="3"/>
      <c r="CA178" s="31"/>
      <c r="CB178" s="31"/>
      <c r="CC178" s="31"/>
      <c r="CD178" s="31"/>
      <c r="CH178" s="32"/>
      <c r="CI178" s="32"/>
      <c r="CJ178" s="32"/>
      <c r="CK178" s="32"/>
      <c r="CL178" s="14"/>
      <c r="CM178" s="14"/>
      <c r="CN178" s="14"/>
    </row>
    <row r="179" spans="1:92" ht="16.5" customHeight="1" x14ac:dyDescent="0.2">
      <c r="A179" s="3049"/>
      <c r="B179" s="2971"/>
      <c r="C179" s="333" t="s">
        <v>212</v>
      </c>
      <c r="D179" s="311">
        <f>SUM(E179:F179)</f>
        <v>0</v>
      </c>
      <c r="E179" s="311">
        <f t="shared" si="126"/>
        <v>0</v>
      </c>
      <c r="F179" s="277">
        <f t="shared" si="126"/>
        <v>0</v>
      </c>
      <c r="G179" s="62"/>
      <c r="H179" s="60"/>
      <c r="I179" s="25"/>
      <c r="J179" s="61"/>
      <c r="K179" s="25"/>
      <c r="L179" s="343"/>
      <c r="M179" s="25"/>
      <c r="N179" s="60"/>
      <c r="O179" s="25"/>
      <c r="P179" s="24"/>
      <c r="Q179" s="25"/>
      <c r="R179" s="24"/>
      <c r="S179" s="25"/>
      <c r="T179" s="24"/>
      <c r="U179" s="25"/>
      <c r="V179" s="24"/>
      <c r="W179" s="25"/>
      <c r="X179" s="24"/>
      <c r="Y179" s="25"/>
      <c r="Z179" s="24"/>
      <c r="AA179" s="23"/>
      <c r="AB179" s="24"/>
      <c r="AC179" s="23"/>
      <c r="AD179" s="24"/>
      <c r="AE179" s="23"/>
      <c r="AF179" s="24"/>
      <c r="AG179" s="23"/>
      <c r="AH179" s="24"/>
      <c r="AI179" s="23"/>
      <c r="AJ179" s="24"/>
      <c r="AK179" s="23"/>
      <c r="AL179" s="24"/>
      <c r="AM179" s="23"/>
      <c r="AN179" s="24"/>
      <c r="AO179" s="23"/>
      <c r="AP179" s="24"/>
      <c r="AQ179" s="292"/>
      <c r="AR179" s="24"/>
      <c r="AS179" s="24"/>
      <c r="AT179" s="24"/>
      <c r="AU179" s="28"/>
      <c r="AV179" s="24"/>
      <c r="AW179" s="29" t="str">
        <f t="shared" si="115"/>
        <v/>
      </c>
      <c r="BV179" s="3"/>
      <c r="BW179" s="3"/>
      <c r="CA179" s="31" t="str">
        <f t="shared" si="116"/>
        <v/>
      </c>
      <c r="CB179" s="31" t="str">
        <f t="shared" si="117"/>
        <v/>
      </c>
      <c r="CC179" s="31" t="str">
        <f t="shared" si="118"/>
        <v/>
      </c>
      <c r="CD179" s="31" t="str">
        <f t="shared" si="121"/>
        <v/>
      </c>
      <c r="CH179" s="32">
        <f t="shared" si="122"/>
        <v>0</v>
      </c>
      <c r="CI179" s="32">
        <f t="shared" si="122"/>
        <v>0</v>
      </c>
      <c r="CJ179" s="32">
        <f t="shared" si="122"/>
        <v>0</v>
      </c>
      <c r="CK179" s="32">
        <f t="shared" si="123"/>
        <v>0</v>
      </c>
      <c r="CL179" s="14"/>
      <c r="CM179" s="14"/>
      <c r="CN179" s="14"/>
    </row>
    <row r="180" spans="1:92" ht="27" customHeight="1" x14ac:dyDescent="0.2">
      <c r="A180" s="3050"/>
      <c r="B180" s="2972"/>
      <c r="C180" s="344" t="s">
        <v>213</v>
      </c>
      <c r="D180" s="295">
        <f>SUM(E180:F180)</f>
        <v>0</v>
      </c>
      <c r="E180" s="295">
        <f t="shared" si="126"/>
        <v>0</v>
      </c>
      <c r="F180" s="295">
        <f t="shared" si="126"/>
        <v>0</v>
      </c>
      <c r="G180" s="76"/>
      <c r="H180" s="46"/>
      <c r="I180" s="44"/>
      <c r="J180" s="45"/>
      <c r="K180" s="44"/>
      <c r="L180" s="345"/>
      <c r="M180" s="44"/>
      <c r="N180" s="46"/>
      <c r="O180" s="44"/>
      <c r="P180" s="45"/>
      <c r="Q180" s="44"/>
      <c r="R180" s="45"/>
      <c r="S180" s="44"/>
      <c r="T180" s="45"/>
      <c r="U180" s="44"/>
      <c r="V180" s="45"/>
      <c r="W180" s="44"/>
      <c r="X180" s="45"/>
      <c r="Y180" s="44"/>
      <c r="Z180" s="45"/>
      <c r="AA180" s="44"/>
      <c r="AB180" s="45"/>
      <c r="AC180" s="44"/>
      <c r="AD180" s="45"/>
      <c r="AE180" s="44"/>
      <c r="AF180" s="45"/>
      <c r="AG180" s="44"/>
      <c r="AH180" s="45"/>
      <c r="AI180" s="44"/>
      <c r="AJ180" s="45"/>
      <c r="AK180" s="44"/>
      <c r="AL180" s="45"/>
      <c r="AM180" s="44"/>
      <c r="AN180" s="45"/>
      <c r="AO180" s="44"/>
      <c r="AP180" s="45"/>
      <c r="AQ180" s="331"/>
      <c r="AR180" s="45"/>
      <c r="AS180" s="45"/>
      <c r="AT180" s="45"/>
      <c r="AU180" s="48"/>
      <c r="AV180" s="45"/>
      <c r="AW180" s="29" t="str">
        <f t="shared" si="115"/>
        <v/>
      </c>
      <c r="BV180" s="3"/>
      <c r="BW180" s="3"/>
      <c r="CA180" s="31" t="str">
        <f t="shared" si="116"/>
        <v/>
      </c>
      <c r="CB180" s="31" t="str">
        <f t="shared" si="117"/>
        <v/>
      </c>
      <c r="CC180" s="31" t="str">
        <f t="shared" si="118"/>
        <v/>
      </c>
      <c r="CD180" s="31" t="str">
        <f t="shared" si="121"/>
        <v/>
      </c>
      <c r="CH180" s="32">
        <f t="shared" si="122"/>
        <v>0</v>
      </c>
      <c r="CI180" s="32">
        <f t="shared" si="122"/>
        <v>0</v>
      </c>
      <c r="CJ180" s="32">
        <f t="shared" si="122"/>
        <v>0</v>
      </c>
      <c r="CK180" s="32">
        <f t="shared" si="123"/>
        <v>0</v>
      </c>
      <c r="CL180" s="14"/>
      <c r="CM180" s="14"/>
      <c r="CN180" s="14"/>
    </row>
    <row r="181" spans="1:92" ht="16.350000000000001" customHeight="1" x14ac:dyDescent="0.2">
      <c r="A181" s="3057" t="s">
        <v>214</v>
      </c>
      <c r="B181" s="2973" t="s">
        <v>215</v>
      </c>
      <c r="C181" s="346" t="s">
        <v>216</v>
      </c>
      <c r="D181" s="311">
        <f>SUM(E181+F181)</f>
        <v>0</v>
      </c>
      <c r="E181" s="311">
        <f>SUM(AA181+AC181+AE181+AG181+AI181+AK181+AM181+AO181)</f>
        <v>0</v>
      </c>
      <c r="F181" s="311">
        <f>SUM(AB181+AD181+AF181+AH181+AJ181+AL181+AN181+AP181)</f>
        <v>0</v>
      </c>
      <c r="G181" s="294"/>
      <c r="H181" s="325"/>
      <c r="I181" s="294"/>
      <c r="J181" s="325"/>
      <c r="K181" s="294"/>
      <c r="L181" s="325"/>
      <c r="M181" s="294"/>
      <c r="N181" s="325"/>
      <c r="O181" s="294"/>
      <c r="P181" s="325"/>
      <c r="Q181" s="294"/>
      <c r="R181" s="325"/>
      <c r="S181" s="294"/>
      <c r="T181" s="325"/>
      <c r="U181" s="294"/>
      <c r="V181" s="325"/>
      <c r="W181" s="294"/>
      <c r="X181" s="325"/>
      <c r="Y181" s="294"/>
      <c r="Z181" s="324"/>
      <c r="AA181" s="23"/>
      <c r="AB181" s="24"/>
      <c r="AC181" s="23"/>
      <c r="AD181" s="24"/>
      <c r="AE181" s="23"/>
      <c r="AF181" s="24"/>
      <c r="AG181" s="23"/>
      <c r="AH181" s="24"/>
      <c r="AI181" s="23"/>
      <c r="AJ181" s="24"/>
      <c r="AK181" s="23"/>
      <c r="AL181" s="24"/>
      <c r="AM181" s="23"/>
      <c r="AN181" s="24"/>
      <c r="AO181" s="23"/>
      <c r="AP181" s="24"/>
      <c r="AQ181" s="292"/>
      <c r="AR181" s="26"/>
      <c r="AS181" s="24"/>
      <c r="AT181" s="26"/>
      <c r="AU181" s="28"/>
      <c r="AV181" s="24"/>
      <c r="AW181" s="29" t="str">
        <f t="shared" si="115"/>
        <v/>
      </c>
      <c r="BV181" s="3"/>
      <c r="BW181" s="3"/>
      <c r="CA181" s="31" t="str">
        <f t="shared" si="116"/>
        <v/>
      </c>
      <c r="CB181" s="31" t="str">
        <f t="shared" si="117"/>
        <v/>
      </c>
      <c r="CC181" s="31" t="str">
        <f t="shared" si="118"/>
        <v/>
      </c>
      <c r="CD181" s="31" t="str">
        <f t="shared" si="121"/>
        <v/>
      </c>
      <c r="CH181" s="32">
        <f t="shared" si="122"/>
        <v>0</v>
      </c>
      <c r="CI181" s="32">
        <f t="shared" si="122"/>
        <v>0</v>
      </c>
      <c r="CJ181" s="32">
        <f t="shared" si="122"/>
        <v>0</v>
      </c>
      <c r="CK181" s="32">
        <f t="shared" si="123"/>
        <v>0</v>
      </c>
      <c r="CL181" s="14"/>
      <c r="CM181" s="14"/>
      <c r="CN181" s="14"/>
    </row>
    <row r="182" spans="1:92" ht="16.350000000000001" customHeight="1" x14ac:dyDescent="0.2">
      <c r="A182" s="3049"/>
      <c r="B182" s="2912"/>
      <c r="C182" s="313" t="s">
        <v>217</v>
      </c>
      <c r="D182" s="347">
        <f>SUM(E182+F182)</f>
        <v>0</v>
      </c>
      <c r="E182" s="311">
        <f t="shared" ref="E182:F185" si="128">SUM(AA182+AC182+AE182+AG182+AI182+AK182+AM182+AO182)</f>
        <v>0</v>
      </c>
      <c r="F182" s="311">
        <f t="shared" si="128"/>
        <v>0</v>
      </c>
      <c r="G182" s="348"/>
      <c r="H182" s="349"/>
      <c r="I182" s="348"/>
      <c r="J182" s="349"/>
      <c r="K182" s="348"/>
      <c r="L182" s="349"/>
      <c r="M182" s="348"/>
      <c r="N182" s="349"/>
      <c r="O182" s="348"/>
      <c r="P182" s="349"/>
      <c r="Q182" s="348"/>
      <c r="R182" s="349"/>
      <c r="S182" s="348"/>
      <c r="T182" s="349"/>
      <c r="U182" s="348"/>
      <c r="V182" s="349"/>
      <c r="W182" s="348"/>
      <c r="X182" s="349"/>
      <c r="Y182" s="348"/>
      <c r="Z182" s="350"/>
      <c r="AA182" s="256"/>
      <c r="AB182" s="77"/>
      <c r="AC182" s="256"/>
      <c r="AD182" s="77"/>
      <c r="AE182" s="256"/>
      <c r="AF182" s="77"/>
      <c r="AG182" s="256"/>
      <c r="AH182" s="77"/>
      <c r="AI182" s="256"/>
      <c r="AJ182" s="77"/>
      <c r="AK182" s="256"/>
      <c r="AL182" s="77"/>
      <c r="AM182" s="256"/>
      <c r="AN182" s="77"/>
      <c r="AO182" s="256"/>
      <c r="AP182" s="77"/>
      <c r="AQ182" s="319"/>
      <c r="AR182" s="318"/>
      <c r="AS182" s="77"/>
      <c r="AT182" s="318"/>
      <c r="AU182" s="351"/>
      <c r="AV182" s="77"/>
      <c r="AW182" s="29" t="str">
        <f t="shared" si="115"/>
        <v/>
      </c>
      <c r="BV182" s="3"/>
      <c r="BW182" s="3"/>
      <c r="CA182" s="31" t="str">
        <f t="shared" si="116"/>
        <v/>
      </c>
      <c r="CB182" s="31" t="str">
        <f t="shared" si="117"/>
        <v/>
      </c>
      <c r="CC182" s="31" t="str">
        <f t="shared" si="118"/>
        <v/>
      </c>
      <c r="CD182" s="31" t="str">
        <f t="shared" si="121"/>
        <v/>
      </c>
      <c r="CH182" s="32">
        <f t="shared" si="122"/>
        <v>0</v>
      </c>
      <c r="CI182" s="32">
        <f t="shared" si="122"/>
        <v>0</v>
      </c>
      <c r="CJ182" s="32">
        <f t="shared" si="122"/>
        <v>0</v>
      </c>
      <c r="CK182" s="32">
        <f t="shared" si="123"/>
        <v>0</v>
      </c>
      <c r="CL182" s="14"/>
      <c r="CM182" s="14"/>
      <c r="CN182" s="14"/>
    </row>
    <row r="183" spans="1:92" ht="16.350000000000001" customHeight="1" x14ac:dyDescent="0.2">
      <c r="A183" s="3049"/>
      <c r="B183" s="2966"/>
      <c r="C183" s="352" t="s">
        <v>218</v>
      </c>
      <c r="D183" s="347">
        <f t="shared" ref="D183:D196" si="129">SUM(E183+F183)</f>
        <v>0</v>
      </c>
      <c r="E183" s="295">
        <f>SUM(AA183+AC183+AE183+AG183+AI183+AK183+AM183+AO183)</f>
        <v>0</v>
      </c>
      <c r="F183" s="295">
        <f t="shared" si="128"/>
        <v>0</v>
      </c>
      <c r="G183" s="353"/>
      <c r="H183" s="354"/>
      <c r="I183" s="353"/>
      <c r="J183" s="354"/>
      <c r="K183" s="353"/>
      <c r="L183" s="354"/>
      <c r="M183" s="353"/>
      <c r="N183" s="354"/>
      <c r="O183" s="353"/>
      <c r="P183" s="354"/>
      <c r="Q183" s="353"/>
      <c r="R183" s="354"/>
      <c r="S183" s="353"/>
      <c r="T183" s="354"/>
      <c r="U183" s="353"/>
      <c r="V183" s="354"/>
      <c r="W183" s="353"/>
      <c r="X183" s="354"/>
      <c r="Y183" s="353"/>
      <c r="Z183" s="355"/>
      <c r="AA183" s="44"/>
      <c r="AB183" s="45"/>
      <c r="AC183" s="44"/>
      <c r="AD183" s="45"/>
      <c r="AE183" s="44"/>
      <c r="AF183" s="45"/>
      <c r="AG183" s="44"/>
      <c r="AH183" s="45"/>
      <c r="AI183" s="44"/>
      <c r="AJ183" s="45"/>
      <c r="AK183" s="44"/>
      <c r="AL183" s="45"/>
      <c r="AM183" s="44"/>
      <c r="AN183" s="45"/>
      <c r="AO183" s="44"/>
      <c r="AP183" s="45"/>
      <c r="AQ183" s="331"/>
      <c r="AR183" s="46"/>
      <c r="AS183" s="45"/>
      <c r="AT183" s="46"/>
      <c r="AU183" s="332"/>
      <c r="AV183" s="45"/>
      <c r="AW183" s="29" t="str">
        <f t="shared" si="115"/>
        <v/>
      </c>
      <c r="BV183" s="3"/>
      <c r="BW183" s="3"/>
      <c r="CA183" s="31" t="str">
        <f t="shared" si="116"/>
        <v/>
      </c>
      <c r="CB183" s="31" t="str">
        <f t="shared" si="117"/>
        <v/>
      </c>
      <c r="CC183" s="31" t="str">
        <f t="shared" si="118"/>
        <v/>
      </c>
      <c r="CD183" s="31" t="str">
        <f t="shared" si="121"/>
        <v/>
      </c>
      <c r="CH183" s="32">
        <f t="shared" si="122"/>
        <v>0</v>
      </c>
      <c r="CI183" s="32">
        <f t="shared" si="122"/>
        <v>0</v>
      </c>
      <c r="CJ183" s="32">
        <f t="shared" si="122"/>
        <v>0</v>
      </c>
      <c r="CK183" s="32">
        <f t="shared" si="123"/>
        <v>0</v>
      </c>
      <c r="CL183" s="14"/>
      <c r="CM183" s="14"/>
      <c r="CN183" s="14"/>
    </row>
    <row r="184" spans="1:92" ht="16.350000000000001" customHeight="1" x14ac:dyDescent="0.2">
      <c r="A184" s="3049"/>
      <c r="B184" s="2975" t="s">
        <v>219</v>
      </c>
      <c r="C184" s="333" t="s">
        <v>216</v>
      </c>
      <c r="D184" s="277">
        <f t="shared" si="129"/>
        <v>0</v>
      </c>
      <c r="E184" s="311">
        <f>SUM(AA184+AC184+AE184+AG184+AI184+AK184+AM184+AO184)</f>
        <v>0</v>
      </c>
      <c r="F184" s="311">
        <f t="shared" si="128"/>
        <v>0</v>
      </c>
      <c r="G184" s="356"/>
      <c r="H184" s="322"/>
      <c r="I184" s="294"/>
      <c r="J184" s="322"/>
      <c r="K184" s="294"/>
      <c r="L184" s="322"/>
      <c r="M184" s="294"/>
      <c r="N184" s="322"/>
      <c r="O184" s="294"/>
      <c r="P184" s="322"/>
      <c r="Q184" s="294"/>
      <c r="R184" s="322"/>
      <c r="S184" s="294"/>
      <c r="T184" s="322"/>
      <c r="U184" s="294"/>
      <c r="V184" s="322"/>
      <c r="W184" s="294"/>
      <c r="X184" s="322"/>
      <c r="Y184" s="294"/>
      <c r="Z184" s="324"/>
      <c r="AA184" s="256"/>
      <c r="AB184" s="77"/>
      <c r="AC184" s="256"/>
      <c r="AD184" s="77"/>
      <c r="AE184" s="256"/>
      <c r="AF184" s="77"/>
      <c r="AG184" s="256"/>
      <c r="AH184" s="77"/>
      <c r="AI184" s="256"/>
      <c r="AJ184" s="77"/>
      <c r="AK184" s="256"/>
      <c r="AL184" s="77"/>
      <c r="AM184" s="256"/>
      <c r="AN184" s="77"/>
      <c r="AO184" s="256"/>
      <c r="AP184" s="77"/>
      <c r="AQ184" s="319"/>
      <c r="AR184" s="318"/>
      <c r="AS184" s="77"/>
      <c r="AT184" s="318"/>
      <c r="AU184" s="320"/>
      <c r="AV184" s="77"/>
      <c r="AW184" s="29" t="str">
        <f t="shared" si="115"/>
        <v/>
      </c>
      <c r="BV184" s="3"/>
      <c r="BW184" s="3"/>
      <c r="CA184" s="31" t="str">
        <f t="shared" si="116"/>
        <v/>
      </c>
      <c r="CB184" s="31" t="str">
        <f t="shared" si="117"/>
        <v/>
      </c>
      <c r="CC184" s="31" t="str">
        <f t="shared" si="118"/>
        <v/>
      </c>
      <c r="CD184" s="31" t="str">
        <f t="shared" si="121"/>
        <v/>
      </c>
      <c r="CH184" s="32">
        <f t="shared" si="122"/>
        <v>0</v>
      </c>
      <c r="CI184" s="32">
        <f t="shared" si="122"/>
        <v>0</v>
      </c>
      <c r="CJ184" s="32">
        <f t="shared" si="122"/>
        <v>0</v>
      </c>
      <c r="CK184" s="32">
        <f t="shared" si="123"/>
        <v>0</v>
      </c>
      <c r="CL184" s="14"/>
      <c r="CM184" s="14"/>
      <c r="CN184" s="14"/>
    </row>
    <row r="185" spans="1:92" ht="16.350000000000001" customHeight="1" x14ac:dyDescent="0.2">
      <c r="A185" s="3049"/>
      <c r="B185" s="2972"/>
      <c r="C185" s="357" t="s">
        <v>220</v>
      </c>
      <c r="D185" s="334">
        <f t="shared" si="129"/>
        <v>0</v>
      </c>
      <c r="E185" s="295">
        <f>SUM(AA185+AC185+AE185+AG185+AI185+AK185+AM185+AO185)</f>
        <v>0</v>
      </c>
      <c r="F185" s="295">
        <f t="shared" si="128"/>
        <v>0</v>
      </c>
      <c r="G185" s="353"/>
      <c r="H185" s="358"/>
      <c r="I185" s="353"/>
      <c r="J185" s="358"/>
      <c r="K185" s="353"/>
      <c r="L185" s="358"/>
      <c r="M185" s="353"/>
      <c r="N185" s="358"/>
      <c r="O185" s="353"/>
      <c r="P185" s="358"/>
      <c r="Q185" s="353"/>
      <c r="R185" s="358"/>
      <c r="S185" s="353"/>
      <c r="T185" s="358"/>
      <c r="U185" s="353"/>
      <c r="V185" s="358"/>
      <c r="W185" s="353"/>
      <c r="X185" s="358"/>
      <c r="Y185" s="353"/>
      <c r="Z185" s="355"/>
      <c r="AA185" s="256"/>
      <c r="AB185" s="77"/>
      <c r="AC185" s="256"/>
      <c r="AD185" s="77"/>
      <c r="AE185" s="256"/>
      <c r="AF185" s="77"/>
      <c r="AG185" s="256"/>
      <c r="AH185" s="77"/>
      <c r="AI185" s="256"/>
      <c r="AJ185" s="77"/>
      <c r="AK185" s="256"/>
      <c r="AL185" s="77"/>
      <c r="AM185" s="256"/>
      <c r="AN185" s="77"/>
      <c r="AO185" s="256"/>
      <c r="AP185" s="77"/>
      <c r="AQ185" s="319"/>
      <c r="AR185" s="318"/>
      <c r="AS185" s="77"/>
      <c r="AT185" s="318"/>
      <c r="AU185" s="293"/>
      <c r="AV185" s="77"/>
      <c r="AW185" s="29" t="str">
        <f t="shared" si="115"/>
        <v/>
      </c>
      <c r="BV185" s="3"/>
      <c r="BW185" s="3"/>
      <c r="CA185" s="31" t="str">
        <f t="shared" si="116"/>
        <v/>
      </c>
      <c r="CB185" s="31" t="str">
        <f t="shared" si="117"/>
        <v/>
      </c>
      <c r="CC185" s="31" t="str">
        <f t="shared" si="118"/>
        <v/>
      </c>
      <c r="CD185" s="31" t="str">
        <f t="shared" si="121"/>
        <v/>
      </c>
      <c r="CH185" s="32">
        <f t="shared" si="122"/>
        <v>0</v>
      </c>
      <c r="CI185" s="32">
        <f t="shared" si="122"/>
        <v>0</v>
      </c>
      <c r="CJ185" s="32">
        <f t="shared" si="122"/>
        <v>0</v>
      </c>
      <c r="CK185" s="32">
        <f t="shared" si="123"/>
        <v>0</v>
      </c>
      <c r="CL185" s="14"/>
      <c r="CM185" s="14"/>
      <c r="CN185" s="14"/>
    </row>
    <row r="186" spans="1:92" ht="16.350000000000001" customHeight="1" x14ac:dyDescent="0.2">
      <c r="A186" s="3049"/>
      <c r="B186" s="3017" t="s">
        <v>95</v>
      </c>
      <c r="C186" s="346" t="s">
        <v>216</v>
      </c>
      <c r="D186" s="311">
        <f t="shared" si="129"/>
        <v>0</v>
      </c>
      <c r="E186" s="311">
        <f>SUM(AC186+AE186+AG186+AI186+AK186+AM186+AO186)</f>
        <v>0</v>
      </c>
      <c r="F186" s="311">
        <f>SUM(AD186+AF186+AH186+AJ186+AL186+AN186+AP186)</f>
        <v>0</v>
      </c>
      <c r="G186" s="291"/>
      <c r="H186" s="325"/>
      <c r="I186" s="291"/>
      <c r="J186" s="325"/>
      <c r="K186" s="291"/>
      <c r="L186" s="325"/>
      <c r="M186" s="291"/>
      <c r="N186" s="325"/>
      <c r="O186" s="291"/>
      <c r="P186" s="325"/>
      <c r="Q186" s="291"/>
      <c r="R186" s="325"/>
      <c r="S186" s="291"/>
      <c r="T186" s="325"/>
      <c r="U186" s="291"/>
      <c r="V186" s="325"/>
      <c r="W186" s="291"/>
      <c r="X186" s="325"/>
      <c r="Y186" s="291"/>
      <c r="Z186" s="325"/>
      <c r="AA186" s="282"/>
      <c r="AB186" s="323"/>
      <c r="AC186" s="25"/>
      <c r="AD186" s="61"/>
      <c r="AE186" s="25"/>
      <c r="AF186" s="61"/>
      <c r="AG186" s="25"/>
      <c r="AH186" s="61"/>
      <c r="AI186" s="25"/>
      <c r="AJ186" s="61"/>
      <c r="AK186" s="25"/>
      <c r="AL186" s="61"/>
      <c r="AM186" s="25"/>
      <c r="AN186" s="61"/>
      <c r="AO186" s="25"/>
      <c r="AP186" s="61"/>
      <c r="AQ186" s="283"/>
      <c r="AR186" s="60"/>
      <c r="AS186" s="61"/>
      <c r="AT186" s="60"/>
      <c r="AU186" s="240"/>
      <c r="AV186" s="61"/>
      <c r="AW186" s="29" t="str">
        <f t="shared" si="115"/>
        <v/>
      </c>
      <c r="BV186" s="3"/>
      <c r="BW186" s="3"/>
      <c r="CA186" s="31" t="str">
        <f t="shared" si="116"/>
        <v/>
      </c>
      <c r="CB186" s="31" t="str">
        <f t="shared" si="117"/>
        <v/>
      </c>
      <c r="CC186" s="31" t="str">
        <f t="shared" si="118"/>
        <v/>
      </c>
      <c r="CD186" s="31" t="str">
        <f t="shared" si="121"/>
        <v/>
      </c>
      <c r="CH186" s="32">
        <f t="shared" si="122"/>
        <v>0</v>
      </c>
      <c r="CI186" s="32">
        <f t="shared" si="122"/>
        <v>0</v>
      </c>
      <c r="CJ186" s="32">
        <f t="shared" si="122"/>
        <v>0</v>
      </c>
      <c r="CK186" s="32">
        <f t="shared" si="123"/>
        <v>0</v>
      </c>
      <c r="CL186" s="32"/>
      <c r="CM186" s="14"/>
      <c r="CN186" s="14"/>
    </row>
    <row r="187" spans="1:92" ht="16.350000000000001" customHeight="1" x14ac:dyDescent="0.2">
      <c r="A187" s="3049"/>
      <c r="B187" s="3051"/>
      <c r="C187" s="313" t="s">
        <v>221</v>
      </c>
      <c r="D187" s="347">
        <f t="shared" si="129"/>
        <v>0</v>
      </c>
      <c r="E187" s="311">
        <f t="shared" ref="E187:F188" si="130">SUM(AC187+AE187+AG187+AI187+AK187+AM187+AO187)</f>
        <v>0</v>
      </c>
      <c r="F187" s="311">
        <f t="shared" si="130"/>
        <v>0</v>
      </c>
      <c r="G187" s="348"/>
      <c r="H187" s="359"/>
      <c r="I187" s="348"/>
      <c r="J187" s="359"/>
      <c r="K187" s="348"/>
      <c r="L187" s="359"/>
      <c r="M187" s="348"/>
      <c r="N187" s="359"/>
      <c r="O187" s="348"/>
      <c r="P187" s="359"/>
      <c r="Q187" s="348"/>
      <c r="R187" s="359"/>
      <c r="S187" s="348"/>
      <c r="T187" s="359"/>
      <c r="U187" s="348"/>
      <c r="V187" s="359"/>
      <c r="W187" s="348"/>
      <c r="X187" s="359"/>
      <c r="Y187" s="348"/>
      <c r="Z187" s="359"/>
      <c r="AA187" s="348"/>
      <c r="AB187" s="359"/>
      <c r="AC187" s="256"/>
      <c r="AD187" s="77"/>
      <c r="AE187" s="256"/>
      <c r="AF187" s="77"/>
      <c r="AG187" s="256"/>
      <c r="AH187" s="77"/>
      <c r="AI187" s="256"/>
      <c r="AJ187" s="77"/>
      <c r="AK187" s="256"/>
      <c r="AL187" s="77"/>
      <c r="AM187" s="256"/>
      <c r="AN187" s="77"/>
      <c r="AO187" s="256"/>
      <c r="AP187" s="77"/>
      <c r="AQ187" s="319"/>
      <c r="AR187" s="318"/>
      <c r="AS187" s="77"/>
      <c r="AT187" s="318"/>
      <c r="AU187" s="360"/>
      <c r="AV187" s="77"/>
      <c r="AW187" s="29" t="str">
        <f t="shared" si="115"/>
        <v/>
      </c>
      <c r="BV187" s="3"/>
      <c r="BW187" s="3"/>
      <c r="CA187" s="31" t="str">
        <f t="shared" si="116"/>
        <v/>
      </c>
      <c r="CB187" s="31" t="str">
        <f t="shared" si="117"/>
        <v/>
      </c>
      <c r="CC187" s="31" t="str">
        <f t="shared" si="118"/>
        <v/>
      </c>
      <c r="CD187" s="31" t="str">
        <f t="shared" si="121"/>
        <v/>
      </c>
      <c r="CH187" s="32">
        <f t="shared" si="122"/>
        <v>0</v>
      </c>
      <c r="CI187" s="32">
        <f t="shared" si="122"/>
        <v>0</v>
      </c>
      <c r="CJ187" s="32">
        <f t="shared" si="122"/>
        <v>0</v>
      </c>
      <c r="CK187" s="32">
        <f t="shared" si="123"/>
        <v>0</v>
      </c>
      <c r="CL187" s="32"/>
      <c r="CM187" s="14"/>
      <c r="CN187" s="14"/>
    </row>
    <row r="188" spans="1:92" ht="16.350000000000001" customHeight="1" x14ac:dyDescent="0.2">
      <c r="A188" s="3050"/>
      <c r="B188" s="3020"/>
      <c r="C188" s="361" t="s">
        <v>222</v>
      </c>
      <c r="D188" s="347">
        <f t="shared" si="129"/>
        <v>0</v>
      </c>
      <c r="E188" s="295">
        <f t="shared" si="130"/>
        <v>0</v>
      </c>
      <c r="F188" s="295">
        <f>SUM(AD188+AF188+AH188+AJ188+AL188+AN188+AP188)</f>
        <v>0</v>
      </c>
      <c r="G188" s="353"/>
      <c r="H188" s="362"/>
      <c r="I188" s="353"/>
      <c r="J188" s="362"/>
      <c r="K188" s="353"/>
      <c r="L188" s="362"/>
      <c r="M188" s="353"/>
      <c r="N188" s="362"/>
      <c r="O188" s="353"/>
      <c r="P188" s="362"/>
      <c r="Q188" s="353"/>
      <c r="R188" s="362"/>
      <c r="S188" s="353"/>
      <c r="T188" s="362"/>
      <c r="U188" s="353"/>
      <c r="V188" s="362"/>
      <c r="W188" s="353"/>
      <c r="X188" s="362"/>
      <c r="Y188" s="353"/>
      <c r="Z188" s="362"/>
      <c r="AA188" s="353"/>
      <c r="AB188" s="362"/>
      <c r="AC188" s="44"/>
      <c r="AD188" s="45"/>
      <c r="AE188" s="44"/>
      <c r="AF188" s="45"/>
      <c r="AG188" s="44"/>
      <c r="AH188" s="45"/>
      <c r="AI188" s="44"/>
      <c r="AJ188" s="45"/>
      <c r="AK188" s="44"/>
      <c r="AL188" s="45"/>
      <c r="AM188" s="44"/>
      <c r="AN188" s="45"/>
      <c r="AO188" s="44"/>
      <c r="AP188" s="45"/>
      <c r="AQ188" s="331"/>
      <c r="AR188" s="46"/>
      <c r="AS188" s="45"/>
      <c r="AT188" s="46"/>
      <c r="AU188" s="332"/>
      <c r="AV188" s="45"/>
      <c r="AW188" s="29" t="str">
        <f t="shared" si="115"/>
        <v/>
      </c>
      <c r="BV188" s="3"/>
      <c r="BW188" s="3"/>
      <c r="CA188" s="31" t="str">
        <f t="shared" si="116"/>
        <v/>
      </c>
      <c r="CB188" s="31" t="str">
        <f t="shared" si="117"/>
        <v/>
      </c>
      <c r="CC188" s="31" t="str">
        <f t="shared" si="118"/>
        <v/>
      </c>
      <c r="CD188" s="31" t="str">
        <f t="shared" si="121"/>
        <v/>
      </c>
      <c r="CH188" s="32">
        <f t="shared" si="122"/>
        <v>0</v>
      </c>
      <c r="CI188" s="32">
        <f t="shared" si="122"/>
        <v>0</v>
      </c>
      <c r="CJ188" s="32">
        <f t="shared" si="122"/>
        <v>0</v>
      </c>
      <c r="CK188" s="32">
        <f t="shared" si="123"/>
        <v>0</v>
      </c>
      <c r="CL188" s="32"/>
      <c r="CM188" s="14"/>
      <c r="CN188" s="14"/>
    </row>
    <row r="189" spans="1:92" ht="16.350000000000001" customHeight="1" x14ac:dyDescent="0.2">
      <c r="A189" s="2973" t="s">
        <v>223</v>
      </c>
      <c r="B189" s="3056" t="s">
        <v>197</v>
      </c>
      <c r="C189" s="2993"/>
      <c r="D189" s="363">
        <f>SUM(E189+F189)</f>
        <v>0</v>
      </c>
      <c r="E189" s="363">
        <f>SUM(AC189+AE189+AG189+AI189+AK189)</f>
        <v>0</v>
      </c>
      <c r="F189" s="363">
        <f>SUM(AD189+AF189+AH189+AJ189+AL189)</f>
        <v>0</v>
      </c>
      <c r="G189" s="137"/>
      <c r="H189" s="138"/>
      <c r="I189" s="137"/>
      <c r="J189" s="138"/>
      <c r="K189" s="137"/>
      <c r="L189" s="138"/>
      <c r="M189" s="137"/>
      <c r="N189" s="138"/>
      <c r="O189" s="137"/>
      <c r="P189" s="138"/>
      <c r="Q189" s="137"/>
      <c r="R189" s="138"/>
      <c r="S189" s="137"/>
      <c r="T189" s="138"/>
      <c r="U189" s="137"/>
      <c r="V189" s="138"/>
      <c r="W189" s="137"/>
      <c r="X189" s="138"/>
      <c r="Y189" s="137"/>
      <c r="Z189" s="138"/>
      <c r="AA189" s="137"/>
      <c r="AB189" s="138"/>
      <c r="AC189" s="364"/>
      <c r="AD189" s="365"/>
      <c r="AE189" s="364"/>
      <c r="AF189" s="365"/>
      <c r="AG189" s="364"/>
      <c r="AH189" s="365"/>
      <c r="AI189" s="364"/>
      <c r="AJ189" s="365"/>
      <c r="AK189" s="364"/>
      <c r="AL189" s="365"/>
      <c r="AM189" s="137"/>
      <c r="AN189" s="138"/>
      <c r="AO189" s="137"/>
      <c r="AP189" s="138"/>
      <c r="AQ189" s="366"/>
      <c r="AR189" s="367"/>
      <c r="AS189" s="365"/>
      <c r="AT189" s="367"/>
      <c r="AU189" s="368"/>
      <c r="AV189" s="368"/>
      <c r="AW189" s="29" t="str">
        <f t="shared" si="115"/>
        <v/>
      </c>
      <c r="BV189" s="3"/>
      <c r="BW189" s="3"/>
      <c r="CA189" s="31" t="str">
        <f t="shared" si="116"/>
        <v/>
      </c>
      <c r="CB189" s="31" t="str">
        <f t="shared" si="117"/>
        <v/>
      </c>
      <c r="CC189" s="31" t="str">
        <f t="shared" si="118"/>
        <v/>
      </c>
      <c r="CD189" s="31" t="str">
        <f t="shared" si="121"/>
        <v/>
      </c>
      <c r="CH189" s="32">
        <f t="shared" si="122"/>
        <v>0</v>
      </c>
      <c r="CI189" s="32">
        <f t="shared" si="122"/>
        <v>0</v>
      </c>
      <c r="CJ189" s="32">
        <f t="shared" si="122"/>
        <v>0</v>
      </c>
      <c r="CK189" s="32">
        <f t="shared" si="123"/>
        <v>0</v>
      </c>
      <c r="CL189" s="32"/>
      <c r="CM189" s="14"/>
      <c r="CN189" s="14"/>
    </row>
    <row r="190" spans="1:92" ht="16.350000000000001" customHeight="1" x14ac:dyDescent="0.2">
      <c r="A190" s="2912"/>
      <c r="B190" s="2912" t="s">
        <v>215</v>
      </c>
      <c r="C190" s="310" t="s">
        <v>216</v>
      </c>
      <c r="D190" s="277">
        <f t="shared" si="129"/>
        <v>0</v>
      </c>
      <c r="E190" s="277">
        <f>SUM(AC190+AE190+AG190+AI190+AK190)</f>
        <v>0</v>
      </c>
      <c r="F190" s="369">
        <f t="shared" ref="E190:F193" si="131">SUM(AD190+AF190+AH190+AJ190+AL190)</f>
        <v>0</v>
      </c>
      <c r="G190" s="370"/>
      <c r="H190" s="371"/>
      <c r="I190" s="370"/>
      <c r="J190" s="371"/>
      <c r="K190" s="370"/>
      <c r="L190" s="371"/>
      <c r="M190" s="370"/>
      <c r="N190" s="371"/>
      <c r="O190" s="370"/>
      <c r="P190" s="371"/>
      <c r="Q190" s="370"/>
      <c r="R190" s="371"/>
      <c r="S190" s="370"/>
      <c r="T190" s="371"/>
      <c r="U190" s="370"/>
      <c r="V190" s="371"/>
      <c r="W190" s="370"/>
      <c r="X190" s="371"/>
      <c r="Y190" s="370"/>
      <c r="Z190" s="371"/>
      <c r="AA190" s="370"/>
      <c r="AB190" s="371"/>
      <c r="AC190" s="23"/>
      <c r="AD190" s="24"/>
      <c r="AE190" s="23"/>
      <c r="AF190" s="24"/>
      <c r="AG190" s="23"/>
      <c r="AH190" s="24"/>
      <c r="AI190" s="23"/>
      <c r="AJ190" s="24"/>
      <c r="AK190" s="23"/>
      <c r="AL190" s="24"/>
      <c r="AM190" s="370"/>
      <c r="AN190" s="371"/>
      <c r="AO190" s="370"/>
      <c r="AP190" s="371"/>
      <c r="AQ190" s="292"/>
      <c r="AR190" s="26"/>
      <c r="AS190" s="24"/>
      <c r="AT190" s="26"/>
      <c r="AU190" s="28"/>
      <c r="AV190" s="24"/>
      <c r="AW190" s="29" t="str">
        <f t="shared" si="115"/>
        <v/>
      </c>
      <c r="BV190" s="3"/>
      <c r="BW190" s="3"/>
      <c r="CA190" s="31" t="str">
        <f t="shared" si="116"/>
        <v/>
      </c>
      <c r="CB190" s="31" t="str">
        <f t="shared" si="117"/>
        <v/>
      </c>
      <c r="CC190" s="31" t="str">
        <f t="shared" si="118"/>
        <v/>
      </c>
      <c r="CD190" s="31" t="str">
        <f t="shared" si="121"/>
        <v/>
      </c>
      <c r="CH190" s="32">
        <f t="shared" si="122"/>
        <v>0</v>
      </c>
      <c r="CI190" s="32">
        <f t="shared" si="122"/>
        <v>0</v>
      </c>
      <c r="CJ190" s="32">
        <f t="shared" si="122"/>
        <v>0</v>
      </c>
      <c r="CK190" s="32">
        <f t="shared" si="123"/>
        <v>0</v>
      </c>
      <c r="CL190" s="32"/>
      <c r="CM190" s="14"/>
      <c r="CN190" s="14"/>
    </row>
    <row r="191" spans="1:92" ht="16.350000000000001" customHeight="1" x14ac:dyDescent="0.2">
      <c r="A191" s="2912"/>
      <c r="B191" s="2912"/>
      <c r="C191" s="372" t="s">
        <v>224</v>
      </c>
      <c r="D191" s="295">
        <f t="shared" si="129"/>
        <v>0</v>
      </c>
      <c r="E191" s="295">
        <f t="shared" si="131"/>
        <v>0</v>
      </c>
      <c r="F191" s="373">
        <f t="shared" si="131"/>
        <v>0</v>
      </c>
      <c r="G191" s="126"/>
      <c r="H191" s="374"/>
      <c r="I191" s="126"/>
      <c r="J191" s="374"/>
      <c r="K191" s="126"/>
      <c r="L191" s="374"/>
      <c r="M191" s="126"/>
      <c r="N191" s="374"/>
      <c r="O191" s="126"/>
      <c r="P191" s="374"/>
      <c r="Q191" s="126"/>
      <c r="R191" s="374"/>
      <c r="S191" s="126"/>
      <c r="T191" s="374"/>
      <c r="U191" s="126"/>
      <c r="V191" s="374"/>
      <c r="W191" s="126"/>
      <c r="X191" s="374"/>
      <c r="Y191" s="126"/>
      <c r="Z191" s="374"/>
      <c r="AA191" s="126"/>
      <c r="AB191" s="374"/>
      <c r="AC191" s="256"/>
      <c r="AD191" s="77"/>
      <c r="AE191" s="256"/>
      <c r="AF191" s="77"/>
      <c r="AG191" s="256"/>
      <c r="AH191" s="77"/>
      <c r="AI191" s="256"/>
      <c r="AJ191" s="77"/>
      <c r="AK191" s="256"/>
      <c r="AL191" s="77"/>
      <c r="AM191" s="289"/>
      <c r="AN191" s="374"/>
      <c r="AO191" s="289"/>
      <c r="AP191" s="374"/>
      <c r="AQ191" s="319"/>
      <c r="AR191" s="318"/>
      <c r="AS191" s="77"/>
      <c r="AT191" s="318"/>
      <c r="AU191" s="332"/>
      <c r="AV191" s="48"/>
      <c r="AW191" s="29" t="str">
        <f t="shared" si="115"/>
        <v/>
      </c>
      <c r="BV191" s="3"/>
      <c r="BW191" s="3"/>
      <c r="CA191" s="31" t="str">
        <f t="shared" si="116"/>
        <v/>
      </c>
      <c r="CB191" s="31" t="str">
        <f t="shared" si="117"/>
        <v/>
      </c>
      <c r="CC191" s="31" t="str">
        <f t="shared" si="118"/>
        <v/>
      </c>
      <c r="CD191" s="31" t="str">
        <f t="shared" si="121"/>
        <v/>
      </c>
      <c r="CH191" s="32">
        <f t="shared" si="122"/>
        <v>0</v>
      </c>
      <c r="CI191" s="32">
        <f t="shared" si="122"/>
        <v>0</v>
      </c>
      <c r="CJ191" s="32">
        <f t="shared" si="122"/>
        <v>0</v>
      </c>
      <c r="CK191" s="32">
        <f t="shared" si="123"/>
        <v>0</v>
      </c>
      <c r="CL191" s="14"/>
      <c r="CM191" s="14"/>
      <c r="CN191" s="14"/>
    </row>
    <row r="192" spans="1:92" ht="16.350000000000001" customHeight="1" x14ac:dyDescent="0.2">
      <c r="A192" s="2912"/>
      <c r="B192" s="2973" t="s">
        <v>95</v>
      </c>
      <c r="C192" s="346" t="s">
        <v>216</v>
      </c>
      <c r="D192" s="277">
        <f t="shared" si="129"/>
        <v>0</v>
      </c>
      <c r="E192" s="311">
        <f t="shared" si="131"/>
        <v>0</v>
      </c>
      <c r="F192" s="369">
        <f t="shared" si="131"/>
        <v>0</v>
      </c>
      <c r="G192" s="280"/>
      <c r="H192" s="375"/>
      <c r="I192" s="280"/>
      <c r="J192" s="375"/>
      <c r="K192" s="280"/>
      <c r="L192" s="375"/>
      <c r="M192" s="280"/>
      <c r="N192" s="375"/>
      <c r="O192" s="280"/>
      <c r="P192" s="375"/>
      <c r="Q192" s="280"/>
      <c r="R192" s="375"/>
      <c r="S192" s="280"/>
      <c r="T192" s="375"/>
      <c r="U192" s="280"/>
      <c r="V192" s="375"/>
      <c r="W192" s="280"/>
      <c r="X192" s="375"/>
      <c r="Y192" s="280"/>
      <c r="Z192" s="375"/>
      <c r="AA192" s="280"/>
      <c r="AB192" s="375"/>
      <c r="AC192" s="25"/>
      <c r="AD192" s="61"/>
      <c r="AE192" s="25"/>
      <c r="AF192" s="61"/>
      <c r="AG192" s="25"/>
      <c r="AH192" s="61"/>
      <c r="AI192" s="25"/>
      <c r="AJ192" s="61"/>
      <c r="AK192" s="25"/>
      <c r="AL192" s="61"/>
      <c r="AM192" s="280"/>
      <c r="AN192" s="375"/>
      <c r="AO192" s="280"/>
      <c r="AP192" s="375"/>
      <c r="AQ192" s="283"/>
      <c r="AR192" s="60"/>
      <c r="AS192" s="61"/>
      <c r="AT192" s="60"/>
      <c r="AU192" s="28"/>
      <c r="AV192" s="28"/>
      <c r="AW192" s="29" t="str">
        <f t="shared" si="115"/>
        <v/>
      </c>
      <c r="BV192" s="3"/>
      <c r="BW192" s="3"/>
      <c r="CA192" s="31" t="str">
        <f t="shared" si="116"/>
        <v/>
      </c>
      <c r="CB192" s="31" t="str">
        <f t="shared" si="117"/>
        <v/>
      </c>
      <c r="CC192" s="31" t="str">
        <f t="shared" si="118"/>
        <v/>
      </c>
      <c r="CD192" s="31" t="str">
        <f t="shared" si="121"/>
        <v/>
      </c>
      <c r="CH192" s="32">
        <f t="shared" si="122"/>
        <v>0</v>
      </c>
      <c r="CI192" s="32">
        <f t="shared" si="122"/>
        <v>0</v>
      </c>
      <c r="CJ192" s="32">
        <f t="shared" si="122"/>
        <v>0</v>
      </c>
      <c r="CK192" s="32">
        <f t="shared" si="123"/>
        <v>0</v>
      </c>
      <c r="CL192" s="14"/>
      <c r="CM192" s="14"/>
      <c r="CN192" s="14"/>
    </row>
    <row r="193" spans="1:92" ht="16.350000000000001" customHeight="1" x14ac:dyDescent="0.2">
      <c r="A193" s="2966"/>
      <c r="B193" s="2966"/>
      <c r="C193" s="376" t="s">
        <v>225</v>
      </c>
      <c r="D193" s="295">
        <f t="shared" si="129"/>
        <v>0</v>
      </c>
      <c r="E193" s="311">
        <f t="shared" si="131"/>
        <v>0</v>
      </c>
      <c r="F193" s="369">
        <f t="shared" si="131"/>
        <v>0</v>
      </c>
      <c r="G193" s="298"/>
      <c r="H193" s="377"/>
      <c r="I193" s="298"/>
      <c r="J193" s="377"/>
      <c r="K193" s="298"/>
      <c r="L193" s="377"/>
      <c r="M193" s="298"/>
      <c r="N193" s="377"/>
      <c r="O193" s="298"/>
      <c r="P193" s="377"/>
      <c r="Q193" s="298"/>
      <c r="R193" s="377"/>
      <c r="S193" s="298"/>
      <c r="T193" s="377"/>
      <c r="U193" s="298"/>
      <c r="V193" s="377"/>
      <c r="W193" s="298"/>
      <c r="X193" s="377"/>
      <c r="Y193" s="298"/>
      <c r="Z193" s="377"/>
      <c r="AA193" s="298"/>
      <c r="AB193" s="377"/>
      <c r="AC193" s="378"/>
      <c r="AD193" s="303"/>
      <c r="AE193" s="378"/>
      <c r="AF193" s="303"/>
      <c r="AG193" s="378"/>
      <c r="AH193" s="303"/>
      <c r="AI193" s="378"/>
      <c r="AJ193" s="303"/>
      <c r="AK193" s="378"/>
      <c r="AL193" s="303"/>
      <c r="AM193" s="379"/>
      <c r="AN193" s="377"/>
      <c r="AO193" s="379"/>
      <c r="AP193" s="377"/>
      <c r="AQ193" s="302"/>
      <c r="AR193" s="301"/>
      <c r="AS193" s="303"/>
      <c r="AT193" s="301"/>
      <c r="AU193" s="332"/>
      <c r="AV193" s="45"/>
      <c r="AW193" s="29" t="str">
        <f t="shared" si="115"/>
        <v/>
      </c>
      <c r="BV193" s="3"/>
      <c r="BW193" s="3"/>
      <c r="CA193" s="31" t="str">
        <f t="shared" si="116"/>
        <v/>
      </c>
      <c r="CB193" s="31" t="str">
        <f t="shared" si="117"/>
        <v/>
      </c>
      <c r="CC193" s="31" t="str">
        <f t="shared" si="118"/>
        <v/>
      </c>
      <c r="CD193" s="31" t="str">
        <f t="shared" si="121"/>
        <v/>
      </c>
      <c r="CH193" s="32">
        <f t="shared" si="122"/>
        <v>0</v>
      </c>
      <c r="CI193" s="32">
        <f t="shared" si="122"/>
        <v>0</v>
      </c>
      <c r="CJ193" s="32">
        <f t="shared" si="122"/>
        <v>0</v>
      </c>
      <c r="CK193" s="32">
        <f t="shared" si="123"/>
        <v>0</v>
      </c>
      <c r="CL193" s="14"/>
      <c r="CM193" s="14"/>
      <c r="CN193" s="14"/>
    </row>
    <row r="194" spans="1:92" ht="19.5" customHeight="1" x14ac:dyDescent="0.2">
      <c r="A194" s="3057" t="s">
        <v>226</v>
      </c>
      <c r="B194" s="2973" t="s">
        <v>227</v>
      </c>
      <c r="C194" s="380" t="s">
        <v>228</v>
      </c>
      <c r="D194" s="277">
        <f t="shared" si="129"/>
        <v>0</v>
      </c>
      <c r="E194" s="277">
        <f>SUM(AA194+AC194+AE194+AG194+AI194+AK194+AM194+AO194)</f>
        <v>0</v>
      </c>
      <c r="F194" s="381">
        <f>SUM(AB194+AD194+AF194+AH194+AJ194+AL194+AN194+AP194)</f>
        <v>0</v>
      </c>
      <c r="G194" s="291"/>
      <c r="H194" s="325"/>
      <c r="I194" s="291"/>
      <c r="J194" s="325"/>
      <c r="K194" s="291"/>
      <c r="L194" s="325"/>
      <c r="M194" s="291"/>
      <c r="N194" s="325"/>
      <c r="O194" s="291"/>
      <c r="P194" s="325"/>
      <c r="Q194" s="291"/>
      <c r="R194" s="325"/>
      <c r="S194" s="291"/>
      <c r="T194" s="325"/>
      <c r="U194" s="291"/>
      <c r="V194" s="325"/>
      <c r="W194" s="291"/>
      <c r="X194" s="325"/>
      <c r="Y194" s="291"/>
      <c r="Z194" s="325"/>
      <c r="AA194" s="23"/>
      <c r="AB194" s="24"/>
      <c r="AC194" s="23"/>
      <c r="AD194" s="24"/>
      <c r="AE194" s="23"/>
      <c r="AF194" s="24"/>
      <c r="AG194" s="23"/>
      <c r="AH194" s="24"/>
      <c r="AI194" s="23"/>
      <c r="AJ194" s="24"/>
      <c r="AK194" s="23"/>
      <c r="AL194" s="24"/>
      <c r="AM194" s="23"/>
      <c r="AN194" s="24"/>
      <c r="AO194" s="23"/>
      <c r="AP194" s="24"/>
      <c r="AQ194" s="292"/>
      <c r="AR194" s="26"/>
      <c r="AS194" s="24"/>
      <c r="AT194" s="26"/>
      <c r="AU194" s="28"/>
      <c r="AV194" s="24"/>
      <c r="AW194" s="29" t="str">
        <f t="shared" si="115"/>
        <v/>
      </c>
      <c r="BV194" s="3"/>
      <c r="BW194" s="3"/>
      <c r="CA194" s="31" t="str">
        <f t="shared" si="116"/>
        <v/>
      </c>
      <c r="CB194" s="31" t="str">
        <f t="shared" si="117"/>
        <v/>
      </c>
      <c r="CC194" s="31" t="str">
        <f t="shared" si="118"/>
        <v/>
      </c>
      <c r="CD194" s="31" t="str">
        <f t="shared" si="121"/>
        <v/>
      </c>
      <c r="CH194" s="32">
        <f t="shared" si="122"/>
        <v>0</v>
      </c>
      <c r="CI194" s="32">
        <f t="shared" si="122"/>
        <v>0</v>
      </c>
      <c r="CJ194" s="32">
        <f t="shared" si="122"/>
        <v>0</v>
      </c>
      <c r="CK194" s="32">
        <f t="shared" si="123"/>
        <v>0</v>
      </c>
      <c r="CL194" s="14"/>
      <c r="CM194" s="14"/>
      <c r="CN194" s="14"/>
    </row>
    <row r="195" spans="1:92" ht="24.75" customHeight="1" x14ac:dyDescent="0.2">
      <c r="A195" s="3049"/>
      <c r="B195" s="2912"/>
      <c r="C195" s="382" t="s">
        <v>229</v>
      </c>
      <c r="D195" s="286">
        <f t="shared" si="129"/>
        <v>0</v>
      </c>
      <c r="E195" s="286">
        <f>SUM(AA195+AC195+AE195+AG195+AI195+AK195+AM195+AO195)</f>
        <v>0</v>
      </c>
      <c r="F195" s="383">
        <f t="shared" ref="F195:F196" si="132">SUM(AB195+AD195+AF195+AH195+AJ195+AL195+AN195+AP195)</f>
        <v>0</v>
      </c>
      <c r="G195" s="384"/>
      <c r="H195" s="359"/>
      <c r="I195" s="384"/>
      <c r="J195" s="359"/>
      <c r="K195" s="384"/>
      <c r="L195" s="359"/>
      <c r="M195" s="384"/>
      <c r="N195" s="359"/>
      <c r="O195" s="384"/>
      <c r="P195" s="359"/>
      <c r="Q195" s="384"/>
      <c r="R195" s="359"/>
      <c r="S195" s="384"/>
      <c r="T195" s="359"/>
      <c r="U195" s="384"/>
      <c r="V195" s="359"/>
      <c r="W195" s="384"/>
      <c r="X195" s="359"/>
      <c r="Y195" s="384"/>
      <c r="Z195" s="359"/>
      <c r="AA195" s="256"/>
      <c r="AB195" s="77"/>
      <c r="AC195" s="256"/>
      <c r="AD195" s="77"/>
      <c r="AE195" s="256"/>
      <c r="AF195" s="77"/>
      <c r="AG195" s="256"/>
      <c r="AH195" s="77"/>
      <c r="AI195" s="256"/>
      <c r="AJ195" s="77"/>
      <c r="AK195" s="256"/>
      <c r="AL195" s="77"/>
      <c r="AM195" s="256"/>
      <c r="AN195" s="77"/>
      <c r="AO195" s="256"/>
      <c r="AP195" s="77"/>
      <c r="AQ195" s="319"/>
      <c r="AR195" s="318"/>
      <c r="AS195" s="77"/>
      <c r="AT195" s="318"/>
      <c r="AU195" s="320"/>
      <c r="AV195" s="77"/>
      <c r="AW195" s="29" t="str">
        <f t="shared" si="115"/>
        <v/>
      </c>
      <c r="BV195" s="3"/>
      <c r="BW195" s="3"/>
      <c r="CA195" s="31" t="str">
        <f t="shared" si="116"/>
        <v/>
      </c>
      <c r="CB195" s="31" t="str">
        <f t="shared" si="117"/>
        <v/>
      </c>
      <c r="CC195" s="31" t="str">
        <f t="shared" si="118"/>
        <v/>
      </c>
      <c r="CD195" s="31" t="str">
        <f t="shared" si="121"/>
        <v/>
      </c>
      <c r="CH195" s="32">
        <f t="shared" si="122"/>
        <v>0</v>
      </c>
      <c r="CI195" s="32">
        <f t="shared" si="122"/>
        <v>0</v>
      </c>
      <c r="CJ195" s="32">
        <f t="shared" si="122"/>
        <v>0</v>
      </c>
      <c r="CK195" s="32">
        <f t="shared" si="123"/>
        <v>0</v>
      </c>
      <c r="CL195" s="14"/>
      <c r="CM195" s="14"/>
      <c r="CN195" s="14"/>
    </row>
    <row r="196" spans="1:92" ht="27" customHeight="1" x14ac:dyDescent="0.2">
      <c r="A196" s="3050"/>
      <c r="B196" s="2966"/>
      <c r="C196" s="385" t="s">
        <v>230</v>
      </c>
      <c r="D196" s="295">
        <f t="shared" si="129"/>
        <v>0</v>
      </c>
      <c r="E196" s="295">
        <f t="shared" ref="E196" si="133">SUM(AA196+AC196+AE196+AG196+AI196+AK196+AM196+AO196)</f>
        <v>0</v>
      </c>
      <c r="F196" s="386">
        <f t="shared" si="132"/>
        <v>0</v>
      </c>
      <c r="G196" s="353"/>
      <c r="H196" s="362"/>
      <c r="I196" s="353"/>
      <c r="J196" s="362"/>
      <c r="K196" s="353"/>
      <c r="L196" s="362"/>
      <c r="M196" s="353"/>
      <c r="N196" s="362"/>
      <c r="O196" s="353"/>
      <c r="P196" s="362"/>
      <c r="Q196" s="353"/>
      <c r="R196" s="362"/>
      <c r="S196" s="353"/>
      <c r="T196" s="362"/>
      <c r="U196" s="353"/>
      <c r="V196" s="362"/>
      <c r="W196" s="353"/>
      <c r="X196" s="362"/>
      <c r="Y196" s="353"/>
      <c r="Z196" s="362"/>
      <c r="AA196" s="44"/>
      <c r="AB196" s="45"/>
      <c r="AC196" s="44"/>
      <c r="AD196" s="45"/>
      <c r="AE196" s="44"/>
      <c r="AF196" s="45"/>
      <c r="AG196" s="44"/>
      <c r="AH196" s="45"/>
      <c r="AI196" s="44"/>
      <c r="AJ196" s="45"/>
      <c r="AK196" s="44"/>
      <c r="AL196" s="45"/>
      <c r="AM196" s="44"/>
      <c r="AN196" s="45"/>
      <c r="AO196" s="44"/>
      <c r="AP196" s="45"/>
      <c r="AQ196" s="331"/>
      <c r="AR196" s="45"/>
      <c r="AS196" s="45"/>
      <c r="AT196" s="45"/>
      <c r="AU196" s="48"/>
      <c r="AV196" s="45"/>
      <c r="AW196" s="29" t="str">
        <f t="shared" si="115"/>
        <v/>
      </c>
      <c r="BV196" s="3"/>
      <c r="BW196" s="3"/>
      <c r="CA196" s="31" t="str">
        <f t="shared" si="116"/>
        <v/>
      </c>
      <c r="CB196" s="31" t="str">
        <f t="shared" si="117"/>
        <v/>
      </c>
      <c r="CC196" s="31" t="str">
        <f t="shared" si="118"/>
        <v/>
      </c>
      <c r="CD196" s="31" t="str">
        <f t="shared" si="121"/>
        <v/>
      </c>
      <c r="CH196" s="32">
        <f t="shared" si="122"/>
        <v>0</v>
      </c>
      <c r="CI196" s="32">
        <f t="shared" si="122"/>
        <v>0</v>
      </c>
      <c r="CJ196" s="32">
        <f t="shared" si="122"/>
        <v>0</v>
      </c>
      <c r="CK196" s="32">
        <f t="shared" si="123"/>
        <v>0</v>
      </c>
      <c r="CL196" s="14"/>
      <c r="CM196" s="14"/>
      <c r="CN196" s="14"/>
    </row>
    <row r="197" spans="1:92" ht="32.25" customHeight="1" x14ac:dyDescent="0.2">
      <c r="A197" s="3049" t="s">
        <v>231</v>
      </c>
      <c r="B197" s="2973" t="s">
        <v>232</v>
      </c>
      <c r="C197" s="387" t="s">
        <v>233</v>
      </c>
      <c r="D197" s="311">
        <f>SUM(E197+F197)</f>
        <v>0</v>
      </c>
      <c r="E197" s="311">
        <f>SUM(AC197+AE197+AG197+AI197+AK197+AM197+AO197)</f>
        <v>0</v>
      </c>
      <c r="F197" s="388">
        <f>SUM(AD197+AF197+AH197+AJ197+AL197+AN197+AP197)</f>
        <v>0</v>
      </c>
      <c r="G197" s="280"/>
      <c r="H197" s="375"/>
      <c r="I197" s="280"/>
      <c r="J197" s="375"/>
      <c r="K197" s="280"/>
      <c r="L197" s="375"/>
      <c r="M197" s="280"/>
      <c r="N197" s="375"/>
      <c r="O197" s="280"/>
      <c r="P197" s="375"/>
      <c r="Q197" s="280"/>
      <c r="R197" s="375"/>
      <c r="S197" s="280"/>
      <c r="T197" s="375"/>
      <c r="U197" s="280"/>
      <c r="V197" s="375"/>
      <c r="W197" s="280"/>
      <c r="X197" s="375"/>
      <c r="Y197" s="280"/>
      <c r="Z197" s="375"/>
      <c r="AA197" s="280"/>
      <c r="AB197" s="375"/>
      <c r="AC197" s="25"/>
      <c r="AD197" s="61"/>
      <c r="AE197" s="25"/>
      <c r="AF197" s="61"/>
      <c r="AG197" s="25"/>
      <c r="AH197" s="61"/>
      <c r="AI197" s="25"/>
      <c r="AJ197" s="61"/>
      <c r="AK197" s="25"/>
      <c r="AL197" s="61"/>
      <c r="AM197" s="25"/>
      <c r="AN197" s="61"/>
      <c r="AO197" s="25"/>
      <c r="AP197" s="61"/>
      <c r="AQ197" s="389"/>
      <c r="AR197" s="61"/>
      <c r="AS197" s="61"/>
      <c r="AT197" s="61"/>
      <c r="AU197" s="390"/>
      <c r="AV197" s="61"/>
      <c r="AW197" s="29" t="str">
        <f t="shared" si="115"/>
        <v/>
      </c>
      <c r="BV197" s="3"/>
      <c r="BW197" s="3"/>
      <c r="CA197" s="31" t="str">
        <f t="shared" si="116"/>
        <v/>
      </c>
      <c r="CB197" s="31" t="str">
        <f t="shared" si="117"/>
        <v/>
      </c>
      <c r="CC197" s="31" t="str">
        <f t="shared" si="118"/>
        <v/>
      </c>
      <c r="CD197" s="31" t="str">
        <f t="shared" si="121"/>
        <v/>
      </c>
      <c r="CH197" s="32">
        <f t="shared" si="122"/>
        <v>0</v>
      </c>
      <c r="CI197" s="32">
        <f t="shared" si="122"/>
        <v>0</v>
      </c>
      <c r="CJ197" s="32">
        <f t="shared" si="122"/>
        <v>0</v>
      </c>
      <c r="CK197" s="32">
        <f t="shared" si="123"/>
        <v>0</v>
      </c>
      <c r="CL197" s="14"/>
      <c r="CM197" s="14"/>
      <c r="CN197" s="14"/>
    </row>
    <row r="198" spans="1:92" ht="29.25" customHeight="1" x14ac:dyDescent="0.2">
      <c r="A198" s="3050"/>
      <c r="B198" s="2966"/>
      <c r="C198" s="391" t="s">
        <v>234</v>
      </c>
      <c r="D198" s="295">
        <f>SUM(E198+F198)</f>
        <v>0</v>
      </c>
      <c r="E198" s="295">
        <f>SUM(AC198+AE198+AG198+AI198+AK198+AM198+AO198)</f>
        <v>0</v>
      </c>
      <c r="F198" s="386">
        <f>SUM(AD198+AF198+AH198+AJ198+AL198+AN198+AP198)</f>
        <v>0</v>
      </c>
      <c r="G198" s="298"/>
      <c r="H198" s="136"/>
      <c r="I198" s="298"/>
      <c r="J198" s="136"/>
      <c r="K198" s="298"/>
      <c r="L198" s="136"/>
      <c r="M198" s="298"/>
      <c r="N198" s="136"/>
      <c r="O198" s="298"/>
      <c r="P198" s="136"/>
      <c r="Q198" s="298"/>
      <c r="R198" s="136"/>
      <c r="S198" s="298"/>
      <c r="T198" s="136"/>
      <c r="U198" s="298"/>
      <c r="V198" s="136"/>
      <c r="W198" s="298"/>
      <c r="X198" s="136"/>
      <c r="Y198" s="298"/>
      <c r="Z198" s="136"/>
      <c r="AA198" s="298"/>
      <c r="AB198" s="136"/>
      <c r="AC198" s="44"/>
      <c r="AD198" s="45"/>
      <c r="AE198" s="44"/>
      <c r="AF198" s="45"/>
      <c r="AG198" s="44"/>
      <c r="AH198" s="45"/>
      <c r="AI198" s="44"/>
      <c r="AJ198" s="45"/>
      <c r="AK198" s="44"/>
      <c r="AL198" s="45"/>
      <c r="AM198" s="44"/>
      <c r="AN198" s="45"/>
      <c r="AO198" s="44"/>
      <c r="AP198" s="45"/>
      <c r="AQ198" s="392"/>
      <c r="AR198" s="45"/>
      <c r="AS198" s="45"/>
      <c r="AT198" s="45"/>
      <c r="AU198" s="393"/>
      <c r="AV198" s="45"/>
      <c r="AW198" s="29" t="str">
        <f t="shared" si="115"/>
        <v/>
      </c>
      <c r="BV198" s="3"/>
      <c r="BW198" s="3"/>
      <c r="CA198" s="31" t="str">
        <f t="shared" si="116"/>
        <v/>
      </c>
      <c r="CB198" s="31" t="str">
        <f t="shared" si="117"/>
        <v/>
      </c>
      <c r="CC198" s="31" t="str">
        <f t="shared" si="118"/>
        <v/>
      </c>
      <c r="CD198" s="31" t="str">
        <f>IF(CK198=1," * El número de actividades en Pacientes Diabéticos en Control PSCV NO DEBE superar el total. ","")</f>
        <v/>
      </c>
      <c r="CH198" s="32">
        <f>IF($D198&lt;AR198,1,0)</f>
        <v>0</v>
      </c>
      <c r="CI198" s="32">
        <f>IF($D198&lt;AS198,1,0)</f>
        <v>0</v>
      </c>
      <c r="CJ198" s="32">
        <f>IF($D198&lt;AT198,1,0)</f>
        <v>0</v>
      </c>
      <c r="CK198" s="32">
        <f>IF($D198&lt;AV198,1,0)</f>
        <v>0</v>
      </c>
      <c r="CL198" s="14"/>
      <c r="CM198" s="14"/>
      <c r="CN198" s="14"/>
    </row>
    <row r="199" spans="1:92" ht="37.5" customHeight="1" x14ac:dyDescent="0.2">
      <c r="A199" s="49" t="s">
        <v>235</v>
      </c>
      <c r="B199" s="86"/>
      <c r="C199" s="86"/>
      <c r="D199" s="86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2" ht="30" customHeight="1" x14ac:dyDescent="0.2">
      <c r="A200" s="3033" t="s">
        <v>236</v>
      </c>
      <c r="B200" s="3034"/>
      <c r="C200" s="3035"/>
      <c r="D200" s="3017" t="s">
        <v>4</v>
      </c>
      <c r="E200" s="3018"/>
      <c r="F200" s="3019"/>
      <c r="G200" s="2984" t="s">
        <v>5</v>
      </c>
      <c r="H200" s="2982"/>
      <c r="I200" s="2982"/>
      <c r="J200" s="2982"/>
      <c r="K200" s="2982"/>
      <c r="L200" s="2982"/>
      <c r="M200" s="2982"/>
      <c r="N200" s="2982"/>
      <c r="O200" s="2982"/>
      <c r="P200" s="2982"/>
      <c r="Q200" s="2982"/>
      <c r="R200" s="2982"/>
      <c r="S200" s="2982"/>
      <c r="T200" s="2982"/>
      <c r="U200" s="2982"/>
      <c r="V200" s="2982"/>
      <c r="W200" s="2982"/>
      <c r="X200" s="2982"/>
      <c r="Y200" s="2982"/>
      <c r="Z200" s="2982"/>
      <c r="AA200" s="2982"/>
      <c r="AB200" s="2982"/>
      <c r="AC200" s="2982"/>
      <c r="AD200" s="2982"/>
      <c r="AE200" s="2982"/>
      <c r="AF200" s="2982"/>
      <c r="AG200" s="2982"/>
      <c r="AH200" s="2982"/>
      <c r="AI200" s="2982"/>
      <c r="AJ200" s="2982"/>
      <c r="AK200" s="2982"/>
      <c r="AL200" s="2982"/>
      <c r="AM200" s="2982"/>
      <c r="AN200" s="2982"/>
      <c r="AO200" s="2982"/>
      <c r="AP200" s="2983"/>
      <c r="AQ200" s="3053" t="s">
        <v>192</v>
      </c>
      <c r="AR200" s="3010" t="s">
        <v>237</v>
      </c>
      <c r="AS200" s="3010" t="s">
        <v>238</v>
      </c>
      <c r="AT200" s="3010" t="s">
        <v>239</v>
      </c>
      <c r="AU200" s="3010" t="s">
        <v>240</v>
      </c>
      <c r="BV200" s="3"/>
      <c r="BW200" s="3"/>
      <c r="CH200" s="14"/>
      <c r="CI200" s="14"/>
      <c r="CJ200" s="14"/>
      <c r="CK200" s="14"/>
      <c r="CL200" s="14"/>
      <c r="CM200" s="14"/>
      <c r="CN200" s="14"/>
    </row>
    <row r="201" spans="1:92" ht="32.1" customHeight="1" x14ac:dyDescent="0.2">
      <c r="A201" s="2933"/>
      <c r="B201" s="2934"/>
      <c r="C201" s="2935"/>
      <c r="D201" s="3051"/>
      <c r="E201" s="3052"/>
      <c r="F201" s="2961"/>
      <c r="G201" s="2980" t="s">
        <v>13</v>
      </c>
      <c r="H201" s="2981"/>
      <c r="I201" s="2984" t="s">
        <v>14</v>
      </c>
      <c r="J201" s="2983"/>
      <c r="K201" s="2982" t="s">
        <v>15</v>
      </c>
      <c r="L201" s="2983"/>
      <c r="M201" s="2984" t="s">
        <v>16</v>
      </c>
      <c r="N201" s="2983"/>
      <c r="O201" s="2984" t="s">
        <v>17</v>
      </c>
      <c r="P201" s="2983"/>
      <c r="Q201" s="2984" t="s">
        <v>18</v>
      </c>
      <c r="R201" s="2983"/>
      <c r="S201" s="2984" t="s">
        <v>19</v>
      </c>
      <c r="T201" s="2983"/>
      <c r="U201" s="2984" t="s">
        <v>20</v>
      </c>
      <c r="V201" s="2983"/>
      <c r="W201" s="2984" t="s">
        <v>21</v>
      </c>
      <c r="X201" s="2983"/>
      <c r="Y201" s="2984" t="s">
        <v>22</v>
      </c>
      <c r="Z201" s="2993"/>
      <c r="AA201" s="2984" t="s">
        <v>23</v>
      </c>
      <c r="AB201" s="2993"/>
      <c r="AC201" s="2984" t="s">
        <v>24</v>
      </c>
      <c r="AD201" s="2993"/>
      <c r="AE201" s="2984" t="s">
        <v>25</v>
      </c>
      <c r="AF201" s="2993"/>
      <c r="AG201" s="2984" t="s">
        <v>26</v>
      </c>
      <c r="AH201" s="2993"/>
      <c r="AI201" s="2984" t="s">
        <v>27</v>
      </c>
      <c r="AJ201" s="2993"/>
      <c r="AK201" s="2984" t="s">
        <v>28</v>
      </c>
      <c r="AL201" s="2993"/>
      <c r="AM201" s="2984" t="s">
        <v>29</v>
      </c>
      <c r="AN201" s="2993"/>
      <c r="AO201" s="2984" t="s">
        <v>30</v>
      </c>
      <c r="AP201" s="2993"/>
      <c r="AQ201" s="3054"/>
      <c r="AR201" s="3013"/>
      <c r="AS201" s="3013"/>
      <c r="AT201" s="3013"/>
      <c r="AU201" s="3013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2" ht="16.350000000000001" customHeight="1" x14ac:dyDescent="0.2">
      <c r="A202" s="3036"/>
      <c r="B202" s="2937"/>
      <c r="C202" s="3037"/>
      <c r="D202" s="88" t="s">
        <v>31</v>
      </c>
      <c r="E202" s="16" t="s">
        <v>32</v>
      </c>
      <c r="F202" s="17" t="s">
        <v>33</v>
      </c>
      <c r="G202" s="90" t="s">
        <v>32</v>
      </c>
      <c r="H202" s="17" t="s">
        <v>33</v>
      </c>
      <c r="I202" s="90" t="s">
        <v>32</v>
      </c>
      <c r="J202" s="17" t="s">
        <v>33</v>
      </c>
      <c r="K202" s="18" t="s">
        <v>32</v>
      </c>
      <c r="L202" s="17" t="s">
        <v>33</v>
      </c>
      <c r="M202" s="18" t="s">
        <v>32</v>
      </c>
      <c r="N202" s="17" t="s">
        <v>33</v>
      </c>
      <c r="O202" s="18" t="s">
        <v>32</v>
      </c>
      <c r="P202" s="17" t="s">
        <v>33</v>
      </c>
      <c r="Q202" s="18" t="s">
        <v>32</v>
      </c>
      <c r="R202" s="17" t="s">
        <v>33</v>
      </c>
      <c r="S202" s="18" t="s">
        <v>32</v>
      </c>
      <c r="T202" s="17" t="s">
        <v>33</v>
      </c>
      <c r="U202" s="18" t="s">
        <v>32</v>
      </c>
      <c r="V202" s="17" t="s">
        <v>33</v>
      </c>
      <c r="W202" s="18" t="s">
        <v>32</v>
      </c>
      <c r="X202" s="17" t="s">
        <v>33</v>
      </c>
      <c r="Y202" s="18" t="s">
        <v>32</v>
      </c>
      <c r="Z202" s="17" t="s">
        <v>33</v>
      </c>
      <c r="AA202" s="18" t="s">
        <v>32</v>
      </c>
      <c r="AB202" s="17" t="s">
        <v>33</v>
      </c>
      <c r="AC202" s="18" t="s">
        <v>32</v>
      </c>
      <c r="AD202" s="17" t="s">
        <v>33</v>
      </c>
      <c r="AE202" s="18" t="s">
        <v>32</v>
      </c>
      <c r="AF202" s="17" t="s">
        <v>33</v>
      </c>
      <c r="AG202" s="18" t="s">
        <v>32</v>
      </c>
      <c r="AH202" s="17" t="s">
        <v>33</v>
      </c>
      <c r="AI202" s="18" t="s">
        <v>32</v>
      </c>
      <c r="AJ202" s="17" t="s">
        <v>33</v>
      </c>
      <c r="AK202" s="18" t="s">
        <v>32</v>
      </c>
      <c r="AL202" s="17" t="s">
        <v>33</v>
      </c>
      <c r="AM202" s="18" t="s">
        <v>32</v>
      </c>
      <c r="AN202" s="17" t="s">
        <v>33</v>
      </c>
      <c r="AO202" s="18" t="s">
        <v>32</v>
      </c>
      <c r="AP202" s="17" t="s">
        <v>33</v>
      </c>
      <c r="AQ202" s="3055"/>
      <c r="AR202" s="3016"/>
      <c r="AS202" s="3016"/>
      <c r="AT202" s="3016"/>
      <c r="AU202" s="3016"/>
      <c r="BX202" s="2"/>
      <c r="BY202" s="2"/>
      <c r="CH202" s="14"/>
      <c r="CI202" s="14"/>
      <c r="CJ202" s="14"/>
      <c r="CK202" s="14"/>
      <c r="CL202" s="14"/>
      <c r="CM202" s="14"/>
      <c r="CN202" s="14"/>
    </row>
    <row r="203" spans="1:92" ht="16.350000000000001" customHeight="1" x14ac:dyDescent="0.2">
      <c r="A203" s="3040" t="s">
        <v>241</v>
      </c>
      <c r="B203" s="3041"/>
      <c r="C203" s="3042"/>
      <c r="D203" s="394">
        <f>SUM(E203+F203)</f>
        <v>0</v>
      </c>
      <c r="E203" s="21">
        <f>+K203+M203+O203+Q203+S203</f>
        <v>0</v>
      </c>
      <c r="F203" s="395">
        <f>+L203+N203+P203+R203+T203</f>
        <v>0</v>
      </c>
      <c r="G203" s="280"/>
      <c r="H203" s="375"/>
      <c r="I203" s="280"/>
      <c r="J203" s="375"/>
      <c r="K203" s="25"/>
      <c r="L203" s="61"/>
      <c r="M203" s="25"/>
      <c r="N203" s="61"/>
      <c r="O203" s="25"/>
      <c r="P203" s="61"/>
      <c r="Q203" s="25"/>
      <c r="R203" s="61"/>
      <c r="S203" s="25"/>
      <c r="T203" s="61"/>
      <c r="U203" s="396"/>
      <c r="V203" s="397"/>
      <c r="W203" s="396"/>
      <c r="X203" s="397"/>
      <c r="Y203" s="396"/>
      <c r="Z203" s="397"/>
      <c r="AA203" s="396"/>
      <c r="AB203" s="398"/>
      <c r="AC203" s="396"/>
      <c r="AD203" s="398"/>
      <c r="AE203" s="396"/>
      <c r="AF203" s="398"/>
      <c r="AG203" s="396"/>
      <c r="AH203" s="398"/>
      <c r="AI203" s="396"/>
      <c r="AJ203" s="398"/>
      <c r="AK203" s="396"/>
      <c r="AL203" s="398"/>
      <c r="AM203" s="396"/>
      <c r="AN203" s="398"/>
      <c r="AO203" s="396"/>
      <c r="AP203" s="398"/>
      <c r="AQ203" s="283"/>
      <c r="AR203" s="399">
        <f>SUM(AS203:AU203)</f>
        <v>0</v>
      </c>
      <c r="AS203" s="61"/>
      <c r="AT203" s="61"/>
      <c r="AU203" s="61"/>
      <c r="AV203" s="29" t="str">
        <f t="shared" ref="AV203:AV206" si="134">$CA203&amp;$CB203&amp;$CC203&amp;$CD203&amp;$CE203&amp;$CF203&amp;$CG203</f>
        <v/>
      </c>
      <c r="BX203" s="2"/>
      <c r="BY203" s="2"/>
      <c r="CA203" s="31" t="str">
        <f t="shared" ref="CA203:CA208" si="135">IF(CH203=1,"* El número de actividades en usuarios en situacion de discapacidad NO DEBE ser mayor al total. ","")</f>
        <v/>
      </c>
      <c r="CB203" s="31" t="str">
        <f>IF(CI203=1,"* El número de actividades en usuarios JUNJI NO DEBE ser mayor al total. ","")</f>
        <v/>
      </c>
      <c r="CC203" s="31" t="str">
        <f>IF(CJ203=1,"* El número de actividades en usuarios INTEGRA NO DEBE ser mayor al total. ","")</f>
        <v/>
      </c>
      <c r="CD203" s="31" t="str">
        <f>IF(CK203=1,"* El número de actividades en usuarios MINEDUC NO DEBE ser mayor al total. ","")</f>
        <v/>
      </c>
      <c r="CE203" s="31" t="str">
        <f>IF(CL203=1,"* El total de actividades de JUNJI, Integra y MINEDUC no puede superar el Total.","")</f>
        <v/>
      </c>
      <c r="CH203" s="32">
        <f>IF(D203&lt;AQ203,1,0)</f>
        <v>0</v>
      </c>
      <c r="CI203" s="32">
        <f>IF(D203&lt;AS203,1,0)</f>
        <v>0</v>
      </c>
      <c r="CJ203" s="32">
        <f>IF(D203&lt;AT203,1,0)</f>
        <v>0</v>
      </c>
      <c r="CK203" s="32">
        <f>IF(D203&lt;AU203,1,0)</f>
        <v>0</v>
      </c>
      <c r="CL203" s="32">
        <f>IF(D203&lt;AR203,1,0)</f>
        <v>0</v>
      </c>
      <c r="CM203" s="14"/>
      <c r="CN203" s="14"/>
    </row>
    <row r="204" spans="1:92" ht="16.350000000000001" customHeight="1" x14ac:dyDescent="0.2">
      <c r="A204" s="3043" t="s">
        <v>242</v>
      </c>
      <c r="B204" s="3044"/>
      <c r="C204" s="3045"/>
      <c r="D204" s="400">
        <f>SUM(E204+F204)</f>
        <v>0</v>
      </c>
      <c r="E204" s="34">
        <f t="shared" ref="E204:F206" si="136">+K204+M204+O204+Q204+S204</f>
        <v>0</v>
      </c>
      <c r="F204" s="401">
        <f t="shared" si="136"/>
        <v>0</v>
      </c>
      <c r="G204" s="370"/>
      <c r="H204" s="371"/>
      <c r="I204" s="370"/>
      <c r="J204" s="371"/>
      <c r="K204" s="23"/>
      <c r="L204" s="24"/>
      <c r="M204" s="23"/>
      <c r="N204" s="24"/>
      <c r="O204" s="23"/>
      <c r="P204" s="24"/>
      <c r="Q204" s="23"/>
      <c r="R204" s="24"/>
      <c r="S204" s="23"/>
      <c r="T204" s="24"/>
      <c r="U204" s="402"/>
      <c r="V204" s="403"/>
      <c r="W204" s="402"/>
      <c r="X204" s="403"/>
      <c r="Y204" s="402"/>
      <c r="Z204" s="403"/>
      <c r="AA204" s="402"/>
      <c r="AB204" s="404"/>
      <c r="AC204" s="402"/>
      <c r="AD204" s="404"/>
      <c r="AE204" s="402"/>
      <c r="AF204" s="404"/>
      <c r="AG204" s="402"/>
      <c r="AH204" s="404"/>
      <c r="AI204" s="402"/>
      <c r="AJ204" s="404"/>
      <c r="AK204" s="402"/>
      <c r="AL204" s="404"/>
      <c r="AM204" s="402"/>
      <c r="AN204" s="404"/>
      <c r="AO204" s="402"/>
      <c r="AP204" s="404"/>
      <c r="AQ204" s="292"/>
      <c r="AR204" s="405">
        <f t="shared" ref="AR204:AR207" si="137">SUM(AS204:AU204)</f>
        <v>0</v>
      </c>
      <c r="AS204" s="24"/>
      <c r="AT204" s="24"/>
      <c r="AU204" s="24"/>
      <c r="AV204" s="29" t="str">
        <f t="shared" si="134"/>
        <v/>
      </c>
      <c r="BX204" s="2"/>
      <c r="BY204" s="2"/>
      <c r="CA204" s="31" t="str">
        <f t="shared" si="135"/>
        <v/>
      </c>
      <c r="CB204" s="31" t="str">
        <f t="shared" ref="CB204:CB208" si="138">IF(CI204=1,"* El número de actividades en usuarios JUNJI NO DEBE ser mayor al total. ","")</f>
        <v/>
      </c>
      <c r="CC204" s="31" t="str">
        <f t="shared" ref="CC204:CC208" si="139">IF(CJ204=1,"* El número de actividades en usuarios INTEGRA NO DEBE ser mayor al total. ","")</f>
        <v/>
      </c>
      <c r="CD204" s="31" t="str">
        <f t="shared" ref="CD204:CD208" si="140">IF(CK204=1,"* El número de actividades en usuarios MINEDUC NO DEBE ser mayor al total. ","")</f>
        <v/>
      </c>
      <c r="CE204" s="31" t="str">
        <f t="shared" ref="CE204:CE208" si="141">IF(CL204=1,"* El total de actividades de JUNJI, Integra y MINEDUC no puede superar el Total.","")</f>
        <v/>
      </c>
      <c r="CH204" s="32">
        <f t="shared" ref="CH204:CH206" si="142">IF(D204&lt;AQ204,1,0)</f>
        <v>0</v>
      </c>
      <c r="CI204" s="32">
        <f t="shared" ref="CI204:CI206" si="143">IF(D204&lt;AS204,1,0)</f>
        <v>0</v>
      </c>
      <c r="CJ204" s="32">
        <f t="shared" ref="CJ204:CJ206" si="144">IF(D204&lt;AT204,1,0)</f>
        <v>0</v>
      </c>
      <c r="CK204" s="32">
        <f t="shared" ref="CK204:CK206" si="145">IF(D204&lt;AU204,1,0)</f>
        <v>0</v>
      </c>
      <c r="CL204" s="32">
        <f t="shared" ref="CL204:CL206" si="146">IF(D204&lt;AR204,1,0)</f>
        <v>0</v>
      </c>
      <c r="CM204" s="14"/>
      <c r="CN204" s="14"/>
    </row>
    <row r="205" spans="1:92" ht="16.350000000000001" customHeight="1" x14ac:dyDescent="0.2">
      <c r="A205" s="3046" t="s">
        <v>243</v>
      </c>
      <c r="B205" s="3047"/>
      <c r="C205" s="3048"/>
      <c r="D205" s="406">
        <f>SUM(E205+F205)</f>
        <v>0</v>
      </c>
      <c r="E205" s="407">
        <f t="shared" si="136"/>
        <v>0</v>
      </c>
      <c r="F205" s="408">
        <f t="shared" si="136"/>
        <v>0</v>
      </c>
      <c r="G205" s="370"/>
      <c r="H205" s="371"/>
      <c r="I205" s="370"/>
      <c r="J205" s="371"/>
      <c r="K205" s="23"/>
      <c r="L205" s="24"/>
      <c r="M205" s="23"/>
      <c r="N205" s="24"/>
      <c r="O205" s="23"/>
      <c r="P205" s="24"/>
      <c r="Q205" s="23"/>
      <c r="R205" s="24"/>
      <c r="S205" s="23"/>
      <c r="T205" s="24"/>
      <c r="U205" s="402"/>
      <c r="V205" s="403"/>
      <c r="W205" s="402"/>
      <c r="X205" s="403"/>
      <c r="Y205" s="402"/>
      <c r="Z205" s="403"/>
      <c r="AA205" s="402"/>
      <c r="AB205" s="404"/>
      <c r="AC205" s="402"/>
      <c r="AD205" s="404"/>
      <c r="AE205" s="402"/>
      <c r="AF205" s="404"/>
      <c r="AG205" s="402"/>
      <c r="AH205" s="404"/>
      <c r="AI205" s="402"/>
      <c r="AJ205" s="404"/>
      <c r="AK205" s="402"/>
      <c r="AL205" s="404"/>
      <c r="AM205" s="402"/>
      <c r="AN205" s="404"/>
      <c r="AO205" s="402"/>
      <c r="AP205" s="404"/>
      <c r="AQ205" s="292"/>
      <c r="AR205" s="405">
        <f t="shared" si="137"/>
        <v>0</v>
      </c>
      <c r="AS205" s="24"/>
      <c r="AT205" s="24"/>
      <c r="AU205" s="24"/>
      <c r="AV205" s="29" t="str">
        <f t="shared" si="134"/>
        <v/>
      </c>
      <c r="BX205" s="2"/>
      <c r="BY205" s="2"/>
      <c r="CA205" s="31" t="str">
        <f t="shared" si="135"/>
        <v/>
      </c>
      <c r="CB205" s="31" t="str">
        <f t="shared" si="138"/>
        <v/>
      </c>
      <c r="CC205" s="31" t="str">
        <f t="shared" si="139"/>
        <v/>
      </c>
      <c r="CD205" s="31" t="str">
        <f t="shared" si="140"/>
        <v/>
      </c>
      <c r="CE205" s="31" t="str">
        <f t="shared" si="141"/>
        <v/>
      </c>
      <c r="CH205" s="32">
        <f t="shared" si="142"/>
        <v>0</v>
      </c>
      <c r="CI205" s="32">
        <f t="shared" si="143"/>
        <v>0</v>
      </c>
      <c r="CJ205" s="32">
        <f t="shared" si="144"/>
        <v>0</v>
      </c>
      <c r="CK205" s="32">
        <f t="shared" si="145"/>
        <v>0</v>
      </c>
      <c r="CL205" s="32">
        <f t="shared" si="146"/>
        <v>0</v>
      </c>
      <c r="CM205" s="14"/>
      <c r="CN205" s="14"/>
    </row>
    <row r="206" spans="1:92" ht="16.350000000000001" customHeight="1" x14ac:dyDescent="0.2">
      <c r="A206" s="3043" t="s">
        <v>244</v>
      </c>
      <c r="B206" s="3044"/>
      <c r="C206" s="3045"/>
      <c r="D206" s="406">
        <f>SUM(E206+F206)</f>
        <v>0</v>
      </c>
      <c r="E206" s="407">
        <f t="shared" si="136"/>
        <v>0</v>
      </c>
      <c r="F206" s="409">
        <f t="shared" si="136"/>
        <v>0</v>
      </c>
      <c r="G206" s="66"/>
      <c r="H206" s="68"/>
      <c r="I206" s="66"/>
      <c r="J206" s="68"/>
      <c r="K206" s="36"/>
      <c r="L206" s="37"/>
      <c r="M206" s="36"/>
      <c r="N206" s="37"/>
      <c r="O206" s="36"/>
      <c r="P206" s="37"/>
      <c r="Q206" s="36"/>
      <c r="R206" s="37"/>
      <c r="S206" s="36"/>
      <c r="T206" s="37"/>
      <c r="U206" s="410"/>
      <c r="V206" s="411"/>
      <c r="W206" s="410"/>
      <c r="X206" s="411"/>
      <c r="Y206" s="410"/>
      <c r="Z206" s="411"/>
      <c r="AA206" s="410"/>
      <c r="AB206" s="412"/>
      <c r="AC206" s="410"/>
      <c r="AD206" s="412"/>
      <c r="AE206" s="410"/>
      <c r="AF206" s="412"/>
      <c r="AG206" s="410"/>
      <c r="AH206" s="412"/>
      <c r="AI206" s="410"/>
      <c r="AJ206" s="412"/>
      <c r="AK206" s="410"/>
      <c r="AL206" s="412"/>
      <c r="AM206" s="410"/>
      <c r="AN206" s="412"/>
      <c r="AO206" s="410"/>
      <c r="AP206" s="412"/>
      <c r="AQ206" s="314"/>
      <c r="AR206" s="405">
        <f t="shared" si="137"/>
        <v>0</v>
      </c>
      <c r="AS206" s="37"/>
      <c r="AT206" s="37"/>
      <c r="AU206" s="37"/>
      <c r="AV206" s="29" t="str">
        <f t="shared" si="134"/>
        <v/>
      </c>
      <c r="BX206" s="2"/>
      <c r="BY206" s="2"/>
      <c r="CA206" s="31" t="str">
        <f t="shared" si="135"/>
        <v/>
      </c>
      <c r="CB206" s="31" t="str">
        <f t="shared" si="138"/>
        <v/>
      </c>
      <c r="CC206" s="31" t="str">
        <f t="shared" si="139"/>
        <v/>
      </c>
      <c r="CD206" s="31" t="str">
        <f t="shared" si="140"/>
        <v/>
      </c>
      <c r="CE206" s="31" t="str">
        <f t="shared" si="141"/>
        <v/>
      </c>
      <c r="CH206" s="32">
        <f t="shared" si="142"/>
        <v>0</v>
      </c>
      <c r="CI206" s="32">
        <f t="shared" si="143"/>
        <v>0</v>
      </c>
      <c r="CJ206" s="32">
        <f t="shared" si="144"/>
        <v>0</v>
      </c>
      <c r="CK206" s="32">
        <f t="shared" si="145"/>
        <v>0</v>
      </c>
      <c r="CL206" s="32">
        <f t="shared" si="146"/>
        <v>0</v>
      </c>
      <c r="CM206" s="14"/>
      <c r="CN206" s="14"/>
    </row>
    <row r="207" spans="1:92" ht="16.350000000000001" customHeight="1" x14ac:dyDescent="0.2">
      <c r="A207" s="3030" t="s">
        <v>245</v>
      </c>
      <c r="B207" s="3031"/>
      <c r="C207" s="3031"/>
      <c r="D207" s="413"/>
      <c r="E207" s="414"/>
      <c r="F207" s="415"/>
      <c r="G207" s="416"/>
      <c r="H207" s="127"/>
      <c r="I207" s="126"/>
      <c r="J207" s="127"/>
      <c r="K207" s="126"/>
      <c r="L207" s="127"/>
      <c r="M207" s="126"/>
      <c r="N207" s="127"/>
      <c r="O207" s="126"/>
      <c r="P207" s="127"/>
      <c r="Q207" s="126"/>
      <c r="R207" s="127"/>
      <c r="S207" s="126"/>
      <c r="T207" s="127"/>
      <c r="U207" s="126"/>
      <c r="V207" s="127"/>
      <c r="W207" s="126"/>
      <c r="X207" s="127"/>
      <c r="Y207" s="126"/>
      <c r="Z207" s="127"/>
      <c r="AA207" s="126"/>
      <c r="AB207" s="417"/>
      <c r="AC207" s="126"/>
      <c r="AD207" s="417"/>
      <c r="AE207" s="126"/>
      <c r="AF207" s="417"/>
      <c r="AG207" s="126"/>
      <c r="AH207" s="417"/>
      <c r="AI207" s="126"/>
      <c r="AJ207" s="417"/>
      <c r="AK207" s="126"/>
      <c r="AL207" s="417"/>
      <c r="AM207" s="126"/>
      <c r="AN207" s="417"/>
      <c r="AO207" s="126"/>
      <c r="AP207" s="417"/>
      <c r="AQ207" s="418"/>
      <c r="AR207" s="419">
        <f t="shared" si="137"/>
        <v>0</v>
      </c>
      <c r="AS207" s="252"/>
      <c r="AT207" s="252"/>
      <c r="AU207" s="252"/>
      <c r="AV207" s="29"/>
      <c r="BX207" s="2"/>
      <c r="BY207" s="2"/>
      <c r="CA207" s="31" t="str">
        <f t="shared" si="135"/>
        <v/>
      </c>
      <c r="CB207" s="31" t="str">
        <f t="shared" si="138"/>
        <v/>
      </c>
      <c r="CC207" s="31" t="str">
        <f t="shared" si="139"/>
        <v/>
      </c>
      <c r="CD207" s="31" t="str">
        <f t="shared" si="140"/>
        <v/>
      </c>
      <c r="CE207" s="31" t="str">
        <f t="shared" si="141"/>
        <v/>
      </c>
      <c r="CH207" s="32"/>
      <c r="CI207" s="32"/>
      <c r="CJ207" s="32"/>
      <c r="CK207" s="32"/>
      <c r="CL207" s="32"/>
      <c r="CM207" s="14"/>
      <c r="CN207" s="14"/>
    </row>
    <row r="208" spans="1:92" ht="16.350000000000001" customHeight="1" x14ac:dyDescent="0.2">
      <c r="A208" s="3032" t="s">
        <v>246</v>
      </c>
      <c r="B208" s="3032"/>
      <c r="C208" s="3032"/>
      <c r="D208" s="420"/>
      <c r="E208" s="421"/>
      <c r="F208" s="422"/>
      <c r="G208" s="298"/>
      <c r="H208" s="136"/>
      <c r="I208" s="298"/>
      <c r="J208" s="136"/>
      <c r="K208" s="298"/>
      <c r="L208" s="136"/>
      <c r="M208" s="298"/>
      <c r="N208" s="136"/>
      <c r="O208" s="298"/>
      <c r="P208" s="136"/>
      <c r="Q208" s="298"/>
      <c r="R208" s="136"/>
      <c r="S208" s="298"/>
      <c r="T208" s="136"/>
      <c r="U208" s="298"/>
      <c r="V208" s="136"/>
      <c r="W208" s="298"/>
      <c r="X208" s="136"/>
      <c r="Y208" s="298"/>
      <c r="Z208" s="136"/>
      <c r="AA208" s="298"/>
      <c r="AB208" s="423"/>
      <c r="AC208" s="298"/>
      <c r="AD208" s="423"/>
      <c r="AE208" s="298"/>
      <c r="AF208" s="423"/>
      <c r="AG208" s="298"/>
      <c r="AH208" s="423"/>
      <c r="AI208" s="298"/>
      <c r="AJ208" s="423"/>
      <c r="AK208" s="298"/>
      <c r="AL208" s="423"/>
      <c r="AM208" s="298"/>
      <c r="AN208" s="423"/>
      <c r="AO208" s="298"/>
      <c r="AP208" s="423"/>
      <c r="AQ208" s="424"/>
      <c r="AR208" s="236">
        <f>SUM(AS208:AU208)</f>
        <v>0</v>
      </c>
      <c r="AS208" s="45"/>
      <c r="AT208" s="45"/>
      <c r="AU208" s="45"/>
      <c r="AV208" s="29"/>
      <c r="BX208" s="2"/>
      <c r="BY208" s="2"/>
      <c r="CA208" s="31" t="str">
        <f t="shared" si="135"/>
        <v/>
      </c>
      <c r="CB208" s="31" t="str">
        <f t="shared" si="138"/>
        <v/>
      </c>
      <c r="CC208" s="31" t="str">
        <f t="shared" si="139"/>
        <v/>
      </c>
      <c r="CD208" s="31" t="str">
        <f t="shared" si="140"/>
        <v/>
      </c>
      <c r="CE208" s="31" t="str">
        <f t="shared" si="141"/>
        <v/>
      </c>
      <c r="CH208" s="32"/>
      <c r="CI208" s="32"/>
      <c r="CJ208" s="32"/>
      <c r="CK208" s="32"/>
      <c r="CL208" s="32"/>
      <c r="CM208" s="14"/>
      <c r="CN208" s="14"/>
    </row>
    <row r="209" spans="1:98" ht="28.5" customHeight="1" x14ac:dyDescent="0.2">
      <c r="A209" s="49" t="s">
        <v>247</v>
      </c>
      <c r="B209" s="425"/>
      <c r="C209" s="86"/>
      <c r="D209" s="87"/>
      <c r="E209" s="87"/>
      <c r="F209" s="426"/>
      <c r="G209" s="426"/>
      <c r="H209" s="426"/>
      <c r="I209" s="52"/>
      <c r="J209" s="427"/>
      <c r="K209" s="428"/>
      <c r="L209" s="52"/>
      <c r="M209" s="429"/>
      <c r="N209" s="42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30"/>
      <c r="AM209" s="30"/>
      <c r="AN209" s="30"/>
      <c r="AO209" s="30"/>
      <c r="AP209" s="30"/>
      <c r="AQ209" s="30"/>
      <c r="AR209" s="30"/>
      <c r="AS209" s="9"/>
      <c r="AT209" s="9"/>
      <c r="BX209" s="2"/>
      <c r="BY209" s="2"/>
      <c r="CA209" s="31"/>
      <c r="CB209" s="31"/>
      <c r="CC209" s="31"/>
      <c r="CD209" s="31"/>
      <c r="CE209" s="31"/>
      <c r="CF209" s="31"/>
      <c r="CG209" s="31"/>
      <c r="CH209" s="32"/>
      <c r="CI209" s="32"/>
      <c r="CJ209" s="32"/>
      <c r="CK209" s="32"/>
      <c r="CL209" s="32"/>
      <c r="CM209" s="32"/>
      <c r="CN209" s="32"/>
    </row>
    <row r="210" spans="1:98" ht="16.350000000000001" customHeight="1" x14ac:dyDescent="0.2">
      <c r="A210" s="3033" t="s">
        <v>236</v>
      </c>
      <c r="B210" s="3034"/>
      <c r="C210" s="3035"/>
      <c r="D210" s="3017" t="s">
        <v>4</v>
      </c>
      <c r="E210" s="3018"/>
      <c r="F210" s="3038"/>
      <c r="G210" s="2984" t="s">
        <v>5</v>
      </c>
      <c r="H210" s="2982"/>
      <c r="I210" s="2982"/>
      <c r="J210" s="2982"/>
      <c r="K210" s="2982"/>
      <c r="L210" s="2982"/>
      <c r="M210" s="2982"/>
      <c r="N210" s="2982"/>
      <c r="O210" s="2982"/>
      <c r="P210" s="2982"/>
      <c r="Q210" s="2982"/>
      <c r="R210" s="2982"/>
      <c r="S210" s="2982"/>
      <c r="T210" s="2982"/>
      <c r="U210" s="2982"/>
      <c r="V210" s="2982"/>
      <c r="W210" s="2982"/>
      <c r="X210" s="2982"/>
      <c r="Y210" s="2982"/>
      <c r="Z210" s="2982"/>
      <c r="AA210" s="2982"/>
      <c r="AB210" s="2982"/>
      <c r="AC210" s="2982"/>
      <c r="AD210" s="2982"/>
      <c r="AE210" s="2982"/>
      <c r="AF210" s="2982"/>
      <c r="AG210" s="2982"/>
      <c r="AH210" s="2982"/>
      <c r="AI210" s="2982"/>
      <c r="AJ210" s="2982"/>
      <c r="AK210" s="2982"/>
      <c r="AL210" s="2982"/>
      <c r="AM210" s="2982"/>
      <c r="AN210" s="2982"/>
      <c r="AO210" s="2982"/>
      <c r="AP210" s="2983"/>
      <c r="AQ210" s="30"/>
      <c r="AR210" s="30"/>
      <c r="AS210" s="9"/>
      <c r="AT210" s="9"/>
      <c r="BX210" s="2"/>
      <c r="BY210" s="2"/>
      <c r="CA210" s="31"/>
      <c r="CB210" s="31"/>
      <c r="CC210" s="31"/>
      <c r="CD210" s="31"/>
      <c r="CE210" s="31"/>
      <c r="CF210" s="31"/>
      <c r="CG210" s="31"/>
      <c r="CH210" s="32"/>
      <c r="CI210" s="32"/>
      <c r="CJ210" s="32"/>
      <c r="CK210" s="32"/>
      <c r="CL210" s="32"/>
      <c r="CM210" s="32"/>
      <c r="CN210" s="32"/>
    </row>
    <row r="211" spans="1:98" ht="32.1" customHeight="1" x14ac:dyDescent="0.2">
      <c r="A211" s="2933"/>
      <c r="B211" s="2934"/>
      <c r="C211" s="2935"/>
      <c r="D211" s="3020"/>
      <c r="E211" s="3021"/>
      <c r="F211" s="3039"/>
      <c r="G211" s="2980" t="s">
        <v>13</v>
      </c>
      <c r="H211" s="2981"/>
      <c r="I211" s="2984" t="s">
        <v>14</v>
      </c>
      <c r="J211" s="2983"/>
      <c r="K211" s="2982" t="s">
        <v>15</v>
      </c>
      <c r="L211" s="2983"/>
      <c r="M211" s="2984" t="s">
        <v>16</v>
      </c>
      <c r="N211" s="2983"/>
      <c r="O211" s="2984" t="s">
        <v>17</v>
      </c>
      <c r="P211" s="2983"/>
      <c r="Q211" s="2984" t="s">
        <v>18</v>
      </c>
      <c r="R211" s="2983"/>
      <c r="S211" s="2984" t="s">
        <v>19</v>
      </c>
      <c r="T211" s="2983"/>
      <c r="U211" s="2984" t="s">
        <v>20</v>
      </c>
      <c r="V211" s="2983"/>
      <c r="W211" s="2984" t="s">
        <v>21</v>
      </c>
      <c r="X211" s="2983"/>
      <c r="Y211" s="2984" t="s">
        <v>22</v>
      </c>
      <c r="Z211" s="2993"/>
      <c r="AA211" s="2984" t="s">
        <v>23</v>
      </c>
      <c r="AB211" s="2993"/>
      <c r="AC211" s="2984" t="s">
        <v>24</v>
      </c>
      <c r="AD211" s="2993"/>
      <c r="AE211" s="2984" t="s">
        <v>25</v>
      </c>
      <c r="AF211" s="2993"/>
      <c r="AG211" s="2984" t="s">
        <v>26</v>
      </c>
      <c r="AH211" s="2993"/>
      <c r="AI211" s="2984" t="s">
        <v>27</v>
      </c>
      <c r="AJ211" s="2993"/>
      <c r="AK211" s="2984" t="s">
        <v>28</v>
      </c>
      <c r="AL211" s="2993"/>
      <c r="AM211" s="2984" t="s">
        <v>29</v>
      </c>
      <c r="AN211" s="2993"/>
      <c r="AO211" s="2984" t="s">
        <v>30</v>
      </c>
      <c r="AP211" s="2993"/>
      <c r="AQ211" s="30"/>
      <c r="AR211" s="30"/>
      <c r="AS211" s="9"/>
      <c r="AT211" s="9"/>
      <c r="BV211" s="3"/>
      <c r="BW211" s="3"/>
      <c r="CA211" s="31"/>
      <c r="CB211" s="31"/>
      <c r="CC211" s="31"/>
      <c r="CD211" s="31"/>
      <c r="CE211" s="31"/>
      <c r="CF211" s="31"/>
      <c r="CG211" s="31"/>
      <c r="CH211" s="32"/>
      <c r="CI211" s="32"/>
      <c r="CJ211" s="32"/>
      <c r="CK211" s="32"/>
      <c r="CL211" s="32"/>
      <c r="CM211" s="32"/>
      <c r="CN211" s="32"/>
    </row>
    <row r="212" spans="1:98" ht="16.350000000000001" customHeight="1" x14ac:dyDescent="0.2">
      <c r="A212" s="3036"/>
      <c r="B212" s="2937"/>
      <c r="C212" s="3037"/>
      <c r="D212" s="430" t="s">
        <v>31</v>
      </c>
      <c r="E212" s="233" t="s">
        <v>32</v>
      </c>
      <c r="F212" s="431" t="s">
        <v>33</v>
      </c>
      <c r="G212" s="18" t="s">
        <v>32</v>
      </c>
      <c r="H212" s="17" t="s">
        <v>33</v>
      </c>
      <c r="I212" s="18" t="s">
        <v>32</v>
      </c>
      <c r="J212" s="17" t="s">
        <v>33</v>
      </c>
      <c r="K212" s="18" t="s">
        <v>32</v>
      </c>
      <c r="L212" s="17" t="s">
        <v>33</v>
      </c>
      <c r="M212" s="18" t="s">
        <v>32</v>
      </c>
      <c r="N212" s="17" t="s">
        <v>33</v>
      </c>
      <c r="O212" s="18" t="s">
        <v>32</v>
      </c>
      <c r="P212" s="17" t="s">
        <v>33</v>
      </c>
      <c r="Q212" s="18" t="s">
        <v>32</v>
      </c>
      <c r="R212" s="17" t="s">
        <v>33</v>
      </c>
      <c r="S212" s="18" t="s">
        <v>32</v>
      </c>
      <c r="T212" s="17" t="s">
        <v>33</v>
      </c>
      <c r="U212" s="18" t="s">
        <v>32</v>
      </c>
      <c r="V212" s="17" t="s">
        <v>33</v>
      </c>
      <c r="W212" s="18" t="s">
        <v>32</v>
      </c>
      <c r="X212" s="17" t="s">
        <v>33</v>
      </c>
      <c r="Y212" s="18" t="s">
        <v>32</v>
      </c>
      <c r="Z212" s="17" t="s">
        <v>33</v>
      </c>
      <c r="AA212" s="18" t="s">
        <v>32</v>
      </c>
      <c r="AB212" s="17" t="s">
        <v>33</v>
      </c>
      <c r="AC212" s="18" t="s">
        <v>32</v>
      </c>
      <c r="AD212" s="17" t="s">
        <v>33</v>
      </c>
      <c r="AE212" s="18" t="s">
        <v>32</v>
      </c>
      <c r="AF212" s="17" t="s">
        <v>33</v>
      </c>
      <c r="AG212" s="18" t="s">
        <v>32</v>
      </c>
      <c r="AH212" s="17" t="s">
        <v>33</v>
      </c>
      <c r="AI212" s="18" t="s">
        <v>32</v>
      </c>
      <c r="AJ212" s="17" t="s">
        <v>33</v>
      </c>
      <c r="AK212" s="18" t="s">
        <v>32</v>
      </c>
      <c r="AL212" s="17" t="s">
        <v>33</v>
      </c>
      <c r="AM212" s="18" t="s">
        <v>32</v>
      </c>
      <c r="AN212" s="17" t="s">
        <v>33</v>
      </c>
      <c r="AO212" s="18" t="s">
        <v>32</v>
      </c>
      <c r="AP212" s="17" t="s">
        <v>33</v>
      </c>
      <c r="BV212" s="3"/>
      <c r="BW212" s="3"/>
      <c r="CA212" s="31"/>
      <c r="CB212" s="31"/>
      <c r="CC212" s="31"/>
      <c r="CD212" s="31"/>
      <c r="CE212" s="31"/>
      <c r="CF212" s="31"/>
      <c r="CG212" s="31"/>
      <c r="CH212" s="32"/>
      <c r="CI212" s="32"/>
      <c r="CJ212" s="32"/>
      <c r="CK212" s="32"/>
      <c r="CL212" s="32"/>
      <c r="CM212" s="32"/>
      <c r="CN212" s="32"/>
    </row>
    <row r="213" spans="1:98" ht="17.25" customHeight="1" x14ac:dyDescent="0.2">
      <c r="A213" s="3002" t="s">
        <v>248</v>
      </c>
      <c r="B213" s="3003"/>
      <c r="C213" s="3004"/>
      <c r="D213" s="267">
        <f>SUM(E213:F213)</f>
        <v>0</v>
      </c>
      <c r="E213" s="432">
        <f>SUM(G213+I213+K213+M213+O213+Q213+S213+U213+W213+Y213+AA213+AC213+AE213+AG213+AI213+AK213+AM213+AO213)</f>
        <v>0</v>
      </c>
      <c r="F213" s="433">
        <f>SUM(H213+J213+L213+N213+P213+R213+T213+V213+X213+Z213+AB213+AD213+AF213+AH213+AJ213+AL213+AN213+AP213)</f>
        <v>0</v>
      </c>
      <c r="G213" s="434"/>
      <c r="H213" s="60"/>
      <c r="I213" s="62"/>
      <c r="J213" s="60"/>
      <c r="K213" s="62"/>
      <c r="L213" s="60"/>
      <c r="M213" s="62"/>
      <c r="N213" s="60"/>
      <c r="O213" s="62"/>
      <c r="P213" s="60"/>
      <c r="Q213" s="62"/>
      <c r="R213" s="60"/>
      <c r="S213" s="62"/>
      <c r="T213" s="60"/>
      <c r="U213" s="62"/>
      <c r="V213" s="60"/>
      <c r="W213" s="268"/>
      <c r="X213" s="60"/>
      <c r="Y213" s="62"/>
      <c r="Z213" s="60"/>
      <c r="AA213" s="62"/>
      <c r="AB213" s="60"/>
      <c r="AC213" s="62"/>
      <c r="AD213" s="60"/>
      <c r="AE213" s="62"/>
      <c r="AF213" s="60"/>
      <c r="AG213" s="62"/>
      <c r="AH213" s="60"/>
      <c r="AI213" s="62"/>
      <c r="AJ213" s="60"/>
      <c r="AK213" s="268"/>
      <c r="AL213" s="60"/>
      <c r="AM213" s="62"/>
      <c r="AN213" s="60"/>
      <c r="AO213" s="62"/>
      <c r="AP213" s="60"/>
      <c r="BV213" s="3"/>
      <c r="BW213" s="3"/>
      <c r="CA213" s="31"/>
      <c r="CB213" s="31"/>
      <c r="CC213" s="31"/>
      <c r="CD213" s="31"/>
      <c r="CE213" s="31"/>
      <c r="CF213" s="31"/>
      <c r="CG213" s="31"/>
      <c r="CH213" s="32"/>
      <c r="CI213" s="32"/>
      <c r="CJ213" s="32"/>
      <c r="CK213" s="32"/>
      <c r="CL213" s="32"/>
      <c r="CM213" s="32"/>
      <c r="CN213" s="32"/>
    </row>
    <row r="214" spans="1:98" ht="16.350000000000001" customHeight="1" x14ac:dyDescent="0.2">
      <c r="A214" s="2920" t="s">
        <v>249</v>
      </c>
      <c r="B214" s="2921"/>
      <c r="C214" s="2922"/>
      <c r="D214" s="435">
        <f t="shared" ref="D214:D216" si="147">SUM(E214:F214)</f>
        <v>0</v>
      </c>
      <c r="E214" s="436">
        <f t="shared" ref="E214:F216" si="148">SUM(G214+I214+K214+M214+O214+Q214+S214+U214+W214+Y214+AA214+AC214+AE214+AG214+AI214+AK214+AM214+AO214)</f>
        <v>0</v>
      </c>
      <c r="F214" s="437">
        <f t="shared" si="148"/>
        <v>0</v>
      </c>
      <c r="G214" s="438"/>
      <c r="H214" s="38"/>
      <c r="I214" s="69"/>
      <c r="J214" s="38"/>
      <c r="K214" s="69"/>
      <c r="L214" s="38"/>
      <c r="M214" s="69"/>
      <c r="N214" s="38"/>
      <c r="O214" s="69"/>
      <c r="P214" s="38"/>
      <c r="Q214" s="69"/>
      <c r="R214" s="38"/>
      <c r="S214" s="69"/>
      <c r="T214" s="38"/>
      <c r="U214" s="69"/>
      <c r="V214" s="38"/>
      <c r="W214" s="270"/>
      <c r="X214" s="38"/>
      <c r="Y214" s="69"/>
      <c r="Z214" s="38"/>
      <c r="AA214" s="69"/>
      <c r="AB214" s="38"/>
      <c r="AC214" s="69"/>
      <c r="AD214" s="38"/>
      <c r="AE214" s="69"/>
      <c r="AF214" s="38"/>
      <c r="AG214" s="69"/>
      <c r="AH214" s="38"/>
      <c r="AI214" s="69"/>
      <c r="AJ214" s="38"/>
      <c r="AK214" s="270"/>
      <c r="AL214" s="38"/>
      <c r="AM214" s="69"/>
      <c r="AN214" s="38"/>
      <c r="AO214" s="69"/>
      <c r="AP214" s="38"/>
      <c r="BV214" s="3"/>
      <c r="BW214" s="3"/>
      <c r="CA214" s="31"/>
      <c r="CB214" s="31"/>
      <c r="CC214" s="31"/>
      <c r="CD214" s="31"/>
      <c r="CE214" s="31"/>
      <c r="CF214" s="31"/>
      <c r="CG214" s="31"/>
      <c r="CH214" s="32"/>
      <c r="CI214" s="32"/>
      <c r="CJ214" s="32"/>
      <c r="CK214" s="32"/>
      <c r="CL214" s="32"/>
      <c r="CM214" s="32"/>
      <c r="CN214" s="32"/>
    </row>
    <row r="215" spans="1:98" ht="16.350000000000001" customHeight="1" x14ac:dyDescent="0.2">
      <c r="A215" s="3005" t="s">
        <v>250</v>
      </c>
      <c r="B215" s="3006"/>
      <c r="C215" s="3007"/>
      <c r="D215" s="435">
        <f t="shared" si="147"/>
        <v>0</v>
      </c>
      <c r="E215" s="436">
        <f t="shared" si="148"/>
        <v>0</v>
      </c>
      <c r="F215" s="437">
        <f t="shared" si="148"/>
        <v>0</v>
      </c>
      <c r="G215" s="438"/>
      <c r="H215" s="38"/>
      <c r="I215" s="69"/>
      <c r="J215" s="38"/>
      <c r="K215" s="69"/>
      <c r="L215" s="38"/>
      <c r="M215" s="69"/>
      <c r="N215" s="38"/>
      <c r="O215" s="69"/>
      <c r="P215" s="38"/>
      <c r="Q215" s="69"/>
      <c r="R215" s="38"/>
      <c r="S215" s="69"/>
      <c r="T215" s="38"/>
      <c r="U215" s="69"/>
      <c r="V215" s="38"/>
      <c r="W215" s="270"/>
      <c r="X215" s="38"/>
      <c r="Y215" s="69"/>
      <c r="Z215" s="38"/>
      <c r="AA215" s="69"/>
      <c r="AB215" s="38"/>
      <c r="AC215" s="69"/>
      <c r="AD215" s="38"/>
      <c r="AE215" s="69"/>
      <c r="AF215" s="38"/>
      <c r="AG215" s="69"/>
      <c r="AH215" s="38"/>
      <c r="AI215" s="69"/>
      <c r="AJ215" s="38"/>
      <c r="AK215" s="270"/>
      <c r="AL215" s="38"/>
      <c r="AM215" s="69"/>
      <c r="AN215" s="38"/>
      <c r="AO215" s="69"/>
      <c r="AP215" s="38"/>
      <c r="BV215" s="3"/>
      <c r="BW215" s="3"/>
      <c r="CA215" s="31"/>
      <c r="CB215" s="31"/>
      <c r="CC215" s="31"/>
      <c r="CD215" s="31"/>
      <c r="CE215" s="31"/>
      <c r="CF215" s="31"/>
      <c r="CG215" s="31"/>
      <c r="CH215" s="32"/>
      <c r="CI215" s="32"/>
      <c r="CJ215" s="32"/>
      <c r="CK215" s="32"/>
      <c r="CL215" s="32"/>
      <c r="CM215" s="32"/>
      <c r="CN215" s="32"/>
    </row>
    <row r="216" spans="1:98" ht="16.350000000000001" customHeight="1" x14ac:dyDescent="0.2">
      <c r="A216" s="2927" t="s">
        <v>251</v>
      </c>
      <c r="B216" s="2927"/>
      <c r="C216" s="2928"/>
      <c r="D216" s="439">
        <f t="shared" si="147"/>
        <v>0</v>
      </c>
      <c r="E216" s="440">
        <f>SUM(G216+I216+K216+M216+O216+Q216+S216+U216+W216+Y216+AA216+AC216+AE216+AG216+AI216+AK216+AM216+AO216)</f>
        <v>0</v>
      </c>
      <c r="F216" s="441">
        <f t="shared" si="148"/>
        <v>0</v>
      </c>
      <c r="G216" s="442"/>
      <c r="H216" s="46"/>
      <c r="I216" s="76"/>
      <c r="J216" s="46"/>
      <c r="K216" s="76"/>
      <c r="L216" s="46"/>
      <c r="M216" s="76"/>
      <c r="N216" s="46"/>
      <c r="O216" s="76"/>
      <c r="P216" s="46"/>
      <c r="Q216" s="76"/>
      <c r="R216" s="46"/>
      <c r="S216" s="76"/>
      <c r="T216" s="46"/>
      <c r="U216" s="76"/>
      <c r="V216" s="46"/>
      <c r="W216" s="273"/>
      <c r="X216" s="46"/>
      <c r="Y216" s="76"/>
      <c r="Z216" s="46"/>
      <c r="AA216" s="76"/>
      <c r="AB216" s="46"/>
      <c r="AC216" s="76"/>
      <c r="AD216" s="46"/>
      <c r="AE216" s="76"/>
      <c r="AF216" s="46"/>
      <c r="AG216" s="76"/>
      <c r="AH216" s="46"/>
      <c r="AI216" s="76"/>
      <c r="AJ216" s="46"/>
      <c r="AK216" s="273"/>
      <c r="AL216" s="46"/>
      <c r="AM216" s="76"/>
      <c r="AN216" s="46"/>
      <c r="AO216" s="76"/>
      <c r="AP216" s="46"/>
      <c r="BV216" s="3"/>
      <c r="BW216" s="3"/>
      <c r="CA216" s="31"/>
      <c r="CB216" s="31"/>
      <c r="CC216" s="31"/>
      <c r="CD216" s="31"/>
      <c r="CE216" s="31"/>
      <c r="CF216" s="31"/>
      <c r="CG216" s="31"/>
      <c r="CH216" s="32"/>
      <c r="CI216" s="32"/>
      <c r="CJ216" s="32"/>
      <c r="CK216" s="32"/>
      <c r="CL216" s="32"/>
      <c r="CM216" s="32"/>
      <c r="CN216" s="32"/>
    </row>
    <row r="217" spans="1:98" ht="27.75" customHeight="1" x14ac:dyDescent="0.2">
      <c r="A217" s="237" t="s">
        <v>252</v>
      </c>
      <c r="B217" s="443"/>
      <c r="C217" s="443"/>
      <c r="D217" s="444"/>
      <c r="E217" s="444"/>
      <c r="F217" s="444"/>
      <c r="G217" s="445"/>
      <c r="H217" s="445"/>
      <c r="I217" s="445"/>
      <c r="J217" s="446"/>
      <c r="K217" s="447"/>
      <c r="L217" s="445"/>
      <c r="M217" s="447"/>
      <c r="N217" s="448"/>
      <c r="O217" s="9"/>
      <c r="P217" s="9"/>
      <c r="Q217" s="9"/>
      <c r="R217" s="9"/>
      <c r="S217" s="9"/>
      <c r="T217" s="9"/>
      <c r="U217" s="9"/>
      <c r="V217" s="9"/>
      <c r="W217" s="9"/>
      <c r="BV217" s="3"/>
      <c r="BW217" s="3"/>
      <c r="CA217" s="31"/>
      <c r="CB217" s="31"/>
      <c r="CC217" s="31"/>
      <c r="CD217" s="31"/>
      <c r="CE217" s="31"/>
      <c r="CF217" s="31"/>
      <c r="CG217" s="31"/>
      <c r="CH217" s="32"/>
      <c r="CI217" s="32"/>
      <c r="CJ217" s="32"/>
      <c r="CK217" s="32"/>
      <c r="CL217" s="32"/>
      <c r="CM217" s="32"/>
      <c r="CN217" s="32"/>
    </row>
    <row r="218" spans="1:98" s="7" customFormat="1" ht="16.350000000000001" customHeight="1" x14ac:dyDescent="0.2">
      <c r="A218" s="3008" t="s">
        <v>253</v>
      </c>
      <c r="B218" s="3009"/>
      <c r="C218" s="3010"/>
      <c r="D218" s="3017" t="s">
        <v>254</v>
      </c>
      <c r="E218" s="3018"/>
      <c r="F218" s="3019"/>
      <c r="G218" s="2984" t="s">
        <v>5</v>
      </c>
      <c r="H218" s="2982"/>
      <c r="I218" s="2982"/>
      <c r="J218" s="2982"/>
      <c r="K218" s="2982"/>
      <c r="L218" s="2982"/>
      <c r="M218" s="2982"/>
      <c r="N218" s="2982"/>
      <c r="O218" s="2982"/>
      <c r="P218" s="2982"/>
      <c r="Q218" s="2982"/>
      <c r="R218" s="2982"/>
      <c r="S218" s="2982"/>
      <c r="T218" s="2982"/>
      <c r="U218" s="2982"/>
      <c r="V218" s="2982"/>
      <c r="W218" s="2982"/>
      <c r="X218" s="2982"/>
      <c r="Y218" s="2982"/>
      <c r="Z218" s="2982"/>
      <c r="AA218" s="2982"/>
      <c r="AB218" s="2982"/>
      <c r="AC218" s="2982"/>
      <c r="AD218" s="2982"/>
      <c r="AE218" s="2982"/>
      <c r="AF218" s="2982"/>
      <c r="AG218" s="2982"/>
      <c r="AH218" s="2982"/>
      <c r="AI218" s="2982"/>
      <c r="AJ218" s="2982"/>
      <c r="AK218" s="2982"/>
      <c r="AL218" s="2982"/>
      <c r="AM218" s="2982"/>
      <c r="AN218" s="3023"/>
      <c r="AO218" s="3024" t="s">
        <v>7</v>
      </c>
      <c r="AP218" s="3027" t="s">
        <v>255</v>
      </c>
      <c r="AQ218" s="2985" t="s">
        <v>256</v>
      </c>
      <c r="AR218" s="2986"/>
      <c r="AS218" s="2987" t="s">
        <v>257</v>
      </c>
      <c r="AT218" s="2990" t="s">
        <v>42</v>
      </c>
      <c r="AU218" s="2996" t="s">
        <v>192</v>
      </c>
      <c r="AV218" s="2999" t="s">
        <v>122</v>
      </c>
      <c r="AW218" s="2986" t="s">
        <v>11</v>
      </c>
      <c r="AY218" s="449"/>
      <c r="AZ218" s="449"/>
      <c r="BA218" s="449"/>
      <c r="BB218" s="450"/>
      <c r="BD218" s="450"/>
      <c r="BF218" s="449"/>
      <c r="BG218" s="449"/>
      <c r="BH218" s="449"/>
      <c r="BI218" s="449"/>
      <c r="BJ218" s="449"/>
      <c r="BK218" s="449"/>
      <c r="BL218" s="449"/>
      <c r="BM218" s="450"/>
      <c r="BO218" s="449"/>
      <c r="BP218" s="449"/>
      <c r="BQ218" s="449"/>
      <c r="BR218" s="449"/>
      <c r="BS218" s="450"/>
      <c r="BT218" s="451"/>
      <c r="BU218" s="452"/>
      <c r="BV218" s="4"/>
      <c r="BW218" s="453"/>
      <c r="BX218" s="4"/>
      <c r="CA218" s="31"/>
      <c r="CB218" s="31"/>
      <c r="CC218" s="31"/>
      <c r="CD218" s="31"/>
      <c r="CE218" s="31"/>
      <c r="CF218" s="31"/>
      <c r="CG218" s="31"/>
      <c r="CH218" s="32"/>
      <c r="CI218" s="32"/>
      <c r="CJ218" s="32"/>
      <c r="CK218" s="32"/>
      <c r="CL218" s="32"/>
      <c r="CM218" s="32"/>
      <c r="CN218" s="32"/>
      <c r="CO218" s="5"/>
      <c r="CP218" s="5"/>
      <c r="CQ218" s="5"/>
      <c r="CR218" s="5"/>
      <c r="CS218" s="5"/>
      <c r="CT218" s="5"/>
    </row>
    <row r="219" spans="1:98" ht="32.1" customHeight="1" x14ac:dyDescent="0.2">
      <c r="A219" s="3011"/>
      <c r="B219" s="3012"/>
      <c r="C219" s="3013"/>
      <c r="D219" s="3020"/>
      <c r="E219" s="3021"/>
      <c r="F219" s="3022"/>
      <c r="G219" s="2980" t="s">
        <v>123</v>
      </c>
      <c r="H219" s="2981"/>
      <c r="I219" s="2982" t="s">
        <v>15</v>
      </c>
      <c r="J219" s="2983"/>
      <c r="K219" s="2984" t="s">
        <v>16</v>
      </c>
      <c r="L219" s="2983"/>
      <c r="M219" s="2984" t="s">
        <v>17</v>
      </c>
      <c r="N219" s="2983"/>
      <c r="O219" s="2984" t="s">
        <v>18</v>
      </c>
      <c r="P219" s="2983"/>
      <c r="Q219" s="2984" t="s">
        <v>19</v>
      </c>
      <c r="R219" s="2983"/>
      <c r="S219" s="2984" t="s">
        <v>20</v>
      </c>
      <c r="T219" s="2983"/>
      <c r="U219" s="2984" t="s">
        <v>21</v>
      </c>
      <c r="V219" s="2983"/>
      <c r="W219" s="2984" t="s">
        <v>22</v>
      </c>
      <c r="X219" s="2993"/>
      <c r="Y219" s="2984" t="s">
        <v>23</v>
      </c>
      <c r="Z219" s="2993"/>
      <c r="AA219" s="2984" t="s">
        <v>24</v>
      </c>
      <c r="AB219" s="2993"/>
      <c r="AC219" s="2984" t="s">
        <v>25</v>
      </c>
      <c r="AD219" s="2993"/>
      <c r="AE219" s="2984" t="s">
        <v>26</v>
      </c>
      <c r="AF219" s="2993"/>
      <c r="AG219" s="2984" t="s">
        <v>27</v>
      </c>
      <c r="AH219" s="2993"/>
      <c r="AI219" s="2984" t="s">
        <v>28</v>
      </c>
      <c r="AJ219" s="2993"/>
      <c r="AK219" s="2984" t="s">
        <v>29</v>
      </c>
      <c r="AL219" s="2993"/>
      <c r="AM219" s="2984" t="s">
        <v>30</v>
      </c>
      <c r="AN219" s="2993"/>
      <c r="AO219" s="3025"/>
      <c r="AP219" s="3028"/>
      <c r="AQ219" s="2994" t="s">
        <v>258</v>
      </c>
      <c r="AR219" s="3000" t="s">
        <v>259</v>
      </c>
      <c r="AS219" s="2988"/>
      <c r="AT219" s="2991"/>
      <c r="AU219" s="2997"/>
      <c r="AV219" s="2999"/>
      <c r="AW219" s="2986"/>
      <c r="BT219" s="3"/>
      <c r="BU219" s="3"/>
      <c r="BV219" s="4"/>
      <c r="BW219" s="4"/>
      <c r="CA219" s="31"/>
      <c r="CB219" s="31"/>
      <c r="CC219" s="31"/>
      <c r="CD219" s="31"/>
      <c r="CE219" s="31"/>
      <c r="CF219" s="31"/>
      <c r="CG219" s="31"/>
      <c r="CH219" s="32"/>
      <c r="CI219" s="32"/>
      <c r="CJ219" s="32"/>
      <c r="CK219" s="32"/>
      <c r="CL219" s="32"/>
      <c r="CM219" s="32"/>
      <c r="CN219" s="32"/>
    </row>
    <row r="220" spans="1:98" ht="25.35" customHeight="1" x14ac:dyDescent="0.2">
      <c r="A220" s="3014"/>
      <c r="B220" s="3015"/>
      <c r="C220" s="3016"/>
      <c r="D220" s="454" t="s">
        <v>31</v>
      </c>
      <c r="E220" s="455" t="s">
        <v>32</v>
      </c>
      <c r="F220" s="54" t="s">
        <v>33</v>
      </c>
      <c r="G220" s="18" t="s">
        <v>32</v>
      </c>
      <c r="H220" s="17" t="s">
        <v>33</v>
      </c>
      <c r="I220" s="18" t="s">
        <v>32</v>
      </c>
      <c r="J220" s="17" t="s">
        <v>33</v>
      </c>
      <c r="K220" s="18" t="s">
        <v>32</v>
      </c>
      <c r="L220" s="17" t="s">
        <v>33</v>
      </c>
      <c r="M220" s="18" t="s">
        <v>32</v>
      </c>
      <c r="N220" s="17" t="s">
        <v>33</v>
      </c>
      <c r="O220" s="18" t="s">
        <v>32</v>
      </c>
      <c r="P220" s="17" t="s">
        <v>33</v>
      </c>
      <c r="Q220" s="18" t="s">
        <v>32</v>
      </c>
      <c r="R220" s="17" t="s">
        <v>33</v>
      </c>
      <c r="S220" s="18" t="s">
        <v>32</v>
      </c>
      <c r="T220" s="17" t="s">
        <v>33</v>
      </c>
      <c r="U220" s="18" t="s">
        <v>32</v>
      </c>
      <c r="V220" s="17" t="s">
        <v>33</v>
      </c>
      <c r="W220" s="18" t="s">
        <v>32</v>
      </c>
      <c r="X220" s="17" t="s">
        <v>33</v>
      </c>
      <c r="Y220" s="18" t="s">
        <v>32</v>
      </c>
      <c r="Z220" s="17" t="s">
        <v>33</v>
      </c>
      <c r="AA220" s="18" t="s">
        <v>32</v>
      </c>
      <c r="AB220" s="17" t="s">
        <v>33</v>
      </c>
      <c r="AC220" s="18" t="s">
        <v>32</v>
      </c>
      <c r="AD220" s="17" t="s">
        <v>33</v>
      </c>
      <c r="AE220" s="18" t="s">
        <v>32</v>
      </c>
      <c r="AF220" s="17" t="s">
        <v>33</v>
      </c>
      <c r="AG220" s="18" t="s">
        <v>32</v>
      </c>
      <c r="AH220" s="17" t="s">
        <v>33</v>
      </c>
      <c r="AI220" s="18" t="s">
        <v>32</v>
      </c>
      <c r="AJ220" s="17" t="s">
        <v>33</v>
      </c>
      <c r="AK220" s="18" t="s">
        <v>32</v>
      </c>
      <c r="AL220" s="17" t="s">
        <v>33</v>
      </c>
      <c r="AM220" s="18" t="s">
        <v>32</v>
      </c>
      <c r="AN220" s="17" t="s">
        <v>33</v>
      </c>
      <c r="AO220" s="3026"/>
      <c r="AP220" s="3029"/>
      <c r="AQ220" s="2995"/>
      <c r="AR220" s="3001"/>
      <c r="AS220" s="2989"/>
      <c r="AT220" s="2992"/>
      <c r="AU220" s="2998"/>
      <c r="AV220" s="2999"/>
      <c r="AW220" s="2986"/>
      <c r="BT220" s="3"/>
      <c r="BU220" s="3"/>
      <c r="BV220" s="4"/>
      <c r="BW220" s="4"/>
      <c r="CA220" s="31"/>
      <c r="CB220" s="31"/>
      <c r="CC220" s="31"/>
      <c r="CD220" s="31"/>
      <c r="CE220" s="31"/>
      <c r="CF220" s="31"/>
      <c r="CG220" s="31"/>
      <c r="CH220" s="32"/>
      <c r="CI220" s="32"/>
      <c r="CJ220" s="32"/>
      <c r="CK220" s="32"/>
      <c r="CL220" s="32"/>
      <c r="CM220" s="32"/>
      <c r="CN220" s="32"/>
    </row>
    <row r="221" spans="1:98" ht="16.350000000000001" customHeight="1" x14ac:dyDescent="0.2">
      <c r="A221" s="2976" t="s">
        <v>260</v>
      </c>
      <c r="B221" s="2978" t="s">
        <v>261</v>
      </c>
      <c r="C221" s="2979"/>
      <c r="D221" s="456">
        <f t="shared" ref="D221:D271" si="149">SUM(E221+F221)</f>
        <v>63</v>
      </c>
      <c r="E221" s="457">
        <f>SUM(G221+I221+K221+M221+O221+Q221+S221+U221+W221+Y221+AA221+AC221+AE221+AG221+AI221+AK221+AM221)</f>
        <v>14</v>
      </c>
      <c r="F221" s="458">
        <f>SUM(H221+J221+L221+N221+P221+R221+T221+V221+X221+Z221+AB221+AD221+AF221+AH221+AJ221+AL221+AN221)</f>
        <v>49</v>
      </c>
      <c r="G221" s="25">
        <f>SUM(ENERO:DICIEMBRE!G221)</f>
        <v>0</v>
      </c>
      <c r="H221" s="25">
        <f>SUM(ENERO:DICIEMBRE!H221)</f>
        <v>1</v>
      </c>
      <c r="I221" s="25">
        <f>SUM(ENERO:DICIEMBRE!I221)</f>
        <v>1</v>
      </c>
      <c r="J221" s="25">
        <f>SUM(ENERO:DICIEMBRE!J221)</f>
        <v>0</v>
      </c>
      <c r="K221" s="25">
        <f>SUM(ENERO:DICIEMBRE!K221)</f>
        <v>0</v>
      </c>
      <c r="L221" s="25">
        <f>SUM(ENERO:DICIEMBRE!L221)</f>
        <v>0</v>
      </c>
      <c r="M221" s="25">
        <f>SUM(ENERO:DICIEMBRE!M221)</f>
        <v>1</v>
      </c>
      <c r="N221" s="25">
        <f>SUM(ENERO:DICIEMBRE!N221)</f>
        <v>2</v>
      </c>
      <c r="O221" s="25">
        <f>SUM(ENERO:DICIEMBRE!O221)</f>
        <v>0</v>
      </c>
      <c r="P221" s="25">
        <f>SUM(ENERO:DICIEMBRE!P221)</f>
        <v>0</v>
      </c>
      <c r="Q221" s="25">
        <f>SUM(ENERO:DICIEMBRE!Q221)</f>
        <v>0</v>
      </c>
      <c r="R221" s="25">
        <f>SUM(ENERO:DICIEMBRE!R221)</f>
        <v>1</v>
      </c>
      <c r="S221" s="25">
        <f>SUM(ENERO:DICIEMBRE!S221)</f>
        <v>0</v>
      </c>
      <c r="T221" s="25">
        <f>SUM(ENERO:DICIEMBRE!T221)</f>
        <v>1</v>
      </c>
      <c r="U221" s="25">
        <f>SUM(ENERO:DICIEMBRE!U221)</f>
        <v>0</v>
      </c>
      <c r="V221" s="25">
        <f>SUM(ENERO:DICIEMBRE!V221)</f>
        <v>0</v>
      </c>
      <c r="W221" s="25">
        <f>SUM(ENERO:DICIEMBRE!W221)</f>
        <v>1</v>
      </c>
      <c r="X221" s="25">
        <f>SUM(ENERO:DICIEMBRE!X221)</f>
        <v>0</v>
      </c>
      <c r="Y221" s="25">
        <f>SUM(ENERO:DICIEMBRE!Y221)</f>
        <v>2</v>
      </c>
      <c r="Z221" s="25">
        <f>SUM(ENERO:DICIEMBRE!Z221)</f>
        <v>3</v>
      </c>
      <c r="AA221" s="25">
        <f>SUM(ENERO:DICIEMBRE!AA221)</f>
        <v>0</v>
      </c>
      <c r="AB221" s="25">
        <f>SUM(ENERO:DICIEMBRE!AB221)</f>
        <v>3</v>
      </c>
      <c r="AC221" s="25">
        <f>SUM(ENERO:DICIEMBRE!AC221)</f>
        <v>1</v>
      </c>
      <c r="AD221" s="25">
        <f>SUM(ENERO:DICIEMBRE!AD221)</f>
        <v>12</v>
      </c>
      <c r="AE221" s="25">
        <f>SUM(ENERO:DICIEMBRE!AE221)</f>
        <v>5</v>
      </c>
      <c r="AF221" s="25">
        <f>SUM(ENERO:DICIEMBRE!AF221)</f>
        <v>8</v>
      </c>
      <c r="AG221" s="25">
        <f>SUM(ENERO:DICIEMBRE!AG221)</f>
        <v>3</v>
      </c>
      <c r="AH221" s="25">
        <f>SUM(ENERO:DICIEMBRE!AH221)</f>
        <v>12</v>
      </c>
      <c r="AI221" s="25">
        <f>SUM(ENERO:DICIEMBRE!AI221)</f>
        <v>0</v>
      </c>
      <c r="AJ221" s="25">
        <f>SUM(ENERO:DICIEMBRE!AJ221)</f>
        <v>4</v>
      </c>
      <c r="AK221" s="25">
        <f>SUM(ENERO:DICIEMBRE!AK221)</f>
        <v>0</v>
      </c>
      <c r="AL221" s="25">
        <f>SUM(ENERO:DICIEMBRE!AL221)</f>
        <v>1</v>
      </c>
      <c r="AM221" s="25">
        <f>SUM(ENERO:DICIEMBRE!AM221)</f>
        <v>0</v>
      </c>
      <c r="AN221" s="25">
        <f>SUM(ENERO:DICIEMBRE!AN221)</f>
        <v>1</v>
      </c>
      <c r="AO221" s="25">
        <f>SUM(ENERO:DICIEMBRE!AO221)</f>
        <v>0</v>
      </c>
      <c r="AP221" s="25">
        <f>SUM(ENERO:DICIEMBRE!AP221)</f>
        <v>0</v>
      </c>
      <c r="AQ221" s="25">
        <f>SUM(ENERO:DICIEMBRE!AQ221)</f>
        <v>0</v>
      </c>
      <c r="AR221" s="25">
        <f>SUM(ENERO:DICIEMBRE!AR221)</f>
        <v>0</v>
      </c>
      <c r="AS221" s="25">
        <f>SUM(ENERO:DICIEMBRE!AS221)</f>
        <v>0</v>
      </c>
      <c r="AT221" s="25">
        <f>SUM(ENERO:DICIEMBRE!AT221)</f>
        <v>0</v>
      </c>
      <c r="AU221" s="25">
        <f>SUM(ENERO:DICIEMBRE!AU221)</f>
        <v>0</v>
      </c>
      <c r="AV221" s="25">
        <f>SUM(ENERO:DICIEMBRE!AV221)</f>
        <v>0</v>
      </c>
      <c r="AW221" s="25">
        <f>SUM(ENERO:DICIEMBRE!AW221)</f>
        <v>0</v>
      </c>
      <c r="AX221" s="29" t="str">
        <f t="shared" ref="AX221:AX284" si="150">$CA221&amp;$CB221&amp;$CC221&amp;$CD221&amp;$CE221&amp;$CF221&amp;$CG221</f>
        <v/>
      </c>
      <c r="BT221" s="3"/>
      <c r="BU221" s="3"/>
      <c r="BV221" s="4"/>
      <c r="BW221" s="4"/>
      <c r="CA221" s="31" t="str">
        <f>IF(CH221=1,"* El número de pacientes de 60 años NO DEBE Ser mayor a lo registrado en el grupo Etario 60-64 años. ","")</f>
        <v/>
      </c>
      <c r="CB221" s="31" t="str">
        <f>IF(CI221=1,"* La consulta pertinente según Protocolo de Referencia NO DEBE ser mayor al Total registrado. ","")</f>
        <v/>
      </c>
      <c r="CC221" s="31" t="str">
        <f t="shared" ref="CC221:CC284" si="151">IF(CJ221=1,"* La consulta pertinente según condición clínica NO DEBE ser mayor al Total registrado. ","")</f>
        <v/>
      </c>
      <c r="CD221" s="31" t="str">
        <f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1" t="str">
        <f>IF(AND($D221&lt;&gt;0,AU221=""),"* No olvide digitar la columna Usuarios en Situación de Discapacidad (Digite CEROS si no tiene). ",IF($D221&lt;AU221,"* Los Usuarios en Situación de Discapacidad NO DEBEN ser mayor al total. ",""))</f>
        <v/>
      </c>
      <c r="CF221" s="31" t="str">
        <f>IF(AND($D221&lt;&gt;0,AV221=""),"* No olvide digitar la columna Niños, Niñas, Adolescentes y Jóvenes Población SENAME (Digite CEROS si no tiene). ",IF($D221&lt;AV221,"* Los Niños, Niñas, Adolescentes y Jóvenes Población SENAME NO DEBEN ser mayor al total. ",""))</f>
        <v/>
      </c>
      <c r="CG221" s="31" t="str">
        <f>IF(AND($D221&lt;&gt;0,AW221=""),"* No olvide digitar la columna Migrantes (Digite CEROS si no tiene). ",IF($D221&lt;AW221,"* Los Migrantes NO DEBEN ser mayor al total. ",""))</f>
        <v/>
      </c>
      <c r="CH221" s="32">
        <f>IF((AI221+AJ221)&lt;AP221,1,0)</f>
        <v>0</v>
      </c>
      <c r="CI221" s="32">
        <f>IF(D221&lt;AQ221,1,0)</f>
        <v>0</v>
      </c>
      <c r="CJ221" s="32">
        <f>IF(D221&lt;AR221,1,0)</f>
        <v>0</v>
      </c>
      <c r="CK221" s="32">
        <f>IF(AND(D221&lt;&gt;0,AO221=""),1,IF(F221&lt;AO221,1,0))</f>
        <v>0</v>
      </c>
      <c r="CL221" s="32">
        <f>IF(AND($D221&lt;&gt;0,AU221=""),1,IF($D221&lt;AU221,1,0))</f>
        <v>0</v>
      </c>
      <c r="CM221" s="32">
        <f>IF(AND($D221&lt;&gt;0,AV221=""),1,IF($D221&lt;AV221,1,0))</f>
        <v>0</v>
      </c>
      <c r="CN221" s="32">
        <f>IF(AND($D221&lt;&gt;0,AW221=""),1,IF($D221&lt;AW221,1,0))</f>
        <v>0</v>
      </c>
    </row>
    <row r="222" spans="1:98" ht="16.350000000000001" customHeight="1" x14ac:dyDescent="0.2">
      <c r="A222" s="2977"/>
      <c r="B222" s="2926" t="s">
        <v>262</v>
      </c>
      <c r="C222" s="2928"/>
      <c r="D222" s="462">
        <f>SUM(E222+F222)</f>
        <v>267</v>
      </c>
      <c r="E222" s="463">
        <f t="shared" ref="E222:E240" si="152">SUM(G222+I222+K222+M222+O222+Q222+S222+U222+W222+Y222+AA222+AC222+AE222+AG222+AI222+AK222+AM222)</f>
        <v>84</v>
      </c>
      <c r="F222" s="464">
        <f t="shared" ref="F222:F270" si="153">SUM(H222+J222+L222+N222+P222+R222+T222+V222+X222+Z222+AB222+AD222+AF222+AH222+AJ222+AL222+AN222)</f>
        <v>183</v>
      </c>
      <c r="G222" s="25">
        <f>SUM(ENERO:DICIEMBRE!G222)</f>
        <v>0</v>
      </c>
      <c r="H222" s="25">
        <f>SUM(ENERO:DICIEMBRE!H222)</f>
        <v>1</v>
      </c>
      <c r="I222" s="25">
        <f>SUM(ENERO:DICIEMBRE!I222)</f>
        <v>0</v>
      </c>
      <c r="J222" s="25">
        <f>SUM(ENERO:DICIEMBRE!J222)</f>
        <v>1</v>
      </c>
      <c r="K222" s="25">
        <f>SUM(ENERO:DICIEMBRE!K222)</f>
        <v>0</v>
      </c>
      <c r="L222" s="25">
        <f>SUM(ENERO:DICIEMBRE!L222)</f>
        <v>0</v>
      </c>
      <c r="M222" s="25">
        <f>SUM(ENERO:DICIEMBRE!M222)</f>
        <v>1</v>
      </c>
      <c r="N222" s="25">
        <f>SUM(ENERO:DICIEMBRE!N222)</f>
        <v>1</v>
      </c>
      <c r="O222" s="25">
        <f>SUM(ENERO:DICIEMBRE!O222)</f>
        <v>1</v>
      </c>
      <c r="P222" s="25">
        <f>SUM(ENERO:DICIEMBRE!P222)</f>
        <v>0</v>
      </c>
      <c r="Q222" s="25">
        <f>SUM(ENERO:DICIEMBRE!Q222)</f>
        <v>1</v>
      </c>
      <c r="R222" s="25">
        <f>SUM(ENERO:DICIEMBRE!R222)</f>
        <v>1</v>
      </c>
      <c r="S222" s="25">
        <f>SUM(ENERO:DICIEMBRE!S222)</f>
        <v>0</v>
      </c>
      <c r="T222" s="25">
        <f>SUM(ENERO:DICIEMBRE!T222)</f>
        <v>1</v>
      </c>
      <c r="U222" s="25">
        <f>SUM(ENERO:DICIEMBRE!U222)</f>
        <v>3</v>
      </c>
      <c r="V222" s="25">
        <f>SUM(ENERO:DICIEMBRE!V222)</f>
        <v>0</v>
      </c>
      <c r="W222" s="25">
        <f>SUM(ENERO:DICIEMBRE!W222)</f>
        <v>6</v>
      </c>
      <c r="X222" s="25">
        <f>SUM(ENERO:DICIEMBRE!X222)</f>
        <v>5</v>
      </c>
      <c r="Y222" s="25">
        <f>SUM(ENERO:DICIEMBRE!Y222)</f>
        <v>12</v>
      </c>
      <c r="Z222" s="25">
        <f>SUM(ENERO:DICIEMBRE!Z222)</f>
        <v>8</v>
      </c>
      <c r="AA222" s="25">
        <f>SUM(ENERO:DICIEMBRE!AA222)</f>
        <v>8</v>
      </c>
      <c r="AB222" s="25">
        <f>SUM(ENERO:DICIEMBRE!AB222)</f>
        <v>12</v>
      </c>
      <c r="AC222" s="25">
        <f>SUM(ENERO:DICIEMBRE!AC222)</f>
        <v>6</v>
      </c>
      <c r="AD222" s="25">
        <f>SUM(ENERO:DICIEMBRE!AD222)</f>
        <v>35</v>
      </c>
      <c r="AE222" s="25">
        <f>SUM(ENERO:DICIEMBRE!AE222)</f>
        <v>3</v>
      </c>
      <c r="AF222" s="25">
        <f>SUM(ENERO:DICIEMBRE!AF222)</f>
        <v>47</v>
      </c>
      <c r="AG222" s="25">
        <f>SUM(ENERO:DICIEMBRE!AG222)</f>
        <v>23</v>
      </c>
      <c r="AH222" s="25">
        <f>SUM(ENERO:DICIEMBRE!AH222)</f>
        <v>38</v>
      </c>
      <c r="AI222" s="25">
        <f>SUM(ENERO:DICIEMBRE!AI222)</f>
        <v>5</v>
      </c>
      <c r="AJ222" s="25">
        <f>SUM(ENERO:DICIEMBRE!AJ222)</f>
        <v>13</v>
      </c>
      <c r="AK222" s="25">
        <f>SUM(ENERO:DICIEMBRE!AK222)</f>
        <v>10</v>
      </c>
      <c r="AL222" s="25">
        <f>SUM(ENERO:DICIEMBRE!AL222)</f>
        <v>14</v>
      </c>
      <c r="AM222" s="25">
        <f>SUM(ENERO:DICIEMBRE!AM222)</f>
        <v>5</v>
      </c>
      <c r="AN222" s="25">
        <f>SUM(ENERO:DICIEMBRE!AN222)</f>
        <v>6</v>
      </c>
      <c r="AO222" s="25">
        <f>SUM(ENERO:DICIEMBRE!AO222)</f>
        <v>1</v>
      </c>
      <c r="AP222" s="25">
        <f>SUM(ENERO:DICIEMBRE!AP222)</f>
        <v>2</v>
      </c>
      <c r="AQ222" s="25">
        <f>SUM(ENERO:DICIEMBRE!AQ222)</f>
        <v>0</v>
      </c>
      <c r="AR222" s="25">
        <f>SUM(ENERO:DICIEMBRE!AR222)</f>
        <v>0</v>
      </c>
      <c r="AS222" s="25">
        <f>SUM(ENERO:DICIEMBRE!AS222)</f>
        <v>0</v>
      </c>
      <c r="AT222" s="25">
        <f>SUM(ENERO:DICIEMBRE!AT222)</f>
        <v>0</v>
      </c>
      <c r="AU222" s="25">
        <f>SUM(ENERO:DICIEMBRE!AU222)</f>
        <v>1</v>
      </c>
      <c r="AV222" s="25">
        <f>SUM(ENERO:DICIEMBRE!AV222)</f>
        <v>0</v>
      </c>
      <c r="AW222" s="25">
        <f>SUM(ENERO:DICIEMBRE!AW222)</f>
        <v>0</v>
      </c>
      <c r="AX222" s="29" t="str">
        <f t="shared" si="150"/>
        <v/>
      </c>
      <c r="BT222" s="3"/>
      <c r="BU222" s="3"/>
      <c r="BV222" s="4"/>
      <c r="BW222" s="4"/>
      <c r="CA222" s="31" t="str">
        <f t="shared" ref="CA222:CA285" si="154">IF(CH222=1,"* El número de pacientes de 60 años NO DEBE Ser mayor a lo registrado en el grupo Etario 60-64 años. ","")</f>
        <v/>
      </c>
      <c r="CB222" s="31" t="str">
        <f t="shared" ref="CB222:CB285" si="155">IF(CI222=1,"* La consulta pertinente según Protocolo de Referencia NO DEBE ser mayor al Total registrado. ","")</f>
        <v/>
      </c>
      <c r="CC222" s="31" t="str">
        <f t="shared" si="151"/>
        <v/>
      </c>
      <c r="CD222" s="31" t="str">
        <f t="shared" ref="CD222:CD285" si="156">IF(AND(D222&lt;&gt;0,AO222=""),"* Recuerde que las Embarazadas deben ser incluídas en el ingreso por rango Etario (Digite CEROS si no tiene). ",IF(F222&lt;AO222,"* Las Embarazadas NO DEBEN ser mayor al total de Mujeres. ",""))</f>
        <v/>
      </c>
      <c r="CE222" s="31" t="str">
        <f t="shared" ref="CE222:CE285" si="157">IF(AND($D222&lt;&gt;0,AU222=""),"* No olvide digitar la columna Usuarios en Situación de Discapacidad (Digite CEROS si no tiene). ",IF($D222&lt;AU222,"* Los Usuarios en Situación de Discapacidad NO DEBEN ser mayor al total. ",""))</f>
        <v/>
      </c>
      <c r="CF222" s="31" t="str">
        <f t="shared" ref="CF222:CF285" si="158">IF(AND($D222&lt;&gt;0,AV222=""),"* No olvide digitar la columna Niños, Niñas, Adolescentes y Jóvenes Población SENAME (Digite CEROS si no tiene). ",IF($D222&lt;AV222,"* Los Niños, Niñas, Adolescentes y Jóvenes Población SENAME NO DEBEN ser mayor al total. ",""))</f>
        <v/>
      </c>
      <c r="CG222" s="31" t="str">
        <f t="shared" ref="CG222:CG285" si="159">IF(AND($D222&lt;&gt;0,AW222=""),"* No olvide digitar la columna Migrantes (Digite CEROS si no tiene). ",IF($D222&lt;AW222,"* Los Migrantes NO DEBEN ser mayor al total. ",""))</f>
        <v/>
      </c>
      <c r="CH222" s="32">
        <f t="shared" ref="CH222:CH285" si="160">IF((AI222+AJ222)&lt;AP222,1,0)</f>
        <v>0</v>
      </c>
      <c r="CI222" s="32">
        <f t="shared" ref="CI222:CI283" si="161">IF(D222&lt;AQ222,1,0)</f>
        <v>0</v>
      </c>
      <c r="CJ222" s="32">
        <f t="shared" ref="CJ222:CJ283" si="162">IF(D222&lt;AR222,1,0)</f>
        <v>0</v>
      </c>
      <c r="CK222" s="32">
        <f t="shared" ref="CK222:CK285" si="163">IF(AND(D222&lt;&gt;0,AO222=""),1,IF(F222&lt;AO222,1,0))</f>
        <v>0</v>
      </c>
      <c r="CL222" s="32">
        <f t="shared" ref="CL222:CN285" si="164">IF(AND($D222&lt;&gt;0,AU222=""),1,IF($D222&lt;AU222,1,0))</f>
        <v>0</v>
      </c>
      <c r="CM222" s="32">
        <f t="shared" si="164"/>
        <v>0</v>
      </c>
      <c r="CN222" s="32">
        <f t="shared" si="164"/>
        <v>0</v>
      </c>
    </row>
    <row r="223" spans="1:98" ht="16.350000000000001" hidden="1" customHeight="1" x14ac:dyDescent="0.2">
      <c r="A223" s="2912" t="s">
        <v>263</v>
      </c>
      <c r="B223" s="2953" t="s">
        <v>264</v>
      </c>
      <c r="C223" s="2953"/>
      <c r="D223" s="400">
        <f t="shared" si="149"/>
        <v>7</v>
      </c>
      <c r="E223" s="465">
        <f t="shared" si="152"/>
        <v>1</v>
      </c>
      <c r="F223" s="466">
        <f t="shared" si="153"/>
        <v>6</v>
      </c>
      <c r="G223" s="25">
        <f>SUM(ENERO:DICIEMBRE!G223)</f>
        <v>0</v>
      </c>
      <c r="H223" s="25">
        <f>SUM(ENERO:DICIEMBRE!H223)</f>
        <v>0</v>
      </c>
      <c r="I223" s="25">
        <f>SUM(ENERO:DICIEMBRE!I223)</f>
        <v>0</v>
      </c>
      <c r="J223" s="25">
        <f>SUM(ENERO:DICIEMBRE!J223)</f>
        <v>0</v>
      </c>
      <c r="K223" s="25">
        <f>SUM(ENERO:DICIEMBRE!K223)</f>
        <v>0</v>
      </c>
      <c r="L223" s="25">
        <f>SUM(ENERO:DICIEMBRE!L223)</f>
        <v>0</v>
      </c>
      <c r="M223" s="25">
        <f>SUM(ENERO:DICIEMBRE!M223)</f>
        <v>0</v>
      </c>
      <c r="N223" s="25">
        <f>SUM(ENERO:DICIEMBRE!N223)</f>
        <v>0</v>
      </c>
      <c r="O223" s="25">
        <f>SUM(ENERO:DICIEMBRE!O223)</f>
        <v>0</v>
      </c>
      <c r="P223" s="25">
        <f>SUM(ENERO:DICIEMBRE!P223)</f>
        <v>0</v>
      </c>
      <c r="Q223" s="25">
        <f>SUM(ENERO:DICIEMBRE!Q223)</f>
        <v>0</v>
      </c>
      <c r="R223" s="25">
        <f>SUM(ENERO:DICIEMBRE!R223)</f>
        <v>0</v>
      </c>
      <c r="S223" s="25">
        <f>SUM(ENERO:DICIEMBRE!S223)</f>
        <v>0</v>
      </c>
      <c r="T223" s="25">
        <f>SUM(ENERO:DICIEMBRE!T223)</f>
        <v>0</v>
      </c>
      <c r="U223" s="25">
        <f>SUM(ENERO:DICIEMBRE!U223)</f>
        <v>0</v>
      </c>
      <c r="V223" s="25">
        <f>SUM(ENERO:DICIEMBRE!V223)</f>
        <v>0</v>
      </c>
      <c r="W223" s="25">
        <f>SUM(ENERO:DICIEMBRE!W223)</f>
        <v>0</v>
      </c>
      <c r="X223" s="25">
        <f>SUM(ENERO:DICIEMBRE!X223)</f>
        <v>1</v>
      </c>
      <c r="Y223" s="25">
        <f>SUM(ENERO:DICIEMBRE!Y223)</f>
        <v>1</v>
      </c>
      <c r="Z223" s="25">
        <f>SUM(ENERO:DICIEMBRE!Z223)</f>
        <v>1</v>
      </c>
      <c r="AA223" s="25">
        <f>SUM(ENERO:DICIEMBRE!AA223)</f>
        <v>0</v>
      </c>
      <c r="AB223" s="25">
        <f>SUM(ENERO:DICIEMBRE!AB223)</f>
        <v>0</v>
      </c>
      <c r="AC223" s="25">
        <f>SUM(ENERO:DICIEMBRE!AC223)</f>
        <v>0</v>
      </c>
      <c r="AD223" s="25">
        <f>SUM(ENERO:DICIEMBRE!AD223)</f>
        <v>0</v>
      </c>
      <c r="AE223" s="25">
        <f>SUM(ENERO:DICIEMBRE!AE223)</f>
        <v>0</v>
      </c>
      <c r="AF223" s="25">
        <f>SUM(ENERO:DICIEMBRE!AF223)</f>
        <v>1</v>
      </c>
      <c r="AG223" s="25">
        <f>SUM(ENERO:DICIEMBRE!AG223)</f>
        <v>0</v>
      </c>
      <c r="AH223" s="25">
        <f>SUM(ENERO:DICIEMBRE!AH223)</f>
        <v>0</v>
      </c>
      <c r="AI223" s="25">
        <f>SUM(ENERO:DICIEMBRE!AI223)</f>
        <v>0</v>
      </c>
      <c r="AJ223" s="25">
        <f>SUM(ENERO:DICIEMBRE!AJ223)</f>
        <v>2</v>
      </c>
      <c r="AK223" s="25">
        <f>SUM(ENERO:DICIEMBRE!AK223)</f>
        <v>0</v>
      </c>
      <c r="AL223" s="25">
        <f>SUM(ENERO:DICIEMBRE!AL223)</f>
        <v>1</v>
      </c>
      <c r="AM223" s="25">
        <f>SUM(ENERO:DICIEMBRE!AM223)</f>
        <v>0</v>
      </c>
      <c r="AN223" s="25">
        <f>SUM(ENERO:DICIEMBRE!AN223)</f>
        <v>0</v>
      </c>
      <c r="AO223" s="25">
        <f>SUM(ENERO:DICIEMBRE!AO223)</f>
        <v>2</v>
      </c>
      <c r="AP223" s="25">
        <f>SUM(ENERO:DICIEMBRE!AP223)</f>
        <v>0</v>
      </c>
      <c r="AQ223" s="25">
        <f>SUM(ENERO:DICIEMBRE!AQ223)</f>
        <v>0</v>
      </c>
      <c r="AR223" s="25">
        <f>SUM(ENERO:DICIEMBRE!AR223)</f>
        <v>0</v>
      </c>
      <c r="AS223" s="25">
        <f>SUM(ENERO:DICIEMBRE!AS223)</f>
        <v>1</v>
      </c>
      <c r="AT223" s="25">
        <f>SUM(ENERO:DICIEMBRE!AT223)</f>
        <v>0</v>
      </c>
      <c r="AU223" s="25">
        <f>SUM(ENERO:DICIEMBRE!AU223)</f>
        <v>0</v>
      </c>
      <c r="AV223" s="25">
        <f>SUM(ENERO:DICIEMBRE!AV223)</f>
        <v>0</v>
      </c>
      <c r="AW223" s="25">
        <f>SUM(ENERO:DICIEMBRE!AW223)</f>
        <v>0</v>
      </c>
      <c r="AX223" s="29" t="str">
        <f t="shared" si="150"/>
        <v/>
      </c>
      <c r="BT223" s="3"/>
      <c r="BU223" s="3"/>
      <c r="BV223" s="4"/>
      <c r="BW223" s="4"/>
      <c r="CA223" s="31" t="str">
        <f t="shared" si="154"/>
        <v/>
      </c>
      <c r="CB223" s="31" t="str">
        <f t="shared" si="155"/>
        <v/>
      </c>
      <c r="CC223" s="31" t="str">
        <f t="shared" si="151"/>
        <v/>
      </c>
      <c r="CD223" s="31" t="str">
        <f t="shared" si="156"/>
        <v/>
      </c>
      <c r="CE223" s="31" t="str">
        <f t="shared" si="157"/>
        <v/>
      </c>
      <c r="CF223" s="31" t="str">
        <f t="shared" si="158"/>
        <v/>
      </c>
      <c r="CG223" s="31" t="str">
        <f t="shared" si="159"/>
        <v/>
      </c>
      <c r="CH223" s="32">
        <f t="shared" si="160"/>
        <v>0</v>
      </c>
      <c r="CI223" s="32">
        <f t="shared" si="161"/>
        <v>0</v>
      </c>
      <c r="CJ223" s="32">
        <f t="shared" si="162"/>
        <v>0</v>
      </c>
      <c r="CK223" s="32">
        <f t="shared" si="163"/>
        <v>0</v>
      </c>
      <c r="CL223" s="32">
        <f t="shared" si="164"/>
        <v>0</v>
      </c>
      <c r="CM223" s="32">
        <f t="shared" si="164"/>
        <v>0</v>
      </c>
      <c r="CN223" s="32">
        <f t="shared" si="164"/>
        <v>0</v>
      </c>
    </row>
    <row r="224" spans="1:98" ht="16.350000000000001" hidden="1" customHeight="1" x14ac:dyDescent="0.2">
      <c r="A224" s="2912"/>
      <c r="B224" s="2954" t="s">
        <v>265</v>
      </c>
      <c r="C224" s="2954"/>
      <c r="D224" s="406">
        <f t="shared" si="149"/>
        <v>23</v>
      </c>
      <c r="E224" s="474">
        <f t="shared" si="152"/>
        <v>4</v>
      </c>
      <c r="F224" s="475">
        <f t="shared" si="153"/>
        <v>19</v>
      </c>
      <c r="G224" s="25">
        <f>SUM(ENERO:DICIEMBRE!G224)</f>
        <v>0</v>
      </c>
      <c r="H224" s="25">
        <f>SUM(ENERO:DICIEMBRE!H224)</f>
        <v>0</v>
      </c>
      <c r="I224" s="25">
        <f>SUM(ENERO:DICIEMBRE!I224)</f>
        <v>0</v>
      </c>
      <c r="J224" s="25">
        <f>SUM(ENERO:DICIEMBRE!J224)</f>
        <v>0</v>
      </c>
      <c r="K224" s="25">
        <f>SUM(ENERO:DICIEMBRE!K224)</f>
        <v>0</v>
      </c>
      <c r="L224" s="25">
        <f>SUM(ENERO:DICIEMBRE!L224)</f>
        <v>0</v>
      </c>
      <c r="M224" s="25">
        <f>SUM(ENERO:DICIEMBRE!M224)</f>
        <v>0</v>
      </c>
      <c r="N224" s="25">
        <f>SUM(ENERO:DICIEMBRE!N224)</f>
        <v>0</v>
      </c>
      <c r="O224" s="25">
        <f>SUM(ENERO:DICIEMBRE!O224)</f>
        <v>0</v>
      </c>
      <c r="P224" s="25">
        <f>SUM(ENERO:DICIEMBRE!P224)</f>
        <v>0</v>
      </c>
      <c r="Q224" s="25">
        <f>SUM(ENERO:DICIEMBRE!Q224)</f>
        <v>0</v>
      </c>
      <c r="R224" s="25">
        <f>SUM(ENERO:DICIEMBRE!R224)</f>
        <v>0</v>
      </c>
      <c r="S224" s="25">
        <f>SUM(ENERO:DICIEMBRE!S224)</f>
        <v>0</v>
      </c>
      <c r="T224" s="25">
        <f>SUM(ENERO:DICIEMBRE!T224)</f>
        <v>0</v>
      </c>
      <c r="U224" s="25">
        <f>SUM(ENERO:DICIEMBRE!U224)</f>
        <v>0</v>
      </c>
      <c r="V224" s="25">
        <f>SUM(ENERO:DICIEMBRE!V224)</f>
        <v>0</v>
      </c>
      <c r="W224" s="25">
        <f>SUM(ENERO:DICIEMBRE!W224)</f>
        <v>0</v>
      </c>
      <c r="X224" s="25">
        <f>SUM(ENERO:DICIEMBRE!X224)</f>
        <v>0</v>
      </c>
      <c r="Y224" s="25">
        <f>SUM(ENERO:DICIEMBRE!Y224)</f>
        <v>0</v>
      </c>
      <c r="Z224" s="25">
        <f>SUM(ENERO:DICIEMBRE!Z224)</f>
        <v>2</v>
      </c>
      <c r="AA224" s="25">
        <f>SUM(ENERO:DICIEMBRE!AA224)</f>
        <v>0</v>
      </c>
      <c r="AB224" s="25">
        <f>SUM(ENERO:DICIEMBRE!AB224)</f>
        <v>0</v>
      </c>
      <c r="AC224" s="25">
        <f>SUM(ENERO:DICIEMBRE!AC224)</f>
        <v>0</v>
      </c>
      <c r="AD224" s="25">
        <f>SUM(ENERO:DICIEMBRE!AD224)</f>
        <v>2</v>
      </c>
      <c r="AE224" s="25">
        <f>SUM(ENERO:DICIEMBRE!AE224)</f>
        <v>2</v>
      </c>
      <c r="AF224" s="25">
        <f>SUM(ENERO:DICIEMBRE!AF224)</f>
        <v>7</v>
      </c>
      <c r="AG224" s="25">
        <f>SUM(ENERO:DICIEMBRE!AG224)</f>
        <v>1</v>
      </c>
      <c r="AH224" s="25">
        <f>SUM(ENERO:DICIEMBRE!AH224)</f>
        <v>5</v>
      </c>
      <c r="AI224" s="25">
        <f>SUM(ENERO:DICIEMBRE!AI224)</f>
        <v>0</v>
      </c>
      <c r="AJ224" s="25">
        <f>SUM(ENERO:DICIEMBRE!AJ224)</f>
        <v>0</v>
      </c>
      <c r="AK224" s="25">
        <f>SUM(ENERO:DICIEMBRE!AK224)</f>
        <v>1</v>
      </c>
      <c r="AL224" s="25">
        <f>SUM(ENERO:DICIEMBRE!AL224)</f>
        <v>3</v>
      </c>
      <c r="AM224" s="25">
        <f>SUM(ENERO:DICIEMBRE!AM224)</f>
        <v>0</v>
      </c>
      <c r="AN224" s="25">
        <f>SUM(ENERO:DICIEMBRE!AN224)</f>
        <v>0</v>
      </c>
      <c r="AO224" s="25">
        <f>SUM(ENERO:DICIEMBRE!AO224)</f>
        <v>3</v>
      </c>
      <c r="AP224" s="25">
        <f>SUM(ENERO:DICIEMBRE!AP224)</f>
        <v>0</v>
      </c>
      <c r="AQ224" s="476"/>
      <c r="AR224" s="477"/>
      <c r="AS224" s="25">
        <f>SUM(ENERO:DICIEMBRE!AS224)</f>
        <v>3</v>
      </c>
      <c r="AT224" s="25">
        <f>SUM(ENERO:DICIEMBRE!AT224)</f>
        <v>0</v>
      </c>
      <c r="AU224" s="25">
        <f>SUM(ENERO:DICIEMBRE!AU224)</f>
        <v>0</v>
      </c>
      <c r="AV224" s="25">
        <f>SUM(ENERO:DICIEMBRE!AV224)</f>
        <v>0</v>
      </c>
      <c r="AW224" s="25">
        <f>SUM(ENERO:DICIEMBRE!AW224)</f>
        <v>0</v>
      </c>
      <c r="AX224" s="29" t="str">
        <f t="shared" si="150"/>
        <v/>
      </c>
      <c r="BT224" s="3"/>
      <c r="BU224" s="3"/>
      <c r="BV224" s="4"/>
      <c r="BW224" s="4"/>
      <c r="CA224" s="31" t="str">
        <f t="shared" si="154"/>
        <v/>
      </c>
      <c r="CB224" s="31"/>
      <c r="CC224" s="31" t="str">
        <f t="shared" si="151"/>
        <v/>
      </c>
      <c r="CD224" s="31" t="str">
        <f t="shared" si="156"/>
        <v/>
      </c>
      <c r="CE224" s="31" t="str">
        <f t="shared" si="157"/>
        <v/>
      </c>
      <c r="CF224" s="31" t="str">
        <f t="shared" si="158"/>
        <v/>
      </c>
      <c r="CG224" s="31" t="str">
        <f t="shared" si="159"/>
        <v/>
      </c>
      <c r="CH224" s="32">
        <f t="shared" si="160"/>
        <v>0</v>
      </c>
      <c r="CI224" s="32"/>
      <c r="CJ224" s="32"/>
      <c r="CK224" s="32">
        <f t="shared" si="163"/>
        <v>0</v>
      </c>
      <c r="CL224" s="32">
        <f t="shared" si="164"/>
        <v>0</v>
      </c>
      <c r="CM224" s="32">
        <f t="shared" si="164"/>
        <v>0</v>
      </c>
      <c r="CN224" s="32">
        <f t="shared" si="164"/>
        <v>0</v>
      </c>
    </row>
    <row r="225" spans="1:92" ht="16.350000000000001" hidden="1" customHeight="1" x14ac:dyDescent="0.2">
      <c r="A225" s="2912"/>
      <c r="B225" s="2954" t="s">
        <v>266</v>
      </c>
      <c r="C225" s="2954"/>
      <c r="D225" s="406">
        <f t="shared" si="149"/>
        <v>6</v>
      </c>
      <c r="E225" s="474">
        <f t="shared" si="152"/>
        <v>1</v>
      </c>
      <c r="F225" s="475">
        <f t="shared" si="153"/>
        <v>5</v>
      </c>
      <c r="G225" s="25">
        <f>SUM(ENERO:DICIEMBRE!G225)</f>
        <v>0</v>
      </c>
      <c r="H225" s="25">
        <f>SUM(ENERO:DICIEMBRE!H225)</f>
        <v>0</v>
      </c>
      <c r="I225" s="25">
        <f>SUM(ENERO:DICIEMBRE!I225)</f>
        <v>0</v>
      </c>
      <c r="J225" s="25">
        <f>SUM(ENERO:DICIEMBRE!J225)</f>
        <v>0</v>
      </c>
      <c r="K225" s="25">
        <f>SUM(ENERO:DICIEMBRE!K225)</f>
        <v>0</v>
      </c>
      <c r="L225" s="25">
        <f>SUM(ENERO:DICIEMBRE!L225)</f>
        <v>0</v>
      </c>
      <c r="M225" s="25">
        <f>SUM(ENERO:DICIEMBRE!M225)</f>
        <v>0</v>
      </c>
      <c r="N225" s="25">
        <f>SUM(ENERO:DICIEMBRE!N225)</f>
        <v>0</v>
      </c>
      <c r="O225" s="25">
        <f>SUM(ENERO:DICIEMBRE!O225)</f>
        <v>0</v>
      </c>
      <c r="P225" s="25">
        <f>SUM(ENERO:DICIEMBRE!P225)</f>
        <v>0</v>
      </c>
      <c r="Q225" s="25">
        <f>SUM(ENERO:DICIEMBRE!Q225)</f>
        <v>0</v>
      </c>
      <c r="R225" s="25">
        <f>SUM(ENERO:DICIEMBRE!R225)</f>
        <v>0</v>
      </c>
      <c r="S225" s="25">
        <f>SUM(ENERO:DICIEMBRE!S225)</f>
        <v>0</v>
      </c>
      <c r="T225" s="25">
        <f>SUM(ENERO:DICIEMBRE!T225)</f>
        <v>0</v>
      </c>
      <c r="U225" s="25">
        <f>SUM(ENERO:DICIEMBRE!U225)</f>
        <v>0</v>
      </c>
      <c r="V225" s="25">
        <f>SUM(ENERO:DICIEMBRE!V225)</f>
        <v>0</v>
      </c>
      <c r="W225" s="25">
        <f>SUM(ENERO:DICIEMBRE!W225)</f>
        <v>0</v>
      </c>
      <c r="X225" s="25">
        <f>SUM(ENERO:DICIEMBRE!X225)</f>
        <v>0</v>
      </c>
      <c r="Y225" s="25">
        <f>SUM(ENERO:DICIEMBRE!Y225)</f>
        <v>1</v>
      </c>
      <c r="Z225" s="25">
        <f>SUM(ENERO:DICIEMBRE!Z225)</f>
        <v>1</v>
      </c>
      <c r="AA225" s="25">
        <f>SUM(ENERO:DICIEMBRE!AA225)</f>
        <v>0</v>
      </c>
      <c r="AB225" s="25">
        <f>SUM(ENERO:DICIEMBRE!AB225)</f>
        <v>0</v>
      </c>
      <c r="AC225" s="25">
        <f>SUM(ENERO:DICIEMBRE!AC225)</f>
        <v>0</v>
      </c>
      <c r="AD225" s="25">
        <f>SUM(ENERO:DICIEMBRE!AD225)</f>
        <v>0</v>
      </c>
      <c r="AE225" s="25">
        <f>SUM(ENERO:DICIEMBRE!AE225)</f>
        <v>0</v>
      </c>
      <c r="AF225" s="25">
        <f>SUM(ENERO:DICIEMBRE!AF225)</f>
        <v>1</v>
      </c>
      <c r="AG225" s="25">
        <f>SUM(ENERO:DICIEMBRE!AG225)</f>
        <v>0</v>
      </c>
      <c r="AH225" s="25">
        <f>SUM(ENERO:DICIEMBRE!AH225)</f>
        <v>0</v>
      </c>
      <c r="AI225" s="25">
        <f>SUM(ENERO:DICIEMBRE!AI225)</f>
        <v>0</v>
      </c>
      <c r="AJ225" s="25">
        <f>SUM(ENERO:DICIEMBRE!AJ225)</f>
        <v>2</v>
      </c>
      <c r="AK225" s="25">
        <f>SUM(ENERO:DICIEMBRE!AK225)</f>
        <v>0</v>
      </c>
      <c r="AL225" s="25">
        <f>SUM(ENERO:DICIEMBRE!AL225)</f>
        <v>1</v>
      </c>
      <c r="AM225" s="25">
        <f>SUM(ENERO:DICIEMBRE!AM225)</f>
        <v>0</v>
      </c>
      <c r="AN225" s="25">
        <f>SUM(ENERO:DICIEMBRE!AN225)</f>
        <v>0</v>
      </c>
      <c r="AO225" s="25">
        <f>SUM(ENERO:DICIEMBRE!AO225)</f>
        <v>2</v>
      </c>
      <c r="AP225" s="25">
        <f>SUM(ENERO:DICIEMBRE!AP225)</f>
        <v>0</v>
      </c>
      <c r="AQ225" s="476"/>
      <c r="AR225" s="477"/>
      <c r="AS225" s="25">
        <f>SUM(ENERO:DICIEMBRE!AS225)</f>
        <v>0</v>
      </c>
      <c r="AT225" s="25">
        <f>SUM(ENERO:DICIEMBRE!AT225)</f>
        <v>0</v>
      </c>
      <c r="AU225" s="25">
        <f>SUM(ENERO:DICIEMBRE!AU225)</f>
        <v>0</v>
      </c>
      <c r="AV225" s="25">
        <f>SUM(ENERO:DICIEMBRE!AV225)</f>
        <v>0</v>
      </c>
      <c r="AW225" s="25">
        <f>SUM(ENERO:DICIEMBRE!AW225)</f>
        <v>0</v>
      </c>
      <c r="AX225" s="29" t="str">
        <f t="shared" si="150"/>
        <v/>
      </c>
      <c r="BT225" s="3"/>
      <c r="BU225" s="3"/>
      <c r="BV225" s="4"/>
      <c r="BW225" s="4"/>
      <c r="CA225" s="31" t="str">
        <f t="shared" si="154"/>
        <v/>
      </c>
      <c r="CB225" s="31"/>
      <c r="CC225" s="31" t="str">
        <f t="shared" si="151"/>
        <v/>
      </c>
      <c r="CD225" s="31" t="str">
        <f t="shared" si="156"/>
        <v/>
      </c>
      <c r="CE225" s="31" t="str">
        <f t="shared" si="157"/>
        <v/>
      </c>
      <c r="CF225" s="31" t="str">
        <f t="shared" si="158"/>
        <v/>
      </c>
      <c r="CG225" s="31" t="str">
        <f t="shared" si="159"/>
        <v/>
      </c>
      <c r="CH225" s="32">
        <f t="shared" si="160"/>
        <v>0</v>
      </c>
      <c r="CI225" s="32"/>
      <c r="CJ225" s="32"/>
      <c r="CK225" s="32">
        <f t="shared" si="163"/>
        <v>0</v>
      </c>
      <c r="CL225" s="32">
        <f t="shared" si="164"/>
        <v>0</v>
      </c>
      <c r="CM225" s="32">
        <f t="shared" si="164"/>
        <v>0</v>
      </c>
      <c r="CN225" s="32">
        <f t="shared" si="164"/>
        <v>0</v>
      </c>
    </row>
    <row r="226" spans="1:92" ht="16.350000000000001" hidden="1" customHeight="1" x14ac:dyDescent="0.2">
      <c r="A226" s="2912"/>
      <c r="B226" s="2957" t="s">
        <v>267</v>
      </c>
      <c r="C226" s="2958"/>
      <c r="D226" s="406">
        <f t="shared" si="149"/>
        <v>4</v>
      </c>
      <c r="E226" s="474">
        <f t="shared" si="152"/>
        <v>2</v>
      </c>
      <c r="F226" s="475">
        <f t="shared" si="153"/>
        <v>2</v>
      </c>
      <c r="G226" s="25">
        <f>SUM(ENERO:DICIEMBRE!G226)</f>
        <v>0</v>
      </c>
      <c r="H226" s="25">
        <f>SUM(ENERO:DICIEMBRE!H226)</f>
        <v>0</v>
      </c>
      <c r="I226" s="25">
        <f>SUM(ENERO:DICIEMBRE!I226)</f>
        <v>0</v>
      </c>
      <c r="J226" s="25">
        <f>SUM(ENERO:DICIEMBRE!J226)</f>
        <v>0</v>
      </c>
      <c r="K226" s="25">
        <f>SUM(ENERO:DICIEMBRE!K226)</f>
        <v>0</v>
      </c>
      <c r="L226" s="25">
        <f>SUM(ENERO:DICIEMBRE!L226)</f>
        <v>0</v>
      </c>
      <c r="M226" s="25">
        <f>SUM(ENERO:DICIEMBRE!M226)</f>
        <v>0</v>
      </c>
      <c r="N226" s="25">
        <f>SUM(ENERO:DICIEMBRE!N226)</f>
        <v>0</v>
      </c>
      <c r="O226" s="25">
        <f>SUM(ENERO:DICIEMBRE!O226)</f>
        <v>0</v>
      </c>
      <c r="P226" s="25">
        <f>SUM(ENERO:DICIEMBRE!P226)</f>
        <v>0</v>
      </c>
      <c r="Q226" s="25">
        <f>SUM(ENERO:DICIEMBRE!Q226)</f>
        <v>0</v>
      </c>
      <c r="R226" s="25">
        <f>SUM(ENERO:DICIEMBRE!R226)</f>
        <v>0</v>
      </c>
      <c r="S226" s="25">
        <f>SUM(ENERO:DICIEMBRE!S226)</f>
        <v>0</v>
      </c>
      <c r="T226" s="25">
        <f>SUM(ENERO:DICIEMBRE!T226)</f>
        <v>0</v>
      </c>
      <c r="U226" s="25">
        <f>SUM(ENERO:DICIEMBRE!U226)</f>
        <v>0</v>
      </c>
      <c r="V226" s="25">
        <f>SUM(ENERO:DICIEMBRE!V226)</f>
        <v>0</v>
      </c>
      <c r="W226" s="25">
        <f>SUM(ENERO:DICIEMBRE!W226)</f>
        <v>0</v>
      </c>
      <c r="X226" s="25">
        <f>SUM(ENERO:DICIEMBRE!X226)</f>
        <v>0</v>
      </c>
      <c r="Y226" s="25">
        <f>SUM(ENERO:DICIEMBRE!Y226)</f>
        <v>0</v>
      </c>
      <c r="Z226" s="25">
        <f>SUM(ENERO:DICIEMBRE!Z226)</f>
        <v>1</v>
      </c>
      <c r="AA226" s="25">
        <f>SUM(ENERO:DICIEMBRE!AA226)</f>
        <v>0</v>
      </c>
      <c r="AB226" s="25">
        <f>SUM(ENERO:DICIEMBRE!AB226)</f>
        <v>0</v>
      </c>
      <c r="AC226" s="25">
        <f>SUM(ENERO:DICIEMBRE!AC226)</f>
        <v>0</v>
      </c>
      <c r="AD226" s="25">
        <f>SUM(ENERO:DICIEMBRE!AD226)</f>
        <v>0</v>
      </c>
      <c r="AE226" s="25">
        <f>SUM(ENERO:DICIEMBRE!AE226)</f>
        <v>0</v>
      </c>
      <c r="AF226" s="25">
        <f>SUM(ENERO:DICIEMBRE!AF226)</f>
        <v>0</v>
      </c>
      <c r="AG226" s="25">
        <f>SUM(ENERO:DICIEMBRE!AG226)</f>
        <v>1</v>
      </c>
      <c r="AH226" s="25">
        <f>SUM(ENERO:DICIEMBRE!AH226)</f>
        <v>0</v>
      </c>
      <c r="AI226" s="25">
        <f>SUM(ENERO:DICIEMBRE!AI226)</f>
        <v>0</v>
      </c>
      <c r="AJ226" s="25">
        <f>SUM(ENERO:DICIEMBRE!AJ226)</f>
        <v>0</v>
      </c>
      <c r="AK226" s="25">
        <f>SUM(ENERO:DICIEMBRE!AK226)</f>
        <v>1</v>
      </c>
      <c r="AL226" s="25">
        <f>SUM(ENERO:DICIEMBRE!AL226)</f>
        <v>1</v>
      </c>
      <c r="AM226" s="25">
        <f>SUM(ENERO:DICIEMBRE!AM226)</f>
        <v>0</v>
      </c>
      <c r="AN226" s="25">
        <f>SUM(ENERO:DICIEMBRE!AN226)</f>
        <v>0</v>
      </c>
      <c r="AO226" s="25">
        <f>SUM(ENERO:DICIEMBRE!AO226)</f>
        <v>0</v>
      </c>
      <c r="AP226" s="25">
        <f>SUM(ENERO:DICIEMBRE!AP226)</f>
        <v>0</v>
      </c>
      <c r="AQ226" s="478"/>
      <c r="AR226" s="479"/>
      <c r="AS226" s="25">
        <f>SUM(ENERO:DICIEMBRE!AS226)</f>
        <v>0</v>
      </c>
      <c r="AT226" s="25">
        <f>SUM(ENERO:DICIEMBRE!AT226)</f>
        <v>0</v>
      </c>
      <c r="AU226" s="25">
        <f>SUM(ENERO:DICIEMBRE!AU226)</f>
        <v>0</v>
      </c>
      <c r="AV226" s="25">
        <f>SUM(ENERO:DICIEMBRE!AV226)</f>
        <v>0</v>
      </c>
      <c r="AW226" s="25">
        <f>SUM(ENERO:DICIEMBRE!AW226)</f>
        <v>0</v>
      </c>
      <c r="AX226" s="29" t="str">
        <f t="shared" si="150"/>
        <v/>
      </c>
      <c r="BT226" s="3"/>
      <c r="BU226" s="3"/>
      <c r="BV226" s="4"/>
      <c r="BW226" s="4"/>
      <c r="CA226" s="31" t="str">
        <f t="shared" si="154"/>
        <v/>
      </c>
      <c r="CB226" s="31"/>
      <c r="CC226" s="31" t="str">
        <f t="shared" si="151"/>
        <v/>
      </c>
      <c r="CD226" s="31" t="str">
        <f t="shared" si="156"/>
        <v/>
      </c>
      <c r="CE226" s="31" t="str">
        <f t="shared" si="157"/>
        <v/>
      </c>
      <c r="CF226" s="31" t="str">
        <f t="shared" si="158"/>
        <v/>
      </c>
      <c r="CG226" s="31" t="str">
        <f t="shared" si="159"/>
        <v/>
      </c>
      <c r="CH226" s="32">
        <f t="shared" si="160"/>
        <v>0</v>
      </c>
      <c r="CI226" s="32"/>
      <c r="CJ226" s="32"/>
      <c r="CK226" s="32">
        <f t="shared" si="163"/>
        <v>0</v>
      </c>
      <c r="CL226" s="32">
        <f t="shared" si="164"/>
        <v>0</v>
      </c>
      <c r="CM226" s="32">
        <f t="shared" si="164"/>
        <v>0</v>
      </c>
      <c r="CN226" s="32">
        <f t="shared" si="164"/>
        <v>0</v>
      </c>
    </row>
    <row r="227" spans="1:92" ht="16.350000000000001" hidden="1" customHeight="1" x14ac:dyDescent="0.2">
      <c r="A227" s="2912"/>
      <c r="B227" s="2957" t="s">
        <v>268</v>
      </c>
      <c r="C227" s="2958"/>
      <c r="D227" s="406">
        <f t="shared" si="149"/>
        <v>3</v>
      </c>
      <c r="E227" s="474">
        <f t="shared" si="152"/>
        <v>1</v>
      </c>
      <c r="F227" s="475">
        <f t="shared" si="153"/>
        <v>2</v>
      </c>
      <c r="G227" s="25">
        <f>SUM(ENERO:DICIEMBRE!G227)</f>
        <v>0</v>
      </c>
      <c r="H227" s="25">
        <f>SUM(ENERO:DICIEMBRE!H227)</f>
        <v>0</v>
      </c>
      <c r="I227" s="25">
        <f>SUM(ENERO:DICIEMBRE!I227)</f>
        <v>0</v>
      </c>
      <c r="J227" s="25">
        <f>SUM(ENERO:DICIEMBRE!J227)</f>
        <v>0</v>
      </c>
      <c r="K227" s="25">
        <f>SUM(ENERO:DICIEMBRE!K227)</f>
        <v>0</v>
      </c>
      <c r="L227" s="25">
        <f>SUM(ENERO:DICIEMBRE!L227)</f>
        <v>0</v>
      </c>
      <c r="M227" s="25">
        <f>SUM(ENERO:DICIEMBRE!M227)</f>
        <v>0</v>
      </c>
      <c r="N227" s="25">
        <f>SUM(ENERO:DICIEMBRE!N227)</f>
        <v>0</v>
      </c>
      <c r="O227" s="25">
        <f>SUM(ENERO:DICIEMBRE!O227)</f>
        <v>0</v>
      </c>
      <c r="P227" s="25">
        <f>SUM(ENERO:DICIEMBRE!P227)</f>
        <v>0</v>
      </c>
      <c r="Q227" s="25">
        <f>SUM(ENERO:DICIEMBRE!Q227)</f>
        <v>0</v>
      </c>
      <c r="R227" s="25">
        <f>SUM(ENERO:DICIEMBRE!R227)</f>
        <v>0</v>
      </c>
      <c r="S227" s="25">
        <f>SUM(ENERO:DICIEMBRE!S227)</f>
        <v>0</v>
      </c>
      <c r="T227" s="25">
        <f>SUM(ENERO:DICIEMBRE!T227)</f>
        <v>0</v>
      </c>
      <c r="U227" s="25">
        <f>SUM(ENERO:DICIEMBRE!U227)</f>
        <v>0</v>
      </c>
      <c r="V227" s="25">
        <f>SUM(ENERO:DICIEMBRE!V227)</f>
        <v>0</v>
      </c>
      <c r="W227" s="25">
        <f>SUM(ENERO:DICIEMBRE!W227)</f>
        <v>0</v>
      </c>
      <c r="X227" s="25">
        <f>SUM(ENERO:DICIEMBRE!X227)</f>
        <v>0</v>
      </c>
      <c r="Y227" s="25">
        <f>SUM(ENERO:DICIEMBRE!Y227)</f>
        <v>0</v>
      </c>
      <c r="Z227" s="25">
        <f>SUM(ENERO:DICIEMBRE!Z227)</f>
        <v>0</v>
      </c>
      <c r="AA227" s="25">
        <f>SUM(ENERO:DICIEMBRE!AA227)</f>
        <v>0</v>
      </c>
      <c r="AB227" s="25">
        <f>SUM(ENERO:DICIEMBRE!AB227)</f>
        <v>0</v>
      </c>
      <c r="AC227" s="25">
        <f>SUM(ENERO:DICIEMBRE!AC227)</f>
        <v>0</v>
      </c>
      <c r="AD227" s="25">
        <f>SUM(ENERO:DICIEMBRE!AD227)</f>
        <v>1</v>
      </c>
      <c r="AE227" s="25">
        <f>SUM(ENERO:DICIEMBRE!AE227)</f>
        <v>0</v>
      </c>
      <c r="AF227" s="25">
        <f>SUM(ENERO:DICIEMBRE!AF227)</f>
        <v>0</v>
      </c>
      <c r="AG227" s="25">
        <f>SUM(ENERO:DICIEMBRE!AG227)</f>
        <v>1</v>
      </c>
      <c r="AH227" s="25">
        <f>SUM(ENERO:DICIEMBRE!AH227)</f>
        <v>0</v>
      </c>
      <c r="AI227" s="25">
        <f>SUM(ENERO:DICIEMBRE!AI227)</f>
        <v>0</v>
      </c>
      <c r="AJ227" s="25">
        <f>SUM(ENERO:DICIEMBRE!AJ227)</f>
        <v>1</v>
      </c>
      <c r="AK227" s="25">
        <f>SUM(ENERO:DICIEMBRE!AK227)</f>
        <v>0</v>
      </c>
      <c r="AL227" s="25">
        <f>SUM(ENERO:DICIEMBRE!AL227)</f>
        <v>0</v>
      </c>
      <c r="AM227" s="25">
        <f>SUM(ENERO:DICIEMBRE!AM227)</f>
        <v>0</v>
      </c>
      <c r="AN227" s="25">
        <f>SUM(ENERO:DICIEMBRE!AN227)</f>
        <v>0</v>
      </c>
      <c r="AO227" s="25">
        <f>SUM(ENERO:DICIEMBRE!AO227)</f>
        <v>0</v>
      </c>
      <c r="AP227" s="25">
        <f>SUM(ENERO:DICIEMBRE!AP227)</f>
        <v>0</v>
      </c>
      <c r="AQ227" s="478"/>
      <c r="AR227" s="479"/>
      <c r="AS227" s="25">
        <f>SUM(ENERO:DICIEMBRE!AS227)</f>
        <v>0</v>
      </c>
      <c r="AT227" s="25">
        <f>SUM(ENERO:DICIEMBRE!AT227)</f>
        <v>0</v>
      </c>
      <c r="AU227" s="25">
        <f>SUM(ENERO:DICIEMBRE!AU227)</f>
        <v>0</v>
      </c>
      <c r="AV227" s="25">
        <f>SUM(ENERO:DICIEMBRE!AV227)</f>
        <v>0</v>
      </c>
      <c r="AW227" s="25">
        <f>SUM(ENERO:DICIEMBRE!AW227)</f>
        <v>0</v>
      </c>
      <c r="AX227" s="29" t="str">
        <f t="shared" si="150"/>
        <v/>
      </c>
      <c r="BT227" s="3"/>
      <c r="BU227" s="3"/>
      <c r="BV227" s="4"/>
      <c r="BW227" s="4"/>
      <c r="CA227" s="31" t="str">
        <f t="shared" si="154"/>
        <v/>
      </c>
      <c r="CB227" s="31"/>
      <c r="CC227" s="31" t="str">
        <f t="shared" si="151"/>
        <v/>
      </c>
      <c r="CD227" s="31" t="str">
        <f t="shared" si="156"/>
        <v/>
      </c>
      <c r="CE227" s="31" t="str">
        <f t="shared" si="157"/>
        <v/>
      </c>
      <c r="CF227" s="31" t="str">
        <f t="shared" si="158"/>
        <v/>
      </c>
      <c r="CG227" s="31" t="str">
        <f t="shared" si="159"/>
        <v/>
      </c>
      <c r="CH227" s="32">
        <f t="shared" si="160"/>
        <v>0</v>
      </c>
      <c r="CI227" s="32"/>
      <c r="CJ227" s="32"/>
      <c r="CK227" s="32">
        <f t="shared" si="163"/>
        <v>0</v>
      </c>
      <c r="CL227" s="32">
        <f t="shared" si="164"/>
        <v>0</v>
      </c>
      <c r="CM227" s="32">
        <f t="shared" si="164"/>
        <v>0</v>
      </c>
      <c r="CN227" s="32">
        <f t="shared" si="164"/>
        <v>0</v>
      </c>
    </row>
    <row r="228" spans="1:92" ht="16.350000000000001" hidden="1" customHeight="1" x14ac:dyDescent="0.2">
      <c r="A228" s="2966"/>
      <c r="B228" s="2959" t="s">
        <v>269</v>
      </c>
      <c r="C228" s="2959"/>
      <c r="D228" s="480">
        <f t="shared" si="149"/>
        <v>0</v>
      </c>
      <c r="E228" s="481">
        <f t="shared" si="152"/>
        <v>0</v>
      </c>
      <c r="F228" s="482">
        <f t="shared" si="153"/>
        <v>0</v>
      </c>
      <c r="G228" s="25">
        <f>SUM(ENERO:DICIEMBRE!G228)</f>
        <v>0</v>
      </c>
      <c r="H228" s="25">
        <f>SUM(ENERO:DICIEMBRE!H228)</f>
        <v>0</v>
      </c>
      <c r="I228" s="25">
        <f>SUM(ENERO:DICIEMBRE!I228)</f>
        <v>0</v>
      </c>
      <c r="J228" s="25">
        <f>SUM(ENERO:DICIEMBRE!J228)</f>
        <v>0</v>
      </c>
      <c r="K228" s="25">
        <f>SUM(ENERO:DICIEMBRE!K228)</f>
        <v>0</v>
      </c>
      <c r="L228" s="25">
        <f>SUM(ENERO:DICIEMBRE!L228)</f>
        <v>0</v>
      </c>
      <c r="M228" s="25">
        <f>SUM(ENERO:DICIEMBRE!M228)</f>
        <v>0</v>
      </c>
      <c r="N228" s="25">
        <f>SUM(ENERO:DICIEMBRE!N228)</f>
        <v>0</v>
      </c>
      <c r="O228" s="25">
        <f>SUM(ENERO:DICIEMBRE!O228)</f>
        <v>0</v>
      </c>
      <c r="P228" s="25">
        <f>SUM(ENERO:DICIEMBRE!P228)</f>
        <v>0</v>
      </c>
      <c r="Q228" s="25">
        <f>SUM(ENERO:DICIEMBRE!Q228)</f>
        <v>0</v>
      </c>
      <c r="R228" s="25">
        <f>SUM(ENERO:DICIEMBRE!R228)</f>
        <v>0</v>
      </c>
      <c r="S228" s="25">
        <f>SUM(ENERO:DICIEMBRE!S228)</f>
        <v>0</v>
      </c>
      <c r="T228" s="25">
        <f>SUM(ENERO:DICIEMBRE!T228)</f>
        <v>0</v>
      </c>
      <c r="U228" s="25">
        <f>SUM(ENERO:DICIEMBRE!U228)</f>
        <v>0</v>
      </c>
      <c r="V228" s="25">
        <f>SUM(ENERO:DICIEMBRE!V228)</f>
        <v>0</v>
      </c>
      <c r="W228" s="25">
        <f>SUM(ENERO:DICIEMBRE!W228)</f>
        <v>0</v>
      </c>
      <c r="X228" s="25">
        <f>SUM(ENERO:DICIEMBRE!X228)</f>
        <v>0</v>
      </c>
      <c r="Y228" s="25">
        <f>SUM(ENERO:DICIEMBRE!Y228)</f>
        <v>0</v>
      </c>
      <c r="Z228" s="25">
        <f>SUM(ENERO:DICIEMBRE!Z228)</f>
        <v>0</v>
      </c>
      <c r="AA228" s="25">
        <f>SUM(ENERO:DICIEMBRE!AA228)</f>
        <v>0</v>
      </c>
      <c r="AB228" s="25">
        <f>SUM(ENERO:DICIEMBRE!AB228)</f>
        <v>0</v>
      </c>
      <c r="AC228" s="25">
        <f>SUM(ENERO:DICIEMBRE!AC228)</f>
        <v>0</v>
      </c>
      <c r="AD228" s="25">
        <f>SUM(ENERO:DICIEMBRE!AD228)</f>
        <v>0</v>
      </c>
      <c r="AE228" s="25">
        <f>SUM(ENERO:DICIEMBRE!AE228)</f>
        <v>0</v>
      </c>
      <c r="AF228" s="25">
        <f>SUM(ENERO:DICIEMBRE!AF228)</f>
        <v>0</v>
      </c>
      <c r="AG228" s="25">
        <f>SUM(ENERO:DICIEMBRE!AG228)</f>
        <v>0</v>
      </c>
      <c r="AH228" s="25">
        <f>SUM(ENERO:DICIEMBRE!AH228)</f>
        <v>0</v>
      </c>
      <c r="AI228" s="25">
        <f>SUM(ENERO:DICIEMBRE!AI228)</f>
        <v>0</v>
      </c>
      <c r="AJ228" s="25">
        <f>SUM(ENERO:DICIEMBRE!AJ228)</f>
        <v>0</v>
      </c>
      <c r="AK228" s="25">
        <f>SUM(ENERO:DICIEMBRE!AK228)</f>
        <v>0</v>
      </c>
      <c r="AL228" s="25">
        <f>SUM(ENERO:DICIEMBRE!AL228)</f>
        <v>0</v>
      </c>
      <c r="AM228" s="25">
        <f>SUM(ENERO:DICIEMBRE!AM228)</f>
        <v>0</v>
      </c>
      <c r="AN228" s="25">
        <f>SUM(ENERO:DICIEMBRE!AN228)</f>
        <v>0</v>
      </c>
      <c r="AO228" s="25">
        <f>SUM(ENERO:DICIEMBRE!AO228)</f>
        <v>0</v>
      </c>
      <c r="AP228" s="25">
        <f>SUM(ENERO:DICIEMBRE!AP228)</f>
        <v>0</v>
      </c>
      <c r="AQ228" s="483"/>
      <c r="AR228" s="484"/>
      <c r="AS228" s="25">
        <f>SUM(ENERO:DICIEMBRE!AS228)</f>
        <v>0</v>
      </c>
      <c r="AT228" s="25">
        <f>SUM(ENERO:DICIEMBRE!AT228)</f>
        <v>0</v>
      </c>
      <c r="AU228" s="25">
        <f>SUM(ENERO:DICIEMBRE!AU228)</f>
        <v>0</v>
      </c>
      <c r="AV228" s="25">
        <f>SUM(ENERO:DICIEMBRE!AV228)</f>
        <v>0</v>
      </c>
      <c r="AW228" s="25">
        <f>SUM(ENERO:DICIEMBRE!AW228)</f>
        <v>0</v>
      </c>
      <c r="AX228" s="29" t="str">
        <f t="shared" si="150"/>
        <v/>
      </c>
      <c r="BT228" s="3"/>
      <c r="BU228" s="3"/>
      <c r="BV228" s="4"/>
      <c r="BW228" s="4"/>
      <c r="CA228" s="31" t="str">
        <f t="shared" si="154"/>
        <v/>
      </c>
      <c r="CB228" s="31"/>
      <c r="CC228" s="31" t="str">
        <f t="shared" si="151"/>
        <v/>
      </c>
      <c r="CD228" s="31" t="str">
        <f t="shared" si="156"/>
        <v/>
      </c>
      <c r="CE228" s="31" t="str">
        <f t="shared" si="157"/>
        <v/>
      </c>
      <c r="CF228" s="31" t="str">
        <f t="shared" si="158"/>
        <v/>
      </c>
      <c r="CG228" s="31" t="str">
        <f t="shared" si="159"/>
        <v/>
      </c>
      <c r="CH228" s="32">
        <f t="shared" si="160"/>
        <v>0</v>
      </c>
      <c r="CI228" s="32"/>
      <c r="CJ228" s="32"/>
      <c r="CK228" s="32">
        <f t="shared" si="163"/>
        <v>0</v>
      </c>
      <c r="CL228" s="32">
        <f t="shared" si="164"/>
        <v>0</v>
      </c>
      <c r="CM228" s="32">
        <f t="shared" si="164"/>
        <v>0</v>
      </c>
      <c r="CN228" s="32">
        <f t="shared" si="164"/>
        <v>0</v>
      </c>
    </row>
    <row r="229" spans="1:92" ht="16.350000000000001" customHeight="1" x14ac:dyDescent="0.2">
      <c r="A229" s="2973" t="s">
        <v>99</v>
      </c>
      <c r="B229" s="2953" t="s">
        <v>264</v>
      </c>
      <c r="C229" s="2953"/>
      <c r="D229" s="394">
        <f t="shared" si="149"/>
        <v>474</v>
      </c>
      <c r="E229" s="485">
        <f t="shared" si="152"/>
        <v>211</v>
      </c>
      <c r="F229" s="486">
        <f t="shared" si="153"/>
        <v>263</v>
      </c>
      <c r="G229" s="25">
        <f>SUM(ENERO:DICIEMBRE!G229)</f>
        <v>2</v>
      </c>
      <c r="H229" s="25">
        <f>SUM(ENERO:DICIEMBRE!H229)</f>
        <v>3</v>
      </c>
      <c r="I229" s="25">
        <f>SUM(ENERO:DICIEMBRE!I229)</f>
        <v>1</v>
      </c>
      <c r="J229" s="25">
        <f>SUM(ENERO:DICIEMBRE!J229)</f>
        <v>1</v>
      </c>
      <c r="K229" s="25">
        <f>SUM(ENERO:DICIEMBRE!K229)</f>
        <v>4</v>
      </c>
      <c r="L229" s="25">
        <f>SUM(ENERO:DICIEMBRE!L229)</f>
        <v>1</v>
      </c>
      <c r="M229" s="25">
        <f>SUM(ENERO:DICIEMBRE!M229)</f>
        <v>1</v>
      </c>
      <c r="N229" s="25">
        <f>SUM(ENERO:DICIEMBRE!N229)</f>
        <v>1</v>
      </c>
      <c r="O229" s="25">
        <f>SUM(ENERO:DICIEMBRE!O229)</f>
        <v>4</v>
      </c>
      <c r="P229" s="25">
        <f>SUM(ENERO:DICIEMBRE!P229)</f>
        <v>1</v>
      </c>
      <c r="Q229" s="25">
        <f>SUM(ENERO:DICIEMBRE!Q229)</f>
        <v>3</v>
      </c>
      <c r="R229" s="25">
        <f>SUM(ENERO:DICIEMBRE!R229)</f>
        <v>0</v>
      </c>
      <c r="S229" s="25">
        <f>SUM(ENERO:DICIEMBRE!S229)</f>
        <v>7</v>
      </c>
      <c r="T229" s="25">
        <f>SUM(ENERO:DICIEMBRE!T229)</f>
        <v>5</v>
      </c>
      <c r="U229" s="25">
        <f>SUM(ENERO:DICIEMBRE!U229)</f>
        <v>5</v>
      </c>
      <c r="V229" s="25">
        <f>SUM(ENERO:DICIEMBRE!V229)</f>
        <v>2</v>
      </c>
      <c r="W229" s="25">
        <f>SUM(ENERO:DICIEMBRE!W229)</f>
        <v>10</v>
      </c>
      <c r="X229" s="25">
        <f>SUM(ENERO:DICIEMBRE!X229)</f>
        <v>15</v>
      </c>
      <c r="Y229" s="25">
        <f>SUM(ENERO:DICIEMBRE!Y229)</f>
        <v>57</v>
      </c>
      <c r="Z229" s="25">
        <f>SUM(ENERO:DICIEMBRE!Z229)</f>
        <v>62</v>
      </c>
      <c r="AA229" s="25">
        <f>SUM(ENERO:DICIEMBRE!AA229)</f>
        <v>25</v>
      </c>
      <c r="AB229" s="25">
        <f>SUM(ENERO:DICIEMBRE!AB229)</f>
        <v>51</v>
      </c>
      <c r="AC229" s="25">
        <f>SUM(ENERO:DICIEMBRE!AC229)</f>
        <v>28</v>
      </c>
      <c r="AD229" s="25">
        <f>SUM(ENERO:DICIEMBRE!AD229)</f>
        <v>55</v>
      </c>
      <c r="AE229" s="25">
        <f>SUM(ENERO:DICIEMBRE!AE229)</f>
        <v>14</v>
      </c>
      <c r="AF229" s="25">
        <f>SUM(ENERO:DICIEMBRE!AF229)</f>
        <v>22</v>
      </c>
      <c r="AG229" s="25">
        <f>SUM(ENERO:DICIEMBRE!AG229)</f>
        <v>22</v>
      </c>
      <c r="AH229" s="25">
        <f>SUM(ENERO:DICIEMBRE!AH229)</f>
        <v>21</v>
      </c>
      <c r="AI229" s="25">
        <f>SUM(ENERO:DICIEMBRE!AI229)</f>
        <v>7</v>
      </c>
      <c r="AJ229" s="25">
        <f>SUM(ENERO:DICIEMBRE!AJ229)</f>
        <v>5</v>
      </c>
      <c r="AK229" s="25">
        <f>SUM(ENERO:DICIEMBRE!AK229)</f>
        <v>12</v>
      </c>
      <c r="AL229" s="25">
        <f>SUM(ENERO:DICIEMBRE!AL229)</f>
        <v>14</v>
      </c>
      <c r="AM229" s="25">
        <f>SUM(ENERO:DICIEMBRE!AM229)</f>
        <v>9</v>
      </c>
      <c r="AN229" s="25">
        <f>SUM(ENERO:DICIEMBRE!AN229)</f>
        <v>4</v>
      </c>
      <c r="AO229" s="25">
        <f>SUM(ENERO:DICIEMBRE!AO229)</f>
        <v>0</v>
      </c>
      <c r="AP229" s="25">
        <f>SUM(ENERO:DICIEMBRE!AP229)</f>
        <v>2</v>
      </c>
      <c r="AQ229" s="25">
        <f>SUM(ENERO:DICIEMBRE!AQ229)</f>
        <v>0</v>
      </c>
      <c r="AR229" s="25">
        <f>SUM(ENERO:DICIEMBRE!AR229)</f>
        <v>0</v>
      </c>
      <c r="AS229" s="25">
        <f>SUM(ENERO:DICIEMBRE!AS229)</f>
        <v>86</v>
      </c>
      <c r="AT229" s="25">
        <f>SUM(ENERO:DICIEMBRE!AT229)</f>
        <v>0</v>
      </c>
      <c r="AU229" s="25">
        <f>SUM(ENERO:DICIEMBRE!AU229)</f>
        <v>1</v>
      </c>
      <c r="AV229" s="25">
        <f>SUM(ENERO:DICIEMBRE!AV229)</f>
        <v>0</v>
      </c>
      <c r="AW229" s="25">
        <f>SUM(ENERO:DICIEMBRE!AW229)</f>
        <v>0</v>
      </c>
      <c r="AX229" s="29" t="str">
        <f t="shared" si="150"/>
        <v/>
      </c>
      <c r="BT229" s="3"/>
      <c r="BU229" s="3"/>
      <c r="BV229" s="4"/>
      <c r="BW229" s="4"/>
      <c r="CA229" s="31" t="str">
        <f t="shared" si="154"/>
        <v/>
      </c>
      <c r="CB229" s="31" t="str">
        <f t="shared" si="155"/>
        <v/>
      </c>
      <c r="CC229" s="31" t="str">
        <f t="shared" si="151"/>
        <v/>
      </c>
      <c r="CD229" s="31" t="str">
        <f t="shared" si="156"/>
        <v/>
      </c>
      <c r="CE229" s="31" t="str">
        <f t="shared" si="157"/>
        <v/>
      </c>
      <c r="CF229" s="31" t="str">
        <f t="shared" si="158"/>
        <v/>
      </c>
      <c r="CG229" s="31" t="str">
        <f t="shared" si="159"/>
        <v/>
      </c>
      <c r="CH229" s="32">
        <f t="shared" si="160"/>
        <v>0</v>
      </c>
      <c r="CI229" s="32">
        <f t="shared" si="161"/>
        <v>0</v>
      </c>
      <c r="CJ229" s="32">
        <f t="shared" si="162"/>
        <v>0</v>
      </c>
      <c r="CK229" s="32">
        <f t="shared" si="163"/>
        <v>0</v>
      </c>
      <c r="CL229" s="32">
        <f t="shared" si="164"/>
        <v>0</v>
      </c>
      <c r="CM229" s="32">
        <f t="shared" si="164"/>
        <v>0</v>
      </c>
      <c r="CN229" s="32">
        <f t="shared" si="164"/>
        <v>0</v>
      </c>
    </row>
    <row r="230" spans="1:92" ht="16.350000000000001" customHeight="1" x14ac:dyDescent="0.2">
      <c r="A230" s="2912"/>
      <c r="B230" s="2954" t="s">
        <v>265</v>
      </c>
      <c r="C230" s="2954"/>
      <c r="D230" s="406">
        <f t="shared" si="149"/>
        <v>993</v>
      </c>
      <c r="E230" s="474">
        <f t="shared" si="152"/>
        <v>413</v>
      </c>
      <c r="F230" s="475">
        <f t="shared" si="153"/>
        <v>580</v>
      </c>
      <c r="G230" s="25">
        <f>SUM(ENERO:DICIEMBRE!G230)</f>
        <v>4</v>
      </c>
      <c r="H230" s="25">
        <f>SUM(ENERO:DICIEMBRE!H230)</f>
        <v>6</v>
      </c>
      <c r="I230" s="25">
        <f>SUM(ENERO:DICIEMBRE!I230)</f>
        <v>2</v>
      </c>
      <c r="J230" s="25">
        <f>SUM(ENERO:DICIEMBRE!J230)</f>
        <v>3</v>
      </c>
      <c r="K230" s="25">
        <f>SUM(ENERO:DICIEMBRE!K230)</f>
        <v>3</v>
      </c>
      <c r="L230" s="25">
        <f>SUM(ENERO:DICIEMBRE!L230)</f>
        <v>5</v>
      </c>
      <c r="M230" s="25">
        <f>SUM(ENERO:DICIEMBRE!M230)</f>
        <v>0</v>
      </c>
      <c r="N230" s="25">
        <f>SUM(ENERO:DICIEMBRE!N230)</f>
        <v>4</v>
      </c>
      <c r="O230" s="25">
        <f>SUM(ENERO:DICIEMBRE!O230)</f>
        <v>1</v>
      </c>
      <c r="P230" s="25">
        <f>SUM(ENERO:DICIEMBRE!P230)</f>
        <v>0</v>
      </c>
      <c r="Q230" s="25">
        <f>SUM(ENERO:DICIEMBRE!Q230)</f>
        <v>6</v>
      </c>
      <c r="R230" s="25">
        <f>SUM(ENERO:DICIEMBRE!R230)</f>
        <v>0</v>
      </c>
      <c r="S230" s="25">
        <f>SUM(ENERO:DICIEMBRE!S230)</f>
        <v>13</v>
      </c>
      <c r="T230" s="25">
        <f>SUM(ENERO:DICIEMBRE!T230)</f>
        <v>3</v>
      </c>
      <c r="U230" s="25">
        <f>SUM(ENERO:DICIEMBRE!U230)</f>
        <v>11</v>
      </c>
      <c r="V230" s="25">
        <f>SUM(ENERO:DICIEMBRE!V230)</f>
        <v>9</v>
      </c>
      <c r="W230" s="25">
        <f>SUM(ENERO:DICIEMBRE!W230)</f>
        <v>18</v>
      </c>
      <c r="X230" s="25">
        <f>SUM(ENERO:DICIEMBRE!X230)</f>
        <v>33</v>
      </c>
      <c r="Y230" s="25">
        <f>SUM(ENERO:DICIEMBRE!Y230)</f>
        <v>107</v>
      </c>
      <c r="Z230" s="25">
        <f>SUM(ENERO:DICIEMBRE!Z230)</f>
        <v>106</v>
      </c>
      <c r="AA230" s="25">
        <f>SUM(ENERO:DICIEMBRE!AA230)</f>
        <v>47</v>
      </c>
      <c r="AB230" s="25">
        <f>SUM(ENERO:DICIEMBRE!AB230)</f>
        <v>113</v>
      </c>
      <c r="AC230" s="25">
        <f>SUM(ENERO:DICIEMBRE!AC230)</f>
        <v>52</v>
      </c>
      <c r="AD230" s="25">
        <f>SUM(ENERO:DICIEMBRE!AD230)</f>
        <v>99</v>
      </c>
      <c r="AE230" s="25">
        <f>SUM(ENERO:DICIEMBRE!AE230)</f>
        <v>33</v>
      </c>
      <c r="AF230" s="25">
        <f>SUM(ENERO:DICIEMBRE!AF230)</f>
        <v>65</v>
      </c>
      <c r="AG230" s="25">
        <f>SUM(ENERO:DICIEMBRE!AG230)</f>
        <v>50</v>
      </c>
      <c r="AH230" s="25">
        <f>SUM(ENERO:DICIEMBRE!AH230)</f>
        <v>58</v>
      </c>
      <c r="AI230" s="25">
        <f>SUM(ENERO:DICIEMBRE!AI230)</f>
        <v>17</v>
      </c>
      <c r="AJ230" s="25">
        <f>SUM(ENERO:DICIEMBRE!AJ230)</f>
        <v>29</v>
      </c>
      <c r="AK230" s="25">
        <f>SUM(ENERO:DICIEMBRE!AK230)</f>
        <v>34</v>
      </c>
      <c r="AL230" s="25">
        <f>SUM(ENERO:DICIEMBRE!AL230)</f>
        <v>32</v>
      </c>
      <c r="AM230" s="25">
        <f>SUM(ENERO:DICIEMBRE!AM230)</f>
        <v>15</v>
      </c>
      <c r="AN230" s="25">
        <f>SUM(ENERO:DICIEMBRE!AN230)</f>
        <v>15</v>
      </c>
      <c r="AO230" s="25">
        <f>SUM(ENERO:DICIEMBRE!AO230)</f>
        <v>1</v>
      </c>
      <c r="AP230" s="25">
        <f>SUM(ENERO:DICIEMBRE!AP230)</f>
        <v>7</v>
      </c>
      <c r="AQ230" s="476"/>
      <c r="AR230" s="487"/>
      <c r="AS230" s="25">
        <f>SUM(ENERO:DICIEMBRE!AS230)</f>
        <v>138</v>
      </c>
      <c r="AT230" s="25">
        <f>SUM(ENERO:DICIEMBRE!AT230)</f>
        <v>0</v>
      </c>
      <c r="AU230" s="25">
        <f>SUM(ENERO:DICIEMBRE!AU230)</f>
        <v>1</v>
      </c>
      <c r="AV230" s="25">
        <f>SUM(ENERO:DICIEMBRE!AV230)</f>
        <v>0</v>
      </c>
      <c r="AW230" s="25">
        <f>SUM(ENERO:DICIEMBRE!AW230)</f>
        <v>0</v>
      </c>
      <c r="AX230" s="29" t="str">
        <f t="shared" si="150"/>
        <v/>
      </c>
      <c r="BT230" s="3"/>
      <c r="BU230" s="3"/>
      <c r="BV230" s="4"/>
      <c r="BW230" s="4"/>
      <c r="CA230" s="31" t="str">
        <f t="shared" si="154"/>
        <v/>
      </c>
      <c r="CB230" s="31"/>
      <c r="CC230" s="31" t="str">
        <f t="shared" si="151"/>
        <v/>
      </c>
      <c r="CD230" s="31" t="str">
        <f t="shared" si="156"/>
        <v/>
      </c>
      <c r="CE230" s="31" t="str">
        <f t="shared" si="157"/>
        <v/>
      </c>
      <c r="CF230" s="31" t="str">
        <f t="shared" si="158"/>
        <v/>
      </c>
      <c r="CG230" s="31" t="str">
        <f t="shared" si="159"/>
        <v/>
      </c>
      <c r="CH230" s="32">
        <f t="shared" si="160"/>
        <v>0</v>
      </c>
      <c r="CI230" s="32"/>
      <c r="CJ230" s="32"/>
      <c r="CK230" s="32">
        <f t="shared" si="163"/>
        <v>0</v>
      </c>
      <c r="CL230" s="32">
        <f t="shared" si="164"/>
        <v>0</v>
      </c>
      <c r="CM230" s="32">
        <f t="shared" si="164"/>
        <v>0</v>
      </c>
      <c r="CN230" s="32">
        <f t="shared" si="164"/>
        <v>0</v>
      </c>
    </row>
    <row r="231" spans="1:92" ht="16.350000000000001" customHeight="1" x14ac:dyDescent="0.2">
      <c r="A231" s="2912"/>
      <c r="B231" s="2954" t="s">
        <v>266</v>
      </c>
      <c r="C231" s="2954"/>
      <c r="D231" s="406">
        <f t="shared" si="149"/>
        <v>450</v>
      </c>
      <c r="E231" s="474">
        <f t="shared" si="152"/>
        <v>194</v>
      </c>
      <c r="F231" s="475">
        <f t="shared" si="153"/>
        <v>256</v>
      </c>
      <c r="G231" s="25">
        <f>SUM(ENERO:DICIEMBRE!G231)</f>
        <v>1</v>
      </c>
      <c r="H231" s="25">
        <f>SUM(ENERO:DICIEMBRE!H231)</f>
        <v>3</v>
      </c>
      <c r="I231" s="25">
        <f>SUM(ENERO:DICIEMBRE!I231)</f>
        <v>1</v>
      </c>
      <c r="J231" s="25">
        <f>SUM(ENERO:DICIEMBRE!J231)</f>
        <v>1</v>
      </c>
      <c r="K231" s="25">
        <f>SUM(ENERO:DICIEMBRE!K231)</f>
        <v>2</v>
      </c>
      <c r="L231" s="25">
        <f>SUM(ENERO:DICIEMBRE!L231)</f>
        <v>1</v>
      </c>
      <c r="M231" s="25">
        <f>SUM(ENERO:DICIEMBRE!M231)</f>
        <v>1</v>
      </c>
      <c r="N231" s="25">
        <f>SUM(ENERO:DICIEMBRE!N231)</f>
        <v>2</v>
      </c>
      <c r="O231" s="25">
        <f>SUM(ENERO:DICIEMBRE!O231)</f>
        <v>4</v>
      </c>
      <c r="P231" s="25">
        <f>SUM(ENERO:DICIEMBRE!P231)</f>
        <v>1</v>
      </c>
      <c r="Q231" s="25">
        <f>SUM(ENERO:DICIEMBRE!Q231)</f>
        <v>2</v>
      </c>
      <c r="R231" s="25">
        <f>SUM(ENERO:DICIEMBRE!R231)</f>
        <v>1</v>
      </c>
      <c r="S231" s="25">
        <f>SUM(ENERO:DICIEMBRE!S231)</f>
        <v>5</v>
      </c>
      <c r="T231" s="25">
        <f>SUM(ENERO:DICIEMBRE!T231)</f>
        <v>5</v>
      </c>
      <c r="U231" s="25">
        <f>SUM(ENERO:DICIEMBRE!U231)</f>
        <v>4</v>
      </c>
      <c r="V231" s="25">
        <f>SUM(ENERO:DICIEMBRE!V231)</f>
        <v>2</v>
      </c>
      <c r="W231" s="25">
        <f>SUM(ENERO:DICIEMBRE!W231)</f>
        <v>9</v>
      </c>
      <c r="X231" s="25">
        <f>SUM(ENERO:DICIEMBRE!X231)</f>
        <v>13</v>
      </c>
      <c r="Y231" s="25">
        <f>SUM(ENERO:DICIEMBRE!Y231)</f>
        <v>62</v>
      </c>
      <c r="Z231" s="25">
        <f>SUM(ENERO:DICIEMBRE!Z231)</f>
        <v>56</v>
      </c>
      <c r="AA231" s="25">
        <f>SUM(ENERO:DICIEMBRE!AA231)</f>
        <v>26</v>
      </c>
      <c r="AB231" s="25">
        <f>SUM(ENERO:DICIEMBRE!AB231)</f>
        <v>51</v>
      </c>
      <c r="AC231" s="25">
        <f>SUM(ENERO:DICIEMBRE!AC231)</f>
        <v>25</v>
      </c>
      <c r="AD231" s="25">
        <f>SUM(ENERO:DICIEMBRE!AD231)</f>
        <v>54</v>
      </c>
      <c r="AE231" s="25">
        <f>SUM(ENERO:DICIEMBRE!AE231)</f>
        <v>12</v>
      </c>
      <c r="AF231" s="25">
        <f>SUM(ENERO:DICIEMBRE!AF231)</f>
        <v>23</v>
      </c>
      <c r="AG231" s="25">
        <f>SUM(ENERO:DICIEMBRE!AG231)</f>
        <v>17</v>
      </c>
      <c r="AH231" s="25">
        <f>SUM(ENERO:DICIEMBRE!AH231)</f>
        <v>21</v>
      </c>
      <c r="AI231" s="25">
        <f>SUM(ENERO:DICIEMBRE!AI231)</f>
        <v>7</v>
      </c>
      <c r="AJ231" s="25">
        <f>SUM(ENERO:DICIEMBRE!AJ231)</f>
        <v>5</v>
      </c>
      <c r="AK231" s="25">
        <f>SUM(ENERO:DICIEMBRE!AK231)</f>
        <v>9</v>
      </c>
      <c r="AL231" s="25">
        <f>SUM(ENERO:DICIEMBRE!AL231)</f>
        <v>13</v>
      </c>
      <c r="AM231" s="25">
        <f>SUM(ENERO:DICIEMBRE!AM231)</f>
        <v>7</v>
      </c>
      <c r="AN231" s="25">
        <f>SUM(ENERO:DICIEMBRE!AN231)</f>
        <v>4</v>
      </c>
      <c r="AO231" s="25">
        <f>SUM(ENERO:DICIEMBRE!AO231)</f>
        <v>0</v>
      </c>
      <c r="AP231" s="25">
        <f>SUM(ENERO:DICIEMBRE!AP231)</f>
        <v>3</v>
      </c>
      <c r="AQ231" s="476"/>
      <c r="AR231" s="487"/>
      <c r="AS231" s="25">
        <f>SUM(ENERO:DICIEMBRE!AS231)</f>
        <v>0</v>
      </c>
      <c r="AT231" s="25">
        <f>SUM(ENERO:DICIEMBRE!AT231)</f>
        <v>0</v>
      </c>
      <c r="AU231" s="25">
        <f>SUM(ENERO:DICIEMBRE!AU231)</f>
        <v>2</v>
      </c>
      <c r="AV231" s="25">
        <f>SUM(ENERO:DICIEMBRE!AV231)</f>
        <v>0</v>
      </c>
      <c r="AW231" s="25">
        <f>SUM(ENERO:DICIEMBRE!AW231)</f>
        <v>0</v>
      </c>
      <c r="AX231" s="29" t="str">
        <f t="shared" si="150"/>
        <v/>
      </c>
      <c r="BT231" s="3"/>
      <c r="BU231" s="3"/>
      <c r="BV231" s="4"/>
      <c r="BW231" s="4"/>
      <c r="CA231" s="31" t="str">
        <f t="shared" si="154"/>
        <v/>
      </c>
      <c r="CB231" s="31"/>
      <c r="CC231" s="31" t="str">
        <f t="shared" si="151"/>
        <v/>
      </c>
      <c r="CD231" s="31" t="str">
        <f t="shared" si="156"/>
        <v/>
      </c>
      <c r="CE231" s="31" t="str">
        <f t="shared" si="157"/>
        <v/>
      </c>
      <c r="CF231" s="31" t="str">
        <f t="shared" si="158"/>
        <v/>
      </c>
      <c r="CG231" s="31" t="str">
        <f t="shared" si="159"/>
        <v/>
      </c>
      <c r="CH231" s="32">
        <f t="shared" si="160"/>
        <v>0</v>
      </c>
      <c r="CI231" s="32"/>
      <c r="CJ231" s="32"/>
      <c r="CK231" s="32">
        <f t="shared" si="163"/>
        <v>0</v>
      </c>
      <c r="CL231" s="32">
        <f t="shared" si="164"/>
        <v>0</v>
      </c>
      <c r="CM231" s="32">
        <f t="shared" si="164"/>
        <v>0</v>
      </c>
      <c r="CN231" s="32">
        <f t="shared" si="164"/>
        <v>0</v>
      </c>
    </row>
    <row r="232" spans="1:92" ht="16.350000000000001" customHeight="1" x14ac:dyDescent="0.2">
      <c r="A232" s="2912"/>
      <c r="B232" s="2957" t="s">
        <v>267</v>
      </c>
      <c r="C232" s="2958"/>
      <c r="D232" s="406">
        <f t="shared" si="149"/>
        <v>355</v>
      </c>
      <c r="E232" s="474">
        <f t="shared" si="152"/>
        <v>141</v>
      </c>
      <c r="F232" s="475">
        <f t="shared" si="153"/>
        <v>214</v>
      </c>
      <c r="G232" s="25">
        <f>SUM(ENERO:DICIEMBRE!G232)</f>
        <v>5</v>
      </c>
      <c r="H232" s="25">
        <f>SUM(ENERO:DICIEMBRE!H232)</f>
        <v>1</v>
      </c>
      <c r="I232" s="25">
        <f>SUM(ENERO:DICIEMBRE!I232)</f>
        <v>1</v>
      </c>
      <c r="J232" s="25">
        <f>SUM(ENERO:DICIEMBRE!J232)</f>
        <v>2</v>
      </c>
      <c r="K232" s="25">
        <f>SUM(ENERO:DICIEMBRE!K232)</f>
        <v>3</v>
      </c>
      <c r="L232" s="25">
        <f>SUM(ENERO:DICIEMBRE!L232)</f>
        <v>4</v>
      </c>
      <c r="M232" s="25">
        <f>SUM(ENERO:DICIEMBRE!M232)</f>
        <v>0</v>
      </c>
      <c r="N232" s="25">
        <f>SUM(ENERO:DICIEMBRE!N232)</f>
        <v>1</v>
      </c>
      <c r="O232" s="25">
        <f>SUM(ENERO:DICIEMBRE!O232)</f>
        <v>1</v>
      </c>
      <c r="P232" s="25">
        <f>SUM(ENERO:DICIEMBRE!P232)</f>
        <v>0</v>
      </c>
      <c r="Q232" s="25">
        <f>SUM(ENERO:DICIEMBRE!Q232)</f>
        <v>2</v>
      </c>
      <c r="R232" s="25">
        <f>SUM(ENERO:DICIEMBRE!R232)</f>
        <v>0</v>
      </c>
      <c r="S232" s="25">
        <f>SUM(ENERO:DICIEMBRE!S232)</f>
        <v>3</v>
      </c>
      <c r="T232" s="25">
        <f>SUM(ENERO:DICIEMBRE!T232)</f>
        <v>2</v>
      </c>
      <c r="U232" s="25">
        <f>SUM(ENERO:DICIEMBRE!U232)</f>
        <v>7</v>
      </c>
      <c r="V232" s="25">
        <f>SUM(ENERO:DICIEMBRE!V232)</f>
        <v>3</v>
      </c>
      <c r="W232" s="25">
        <f>SUM(ENERO:DICIEMBRE!W232)</f>
        <v>9</v>
      </c>
      <c r="X232" s="25">
        <f>SUM(ENERO:DICIEMBRE!X232)</f>
        <v>16</v>
      </c>
      <c r="Y232" s="25">
        <f>SUM(ENERO:DICIEMBRE!Y232)</f>
        <v>35</v>
      </c>
      <c r="Z232" s="25">
        <f>SUM(ENERO:DICIEMBRE!Z232)</f>
        <v>40</v>
      </c>
      <c r="AA232" s="25">
        <f>SUM(ENERO:DICIEMBRE!AA232)</f>
        <v>18</v>
      </c>
      <c r="AB232" s="25">
        <f>SUM(ENERO:DICIEMBRE!AB232)</f>
        <v>41</v>
      </c>
      <c r="AC232" s="25">
        <f>SUM(ENERO:DICIEMBRE!AC232)</f>
        <v>17</v>
      </c>
      <c r="AD232" s="25">
        <f>SUM(ENERO:DICIEMBRE!AD232)</f>
        <v>42</v>
      </c>
      <c r="AE232" s="25">
        <f>SUM(ENERO:DICIEMBRE!AE232)</f>
        <v>5</v>
      </c>
      <c r="AF232" s="25">
        <f>SUM(ENERO:DICIEMBRE!AF232)</f>
        <v>16</v>
      </c>
      <c r="AG232" s="25">
        <f>SUM(ENERO:DICIEMBRE!AG232)</f>
        <v>19</v>
      </c>
      <c r="AH232" s="25">
        <f>SUM(ENERO:DICIEMBRE!AH232)</f>
        <v>25</v>
      </c>
      <c r="AI232" s="25">
        <f>SUM(ENERO:DICIEMBRE!AI232)</f>
        <v>5</v>
      </c>
      <c r="AJ232" s="25">
        <f>SUM(ENERO:DICIEMBRE!AJ232)</f>
        <v>10</v>
      </c>
      <c r="AK232" s="25">
        <f>SUM(ENERO:DICIEMBRE!AK232)</f>
        <v>6</v>
      </c>
      <c r="AL232" s="25">
        <f>SUM(ENERO:DICIEMBRE!AL232)</f>
        <v>9</v>
      </c>
      <c r="AM232" s="25">
        <f>SUM(ENERO:DICIEMBRE!AM232)</f>
        <v>5</v>
      </c>
      <c r="AN232" s="25">
        <f>SUM(ENERO:DICIEMBRE!AN232)</f>
        <v>2</v>
      </c>
      <c r="AO232" s="25">
        <f>SUM(ENERO:DICIEMBRE!AO232)</f>
        <v>1</v>
      </c>
      <c r="AP232" s="25">
        <f>SUM(ENERO:DICIEMBRE!AP232)</f>
        <v>3</v>
      </c>
      <c r="AQ232" s="476"/>
      <c r="AR232" s="487"/>
      <c r="AS232" s="25">
        <f>SUM(ENERO:DICIEMBRE!AS232)</f>
        <v>0</v>
      </c>
      <c r="AT232" s="25">
        <f>SUM(ENERO:DICIEMBRE!AT232)</f>
        <v>0</v>
      </c>
      <c r="AU232" s="25">
        <f>SUM(ENERO:DICIEMBRE!AU232)</f>
        <v>0</v>
      </c>
      <c r="AV232" s="25">
        <f>SUM(ENERO:DICIEMBRE!AV232)</f>
        <v>0</v>
      </c>
      <c r="AW232" s="25">
        <f>SUM(ENERO:DICIEMBRE!AW232)</f>
        <v>0</v>
      </c>
      <c r="AX232" s="29" t="str">
        <f t="shared" si="150"/>
        <v/>
      </c>
      <c r="BT232" s="3"/>
      <c r="BU232" s="3"/>
      <c r="BV232" s="4"/>
      <c r="BW232" s="4"/>
      <c r="CA232" s="31" t="str">
        <f t="shared" si="154"/>
        <v/>
      </c>
      <c r="CB232" s="31"/>
      <c r="CC232" s="31" t="str">
        <f t="shared" si="151"/>
        <v/>
      </c>
      <c r="CD232" s="31" t="str">
        <f t="shared" si="156"/>
        <v/>
      </c>
      <c r="CE232" s="31" t="str">
        <f t="shared" si="157"/>
        <v/>
      </c>
      <c r="CF232" s="31" t="str">
        <f t="shared" si="158"/>
        <v/>
      </c>
      <c r="CG232" s="31" t="str">
        <f t="shared" si="159"/>
        <v/>
      </c>
      <c r="CH232" s="32">
        <f t="shared" si="160"/>
        <v>0</v>
      </c>
      <c r="CI232" s="32"/>
      <c r="CJ232" s="32"/>
      <c r="CK232" s="32">
        <f t="shared" si="163"/>
        <v>0</v>
      </c>
      <c r="CL232" s="32">
        <f t="shared" si="164"/>
        <v>0</v>
      </c>
      <c r="CM232" s="32">
        <f t="shared" si="164"/>
        <v>0</v>
      </c>
      <c r="CN232" s="32">
        <f t="shared" si="164"/>
        <v>0</v>
      </c>
    </row>
    <row r="233" spans="1:92" ht="16.350000000000001" customHeight="1" x14ac:dyDescent="0.2">
      <c r="A233" s="2912"/>
      <c r="B233" s="2957" t="s">
        <v>268</v>
      </c>
      <c r="C233" s="2958"/>
      <c r="D233" s="406">
        <f t="shared" si="149"/>
        <v>15</v>
      </c>
      <c r="E233" s="474">
        <f t="shared" si="152"/>
        <v>6</v>
      </c>
      <c r="F233" s="475">
        <f t="shared" si="153"/>
        <v>9</v>
      </c>
      <c r="G233" s="25">
        <f>SUM(ENERO:DICIEMBRE!G233)</f>
        <v>0</v>
      </c>
      <c r="H233" s="25">
        <f>SUM(ENERO:DICIEMBRE!H233)</f>
        <v>0</v>
      </c>
      <c r="I233" s="25">
        <f>SUM(ENERO:DICIEMBRE!I233)</f>
        <v>1</v>
      </c>
      <c r="J233" s="25">
        <f>SUM(ENERO:DICIEMBRE!J233)</f>
        <v>0</v>
      </c>
      <c r="K233" s="25">
        <f>SUM(ENERO:DICIEMBRE!K233)</f>
        <v>0</v>
      </c>
      <c r="L233" s="25">
        <f>SUM(ENERO:DICIEMBRE!L233)</f>
        <v>0</v>
      </c>
      <c r="M233" s="25">
        <f>SUM(ENERO:DICIEMBRE!M233)</f>
        <v>0</v>
      </c>
      <c r="N233" s="25">
        <f>SUM(ENERO:DICIEMBRE!N233)</f>
        <v>0</v>
      </c>
      <c r="O233" s="25">
        <f>SUM(ENERO:DICIEMBRE!O233)</f>
        <v>0</v>
      </c>
      <c r="P233" s="25">
        <f>SUM(ENERO:DICIEMBRE!P233)</f>
        <v>0</v>
      </c>
      <c r="Q233" s="25">
        <f>SUM(ENERO:DICIEMBRE!Q233)</f>
        <v>0</v>
      </c>
      <c r="R233" s="25">
        <f>SUM(ENERO:DICIEMBRE!R233)</f>
        <v>0</v>
      </c>
      <c r="S233" s="25">
        <f>SUM(ENERO:DICIEMBRE!S233)</f>
        <v>0</v>
      </c>
      <c r="T233" s="25">
        <f>SUM(ENERO:DICIEMBRE!T233)</f>
        <v>0</v>
      </c>
      <c r="U233" s="25">
        <f>SUM(ENERO:DICIEMBRE!U233)</f>
        <v>0</v>
      </c>
      <c r="V233" s="25">
        <f>SUM(ENERO:DICIEMBRE!V233)</f>
        <v>0</v>
      </c>
      <c r="W233" s="25">
        <f>SUM(ENERO:DICIEMBRE!W233)</f>
        <v>1</v>
      </c>
      <c r="X233" s="25">
        <f>SUM(ENERO:DICIEMBRE!X233)</f>
        <v>1</v>
      </c>
      <c r="Y233" s="25">
        <f>SUM(ENERO:DICIEMBRE!Y233)</f>
        <v>1</v>
      </c>
      <c r="Z233" s="25">
        <f>SUM(ENERO:DICIEMBRE!Z233)</f>
        <v>1</v>
      </c>
      <c r="AA233" s="25">
        <f>SUM(ENERO:DICIEMBRE!AA233)</f>
        <v>1</v>
      </c>
      <c r="AB233" s="25">
        <f>SUM(ENERO:DICIEMBRE!AB233)</f>
        <v>0</v>
      </c>
      <c r="AC233" s="25">
        <f>SUM(ENERO:DICIEMBRE!AC233)</f>
        <v>0</v>
      </c>
      <c r="AD233" s="25">
        <f>SUM(ENERO:DICIEMBRE!AD233)</f>
        <v>3</v>
      </c>
      <c r="AE233" s="25">
        <f>SUM(ENERO:DICIEMBRE!AE233)</f>
        <v>0</v>
      </c>
      <c r="AF233" s="25">
        <f>SUM(ENERO:DICIEMBRE!AF233)</f>
        <v>3</v>
      </c>
      <c r="AG233" s="25">
        <f>SUM(ENERO:DICIEMBRE!AG233)</f>
        <v>0</v>
      </c>
      <c r="AH233" s="25">
        <f>SUM(ENERO:DICIEMBRE!AH233)</f>
        <v>1</v>
      </c>
      <c r="AI233" s="25">
        <f>SUM(ENERO:DICIEMBRE!AI233)</f>
        <v>0</v>
      </c>
      <c r="AJ233" s="25">
        <f>SUM(ENERO:DICIEMBRE!AJ233)</f>
        <v>0</v>
      </c>
      <c r="AK233" s="25">
        <f>SUM(ENERO:DICIEMBRE!AK233)</f>
        <v>1</v>
      </c>
      <c r="AL233" s="25">
        <f>SUM(ENERO:DICIEMBRE!AL233)</f>
        <v>0</v>
      </c>
      <c r="AM233" s="25">
        <f>SUM(ENERO:DICIEMBRE!AM233)</f>
        <v>1</v>
      </c>
      <c r="AN233" s="25">
        <f>SUM(ENERO:DICIEMBRE!AN233)</f>
        <v>0</v>
      </c>
      <c r="AO233" s="25">
        <f>SUM(ENERO:DICIEMBRE!AO233)</f>
        <v>0</v>
      </c>
      <c r="AP233" s="25">
        <f>SUM(ENERO:DICIEMBRE!AP233)</f>
        <v>0</v>
      </c>
      <c r="AQ233" s="478"/>
      <c r="AR233" s="479"/>
      <c r="AS233" s="25">
        <f>SUM(ENERO:DICIEMBRE!AS233)</f>
        <v>0</v>
      </c>
      <c r="AT233" s="25">
        <f>SUM(ENERO:DICIEMBRE!AT233)</f>
        <v>0</v>
      </c>
      <c r="AU233" s="25">
        <f>SUM(ENERO:DICIEMBRE!AU233)</f>
        <v>0</v>
      </c>
      <c r="AV233" s="25">
        <f>SUM(ENERO:DICIEMBRE!AV233)</f>
        <v>0</v>
      </c>
      <c r="AW233" s="25">
        <f>SUM(ENERO:DICIEMBRE!AW233)</f>
        <v>0</v>
      </c>
      <c r="AX233" s="29" t="str">
        <f t="shared" si="150"/>
        <v/>
      </c>
      <c r="BT233" s="3"/>
      <c r="BU233" s="3"/>
      <c r="BV233" s="4"/>
      <c r="BW233" s="4"/>
      <c r="CA233" s="31" t="str">
        <f t="shared" si="154"/>
        <v/>
      </c>
      <c r="CB233" s="31"/>
      <c r="CC233" s="31" t="str">
        <f t="shared" si="151"/>
        <v/>
      </c>
      <c r="CD233" s="31" t="str">
        <f t="shared" si="156"/>
        <v/>
      </c>
      <c r="CE233" s="31" t="str">
        <f t="shared" si="157"/>
        <v/>
      </c>
      <c r="CF233" s="31" t="str">
        <f t="shared" si="158"/>
        <v/>
      </c>
      <c r="CG233" s="31" t="str">
        <f t="shared" si="159"/>
        <v/>
      </c>
      <c r="CH233" s="32">
        <f t="shared" si="160"/>
        <v>0</v>
      </c>
      <c r="CI233" s="32"/>
      <c r="CJ233" s="32"/>
      <c r="CK233" s="32">
        <f t="shared" si="163"/>
        <v>0</v>
      </c>
      <c r="CL233" s="32">
        <f t="shared" si="164"/>
        <v>0</v>
      </c>
      <c r="CM233" s="32">
        <f t="shared" si="164"/>
        <v>0</v>
      </c>
      <c r="CN233" s="32">
        <f t="shared" si="164"/>
        <v>0</v>
      </c>
    </row>
    <row r="234" spans="1:92" ht="16.350000000000001" customHeight="1" x14ac:dyDescent="0.2">
      <c r="A234" s="2966"/>
      <c r="B234" s="2959" t="s">
        <v>269</v>
      </c>
      <c r="C234" s="2959"/>
      <c r="D234" s="480">
        <f t="shared" si="149"/>
        <v>13</v>
      </c>
      <c r="E234" s="481">
        <f t="shared" si="152"/>
        <v>5</v>
      </c>
      <c r="F234" s="482">
        <f t="shared" si="153"/>
        <v>8</v>
      </c>
      <c r="G234" s="25">
        <f>SUM(ENERO:DICIEMBRE!G234)</f>
        <v>0</v>
      </c>
      <c r="H234" s="25">
        <f>SUM(ENERO:DICIEMBRE!H234)</f>
        <v>0</v>
      </c>
      <c r="I234" s="25">
        <f>SUM(ENERO:DICIEMBRE!I234)</f>
        <v>0</v>
      </c>
      <c r="J234" s="25">
        <f>SUM(ENERO:DICIEMBRE!J234)</f>
        <v>0</v>
      </c>
      <c r="K234" s="25">
        <f>SUM(ENERO:DICIEMBRE!K234)</f>
        <v>0</v>
      </c>
      <c r="L234" s="25">
        <f>SUM(ENERO:DICIEMBRE!L234)</f>
        <v>0</v>
      </c>
      <c r="M234" s="25">
        <f>SUM(ENERO:DICIEMBRE!M234)</f>
        <v>0</v>
      </c>
      <c r="N234" s="25">
        <f>SUM(ENERO:DICIEMBRE!N234)</f>
        <v>0</v>
      </c>
      <c r="O234" s="25">
        <f>SUM(ENERO:DICIEMBRE!O234)</f>
        <v>0</v>
      </c>
      <c r="P234" s="25">
        <f>SUM(ENERO:DICIEMBRE!P234)</f>
        <v>0</v>
      </c>
      <c r="Q234" s="25">
        <f>SUM(ENERO:DICIEMBRE!Q234)</f>
        <v>0</v>
      </c>
      <c r="R234" s="25">
        <f>SUM(ENERO:DICIEMBRE!R234)</f>
        <v>0</v>
      </c>
      <c r="S234" s="25">
        <f>SUM(ENERO:DICIEMBRE!S234)</f>
        <v>0</v>
      </c>
      <c r="T234" s="25">
        <f>SUM(ENERO:DICIEMBRE!T234)</f>
        <v>0</v>
      </c>
      <c r="U234" s="25">
        <f>SUM(ENERO:DICIEMBRE!U234)</f>
        <v>1</v>
      </c>
      <c r="V234" s="25">
        <f>SUM(ENERO:DICIEMBRE!V234)</f>
        <v>0</v>
      </c>
      <c r="W234" s="25">
        <f>SUM(ENERO:DICIEMBRE!W234)</f>
        <v>0</v>
      </c>
      <c r="X234" s="25">
        <f>SUM(ENERO:DICIEMBRE!X234)</f>
        <v>0</v>
      </c>
      <c r="Y234" s="25">
        <f>SUM(ENERO:DICIEMBRE!Y234)</f>
        <v>0</v>
      </c>
      <c r="Z234" s="25">
        <f>SUM(ENERO:DICIEMBRE!Z234)</f>
        <v>1</v>
      </c>
      <c r="AA234" s="25">
        <f>SUM(ENERO:DICIEMBRE!AA234)</f>
        <v>3</v>
      </c>
      <c r="AB234" s="25">
        <f>SUM(ENERO:DICIEMBRE!AB234)</f>
        <v>2</v>
      </c>
      <c r="AC234" s="25">
        <f>SUM(ENERO:DICIEMBRE!AC234)</f>
        <v>0</v>
      </c>
      <c r="AD234" s="25">
        <f>SUM(ENERO:DICIEMBRE!AD234)</f>
        <v>4</v>
      </c>
      <c r="AE234" s="25">
        <f>SUM(ENERO:DICIEMBRE!AE234)</f>
        <v>0</v>
      </c>
      <c r="AF234" s="25">
        <f>SUM(ENERO:DICIEMBRE!AF234)</f>
        <v>1</v>
      </c>
      <c r="AG234" s="25">
        <f>SUM(ENERO:DICIEMBRE!AG234)</f>
        <v>1</v>
      </c>
      <c r="AH234" s="25">
        <f>SUM(ENERO:DICIEMBRE!AH234)</f>
        <v>0</v>
      </c>
      <c r="AI234" s="25">
        <f>SUM(ENERO:DICIEMBRE!AI234)</f>
        <v>0</v>
      </c>
      <c r="AJ234" s="25">
        <f>SUM(ENERO:DICIEMBRE!AJ234)</f>
        <v>0</v>
      </c>
      <c r="AK234" s="25">
        <f>SUM(ENERO:DICIEMBRE!AK234)</f>
        <v>0</v>
      </c>
      <c r="AL234" s="25">
        <f>SUM(ENERO:DICIEMBRE!AL234)</f>
        <v>0</v>
      </c>
      <c r="AM234" s="25">
        <f>SUM(ENERO:DICIEMBRE!AM234)</f>
        <v>0</v>
      </c>
      <c r="AN234" s="25">
        <f>SUM(ENERO:DICIEMBRE!AN234)</f>
        <v>0</v>
      </c>
      <c r="AO234" s="25">
        <f>SUM(ENERO:DICIEMBRE!AO234)</f>
        <v>0</v>
      </c>
      <c r="AP234" s="25">
        <f>SUM(ENERO:DICIEMBRE!AP234)</f>
        <v>0</v>
      </c>
      <c r="AQ234" s="483"/>
      <c r="AR234" s="484"/>
      <c r="AS234" s="25">
        <f>SUM(ENERO:DICIEMBRE!AS234)</f>
        <v>0</v>
      </c>
      <c r="AT234" s="25">
        <f>SUM(ENERO:DICIEMBRE!AT234)</f>
        <v>0</v>
      </c>
      <c r="AU234" s="25">
        <f>SUM(ENERO:DICIEMBRE!AU234)</f>
        <v>0</v>
      </c>
      <c r="AV234" s="25">
        <f>SUM(ENERO:DICIEMBRE!AV234)</f>
        <v>0</v>
      </c>
      <c r="AW234" s="25">
        <f>SUM(ENERO:DICIEMBRE!AW234)</f>
        <v>0</v>
      </c>
      <c r="AX234" s="29" t="str">
        <f t="shared" si="150"/>
        <v/>
      </c>
      <c r="BT234" s="3"/>
      <c r="BU234" s="3"/>
      <c r="BV234" s="4"/>
      <c r="BW234" s="4"/>
      <c r="CA234" s="31" t="str">
        <f t="shared" si="154"/>
        <v/>
      </c>
      <c r="CB234" s="31"/>
      <c r="CC234" s="31" t="str">
        <f t="shared" si="151"/>
        <v/>
      </c>
      <c r="CD234" s="31" t="str">
        <f t="shared" si="156"/>
        <v/>
      </c>
      <c r="CE234" s="31" t="str">
        <f t="shared" si="157"/>
        <v/>
      </c>
      <c r="CF234" s="31" t="str">
        <f t="shared" si="158"/>
        <v/>
      </c>
      <c r="CG234" s="31" t="str">
        <f t="shared" si="159"/>
        <v/>
      </c>
      <c r="CH234" s="32">
        <f t="shared" si="160"/>
        <v>0</v>
      </c>
      <c r="CI234" s="32"/>
      <c r="CJ234" s="32"/>
      <c r="CK234" s="32">
        <f t="shared" si="163"/>
        <v>0</v>
      </c>
      <c r="CL234" s="32">
        <f t="shared" si="164"/>
        <v>0</v>
      </c>
      <c r="CM234" s="32">
        <f t="shared" si="164"/>
        <v>0</v>
      </c>
      <c r="CN234" s="32">
        <f t="shared" si="164"/>
        <v>0</v>
      </c>
    </row>
    <row r="235" spans="1:92" ht="16.350000000000001" customHeight="1" x14ac:dyDescent="0.2">
      <c r="A235" s="2973" t="s">
        <v>93</v>
      </c>
      <c r="B235" s="2953" t="s">
        <v>264</v>
      </c>
      <c r="C235" s="2953"/>
      <c r="D235" s="394">
        <f t="shared" si="149"/>
        <v>361</v>
      </c>
      <c r="E235" s="485">
        <f t="shared" si="152"/>
        <v>114</v>
      </c>
      <c r="F235" s="486">
        <f t="shared" si="153"/>
        <v>247</v>
      </c>
      <c r="G235" s="25">
        <f>SUM(ENERO:DICIEMBRE!G235)</f>
        <v>0</v>
      </c>
      <c r="H235" s="25">
        <f>SUM(ENERO:DICIEMBRE!H235)</f>
        <v>0</v>
      </c>
      <c r="I235" s="25">
        <f>SUM(ENERO:DICIEMBRE!I235)</f>
        <v>0</v>
      </c>
      <c r="J235" s="25">
        <f>SUM(ENERO:DICIEMBRE!J235)</f>
        <v>0</v>
      </c>
      <c r="K235" s="25">
        <f>SUM(ENERO:DICIEMBRE!K235)</f>
        <v>0</v>
      </c>
      <c r="L235" s="25">
        <f>SUM(ENERO:DICIEMBRE!L235)</f>
        <v>0</v>
      </c>
      <c r="M235" s="25">
        <f>SUM(ENERO:DICIEMBRE!M235)</f>
        <v>0</v>
      </c>
      <c r="N235" s="25">
        <f>SUM(ENERO:DICIEMBRE!N235)</f>
        <v>0</v>
      </c>
      <c r="O235" s="25">
        <f>SUM(ENERO:DICIEMBRE!O235)</f>
        <v>0</v>
      </c>
      <c r="P235" s="25">
        <f>SUM(ENERO:DICIEMBRE!P235)</f>
        <v>1</v>
      </c>
      <c r="Q235" s="25">
        <f>SUM(ENERO:DICIEMBRE!Q235)</f>
        <v>0</v>
      </c>
      <c r="R235" s="25">
        <f>SUM(ENERO:DICIEMBRE!R235)</f>
        <v>0</v>
      </c>
      <c r="S235" s="25">
        <f>SUM(ENERO:DICIEMBRE!S235)</f>
        <v>0</v>
      </c>
      <c r="T235" s="25">
        <f>SUM(ENERO:DICIEMBRE!T235)</f>
        <v>0</v>
      </c>
      <c r="U235" s="25">
        <f>SUM(ENERO:DICIEMBRE!U235)</f>
        <v>3</v>
      </c>
      <c r="V235" s="25">
        <f>SUM(ENERO:DICIEMBRE!V235)</f>
        <v>1</v>
      </c>
      <c r="W235" s="25">
        <f>SUM(ENERO:DICIEMBRE!W235)</f>
        <v>15</v>
      </c>
      <c r="X235" s="25">
        <f>SUM(ENERO:DICIEMBRE!X235)</f>
        <v>17</v>
      </c>
      <c r="Y235" s="25">
        <f>SUM(ENERO:DICIEMBRE!Y235)</f>
        <v>20</v>
      </c>
      <c r="Z235" s="25">
        <f>SUM(ENERO:DICIEMBRE!Z235)</f>
        <v>29</v>
      </c>
      <c r="AA235" s="25">
        <f>SUM(ENERO:DICIEMBRE!AA235)</f>
        <v>7</v>
      </c>
      <c r="AB235" s="25">
        <f>SUM(ENERO:DICIEMBRE!AB235)</f>
        <v>24</v>
      </c>
      <c r="AC235" s="25">
        <f>SUM(ENERO:DICIEMBRE!AC235)</f>
        <v>12</v>
      </c>
      <c r="AD235" s="25">
        <f>SUM(ENERO:DICIEMBRE!AD235)</f>
        <v>55</v>
      </c>
      <c r="AE235" s="25">
        <f>SUM(ENERO:DICIEMBRE!AE235)</f>
        <v>13</v>
      </c>
      <c r="AF235" s="25">
        <f>SUM(ENERO:DICIEMBRE!AF235)</f>
        <v>49</v>
      </c>
      <c r="AG235" s="25">
        <f>SUM(ENERO:DICIEMBRE!AG235)</f>
        <v>22</v>
      </c>
      <c r="AH235" s="25">
        <f>SUM(ENERO:DICIEMBRE!AH235)</f>
        <v>51</v>
      </c>
      <c r="AI235" s="25">
        <f>SUM(ENERO:DICIEMBRE!AI235)</f>
        <v>4</v>
      </c>
      <c r="AJ235" s="25">
        <f>SUM(ENERO:DICIEMBRE!AJ235)</f>
        <v>12</v>
      </c>
      <c r="AK235" s="25">
        <f>SUM(ENERO:DICIEMBRE!AK235)</f>
        <v>13</v>
      </c>
      <c r="AL235" s="25">
        <f>SUM(ENERO:DICIEMBRE!AL235)</f>
        <v>6</v>
      </c>
      <c r="AM235" s="25">
        <f>SUM(ENERO:DICIEMBRE!AM235)</f>
        <v>5</v>
      </c>
      <c r="AN235" s="25">
        <f>SUM(ENERO:DICIEMBRE!AN235)</f>
        <v>2</v>
      </c>
      <c r="AO235" s="25">
        <f>SUM(ENERO:DICIEMBRE!AO235)</f>
        <v>9</v>
      </c>
      <c r="AP235" s="25">
        <f>SUM(ENERO:DICIEMBRE!AP235)</f>
        <v>1</v>
      </c>
      <c r="AQ235" s="25">
        <f>SUM(ENERO:DICIEMBRE!AQ235)</f>
        <v>155</v>
      </c>
      <c r="AR235" s="25">
        <f>SUM(ENERO:DICIEMBRE!AR235)</f>
        <v>23</v>
      </c>
      <c r="AS235" s="25">
        <f>SUM(ENERO:DICIEMBRE!AS235)</f>
        <v>254</v>
      </c>
      <c r="AT235" s="25">
        <f>SUM(ENERO:DICIEMBRE!AT235)</f>
        <v>0</v>
      </c>
      <c r="AU235" s="25">
        <f>SUM(ENERO:DICIEMBRE!AU235)</f>
        <v>0</v>
      </c>
      <c r="AV235" s="25">
        <f>SUM(ENERO:DICIEMBRE!AV235)</f>
        <v>0</v>
      </c>
      <c r="AW235" s="25">
        <f>SUM(ENERO:DICIEMBRE!AW235)</f>
        <v>2</v>
      </c>
      <c r="AX235" s="29" t="str">
        <f t="shared" si="150"/>
        <v/>
      </c>
      <c r="BT235" s="3"/>
      <c r="BU235" s="3"/>
      <c r="BV235" s="4"/>
      <c r="BW235" s="4"/>
      <c r="CA235" s="31" t="str">
        <f t="shared" si="154"/>
        <v/>
      </c>
      <c r="CB235" s="31" t="str">
        <f t="shared" si="155"/>
        <v/>
      </c>
      <c r="CC235" s="31" t="str">
        <f t="shared" si="151"/>
        <v/>
      </c>
      <c r="CD235" s="31" t="str">
        <f t="shared" si="156"/>
        <v/>
      </c>
      <c r="CE235" s="31" t="str">
        <f t="shared" si="157"/>
        <v/>
      </c>
      <c r="CF235" s="31" t="str">
        <f t="shared" si="158"/>
        <v/>
      </c>
      <c r="CG235" s="31" t="str">
        <f t="shared" si="159"/>
        <v/>
      </c>
      <c r="CH235" s="32">
        <f t="shared" si="160"/>
        <v>0</v>
      </c>
      <c r="CI235" s="32">
        <f t="shared" si="161"/>
        <v>0</v>
      </c>
      <c r="CJ235" s="32">
        <f t="shared" si="162"/>
        <v>0</v>
      </c>
      <c r="CK235" s="32">
        <f t="shared" si="163"/>
        <v>0</v>
      </c>
      <c r="CL235" s="32">
        <f t="shared" si="164"/>
        <v>0</v>
      </c>
      <c r="CM235" s="32">
        <f t="shared" si="164"/>
        <v>0</v>
      </c>
      <c r="CN235" s="32">
        <f t="shared" si="164"/>
        <v>0</v>
      </c>
    </row>
    <row r="236" spans="1:92" ht="16.350000000000001" customHeight="1" x14ac:dyDescent="0.2">
      <c r="A236" s="2912"/>
      <c r="B236" s="2954" t="s">
        <v>265</v>
      </c>
      <c r="C236" s="2954"/>
      <c r="D236" s="406">
        <f t="shared" si="149"/>
        <v>562</v>
      </c>
      <c r="E236" s="474">
        <f t="shared" si="152"/>
        <v>133</v>
      </c>
      <c r="F236" s="475">
        <f t="shared" si="153"/>
        <v>429</v>
      </c>
      <c r="G236" s="25">
        <f>SUM(ENERO:DICIEMBRE!G236)</f>
        <v>0</v>
      </c>
      <c r="H236" s="25">
        <f>SUM(ENERO:DICIEMBRE!H236)</f>
        <v>0</v>
      </c>
      <c r="I236" s="25">
        <f>SUM(ENERO:DICIEMBRE!I236)</f>
        <v>0</v>
      </c>
      <c r="J236" s="25">
        <f>SUM(ENERO:DICIEMBRE!J236)</f>
        <v>0</v>
      </c>
      <c r="K236" s="25">
        <f>SUM(ENERO:DICIEMBRE!K236)</f>
        <v>0</v>
      </c>
      <c r="L236" s="25">
        <f>SUM(ENERO:DICIEMBRE!L236)</f>
        <v>1</v>
      </c>
      <c r="M236" s="25">
        <f>SUM(ENERO:DICIEMBRE!M236)</f>
        <v>0</v>
      </c>
      <c r="N236" s="25">
        <f>SUM(ENERO:DICIEMBRE!N236)</f>
        <v>0</v>
      </c>
      <c r="O236" s="25">
        <f>SUM(ENERO:DICIEMBRE!O236)</f>
        <v>0</v>
      </c>
      <c r="P236" s="25">
        <f>SUM(ENERO:DICIEMBRE!P236)</f>
        <v>0</v>
      </c>
      <c r="Q236" s="25">
        <f>SUM(ENERO:DICIEMBRE!Q236)</f>
        <v>0</v>
      </c>
      <c r="R236" s="25">
        <f>SUM(ENERO:DICIEMBRE!R236)</f>
        <v>0</v>
      </c>
      <c r="S236" s="25">
        <f>SUM(ENERO:DICIEMBRE!S236)</f>
        <v>0</v>
      </c>
      <c r="T236" s="25">
        <f>SUM(ENERO:DICIEMBRE!T236)</f>
        <v>0</v>
      </c>
      <c r="U236" s="25">
        <f>SUM(ENERO:DICIEMBRE!U236)</f>
        <v>0</v>
      </c>
      <c r="V236" s="25">
        <f>SUM(ENERO:DICIEMBRE!V236)</f>
        <v>0</v>
      </c>
      <c r="W236" s="25">
        <f>SUM(ENERO:DICIEMBRE!W236)</f>
        <v>16</v>
      </c>
      <c r="X236" s="25">
        <f>SUM(ENERO:DICIEMBRE!X236)</f>
        <v>30</v>
      </c>
      <c r="Y236" s="25">
        <f>SUM(ENERO:DICIEMBRE!Y236)</f>
        <v>20</v>
      </c>
      <c r="Z236" s="25">
        <f>SUM(ENERO:DICIEMBRE!Z236)</f>
        <v>44</v>
      </c>
      <c r="AA236" s="25">
        <f>SUM(ENERO:DICIEMBRE!AA236)</f>
        <v>8</v>
      </c>
      <c r="AB236" s="25">
        <f>SUM(ENERO:DICIEMBRE!AB236)</f>
        <v>46</v>
      </c>
      <c r="AC236" s="25">
        <f>SUM(ENERO:DICIEMBRE!AC236)</f>
        <v>12</v>
      </c>
      <c r="AD236" s="25">
        <f>SUM(ENERO:DICIEMBRE!AD236)</f>
        <v>101</v>
      </c>
      <c r="AE236" s="25">
        <f>SUM(ENERO:DICIEMBRE!AE236)</f>
        <v>16</v>
      </c>
      <c r="AF236" s="25">
        <f>SUM(ENERO:DICIEMBRE!AF236)</f>
        <v>91</v>
      </c>
      <c r="AG236" s="25">
        <f>SUM(ENERO:DICIEMBRE!AG236)</f>
        <v>31</v>
      </c>
      <c r="AH236" s="25">
        <f>SUM(ENERO:DICIEMBRE!AH236)</f>
        <v>85</v>
      </c>
      <c r="AI236" s="25">
        <f>SUM(ENERO:DICIEMBRE!AI236)</f>
        <v>7</v>
      </c>
      <c r="AJ236" s="25">
        <f>SUM(ENERO:DICIEMBRE!AJ236)</f>
        <v>17</v>
      </c>
      <c r="AK236" s="25">
        <f>SUM(ENERO:DICIEMBRE!AK236)</f>
        <v>20</v>
      </c>
      <c r="AL236" s="25">
        <f>SUM(ENERO:DICIEMBRE!AL236)</f>
        <v>13</v>
      </c>
      <c r="AM236" s="25">
        <f>SUM(ENERO:DICIEMBRE!AM236)</f>
        <v>3</v>
      </c>
      <c r="AN236" s="25">
        <f>SUM(ENERO:DICIEMBRE!AN236)</f>
        <v>1</v>
      </c>
      <c r="AO236" s="25">
        <f>SUM(ENERO:DICIEMBRE!AO236)</f>
        <v>5</v>
      </c>
      <c r="AP236" s="25">
        <f>SUM(ENERO:DICIEMBRE!AP236)</f>
        <v>0</v>
      </c>
      <c r="AQ236" s="476"/>
      <c r="AR236" s="487"/>
      <c r="AS236" s="25">
        <f>SUM(ENERO:DICIEMBRE!AS236)</f>
        <v>213</v>
      </c>
      <c r="AT236" s="25">
        <f>SUM(ENERO:DICIEMBRE!AT236)</f>
        <v>0</v>
      </c>
      <c r="AU236" s="25">
        <f>SUM(ENERO:DICIEMBRE!AU236)</f>
        <v>1</v>
      </c>
      <c r="AV236" s="25">
        <f>SUM(ENERO:DICIEMBRE!AV236)</f>
        <v>0</v>
      </c>
      <c r="AW236" s="25">
        <f>SUM(ENERO:DICIEMBRE!AW236)</f>
        <v>0</v>
      </c>
      <c r="AX236" s="29" t="str">
        <f t="shared" si="150"/>
        <v/>
      </c>
      <c r="BT236" s="3"/>
      <c r="BU236" s="3"/>
      <c r="BV236" s="4"/>
      <c r="BW236" s="4"/>
      <c r="CA236" s="31" t="str">
        <f t="shared" si="154"/>
        <v/>
      </c>
      <c r="CB236" s="31"/>
      <c r="CC236" s="31" t="str">
        <f t="shared" si="151"/>
        <v/>
      </c>
      <c r="CD236" s="31" t="str">
        <f t="shared" si="156"/>
        <v/>
      </c>
      <c r="CE236" s="31" t="str">
        <f t="shared" si="157"/>
        <v/>
      </c>
      <c r="CF236" s="31" t="str">
        <f t="shared" si="158"/>
        <v/>
      </c>
      <c r="CG236" s="31" t="str">
        <f t="shared" si="159"/>
        <v/>
      </c>
      <c r="CH236" s="32">
        <f t="shared" si="160"/>
        <v>0</v>
      </c>
      <c r="CI236" s="32"/>
      <c r="CJ236" s="32"/>
      <c r="CK236" s="32">
        <f t="shared" si="163"/>
        <v>0</v>
      </c>
      <c r="CL236" s="32">
        <f t="shared" si="164"/>
        <v>0</v>
      </c>
      <c r="CM236" s="32">
        <f t="shared" si="164"/>
        <v>0</v>
      </c>
      <c r="CN236" s="32">
        <f t="shared" si="164"/>
        <v>0</v>
      </c>
    </row>
    <row r="237" spans="1:92" ht="16.350000000000001" customHeight="1" x14ac:dyDescent="0.2">
      <c r="A237" s="2912"/>
      <c r="B237" s="2957" t="s">
        <v>266</v>
      </c>
      <c r="C237" s="2958"/>
      <c r="D237" s="406">
        <f t="shared" si="149"/>
        <v>235</v>
      </c>
      <c r="E237" s="474">
        <f t="shared" si="152"/>
        <v>59</v>
      </c>
      <c r="F237" s="475">
        <f t="shared" si="153"/>
        <v>176</v>
      </c>
      <c r="G237" s="25">
        <f>SUM(ENERO:DICIEMBRE!G237)</f>
        <v>0</v>
      </c>
      <c r="H237" s="25">
        <f>SUM(ENERO:DICIEMBRE!H237)</f>
        <v>0</v>
      </c>
      <c r="I237" s="25">
        <f>SUM(ENERO:DICIEMBRE!I237)</f>
        <v>0</v>
      </c>
      <c r="J237" s="25">
        <f>SUM(ENERO:DICIEMBRE!J237)</f>
        <v>0</v>
      </c>
      <c r="K237" s="25">
        <f>SUM(ENERO:DICIEMBRE!K237)</f>
        <v>0</v>
      </c>
      <c r="L237" s="25">
        <f>SUM(ENERO:DICIEMBRE!L237)</f>
        <v>0</v>
      </c>
      <c r="M237" s="25">
        <f>SUM(ENERO:DICIEMBRE!M237)</f>
        <v>0</v>
      </c>
      <c r="N237" s="25">
        <f>SUM(ENERO:DICIEMBRE!N237)</f>
        <v>0</v>
      </c>
      <c r="O237" s="25">
        <f>SUM(ENERO:DICIEMBRE!O237)</f>
        <v>0</v>
      </c>
      <c r="P237" s="25">
        <f>SUM(ENERO:DICIEMBRE!P237)</f>
        <v>1</v>
      </c>
      <c r="Q237" s="25">
        <f>SUM(ENERO:DICIEMBRE!Q237)</f>
        <v>0</v>
      </c>
      <c r="R237" s="25">
        <f>SUM(ENERO:DICIEMBRE!R237)</f>
        <v>0</v>
      </c>
      <c r="S237" s="25">
        <f>SUM(ENERO:DICIEMBRE!S237)</f>
        <v>0</v>
      </c>
      <c r="T237" s="25">
        <f>SUM(ENERO:DICIEMBRE!T237)</f>
        <v>0</v>
      </c>
      <c r="U237" s="25">
        <f>SUM(ENERO:DICIEMBRE!U237)</f>
        <v>0</v>
      </c>
      <c r="V237" s="25">
        <f>SUM(ENERO:DICIEMBRE!V237)</f>
        <v>0</v>
      </c>
      <c r="W237" s="25">
        <f>SUM(ENERO:DICIEMBRE!W237)</f>
        <v>7</v>
      </c>
      <c r="X237" s="25">
        <f>SUM(ENERO:DICIEMBRE!X237)</f>
        <v>7</v>
      </c>
      <c r="Y237" s="25">
        <f>SUM(ENERO:DICIEMBRE!Y237)</f>
        <v>11</v>
      </c>
      <c r="Z237" s="25">
        <f>SUM(ENERO:DICIEMBRE!Z237)</f>
        <v>19</v>
      </c>
      <c r="AA237" s="25">
        <f>SUM(ENERO:DICIEMBRE!AA237)</f>
        <v>2</v>
      </c>
      <c r="AB237" s="25">
        <f>SUM(ENERO:DICIEMBRE!AB237)</f>
        <v>15</v>
      </c>
      <c r="AC237" s="25">
        <f>SUM(ENERO:DICIEMBRE!AC237)</f>
        <v>5</v>
      </c>
      <c r="AD237" s="25">
        <f>SUM(ENERO:DICIEMBRE!AD237)</f>
        <v>43</v>
      </c>
      <c r="AE237" s="25">
        <f>SUM(ENERO:DICIEMBRE!AE237)</f>
        <v>7</v>
      </c>
      <c r="AF237" s="25">
        <f>SUM(ENERO:DICIEMBRE!AF237)</f>
        <v>40</v>
      </c>
      <c r="AG237" s="25">
        <f>SUM(ENERO:DICIEMBRE!AG237)</f>
        <v>14</v>
      </c>
      <c r="AH237" s="25">
        <f>SUM(ENERO:DICIEMBRE!AH237)</f>
        <v>37</v>
      </c>
      <c r="AI237" s="25">
        <f>SUM(ENERO:DICIEMBRE!AI237)</f>
        <v>1</v>
      </c>
      <c r="AJ237" s="25">
        <f>SUM(ENERO:DICIEMBRE!AJ237)</f>
        <v>10</v>
      </c>
      <c r="AK237" s="25">
        <f>SUM(ENERO:DICIEMBRE!AK237)</f>
        <v>9</v>
      </c>
      <c r="AL237" s="25">
        <f>SUM(ENERO:DICIEMBRE!AL237)</f>
        <v>4</v>
      </c>
      <c r="AM237" s="25">
        <f>SUM(ENERO:DICIEMBRE!AM237)</f>
        <v>3</v>
      </c>
      <c r="AN237" s="25">
        <f>SUM(ENERO:DICIEMBRE!AN237)</f>
        <v>0</v>
      </c>
      <c r="AO237" s="25">
        <f>SUM(ENERO:DICIEMBRE!AO237)</f>
        <v>7</v>
      </c>
      <c r="AP237" s="25">
        <f>SUM(ENERO:DICIEMBRE!AP237)</f>
        <v>1</v>
      </c>
      <c r="AQ237" s="476"/>
      <c r="AR237" s="487"/>
      <c r="AS237" s="25">
        <f>SUM(ENERO:DICIEMBRE!AS237)</f>
        <v>0</v>
      </c>
      <c r="AT237" s="25">
        <f>SUM(ENERO:DICIEMBRE!AT237)</f>
        <v>0</v>
      </c>
      <c r="AU237" s="25">
        <f>SUM(ENERO:DICIEMBRE!AU237)</f>
        <v>0</v>
      </c>
      <c r="AV237" s="25">
        <f>SUM(ENERO:DICIEMBRE!AV237)</f>
        <v>0</v>
      </c>
      <c r="AW237" s="25">
        <f>SUM(ENERO:DICIEMBRE!AW237)</f>
        <v>0</v>
      </c>
      <c r="AX237" s="29" t="str">
        <f t="shared" si="150"/>
        <v/>
      </c>
      <c r="BT237" s="3"/>
      <c r="BU237" s="3"/>
      <c r="BV237" s="4"/>
      <c r="BW237" s="4"/>
      <c r="CA237" s="31" t="str">
        <f t="shared" si="154"/>
        <v/>
      </c>
      <c r="CB237" s="31"/>
      <c r="CC237" s="31" t="str">
        <f t="shared" si="151"/>
        <v/>
      </c>
      <c r="CD237" s="31" t="str">
        <f t="shared" si="156"/>
        <v/>
      </c>
      <c r="CE237" s="31" t="str">
        <f t="shared" si="157"/>
        <v/>
      </c>
      <c r="CF237" s="31" t="str">
        <f t="shared" si="158"/>
        <v/>
      </c>
      <c r="CG237" s="31" t="str">
        <f t="shared" si="159"/>
        <v/>
      </c>
      <c r="CH237" s="32">
        <f t="shared" si="160"/>
        <v>0</v>
      </c>
      <c r="CI237" s="32"/>
      <c r="CJ237" s="32"/>
      <c r="CK237" s="32">
        <f t="shared" si="163"/>
        <v>0</v>
      </c>
      <c r="CL237" s="32">
        <f t="shared" si="164"/>
        <v>0</v>
      </c>
      <c r="CM237" s="32">
        <f t="shared" si="164"/>
        <v>0</v>
      </c>
      <c r="CN237" s="32">
        <f t="shared" si="164"/>
        <v>0</v>
      </c>
    </row>
    <row r="238" spans="1:92" ht="16.350000000000001" customHeight="1" x14ac:dyDescent="0.2">
      <c r="A238" s="2912"/>
      <c r="B238" s="2954" t="s">
        <v>267</v>
      </c>
      <c r="C238" s="2954"/>
      <c r="D238" s="406">
        <f t="shared" si="149"/>
        <v>281</v>
      </c>
      <c r="E238" s="474">
        <f t="shared" si="152"/>
        <v>67</v>
      </c>
      <c r="F238" s="475">
        <f t="shared" si="153"/>
        <v>214</v>
      </c>
      <c r="G238" s="25">
        <f>SUM(ENERO:DICIEMBRE!G238)</f>
        <v>0</v>
      </c>
      <c r="H238" s="25">
        <f>SUM(ENERO:DICIEMBRE!H238)</f>
        <v>0</v>
      </c>
      <c r="I238" s="25">
        <f>SUM(ENERO:DICIEMBRE!I238)</f>
        <v>0</v>
      </c>
      <c r="J238" s="25">
        <f>SUM(ENERO:DICIEMBRE!J238)</f>
        <v>0</v>
      </c>
      <c r="K238" s="25">
        <f>SUM(ENERO:DICIEMBRE!K238)</f>
        <v>0</v>
      </c>
      <c r="L238" s="25">
        <f>SUM(ENERO:DICIEMBRE!L238)</f>
        <v>1</v>
      </c>
      <c r="M238" s="25">
        <f>SUM(ENERO:DICIEMBRE!M238)</f>
        <v>0</v>
      </c>
      <c r="N238" s="25">
        <f>SUM(ENERO:DICIEMBRE!N238)</f>
        <v>0</v>
      </c>
      <c r="O238" s="25">
        <f>SUM(ENERO:DICIEMBRE!O238)</f>
        <v>0</v>
      </c>
      <c r="P238" s="25">
        <f>SUM(ENERO:DICIEMBRE!P238)</f>
        <v>0</v>
      </c>
      <c r="Q238" s="25">
        <f>SUM(ENERO:DICIEMBRE!Q238)</f>
        <v>0</v>
      </c>
      <c r="R238" s="25">
        <f>SUM(ENERO:DICIEMBRE!R238)</f>
        <v>0</v>
      </c>
      <c r="S238" s="25">
        <f>SUM(ENERO:DICIEMBRE!S238)</f>
        <v>0</v>
      </c>
      <c r="T238" s="25">
        <f>SUM(ENERO:DICIEMBRE!T238)</f>
        <v>0</v>
      </c>
      <c r="U238" s="25">
        <f>SUM(ENERO:DICIEMBRE!U238)</f>
        <v>0</v>
      </c>
      <c r="V238" s="25">
        <f>SUM(ENERO:DICIEMBRE!V238)</f>
        <v>0</v>
      </c>
      <c r="W238" s="25">
        <f>SUM(ENERO:DICIEMBRE!W238)</f>
        <v>9</v>
      </c>
      <c r="X238" s="25">
        <f>SUM(ENERO:DICIEMBRE!X238)</f>
        <v>11</v>
      </c>
      <c r="Y238" s="25">
        <f>SUM(ENERO:DICIEMBRE!Y238)</f>
        <v>6</v>
      </c>
      <c r="Z238" s="25">
        <f>SUM(ENERO:DICIEMBRE!Z238)</f>
        <v>22</v>
      </c>
      <c r="AA238" s="25">
        <f>SUM(ENERO:DICIEMBRE!AA238)</f>
        <v>3</v>
      </c>
      <c r="AB238" s="25">
        <f>SUM(ENERO:DICIEMBRE!AB238)</f>
        <v>24</v>
      </c>
      <c r="AC238" s="25">
        <f>SUM(ENERO:DICIEMBRE!AC238)</f>
        <v>6</v>
      </c>
      <c r="AD238" s="25">
        <f>SUM(ENERO:DICIEMBRE!AD238)</f>
        <v>52</v>
      </c>
      <c r="AE238" s="25">
        <f>SUM(ENERO:DICIEMBRE!AE238)</f>
        <v>10</v>
      </c>
      <c r="AF238" s="25">
        <f>SUM(ENERO:DICIEMBRE!AF238)</f>
        <v>44</v>
      </c>
      <c r="AG238" s="25">
        <f>SUM(ENERO:DICIEMBRE!AG238)</f>
        <v>15</v>
      </c>
      <c r="AH238" s="25">
        <f>SUM(ENERO:DICIEMBRE!AH238)</f>
        <v>44</v>
      </c>
      <c r="AI238" s="25">
        <f>SUM(ENERO:DICIEMBRE!AI238)</f>
        <v>3</v>
      </c>
      <c r="AJ238" s="25">
        <f>SUM(ENERO:DICIEMBRE!AJ238)</f>
        <v>10</v>
      </c>
      <c r="AK238" s="25">
        <f>SUM(ENERO:DICIEMBRE!AK238)</f>
        <v>13</v>
      </c>
      <c r="AL238" s="25">
        <f>SUM(ENERO:DICIEMBRE!AL238)</f>
        <v>5</v>
      </c>
      <c r="AM238" s="25">
        <f>SUM(ENERO:DICIEMBRE!AM238)</f>
        <v>2</v>
      </c>
      <c r="AN238" s="25">
        <f>SUM(ENERO:DICIEMBRE!AN238)</f>
        <v>1</v>
      </c>
      <c r="AO238" s="25">
        <f>SUM(ENERO:DICIEMBRE!AO238)</f>
        <v>5</v>
      </c>
      <c r="AP238" s="25">
        <f>SUM(ENERO:DICIEMBRE!AP238)</f>
        <v>0</v>
      </c>
      <c r="AQ238" s="476"/>
      <c r="AR238" s="487"/>
      <c r="AS238" s="25">
        <f>SUM(ENERO:DICIEMBRE!AS238)</f>
        <v>0</v>
      </c>
      <c r="AT238" s="25">
        <f>SUM(ENERO:DICIEMBRE!AT238)</f>
        <v>0</v>
      </c>
      <c r="AU238" s="25">
        <f>SUM(ENERO:DICIEMBRE!AU238)</f>
        <v>0</v>
      </c>
      <c r="AV238" s="25">
        <f>SUM(ENERO:DICIEMBRE!AV238)</f>
        <v>0</v>
      </c>
      <c r="AW238" s="25">
        <f>SUM(ENERO:DICIEMBRE!AW238)</f>
        <v>0</v>
      </c>
      <c r="AX238" s="29" t="str">
        <f t="shared" si="150"/>
        <v/>
      </c>
      <c r="BT238" s="3"/>
      <c r="BU238" s="3"/>
      <c r="BV238" s="4"/>
      <c r="BW238" s="4"/>
      <c r="CA238" s="31" t="str">
        <f t="shared" si="154"/>
        <v/>
      </c>
      <c r="CB238" s="31"/>
      <c r="CC238" s="31" t="str">
        <f t="shared" si="151"/>
        <v/>
      </c>
      <c r="CD238" s="31" t="str">
        <f t="shared" si="156"/>
        <v/>
      </c>
      <c r="CE238" s="31" t="str">
        <f t="shared" si="157"/>
        <v/>
      </c>
      <c r="CF238" s="31" t="str">
        <f t="shared" si="158"/>
        <v/>
      </c>
      <c r="CG238" s="31" t="str">
        <f t="shared" si="159"/>
        <v/>
      </c>
      <c r="CH238" s="32">
        <f t="shared" si="160"/>
        <v>0</v>
      </c>
      <c r="CI238" s="32"/>
      <c r="CJ238" s="32"/>
      <c r="CK238" s="32">
        <f t="shared" si="163"/>
        <v>0</v>
      </c>
      <c r="CL238" s="32">
        <f t="shared" si="164"/>
        <v>0</v>
      </c>
      <c r="CM238" s="32">
        <f t="shared" si="164"/>
        <v>0</v>
      </c>
      <c r="CN238" s="32">
        <f t="shared" si="164"/>
        <v>0</v>
      </c>
    </row>
    <row r="239" spans="1:92" ht="16.350000000000001" customHeight="1" x14ac:dyDescent="0.2">
      <c r="A239" s="2912"/>
      <c r="B239" s="2957" t="s">
        <v>268</v>
      </c>
      <c r="C239" s="2958"/>
      <c r="D239" s="406">
        <f t="shared" si="149"/>
        <v>23</v>
      </c>
      <c r="E239" s="474">
        <f t="shared" si="152"/>
        <v>5</v>
      </c>
      <c r="F239" s="475">
        <f t="shared" si="153"/>
        <v>18</v>
      </c>
      <c r="G239" s="25">
        <f>SUM(ENERO:DICIEMBRE!G239)</f>
        <v>0</v>
      </c>
      <c r="H239" s="25">
        <f>SUM(ENERO:DICIEMBRE!H239)</f>
        <v>0</v>
      </c>
      <c r="I239" s="25">
        <f>SUM(ENERO:DICIEMBRE!I239)</f>
        <v>0</v>
      </c>
      <c r="J239" s="25">
        <f>SUM(ENERO:DICIEMBRE!J239)</f>
        <v>0</v>
      </c>
      <c r="K239" s="25">
        <f>SUM(ENERO:DICIEMBRE!K239)</f>
        <v>0</v>
      </c>
      <c r="L239" s="25">
        <f>SUM(ENERO:DICIEMBRE!L239)</f>
        <v>0</v>
      </c>
      <c r="M239" s="25">
        <f>SUM(ENERO:DICIEMBRE!M239)</f>
        <v>0</v>
      </c>
      <c r="N239" s="25">
        <f>SUM(ENERO:DICIEMBRE!N239)</f>
        <v>0</v>
      </c>
      <c r="O239" s="25">
        <f>SUM(ENERO:DICIEMBRE!O239)</f>
        <v>0</v>
      </c>
      <c r="P239" s="25">
        <f>SUM(ENERO:DICIEMBRE!P239)</f>
        <v>0</v>
      </c>
      <c r="Q239" s="25">
        <f>SUM(ENERO:DICIEMBRE!Q239)</f>
        <v>0</v>
      </c>
      <c r="R239" s="25">
        <f>SUM(ENERO:DICIEMBRE!R239)</f>
        <v>0</v>
      </c>
      <c r="S239" s="25">
        <f>SUM(ENERO:DICIEMBRE!S239)</f>
        <v>0</v>
      </c>
      <c r="T239" s="25">
        <f>SUM(ENERO:DICIEMBRE!T239)</f>
        <v>0</v>
      </c>
      <c r="U239" s="25">
        <f>SUM(ENERO:DICIEMBRE!U239)</f>
        <v>0</v>
      </c>
      <c r="V239" s="25">
        <f>SUM(ENERO:DICIEMBRE!V239)</f>
        <v>0</v>
      </c>
      <c r="W239" s="25">
        <f>SUM(ENERO:DICIEMBRE!W239)</f>
        <v>0</v>
      </c>
      <c r="X239" s="25">
        <f>SUM(ENERO:DICIEMBRE!X239)</f>
        <v>0</v>
      </c>
      <c r="Y239" s="25">
        <f>SUM(ENERO:DICIEMBRE!Y239)</f>
        <v>0</v>
      </c>
      <c r="Z239" s="25">
        <f>SUM(ENERO:DICIEMBRE!Z239)</f>
        <v>1</v>
      </c>
      <c r="AA239" s="25">
        <f>SUM(ENERO:DICIEMBRE!AA239)</f>
        <v>0</v>
      </c>
      <c r="AB239" s="25">
        <f>SUM(ENERO:DICIEMBRE!AB239)</f>
        <v>3</v>
      </c>
      <c r="AC239" s="25">
        <f>SUM(ENERO:DICIEMBRE!AC239)</f>
        <v>1</v>
      </c>
      <c r="AD239" s="25">
        <f>SUM(ENERO:DICIEMBRE!AD239)</f>
        <v>4</v>
      </c>
      <c r="AE239" s="25">
        <f>SUM(ENERO:DICIEMBRE!AE239)</f>
        <v>0</v>
      </c>
      <c r="AF239" s="25">
        <f>SUM(ENERO:DICIEMBRE!AF239)</f>
        <v>2</v>
      </c>
      <c r="AG239" s="25">
        <f>SUM(ENERO:DICIEMBRE!AG239)</f>
        <v>1</v>
      </c>
      <c r="AH239" s="25">
        <f>SUM(ENERO:DICIEMBRE!AH239)</f>
        <v>6</v>
      </c>
      <c r="AI239" s="25">
        <f>SUM(ENERO:DICIEMBRE!AI239)</f>
        <v>1</v>
      </c>
      <c r="AJ239" s="25">
        <f>SUM(ENERO:DICIEMBRE!AJ239)</f>
        <v>2</v>
      </c>
      <c r="AK239" s="25">
        <f>SUM(ENERO:DICIEMBRE!AK239)</f>
        <v>2</v>
      </c>
      <c r="AL239" s="25">
        <f>SUM(ENERO:DICIEMBRE!AL239)</f>
        <v>0</v>
      </c>
      <c r="AM239" s="25">
        <f>SUM(ENERO:DICIEMBRE!AM239)</f>
        <v>0</v>
      </c>
      <c r="AN239" s="25">
        <f>SUM(ENERO:DICIEMBRE!AN239)</f>
        <v>0</v>
      </c>
      <c r="AO239" s="25">
        <f>SUM(ENERO:DICIEMBRE!AO239)</f>
        <v>0</v>
      </c>
      <c r="AP239" s="25">
        <f>SUM(ENERO:DICIEMBRE!AP239)</f>
        <v>0</v>
      </c>
      <c r="AQ239" s="478"/>
      <c r="AR239" s="479"/>
      <c r="AS239" s="25">
        <f>SUM(ENERO:DICIEMBRE!AS239)</f>
        <v>0</v>
      </c>
      <c r="AT239" s="25">
        <f>SUM(ENERO:DICIEMBRE!AT239)</f>
        <v>0</v>
      </c>
      <c r="AU239" s="25">
        <f>SUM(ENERO:DICIEMBRE!AU239)</f>
        <v>0</v>
      </c>
      <c r="AV239" s="25">
        <f>SUM(ENERO:DICIEMBRE!AV239)</f>
        <v>0</v>
      </c>
      <c r="AW239" s="25">
        <f>SUM(ENERO:DICIEMBRE!AW239)</f>
        <v>0</v>
      </c>
      <c r="AX239" s="29" t="str">
        <f t="shared" si="150"/>
        <v/>
      </c>
      <c r="BT239" s="3"/>
      <c r="BU239" s="3"/>
      <c r="BV239" s="4"/>
      <c r="BW239" s="4"/>
      <c r="CA239" s="31" t="str">
        <f t="shared" si="154"/>
        <v/>
      </c>
      <c r="CB239" s="31"/>
      <c r="CC239" s="31" t="str">
        <f t="shared" si="151"/>
        <v/>
      </c>
      <c r="CD239" s="31" t="str">
        <f t="shared" si="156"/>
        <v/>
      </c>
      <c r="CE239" s="31" t="str">
        <f t="shared" si="157"/>
        <v/>
      </c>
      <c r="CF239" s="31" t="str">
        <f t="shared" si="158"/>
        <v/>
      </c>
      <c r="CG239" s="31" t="str">
        <f t="shared" si="159"/>
        <v/>
      </c>
      <c r="CH239" s="32">
        <f t="shared" si="160"/>
        <v>0</v>
      </c>
      <c r="CI239" s="32"/>
      <c r="CJ239" s="32"/>
      <c r="CK239" s="32">
        <f t="shared" si="163"/>
        <v>0</v>
      </c>
      <c r="CL239" s="32">
        <f t="shared" si="164"/>
        <v>0</v>
      </c>
      <c r="CM239" s="32">
        <f t="shared" si="164"/>
        <v>0</v>
      </c>
      <c r="CN239" s="32">
        <f t="shared" si="164"/>
        <v>0</v>
      </c>
    </row>
    <row r="240" spans="1:92" ht="16.350000000000001" customHeight="1" x14ac:dyDescent="0.2">
      <c r="A240" s="2966"/>
      <c r="B240" s="2969" t="s">
        <v>269</v>
      </c>
      <c r="C240" s="2969"/>
      <c r="D240" s="480">
        <f t="shared" si="149"/>
        <v>19</v>
      </c>
      <c r="E240" s="481">
        <f t="shared" si="152"/>
        <v>7</v>
      </c>
      <c r="F240" s="482">
        <f t="shared" si="153"/>
        <v>12</v>
      </c>
      <c r="G240" s="25">
        <f>SUM(ENERO:DICIEMBRE!G240)</f>
        <v>0</v>
      </c>
      <c r="H240" s="25">
        <f>SUM(ENERO:DICIEMBRE!H240)</f>
        <v>0</v>
      </c>
      <c r="I240" s="25">
        <f>SUM(ENERO:DICIEMBRE!I240)</f>
        <v>0</v>
      </c>
      <c r="J240" s="25">
        <f>SUM(ENERO:DICIEMBRE!J240)</f>
        <v>0</v>
      </c>
      <c r="K240" s="25">
        <f>SUM(ENERO:DICIEMBRE!K240)</f>
        <v>0</v>
      </c>
      <c r="L240" s="25">
        <f>SUM(ENERO:DICIEMBRE!L240)</f>
        <v>0</v>
      </c>
      <c r="M240" s="25">
        <f>SUM(ENERO:DICIEMBRE!M240)</f>
        <v>0</v>
      </c>
      <c r="N240" s="25">
        <f>SUM(ENERO:DICIEMBRE!N240)</f>
        <v>0</v>
      </c>
      <c r="O240" s="25">
        <f>SUM(ENERO:DICIEMBRE!O240)</f>
        <v>0</v>
      </c>
      <c r="P240" s="25">
        <f>SUM(ENERO:DICIEMBRE!P240)</f>
        <v>0</v>
      </c>
      <c r="Q240" s="25">
        <f>SUM(ENERO:DICIEMBRE!Q240)</f>
        <v>0</v>
      </c>
      <c r="R240" s="25">
        <f>SUM(ENERO:DICIEMBRE!R240)</f>
        <v>0</v>
      </c>
      <c r="S240" s="25">
        <f>SUM(ENERO:DICIEMBRE!S240)</f>
        <v>0</v>
      </c>
      <c r="T240" s="25">
        <f>SUM(ENERO:DICIEMBRE!T240)</f>
        <v>0</v>
      </c>
      <c r="U240" s="25">
        <f>SUM(ENERO:DICIEMBRE!U240)</f>
        <v>0</v>
      </c>
      <c r="V240" s="25">
        <f>SUM(ENERO:DICIEMBRE!V240)</f>
        <v>0</v>
      </c>
      <c r="W240" s="25">
        <f>SUM(ENERO:DICIEMBRE!W240)</f>
        <v>0</v>
      </c>
      <c r="X240" s="25">
        <f>SUM(ENERO:DICIEMBRE!X240)</f>
        <v>1</v>
      </c>
      <c r="Y240" s="25">
        <f>SUM(ENERO:DICIEMBRE!Y240)</f>
        <v>2</v>
      </c>
      <c r="Z240" s="25">
        <f>SUM(ENERO:DICIEMBRE!Z240)</f>
        <v>1</v>
      </c>
      <c r="AA240" s="25">
        <f>SUM(ENERO:DICIEMBRE!AA240)</f>
        <v>0</v>
      </c>
      <c r="AB240" s="25">
        <f>SUM(ENERO:DICIEMBRE!AB240)</f>
        <v>2</v>
      </c>
      <c r="AC240" s="25">
        <f>SUM(ENERO:DICIEMBRE!AC240)</f>
        <v>1</v>
      </c>
      <c r="AD240" s="25">
        <f>SUM(ENERO:DICIEMBRE!AD240)</f>
        <v>2</v>
      </c>
      <c r="AE240" s="25">
        <f>SUM(ENERO:DICIEMBRE!AE240)</f>
        <v>1</v>
      </c>
      <c r="AF240" s="25">
        <f>SUM(ENERO:DICIEMBRE!AF240)</f>
        <v>3</v>
      </c>
      <c r="AG240" s="25">
        <f>SUM(ENERO:DICIEMBRE!AG240)</f>
        <v>1</v>
      </c>
      <c r="AH240" s="25">
        <f>SUM(ENERO:DICIEMBRE!AH240)</f>
        <v>3</v>
      </c>
      <c r="AI240" s="25">
        <f>SUM(ENERO:DICIEMBRE!AI240)</f>
        <v>2</v>
      </c>
      <c r="AJ240" s="25">
        <f>SUM(ENERO:DICIEMBRE!AJ240)</f>
        <v>0</v>
      </c>
      <c r="AK240" s="25">
        <f>SUM(ENERO:DICIEMBRE!AK240)</f>
        <v>0</v>
      </c>
      <c r="AL240" s="25">
        <f>SUM(ENERO:DICIEMBRE!AL240)</f>
        <v>0</v>
      </c>
      <c r="AM240" s="25">
        <f>SUM(ENERO:DICIEMBRE!AM240)</f>
        <v>0</v>
      </c>
      <c r="AN240" s="25">
        <f>SUM(ENERO:DICIEMBRE!AN240)</f>
        <v>0</v>
      </c>
      <c r="AO240" s="25">
        <f>SUM(ENERO:DICIEMBRE!AO240)</f>
        <v>0</v>
      </c>
      <c r="AP240" s="25">
        <f>SUM(ENERO:DICIEMBRE!AP240)</f>
        <v>0</v>
      </c>
      <c r="AQ240" s="483"/>
      <c r="AR240" s="484"/>
      <c r="AS240" s="25">
        <f>SUM(ENERO:DICIEMBRE!AS240)</f>
        <v>0</v>
      </c>
      <c r="AT240" s="25">
        <f>SUM(ENERO:DICIEMBRE!AT240)</f>
        <v>0</v>
      </c>
      <c r="AU240" s="25">
        <f>SUM(ENERO:DICIEMBRE!AU240)</f>
        <v>0</v>
      </c>
      <c r="AV240" s="25">
        <f>SUM(ENERO:DICIEMBRE!AV240)</f>
        <v>0</v>
      </c>
      <c r="AW240" s="25">
        <f>SUM(ENERO:DICIEMBRE!AW240)</f>
        <v>0</v>
      </c>
      <c r="AX240" s="29" t="str">
        <f t="shared" si="150"/>
        <v/>
      </c>
      <c r="BT240" s="3"/>
      <c r="BU240" s="3"/>
      <c r="BV240" s="4"/>
      <c r="BW240" s="4"/>
      <c r="CA240" s="31" t="str">
        <f t="shared" si="154"/>
        <v/>
      </c>
      <c r="CB240" s="31"/>
      <c r="CC240" s="31" t="str">
        <f t="shared" si="151"/>
        <v/>
      </c>
      <c r="CD240" s="31" t="str">
        <f t="shared" si="156"/>
        <v/>
      </c>
      <c r="CE240" s="31" t="str">
        <f t="shared" si="157"/>
        <v/>
      </c>
      <c r="CF240" s="31" t="str">
        <f t="shared" si="158"/>
        <v/>
      </c>
      <c r="CG240" s="31" t="str">
        <f t="shared" si="159"/>
        <v/>
      </c>
      <c r="CH240" s="32">
        <f t="shared" si="160"/>
        <v>0</v>
      </c>
      <c r="CI240" s="32"/>
      <c r="CJ240" s="32"/>
      <c r="CK240" s="32">
        <f t="shared" si="163"/>
        <v>0</v>
      </c>
      <c r="CL240" s="32">
        <f t="shared" si="164"/>
        <v>0</v>
      </c>
      <c r="CM240" s="32">
        <f t="shared" si="164"/>
        <v>0</v>
      </c>
      <c r="CN240" s="32">
        <f t="shared" si="164"/>
        <v>0</v>
      </c>
    </row>
    <row r="241" spans="1:92" ht="16.350000000000001" customHeight="1" x14ac:dyDescent="0.2">
      <c r="A241" s="2973" t="s">
        <v>270</v>
      </c>
      <c r="B241" s="2953" t="s">
        <v>264</v>
      </c>
      <c r="C241" s="2953"/>
      <c r="D241" s="394">
        <f>SUM(E241+F241)</f>
        <v>118</v>
      </c>
      <c r="E241" s="485">
        <f t="shared" ref="E241:E270" si="165">SUM(G241+I241+K241+M241+O241+Q241+S241+U241+W241+Y241+AA241+AC241+AE241+AG241+AI241+AK241+AM241)</f>
        <v>67</v>
      </c>
      <c r="F241" s="486">
        <f t="shared" si="153"/>
        <v>51</v>
      </c>
      <c r="G241" s="25">
        <f>SUM(ENERO:DICIEMBRE!G241)</f>
        <v>0</v>
      </c>
      <c r="H241" s="25">
        <f>SUM(ENERO:DICIEMBRE!H241)</f>
        <v>1</v>
      </c>
      <c r="I241" s="25">
        <f>SUM(ENERO:DICIEMBRE!I241)</f>
        <v>2</v>
      </c>
      <c r="J241" s="25">
        <f>SUM(ENERO:DICIEMBRE!J241)</f>
        <v>1</v>
      </c>
      <c r="K241" s="25">
        <f>SUM(ENERO:DICIEMBRE!K241)</f>
        <v>4</v>
      </c>
      <c r="L241" s="25">
        <f>SUM(ENERO:DICIEMBRE!L241)</f>
        <v>0</v>
      </c>
      <c r="M241" s="25">
        <f>SUM(ENERO:DICIEMBRE!M241)</f>
        <v>6</v>
      </c>
      <c r="N241" s="25">
        <f>SUM(ENERO:DICIEMBRE!N241)</f>
        <v>4</v>
      </c>
      <c r="O241" s="25">
        <f>SUM(ENERO:DICIEMBRE!O241)</f>
        <v>8</v>
      </c>
      <c r="P241" s="25">
        <f>SUM(ENERO:DICIEMBRE!P241)</f>
        <v>7</v>
      </c>
      <c r="Q241" s="25">
        <f>SUM(ENERO:DICIEMBRE!Q241)</f>
        <v>9</v>
      </c>
      <c r="R241" s="25">
        <f>SUM(ENERO:DICIEMBRE!R241)</f>
        <v>9</v>
      </c>
      <c r="S241" s="25">
        <f>SUM(ENERO:DICIEMBRE!S241)</f>
        <v>11</v>
      </c>
      <c r="T241" s="25">
        <f>SUM(ENERO:DICIEMBRE!T241)</f>
        <v>10</v>
      </c>
      <c r="U241" s="25">
        <f>SUM(ENERO:DICIEMBRE!U241)</f>
        <v>13</v>
      </c>
      <c r="V241" s="25">
        <f>SUM(ENERO:DICIEMBRE!V241)</f>
        <v>12</v>
      </c>
      <c r="W241" s="25">
        <f>SUM(ENERO:DICIEMBRE!W241)</f>
        <v>12</v>
      </c>
      <c r="X241" s="25">
        <f>SUM(ENERO:DICIEMBRE!X241)</f>
        <v>5</v>
      </c>
      <c r="Y241" s="25">
        <f>SUM(ENERO:DICIEMBRE!Y241)</f>
        <v>2</v>
      </c>
      <c r="Z241" s="25">
        <f>SUM(ENERO:DICIEMBRE!Z241)</f>
        <v>2</v>
      </c>
      <c r="AA241" s="25">
        <f>SUM(ENERO:DICIEMBRE!AA241)</f>
        <v>0</v>
      </c>
      <c r="AB241" s="25">
        <f>SUM(ENERO:DICIEMBRE!AB241)</f>
        <v>0</v>
      </c>
      <c r="AC241" s="25">
        <f>SUM(ENERO:DICIEMBRE!AC241)</f>
        <v>0</v>
      </c>
      <c r="AD241" s="25">
        <f>SUM(ENERO:DICIEMBRE!AD241)</f>
        <v>0</v>
      </c>
      <c r="AE241" s="25">
        <f>SUM(ENERO:DICIEMBRE!AE241)</f>
        <v>0</v>
      </c>
      <c r="AF241" s="25">
        <f>SUM(ENERO:DICIEMBRE!AF241)</f>
        <v>0</v>
      </c>
      <c r="AG241" s="25">
        <f>SUM(ENERO:DICIEMBRE!AG241)</f>
        <v>0</v>
      </c>
      <c r="AH241" s="25">
        <f>SUM(ENERO:DICIEMBRE!AH241)</f>
        <v>0</v>
      </c>
      <c r="AI241" s="25">
        <f>SUM(ENERO:DICIEMBRE!AI241)</f>
        <v>0</v>
      </c>
      <c r="AJ241" s="25">
        <f>SUM(ENERO:DICIEMBRE!AJ241)</f>
        <v>0</v>
      </c>
      <c r="AK241" s="25">
        <f>SUM(ENERO:DICIEMBRE!AK241)</f>
        <v>0</v>
      </c>
      <c r="AL241" s="25">
        <f>SUM(ENERO:DICIEMBRE!AL241)</f>
        <v>0</v>
      </c>
      <c r="AM241" s="25">
        <f>SUM(ENERO:DICIEMBRE!AM241)</f>
        <v>0</v>
      </c>
      <c r="AN241" s="25">
        <f>SUM(ENERO:DICIEMBRE!AN241)</f>
        <v>0</v>
      </c>
      <c r="AO241" s="25">
        <f>SUM(ENERO:DICIEMBRE!AO241)</f>
        <v>0</v>
      </c>
      <c r="AP241" s="488"/>
      <c r="AQ241" s="25">
        <f>SUM(ENERO:DICIEMBRE!AQ241)</f>
        <v>11</v>
      </c>
      <c r="AR241" s="25">
        <f>SUM(ENERO:DICIEMBRE!AR241)</f>
        <v>68</v>
      </c>
      <c r="AS241" s="25">
        <f>SUM(ENERO:DICIEMBRE!AS241)</f>
        <v>49</v>
      </c>
      <c r="AT241" s="25">
        <f>SUM(ENERO:DICIEMBRE!AT241)</f>
        <v>0</v>
      </c>
      <c r="AU241" s="25">
        <f>SUM(ENERO:DICIEMBRE!AU241)</f>
        <v>9</v>
      </c>
      <c r="AV241" s="25">
        <f>SUM(ENERO:DICIEMBRE!AV241)</f>
        <v>1</v>
      </c>
      <c r="AW241" s="25">
        <f>SUM(ENERO:DICIEMBRE!AW241)</f>
        <v>0</v>
      </c>
      <c r="AX241" s="29" t="str">
        <f t="shared" si="150"/>
        <v/>
      </c>
      <c r="BT241" s="3"/>
      <c r="BU241" s="3"/>
      <c r="BV241" s="4"/>
      <c r="BW241" s="4"/>
      <c r="CA241" s="31" t="str">
        <f t="shared" si="154"/>
        <v/>
      </c>
      <c r="CB241" s="31" t="str">
        <f t="shared" si="155"/>
        <v/>
      </c>
      <c r="CC241" s="31" t="str">
        <f t="shared" si="151"/>
        <v/>
      </c>
      <c r="CD241" s="31" t="str">
        <f t="shared" si="156"/>
        <v/>
      </c>
      <c r="CE241" s="31" t="str">
        <f t="shared" si="157"/>
        <v/>
      </c>
      <c r="CF241" s="31" t="str">
        <f t="shared" si="158"/>
        <v/>
      </c>
      <c r="CG241" s="31" t="str">
        <f t="shared" si="159"/>
        <v/>
      </c>
      <c r="CH241" s="32"/>
      <c r="CI241" s="32">
        <f t="shared" si="161"/>
        <v>0</v>
      </c>
      <c r="CJ241" s="32">
        <f t="shared" si="162"/>
        <v>0</v>
      </c>
      <c r="CK241" s="32">
        <f t="shared" si="163"/>
        <v>0</v>
      </c>
      <c r="CL241" s="32">
        <f t="shared" si="164"/>
        <v>0</v>
      </c>
      <c r="CM241" s="32">
        <f t="shared" si="164"/>
        <v>0</v>
      </c>
      <c r="CN241" s="32">
        <f t="shared" si="164"/>
        <v>0</v>
      </c>
    </row>
    <row r="242" spans="1:92" ht="16.350000000000001" customHeight="1" x14ac:dyDescent="0.2">
      <c r="A242" s="2912"/>
      <c r="B242" s="2954" t="s">
        <v>265</v>
      </c>
      <c r="C242" s="2954"/>
      <c r="D242" s="406">
        <f t="shared" si="149"/>
        <v>452</v>
      </c>
      <c r="E242" s="474">
        <f t="shared" si="165"/>
        <v>282</v>
      </c>
      <c r="F242" s="475">
        <f t="shared" si="153"/>
        <v>170</v>
      </c>
      <c r="G242" s="25">
        <f>SUM(ENERO:DICIEMBRE!G242)</f>
        <v>1</v>
      </c>
      <c r="H242" s="25">
        <f>SUM(ENERO:DICIEMBRE!H242)</f>
        <v>5</v>
      </c>
      <c r="I242" s="25">
        <f>SUM(ENERO:DICIEMBRE!I242)</f>
        <v>1</v>
      </c>
      <c r="J242" s="25">
        <f>SUM(ENERO:DICIEMBRE!J242)</f>
        <v>2</v>
      </c>
      <c r="K242" s="25">
        <f>SUM(ENERO:DICIEMBRE!K242)</f>
        <v>15</v>
      </c>
      <c r="L242" s="25">
        <f>SUM(ENERO:DICIEMBRE!L242)</f>
        <v>2</v>
      </c>
      <c r="M242" s="25">
        <f>SUM(ENERO:DICIEMBRE!M242)</f>
        <v>29</v>
      </c>
      <c r="N242" s="25">
        <f>SUM(ENERO:DICIEMBRE!N242)</f>
        <v>21</v>
      </c>
      <c r="O242" s="25">
        <f>SUM(ENERO:DICIEMBRE!O242)</f>
        <v>26</v>
      </c>
      <c r="P242" s="25">
        <f>SUM(ENERO:DICIEMBRE!P242)</f>
        <v>27</v>
      </c>
      <c r="Q242" s="25">
        <f>SUM(ENERO:DICIEMBRE!Q242)</f>
        <v>36</v>
      </c>
      <c r="R242" s="25">
        <f>SUM(ENERO:DICIEMBRE!R242)</f>
        <v>21</v>
      </c>
      <c r="S242" s="25">
        <f>SUM(ENERO:DICIEMBRE!S242)</f>
        <v>57</v>
      </c>
      <c r="T242" s="25">
        <f>SUM(ENERO:DICIEMBRE!T242)</f>
        <v>25</v>
      </c>
      <c r="U242" s="25">
        <f>SUM(ENERO:DICIEMBRE!U242)</f>
        <v>48</v>
      </c>
      <c r="V242" s="25">
        <f>SUM(ENERO:DICIEMBRE!V242)</f>
        <v>24</v>
      </c>
      <c r="W242" s="25">
        <f>SUM(ENERO:DICIEMBRE!W242)</f>
        <v>46</v>
      </c>
      <c r="X242" s="25">
        <f>SUM(ENERO:DICIEMBRE!X242)</f>
        <v>24</v>
      </c>
      <c r="Y242" s="25">
        <f>SUM(ENERO:DICIEMBRE!Y242)</f>
        <v>19</v>
      </c>
      <c r="Z242" s="25">
        <f>SUM(ENERO:DICIEMBRE!Z242)</f>
        <v>17</v>
      </c>
      <c r="AA242" s="25">
        <f>SUM(ENERO:DICIEMBRE!AA242)</f>
        <v>1</v>
      </c>
      <c r="AB242" s="25">
        <f>SUM(ENERO:DICIEMBRE!AB242)</f>
        <v>0</v>
      </c>
      <c r="AC242" s="25">
        <f>SUM(ENERO:DICIEMBRE!AC242)</f>
        <v>3</v>
      </c>
      <c r="AD242" s="25">
        <f>SUM(ENERO:DICIEMBRE!AD242)</f>
        <v>2</v>
      </c>
      <c r="AE242" s="25">
        <f>SUM(ENERO:DICIEMBRE!AE242)</f>
        <v>0</v>
      </c>
      <c r="AF242" s="25">
        <f>SUM(ENERO:DICIEMBRE!AF242)</f>
        <v>0</v>
      </c>
      <c r="AG242" s="25">
        <f>SUM(ENERO:DICIEMBRE!AG242)</f>
        <v>0</v>
      </c>
      <c r="AH242" s="25">
        <f>SUM(ENERO:DICIEMBRE!AH242)</f>
        <v>0</v>
      </c>
      <c r="AI242" s="25">
        <f>SUM(ENERO:DICIEMBRE!AI242)</f>
        <v>0</v>
      </c>
      <c r="AJ242" s="25">
        <f>SUM(ENERO:DICIEMBRE!AJ242)</f>
        <v>0</v>
      </c>
      <c r="AK242" s="25">
        <f>SUM(ENERO:DICIEMBRE!AK242)</f>
        <v>0</v>
      </c>
      <c r="AL242" s="25">
        <f>SUM(ENERO:DICIEMBRE!AL242)</f>
        <v>0</v>
      </c>
      <c r="AM242" s="25">
        <f>SUM(ENERO:DICIEMBRE!AM242)</f>
        <v>0</v>
      </c>
      <c r="AN242" s="25">
        <f>SUM(ENERO:DICIEMBRE!AN242)</f>
        <v>0</v>
      </c>
      <c r="AO242" s="25">
        <f>SUM(ENERO:DICIEMBRE!AO242)</f>
        <v>0</v>
      </c>
      <c r="AP242" s="489"/>
      <c r="AQ242" s="476"/>
      <c r="AR242" s="487"/>
      <c r="AS242" s="25">
        <f>SUM(ENERO:DICIEMBRE!AS242)</f>
        <v>156</v>
      </c>
      <c r="AT242" s="25">
        <f>SUM(ENERO:DICIEMBRE!AT242)</f>
        <v>0</v>
      </c>
      <c r="AU242" s="25">
        <f>SUM(ENERO:DICIEMBRE!AU242)</f>
        <v>9</v>
      </c>
      <c r="AV242" s="25">
        <f>SUM(ENERO:DICIEMBRE!AV242)</f>
        <v>0</v>
      </c>
      <c r="AW242" s="25">
        <f>SUM(ENERO:DICIEMBRE!AW242)</f>
        <v>0</v>
      </c>
      <c r="AX242" s="29" t="str">
        <f t="shared" si="150"/>
        <v/>
      </c>
      <c r="BT242" s="3"/>
      <c r="BU242" s="3"/>
      <c r="BV242" s="4"/>
      <c r="BW242" s="4"/>
      <c r="CA242" s="31" t="str">
        <f t="shared" si="154"/>
        <v/>
      </c>
      <c r="CB242" s="31"/>
      <c r="CC242" s="31" t="str">
        <f t="shared" si="151"/>
        <v/>
      </c>
      <c r="CD242" s="31" t="str">
        <f t="shared" si="156"/>
        <v/>
      </c>
      <c r="CE242" s="31" t="str">
        <f t="shared" si="157"/>
        <v/>
      </c>
      <c r="CF242" s="31" t="str">
        <f t="shared" si="158"/>
        <v/>
      </c>
      <c r="CG242" s="31" t="str">
        <f t="shared" si="159"/>
        <v/>
      </c>
      <c r="CH242" s="32"/>
      <c r="CI242" s="32"/>
      <c r="CJ242" s="32"/>
      <c r="CK242" s="32">
        <f t="shared" si="163"/>
        <v>0</v>
      </c>
      <c r="CL242" s="32">
        <f t="shared" si="164"/>
        <v>0</v>
      </c>
      <c r="CM242" s="32">
        <f t="shared" si="164"/>
        <v>0</v>
      </c>
      <c r="CN242" s="32">
        <f t="shared" si="164"/>
        <v>0</v>
      </c>
    </row>
    <row r="243" spans="1:92" ht="16.350000000000001" customHeight="1" x14ac:dyDescent="0.2">
      <c r="A243" s="2912"/>
      <c r="B243" s="2954" t="s">
        <v>266</v>
      </c>
      <c r="C243" s="2954"/>
      <c r="D243" s="406">
        <f t="shared" si="149"/>
        <v>114</v>
      </c>
      <c r="E243" s="474">
        <f t="shared" si="165"/>
        <v>67</v>
      </c>
      <c r="F243" s="475">
        <f t="shared" si="153"/>
        <v>47</v>
      </c>
      <c r="G243" s="25">
        <f>SUM(ENERO:DICIEMBRE!G243)</f>
        <v>0</v>
      </c>
      <c r="H243" s="25">
        <f>SUM(ENERO:DICIEMBRE!H243)</f>
        <v>1</v>
      </c>
      <c r="I243" s="25">
        <f>SUM(ENERO:DICIEMBRE!I243)</f>
        <v>1</v>
      </c>
      <c r="J243" s="25">
        <f>SUM(ENERO:DICIEMBRE!J243)</f>
        <v>1</v>
      </c>
      <c r="K243" s="25">
        <f>SUM(ENERO:DICIEMBRE!K243)</f>
        <v>3</v>
      </c>
      <c r="L243" s="25">
        <f>SUM(ENERO:DICIEMBRE!L243)</f>
        <v>0</v>
      </c>
      <c r="M243" s="25">
        <f>SUM(ENERO:DICIEMBRE!M243)</f>
        <v>6</v>
      </c>
      <c r="N243" s="25">
        <f>SUM(ENERO:DICIEMBRE!N243)</f>
        <v>4</v>
      </c>
      <c r="O243" s="25">
        <f>SUM(ENERO:DICIEMBRE!O243)</f>
        <v>9</v>
      </c>
      <c r="P243" s="25">
        <f>SUM(ENERO:DICIEMBRE!P243)</f>
        <v>6</v>
      </c>
      <c r="Q243" s="25">
        <f>SUM(ENERO:DICIEMBRE!Q243)</f>
        <v>10</v>
      </c>
      <c r="R243" s="25">
        <f>SUM(ENERO:DICIEMBRE!R243)</f>
        <v>10</v>
      </c>
      <c r="S243" s="25">
        <f>SUM(ENERO:DICIEMBRE!S243)</f>
        <v>10</v>
      </c>
      <c r="T243" s="25">
        <f>SUM(ENERO:DICIEMBRE!T243)</f>
        <v>9</v>
      </c>
      <c r="U243" s="25">
        <f>SUM(ENERO:DICIEMBRE!U243)</f>
        <v>15</v>
      </c>
      <c r="V243" s="25">
        <f>SUM(ENERO:DICIEMBRE!V243)</f>
        <v>9</v>
      </c>
      <c r="W243" s="25">
        <f>SUM(ENERO:DICIEMBRE!W243)</f>
        <v>12</v>
      </c>
      <c r="X243" s="25">
        <f>SUM(ENERO:DICIEMBRE!X243)</f>
        <v>5</v>
      </c>
      <c r="Y243" s="25">
        <f>SUM(ENERO:DICIEMBRE!Y243)</f>
        <v>1</v>
      </c>
      <c r="Z243" s="25">
        <f>SUM(ENERO:DICIEMBRE!Z243)</f>
        <v>2</v>
      </c>
      <c r="AA243" s="25">
        <f>SUM(ENERO:DICIEMBRE!AA243)</f>
        <v>0</v>
      </c>
      <c r="AB243" s="25">
        <f>SUM(ENERO:DICIEMBRE!AB243)</f>
        <v>0</v>
      </c>
      <c r="AC243" s="25">
        <f>SUM(ENERO:DICIEMBRE!AC243)</f>
        <v>0</v>
      </c>
      <c r="AD243" s="25">
        <f>SUM(ENERO:DICIEMBRE!AD243)</f>
        <v>0</v>
      </c>
      <c r="AE243" s="25">
        <f>SUM(ENERO:DICIEMBRE!AE243)</f>
        <v>0</v>
      </c>
      <c r="AF243" s="25">
        <f>SUM(ENERO:DICIEMBRE!AF243)</f>
        <v>0</v>
      </c>
      <c r="AG243" s="25">
        <f>SUM(ENERO:DICIEMBRE!AG243)</f>
        <v>0</v>
      </c>
      <c r="AH243" s="25">
        <f>SUM(ENERO:DICIEMBRE!AH243)</f>
        <v>0</v>
      </c>
      <c r="AI243" s="25">
        <f>SUM(ENERO:DICIEMBRE!AI243)</f>
        <v>0</v>
      </c>
      <c r="AJ243" s="25">
        <f>SUM(ENERO:DICIEMBRE!AJ243)</f>
        <v>0</v>
      </c>
      <c r="AK243" s="25">
        <f>SUM(ENERO:DICIEMBRE!AK243)</f>
        <v>0</v>
      </c>
      <c r="AL243" s="25">
        <f>SUM(ENERO:DICIEMBRE!AL243)</f>
        <v>0</v>
      </c>
      <c r="AM243" s="25">
        <f>SUM(ENERO:DICIEMBRE!AM243)</f>
        <v>0</v>
      </c>
      <c r="AN243" s="25">
        <f>SUM(ENERO:DICIEMBRE!AN243)</f>
        <v>0</v>
      </c>
      <c r="AO243" s="25">
        <f>SUM(ENERO:DICIEMBRE!AO243)</f>
        <v>0</v>
      </c>
      <c r="AP243" s="489"/>
      <c r="AQ243" s="476"/>
      <c r="AR243" s="487"/>
      <c r="AS243" s="25">
        <f>SUM(ENERO:DICIEMBRE!AS243)</f>
        <v>0</v>
      </c>
      <c r="AT243" s="25">
        <f>SUM(ENERO:DICIEMBRE!AT243)</f>
        <v>0</v>
      </c>
      <c r="AU243" s="25">
        <f>SUM(ENERO:DICIEMBRE!AU243)</f>
        <v>7</v>
      </c>
      <c r="AV243" s="25">
        <f>SUM(ENERO:DICIEMBRE!AV243)</f>
        <v>0</v>
      </c>
      <c r="AW243" s="25">
        <f>SUM(ENERO:DICIEMBRE!AW243)</f>
        <v>0</v>
      </c>
      <c r="AX243" s="29" t="str">
        <f t="shared" si="150"/>
        <v/>
      </c>
      <c r="BT243" s="3"/>
      <c r="BU243" s="3"/>
      <c r="BV243" s="4"/>
      <c r="BW243" s="4"/>
      <c r="CA243" s="31" t="str">
        <f t="shared" si="154"/>
        <v/>
      </c>
      <c r="CB243" s="31"/>
      <c r="CC243" s="31" t="str">
        <f t="shared" si="151"/>
        <v/>
      </c>
      <c r="CD243" s="31" t="str">
        <f t="shared" si="156"/>
        <v/>
      </c>
      <c r="CE243" s="31" t="str">
        <f t="shared" si="157"/>
        <v/>
      </c>
      <c r="CF243" s="31" t="str">
        <f t="shared" si="158"/>
        <v/>
      </c>
      <c r="CG243" s="31" t="str">
        <f t="shared" si="159"/>
        <v/>
      </c>
      <c r="CH243" s="32"/>
      <c r="CI243" s="32"/>
      <c r="CJ243" s="32"/>
      <c r="CK243" s="32">
        <f t="shared" si="163"/>
        <v>0</v>
      </c>
      <c r="CL243" s="32">
        <f t="shared" si="164"/>
        <v>0</v>
      </c>
      <c r="CM243" s="32">
        <f t="shared" si="164"/>
        <v>0</v>
      </c>
      <c r="CN243" s="32">
        <f t="shared" si="164"/>
        <v>0</v>
      </c>
    </row>
    <row r="244" spans="1:92" ht="16.350000000000001" customHeight="1" x14ac:dyDescent="0.2">
      <c r="A244" s="2912"/>
      <c r="B244" s="2954" t="s">
        <v>267</v>
      </c>
      <c r="C244" s="2954"/>
      <c r="D244" s="406">
        <f t="shared" si="149"/>
        <v>66</v>
      </c>
      <c r="E244" s="474">
        <f t="shared" si="165"/>
        <v>38</v>
      </c>
      <c r="F244" s="475">
        <f t="shared" si="153"/>
        <v>28</v>
      </c>
      <c r="G244" s="25">
        <f>SUM(ENERO:DICIEMBRE!G244)</f>
        <v>0</v>
      </c>
      <c r="H244" s="25">
        <f>SUM(ENERO:DICIEMBRE!H244)</f>
        <v>1</v>
      </c>
      <c r="I244" s="25">
        <f>SUM(ENERO:DICIEMBRE!I244)</f>
        <v>1</v>
      </c>
      <c r="J244" s="25">
        <f>SUM(ENERO:DICIEMBRE!J244)</f>
        <v>0</v>
      </c>
      <c r="K244" s="25">
        <f>SUM(ENERO:DICIEMBRE!K244)</f>
        <v>0</v>
      </c>
      <c r="L244" s="25">
        <f>SUM(ENERO:DICIEMBRE!L244)</f>
        <v>0</v>
      </c>
      <c r="M244" s="25">
        <f>SUM(ENERO:DICIEMBRE!M244)</f>
        <v>1</v>
      </c>
      <c r="N244" s="25">
        <f>SUM(ENERO:DICIEMBRE!N244)</f>
        <v>0</v>
      </c>
      <c r="O244" s="25">
        <f>SUM(ENERO:DICIEMBRE!O244)</f>
        <v>5</v>
      </c>
      <c r="P244" s="25">
        <f>SUM(ENERO:DICIEMBRE!P244)</f>
        <v>6</v>
      </c>
      <c r="Q244" s="25">
        <f>SUM(ENERO:DICIEMBRE!Q244)</f>
        <v>5</v>
      </c>
      <c r="R244" s="25">
        <f>SUM(ENERO:DICIEMBRE!R244)</f>
        <v>4</v>
      </c>
      <c r="S244" s="25">
        <f>SUM(ENERO:DICIEMBRE!S244)</f>
        <v>7</v>
      </c>
      <c r="T244" s="25">
        <f>SUM(ENERO:DICIEMBRE!T244)</f>
        <v>5</v>
      </c>
      <c r="U244" s="25">
        <f>SUM(ENERO:DICIEMBRE!U244)</f>
        <v>10</v>
      </c>
      <c r="V244" s="25">
        <f>SUM(ENERO:DICIEMBRE!V244)</f>
        <v>8</v>
      </c>
      <c r="W244" s="25">
        <f>SUM(ENERO:DICIEMBRE!W244)</f>
        <v>8</v>
      </c>
      <c r="X244" s="25">
        <f>SUM(ENERO:DICIEMBRE!X244)</f>
        <v>2</v>
      </c>
      <c r="Y244" s="25">
        <f>SUM(ENERO:DICIEMBRE!Y244)</f>
        <v>1</v>
      </c>
      <c r="Z244" s="25">
        <f>SUM(ENERO:DICIEMBRE!Z244)</f>
        <v>2</v>
      </c>
      <c r="AA244" s="25">
        <f>SUM(ENERO:DICIEMBRE!AA244)</f>
        <v>0</v>
      </c>
      <c r="AB244" s="25">
        <f>SUM(ENERO:DICIEMBRE!AB244)</f>
        <v>0</v>
      </c>
      <c r="AC244" s="25">
        <f>SUM(ENERO:DICIEMBRE!AC244)</f>
        <v>0</v>
      </c>
      <c r="AD244" s="25">
        <f>SUM(ENERO:DICIEMBRE!AD244)</f>
        <v>0</v>
      </c>
      <c r="AE244" s="25">
        <f>SUM(ENERO:DICIEMBRE!AE244)</f>
        <v>0</v>
      </c>
      <c r="AF244" s="25">
        <f>SUM(ENERO:DICIEMBRE!AF244)</f>
        <v>0</v>
      </c>
      <c r="AG244" s="25">
        <f>SUM(ENERO:DICIEMBRE!AG244)</f>
        <v>0</v>
      </c>
      <c r="AH244" s="25">
        <f>SUM(ENERO:DICIEMBRE!AH244)</f>
        <v>0</v>
      </c>
      <c r="AI244" s="25">
        <f>SUM(ENERO:DICIEMBRE!AI244)</f>
        <v>0</v>
      </c>
      <c r="AJ244" s="25">
        <f>SUM(ENERO:DICIEMBRE!AJ244)</f>
        <v>0</v>
      </c>
      <c r="AK244" s="25">
        <f>SUM(ENERO:DICIEMBRE!AK244)</f>
        <v>0</v>
      </c>
      <c r="AL244" s="25">
        <f>SUM(ENERO:DICIEMBRE!AL244)</f>
        <v>0</v>
      </c>
      <c r="AM244" s="25">
        <f>SUM(ENERO:DICIEMBRE!AM244)</f>
        <v>0</v>
      </c>
      <c r="AN244" s="25">
        <f>SUM(ENERO:DICIEMBRE!AN244)</f>
        <v>0</v>
      </c>
      <c r="AO244" s="25">
        <f>SUM(ENERO:DICIEMBRE!AO244)</f>
        <v>0</v>
      </c>
      <c r="AP244" s="489"/>
      <c r="AQ244" s="476"/>
      <c r="AR244" s="487"/>
      <c r="AS244" s="25">
        <f>SUM(ENERO:DICIEMBRE!AS244)</f>
        <v>0</v>
      </c>
      <c r="AT244" s="25">
        <f>SUM(ENERO:DICIEMBRE!AT244)</f>
        <v>0</v>
      </c>
      <c r="AU244" s="25">
        <f>SUM(ENERO:DICIEMBRE!AU244)</f>
        <v>1</v>
      </c>
      <c r="AV244" s="25">
        <f>SUM(ENERO:DICIEMBRE!AV244)</f>
        <v>0</v>
      </c>
      <c r="AW244" s="25">
        <f>SUM(ENERO:DICIEMBRE!AW244)</f>
        <v>0</v>
      </c>
      <c r="AX244" s="29" t="str">
        <f t="shared" si="150"/>
        <v/>
      </c>
      <c r="BT244" s="3"/>
      <c r="BU244" s="3"/>
      <c r="BV244" s="4"/>
      <c r="BW244" s="4"/>
      <c r="CA244" s="31" t="str">
        <f t="shared" si="154"/>
        <v/>
      </c>
      <c r="CB244" s="31"/>
      <c r="CC244" s="31" t="str">
        <f t="shared" si="151"/>
        <v/>
      </c>
      <c r="CD244" s="31" t="str">
        <f t="shared" si="156"/>
        <v/>
      </c>
      <c r="CE244" s="31" t="str">
        <f t="shared" si="157"/>
        <v/>
      </c>
      <c r="CF244" s="31" t="str">
        <f t="shared" si="158"/>
        <v/>
      </c>
      <c r="CG244" s="31" t="str">
        <f t="shared" si="159"/>
        <v/>
      </c>
      <c r="CH244" s="32"/>
      <c r="CI244" s="32"/>
      <c r="CJ244" s="32"/>
      <c r="CK244" s="32">
        <f t="shared" si="163"/>
        <v>0</v>
      </c>
      <c r="CL244" s="32">
        <f t="shared" si="164"/>
        <v>0</v>
      </c>
      <c r="CM244" s="32">
        <f t="shared" si="164"/>
        <v>0</v>
      </c>
      <c r="CN244" s="32">
        <f t="shared" si="164"/>
        <v>0</v>
      </c>
    </row>
    <row r="245" spans="1:92" ht="16.350000000000001" customHeight="1" x14ac:dyDescent="0.2">
      <c r="A245" s="2912"/>
      <c r="B245" s="2957" t="s">
        <v>268</v>
      </c>
      <c r="C245" s="2958"/>
      <c r="D245" s="406">
        <f t="shared" si="149"/>
        <v>0</v>
      </c>
      <c r="E245" s="474">
        <f t="shared" si="165"/>
        <v>0</v>
      </c>
      <c r="F245" s="475">
        <f t="shared" si="153"/>
        <v>0</v>
      </c>
      <c r="G245" s="25">
        <f>SUM(ENERO:DICIEMBRE!G245)</f>
        <v>0</v>
      </c>
      <c r="H245" s="25">
        <f>SUM(ENERO:DICIEMBRE!H245)</f>
        <v>0</v>
      </c>
      <c r="I245" s="25">
        <f>SUM(ENERO:DICIEMBRE!I245)</f>
        <v>0</v>
      </c>
      <c r="J245" s="25">
        <f>SUM(ENERO:DICIEMBRE!J245)</f>
        <v>0</v>
      </c>
      <c r="K245" s="25">
        <f>SUM(ENERO:DICIEMBRE!K245)</f>
        <v>0</v>
      </c>
      <c r="L245" s="25">
        <f>SUM(ENERO:DICIEMBRE!L245)</f>
        <v>0</v>
      </c>
      <c r="M245" s="25">
        <f>SUM(ENERO:DICIEMBRE!M245)</f>
        <v>0</v>
      </c>
      <c r="N245" s="25">
        <f>SUM(ENERO:DICIEMBRE!N245)</f>
        <v>0</v>
      </c>
      <c r="O245" s="25">
        <f>SUM(ENERO:DICIEMBRE!O245)</f>
        <v>0</v>
      </c>
      <c r="P245" s="25">
        <f>SUM(ENERO:DICIEMBRE!P245)</f>
        <v>0</v>
      </c>
      <c r="Q245" s="25">
        <f>SUM(ENERO:DICIEMBRE!Q245)</f>
        <v>0</v>
      </c>
      <c r="R245" s="25">
        <f>SUM(ENERO:DICIEMBRE!R245)</f>
        <v>0</v>
      </c>
      <c r="S245" s="25">
        <f>SUM(ENERO:DICIEMBRE!S245)</f>
        <v>0</v>
      </c>
      <c r="T245" s="25">
        <f>SUM(ENERO:DICIEMBRE!T245)</f>
        <v>0</v>
      </c>
      <c r="U245" s="25">
        <f>SUM(ENERO:DICIEMBRE!U245)</f>
        <v>0</v>
      </c>
      <c r="V245" s="25">
        <f>SUM(ENERO:DICIEMBRE!V245)</f>
        <v>0</v>
      </c>
      <c r="W245" s="25">
        <f>SUM(ENERO:DICIEMBRE!W245)</f>
        <v>0</v>
      </c>
      <c r="X245" s="25">
        <f>SUM(ENERO:DICIEMBRE!X245)</f>
        <v>0</v>
      </c>
      <c r="Y245" s="25">
        <f>SUM(ENERO:DICIEMBRE!Y245)</f>
        <v>0</v>
      </c>
      <c r="Z245" s="25">
        <f>SUM(ENERO:DICIEMBRE!Z245)</f>
        <v>0</v>
      </c>
      <c r="AA245" s="25">
        <f>SUM(ENERO:DICIEMBRE!AA245)</f>
        <v>0</v>
      </c>
      <c r="AB245" s="25">
        <f>SUM(ENERO:DICIEMBRE!AB245)</f>
        <v>0</v>
      </c>
      <c r="AC245" s="25">
        <f>SUM(ENERO:DICIEMBRE!AC245)</f>
        <v>0</v>
      </c>
      <c r="AD245" s="25">
        <f>SUM(ENERO:DICIEMBRE!AD245)</f>
        <v>0</v>
      </c>
      <c r="AE245" s="25">
        <f>SUM(ENERO:DICIEMBRE!AE245)</f>
        <v>0</v>
      </c>
      <c r="AF245" s="25">
        <f>SUM(ENERO:DICIEMBRE!AF245)</f>
        <v>0</v>
      </c>
      <c r="AG245" s="25">
        <f>SUM(ENERO:DICIEMBRE!AG245)</f>
        <v>0</v>
      </c>
      <c r="AH245" s="25">
        <f>SUM(ENERO:DICIEMBRE!AH245)</f>
        <v>0</v>
      </c>
      <c r="AI245" s="25">
        <f>SUM(ENERO:DICIEMBRE!AI245)</f>
        <v>0</v>
      </c>
      <c r="AJ245" s="25">
        <f>SUM(ENERO:DICIEMBRE!AJ245)</f>
        <v>0</v>
      </c>
      <c r="AK245" s="25">
        <f>SUM(ENERO:DICIEMBRE!AK245)</f>
        <v>0</v>
      </c>
      <c r="AL245" s="25">
        <f>SUM(ENERO:DICIEMBRE!AL245)</f>
        <v>0</v>
      </c>
      <c r="AM245" s="25">
        <f>SUM(ENERO:DICIEMBRE!AM245)</f>
        <v>0</v>
      </c>
      <c r="AN245" s="25">
        <f>SUM(ENERO:DICIEMBRE!AN245)</f>
        <v>0</v>
      </c>
      <c r="AO245" s="25">
        <f>SUM(ENERO:DICIEMBRE!AO245)</f>
        <v>0</v>
      </c>
      <c r="AP245" s="489"/>
      <c r="AQ245" s="476"/>
      <c r="AR245" s="490"/>
      <c r="AS245" s="25">
        <f>SUM(ENERO:DICIEMBRE!AS245)</f>
        <v>0</v>
      </c>
      <c r="AT245" s="25">
        <f>SUM(ENERO:DICIEMBRE!AT245)</f>
        <v>0</v>
      </c>
      <c r="AU245" s="25">
        <f>SUM(ENERO:DICIEMBRE!AU245)</f>
        <v>0</v>
      </c>
      <c r="AV245" s="25">
        <f>SUM(ENERO:DICIEMBRE!AV245)</f>
        <v>0</v>
      </c>
      <c r="AW245" s="25">
        <f>SUM(ENERO:DICIEMBRE!AW245)</f>
        <v>0</v>
      </c>
      <c r="AX245" s="29" t="str">
        <f t="shared" si="150"/>
        <v/>
      </c>
      <c r="BT245" s="3"/>
      <c r="BU245" s="3"/>
      <c r="BV245" s="4"/>
      <c r="BW245" s="4"/>
      <c r="CA245" s="31" t="str">
        <f t="shared" si="154"/>
        <v/>
      </c>
      <c r="CB245" s="31"/>
      <c r="CC245" s="31" t="str">
        <f t="shared" si="151"/>
        <v/>
      </c>
      <c r="CD245" s="31" t="str">
        <f t="shared" si="156"/>
        <v/>
      </c>
      <c r="CE245" s="31" t="str">
        <f t="shared" si="157"/>
        <v/>
      </c>
      <c r="CF245" s="31" t="str">
        <f t="shared" si="158"/>
        <v/>
      </c>
      <c r="CG245" s="31" t="str">
        <f t="shared" si="159"/>
        <v/>
      </c>
      <c r="CH245" s="32"/>
      <c r="CI245" s="32"/>
      <c r="CJ245" s="32"/>
      <c r="CK245" s="32">
        <f t="shared" si="163"/>
        <v>0</v>
      </c>
      <c r="CL245" s="32">
        <f t="shared" si="164"/>
        <v>0</v>
      </c>
      <c r="CM245" s="32">
        <f t="shared" si="164"/>
        <v>0</v>
      </c>
      <c r="CN245" s="32">
        <f t="shared" si="164"/>
        <v>0</v>
      </c>
    </row>
    <row r="246" spans="1:92" ht="16.350000000000001" customHeight="1" x14ac:dyDescent="0.2">
      <c r="A246" s="2966"/>
      <c r="B246" s="2969" t="s">
        <v>269</v>
      </c>
      <c r="C246" s="2969"/>
      <c r="D246" s="480">
        <f t="shared" si="149"/>
        <v>0</v>
      </c>
      <c r="E246" s="481">
        <f t="shared" si="165"/>
        <v>0</v>
      </c>
      <c r="F246" s="482">
        <f t="shared" si="153"/>
        <v>0</v>
      </c>
      <c r="G246" s="25">
        <f>SUM(ENERO:DICIEMBRE!G246)</f>
        <v>0</v>
      </c>
      <c r="H246" s="25">
        <f>SUM(ENERO:DICIEMBRE!H246)</f>
        <v>0</v>
      </c>
      <c r="I246" s="25">
        <f>SUM(ENERO:DICIEMBRE!I246)</f>
        <v>0</v>
      </c>
      <c r="J246" s="25">
        <f>SUM(ENERO:DICIEMBRE!J246)</f>
        <v>0</v>
      </c>
      <c r="K246" s="25">
        <f>SUM(ENERO:DICIEMBRE!K246)</f>
        <v>0</v>
      </c>
      <c r="L246" s="25">
        <f>SUM(ENERO:DICIEMBRE!L246)</f>
        <v>0</v>
      </c>
      <c r="M246" s="25">
        <f>SUM(ENERO:DICIEMBRE!M246)</f>
        <v>0</v>
      </c>
      <c r="N246" s="25">
        <f>SUM(ENERO:DICIEMBRE!N246)</f>
        <v>0</v>
      </c>
      <c r="O246" s="25">
        <f>SUM(ENERO:DICIEMBRE!O246)</f>
        <v>0</v>
      </c>
      <c r="P246" s="25">
        <f>SUM(ENERO:DICIEMBRE!P246)</f>
        <v>0</v>
      </c>
      <c r="Q246" s="25">
        <f>SUM(ENERO:DICIEMBRE!Q246)</f>
        <v>0</v>
      </c>
      <c r="R246" s="25">
        <f>SUM(ENERO:DICIEMBRE!R246)</f>
        <v>0</v>
      </c>
      <c r="S246" s="25">
        <f>SUM(ENERO:DICIEMBRE!S246)</f>
        <v>0</v>
      </c>
      <c r="T246" s="25">
        <f>SUM(ENERO:DICIEMBRE!T246)</f>
        <v>0</v>
      </c>
      <c r="U246" s="25">
        <f>SUM(ENERO:DICIEMBRE!U246)</f>
        <v>0</v>
      </c>
      <c r="V246" s="25">
        <f>SUM(ENERO:DICIEMBRE!V246)</f>
        <v>0</v>
      </c>
      <c r="W246" s="25">
        <f>SUM(ENERO:DICIEMBRE!W246)</f>
        <v>0</v>
      </c>
      <c r="X246" s="25">
        <f>SUM(ENERO:DICIEMBRE!X246)</f>
        <v>0</v>
      </c>
      <c r="Y246" s="25">
        <f>SUM(ENERO:DICIEMBRE!Y246)</f>
        <v>0</v>
      </c>
      <c r="Z246" s="25">
        <f>SUM(ENERO:DICIEMBRE!Z246)</f>
        <v>0</v>
      </c>
      <c r="AA246" s="25">
        <f>SUM(ENERO:DICIEMBRE!AA246)</f>
        <v>0</v>
      </c>
      <c r="AB246" s="25">
        <f>SUM(ENERO:DICIEMBRE!AB246)</f>
        <v>0</v>
      </c>
      <c r="AC246" s="25">
        <f>SUM(ENERO:DICIEMBRE!AC246)</f>
        <v>0</v>
      </c>
      <c r="AD246" s="25">
        <f>SUM(ENERO:DICIEMBRE!AD246)</f>
        <v>0</v>
      </c>
      <c r="AE246" s="25">
        <f>SUM(ENERO:DICIEMBRE!AE246)</f>
        <v>0</v>
      </c>
      <c r="AF246" s="25">
        <f>SUM(ENERO:DICIEMBRE!AF246)</f>
        <v>0</v>
      </c>
      <c r="AG246" s="25">
        <f>SUM(ENERO:DICIEMBRE!AG246)</f>
        <v>0</v>
      </c>
      <c r="AH246" s="25">
        <f>SUM(ENERO:DICIEMBRE!AH246)</f>
        <v>0</v>
      </c>
      <c r="AI246" s="25">
        <f>SUM(ENERO:DICIEMBRE!AI246)</f>
        <v>0</v>
      </c>
      <c r="AJ246" s="25">
        <f>SUM(ENERO:DICIEMBRE!AJ246)</f>
        <v>0</v>
      </c>
      <c r="AK246" s="25">
        <f>SUM(ENERO:DICIEMBRE!AK246)</f>
        <v>0</v>
      </c>
      <c r="AL246" s="25">
        <f>SUM(ENERO:DICIEMBRE!AL246)</f>
        <v>0</v>
      </c>
      <c r="AM246" s="25">
        <f>SUM(ENERO:DICIEMBRE!AM246)</f>
        <v>0</v>
      </c>
      <c r="AN246" s="25">
        <f>SUM(ENERO:DICIEMBRE!AN246)</f>
        <v>0</v>
      </c>
      <c r="AO246" s="25">
        <f>SUM(ENERO:DICIEMBRE!AO246)</f>
        <v>0</v>
      </c>
      <c r="AP246" s="484"/>
      <c r="AQ246" s="483"/>
      <c r="AR246" s="491"/>
      <c r="AS246" s="25">
        <f>SUM(ENERO:DICIEMBRE!AS246)</f>
        <v>0</v>
      </c>
      <c r="AT246" s="25">
        <f>SUM(ENERO:DICIEMBRE!AT246)</f>
        <v>0</v>
      </c>
      <c r="AU246" s="25">
        <f>SUM(ENERO:DICIEMBRE!AU246)</f>
        <v>0</v>
      </c>
      <c r="AV246" s="25">
        <f>SUM(ENERO:DICIEMBRE!AV246)</f>
        <v>0</v>
      </c>
      <c r="AW246" s="25">
        <f>SUM(ENERO:DICIEMBRE!AW246)</f>
        <v>0</v>
      </c>
      <c r="AX246" s="29" t="str">
        <f t="shared" si="150"/>
        <v/>
      </c>
      <c r="BT246" s="3"/>
      <c r="BU246" s="3"/>
      <c r="BV246" s="4"/>
      <c r="BW246" s="4"/>
      <c r="CA246" s="31" t="str">
        <f t="shared" si="154"/>
        <v/>
      </c>
      <c r="CB246" s="31"/>
      <c r="CC246" s="31" t="str">
        <f t="shared" si="151"/>
        <v/>
      </c>
      <c r="CD246" s="31" t="str">
        <f t="shared" si="156"/>
        <v/>
      </c>
      <c r="CE246" s="31" t="str">
        <f t="shared" si="157"/>
        <v/>
      </c>
      <c r="CF246" s="31" t="str">
        <f t="shared" si="158"/>
        <v/>
      </c>
      <c r="CG246" s="31" t="str">
        <f t="shared" si="159"/>
        <v/>
      </c>
      <c r="CH246" s="32"/>
      <c r="CI246" s="32"/>
      <c r="CJ246" s="32"/>
      <c r="CK246" s="32">
        <f t="shared" si="163"/>
        <v>0</v>
      </c>
      <c r="CL246" s="32">
        <f t="shared" si="164"/>
        <v>0</v>
      </c>
      <c r="CM246" s="32">
        <f t="shared" si="164"/>
        <v>0</v>
      </c>
      <c r="CN246" s="32">
        <f t="shared" si="164"/>
        <v>0</v>
      </c>
    </row>
    <row r="247" spans="1:92" ht="16.350000000000001" customHeight="1" x14ac:dyDescent="0.2">
      <c r="A247" s="2973" t="s">
        <v>271</v>
      </c>
      <c r="B247" s="2953" t="s">
        <v>264</v>
      </c>
      <c r="C247" s="2953"/>
      <c r="D247" s="400">
        <f t="shared" si="149"/>
        <v>307</v>
      </c>
      <c r="E247" s="465">
        <f t="shared" si="165"/>
        <v>96</v>
      </c>
      <c r="F247" s="466">
        <f t="shared" si="153"/>
        <v>211</v>
      </c>
      <c r="G247" s="25">
        <f>SUM(ENERO:DICIEMBRE!G247)</f>
        <v>0</v>
      </c>
      <c r="H247" s="25">
        <f>SUM(ENERO:DICIEMBRE!H247)</f>
        <v>0</v>
      </c>
      <c r="I247" s="25">
        <f>SUM(ENERO:DICIEMBRE!I247)</f>
        <v>0</v>
      </c>
      <c r="J247" s="25">
        <f>SUM(ENERO:DICIEMBRE!J247)</f>
        <v>1</v>
      </c>
      <c r="K247" s="25">
        <f>SUM(ENERO:DICIEMBRE!K247)</f>
        <v>0</v>
      </c>
      <c r="L247" s="25">
        <f>SUM(ENERO:DICIEMBRE!L247)</f>
        <v>0</v>
      </c>
      <c r="M247" s="25">
        <f>SUM(ENERO:DICIEMBRE!M247)</f>
        <v>0</v>
      </c>
      <c r="N247" s="25">
        <f>SUM(ENERO:DICIEMBRE!N247)</f>
        <v>1</v>
      </c>
      <c r="O247" s="25">
        <f>SUM(ENERO:DICIEMBRE!O247)</f>
        <v>0</v>
      </c>
      <c r="P247" s="25">
        <f>SUM(ENERO:DICIEMBRE!P247)</f>
        <v>0</v>
      </c>
      <c r="Q247" s="25">
        <f>SUM(ENERO:DICIEMBRE!Q247)</f>
        <v>0</v>
      </c>
      <c r="R247" s="25">
        <f>SUM(ENERO:DICIEMBRE!R247)</f>
        <v>1</v>
      </c>
      <c r="S247" s="25">
        <f>SUM(ENERO:DICIEMBRE!S247)</f>
        <v>0</v>
      </c>
      <c r="T247" s="25">
        <f>SUM(ENERO:DICIEMBRE!T247)</f>
        <v>1</v>
      </c>
      <c r="U247" s="25">
        <f>SUM(ENERO:DICIEMBRE!U247)</f>
        <v>1</v>
      </c>
      <c r="V247" s="25">
        <f>SUM(ENERO:DICIEMBRE!V247)</f>
        <v>0</v>
      </c>
      <c r="W247" s="25">
        <f>SUM(ENERO:DICIEMBRE!W247)</f>
        <v>6</v>
      </c>
      <c r="X247" s="25">
        <f>SUM(ENERO:DICIEMBRE!X247)</f>
        <v>1</v>
      </c>
      <c r="Y247" s="25">
        <f>SUM(ENERO:DICIEMBRE!Y247)</f>
        <v>13</v>
      </c>
      <c r="Z247" s="25">
        <f>SUM(ENERO:DICIEMBRE!Z247)</f>
        <v>5</v>
      </c>
      <c r="AA247" s="25">
        <f>SUM(ENERO:DICIEMBRE!AA247)</f>
        <v>6</v>
      </c>
      <c r="AB247" s="25">
        <f>SUM(ENERO:DICIEMBRE!AB247)</f>
        <v>5</v>
      </c>
      <c r="AC247" s="25">
        <f>SUM(ENERO:DICIEMBRE!AC247)</f>
        <v>4</v>
      </c>
      <c r="AD247" s="25">
        <f>SUM(ENERO:DICIEMBRE!AD247)</f>
        <v>36</v>
      </c>
      <c r="AE247" s="25">
        <f>SUM(ENERO:DICIEMBRE!AE247)</f>
        <v>13</v>
      </c>
      <c r="AF247" s="25">
        <f>SUM(ENERO:DICIEMBRE!AF247)</f>
        <v>62</v>
      </c>
      <c r="AG247" s="25">
        <f>SUM(ENERO:DICIEMBRE!AG247)</f>
        <v>32</v>
      </c>
      <c r="AH247" s="25">
        <f>SUM(ENERO:DICIEMBRE!AH247)</f>
        <v>53</v>
      </c>
      <c r="AI247" s="25">
        <f>SUM(ENERO:DICIEMBRE!AI247)</f>
        <v>7</v>
      </c>
      <c r="AJ247" s="25">
        <f>SUM(ENERO:DICIEMBRE!AJ247)</f>
        <v>23</v>
      </c>
      <c r="AK247" s="25">
        <f>SUM(ENERO:DICIEMBRE!AK247)</f>
        <v>8</v>
      </c>
      <c r="AL247" s="25">
        <f>SUM(ENERO:DICIEMBRE!AL247)</f>
        <v>17</v>
      </c>
      <c r="AM247" s="25">
        <f>SUM(ENERO:DICIEMBRE!AM247)</f>
        <v>6</v>
      </c>
      <c r="AN247" s="25">
        <f>SUM(ENERO:DICIEMBRE!AN247)</f>
        <v>5</v>
      </c>
      <c r="AO247" s="25">
        <f>SUM(ENERO:DICIEMBRE!AO247)</f>
        <v>0</v>
      </c>
      <c r="AP247" s="25">
        <f>SUM(ENERO:DICIEMBRE!AP247)</f>
        <v>1</v>
      </c>
      <c r="AQ247" s="25">
        <f>SUM(ENERO:DICIEMBRE!AQ247)</f>
        <v>8</v>
      </c>
      <c r="AR247" s="25">
        <f>SUM(ENERO:DICIEMBRE!AR247)</f>
        <v>24</v>
      </c>
      <c r="AS247" s="25">
        <f>SUM(ENERO:DICIEMBRE!AS247)</f>
        <v>194</v>
      </c>
      <c r="AT247" s="25">
        <f>SUM(ENERO:DICIEMBRE!AT247)</f>
        <v>0</v>
      </c>
      <c r="AU247" s="25">
        <f>SUM(ENERO:DICIEMBRE!AU247)</f>
        <v>0</v>
      </c>
      <c r="AV247" s="25">
        <f>SUM(ENERO:DICIEMBRE!AV247)</f>
        <v>0</v>
      </c>
      <c r="AW247" s="25">
        <f>SUM(ENERO:DICIEMBRE!AW247)</f>
        <v>0</v>
      </c>
      <c r="AX247" s="29" t="str">
        <f t="shared" si="150"/>
        <v/>
      </c>
      <c r="BT247" s="3"/>
      <c r="BU247" s="3"/>
      <c r="BV247" s="4"/>
      <c r="BW247" s="4"/>
      <c r="CA247" s="31" t="str">
        <f t="shared" si="154"/>
        <v/>
      </c>
      <c r="CB247" s="31" t="str">
        <f t="shared" si="155"/>
        <v/>
      </c>
      <c r="CC247" s="31" t="str">
        <f t="shared" si="151"/>
        <v/>
      </c>
      <c r="CD247" s="31" t="str">
        <f t="shared" si="156"/>
        <v/>
      </c>
      <c r="CE247" s="31" t="str">
        <f t="shared" si="157"/>
        <v/>
      </c>
      <c r="CF247" s="31" t="str">
        <f t="shared" si="158"/>
        <v/>
      </c>
      <c r="CG247" s="31" t="str">
        <f t="shared" si="159"/>
        <v/>
      </c>
      <c r="CH247" s="32">
        <f t="shared" si="160"/>
        <v>0</v>
      </c>
      <c r="CI247" s="32">
        <f t="shared" si="161"/>
        <v>0</v>
      </c>
      <c r="CJ247" s="32">
        <f t="shared" si="162"/>
        <v>0</v>
      </c>
      <c r="CK247" s="32">
        <f t="shared" si="163"/>
        <v>0</v>
      </c>
      <c r="CL247" s="32">
        <f t="shared" si="164"/>
        <v>0</v>
      </c>
      <c r="CM247" s="32">
        <f t="shared" si="164"/>
        <v>0</v>
      </c>
      <c r="CN247" s="32">
        <f t="shared" si="164"/>
        <v>0</v>
      </c>
    </row>
    <row r="248" spans="1:92" ht="16.350000000000001" customHeight="1" x14ac:dyDescent="0.2">
      <c r="A248" s="2912"/>
      <c r="B248" s="2954" t="s">
        <v>265</v>
      </c>
      <c r="C248" s="2954"/>
      <c r="D248" s="406">
        <f t="shared" si="149"/>
        <v>408</v>
      </c>
      <c r="E248" s="474">
        <f t="shared" si="165"/>
        <v>100</v>
      </c>
      <c r="F248" s="475">
        <f t="shared" si="153"/>
        <v>308</v>
      </c>
      <c r="G248" s="25">
        <f>SUM(ENERO:DICIEMBRE!G248)</f>
        <v>0</v>
      </c>
      <c r="H248" s="25">
        <f>SUM(ENERO:DICIEMBRE!H248)</f>
        <v>0</v>
      </c>
      <c r="I248" s="25">
        <f>SUM(ENERO:DICIEMBRE!I248)</f>
        <v>0</v>
      </c>
      <c r="J248" s="25">
        <f>SUM(ENERO:DICIEMBRE!J248)</f>
        <v>0</v>
      </c>
      <c r="K248" s="25">
        <f>SUM(ENERO:DICIEMBRE!K248)</f>
        <v>0</v>
      </c>
      <c r="L248" s="25">
        <f>SUM(ENERO:DICIEMBRE!L248)</f>
        <v>0</v>
      </c>
      <c r="M248" s="25">
        <f>SUM(ENERO:DICIEMBRE!M248)</f>
        <v>0</v>
      </c>
      <c r="N248" s="25">
        <f>SUM(ENERO:DICIEMBRE!N248)</f>
        <v>0</v>
      </c>
      <c r="O248" s="25">
        <f>SUM(ENERO:DICIEMBRE!O248)</f>
        <v>0</v>
      </c>
      <c r="P248" s="25">
        <f>SUM(ENERO:DICIEMBRE!P248)</f>
        <v>0</v>
      </c>
      <c r="Q248" s="25">
        <f>SUM(ENERO:DICIEMBRE!Q248)</f>
        <v>0</v>
      </c>
      <c r="R248" s="25">
        <f>SUM(ENERO:DICIEMBRE!R248)</f>
        <v>0</v>
      </c>
      <c r="S248" s="25">
        <f>SUM(ENERO:DICIEMBRE!S248)</f>
        <v>0</v>
      </c>
      <c r="T248" s="25">
        <f>SUM(ENERO:DICIEMBRE!T248)</f>
        <v>0</v>
      </c>
      <c r="U248" s="25">
        <f>SUM(ENERO:DICIEMBRE!U248)</f>
        <v>0</v>
      </c>
      <c r="V248" s="25">
        <f>SUM(ENERO:DICIEMBRE!V248)</f>
        <v>1</v>
      </c>
      <c r="W248" s="25">
        <f>SUM(ENERO:DICIEMBRE!W248)</f>
        <v>2</v>
      </c>
      <c r="X248" s="25">
        <f>SUM(ENERO:DICIEMBRE!X248)</f>
        <v>1</v>
      </c>
      <c r="Y248" s="25">
        <f>SUM(ENERO:DICIEMBRE!Y248)</f>
        <v>3</v>
      </c>
      <c r="Z248" s="25">
        <f>SUM(ENERO:DICIEMBRE!Z248)</f>
        <v>6</v>
      </c>
      <c r="AA248" s="25">
        <f>SUM(ENERO:DICIEMBRE!AA248)</f>
        <v>1</v>
      </c>
      <c r="AB248" s="25">
        <f>SUM(ENERO:DICIEMBRE!AB248)</f>
        <v>1</v>
      </c>
      <c r="AC248" s="25">
        <f>SUM(ENERO:DICIEMBRE!AC248)</f>
        <v>3</v>
      </c>
      <c r="AD248" s="25">
        <f>SUM(ENERO:DICIEMBRE!AD248)</f>
        <v>52</v>
      </c>
      <c r="AE248" s="25">
        <f>SUM(ENERO:DICIEMBRE!AE248)</f>
        <v>23</v>
      </c>
      <c r="AF248" s="25">
        <f>SUM(ENERO:DICIEMBRE!AF248)</f>
        <v>111</v>
      </c>
      <c r="AG248" s="25">
        <f>SUM(ENERO:DICIEMBRE!AG248)</f>
        <v>54</v>
      </c>
      <c r="AH248" s="25">
        <f>SUM(ENERO:DICIEMBRE!AH248)</f>
        <v>96</v>
      </c>
      <c r="AI248" s="25">
        <f>SUM(ENERO:DICIEMBRE!AI248)</f>
        <v>6</v>
      </c>
      <c r="AJ248" s="25">
        <f>SUM(ENERO:DICIEMBRE!AJ248)</f>
        <v>25</v>
      </c>
      <c r="AK248" s="25">
        <f>SUM(ENERO:DICIEMBRE!AK248)</f>
        <v>5</v>
      </c>
      <c r="AL248" s="25">
        <f>SUM(ENERO:DICIEMBRE!AL248)</f>
        <v>13</v>
      </c>
      <c r="AM248" s="25">
        <f>SUM(ENERO:DICIEMBRE!AM248)</f>
        <v>3</v>
      </c>
      <c r="AN248" s="25">
        <f>SUM(ENERO:DICIEMBRE!AN248)</f>
        <v>2</v>
      </c>
      <c r="AO248" s="25">
        <f>SUM(ENERO:DICIEMBRE!AO248)</f>
        <v>0</v>
      </c>
      <c r="AP248" s="25">
        <f>SUM(ENERO:DICIEMBRE!AP248)</f>
        <v>1</v>
      </c>
      <c r="AQ248" s="476"/>
      <c r="AR248" s="487"/>
      <c r="AS248" s="25">
        <f>SUM(ENERO:DICIEMBRE!AS248)</f>
        <v>163</v>
      </c>
      <c r="AT248" s="25">
        <f>SUM(ENERO:DICIEMBRE!AT248)</f>
        <v>0</v>
      </c>
      <c r="AU248" s="25">
        <f>SUM(ENERO:DICIEMBRE!AU248)</f>
        <v>0</v>
      </c>
      <c r="AV248" s="25">
        <f>SUM(ENERO:DICIEMBRE!AV248)</f>
        <v>0</v>
      </c>
      <c r="AW248" s="25">
        <f>SUM(ENERO:DICIEMBRE!AW248)</f>
        <v>0</v>
      </c>
      <c r="AX248" s="29" t="str">
        <f t="shared" si="150"/>
        <v/>
      </c>
      <c r="BT248" s="3"/>
      <c r="BU248" s="3"/>
      <c r="BV248" s="4"/>
      <c r="BW248" s="4"/>
      <c r="CA248" s="31" t="str">
        <f t="shared" si="154"/>
        <v/>
      </c>
      <c r="CB248" s="31"/>
      <c r="CC248" s="31" t="str">
        <f t="shared" si="151"/>
        <v/>
      </c>
      <c r="CD248" s="31" t="str">
        <f t="shared" si="156"/>
        <v/>
      </c>
      <c r="CE248" s="31" t="str">
        <f t="shared" si="157"/>
        <v/>
      </c>
      <c r="CF248" s="31" t="str">
        <f t="shared" si="158"/>
        <v/>
      </c>
      <c r="CG248" s="31" t="str">
        <f t="shared" si="159"/>
        <v/>
      </c>
      <c r="CH248" s="32">
        <f t="shared" si="160"/>
        <v>0</v>
      </c>
      <c r="CI248" s="32"/>
      <c r="CJ248" s="32"/>
      <c r="CK248" s="32">
        <f t="shared" si="163"/>
        <v>0</v>
      </c>
      <c r="CL248" s="32">
        <f t="shared" si="164"/>
        <v>0</v>
      </c>
      <c r="CM248" s="32">
        <f t="shared" si="164"/>
        <v>0</v>
      </c>
      <c r="CN248" s="32">
        <f t="shared" si="164"/>
        <v>0</v>
      </c>
    </row>
    <row r="249" spans="1:92" ht="16.350000000000001" customHeight="1" x14ac:dyDescent="0.2">
      <c r="A249" s="2912"/>
      <c r="B249" s="2954" t="s">
        <v>266</v>
      </c>
      <c r="C249" s="2954"/>
      <c r="D249" s="406">
        <f t="shared" si="149"/>
        <v>235</v>
      </c>
      <c r="E249" s="474">
        <f t="shared" si="165"/>
        <v>78</v>
      </c>
      <c r="F249" s="475">
        <f t="shared" si="153"/>
        <v>157</v>
      </c>
      <c r="G249" s="25">
        <f>SUM(ENERO:DICIEMBRE!G249)</f>
        <v>0</v>
      </c>
      <c r="H249" s="25">
        <f>SUM(ENERO:DICIEMBRE!H249)</f>
        <v>0</v>
      </c>
      <c r="I249" s="25">
        <f>SUM(ENERO:DICIEMBRE!I249)</f>
        <v>0</v>
      </c>
      <c r="J249" s="25">
        <f>SUM(ENERO:DICIEMBRE!J249)</f>
        <v>0</v>
      </c>
      <c r="K249" s="25">
        <f>SUM(ENERO:DICIEMBRE!K249)</f>
        <v>0</v>
      </c>
      <c r="L249" s="25">
        <f>SUM(ENERO:DICIEMBRE!L249)</f>
        <v>0</v>
      </c>
      <c r="M249" s="25">
        <f>SUM(ENERO:DICIEMBRE!M249)</f>
        <v>0</v>
      </c>
      <c r="N249" s="25">
        <f>SUM(ENERO:DICIEMBRE!N249)</f>
        <v>0</v>
      </c>
      <c r="O249" s="25">
        <f>SUM(ENERO:DICIEMBRE!O249)</f>
        <v>0</v>
      </c>
      <c r="P249" s="25">
        <f>SUM(ENERO:DICIEMBRE!P249)</f>
        <v>0</v>
      </c>
      <c r="Q249" s="25">
        <f>SUM(ENERO:DICIEMBRE!Q249)</f>
        <v>0</v>
      </c>
      <c r="R249" s="25">
        <f>SUM(ENERO:DICIEMBRE!R249)</f>
        <v>0</v>
      </c>
      <c r="S249" s="25">
        <f>SUM(ENERO:DICIEMBRE!S249)</f>
        <v>0</v>
      </c>
      <c r="T249" s="25">
        <f>SUM(ENERO:DICIEMBRE!T249)</f>
        <v>1</v>
      </c>
      <c r="U249" s="25">
        <f>SUM(ENERO:DICIEMBRE!U249)</f>
        <v>0</v>
      </c>
      <c r="V249" s="25">
        <f>SUM(ENERO:DICIEMBRE!V249)</f>
        <v>0</v>
      </c>
      <c r="W249" s="25">
        <f>SUM(ENERO:DICIEMBRE!W249)</f>
        <v>5</v>
      </c>
      <c r="X249" s="25">
        <f>SUM(ENERO:DICIEMBRE!X249)</f>
        <v>1</v>
      </c>
      <c r="Y249" s="25">
        <f>SUM(ENERO:DICIEMBRE!Y249)</f>
        <v>15</v>
      </c>
      <c r="Z249" s="25">
        <f>SUM(ENERO:DICIEMBRE!Z249)</f>
        <v>6</v>
      </c>
      <c r="AA249" s="25">
        <f>SUM(ENERO:DICIEMBRE!AA249)</f>
        <v>4</v>
      </c>
      <c r="AB249" s="25">
        <f>SUM(ENERO:DICIEMBRE!AB249)</f>
        <v>4</v>
      </c>
      <c r="AC249" s="25">
        <f>SUM(ENERO:DICIEMBRE!AC249)</f>
        <v>2</v>
      </c>
      <c r="AD249" s="25">
        <f>SUM(ENERO:DICIEMBRE!AD249)</f>
        <v>16</v>
      </c>
      <c r="AE249" s="25">
        <f>SUM(ENERO:DICIEMBRE!AE249)</f>
        <v>10</v>
      </c>
      <c r="AF249" s="25">
        <f>SUM(ENERO:DICIEMBRE!AF249)</f>
        <v>42</v>
      </c>
      <c r="AG249" s="25">
        <f>SUM(ENERO:DICIEMBRE!AG249)</f>
        <v>19</v>
      </c>
      <c r="AH249" s="25">
        <f>SUM(ENERO:DICIEMBRE!AH249)</f>
        <v>40</v>
      </c>
      <c r="AI249" s="25">
        <f>SUM(ENERO:DICIEMBRE!AI249)</f>
        <v>7</v>
      </c>
      <c r="AJ249" s="25">
        <f>SUM(ENERO:DICIEMBRE!AJ249)</f>
        <v>19</v>
      </c>
      <c r="AK249" s="25">
        <f>SUM(ENERO:DICIEMBRE!AK249)</f>
        <v>7</v>
      </c>
      <c r="AL249" s="25">
        <f>SUM(ENERO:DICIEMBRE!AL249)</f>
        <v>22</v>
      </c>
      <c r="AM249" s="25">
        <f>SUM(ENERO:DICIEMBRE!AM249)</f>
        <v>9</v>
      </c>
      <c r="AN249" s="25">
        <f>SUM(ENERO:DICIEMBRE!AN249)</f>
        <v>6</v>
      </c>
      <c r="AO249" s="25">
        <f>SUM(ENERO:DICIEMBRE!AO249)</f>
        <v>0</v>
      </c>
      <c r="AP249" s="25">
        <f>SUM(ENERO:DICIEMBRE!AP249)</f>
        <v>0</v>
      </c>
      <c r="AQ249" s="476"/>
      <c r="AR249" s="487"/>
      <c r="AS249" s="25">
        <f>SUM(ENERO:DICIEMBRE!AS249)</f>
        <v>0</v>
      </c>
      <c r="AT249" s="25">
        <f>SUM(ENERO:DICIEMBRE!AT249)</f>
        <v>0</v>
      </c>
      <c r="AU249" s="25">
        <f>SUM(ENERO:DICIEMBRE!AU249)</f>
        <v>1</v>
      </c>
      <c r="AV249" s="25">
        <f>SUM(ENERO:DICIEMBRE!AV249)</f>
        <v>0</v>
      </c>
      <c r="AW249" s="25">
        <f>SUM(ENERO:DICIEMBRE!AW249)</f>
        <v>0</v>
      </c>
      <c r="AX249" s="29" t="str">
        <f t="shared" si="150"/>
        <v/>
      </c>
      <c r="BT249" s="3"/>
      <c r="BU249" s="3"/>
      <c r="BV249" s="4"/>
      <c r="BW249" s="4"/>
      <c r="CA249" s="31" t="str">
        <f t="shared" si="154"/>
        <v/>
      </c>
      <c r="CB249" s="31"/>
      <c r="CC249" s="31" t="str">
        <f t="shared" si="151"/>
        <v/>
      </c>
      <c r="CD249" s="31" t="str">
        <f t="shared" si="156"/>
        <v/>
      </c>
      <c r="CE249" s="31" t="str">
        <f t="shared" si="157"/>
        <v/>
      </c>
      <c r="CF249" s="31" t="str">
        <f t="shared" si="158"/>
        <v/>
      </c>
      <c r="CG249" s="31" t="str">
        <f t="shared" si="159"/>
        <v/>
      </c>
      <c r="CH249" s="32">
        <f t="shared" si="160"/>
        <v>0</v>
      </c>
      <c r="CI249" s="32"/>
      <c r="CJ249" s="32"/>
      <c r="CK249" s="32">
        <f t="shared" si="163"/>
        <v>0</v>
      </c>
      <c r="CL249" s="32">
        <f t="shared" si="164"/>
        <v>0</v>
      </c>
      <c r="CM249" s="32">
        <f t="shared" si="164"/>
        <v>0</v>
      </c>
      <c r="CN249" s="32">
        <f t="shared" si="164"/>
        <v>0</v>
      </c>
    </row>
    <row r="250" spans="1:92" ht="16.350000000000001" customHeight="1" x14ac:dyDescent="0.2">
      <c r="A250" s="2912"/>
      <c r="B250" s="2974" t="s">
        <v>267</v>
      </c>
      <c r="C250" s="2974"/>
      <c r="D250" s="406">
        <f t="shared" si="149"/>
        <v>255</v>
      </c>
      <c r="E250" s="474">
        <f>SUM(G250+I250+K250+M250+O250+Q250+S250+U250+W250+Y250+AA250+AC250+AE250+AG250+AI250+AK250+AM250)</f>
        <v>78</v>
      </c>
      <c r="F250" s="475">
        <f t="shared" si="153"/>
        <v>177</v>
      </c>
      <c r="G250" s="25">
        <f>SUM(ENERO:DICIEMBRE!G250)</f>
        <v>0</v>
      </c>
      <c r="H250" s="25">
        <f>SUM(ENERO:DICIEMBRE!H250)</f>
        <v>0</v>
      </c>
      <c r="I250" s="25">
        <f>SUM(ENERO:DICIEMBRE!I250)</f>
        <v>0</v>
      </c>
      <c r="J250" s="25">
        <f>SUM(ENERO:DICIEMBRE!J250)</f>
        <v>0</v>
      </c>
      <c r="K250" s="25">
        <f>SUM(ENERO:DICIEMBRE!K250)</f>
        <v>0</v>
      </c>
      <c r="L250" s="25">
        <f>SUM(ENERO:DICIEMBRE!L250)</f>
        <v>0</v>
      </c>
      <c r="M250" s="25">
        <f>SUM(ENERO:DICIEMBRE!M250)</f>
        <v>0</v>
      </c>
      <c r="N250" s="25">
        <f>SUM(ENERO:DICIEMBRE!N250)</f>
        <v>0</v>
      </c>
      <c r="O250" s="25">
        <f>SUM(ENERO:DICIEMBRE!O250)</f>
        <v>0</v>
      </c>
      <c r="P250" s="25">
        <f>SUM(ENERO:DICIEMBRE!P250)</f>
        <v>0</v>
      </c>
      <c r="Q250" s="25">
        <f>SUM(ENERO:DICIEMBRE!Q250)</f>
        <v>0</v>
      </c>
      <c r="R250" s="25">
        <f>SUM(ENERO:DICIEMBRE!R250)</f>
        <v>0</v>
      </c>
      <c r="S250" s="25">
        <f>SUM(ENERO:DICIEMBRE!S250)</f>
        <v>0</v>
      </c>
      <c r="T250" s="25">
        <f>SUM(ENERO:DICIEMBRE!T250)</f>
        <v>0</v>
      </c>
      <c r="U250" s="25">
        <f>SUM(ENERO:DICIEMBRE!U250)</f>
        <v>0</v>
      </c>
      <c r="V250" s="25">
        <f>SUM(ENERO:DICIEMBRE!V250)</f>
        <v>1</v>
      </c>
      <c r="W250" s="25">
        <f>SUM(ENERO:DICIEMBRE!W250)</f>
        <v>5</v>
      </c>
      <c r="X250" s="25">
        <f>SUM(ENERO:DICIEMBRE!X250)</f>
        <v>2</v>
      </c>
      <c r="Y250" s="25">
        <f>SUM(ENERO:DICIEMBRE!Y250)</f>
        <v>14</v>
      </c>
      <c r="Z250" s="25">
        <f>SUM(ENERO:DICIEMBRE!Z250)</f>
        <v>9</v>
      </c>
      <c r="AA250" s="25">
        <f>SUM(ENERO:DICIEMBRE!AA250)</f>
        <v>5</v>
      </c>
      <c r="AB250" s="25">
        <f>SUM(ENERO:DICIEMBRE!AB250)</f>
        <v>4</v>
      </c>
      <c r="AC250" s="25">
        <f>SUM(ENERO:DICIEMBRE!AC250)</f>
        <v>0</v>
      </c>
      <c r="AD250" s="25">
        <f>SUM(ENERO:DICIEMBRE!AD250)</f>
        <v>24</v>
      </c>
      <c r="AE250" s="25">
        <f>SUM(ENERO:DICIEMBRE!AE250)</f>
        <v>10</v>
      </c>
      <c r="AF250" s="25">
        <f>SUM(ENERO:DICIEMBRE!AF250)</f>
        <v>45</v>
      </c>
      <c r="AG250" s="25">
        <f>SUM(ENERO:DICIEMBRE!AG250)</f>
        <v>21</v>
      </c>
      <c r="AH250" s="25">
        <f>SUM(ENERO:DICIEMBRE!AH250)</f>
        <v>43</v>
      </c>
      <c r="AI250" s="25">
        <f>SUM(ENERO:DICIEMBRE!AI250)</f>
        <v>6</v>
      </c>
      <c r="AJ250" s="25">
        <f>SUM(ENERO:DICIEMBRE!AJ250)</f>
        <v>17</v>
      </c>
      <c r="AK250" s="25">
        <f>SUM(ENERO:DICIEMBRE!AK250)</f>
        <v>8</v>
      </c>
      <c r="AL250" s="25">
        <f>SUM(ENERO:DICIEMBRE!AL250)</f>
        <v>24</v>
      </c>
      <c r="AM250" s="25">
        <f>SUM(ENERO:DICIEMBRE!AM250)</f>
        <v>9</v>
      </c>
      <c r="AN250" s="25">
        <f>SUM(ENERO:DICIEMBRE!AN250)</f>
        <v>8</v>
      </c>
      <c r="AO250" s="25">
        <f>SUM(ENERO:DICIEMBRE!AO250)</f>
        <v>0</v>
      </c>
      <c r="AP250" s="25">
        <f>SUM(ENERO:DICIEMBRE!AP250)</f>
        <v>1</v>
      </c>
      <c r="AQ250" s="476"/>
      <c r="AR250" s="487"/>
      <c r="AS250" s="25">
        <f>SUM(ENERO:DICIEMBRE!AS250)</f>
        <v>0</v>
      </c>
      <c r="AT250" s="25">
        <f>SUM(ENERO:DICIEMBRE!AT250)</f>
        <v>0</v>
      </c>
      <c r="AU250" s="25">
        <f>SUM(ENERO:DICIEMBRE!AU250)</f>
        <v>0</v>
      </c>
      <c r="AV250" s="25">
        <f>SUM(ENERO:DICIEMBRE!AV250)</f>
        <v>0</v>
      </c>
      <c r="AW250" s="25">
        <f>SUM(ENERO:DICIEMBRE!AW250)</f>
        <v>0</v>
      </c>
      <c r="AX250" s="29" t="str">
        <f t="shared" si="150"/>
        <v/>
      </c>
      <c r="BT250" s="3"/>
      <c r="BU250" s="3"/>
      <c r="BV250" s="4"/>
      <c r="BW250" s="4"/>
      <c r="CA250" s="31" t="str">
        <f t="shared" si="154"/>
        <v/>
      </c>
      <c r="CB250" s="31"/>
      <c r="CC250" s="31" t="str">
        <f t="shared" si="151"/>
        <v/>
      </c>
      <c r="CD250" s="31" t="str">
        <f t="shared" si="156"/>
        <v/>
      </c>
      <c r="CE250" s="31" t="str">
        <f t="shared" si="157"/>
        <v/>
      </c>
      <c r="CF250" s="31" t="str">
        <f t="shared" si="158"/>
        <v/>
      </c>
      <c r="CG250" s="31" t="str">
        <f t="shared" si="159"/>
        <v/>
      </c>
      <c r="CH250" s="32">
        <f t="shared" si="160"/>
        <v>0</v>
      </c>
      <c r="CI250" s="32"/>
      <c r="CJ250" s="32"/>
      <c r="CK250" s="32">
        <f t="shared" si="163"/>
        <v>0</v>
      </c>
      <c r="CL250" s="32">
        <f t="shared" si="164"/>
        <v>0</v>
      </c>
      <c r="CM250" s="32">
        <f t="shared" si="164"/>
        <v>0</v>
      </c>
      <c r="CN250" s="32">
        <f t="shared" si="164"/>
        <v>0</v>
      </c>
    </row>
    <row r="251" spans="1:92" ht="16.350000000000001" customHeight="1" x14ac:dyDescent="0.2">
      <c r="A251" s="2912"/>
      <c r="B251" s="2957" t="s">
        <v>268</v>
      </c>
      <c r="C251" s="2958"/>
      <c r="D251" s="406">
        <f t="shared" si="149"/>
        <v>15</v>
      </c>
      <c r="E251" s="474">
        <f t="shared" si="165"/>
        <v>9</v>
      </c>
      <c r="F251" s="475">
        <f t="shared" si="153"/>
        <v>6</v>
      </c>
      <c r="G251" s="25">
        <f>SUM(ENERO:DICIEMBRE!G251)</f>
        <v>0</v>
      </c>
      <c r="H251" s="25">
        <f>SUM(ENERO:DICIEMBRE!H251)</f>
        <v>0</v>
      </c>
      <c r="I251" s="25">
        <f>SUM(ENERO:DICIEMBRE!I251)</f>
        <v>0</v>
      </c>
      <c r="J251" s="25">
        <f>SUM(ENERO:DICIEMBRE!J251)</f>
        <v>0</v>
      </c>
      <c r="K251" s="25">
        <f>SUM(ENERO:DICIEMBRE!K251)</f>
        <v>0</v>
      </c>
      <c r="L251" s="25">
        <f>SUM(ENERO:DICIEMBRE!L251)</f>
        <v>0</v>
      </c>
      <c r="M251" s="25">
        <f>SUM(ENERO:DICIEMBRE!M251)</f>
        <v>0</v>
      </c>
      <c r="N251" s="25">
        <f>SUM(ENERO:DICIEMBRE!N251)</f>
        <v>0</v>
      </c>
      <c r="O251" s="25">
        <f>SUM(ENERO:DICIEMBRE!O251)</f>
        <v>0</v>
      </c>
      <c r="P251" s="25">
        <f>SUM(ENERO:DICIEMBRE!P251)</f>
        <v>0</v>
      </c>
      <c r="Q251" s="25">
        <f>SUM(ENERO:DICIEMBRE!Q251)</f>
        <v>0</v>
      </c>
      <c r="R251" s="25">
        <f>SUM(ENERO:DICIEMBRE!R251)</f>
        <v>0</v>
      </c>
      <c r="S251" s="25">
        <f>SUM(ENERO:DICIEMBRE!S251)</f>
        <v>0</v>
      </c>
      <c r="T251" s="25">
        <f>SUM(ENERO:DICIEMBRE!T251)</f>
        <v>0</v>
      </c>
      <c r="U251" s="25">
        <f>SUM(ENERO:DICIEMBRE!U251)</f>
        <v>1</v>
      </c>
      <c r="V251" s="25">
        <f>SUM(ENERO:DICIEMBRE!V251)</f>
        <v>0</v>
      </c>
      <c r="W251" s="25">
        <f>SUM(ENERO:DICIEMBRE!W251)</f>
        <v>0</v>
      </c>
      <c r="X251" s="25">
        <f>SUM(ENERO:DICIEMBRE!X251)</f>
        <v>0</v>
      </c>
      <c r="Y251" s="25">
        <f>SUM(ENERO:DICIEMBRE!Y251)</f>
        <v>1</v>
      </c>
      <c r="Z251" s="25">
        <f>SUM(ENERO:DICIEMBRE!Z251)</f>
        <v>1</v>
      </c>
      <c r="AA251" s="25">
        <f>SUM(ENERO:DICIEMBRE!AA251)</f>
        <v>1</v>
      </c>
      <c r="AB251" s="25">
        <f>SUM(ENERO:DICIEMBRE!AB251)</f>
        <v>0</v>
      </c>
      <c r="AC251" s="25">
        <f>SUM(ENERO:DICIEMBRE!AC251)</f>
        <v>0</v>
      </c>
      <c r="AD251" s="25">
        <f>SUM(ENERO:DICIEMBRE!AD251)</f>
        <v>2</v>
      </c>
      <c r="AE251" s="25">
        <f>SUM(ENERO:DICIEMBRE!AE251)</f>
        <v>0</v>
      </c>
      <c r="AF251" s="25">
        <f>SUM(ENERO:DICIEMBRE!AF251)</f>
        <v>0</v>
      </c>
      <c r="AG251" s="25">
        <f>SUM(ENERO:DICIEMBRE!AG251)</f>
        <v>3</v>
      </c>
      <c r="AH251" s="25">
        <f>SUM(ENERO:DICIEMBRE!AH251)</f>
        <v>3</v>
      </c>
      <c r="AI251" s="25">
        <f>SUM(ENERO:DICIEMBRE!AI251)</f>
        <v>0</v>
      </c>
      <c r="AJ251" s="25">
        <f>SUM(ENERO:DICIEMBRE!AJ251)</f>
        <v>0</v>
      </c>
      <c r="AK251" s="25">
        <f>SUM(ENERO:DICIEMBRE!AK251)</f>
        <v>1</v>
      </c>
      <c r="AL251" s="25">
        <f>SUM(ENERO:DICIEMBRE!AL251)</f>
        <v>0</v>
      </c>
      <c r="AM251" s="25">
        <f>SUM(ENERO:DICIEMBRE!AM251)</f>
        <v>2</v>
      </c>
      <c r="AN251" s="25">
        <f>SUM(ENERO:DICIEMBRE!AN251)</f>
        <v>0</v>
      </c>
      <c r="AO251" s="25">
        <f>SUM(ENERO:DICIEMBRE!AO251)</f>
        <v>0</v>
      </c>
      <c r="AP251" s="25">
        <f>SUM(ENERO:DICIEMBRE!AP251)</f>
        <v>0</v>
      </c>
      <c r="AQ251" s="478"/>
      <c r="AR251" s="479"/>
      <c r="AS251" s="25">
        <f>SUM(ENERO:DICIEMBRE!AS251)</f>
        <v>0</v>
      </c>
      <c r="AT251" s="25">
        <f>SUM(ENERO:DICIEMBRE!AT251)</f>
        <v>0</v>
      </c>
      <c r="AU251" s="25">
        <f>SUM(ENERO:DICIEMBRE!AU251)</f>
        <v>0</v>
      </c>
      <c r="AV251" s="25">
        <f>SUM(ENERO:DICIEMBRE!AV251)</f>
        <v>0</v>
      </c>
      <c r="AW251" s="25">
        <f>SUM(ENERO:DICIEMBRE!AW251)</f>
        <v>0</v>
      </c>
      <c r="AX251" s="29" t="str">
        <f t="shared" si="150"/>
        <v/>
      </c>
      <c r="BT251" s="3"/>
      <c r="BU251" s="3"/>
      <c r="BV251" s="4"/>
      <c r="BW251" s="4"/>
      <c r="CA251" s="31" t="str">
        <f t="shared" si="154"/>
        <v/>
      </c>
      <c r="CB251" s="31"/>
      <c r="CC251" s="31" t="str">
        <f t="shared" si="151"/>
        <v/>
      </c>
      <c r="CD251" s="31" t="str">
        <f t="shared" si="156"/>
        <v/>
      </c>
      <c r="CE251" s="31" t="str">
        <f t="shared" si="157"/>
        <v/>
      </c>
      <c r="CF251" s="31" t="str">
        <f t="shared" si="158"/>
        <v/>
      </c>
      <c r="CG251" s="31" t="str">
        <f t="shared" si="159"/>
        <v/>
      </c>
      <c r="CH251" s="32">
        <f t="shared" si="160"/>
        <v>0</v>
      </c>
      <c r="CI251" s="32"/>
      <c r="CJ251" s="32"/>
      <c r="CK251" s="32">
        <f t="shared" si="163"/>
        <v>0</v>
      </c>
      <c r="CL251" s="32">
        <f t="shared" si="164"/>
        <v>0</v>
      </c>
      <c r="CM251" s="32">
        <f t="shared" si="164"/>
        <v>0</v>
      </c>
      <c r="CN251" s="32">
        <f t="shared" si="164"/>
        <v>0</v>
      </c>
    </row>
    <row r="252" spans="1:92" ht="16.350000000000001" customHeight="1" x14ac:dyDescent="0.2">
      <c r="A252" s="2966"/>
      <c r="B252" s="2959" t="s">
        <v>269</v>
      </c>
      <c r="C252" s="2959"/>
      <c r="D252" s="492">
        <f t="shared" si="149"/>
        <v>11</v>
      </c>
      <c r="E252" s="493">
        <f t="shared" si="165"/>
        <v>2</v>
      </c>
      <c r="F252" s="494">
        <f t="shared" si="153"/>
        <v>9</v>
      </c>
      <c r="G252" s="25">
        <f>SUM(ENERO:DICIEMBRE!G252)</f>
        <v>0</v>
      </c>
      <c r="H252" s="25">
        <f>SUM(ENERO:DICIEMBRE!H252)</f>
        <v>0</v>
      </c>
      <c r="I252" s="25">
        <f>SUM(ENERO:DICIEMBRE!I252)</f>
        <v>0</v>
      </c>
      <c r="J252" s="25">
        <f>SUM(ENERO:DICIEMBRE!J252)</f>
        <v>0</v>
      </c>
      <c r="K252" s="25">
        <f>SUM(ENERO:DICIEMBRE!K252)</f>
        <v>0</v>
      </c>
      <c r="L252" s="25">
        <f>SUM(ENERO:DICIEMBRE!L252)</f>
        <v>0</v>
      </c>
      <c r="M252" s="25">
        <f>SUM(ENERO:DICIEMBRE!M252)</f>
        <v>0</v>
      </c>
      <c r="N252" s="25">
        <f>SUM(ENERO:DICIEMBRE!N252)</f>
        <v>0</v>
      </c>
      <c r="O252" s="25">
        <f>SUM(ENERO:DICIEMBRE!O252)</f>
        <v>0</v>
      </c>
      <c r="P252" s="25">
        <f>SUM(ENERO:DICIEMBRE!P252)</f>
        <v>0</v>
      </c>
      <c r="Q252" s="25">
        <f>SUM(ENERO:DICIEMBRE!Q252)</f>
        <v>0</v>
      </c>
      <c r="R252" s="25">
        <f>SUM(ENERO:DICIEMBRE!R252)</f>
        <v>0</v>
      </c>
      <c r="S252" s="25">
        <f>SUM(ENERO:DICIEMBRE!S252)</f>
        <v>0</v>
      </c>
      <c r="T252" s="25">
        <f>SUM(ENERO:DICIEMBRE!T252)</f>
        <v>0</v>
      </c>
      <c r="U252" s="25">
        <f>SUM(ENERO:DICIEMBRE!U252)</f>
        <v>0</v>
      </c>
      <c r="V252" s="25">
        <f>SUM(ENERO:DICIEMBRE!V252)</f>
        <v>0</v>
      </c>
      <c r="W252" s="25">
        <f>SUM(ENERO:DICIEMBRE!W252)</f>
        <v>0</v>
      </c>
      <c r="X252" s="25">
        <f>SUM(ENERO:DICIEMBRE!X252)</f>
        <v>0</v>
      </c>
      <c r="Y252" s="25">
        <f>SUM(ENERO:DICIEMBRE!Y252)</f>
        <v>0</v>
      </c>
      <c r="Z252" s="25">
        <f>SUM(ENERO:DICIEMBRE!Z252)</f>
        <v>1</v>
      </c>
      <c r="AA252" s="25">
        <f>SUM(ENERO:DICIEMBRE!AA252)</f>
        <v>0</v>
      </c>
      <c r="AB252" s="25">
        <f>SUM(ENERO:DICIEMBRE!AB252)</f>
        <v>0</v>
      </c>
      <c r="AC252" s="25">
        <f>SUM(ENERO:DICIEMBRE!AC252)</f>
        <v>0</v>
      </c>
      <c r="AD252" s="25">
        <f>SUM(ENERO:DICIEMBRE!AD252)</f>
        <v>1</v>
      </c>
      <c r="AE252" s="25">
        <f>SUM(ENERO:DICIEMBRE!AE252)</f>
        <v>1</v>
      </c>
      <c r="AF252" s="25">
        <f>SUM(ENERO:DICIEMBRE!AF252)</f>
        <v>1</v>
      </c>
      <c r="AG252" s="25">
        <f>SUM(ENERO:DICIEMBRE!AG252)</f>
        <v>0</v>
      </c>
      <c r="AH252" s="25">
        <f>SUM(ENERO:DICIEMBRE!AH252)</f>
        <v>3</v>
      </c>
      <c r="AI252" s="25">
        <f>SUM(ENERO:DICIEMBRE!AI252)</f>
        <v>0</v>
      </c>
      <c r="AJ252" s="25">
        <f>SUM(ENERO:DICIEMBRE!AJ252)</f>
        <v>2</v>
      </c>
      <c r="AK252" s="25">
        <f>SUM(ENERO:DICIEMBRE!AK252)</f>
        <v>1</v>
      </c>
      <c r="AL252" s="25">
        <f>SUM(ENERO:DICIEMBRE!AL252)</f>
        <v>0</v>
      </c>
      <c r="AM252" s="25">
        <f>SUM(ENERO:DICIEMBRE!AM252)</f>
        <v>0</v>
      </c>
      <c r="AN252" s="25">
        <f>SUM(ENERO:DICIEMBRE!AN252)</f>
        <v>1</v>
      </c>
      <c r="AO252" s="25">
        <f>SUM(ENERO:DICIEMBRE!AO252)</f>
        <v>0</v>
      </c>
      <c r="AP252" s="25">
        <f>SUM(ENERO:DICIEMBRE!AP252)</f>
        <v>0</v>
      </c>
      <c r="AQ252" s="483"/>
      <c r="AR252" s="484"/>
      <c r="AS252" s="25">
        <f>SUM(ENERO:DICIEMBRE!AS252)</f>
        <v>0</v>
      </c>
      <c r="AT252" s="25">
        <f>SUM(ENERO:DICIEMBRE!AT252)</f>
        <v>0</v>
      </c>
      <c r="AU252" s="25">
        <f>SUM(ENERO:DICIEMBRE!AU252)</f>
        <v>0</v>
      </c>
      <c r="AV252" s="25">
        <f>SUM(ENERO:DICIEMBRE!AV252)</f>
        <v>0</v>
      </c>
      <c r="AW252" s="25">
        <f>SUM(ENERO:DICIEMBRE!AW252)</f>
        <v>0</v>
      </c>
      <c r="AX252" s="29" t="str">
        <f t="shared" si="150"/>
        <v/>
      </c>
      <c r="BT252" s="3"/>
      <c r="BU252" s="3"/>
      <c r="BV252" s="4"/>
      <c r="BW252" s="4"/>
      <c r="CA252" s="31" t="str">
        <f t="shared" si="154"/>
        <v/>
      </c>
      <c r="CB252" s="31"/>
      <c r="CC252" s="31" t="str">
        <f t="shared" si="151"/>
        <v/>
      </c>
      <c r="CD252" s="31" t="str">
        <f t="shared" si="156"/>
        <v/>
      </c>
      <c r="CE252" s="31" t="str">
        <f t="shared" si="157"/>
        <v/>
      </c>
      <c r="CF252" s="31" t="str">
        <f t="shared" si="158"/>
        <v/>
      </c>
      <c r="CG252" s="31" t="str">
        <f t="shared" si="159"/>
        <v/>
      </c>
      <c r="CH252" s="32">
        <f t="shared" si="160"/>
        <v>0</v>
      </c>
      <c r="CI252" s="32"/>
      <c r="CJ252" s="32"/>
      <c r="CK252" s="32">
        <f t="shared" si="163"/>
        <v>0</v>
      </c>
      <c r="CL252" s="32">
        <f t="shared" si="164"/>
        <v>0</v>
      </c>
      <c r="CM252" s="32">
        <f t="shared" si="164"/>
        <v>0</v>
      </c>
      <c r="CN252" s="32">
        <f t="shared" si="164"/>
        <v>0</v>
      </c>
    </row>
    <row r="253" spans="1:92" ht="16.350000000000001" customHeight="1" x14ac:dyDescent="0.2">
      <c r="A253" s="2973" t="s">
        <v>272</v>
      </c>
      <c r="B253" s="2953" t="s">
        <v>264</v>
      </c>
      <c r="C253" s="2953"/>
      <c r="D253" s="394">
        <f t="shared" si="149"/>
        <v>75</v>
      </c>
      <c r="E253" s="485">
        <f t="shared" si="165"/>
        <v>36</v>
      </c>
      <c r="F253" s="486">
        <f t="shared" si="153"/>
        <v>39</v>
      </c>
      <c r="G253" s="25">
        <f>SUM(ENERO:DICIEMBRE!G253)</f>
        <v>0</v>
      </c>
      <c r="H253" s="25">
        <f>SUM(ENERO:DICIEMBRE!H253)</f>
        <v>0</v>
      </c>
      <c r="I253" s="25">
        <f>SUM(ENERO:DICIEMBRE!I253)</f>
        <v>0</v>
      </c>
      <c r="J253" s="25">
        <f>SUM(ENERO:DICIEMBRE!J253)</f>
        <v>0</v>
      </c>
      <c r="K253" s="25">
        <f>SUM(ENERO:DICIEMBRE!K253)</f>
        <v>0</v>
      </c>
      <c r="L253" s="25">
        <f>SUM(ENERO:DICIEMBRE!L253)</f>
        <v>1</v>
      </c>
      <c r="M253" s="25">
        <f>SUM(ENERO:DICIEMBRE!M253)</f>
        <v>0</v>
      </c>
      <c r="N253" s="25">
        <f>SUM(ENERO:DICIEMBRE!N253)</f>
        <v>0</v>
      </c>
      <c r="O253" s="25">
        <f>SUM(ENERO:DICIEMBRE!O253)</f>
        <v>0</v>
      </c>
      <c r="P253" s="25">
        <f>SUM(ENERO:DICIEMBRE!P253)</f>
        <v>0</v>
      </c>
      <c r="Q253" s="25">
        <f>SUM(ENERO:DICIEMBRE!Q253)</f>
        <v>0</v>
      </c>
      <c r="R253" s="25">
        <f>SUM(ENERO:DICIEMBRE!R253)</f>
        <v>0</v>
      </c>
      <c r="S253" s="25">
        <f>SUM(ENERO:DICIEMBRE!S253)</f>
        <v>1</v>
      </c>
      <c r="T253" s="25">
        <f>SUM(ENERO:DICIEMBRE!T253)</f>
        <v>1</v>
      </c>
      <c r="U253" s="25">
        <f>SUM(ENERO:DICIEMBRE!U253)</f>
        <v>3</v>
      </c>
      <c r="V253" s="25">
        <f>SUM(ENERO:DICIEMBRE!V253)</f>
        <v>0</v>
      </c>
      <c r="W253" s="25">
        <f>SUM(ENERO:DICIEMBRE!W253)</f>
        <v>10</v>
      </c>
      <c r="X253" s="25">
        <f>SUM(ENERO:DICIEMBRE!X253)</f>
        <v>14</v>
      </c>
      <c r="Y253" s="25">
        <f>SUM(ENERO:DICIEMBRE!Y253)</f>
        <v>17</v>
      </c>
      <c r="Z253" s="25">
        <f>SUM(ENERO:DICIEMBRE!Z253)</f>
        <v>19</v>
      </c>
      <c r="AA253" s="25">
        <f>SUM(ENERO:DICIEMBRE!AA253)</f>
        <v>4</v>
      </c>
      <c r="AB253" s="25">
        <f>SUM(ENERO:DICIEMBRE!AB253)</f>
        <v>4</v>
      </c>
      <c r="AC253" s="25">
        <f>SUM(ENERO:DICIEMBRE!AC253)</f>
        <v>1</v>
      </c>
      <c r="AD253" s="25">
        <f>SUM(ENERO:DICIEMBRE!AD253)</f>
        <v>0</v>
      </c>
      <c r="AE253" s="25">
        <f>SUM(ENERO:DICIEMBRE!AE253)</f>
        <v>0</v>
      </c>
      <c r="AF253" s="25">
        <f>SUM(ENERO:DICIEMBRE!AF253)</f>
        <v>0</v>
      </c>
      <c r="AG253" s="25">
        <f>SUM(ENERO:DICIEMBRE!AG253)</f>
        <v>0</v>
      </c>
      <c r="AH253" s="25">
        <f>SUM(ENERO:DICIEMBRE!AH253)</f>
        <v>0</v>
      </c>
      <c r="AI253" s="25">
        <f>SUM(ENERO:DICIEMBRE!AI253)</f>
        <v>0</v>
      </c>
      <c r="AJ253" s="25">
        <f>SUM(ENERO:DICIEMBRE!AJ253)</f>
        <v>0</v>
      </c>
      <c r="AK253" s="25">
        <f>SUM(ENERO:DICIEMBRE!AK253)</f>
        <v>0</v>
      </c>
      <c r="AL253" s="25">
        <f>SUM(ENERO:DICIEMBRE!AL253)</f>
        <v>0</v>
      </c>
      <c r="AM253" s="25">
        <f>SUM(ENERO:DICIEMBRE!AM253)</f>
        <v>0</v>
      </c>
      <c r="AN253" s="25">
        <f>SUM(ENERO:DICIEMBRE!AN253)</f>
        <v>0</v>
      </c>
      <c r="AO253" s="495"/>
      <c r="AP253" s="488"/>
      <c r="AQ253" s="25">
        <f>SUM(ENERO:DICIEMBRE!AQ253)</f>
        <v>6</v>
      </c>
      <c r="AR253" s="25">
        <f>SUM(ENERO:DICIEMBRE!AR253)</f>
        <v>6</v>
      </c>
      <c r="AS253" s="25">
        <f>SUM(ENERO:DICIEMBRE!AS253)</f>
        <v>14</v>
      </c>
      <c r="AT253" s="25">
        <f>SUM(ENERO:DICIEMBRE!AT253)</f>
        <v>0</v>
      </c>
      <c r="AU253" s="25">
        <f>SUM(ENERO:DICIEMBRE!AU253)</f>
        <v>0</v>
      </c>
      <c r="AV253" s="25">
        <f>SUM(ENERO:DICIEMBRE!AV253)</f>
        <v>6</v>
      </c>
      <c r="AW253" s="25">
        <f>SUM(ENERO:DICIEMBRE!AW253)</f>
        <v>0</v>
      </c>
      <c r="AX253" s="29" t="str">
        <f t="shared" si="150"/>
        <v/>
      </c>
      <c r="BT253" s="3"/>
      <c r="BU253" s="3"/>
      <c r="BV253" s="4"/>
      <c r="BW253" s="4"/>
      <c r="CA253" s="31" t="str">
        <f t="shared" si="154"/>
        <v/>
      </c>
      <c r="CB253" s="31" t="str">
        <f t="shared" si="155"/>
        <v/>
      </c>
      <c r="CC253" s="31" t="str">
        <f t="shared" si="151"/>
        <v/>
      </c>
      <c r="CD253" s="31"/>
      <c r="CE253" s="31" t="str">
        <f t="shared" si="157"/>
        <v/>
      </c>
      <c r="CF253" s="31" t="str">
        <f t="shared" si="158"/>
        <v/>
      </c>
      <c r="CG253" s="31" t="str">
        <f t="shared" si="159"/>
        <v/>
      </c>
      <c r="CH253" s="32"/>
      <c r="CI253" s="32">
        <f t="shared" si="161"/>
        <v>0</v>
      </c>
      <c r="CJ253" s="32">
        <f t="shared" si="162"/>
        <v>0</v>
      </c>
      <c r="CK253" s="32"/>
      <c r="CL253" s="32">
        <f t="shared" si="164"/>
        <v>0</v>
      </c>
      <c r="CM253" s="32">
        <f t="shared" si="164"/>
        <v>0</v>
      </c>
      <c r="CN253" s="32">
        <f t="shared" si="164"/>
        <v>0</v>
      </c>
    </row>
    <row r="254" spans="1:92" ht="16.350000000000001" customHeight="1" x14ac:dyDescent="0.2">
      <c r="A254" s="2912"/>
      <c r="B254" s="2954" t="s">
        <v>265</v>
      </c>
      <c r="C254" s="2954"/>
      <c r="D254" s="406">
        <f t="shared" si="149"/>
        <v>2177</v>
      </c>
      <c r="E254" s="474">
        <f t="shared" si="165"/>
        <v>960</v>
      </c>
      <c r="F254" s="475">
        <f t="shared" si="153"/>
        <v>1217</v>
      </c>
      <c r="G254" s="25">
        <f>SUM(ENERO:DICIEMBRE!G254)</f>
        <v>0</v>
      </c>
      <c r="H254" s="25">
        <f>SUM(ENERO:DICIEMBRE!H254)</f>
        <v>0</v>
      </c>
      <c r="I254" s="25">
        <f>SUM(ENERO:DICIEMBRE!I254)</f>
        <v>0</v>
      </c>
      <c r="J254" s="25">
        <f>SUM(ENERO:DICIEMBRE!J254)</f>
        <v>0</v>
      </c>
      <c r="K254" s="25">
        <f>SUM(ENERO:DICIEMBRE!K254)</f>
        <v>0</v>
      </c>
      <c r="L254" s="25">
        <f>SUM(ENERO:DICIEMBRE!L254)</f>
        <v>0</v>
      </c>
      <c r="M254" s="25">
        <f>SUM(ENERO:DICIEMBRE!M254)</f>
        <v>0</v>
      </c>
      <c r="N254" s="25">
        <f>SUM(ENERO:DICIEMBRE!N254)</f>
        <v>0</v>
      </c>
      <c r="O254" s="25">
        <f>SUM(ENERO:DICIEMBRE!O254)</f>
        <v>0</v>
      </c>
      <c r="P254" s="25">
        <f>SUM(ENERO:DICIEMBRE!P254)</f>
        <v>0</v>
      </c>
      <c r="Q254" s="25">
        <f>SUM(ENERO:DICIEMBRE!Q254)</f>
        <v>0</v>
      </c>
      <c r="R254" s="25">
        <f>SUM(ENERO:DICIEMBRE!R254)</f>
        <v>0</v>
      </c>
      <c r="S254" s="25">
        <f>SUM(ENERO:DICIEMBRE!S254)</f>
        <v>1</v>
      </c>
      <c r="T254" s="25">
        <f>SUM(ENERO:DICIEMBRE!T254)</f>
        <v>7</v>
      </c>
      <c r="U254" s="25">
        <f>SUM(ENERO:DICIEMBRE!U254)</f>
        <v>6</v>
      </c>
      <c r="V254" s="25">
        <f>SUM(ENERO:DICIEMBRE!V254)</f>
        <v>13</v>
      </c>
      <c r="W254" s="25">
        <f>SUM(ENERO:DICIEMBRE!W254)</f>
        <v>201</v>
      </c>
      <c r="X254" s="25">
        <f>SUM(ENERO:DICIEMBRE!X254)</f>
        <v>241</v>
      </c>
      <c r="Y254" s="25">
        <f>SUM(ENERO:DICIEMBRE!Y254)</f>
        <v>578</v>
      </c>
      <c r="Z254" s="25">
        <f>SUM(ENERO:DICIEMBRE!Z254)</f>
        <v>722</v>
      </c>
      <c r="AA254" s="25">
        <f>SUM(ENERO:DICIEMBRE!AA254)</f>
        <v>171</v>
      </c>
      <c r="AB254" s="25">
        <f>SUM(ENERO:DICIEMBRE!AB254)</f>
        <v>221</v>
      </c>
      <c r="AC254" s="25">
        <f>SUM(ENERO:DICIEMBRE!AC254)</f>
        <v>3</v>
      </c>
      <c r="AD254" s="25">
        <f>SUM(ENERO:DICIEMBRE!AD254)</f>
        <v>6</v>
      </c>
      <c r="AE254" s="25">
        <f>SUM(ENERO:DICIEMBRE!AE254)</f>
        <v>0</v>
      </c>
      <c r="AF254" s="25">
        <f>SUM(ENERO:DICIEMBRE!AF254)</f>
        <v>7</v>
      </c>
      <c r="AG254" s="25">
        <f>SUM(ENERO:DICIEMBRE!AG254)</f>
        <v>0</v>
      </c>
      <c r="AH254" s="25">
        <f>SUM(ENERO:DICIEMBRE!AH254)</f>
        <v>0</v>
      </c>
      <c r="AI254" s="25">
        <f>SUM(ENERO:DICIEMBRE!AI254)</f>
        <v>0</v>
      </c>
      <c r="AJ254" s="25">
        <f>SUM(ENERO:DICIEMBRE!AJ254)</f>
        <v>0</v>
      </c>
      <c r="AK254" s="25">
        <f>SUM(ENERO:DICIEMBRE!AK254)</f>
        <v>0</v>
      </c>
      <c r="AL254" s="25">
        <f>SUM(ENERO:DICIEMBRE!AL254)</f>
        <v>0</v>
      </c>
      <c r="AM254" s="25">
        <f>SUM(ENERO:DICIEMBRE!AM254)</f>
        <v>0</v>
      </c>
      <c r="AN254" s="25">
        <f>SUM(ENERO:DICIEMBRE!AN254)</f>
        <v>0</v>
      </c>
      <c r="AO254" s="496"/>
      <c r="AP254" s="489"/>
      <c r="AQ254" s="476"/>
      <c r="AR254" s="487"/>
      <c r="AS254" s="25">
        <f>SUM(ENERO:DICIEMBRE!AS254)</f>
        <v>332</v>
      </c>
      <c r="AT254" s="25">
        <f>SUM(ENERO:DICIEMBRE!AT254)</f>
        <v>0</v>
      </c>
      <c r="AU254" s="25">
        <f>SUM(ENERO:DICIEMBRE!AU254)</f>
        <v>0</v>
      </c>
      <c r="AV254" s="25">
        <f>SUM(ENERO:DICIEMBRE!AV254)</f>
        <v>0</v>
      </c>
      <c r="AW254" s="25">
        <f>SUM(ENERO:DICIEMBRE!AW254)</f>
        <v>0</v>
      </c>
      <c r="AX254" s="29" t="str">
        <f t="shared" si="150"/>
        <v/>
      </c>
      <c r="BT254" s="3"/>
      <c r="BU254" s="3"/>
      <c r="BV254" s="4"/>
      <c r="BW254" s="4"/>
      <c r="CA254" s="31" t="str">
        <f t="shared" si="154"/>
        <v/>
      </c>
      <c r="CB254" s="31"/>
      <c r="CC254" s="31" t="str">
        <f t="shared" si="151"/>
        <v/>
      </c>
      <c r="CD254" s="31"/>
      <c r="CE254" s="31" t="str">
        <f t="shared" si="157"/>
        <v/>
      </c>
      <c r="CF254" s="31" t="str">
        <f t="shared" si="158"/>
        <v/>
      </c>
      <c r="CG254" s="31" t="str">
        <f t="shared" si="159"/>
        <v/>
      </c>
      <c r="CH254" s="32"/>
      <c r="CI254" s="32"/>
      <c r="CJ254" s="32"/>
      <c r="CK254" s="32"/>
      <c r="CL254" s="32">
        <f t="shared" si="164"/>
        <v>0</v>
      </c>
      <c r="CM254" s="32">
        <f t="shared" si="164"/>
        <v>0</v>
      </c>
      <c r="CN254" s="32">
        <f t="shared" si="164"/>
        <v>0</v>
      </c>
    </row>
    <row r="255" spans="1:92" ht="16.350000000000001" customHeight="1" x14ac:dyDescent="0.2">
      <c r="A255" s="2912"/>
      <c r="B255" s="2954" t="s">
        <v>266</v>
      </c>
      <c r="C255" s="2954"/>
      <c r="D255" s="406">
        <f t="shared" si="149"/>
        <v>68</v>
      </c>
      <c r="E255" s="474">
        <f t="shared" si="165"/>
        <v>32</v>
      </c>
      <c r="F255" s="475">
        <f t="shared" si="153"/>
        <v>36</v>
      </c>
      <c r="G255" s="25">
        <f>SUM(ENERO:DICIEMBRE!G255)</f>
        <v>0</v>
      </c>
      <c r="H255" s="25">
        <f>SUM(ENERO:DICIEMBRE!H255)</f>
        <v>0</v>
      </c>
      <c r="I255" s="25">
        <f>SUM(ENERO:DICIEMBRE!I255)</f>
        <v>0</v>
      </c>
      <c r="J255" s="25">
        <f>SUM(ENERO:DICIEMBRE!J255)</f>
        <v>0</v>
      </c>
      <c r="K255" s="25">
        <f>SUM(ENERO:DICIEMBRE!K255)</f>
        <v>0</v>
      </c>
      <c r="L255" s="25">
        <f>SUM(ENERO:DICIEMBRE!L255)</f>
        <v>0</v>
      </c>
      <c r="M255" s="25">
        <f>SUM(ENERO:DICIEMBRE!M255)</f>
        <v>0</v>
      </c>
      <c r="N255" s="25">
        <f>SUM(ENERO:DICIEMBRE!N255)</f>
        <v>0</v>
      </c>
      <c r="O255" s="25">
        <f>SUM(ENERO:DICIEMBRE!O255)</f>
        <v>0</v>
      </c>
      <c r="P255" s="25">
        <f>SUM(ENERO:DICIEMBRE!P255)</f>
        <v>0</v>
      </c>
      <c r="Q255" s="25">
        <f>SUM(ENERO:DICIEMBRE!Q255)</f>
        <v>0</v>
      </c>
      <c r="R255" s="25">
        <f>SUM(ENERO:DICIEMBRE!R255)</f>
        <v>0</v>
      </c>
      <c r="S255" s="25">
        <f>SUM(ENERO:DICIEMBRE!S255)</f>
        <v>1</v>
      </c>
      <c r="T255" s="25">
        <f>SUM(ENERO:DICIEMBRE!T255)</f>
        <v>2</v>
      </c>
      <c r="U255" s="25">
        <f>SUM(ENERO:DICIEMBRE!U255)</f>
        <v>1</v>
      </c>
      <c r="V255" s="25">
        <f>SUM(ENERO:DICIEMBRE!V255)</f>
        <v>2</v>
      </c>
      <c r="W255" s="25">
        <f>SUM(ENERO:DICIEMBRE!W255)</f>
        <v>16</v>
      </c>
      <c r="X255" s="25">
        <f>SUM(ENERO:DICIEMBRE!X255)</f>
        <v>12</v>
      </c>
      <c r="Y255" s="25">
        <f>SUM(ENERO:DICIEMBRE!Y255)</f>
        <v>13</v>
      </c>
      <c r="Z255" s="25">
        <f>SUM(ENERO:DICIEMBRE!Z255)</f>
        <v>17</v>
      </c>
      <c r="AA255" s="25">
        <f>SUM(ENERO:DICIEMBRE!AA255)</f>
        <v>0</v>
      </c>
      <c r="AB255" s="25">
        <f>SUM(ENERO:DICIEMBRE!AB255)</f>
        <v>3</v>
      </c>
      <c r="AC255" s="25">
        <f>SUM(ENERO:DICIEMBRE!AC255)</f>
        <v>1</v>
      </c>
      <c r="AD255" s="25">
        <f>SUM(ENERO:DICIEMBRE!AD255)</f>
        <v>0</v>
      </c>
      <c r="AE255" s="25">
        <f>SUM(ENERO:DICIEMBRE!AE255)</f>
        <v>0</v>
      </c>
      <c r="AF255" s="25">
        <f>SUM(ENERO:DICIEMBRE!AF255)</f>
        <v>0</v>
      </c>
      <c r="AG255" s="25">
        <f>SUM(ENERO:DICIEMBRE!AG255)</f>
        <v>0</v>
      </c>
      <c r="AH255" s="25">
        <f>SUM(ENERO:DICIEMBRE!AH255)</f>
        <v>0</v>
      </c>
      <c r="AI255" s="25">
        <f>SUM(ENERO:DICIEMBRE!AI255)</f>
        <v>0</v>
      </c>
      <c r="AJ255" s="25">
        <f>SUM(ENERO:DICIEMBRE!AJ255)</f>
        <v>0</v>
      </c>
      <c r="AK255" s="25">
        <f>SUM(ENERO:DICIEMBRE!AK255)</f>
        <v>0</v>
      </c>
      <c r="AL255" s="25">
        <f>SUM(ENERO:DICIEMBRE!AL255)</f>
        <v>0</v>
      </c>
      <c r="AM255" s="25">
        <f>SUM(ENERO:DICIEMBRE!AM255)</f>
        <v>0</v>
      </c>
      <c r="AN255" s="25">
        <f>SUM(ENERO:DICIEMBRE!AN255)</f>
        <v>0</v>
      </c>
      <c r="AO255" s="496"/>
      <c r="AP255" s="489"/>
      <c r="AQ255" s="476"/>
      <c r="AR255" s="487"/>
      <c r="AS255" s="25">
        <f>SUM(ENERO:DICIEMBRE!AS255)</f>
        <v>0</v>
      </c>
      <c r="AT255" s="25">
        <f>SUM(ENERO:DICIEMBRE!AT255)</f>
        <v>0</v>
      </c>
      <c r="AU255" s="25">
        <f>SUM(ENERO:DICIEMBRE!AU255)</f>
        <v>0</v>
      </c>
      <c r="AV255" s="25">
        <f>SUM(ENERO:DICIEMBRE!AV255)</f>
        <v>0</v>
      </c>
      <c r="AW255" s="25">
        <f>SUM(ENERO:DICIEMBRE!AW255)</f>
        <v>0</v>
      </c>
      <c r="AX255" s="29" t="str">
        <f t="shared" si="150"/>
        <v/>
      </c>
      <c r="BT255" s="3"/>
      <c r="BU255" s="3"/>
      <c r="BV255" s="4"/>
      <c r="BW255" s="4"/>
      <c r="CA255" s="31" t="str">
        <f t="shared" si="154"/>
        <v/>
      </c>
      <c r="CB255" s="31"/>
      <c r="CC255" s="31" t="str">
        <f t="shared" si="151"/>
        <v/>
      </c>
      <c r="CD255" s="31"/>
      <c r="CE255" s="31" t="str">
        <f t="shared" si="157"/>
        <v/>
      </c>
      <c r="CF255" s="31" t="str">
        <f t="shared" si="158"/>
        <v/>
      </c>
      <c r="CG255" s="31" t="str">
        <f t="shared" si="159"/>
        <v/>
      </c>
      <c r="CH255" s="32"/>
      <c r="CI255" s="32"/>
      <c r="CJ255" s="32"/>
      <c r="CK255" s="32"/>
      <c r="CL255" s="32">
        <f t="shared" si="164"/>
        <v>0</v>
      </c>
      <c r="CM255" s="32">
        <f t="shared" si="164"/>
        <v>0</v>
      </c>
      <c r="CN255" s="32">
        <f t="shared" si="164"/>
        <v>0</v>
      </c>
    </row>
    <row r="256" spans="1:92" ht="16.350000000000001" customHeight="1" x14ac:dyDescent="0.2">
      <c r="A256" s="2912"/>
      <c r="B256" s="2954" t="s">
        <v>267</v>
      </c>
      <c r="C256" s="2954"/>
      <c r="D256" s="406">
        <f t="shared" si="149"/>
        <v>57</v>
      </c>
      <c r="E256" s="474">
        <f t="shared" si="165"/>
        <v>23</v>
      </c>
      <c r="F256" s="475">
        <f t="shared" si="153"/>
        <v>34</v>
      </c>
      <c r="G256" s="25">
        <f>SUM(ENERO:DICIEMBRE!G256)</f>
        <v>0</v>
      </c>
      <c r="H256" s="25">
        <f>SUM(ENERO:DICIEMBRE!H256)</f>
        <v>0</v>
      </c>
      <c r="I256" s="25">
        <f>SUM(ENERO:DICIEMBRE!I256)</f>
        <v>0</v>
      </c>
      <c r="J256" s="25">
        <f>SUM(ENERO:DICIEMBRE!J256)</f>
        <v>0</v>
      </c>
      <c r="K256" s="25">
        <f>SUM(ENERO:DICIEMBRE!K256)</f>
        <v>0</v>
      </c>
      <c r="L256" s="25">
        <f>SUM(ENERO:DICIEMBRE!L256)</f>
        <v>0</v>
      </c>
      <c r="M256" s="25">
        <f>SUM(ENERO:DICIEMBRE!M256)</f>
        <v>0</v>
      </c>
      <c r="N256" s="25">
        <f>SUM(ENERO:DICIEMBRE!N256)</f>
        <v>0</v>
      </c>
      <c r="O256" s="25">
        <f>SUM(ENERO:DICIEMBRE!O256)</f>
        <v>0</v>
      </c>
      <c r="P256" s="25">
        <f>SUM(ENERO:DICIEMBRE!P256)</f>
        <v>0</v>
      </c>
      <c r="Q256" s="25">
        <f>SUM(ENERO:DICIEMBRE!Q256)</f>
        <v>0</v>
      </c>
      <c r="R256" s="25">
        <f>SUM(ENERO:DICIEMBRE!R256)</f>
        <v>0</v>
      </c>
      <c r="S256" s="25">
        <f>SUM(ENERO:DICIEMBRE!S256)</f>
        <v>0</v>
      </c>
      <c r="T256" s="25">
        <f>SUM(ENERO:DICIEMBRE!T256)</f>
        <v>0</v>
      </c>
      <c r="U256" s="25">
        <f>SUM(ENERO:DICIEMBRE!U256)</f>
        <v>0</v>
      </c>
      <c r="V256" s="25">
        <f>SUM(ENERO:DICIEMBRE!V256)</f>
        <v>1</v>
      </c>
      <c r="W256" s="25">
        <f>SUM(ENERO:DICIEMBRE!W256)</f>
        <v>7</v>
      </c>
      <c r="X256" s="25">
        <f>SUM(ENERO:DICIEMBRE!X256)</f>
        <v>6</v>
      </c>
      <c r="Y256" s="25">
        <f>SUM(ENERO:DICIEMBRE!Y256)</f>
        <v>9</v>
      </c>
      <c r="Z256" s="25">
        <f>SUM(ENERO:DICIEMBRE!Z256)</f>
        <v>21</v>
      </c>
      <c r="AA256" s="25">
        <f>SUM(ENERO:DICIEMBRE!AA256)</f>
        <v>7</v>
      </c>
      <c r="AB256" s="25">
        <f>SUM(ENERO:DICIEMBRE!AB256)</f>
        <v>6</v>
      </c>
      <c r="AC256" s="25">
        <f>SUM(ENERO:DICIEMBRE!AC256)</f>
        <v>0</v>
      </c>
      <c r="AD256" s="25">
        <f>SUM(ENERO:DICIEMBRE!AD256)</f>
        <v>0</v>
      </c>
      <c r="AE256" s="25">
        <f>SUM(ENERO:DICIEMBRE!AE256)</f>
        <v>0</v>
      </c>
      <c r="AF256" s="25">
        <f>SUM(ENERO:DICIEMBRE!AF256)</f>
        <v>0</v>
      </c>
      <c r="AG256" s="25">
        <f>SUM(ENERO:DICIEMBRE!AG256)</f>
        <v>0</v>
      </c>
      <c r="AH256" s="25">
        <f>SUM(ENERO:DICIEMBRE!AH256)</f>
        <v>0</v>
      </c>
      <c r="AI256" s="25">
        <f>SUM(ENERO:DICIEMBRE!AI256)</f>
        <v>0</v>
      </c>
      <c r="AJ256" s="25">
        <f>SUM(ENERO:DICIEMBRE!AJ256)</f>
        <v>0</v>
      </c>
      <c r="AK256" s="25">
        <f>SUM(ENERO:DICIEMBRE!AK256)</f>
        <v>0</v>
      </c>
      <c r="AL256" s="25">
        <f>SUM(ENERO:DICIEMBRE!AL256)</f>
        <v>0</v>
      </c>
      <c r="AM256" s="25">
        <f>SUM(ENERO:DICIEMBRE!AM256)</f>
        <v>0</v>
      </c>
      <c r="AN256" s="25">
        <f>SUM(ENERO:DICIEMBRE!AN256)</f>
        <v>0</v>
      </c>
      <c r="AO256" s="496"/>
      <c r="AP256" s="489"/>
      <c r="AQ256" s="476"/>
      <c r="AR256" s="487"/>
      <c r="AS256" s="25">
        <f>SUM(ENERO:DICIEMBRE!AS256)</f>
        <v>0</v>
      </c>
      <c r="AT256" s="25">
        <f>SUM(ENERO:DICIEMBRE!AT256)</f>
        <v>0</v>
      </c>
      <c r="AU256" s="25">
        <f>SUM(ENERO:DICIEMBRE!AU256)</f>
        <v>0</v>
      </c>
      <c r="AV256" s="25">
        <f>SUM(ENERO:DICIEMBRE!AV256)</f>
        <v>0</v>
      </c>
      <c r="AW256" s="25">
        <f>SUM(ENERO:DICIEMBRE!AW256)</f>
        <v>0</v>
      </c>
      <c r="AX256" s="29" t="str">
        <f t="shared" si="150"/>
        <v/>
      </c>
      <c r="BT256" s="3"/>
      <c r="BU256" s="3"/>
      <c r="BV256" s="4"/>
      <c r="BW256" s="4"/>
      <c r="CA256" s="31" t="str">
        <f t="shared" si="154"/>
        <v/>
      </c>
      <c r="CB256" s="31"/>
      <c r="CC256" s="31" t="str">
        <f t="shared" si="151"/>
        <v/>
      </c>
      <c r="CD256" s="31"/>
      <c r="CE256" s="31" t="str">
        <f t="shared" si="157"/>
        <v/>
      </c>
      <c r="CF256" s="31" t="str">
        <f t="shared" si="158"/>
        <v/>
      </c>
      <c r="CG256" s="31" t="str">
        <f t="shared" si="159"/>
        <v/>
      </c>
      <c r="CH256" s="32"/>
      <c r="CI256" s="32"/>
      <c r="CJ256" s="32"/>
      <c r="CK256" s="32"/>
      <c r="CL256" s="32">
        <f t="shared" si="164"/>
        <v>0</v>
      </c>
      <c r="CM256" s="32">
        <f t="shared" si="164"/>
        <v>0</v>
      </c>
      <c r="CN256" s="32">
        <f t="shared" si="164"/>
        <v>0</v>
      </c>
    </row>
    <row r="257" spans="1:92" ht="16.350000000000001" customHeight="1" x14ac:dyDescent="0.2">
      <c r="A257" s="2912"/>
      <c r="B257" s="2957" t="s">
        <v>268</v>
      </c>
      <c r="C257" s="2958"/>
      <c r="D257" s="406">
        <f t="shared" si="149"/>
        <v>29</v>
      </c>
      <c r="E257" s="474">
        <f t="shared" si="165"/>
        <v>6</v>
      </c>
      <c r="F257" s="475">
        <f t="shared" si="153"/>
        <v>23</v>
      </c>
      <c r="G257" s="25">
        <f>SUM(ENERO:DICIEMBRE!G257)</f>
        <v>0</v>
      </c>
      <c r="H257" s="25">
        <f>SUM(ENERO:DICIEMBRE!H257)</f>
        <v>0</v>
      </c>
      <c r="I257" s="25">
        <f>SUM(ENERO:DICIEMBRE!I257)</f>
        <v>0</v>
      </c>
      <c r="J257" s="25">
        <f>SUM(ENERO:DICIEMBRE!J257)</f>
        <v>0</v>
      </c>
      <c r="K257" s="25">
        <f>SUM(ENERO:DICIEMBRE!K257)</f>
        <v>0</v>
      </c>
      <c r="L257" s="25">
        <f>SUM(ENERO:DICIEMBRE!L257)</f>
        <v>0</v>
      </c>
      <c r="M257" s="25">
        <f>SUM(ENERO:DICIEMBRE!M257)</f>
        <v>0</v>
      </c>
      <c r="N257" s="25">
        <f>SUM(ENERO:DICIEMBRE!N257)</f>
        <v>0</v>
      </c>
      <c r="O257" s="25">
        <f>SUM(ENERO:DICIEMBRE!O257)</f>
        <v>0</v>
      </c>
      <c r="P257" s="25">
        <f>SUM(ENERO:DICIEMBRE!P257)</f>
        <v>0</v>
      </c>
      <c r="Q257" s="25">
        <f>SUM(ENERO:DICIEMBRE!Q257)</f>
        <v>0</v>
      </c>
      <c r="R257" s="25">
        <f>SUM(ENERO:DICIEMBRE!R257)</f>
        <v>0</v>
      </c>
      <c r="S257" s="25">
        <f>SUM(ENERO:DICIEMBRE!S257)</f>
        <v>0</v>
      </c>
      <c r="T257" s="25">
        <f>SUM(ENERO:DICIEMBRE!T257)</f>
        <v>0</v>
      </c>
      <c r="U257" s="25">
        <f>SUM(ENERO:DICIEMBRE!U257)</f>
        <v>0</v>
      </c>
      <c r="V257" s="25">
        <f>SUM(ENERO:DICIEMBRE!V257)</f>
        <v>0</v>
      </c>
      <c r="W257" s="25">
        <f>SUM(ENERO:DICIEMBRE!W257)</f>
        <v>0</v>
      </c>
      <c r="X257" s="25">
        <f>SUM(ENERO:DICIEMBRE!X257)</f>
        <v>3</v>
      </c>
      <c r="Y257" s="25">
        <f>SUM(ENERO:DICIEMBRE!Y257)</f>
        <v>5</v>
      </c>
      <c r="Z257" s="25">
        <f>SUM(ENERO:DICIEMBRE!Z257)</f>
        <v>15</v>
      </c>
      <c r="AA257" s="25">
        <f>SUM(ENERO:DICIEMBRE!AA257)</f>
        <v>1</v>
      </c>
      <c r="AB257" s="25">
        <f>SUM(ENERO:DICIEMBRE!AB257)</f>
        <v>5</v>
      </c>
      <c r="AC257" s="25">
        <f>SUM(ENERO:DICIEMBRE!AC257)</f>
        <v>0</v>
      </c>
      <c r="AD257" s="25">
        <f>SUM(ENERO:DICIEMBRE!AD257)</f>
        <v>0</v>
      </c>
      <c r="AE257" s="25">
        <f>SUM(ENERO:DICIEMBRE!AE257)</f>
        <v>0</v>
      </c>
      <c r="AF257" s="25">
        <f>SUM(ENERO:DICIEMBRE!AF257)</f>
        <v>0</v>
      </c>
      <c r="AG257" s="25">
        <f>SUM(ENERO:DICIEMBRE!AG257)</f>
        <v>0</v>
      </c>
      <c r="AH257" s="25">
        <f>SUM(ENERO:DICIEMBRE!AH257)</f>
        <v>0</v>
      </c>
      <c r="AI257" s="25">
        <f>SUM(ENERO:DICIEMBRE!AI257)</f>
        <v>0</v>
      </c>
      <c r="AJ257" s="25">
        <f>SUM(ENERO:DICIEMBRE!AJ257)</f>
        <v>0</v>
      </c>
      <c r="AK257" s="25">
        <f>SUM(ENERO:DICIEMBRE!AK257)</f>
        <v>0</v>
      </c>
      <c r="AL257" s="25">
        <f>SUM(ENERO:DICIEMBRE!AL257)</f>
        <v>0</v>
      </c>
      <c r="AM257" s="25">
        <f>SUM(ENERO:DICIEMBRE!AM257)</f>
        <v>0</v>
      </c>
      <c r="AN257" s="25">
        <f>SUM(ENERO:DICIEMBRE!AN257)</f>
        <v>0</v>
      </c>
      <c r="AO257" s="496"/>
      <c r="AP257" s="489"/>
      <c r="AQ257" s="476"/>
      <c r="AR257" s="490"/>
      <c r="AS257" s="25">
        <f>SUM(ENERO:DICIEMBRE!AS257)</f>
        <v>0</v>
      </c>
      <c r="AT257" s="25">
        <f>SUM(ENERO:DICIEMBRE!AT257)</f>
        <v>0</v>
      </c>
      <c r="AU257" s="25">
        <f>SUM(ENERO:DICIEMBRE!AU257)</f>
        <v>0</v>
      </c>
      <c r="AV257" s="25">
        <f>SUM(ENERO:DICIEMBRE!AV257)</f>
        <v>0</v>
      </c>
      <c r="AW257" s="25">
        <f>SUM(ENERO:DICIEMBRE!AW257)</f>
        <v>0</v>
      </c>
      <c r="AX257" s="29" t="str">
        <f t="shared" si="150"/>
        <v/>
      </c>
      <c r="BT257" s="3"/>
      <c r="BU257" s="3"/>
      <c r="BV257" s="4"/>
      <c r="BW257" s="4"/>
      <c r="CA257" s="31" t="str">
        <f t="shared" si="154"/>
        <v/>
      </c>
      <c r="CB257" s="31"/>
      <c r="CC257" s="31" t="str">
        <f t="shared" si="151"/>
        <v/>
      </c>
      <c r="CD257" s="31"/>
      <c r="CE257" s="31" t="str">
        <f t="shared" si="157"/>
        <v/>
      </c>
      <c r="CF257" s="31" t="str">
        <f t="shared" si="158"/>
        <v/>
      </c>
      <c r="CG257" s="31" t="str">
        <f t="shared" si="159"/>
        <v/>
      </c>
      <c r="CH257" s="32"/>
      <c r="CI257" s="32"/>
      <c r="CJ257" s="32"/>
      <c r="CK257" s="32"/>
      <c r="CL257" s="32">
        <f t="shared" si="164"/>
        <v>0</v>
      </c>
      <c r="CM257" s="32">
        <f t="shared" si="164"/>
        <v>0</v>
      </c>
      <c r="CN257" s="32">
        <f t="shared" si="164"/>
        <v>0</v>
      </c>
    </row>
    <row r="258" spans="1:92" ht="16.350000000000001" customHeight="1" x14ac:dyDescent="0.2">
      <c r="A258" s="2966"/>
      <c r="B258" s="2969" t="s">
        <v>269</v>
      </c>
      <c r="C258" s="2969"/>
      <c r="D258" s="480">
        <f t="shared" si="149"/>
        <v>5</v>
      </c>
      <c r="E258" s="481">
        <f t="shared" si="165"/>
        <v>2</v>
      </c>
      <c r="F258" s="481">
        <f t="shared" si="153"/>
        <v>3</v>
      </c>
      <c r="G258" s="25">
        <f>SUM(ENERO:DICIEMBRE!G258)</f>
        <v>0</v>
      </c>
      <c r="H258" s="25">
        <f>SUM(ENERO:DICIEMBRE!H258)</f>
        <v>0</v>
      </c>
      <c r="I258" s="25">
        <f>SUM(ENERO:DICIEMBRE!I258)</f>
        <v>0</v>
      </c>
      <c r="J258" s="25">
        <f>SUM(ENERO:DICIEMBRE!J258)</f>
        <v>0</v>
      </c>
      <c r="K258" s="25">
        <f>SUM(ENERO:DICIEMBRE!K258)</f>
        <v>0</v>
      </c>
      <c r="L258" s="25">
        <f>SUM(ENERO:DICIEMBRE!L258)</f>
        <v>0</v>
      </c>
      <c r="M258" s="25">
        <f>SUM(ENERO:DICIEMBRE!M258)</f>
        <v>0</v>
      </c>
      <c r="N258" s="25">
        <f>SUM(ENERO:DICIEMBRE!N258)</f>
        <v>0</v>
      </c>
      <c r="O258" s="25">
        <f>SUM(ENERO:DICIEMBRE!O258)</f>
        <v>0</v>
      </c>
      <c r="P258" s="25">
        <f>SUM(ENERO:DICIEMBRE!P258)</f>
        <v>0</v>
      </c>
      <c r="Q258" s="25">
        <f>SUM(ENERO:DICIEMBRE!Q258)</f>
        <v>0</v>
      </c>
      <c r="R258" s="25">
        <f>SUM(ENERO:DICIEMBRE!R258)</f>
        <v>0</v>
      </c>
      <c r="S258" s="25">
        <f>SUM(ENERO:DICIEMBRE!S258)</f>
        <v>0</v>
      </c>
      <c r="T258" s="25">
        <f>SUM(ENERO:DICIEMBRE!T258)</f>
        <v>0</v>
      </c>
      <c r="U258" s="25">
        <f>SUM(ENERO:DICIEMBRE!U258)</f>
        <v>0</v>
      </c>
      <c r="V258" s="25">
        <f>SUM(ENERO:DICIEMBRE!V258)</f>
        <v>0</v>
      </c>
      <c r="W258" s="25">
        <f>SUM(ENERO:DICIEMBRE!W258)</f>
        <v>1</v>
      </c>
      <c r="X258" s="25">
        <f>SUM(ENERO:DICIEMBRE!X258)</f>
        <v>1</v>
      </c>
      <c r="Y258" s="25">
        <f>SUM(ENERO:DICIEMBRE!Y258)</f>
        <v>0</v>
      </c>
      <c r="Z258" s="25">
        <f>SUM(ENERO:DICIEMBRE!Z258)</f>
        <v>2</v>
      </c>
      <c r="AA258" s="25">
        <f>SUM(ENERO:DICIEMBRE!AA258)</f>
        <v>1</v>
      </c>
      <c r="AB258" s="25">
        <f>SUM(ENERO:DICIEMBRE!AB258)</f>
        <v>0</v>
      </c>
      <c r="AC258" s="25">
        <f>SUM(ENERO:DICIEMBRE!AC258)</f>
        <v>0</v>
      </c>
      <c r="AD258" s="25">
        <f>SUM(ENERO:DICIEMBRE!AD258)</f>
        <v>0</v>
      </c>
      <c r="AE258" s="25">
        <f>SUM(ENERO:DICIEMBRE!AE258)</f>
        <v>0</v>
      </c>
      <c r="AF258" s="25">
        <f>SUM(ENERO:DICIEMBRE!AF258)</f>
        <v>0</v>
      </c>
      <c r="AG258" s="25">
        <f>SUM(ENERO:DICIEMBRE!AG258)</f>
        <v>0</v>
      </c>
      <c r="AH258" s="25">
        <f>SUM(ENERO:DICIEMBRE!AH258)</f>
        <v>0</v>
      </c>
      <c r="AI258" s="25">
        <f>SUM(ENERO:DICIEMBRE!AI258)</f>
        <v>0</v>
      </c>
      <c r="AJ258" s="25">
        <f>SUM(ENERO:DICIEMBRE!AJ258)</f>
        <v>0</v>
      </c>
      <c r="AK258" s="25">
        <f>SUM(ENERO:DICIEMBRE!AK258)</f>
        <v>0</v>
      </c>
      <c r="AL258" s="25">
        <f>SUM(ENERO:DICIEMBRE!AL258)</f>
        <v>0</v>
      </c>
      <c r="AM258" s="25">
        <f>SUM(ENERO:DICIEMBRE!AM258)</f>
        <v>0</v>
      </c>
      <c r="AN258" s="25">
        <f>SUM(ENERO:DICIEMBRE!AN258)</f>
        <v>0</v>
      </c>
      <c r="AO258" s="497"/>
      <c r="AP258" s="484"/>
      <c r="AQ258" s="483"/>
      <c r="AR258" s="491"/>
      <c r="AS258" s="25">
        <f>SUM(ENERO:DICIEMBRE!AS258)</f>
        <v>0</v>
      </c>
      <c r="AT258" s="25">
        <f>SUM(ENERO:DICIEMBRE!AT258)</f>
        <v>0</v>
      </c>
      <c r="AU258" s="25">
        <f>SUM(ENERO:DICIEMBRE!AU258)</f>
        <v>0</v>
      </c>
      <c r="AV258" s="25">
        <f>SUM(ENERO:DICIEMBRE!AV258)</f>
        <v>0</v>
      </c>
      <c r="AW258" s="25">
        <f>SUM(ENERO:DICIEMBRE!AW258)</f>
        <v>0</v>
      </c>
      <c r="AX258" s="29" t="str">
        <f t="shared" si="150"/>
        <v/>
      </c>
      <c r="BT258" s="3"/>
      <c r="BU258" s="3"/>
      <c r="BV258" s="4"/>
      <c r="BW258" s="4"/>
      <c r="CA258" s="31" t="str">
        <f t="shared" si="154"/>
        <v/>
      </c>
      <c r="CB258" s="31"/>
      <c r="CC258" s="31" t="str">
        <f t="shared" si="151"/>
        <v/>
      </c>
      <c r="CD258" s="31"/>
      <c r="CE258" s="31" t="str">
        <f t="shared" si="157"/>
        <v/>
      </c>
      <c r="CF258" s="31" t="str">
        <f t="shared" si="158"/>
        <v/>
      </c>
      <c r="CG258" s="31" t="str">
        <f t="shared" si="159"/>
        <v/>
      </c>
      <c r="CH258" s="32"/>
      <c r="CI258" s="32"/>
      <c r="CJ258" s="32"/>
      <c r="CK258" s="32"/>
      <c r="CL258" s="32">
        <f t="shared" si="164"/>
        <v>0</v>
      </c>
      <c r="CM258" s="32">
        <f t="shared" si="164"/>
        <v>0</v>
      </c>
      <c r="CN258" s="32">
        <f t="shared" si="164"/>
        <v>0</v>
      </c>
    </row>
    <row r="259" spans="1:92" ht="16.350000000000001" customHeight="1" x14ac:dyDescent="0.2">
      <c r="A259" s="2975" t="s">
        <v>273</v>
      </c>
      <c r="B259" s="2953" t="s">
        <v>264</v>
      </c>
      <c r="C259" s="2953"/>
      <c r="D259" s="394">
        <f t="shared" si="149"/>
        <v>0</v>
      </c>
      <c r="E259" s="485">
        <f t="shared" si="165"/>
        <v>0</v>
      </c>
      <c r="F259" s="466">
        <f t="shared" si="153"/>
        <v>0</v>
      </c>
      <c r="G259" s="25">
        <f>SUM(ENERO:DICIEMBRE!G259)</f>
        <v>0</v>
      </c>
      <c r="H259" s="25">
        <f>SUM(ENERO:DICIEMBRE!H259)</f>
        <v>0</v>
      </c>
      <c r="I259" s="25">
        <f>SUM(ENERO:DICIEMBRE!I259)</f>
        <v>0</v>
      </c>
      <c r="J259" s="25">
        <f>SUM(ENERO:DICIEMBRE!J259)</f>
        <v>0</v>
      </c>
      <c r="K259" s="25">
        <f>SUM(ENERO:DICIEMBRE!K259)</f>
        <v>0</v>
      </c>
      <c r="L259" s="25">
        <f>SUM(ENERO:DICIEMBRE!L259)</f>
        <v>0</v>
      </c>
      <c r="M259" s="25">
        <f>SUM(ENERO:DICIEMBRE!M259)</f>
        <v>0</v>
      </c>
      <c r="N259" s="25">
        <f>SUM(ENERO:DICIEMBRE!N259)</f>
        <v>0</v>
      </c>
      <c r="O259" s="25">
        <f>SUM(ENERO:DICIEMBRE!O259)</f>
        <v>0</v>
      </c>
      <c r="P259" s="25">
        <f>SUM(ENERO:DICIEMBRE!P259)</f>
        <v>0</v>
      </c>
      <c r="Q259" s="25">
        <f>SUM(ENERO:DICIEMBRE!Q259)</f>
        <v>0</v>
      </c>
      <c r="R259" s="25">
        <f>SUM(ENERO:DICIEMBRE!R259)</f>
        <v>0</v>
      </c>
      <c r="S259" s="25">
        <f>SUM(ENERO:DICIEMBRE!S259)</f>
        <v>0</v>
      </c>
      <c r="T259" s="25">
        <f>SUM(ENERO:DICIEMBRE!T259)</f>
        <v>0</v>
      </c>
      <c r="U259" s="25">
        <f>SUM(ENERO:DICIEMBRE!U259)</f>
        <v>0</v>
      </c>
      <c r="V259" s="25">
        <f>SUM(ENERO:DICIEMBRE!V259)</f>
        <v>0</v>
      </c>
      <c r="W259" s="25">
        <f>SUM(ENERO:DICIEMBRE!W259)</f>
        <v>0</v>
      </c>
      <c r="X259" s="25">
        <f>SUM(ENERO:DICIEMBRE!X259)</f>
        <v>0</v>
      </c>
      <c r="Y259" s="25">
        <f>SUM(ENERO:DICIEMBRE!Y259)</f>
        <v>0</v>
      </c>
      <c r="Z259" s="25">
        <f>SUM(ENERO:DICIEMBRE!Z259)</f>
        <v>0</v>
      </c>
      <c r="AA259" s="25">
        <f>SUM(ENERO:DICIEMBRE!AA259)</f>
        <v>0</v>
      </c>
      <c r="AB259" s="25">
        <f>SUM(ENERO:DICIEMBRE!AB259)</f>
        <v>0</v>
      </c>
      <c r="AC259" s="25">
        <f>SUM(ENERO:DICIEMBRE!AC259)</f>
        <v>0</v>
      </c>
      <c r="AD259" s="25">
        <f>SUM(ENERO:DICIEMBRE!AD259)</f>
        <v>0</v>
      </c>
      <c r="AE259" s="25">
        <f>SUM(ENERO:DICIEMBRE!AE259)</f>
        <v>0</v>
      </c>
      <c r="AF259" s="25">
        <f>SUM(ENERO:DICIEMBRE!AF259)</f>
        <v>0</v>
      </c>
      <c r="AG259" s="25">
        <f>SUM(ENERO:DICIEMBRE!AG259)</f>
        <v>0</v>
      </c>
      <c r="AH259" s="25">
        <f>SUM(ENERO:DICIEMBRE!AH259)</f>
        <v>0</v>
      </c>
      <c r="AI259" s="25">
        <f>SUM(ENERO:DICIEMBRE!AI259)</f>
        <v>0</v>
      </c>
      <c r="AJ259" s="25">
        <f>SUM(ENERO:DICIEMBRE!AJ259)</f>
        <v>0</v>
      </c>
      <c r="AK259" s="25">
        <f>SUM(ENERO:DICIEMBRE!AK259)</f>
        <v>0</v>
      </c>
      <c r="AL259" s="25">
        <f>SUM(ENERO:DICIEMBRE!AL259)</f>
        <v>0</v>
      </c>
      <c r="AM259" s="25">
        <f>SUM(ENERO:DICIEMBRE!AM259)</f>
        <v>0</v>
      </c>
      <c r="AN259" s="25">
        <f>SUM(ENERO:DICIEMBRE!AN259)</f>
        <v>0</v>
      </c>
      <c r="AO259" s="498"/>
      <c r="AP259" s="499"/>
      <c r="AQ259" s="25">
        <f>SUM(ENERO:DICIEMBRE!AQ259)</f>
        <v>0</v>
      </c>
      <c r="AR259" s="25">
        <f>SUM(ENERO:DICIEMBRE!AR259)</f>
        <v>0</v>
      </c>
      <c r="AS259" s="25">
        <f>SUM(ENERO:DICIEMBRE!AS259)</f>
        <v>0</v>
      </c>
      <c r="AT259" s="25">
        <f>SUM(ENERO:DICIEMBRE!AT259)</f>
        <v>0</v>
      </c>
      <c r="AU259" s="25">
        <f>SUM(ENERO:DICIEMBRE!AU259)</f>
        <v>0</v>
      </c>
      <c r="AV259" s="25">
        <f>SUM(ENERO:DICIEMBRE!AV259)</f>
        <v>0</v>
      </c>
      <c r="AW259" s="25">
        <f>SUM(ENERO:DICIEMBRE!AW259)</f>
        <v>0</v>
      </c>
      <c r="AX259" s="29" t="str">
        <f t="shared" si="150"/>
        <v/>
      </c>
      <c r="BT259" s="3"/>
      <c r="BU259" s="3"/>
      <c r="BV259" s="4"/>
      <c r="BW259" s="4"/>
      <c r="CA259" s="31" t="str">
        <f t="shared" si="154"/>
        <v/>
      </c>
      <c r="CB259" s="31" t="str">
        <f t="shared" si="155"/>
        <v/>
      </c>
      <c r="CC259" s="31" t="str">
        <f t="shared" si="151"/>
        <v/>
      </c>
      <c r="CD259" s="31"/>
      <c r="CE259" s="31" t="str">
        <f t="shared" si="157"/>
        <v/>
      </c>
      <c r="CF259" s="31" t="str">
        <f t="shared" si="158"/>
        <v/>
      </c>
      <c r="CG259" s="31" t="str">
        <f t="shared" si="159"/>
        <v/>
      </c>
      <c r="CH259" s="32"/>
      <c r="CI259" s="32">
        <f t="shared" si="161"/>
        <v>0</v>
      </c>
      <c r="CJ259" s="32">
        <f t="shared" si="162"/>
        <v>0</v>
      </c>
      <c r="CK259" s="32"/>
      <c r="CL259" s="32">
        <f t="shared" si="164"/>
        <v>0</v>
      </c>
      <c r="CM259" s="32">
        <f t="shared" si="164"/>
        <v>0</v>
      </c>
      <c r="CN259" s="32">
        <f t="shared" si="164"/>
        <v>0</v>
      </c>
    </row>
    <row r="260" spans="1:92" ht="16.350000000000001" customHeight="1" x14ac:dyDescent="0.2">
      <c r="A260" s="2971"/>
      <c r="B260" s="2954" t="s">
        <v>265</v>
      </c>
      <c r="C260" s="2954"/>
      <c r="D260" s="406">
        <f t="shared" si="149"/>
        <v>0</v>
      </c>
      <c r="E260" s="474">
        <f t="shared" si="165"/>
        <v>0</v>
      </c>
      <c r="F260" s="475">
        <f t="shared" si="153"/>
        <v>0</v>
      </c>
      <c r="G260" s="25">
        <f>SUM(ENERO:DICIEMBRE!G260)</f>
        <v>0</v>
      </c>
      <c r="H260" s="25">
        <f>SUM(ENERO:DICIEMBRE!H260)</f>
        <v>0</v>
      </c>
      <c r="I260" s="25">
        <f>SUM(ENERO:DICIEMBRE!I260)</f>
        <v>0</v>
      </c>
      <c r="J260" s="25">
        <f>SUM(ENERO:DICIEMBRE!J260)</f>
        <v>0</v>
      </c>
      <c r="K260" s="25">
        <f>SUM(ENERO:DICIEMBRE!K260)</f>
        <v>0</v>
      </c>
      <c r="L260" s="25">
        <f>SUM(ENERO:DICIEMBRE!L260)</f>
        <v>0</v>
      </c>
      <c r="M260" s="25">
        <f>SUM(ENERO:DICIEMBRE!M260)</f>
        <v>0</v>
      </c>
      <c r="N260" s="25">
        <f>SUM(ENERO:DICIEMBRE!N260)</f>
        <v>0</v>
      </c>
      <c r="O260" s="25">
        <f>SUM(ENERO:DICIEMBRE!O260)</f>
        <v>0</v>
      </c>
      <c r="P260" s="25">
        <f>SUM(ENERO:DICIEMBRE!P260)</f>
        <v>0</v>
      </c>
      <c r="Q260" s="25">
        <f>SUM(ENERO:DICIEMBRE!Q260)</f>
        <v>0</v>
      </c>
      <c r="R260" s="25">
        <f>SUM(ENERO:DICIEMBRE!R260)</f>
        <v>0</v>
      </c>
      <c r="S260" s="25">
        <f>SUM(ENERO:DICIEMBRE!S260)</f>
        <v>0</v>
      </c>
      <c r="T260" s="25">
        <f>SUM(ENERO:DICIEMBRE!T260)</f>
        <v>0</v>
      </c>
      <c r="U260" s="25">
        <f>SUM(ENERO:DICIEMBRE!U260)</f>
        <v>0</v>
      </c>
      <c r="V260" s="25">
        <f>SUM(ENERO:DICIEMBRE!V260)</f>
        <v>0</v>
      </c>
      <c r="W260" s="25">
        <f>SUM(ENERO:DICIEMBRE!W260)</f>
        <v>0</v>
      </c>
      <c r="X260" s="25">
        <f>SUM(ENERO:DICIEMBRE!X260)</f>
        <v>0</v>
      </c>
      <c r="Y260" s="25">
        <f>SUM(ENERO:DICIEMBRE!Y260)</f>
        <v>0</v>
      </c>
      <c r="Z260" s="25">
        <f>SUM(ENERO:DICIEMBRE!Z260)</f>
        <v>0</v>
      </c>
      <c r="AA260" s="25">
        <f>SUM(ENERO:DICIEMBRE!AA260)</f>
        <v>0</v>
      </c>
      <c r="AB260" s="25">
        <f>SUM(ENERO:DICIEMBRE!AB260)</f>
        <v>0</v>
      </c>
      <c r="AC260" s="25">
        <f>SUM(ENERO:DICIEMBRE!AC260)</f>
        <v>0</v>
      </c>
      <c r="AD260" s="25">
        <f>SUM(ENERO:DICIEMBRE!AD260)</f>
        <v>0</v>
      </c>
      <c r="AE260" s="25">
        <f>SUM(ENERO:DICIEMBRE!AE260)</f>
        <v>0</v>
      </c>
      <c r="AF260" s="25">
        <f>SUM(ENERO:DICIEMBRE!AF260)</f>
        <v>0</v>
      </c>
      <c r="AG260" s="25">
        <f>SUM(ENERO:DICIEMBRE!AG260)</f>
        <v>0</v>
      </c>
      <c r="AH260" s="25">
        <f>SUM(ENERO:DICIEMBRE!AH260)</f>
        <v>0</v>
      </c>
      <c r="AI260" s="25">
        <f>SUM(ENERO:DICIEMBRE!AI260)</f>
        <v>0</v>
      </c>
      <c r="AJ260" s="25">
        <f>SUM(ENERO:DICIEMBRE!AJ260)</f>
        <v>0</v>
      </c>
      <c r="AK260" s="25">
        <f>SUM(ENERO:DICIEMBRE!AK260)</f>
        <v>0</v>
      </c>
      <c r="AL260" s="25">
        <f>SUM(ENERO:DICIEMBRE!AL260)</f>
        <v>0</v>
      </c>
      <c r="AM260" s="25">
        <f>SUM(ENERO:DICIEMBRE!AM260)</f>
        <v>0</v>
      </c>
      <c r="AN260" s="25">
        <f>SUM(ENERO:DICIEMBRE!AN260)</f>
        <v>0</v>
      </c>
      <c r="AO260" s="500"/>
      <c r="AP260" s="477"/>
      <c r="AQ260" s="476"/>
      <c r="AR260" s="487"/>
      <c r="AS260" s="25">
        <f>SUM(ENERO:DICIEMBRE!AS260)</f>
        <v>0</v>
      </c>
      <c r="AT260" s="25">
        <f>SUM(ENERO:DICIEMBRE!AT260)</f>
        <v>0</v>
      </c>
      <c r="AU260" s="25">
        <f>SUM(ENERO:DICIEMBRE!AU260)</f>
        <v>0</v>
      </c>
      <c r="AV260" s="25">
        <f>SUM(ENERO:DICIEMBRE!AV260)</f>
        <v>0</v>
      </c>
      <c r="AW260" s="25">
        <f>SUM(ENERO:DICIEMBRE!AW260)</f>
        <v>0</v>
      </c>
      <c r="AX260" s="29" t="str">
        <f t="shared" si="150"/>
        <v/>
      </c>
      <c r="BT260" s="3"/>
      <c r="BU260" s="3"/>
      <c r="BV260" s="4"/>
      <c r="BW260" s="4"/>
      <c r="CA260" s="31" t="str">
        <f t="shared" si="154"/>
        <v/>
      </c>
      <c r="CB260" s="31"/>
      <c r="CC260" s="31" t="str">
        <f t="shared" si="151"/>
        <v/>
      </c>
      <c r="CD260" s="31"/>
      <c r="CE260" s="31" t="str">
        <f t="shared" si="157"/>
        <v/>
      </c>
      <c r="CF260" s="31" t="str">
        <f t="shared" si="158"/>
        <v/>
      </c>
      <c r="CG260" s="31" t="str">
        <f t="shared" si="159"/>
        <v/>
      </c>
      <c r="CH260" s="32"/>
      <c r="CI260" s="32"/>
      <c r="CJ260" s="32"/>
      <c r="CK260" s="32"/>
      <c r="CL260" s="32">
        <f t="shared" si="164"/>
        <v>0</v>
      </c>
      <c r="CM260" s="32">
        <f t="shared" si="164"/>
        <v>0</v>
      </c>
      <c r="CN260" s="32">
        <f t="shared" si="164"/>
        <v>0</v>
      </c>
    </row>
    <row r="261" spans="1:92" ht="16.350000000000001" customHeight="1" x14ac:dyDescent="0.2">
      <c r="A261" s="2971"/>
      <c r="B261" s="2954" t="s">
        <v>266</v>
      </c>
      <c r="C261" s="2954"/>
      <c r="D261" s="406">
        <f t="shared" si="149"/>
        <v>0</v>
      </c>
      <c r="E261" s="474">
        <f t="shared" si="165"/>
        <v>0</v>
      </c>
      <c r="F261" s="475">
        <f t="shared" si="153"/>
        <v>0</v>
      </c>
      <c r="G261" s="25">
        <f>SUM(ENERO:DICIEMBRE!G261)</f>
        <v>0</v>
      </c>
      <c r="H261" s="25">
        <f>SUM(ENERO:DICIEMBRE!H261)</f>
        <v>0</v>
      </c>
      <c r="I261" s="25">
        <f>SUM(ENERO:DICIEMBRE!I261)</f>
        <v>0</v>
      </c>
      <c r="J261" s="25">
        <f>SUM(ENERO:DICIEMBRE!J261)</f>
        <v>0</v>
      </c>
      <c r="K261" s="25">
        <f>SUM(ENERO:DICIEMBRE!K261)</f>
        <v>0</v>
      </c>
      <c r="L261" s="25">
        <f>SUM(ENERO:DICIEMBRE!L261)</f>
        <v>0</v>
      </c>
      <c r="M261" s="25">
        <f>SUM(ENERO:DICIEMBRE!M261)</f>
        <v>0</v>
      </c>
      <c r="N261" s="25">
        <f>SUM(ENERO:DICIEMBRE!N261)</f>
        <v>0</v>
      </c>
      <c r="O261" s="25">
        <f>SUM(ENERO:DICIEMBRE!O261)</f>
        <v>0</v>
      </c>
      <c r="P261" s="25">
        <f>SUM(ENERO:DICIEMBRE!P261)</f>
        <v>0</v>
      </c>
      <c r="Q261" s="25">
        <f>SUM(ENERO:DICIEMBRE!Q261)</f>
        <v>0</v>
      </c>
      <c r="R261" s="25">
        <f>SUM(ENERO:DICIEMBRE!R261)</f>
        <v>0</v>
      </c>
      <c r="S261" s="25">
        <f>SUM(ENERO:DICIEMBRE!S261)</f>
        <v>0</v>
      </c>
      <c r="T261" s="25">
        <f>SUM(ENERO:DICIEMBRE!T261)</f>
        <v>0</v>
      </c>
      <c r="U261" s="25">
        <f>SUM(ENERO:DICIEMBRE!U261)</f>
        <v>0</v>
      </c>
      <c r="V261" s="25">
        <f>SUM(ENERO:DICIEMBRE!V261)</f>
        <v>0</v>
      </c>
      <c r="W261" s="25">
        <f>SUM(ENERO:DICIEMBRE!W261)</f>
        <v>0</v>
      </c>
      <c r="X261" s="25">
        <f>SUM(ENERO:DICIEMBRE!X261)</f>
        <v>0</v>
      </c>
      <c r="Y261" s="25">
        <f>SUM(ENERO:DICIEMBRE!Y261)</f>
        <v>0</v>
      </c>
      <c r="Z261" s="25">
        <f>SUM(ENERO:DICIEMBRE!Z261)</f>
        <v>0</v>
      </c>
      <c r="AA261" s="25">
        <f>SUM(ENERO:DICIEMBRE!AA261)</f>
        <v>0</v>
      </c>
      <c r="AB261" s="25">
        <f>SUM(ENERO:DICIEMBRE!AB261)</f>
        <v>0</v>
      </c>
      <c r="AC261" s="25">
        <f>SUM(ENERO:DICIEMBRE!AC261)</f>
        <v>0</v>
      </c>
      <c r="AD261" s="25">
        <f>SUM(ENERO:DICIEMBRE!AD261)</f>
        <v>0</v>
      </c>
      <c r="AE261" s="25">
        <f>SUM(ENERO:DICIEMBRE!AE261)</f>
        <v>0</v>
      </c>
      <c r="AF261" s="25">
        <f>SUM(ENERO:DICIEMBRE!AF261)</f>
        <v>0</v>
      </c>
      <c r="AG261" s="25">
        <f>SUM(ENERO:DICIEMBRE!AG261)</f>
        <v>0</v>
      </c>
      <c r="AH261" s="25">
        <f>SUM(ENERO:DICIEMBRE!AH261)</f>
        <v>0</v>
      </c>
      <c r="AI261" s="25">
        <f>SUM(ENERO:DICIEMBRE!AI261)</f>
        <v>0</v>
      </c>
      <c r="AJ261" s="25">
        <f>SUM(ENERO:DICIEMBRE!AJ261)</f>
        <v>0</v>
      </c>
      <c r="AK261" s="25">
        <f>SUM(ENERO:DICIEMBRE!AK261)</f>
        <v>0</v>
      </c>
      <c r="AL261" s="25">
        <f>SUM(ENERO:DICIEMBRE!AL261)</f>
        <v>0</v>
      </c>
      <c r="AM261" s="25">
        <f>SUM(ENERO:DICIEMBRE!AM261)</f>
        <v>0</v>
      </c>
      <c r="AN261" s="25">
        <f>SUM(ENERO:DICIEMBRE!AN261)</f>
        <v>0</v>
      </c>
      <c r="AO261" s="500"/>
      <c r="AP261" s="477"/>
      <c r="AQ261" s="476"/>
      <c r="AR261" s="487"/>
      <c r="AS261" s="25">
        <f>SUM(ENERO:DICIEMBRE!AS261)</f>
        <v>0</v>
      </c>
      <c r="AT261" s="25">
        <f>SUM(ENERO:DICIEMBRE!AT261)</f>
        <v>0</v>
      </c>
      <c r="AU261" s="25">
        <f>SUM(ENERO:DICIEMBRE!AU261)</f>
        <v>0</v>
      </c>
      <c r="AV261" s="25">
        <f>SUM(ENERO:DICIEMBRE!AV261)</f>
        <v>0</v>
      </c>
      <c r="AW261" s="25">
        <f>SUM(ENERO:DICIEMBRE!AW261)</f>
        <v>0</v>
      </c>
      <c r="AX261" s="29" t="str">
        <f t="shared" si="150"/>
        <v/>
      </c>
      <c r="BT261" s="3"/>
      <c r="BU261" s="3"/>
      <c r="BV261" s="4"/>
      <c r="BW261" s="4"/>
      <c r="CA261" s="31" t="str">
        <f t="shared" si="154"/>
        <v/>
      </c>
      <c r="CB261" s="31"/>
      <c r="CC261" s="31" t="str">
        <f t="shared" si="151"/>
        <v/>
      </c>
      <c r="CD261" s="31"/>
      <c r="CE261" s="31" t="str">
        <f t="shared" si="157"/>
        <v/>
      </c>
      <c r="CF261" s="31" t="str">
        <f t="shared" si="158"/>
        <v/>
      </c>
      <c r="CG261" s="31" t="str">
        <f t="shared" si="159"/>
        <v/>
      </c>
      <c r="CH261" s="32"/>
      <c r="CI261" s="32"/>
      <c r="CJ261" s="32"/>
      <c r="CK261" s="32"/>
      <c r="CL261" s="32">
        <f t="shared" si="164"/>
        <v>0</v>
      </c>
      <c r="CM261" s="32">
        <f t="shared" si="164"/>
        <v>0</v>
      </c>
      <c r="CN261" s="32">
        <f t="shared" si="164"/>
        <v>0</v>
      </c>
    </row>
    <row r="262" spans="1:92" ht="16.350000000000001" customHeight="1" x14ac:dyDescent="0.2">
      <c r="A262" s="2971"/>
      <c r="B262" s="2954" t="s">
        <v>267</v>
      </c>
      <c r="C262" s="2954"/>
      <c r="D262" s="406">
        <f t="shared" si="149"/>
        <v>0</v>
      </c>
      <c r="E262" s="474">
        <f t="shared" si="165"/>
        <v>0</v>
      </c>
      <c r="F262" s="475">
        <f t="shared" si="153"/>
        <v>0</v>
      </c>
      <c r="G262" s="25">
        <f>SUM(ENERO:DICIEMBRE!G262)</f>
        <v>0</v>
      </c>
      <c r="H262" s="25">
        <f>SUM(ENERO:DICIEMBRE!H262)</f>
        <v>0</v>
      </c>
      <c r="I262" s="25">
        <f>SUM(ENERO:DICIEMBRE!I262)</f>
        <v>0</v>
      </c>
      <c r="J262" s="25">
        <f>SUM(ENERO:DICIEMBRE!J262)</f>
        <v>0</v>
      </c>
      <c r="K262" s="25">
        <f>SUM(ENERO:DICIEMBRE!K262)</f>
        <v>0</v>
      </c>
      <c r="L262" s="25">
        <f>SUM(ENERO:DICIEMBRE!L262)</f>
        <v>0</v>
      </c>
      <c r="M262" s="25">
        <f>SUM(ENERO:DICIEMBRE!M262)</f>
        <v>0</v>
      </c>
      <c r="N262" s="25">
        <f>SUM(ENERO:DICIEMBRE!N262)</f>
        <v>0</v>
      </c>
      <c r="O262" s="25">
        <f>SUM(ENERO:DICIEMBRE!O262)</f>
        <v>0</v>
      </c>
      <c r="P262" s="25">
        <f>SUM(ENERO:DICIEMBRE!P262)</f>
        <v>0</v>
      </c>
      <c r="Q262" s="25">
        <f>SUM(ENERO:DICIEMBRE!Q262)</f>
        <v>0</v>
      </c>
      <c r="R262" s="25">
        <f>SUM(ENERO:DICIEMBRE!R262)</f>
        <v>0</v>
      </c>
      <c r="S262" s="25">
        <f>SUM(ENERO:DICIEMBRE!S262)</f>
        <v>0</v>
      </c>
      <c r="T262" s="25">
        <f>SUM(ENERO:DICIEMBRE!T262)</f>
        <v>0</v>
      </c>
      <c r="U262" s="25">
        <f>SUM(ENERO:DICIEMBRE!U262)</f>
        <v>0</v>
      </c>
      <c r="V262" s="25">
        <f>SUM(ENERO:DICIEMBRE!V262)</f>
        <v>0</v>
      </c>
      <c r="W262" s="25">
        <f>SUM(ENERO:DICIEMBRE!W262)</f>
        <v>0</v>
      </c>
      <c r="X262" s="25">
        <f>SUM(ENERO:DICIEMBRE!X262)</f>
        <v>0</v>
      </c>
      <c r="Y262" s="25">
        <f>SUM(ENERO:DICIEMBRE!Y262)</f>
        <v>0</v>
      </c>
      <c r="Z262" s="25">
        <f>SUM(ENERO:DICIEMBRE!Z262)</f>
        <v>0</v>
      </c>
      <c r="AA262" s="25">
        <f>SUM(ENERO:DICIEMBRE!AA262)</f>
        <v>0</v>
      </c>
      <c r="AB262" s="25">
        <f>SUM(ENERO:DICIEMBRE!AB262)</f>
        <v>0</v>
      </c>
      <c r="AC262" s="25">
        <f>SUM(ENERO:DICIEMBRE!AC262)</f>
        <v>0</v>
      </c>
      <c r="AD262" s="25">
        <f>SUM(ENERO:DICIEMBRE!AD262)</f>
        <v>0</v>
      </c>
      <c r="AE262" s="25">
        <f>SUM(ENERO:DICIEMBRE!AE262)</f>
        <v>0</v>
      </c>
      <c r="AF262" s="25">
        <f>SUM(ENERO:DICIEMBRE!AF262)</f>
        <v>0</v>
      </c>
      <c r="AG262" s="25">
        <f>SUM(ENERO:DICIEMBRE!AG262)</f>
        <v>0</v>
      </c>
      <c r="AH262" s="25">
        <f>SUM(ENERO:DICIEMBRE!AH262)</f>
        <v>0</v>
      </c>
      <c r="AI262" s="25">
        <f>SUM(ENERO:DICIEMBRE!AI262)</f>
        <v>0</v>
      </c>
      <c r="AJ262" s="25">
        <f>SUM(ENERO:DICIEMBRE!AJ262)</f>
        <v>0</v>
      </c>
      <c r="AK262" s="25">
        <f>SUM(ENERO:DICIEMBRE!AK262)</f>
        <v>0</v>
      </c>
      <c r="AL262" s="25">
        <f>SUM(ENERO:DICIEMBRE!AL262)</f>
        <v>0</v>
      </c>
      <c r="AM262" s="25">
        <f>SUM(ENERO:DICIEMBRE!AM262)</f>
        <v>0</v>
      </c>
      <c r="AN262" s="25">
        <f>SUM(ENERO:DICIEMBRE!AN262)</f>
        <v>0</v>
      </c>
      <c r="AO262" s="500"/>
      <c r="AP262" s="477"/>
      <c r="AQ262" s="476"/>
      <c r="AR262" s="487"/>
      <c r="AS262" s="25">
        <f>SUM(ENERO:DICIEMBRE!AS262)</f>
        <v>0</v>
      </c>
      <c r="AT262" s="25">
        <f>SUM(ENERO:DICIEMBRE!AT262)</f>
        <v>0</v>
      </c>
      <c r="AU262" s="25">
        <f>SUM(ENERO:DICIEMBRE!AU262)</f>
        <v>0</v>
      </c>
      <c r="AV262" s="25">
        <f>SUM(ENERO:DICIEMBRE!AV262)</f>
        <v>0</v>
      </c>
      <c r="AW262" s="25">
        <f>SUM(ENERO:DICIEMBRE!AW262)</f>
        <v>0</v>
      </c>
      <c r="AX262" s="29" t="str">
        <f t="shared" si="150"/>
        <v/>
      </c>
      <c r="BT262" s="3"/>
      <c r="BU262" s="3"/>
      <c r="BV262" s="4"/>
      <c r="BW262" s="4"/>
      <c r="CA262" s="31" t="str">
        <f t="shared" si="154"/>
        <v/>
      </c>
      <c r="CB262" s="31"/>
      <c r="CC262" s="31" t="str">
        <f t="shared" si="151"/>
        <v/>
      </c>
      <c r="CD262" s="31"/>
      <c r="CE262" s="31" t="str">
        <f t="shared" si="157"/>
        <v/>
      </c>
      <c r="CF262" s="31" t="str">
        <f t="shared" si="158"/>
        <v/>
      </c>
      <c r="CG262" s="31" t="str">
        <f t="shared" si="159"/>
        <v/>
      </c>
      <c r="CH262" s="32"/>
      <c r="CI262" s="32"/>
      <c r="CJ262" s="32"/>
      <c r="CK262" s="32"/>
      <c r="CL262" s="32">
        <f t="shared" si="164"/>
        <v>0</v>
      </c>
      <c r="CM262" s="32">
        <f t="shared" si="164"/>
        <v>0</v>
      </c>
      <c r="CN262" s="32">
        <f t="shared" si="164"/>
        <v>0</v>
      </c>
    </row>
    <row r="263" spans="1:92" ht="16.350000000000001" customHeight="1" x14ac:dyDescent="0.2">
      <c r="A263" s="2971"/>
      <c r="B263" s="2957" t="s">
        <v>268</v>
      </c>
      <c r="C263" s="2958"/>
      <c r="D263" s="406">
        <f t="shared" si="149"/>
        <v>0</v>
      </c>
      <c r="E263" s="474">
        <f t="shared" si="165"/>
        <v>0</v>
      </c>
      <c r="F263" s="475">
        <f t="shared" si="153"/>
        <v>0</v>
      </c>
      <c r="G263" s="25">
        <f>SUM(ENERO:DICIEMBRE!G263)</f>
        <v>0</v>
      </c>
      <c r="H263" s="25">
        <f>SUM(ENERO:DICIEMBRE!H263)</f>
        <v>0</v>
      </c>
      <c r="I263" s="25">
        <f>SUM(ENERO:DICIEMBRE!I263)</f>
        <v>0</v>
      </c>
      <c r="J263" s="25">
        <f>SUM(ENERO:DICIEMBRE!J263)</f>
        <v>0</v>
      </c>
      <c r="K263" s="25">
        <f>SUM(ENERO:DICIEMBRE!K263)</f>
        <v>0</v>
      </c>
      <c r="L263" s="25">
        <f>SUM(ENERO:DICIEMBRE!L263)</f>
        <v>0</v>
      </c>
      <c r="M263" s="25">
        <f>SUM(ENERO:DICIEMBRE!M263)</f>
        <v>0</v>
      </c>
      <c r="N263" s="25">
        <f>SUM(ENERO:DICIEMBRE!N263)</f>
        <v>0</v>
      </c>
      <c r="O263" s="25">
        <f>SUM(ENERO:DICIEMBRE!O263)</f>
        <v>0</v>
      </c>
      <c r="P263" s="25">
        <f>SUM(ENERO:DICIEMBRE!P263)</f>
        <v>0</v>
      </c>
      <c r="Q263" s="25">
        <f>SUM(ENERO:DICIEMBRE!Q263)</f>
        <v>0</v>
      </c>
      <c r="R263" s="25">
        <f>SUM(ENERO:DICIEMBRE!R263)</f>
        <v>0</v>
      </c>
      <c r="S263" s="25">
        <f>SUM(ENERO:DICIEMBRE!S263)</f>
        <v>0</v>
      </c>
      <c r="T263" s="25">
        <f>SUM(ENERO:DICIEMBRE!T263)</f>
        <v>0</v>
      </c>
      <c r="U263" s="25">
        <f>SUM(ENERO:DICIEMBRE!U263)</f>
        <v>0</v>
      </c>
      <c r="V263" s="25">
        <f>SUM(ENERO:DICIEMBRE!V263)</f>
        <v>0</v>
      </c>
      <c r="W263" s="25">
        <f>SUM(ENERO:DICIEMBRE!W263)</f>
        <v>0</v>
      </c>
      <c r="X263" s="25">
        <f>SUM(ENERO:DICIEMBRE!X263)</f>
        <v>0</v>
      </c>
      <c r="Y263" s="25">
        <f>SUM(ENERO:DICIEMBRE!Y263)</f>
        <v>0</v>
      </c>
      <c r="Z263" s="25">
        <f>SUM(ENERO:DICIEMBRE!Z263)</f>
        <v>0</v>
      </c>
      <c r="AA263" s="25">
        <f>SUM(ENERO:DICIEMBRE!AA263)</f>
        <v>0</v>
      </c>
      <c r="AB263" s="25">
        <f>SUM(ENERO:DICIEMBRE!AB263)</f>
        <v>0</v>
      </c>
      <c r="AC263" s="25">
        <f>SUM(ENERO:DICIEMBRE!AC263)</f>
        <v>0</v>
      </c>
      <c r="AD263" s="25">
        <f>SUM(ENERO:DICIEMBRE!AD263)</f>
        <v>0</v>
      </c>
      <c r="AE263" s="25">
        <f>SUM(ENERO:DICIEMBRE!AE263)</f>
        <v>0</v>
      </c>
      <c r="AF263" s="25">
        <f>SUM(ENERO:DICIEMBRE!AF263)</f>
        <v>0</v>
      </c>
      <c r="AG263" s="25">
        <f>SUM(ENERO:DICIEMBRE!AG263)</f>
        <v>0</v>
      </c>
      <c r="AH263" s="25">
        <f>SUM(ENERO:DICIEMBRE!AH263)</f>
        <v>0</v>
      </c>
      <c r="AI263" s="25">
        <f>SUM(ENERO:DICIEMBRE!AI263)</f>
        <v>0</v>
      </c>
      <c r="AJ263" s="25">
        <f>SUM(ENERO:DICIEMBRE!AJ263)</f>
        <v>0</v>
      </c>
      <c r="AK263" s="25">
        <f>SUM(ENERO:DICIEMBRE!AK263)</f>
        <v>0</v>
      </c>
      <c r="AL263" s="25">
        <f>SUM(ENERO:DICIEMBRE!AL263)</f>
        <v>0</v>
      </c>
      <c r="AM263" s="25">
        <f>SUM(ENERO:DICIEMBRE!AM263)</f>
        <v>0</v>
      </c>
      <c r="AN263" s="25">
        <f>SUM(ENERO:DICIEMBRE!AN263)</f>
        <v>0</v>
      </c>
      <c r="AO263" s="500"/>
      <c r="AP263" s="477"/>
      <c r="AQ263" s="476"/>
      <c r="AR263" s="487"/>
      <c r="AS263" s="25">
        <f>SUM(ENERO:DICIEMBRE!AS263)</f>
        <v>0</v>
      </c>
      <c r="AT263" s="25">
        <f>SUM(ENERO:DICIEMBRE!AT263)</f>
        <v>0</v>
      </c>
      <c r="AU263" s="25">
        <f>SUM(ENERO:DICIEMBRE!AU263)</f>
        <v>0</v>
      </c>
      <c r="AV263" s="25">
        <f>SUM(ENERO:DICIEMBRE!AV263)</f>
        <v>0</v>
      </c>
      <c r="AW263" s="25">
        <f>SUM(ENERO:DICIEMBRE!AW263)</f>
        <v>0</v>
      </c>
      <c r="AX263" s="29" t="str">
        <f t="shared" si="150"/>
        <v/>
      </c>
      <c r="BT263" s="3"/>
      <c r="BU263" s="3"/>
      <c r="BV263" s="4"/>
      <c r="BW263" s="4"/>
      <c r="CA263" s="31" t="str">
        <f t="shared" si="154"/>
        <v/>
      </c>
      <c r="CB263" s="31"/>
      <c r="CC263" s="31" t="str">
        <f t="shared" si="151"/>
        <v/>
      </c>
      <c r="CD263" s="31"/>
      <c r="CE263" s="31" t="str">
        <f t="shared" si="157"/>
        <v/>
      </c>
      <c r="CF263" s="31" t="str">
        <f t="shared" si="158"/>
        <v/>
      </c>
      <c r="CG263" s="31" t="str">
        <f t="shared" si="159"/>
        <v/>
      </c>
      <c r="CH263" s="32"/>
      <c r="CI263" s="32"/>
      <c r="CJ263" s="32"/>
      <c r="CK263" s="32"/>
      <c r="CL263" s="32">
        <f t="shared" si="164"/>
        <v>0</v>
      </c>
      <c r="CM263" s="32">
        <f t="shared" si="164"/>
        <v>0</v>
      </c>
      <c r="CN263" s="32">
        <f t="shared" si="164"/>
        <v>0</v>
      </c>
    </row>
    <row r="264" spans="1:92" ht="16.350000000000001" customHeight="1" x14ac:dyDescent="0.2">
      <c r="A264" s="2972"/>
      <c r="B264" s="2969" t="s">
        <v>269</v>
      </c>
      <c r="C264" s="2969"/>
      <c r="D264" s="501">
        <f t="shared" si="149"/>
        <v>0</v>
      </c>
      <c r="E264" s="502">
        <f t="shared" si="165"/>
        <v>0</v>
      </c>
      <c r="F264" s="503">
        <f t="shared" si="153"/>
        <v>0</v>
      </c>
      <c r="G264" s="25">
        <f>SUM(ENERO:DICIEMBRE!G264)</f>
        <v>0</v>
      </c>
      <c r="H264" s="25">
        <f>SUM(ENERO:DICIEMBRE!H264)</f>
        <v>0</v>
      </c>
      <c r="I264" s="25">
        <f>SUM(ENERO:DICIEMBRE!I264)</f>
        <v>0</v>
      </c>
      <c r="J264" s="25">
        <f>SUM(ENERO:DICIEMBRE!J264)</f>
        <v>0</v>
      </c>
      <c r="K264" s="25">
        <f>SUM(ENERO:DICIEMBRE!K264)</f>
        <v>0</v>
      </c>
      <c r="L264" s="25">
        <f>SUM(ENERO:DICIEMBRE!L264)</f>
        <v>0</v>
      </c>
      <c r="M264" s="25">
        <f>SUM(ENERO:DICIEMBRE!M264)</f>
        <v>0</v>
      </c>
      <c r="N264" s="25">
        <f>SUM(ENERO:DICIEMBRE!N264)</f>
        <v>0</v>
      </c>
      <c r="O264" s="25">
        <f>SUM(ENERO:DICIEMBRE!O264)</f>
        <v>0</v>
      </c>
      <c r="P264" s="25">
        <f>SUM(ENERO:DICIEMBRE!P264)</f>
        <v>0</v>
      </c>
      <c r="Q264" s="25">
        <f>SUM(ENERO:DICIEMBRE!Q264)</f>
        <v>0</v>
      </c>
      <c r="R264" s="25">
        <f>SUM(ENERO:DICIEMBRE!R264)</f>
        <v>0</v>
      </c>
      <c r="S264" s="25">
        <f>SUM(ENERO:DICIEMBRE!S264)</f>
        <v>0</v>
      </c>
      <c r="T264" s="25">
        <f>SUM(ENERO:DICIEMBRE!T264)</f>
        <v>0</v>
      </c>
      <c r="U264" s="25">
        <f>SUM(ENERO:DICIEMBRE!U264)</f>
        <v>0</v>
      </c>
      <c r="V264" s="25">
        <f>SUM(ENERO:DICIEMBRE!V264)</f>
        <v>0</v>
      </c>
      <c r="W264" s="25">
        <f>SUM(ENERO:DICIEMBRE!W264)</f>
        <v>0</v>
      </c>
      <c r="X264" s="25">
        <f>SUM(ENERO:DICIEMBRE!X264)</f>
        <v>0</v>
      </c>
      <c r="Y264" s="25">
        <f>SUM(ENERO:DICIEMBRE!Y264)</f>
        <v>0</v>
      </c>
      <c r="Z264" s="25">
        <f>SUM(ENERO:DICIEMBRE!Z264)</f>
        <v>0</v>
      </c>
      <c r="AA264" s="25">
        <f>SUM(ENERO:DICIEMBRE!AA264)</f>
        <v>0</v>
      </c>
      <c r="AB264" s="25">
        <f>SUM(ENERO:DICIEMBRE!AB264)</f>
        <v>0</v>
      </c>
      <c r="AC264" s="25">
        <f>SUM(ENERO:DICIEMBRE!AC264)</f>
        <v>0</v>
      </c>
      <c r="AD264" s="25">
        <f>SUM(ENERO:DICIEMBRE!AD264)</f>
        <v>0</v>
      </c>
      <c r="AE264" s="25">
        <f>SUM(ENERO:DICIEMBRE!AE264)</f>
        <v>0</v>
      </c>
      <c r="AF264" s="25">
        <f>SUM(ENERO:DICIEMBRE!AF264)</f>
        <v>0</v>
      </c>
      <c r="AG264" s="25">
        <f>SUM(ENERO:DICIEMBRE!AG264)</f>
        <v>0</v>
      </c>
      <c r="AH264" s="25">
        <f>SUM(ENERO:DICIEMBRE!AH264)</f>
        <v>0</v>
      </c>
      <c r="AI264" s="25">
        <f>SUM(ENERO:DICIEMBRE!AI264)</f>
        <v>0</v>
      </c>
      <c r="AJ264" s="25">
        <f>SUM(ENERO:DICIEMBRE!AJ264)</f>
        <v>0</v>
      </c>
      <c r="AK264" s="25">
        <f>SUM(ENERO:DICIEMBRE!AK264)</f>
        <v>0</v>
      </c>
      <c r="AL264" s="25">
        <f>SUM(ENERO:DICIEMBRE!AL264)</f>
        <v>0</v>
      </c>
      <c r="AM264" s="25">
        <f>SUM(ENERO:DICIEMBRE!AM264)</f>
        <v>0</v>
      </c>
      <c r="AN264" s="25">
        <f>SUM(ENERO:DICIEMBRE!AN264)</f>
        <v>0</v>
      </c>
      <c r="AO264" s="504"/>
      <c r="AP264" s="505"/>
      <c r="AQ264" s="506"/>
      <c r="AR264" s="507"/>
      <c r="AS264" s="25">
        <f>SUM(ENERO:DICIEMBRE!AS264)</f>
        <v>0</v>
      </c>
      <c r="AT264" s="25">
        <f>SUM(ENERO:DICIEMBRE!AT264)</f>
        <v>0</v>
      </c>
      <c r="AU264" s="25">
        <f>SUM(ENERO:DICIEMBRE!AU264)</f>
        <v>0</v>
      </c>
      <c r="AV264" s="25">
        <f>SUM(ENERO:DICIEMBRE!AV264)</f>
        <v>0</v>
      </c>
      <c r="AW264" s="25">
        <f>SUM(ENERO:DICIEMBRE!AW264)</f>
        <v>0</v>
      </c>
      <c r="AX264" s="29" t="str">
        <f t="shared" si="150"/>
        <v/>
      </c>
      <c r="BT264" s="3"/>
      <c r="BU264" s="3"/>
      <c r="BV264" s="4"/>
      <c r="BW264" s="4"/>
      <c r="CA264" s="31" t="str">
        <f t="shared" si="154"/>
        <v/>
      </c>
      <c r="CB264" s="31"/>
      <c r="CC264" s="31" t="str">
        <f t="shared" si="151"/>
        <v/>
      </c>
      <c r="CD264" s="31"/>
      <c r="CE264" s="31" t="str">
        <f t="shared" si="157"/>
        <v/>
      </c>
      <c r="CF264" s="31" t="str">
        <f t="shared" si="158"/>
        <v/>
      </c>
      <c r="CG264" s="31" t="str">
        <f t="shared" si="159"/>
        <v/>
      </c>
      <c r="CH264" s="32"/>
      <c r="CI264" s="32"/>
      <c r="CJ264" s="32"/>
      <c r="CK264" s="32"/>
      <c r="CL264" s="32">
        <f t="shared" si="164"/>
        <v>0</v>
      </c>
      <c r="CM264" s="32">
        <f t="shared" si="164"/>
        <v>0</v>
      </c>
      <c r="CN264" s="32">
        <f t="shared" si="164"/>
        <v>0</v>
      </c>
    </row>
    <row r="265" spans="1:92" ht="16.350000000000001" customHeight="1" x14ac:dyDescent="0.2">
      <c r="A265" s="2973" t="s">
        <v>104</v>
      </c>
      <c r="B265" s="2953" t="s">
        <v>264</v>
      </c>
      <c r="C265" s="2953"/>
      <c r="D265" s="400">
        <f t="shared" si="149"/>
        <v>285</v>
      </c>
      <c r="E265" s="465">
        <f t="shared" si="165"/>
        <v>92</v>
      </c>
      <c r="F265" s="466">
        <f t="shared" si="153"/>
        <v>193</v>
      </c>
      <c r="G265" s="25">
        <f>SUM(ENERO:DICIEMBRE!G265)</f>
        <v>0</v>
      </c>
      <c r="H265" s="25">
        <f>SUM(ENERO:DICIEMBRE!H265)</f>
        <v>0</v>
      </c>
      <c r="I265" s="25">
        <f>SUM(ENERO:DICIEMBRE!I265)</f>
        <v>0</v>
      </c>
      <c r="J265" s="25">
        <f>SUM(ENERO:DICIEMBRE!J265)</f>
        <v>0</v>
      </c>
      <c r="K265" s="25">
        <f>SUM(ENERO:DICIEMBRE!K265)</f>
        <v>0</v>
      </c>
      <c r="L265" s="25">
        <f>SUM(ENERO:DICIEMBRE!L265)</f>
        <v>0</v>
      </c>
      <c r="M265" s="25">
        <f>SUM(ENERO:DICIEMBRE!M265)</f>
        <v>1</v>
      </c>
      <c r="N265" s="25">
        <f>SUM(ENERO:DICIEMBRE!N265)</f>
        <v>0</v>
      </c>
      <c r="O265" s="25">
        <f>SUM(ENERO:DICIEMBRE!O265)</f>
        <v>0</v>
      </c>
      <c r="P265" s="25">
        <f>SUM(ENERO:DICIEMBRE!P265)</f>
        <v>0</v>
      </c>
      <c r="Q265" s="25">
        <f>SUM(ENERO:DICIEMBRE!Q265)</f>
        <v>0</v>
      </c>
      <c r="R265" s="25">
        <f>SUM(ENERO:DICIEMBRE!R265)</f>
        <v>0</v>
      </c>
      <c r="S265" s="25">
        <f>SUM(ENERO:DICIEMBRE!S265)</f>
        <v>0</v>
      </c>
      <c r="T265" s="25">
        <f>SUM(ENERO:DICIEMBRE!T265)</f>
        <v>0</v>
      </c>
      <c r="U265" s="25">
        <f>SUM(ENERO:DICIEMBRE!U265)</f>
        <v>1</v>
      </c>
      <c r="V265" s="25">
        <f>SUM(ENERO:DICIEMBRE!V265)</f>
        <v>0</v>
      </c>
      <c r="W265" s="25">
        <f>SUM(ENERO:DICIEMBRE!W265)</f>
        <v>10</v>
      </c>
      <c r="X265" s="25">
        <f>SUM(ENERO:DICIEMBRE!X265)</f>
        <v>3</v>
      </c>
      <c r="Y265" s="25">
        <f>SUM(ENERO:DICIEMBRE!Y265)</f>
        <v>11</v>
      </c>
      <c r="Z265" s="25">
        <f>SUM(ENERO:DICIEMBRE!Z265)</f>
        <v>12</v>
      </c>
      <c r="AA265" s="25">
        <f>SUM(ENERO:DICIEMBRE!AA265)</f>
        <v>6</v>
      </c>
      <c r="AB265" s="25">
        <f>SUM(ENERO:DICIEMBRE!AB265)</f>
        <v>9</v>
      </c>
      <c r="AC265" s="25">
        <f>SUM(ENERO:DICIEMBRE!AC265)</f>
        <v>3</v>
      </c>
      <c r="AD265" s="25">
        <f>SUM(ENERO:DICIEMBRE!AD265)</f>
        <v>24</v>
      </c>
      <c r="AE265" s="25">
        <f>SUM(ENERO:DICIEMBRE!AE265)</f>
        <v>3</v>
      </c>
      <c r="AF265" s="25">
        <f>SUM(ENERO:DICIEMBRE!AF265)</f>
        <v>42</v>
      </c>
      <c r="AG265" s="25">
        <f>SUM(ENERO:DICIEMBRE!AG265)</f>
        <v>32</v>
      </c>
      <c r="AH265" s="25">
        <f>SUM(ENERO:DICIEMBRE!AH265)</f>
        <v>55</v>
      </c>
      <c r="AI265" s="25">
        <f>SUM(ENERO:DICIEMBRE!AI265)</f>
        <v>10</v>
      </c>
      <c r="AJ265" s="25">
        <f>SUM(ENERO:DICIEMBRE!AJ265)</f>
        <v>17</v>
      </c>
      <c r="AK265" s="25">
        <f>SUM(ENERO:DICIEMBRE!AK265)</f>
        <v>8</v>
      </c>
      <c r="AL265" s="25">
        <f>SUM(ENERO:DICIEMBRE!AL265)</f>
        <v>28</v>
      </c>
      <c r="AM265" s="25">
        <f>SUM(ENERO:DICIEMBRE!AM265)</f>
        <v>7</v>
      </c>
      <c r="AN265" s="25">
        <f>SUM(ENERO:DICIEMBRE!AN265)</f>
        <v>3</v>
      </c>
      <c r="AO265" s="25">
        <f>SUM(ENERO:DICIEMBRE!AO265)</f>
        <v>15</v>
      </c>
      <c r="AP265" s="25">
        <f>SUM(ENERO:DICIEMBRE!AP265)</f>
        <v>4</v>
      </c>
      <c r="AQ265" s="25">
        <f>SUM(ENERO:DICIEMBRE!AQ265)</f>
        <v>62</v>
      </c>
      <c r="AR265" s="25">
        <f>SUM(ENERO:DICIEMBRE!AR265)</f>
        <v>65</v>
      </c>
      <c r="AS265" s="25">
        <f>SUM(ENERO:DICIEMBRE!AS265)</f>
        <v>57</v>
      </c>
      <c r="AT265" s="25">
        <f>SUM(ENERO:DICIEMBRE!AT265)</f>
        <v>0</v>
      </c>
      <c r="AU265" s="25">
        <f>SUM(ENERO:DICIEMBRE!AU265)</f>
        <v>0</v>
      </c>
      <c r="AV265" s="25">
        <f>SUM(ENERO:DICIEMBRE!AV265)</f>
        <v>0</v>
      </c>
      <c r="AW265" s="25">
        <f>SUM(ENERO:DICIEMBRE!AW265)</f>
        <v>0</v>
      </c>
      <c r="AX265" s="29" t="str">
        <f t="shared" si="150"/>
        <v/>
      </c>
      <c r="BT265" s="3"/>
      <c r="BU265" s="3"/>
      <c r="BV265" s="4"/>
      <c r="BW265" s="4"/>
      <c r="CA265" s="31" t="str">
        <f t="shared" si="154"/>
        <v/>
      </c>
      <c r="CB265" s="31" t="str">
        <f t="shared" si="155"/>
        <v/>
      </c>
      <c r="CC265" s="31" t="str">
        <f t="shared" si="151"/>
        <v/>
      </c>
      <c r="CD265" s="31" t="str">
        <f t="shared" si="156"/>
        <v/>
      </c>
      <c r="CE265" s="31" t="str">
        <f t="shared" si="157"/>
        <v/>
      </c>
      <c r="CF265" s="31" t="str">
        <f t="shared" si="158"/>
        <v/>
      </c>
      <c r="CG265" s="31" t="str">
        <f t="shared" si="159"/>
        <v/>
      </c>
      <c r="CH265" s="32">
        <f t="shared" si="160"/>
        <v>0</v>
      </c>
      <c r="CI265" s="32">
        <f t="shared" si="161"/>
        <v>0</v>
      </c>
      <c r="CJ265" s="32">
        <f t="shared" si="162"/>
        <v>0</v>
      </c>
      <c r="CK265" s="32">
        <f t="shared" si="163"/>
        <v>0</v>
      </c>
      <c r="CL265" s="32">
        <f t="shared" si="164"/>
        <v>0</v>
      </c>
      <c r="CM265" s="32">
        <f t="shared" si="164"/>
        <v>0</v>
      </c>
      <c r="CN265" s="32">
        <f t="shared" si="164"/>
        <v>0</v>
      </c>
    </row>
    <row r="266" spans="1:92" ht="16.350000000000001" customHeight="1" x14ac:dyDescent="0.2">
      <c r="A266" s="2912"/>
      <c r="B266" s="2954" t="s">
        <v>265</v>
      </c>
      <c r="C266" s="2954"/>
      <c r="D266" s="406">
        <f t="shared" si="149"/>
        <v>861</v>
      </c>
      <c r="E266" s="474">
        <f t="shared" si="165"/>
        <v>214</v>
      </c>
      <c r="F266" s="475">
        <f t="shared" si="153"/>
        <v>647</v>
      </c>
      <c r="G266" s="25">
        <f>SUM(ENERO:DICIEMBRE!G266)</f>
        <v>0</v>
      </c>
      <c r="H266" s="25">
        <f>SUM(ENERO:DICIEMBRE!H266)</f>
        <v>0</v>
      </c>
      <c r="I266" s="25">
        <f>SUM(ENERO:DICIEMBRE!I266)</f>
        <v>0</v>
      </c>
      <c r="J266" s="25">
        <f>SUM(ENERO:DICIEMBRE!J266)</f>
        <v>0</v>
      </c>
      <c r="K266" s="25">
        <f>SUM(ENERO:DICIEMBRE!K266)</f>
        <v>0</v>
      </c>
      <c r="L266" s="25">
        <f>SUM(ENERO:DICIEMBRE!L266)</f>
        <v>0</v>
      </c>
      <c r="M266" s="25">
        <f>SUM(ENERO:DICIEMBRE!M266)</f>
        <v>0</v>
      </c>
      <c r="N266" s="25">
        <f>SUM(ENERO:DICIEMBRE!N266)</f>
        <v>0</v>
      </c>
      <c r="O266" s="25">
        <f>SUM(ENERO:DICIEMBRE!O266)</f>
        <v>0</v>
      </c>
      <c r="P266" s="25">
        <f>SUM(ENERO:DICIEMBRE!P266)</f>
        <v>0</v>
      </c>
      <c r="Q266" s="25">
        <f>SUM(ENERO:DICIEMBRE!Q266)</f>
        <v>0</v>
      </c>
      <c r="R266" s="25">
        <f>SUM(ENERO:DICIEMBRE!R266)</f>
        <v>0</v>
      </c>
      <c r="S266" s="25">
        <f>SUM(ENERO:DICIEMBRE!S266)</f>
        <v>0</v>
      </c>
      <c r="T266" s="25">
        <f>SUM(ENERO:DICIEMBRE!T266)</f>
        <v>0</v>
      </c>
      <c r="U266" s="25">
        <f>SUM(ENERO:DICIEMBRE!U266)</f>
        <v>0</v>
      </c>
      <c r="V266" s="25">
        <f>SUM(ENERO:DICIEMBRE!V266)</f>
        <v>1</v>
      </c>
      <c r="W266" s="25">
        <f>SUM(ENERO:DICIEMBRE!W266)</f>
        <v>19</v>
      </c>
      <c r="X266" s="25">
        <f>SUM(ENERO:DICIEMBRE!X266)</f>
        <v>13</v>
      </c>
      <c r="Y266" s="25">
        <f>SUM(ENERO:DICIEMBRE!Y266)</f>
        <v>28</v>
      </c>
      <c r="Z266" s="25">
        <f>SUM(ENERO:DICIEMBRE!Z266)</f>
        <v>46</v>
      </c>
      <c r="AA266" s="25">
        <f>SUM(ENERO:DICIEMBRE!AA266)</f>
        <v>12</v>
      </c>
      <c r="AB266" s="25">
        <f>SUM(ENERO:DICIEMBRE!AB266)</f>
        <v>12</v>
      </c>
      <c r="AC266" s="25">
        <f>SUM(ENERO:DICIEMBRE!AC266)</f>
        <v>11</v>
      </c>
      <c r="AD266" s="25">
        <f>SUM(ENERO:DICIEMBRE!AD266)</f>
        <v>95</v>
      </c>
      <c r="AE266" s="25">
        <f>SUM(ENERO:DICIEMBRE!AE266)</f>
        <v>11</v>
      </c>
      <c r="AF266" s="25">
        <f>SUM(ENERO:DICIEMBRE!AF266)</f>
        <v>119</v>
      </c>
      <c r="AG266" s="25">
        <f>SUM(ENERO:DICIEMBRE!AG266)</f>
        <v>76</v>
      </c>
      <c r="AH266" s="25">
        <f>SUM(ENERO:DICIEMBRE!AH266)</f>
        <v>207</v>
      </c>
      <c r="AI266" s="25">
        <f>SUM(ENERO:DICIEMBRE!AI266)</f>
        <v>11</v>
      </c>
      <c r="AJ266" s="25">
        <f>SUM(ENERO:DICIEMBRE!AJ266)</f>
        <v>67</v>
      </c>
      <c r="AK266" s="25">
        <f>SUM(ENERO:DICIEMBRE!AK266)</f>
        <v>27</v>
      </c>
      <c r="AL266" s="25">
        <f>SUM(ENERO:DICIEMBRE!AL266)</f>
        <v>67</v>
      </c>
      <c r="AM266" s="25">
        <f>SUM(ENERO:DICIEMBRE!AM266)</f>
        <v>19</v>
      </c>
      <c r="AN266" s="25">
        <f>SUM(ENERO:DICIEMBRE!AN266)</f>
        <v>20</v>
      </c>
      <c r="AO266" s="25">
        <f>SUM(ENERO:DICIEMBRE!AO266)</f>
        <v>27</v>
      </c>
      <c r="AP266" s="25">
        <f>SUM(ENERO:DICIEMBRE!AP266)</f>
        <v>18</v>
      </c>
      <c r="AQ266" s="476"/>
      <c r="AR266" s="487"/>
      <c r="AS266" s="25">
        <f>SUM(ENERO:DICIEMBRE!AS266)</f>
        <v>224</v>
      </c>
      <c r="AT266" s="25">
        <f>SUM(ENERO:DICIEMBRE!AT266)</f>
        <v>0</v>
      </c>
      <c r="AU266" s="25">
        <f>SUM(ENERO:DICIEMBRE!AU266)</f>
        <v>0</v>
      </c>
      <c r="AV266" s="25">
        <f>SUM(ENERO:DICIEMBRE!AV266)</f>
        <v>0</v>
      </c>
      <c r="AW266" s="25">
        <f>SUM(ENERO:DICIEMBRE!AW266)</f>
        <v>0</v>
      </c>
      <c r="AX266" s="29" t="str">
        <f t="shared" si="150"/>
        <v/>
      </c>
      <c r="BT266" s="3"/>
      <c r="BU266" s="3"/>
      <c r="BV266" s="4"/>
      <c r="BW266" s="4"/>
      <c r="CA266" s="31" t="str">
        <f t="shared" si="154"/>
        <v/>
      </c>
      <c r="CB266" s="31" t="str">
        <f t="shared" si="155"/>
        <v/>
      </c>
      <c r="CC266" s="31" t="str">
        <f t="shared" si="151"/>
        <v/>
      </c>
      <c r="CD266" s="31" t="str">
        <f t="shared" si="156"/>
        <v/>
      </c>
      <c r="CE266" s="31" t="str">
        <f t="shared" si="157"/>
        <v/>
      </c>
      <c r="CF266" s="31" t="str">
        <f t="shared" si="158"/>
        <v/>
      </c>
      <c r="CG266" s="31" t="str">
        <f t="shared" si="159"/>
        <v/>
      </c>
      <c r="CH266" s="32">
        <f t="shared" si="160"/>
        <v>0</v>
      </c>
      <c r="CI266" s="32"/>
      <c r="CJ266" s="32"/>
      <c r="CK266" s="32">
        <f t="shared" si="163"/>
        <v>0</v>
      </c>
      <c r="CL266" s="32">
        <f t="shared" si="164"/>
        <v>0</v>
      </c>
      <c r="CM266" s="32">
        <f t="shared" si="164"/>
        <v>0</v>
      </c>
      <c r="CN266" s="32">
        <f t="shared" si="164"/>
        <v>0</v>
      </c>
    </row>
    <row r="267" spans="1:92" ht="16.350000000000001" customHeight="1" x14ac:dyDescent="0.2">
      <c r="A267" s="2912"/>
      <c r="B267" s="2954" t="s">
        <v>266</v>
      </c>
      <c r="C267" s="2954"/>
      <c r="D267" s="406">
        <f t="shared" si="149"/>
        <v>284</v>
      </c>
      <c r="E267" s="474">
        <f t="shared" si="165"/>
        <v>84</v>
      </c>
      <c r="F267" s="475">
        <f t="shared" si="153"/>
        <v>200</v>
      </c>
      <c r="G267" s="25">
        <f>SUM(ENERO:DICIEMBRE!G267)</f>
        <v>0</v>
      </c>
      <c r="H267" s="25">
        <f>SUM(ENERO:DICIEMBRE!H267)</f>
        <v>0</v>
      </c>
      <c r="I267" s="25">
        <f>SUM(ENERO:DICIEMBRE!I267)</f>
        <v>0</v>
      </c>
      <c r="J267" s="25">
        <f>SUM(ENERO:DICIEMBRE!J267)</f>
        <v>0</v>
      </c>
      <c r="K267" s="25">
        <f>SUM(ENERO:DICIEMBRE!K267)</f>
        <v>0</v>
      </c>
      <c r="L267" s="25">
        <f>SUM(ENERO:DICIEMBRE!L267)</f>
        <v>0</v>
      </c>
      <c r="M267" s="25">
        <f>SUM(ENERO:DICIEMBRE!M267)</f>
        <v>1</v>
      </c>
      <c r="N267" s="25">
        <f>SUM(ENERO:DICIEMBRE!N267)</f>
        <v>0</v>
      </c>
      <c r="O267" s="25">
        <f>SUM(ENERO:DICIEMBRE!O267)</f>
        <v>0</v>
      </c>
      <c r="P267" s="25">
        <f>SUM(ENERO:DICIEMBRE!P267)</f>
        <v>0</v>
      </c>
      <c r="Q267" s="25">
        <f>SUM(ENERO:DICIEMBRE!Q267)</f>
        <v>0</v>
      </c>
      <c r="R267" s="25">
        <f>SUM(ENERO:DICIEMBRE!R267)</f>
        <v>0</v>
      </c>
      <c r="S267" s="25">
        <f>SUM(ENERO:DICIEMBRE!S267)</f>
        <v>0</v>
      </c>
      <c r="T267" s="25">
        <f>SUM(ENERO:DICIEMBRE!T267)</f>
        <v>0</v>
      </c>
      <c r="U267" s="25">
        <f>SUM(ENERO:DICIEMBRE!U267)</f>
        <v>1</v>
      </c>
      <c r="V267" s="25">
        <f>SUM(ENERO:DICIEMBRE!V267)</f>
        <v>0</v>
      </c>
      <c r="W267" s="25">
        <f>SUM(ENERO:DICIEMBRE!W267)</f>
        <v>11</v>
      </c>
      <c r="X267" s="25">
        <f>SUM(ENERO:DICIEMBRE!X267)</f>
        <v>2</v>
      </c>
      <c r="Y267" s="25">
        <f>SUM(ENERO:DICIEMBRE!Y267)</f>
        <v>9</v>
      </c>
      <c r="Z267" s="25">
        <f>SUM(ENERO:DICIEMBRE!Z267)</f>
        <v>11</v>
      </c>
      <c r="AA267" s="25">
        <f>SUM(ENERO:DICIEMBRE!AA267)</f>
        <v>7</v>
      </c>
      <c r="AB267" s="25">
        <f>SUM(ENERO:DICIEMBRE!AB267)</f>
        <v>9</v>
      </c>
      <c r="AC267" s="25">
        <f>SUM(ENERO:DICIEMBRE!AC267)</f>
        <v>3</v>
      </c>
      <c r="AD267" s="25">
        <f>SUM(ENERO:DICIEMBRE!AD267)</f>
        <v>21</v>
      </c>
      <c r="AE267" s="25">
        <f>SUM(ENERO:DICIEMBRE!AE267)</f>
        <v>3</v>
      </c>
      <c r="AF267" s="25">
        <f>SUM(ENERO:DICIEMBRE!AF267)</f>
        <v>42</v>
      </c>
      <c r="AG267" s="25">
        <f>SUM(ENERO:DICIEMBRE!AG267)</f>
        <v>30</v>
      </c>
      <c r="AH267" s="25">
        <f>SUM(ENERO:DICIEMBRE!AH267)</f>
        <v>66</v>
      </c>
      <c r="AI267" s="25">
        <f>SUM(ENERO:DICIEMBRE!AI267)</f>
        <v>8</v>
      </c>
      <c r="AJ267" s="25">
        <f>SUM(ENERO:DICIEMBRE!AJ267)</f>
        <v>17</v>
      </c>
      <c r="AK267" s="25">
        <f>SUM(ENERO:DICIEMBRE!AK267)</f>
        <v>5</v>
      </c>
      <c r="AL267" s="25">
        <f>SUM(ENERO:DICIEMBRE!AL267)</f>
        <v>28</v>
      </c>
      <c r="AM267" s="25">
        <f>SUM(ENERO:DICIEMBRE!AM267)</f>
        <v>6</v>
      </c>
      <c r="AN267" s="25">
        <f>SUM(ENERO:DICIEMBRE!AN267)</f>
        <v>4</v>
      </c>
      <c r="AO267" s="25">
        <f>SUM(ENERO:DICIEMBRE!AO267)</f>
        <v>10</v>
      </c>
      <c r="AP267" s="25">
        <f>SUM(ENERO:DICIEMBRE!AP267)</f>
        <v>4</v>
      </c>
      <c r="AQ267" s="476"/>
      <c r="AR267" s="487"/>
      <c r="AS267" s="25">
        <f>SUM(ENERO:DICIEMBRE!AS267)</f>
        <v>0</v>
      </c>
      <c r="AT267" s="25">
        <f>SUM(ENERO:DICIEMBRE!AT267)</f>
        <v>0</v>
      </c>
      <c r="AU267" s="25">
        <f>SUM(ENERO:DICIEMBRE!AU267)</f>
        <v>0</v>
      </c>
      <c r="AV267" s="25">
        <f>SUM(ENERO:DICIEMBRE!AV267)</f>
        <v>0</v>
      </c>
      <c r="AW267" s="25">
        <f>SUM(ENERO:DICIEMBRE!AW267)</f>
        <v>0</v>
      </c>
      <c r="AX267" s="29" t="str">
        <f t="shared" si="150"/>
        <v/>
      </c>
      <c r="BT267" s="3"/>
      <c r="BU267" s="3"/>
      <c r="BV267" s="4"/>
      <c r="BW267" s="4"/>
      <c r="CA267" s="31" t="str">
        <f t="shared" si="154"/>
        <v/>
      </c>
      <c r="CB267" s="31" t="str">
        <f t="shared" si="155"/>
        <v/>
      </c>
      <c r="CC267" s="31" t="str">
        <f t="shared" si="151"/>
        <v/>
      </c>
      <c r="CD267" s="31" t="str">
        <f t="shared" si="156"/>
        <v/>
      </c>
      <c r="CE267" s="31" t="str">
        <f t="shared" si="157"/>
        <v/>
      </c>
      <c r="CF267" s="31" t="str">
        <f t="shared" si="158"/>
        <v/>
      </c>
      <c r="CG267" s="31" t="str">
        <f t="shared" si="159"/>
        <v/>
      </c>
      <c r="CH267" s="32">
        <f t="shared" si="160"/>
        <v>0</v>
      </c>
      <c r="CI267" s="32"/>
      <c r="CJ267" s="32"/>
      <c r="CK267" s="32">
        <f t="shared" si="163"/>
        <v>0</v>
      </c>
      <c r="CL267" s="32">
        <f t="shared" si="164"/>
        <v>0</v>
      </c>
      <c r="CM267" s="32">
        <f t="shared" si="164"/>
        <v>0</v>
      </c>
      <c r="CN267" s="32">
        <f t="shared" si="164"/>
        <v>0</v>
      </c>
    </row>
    <row r="268" spans="1:92" ht="16.350000000000001" customHeight="1" x14ac:dyDescent="0.2">
      <c r="A268" s="2912"/>
      <c r="B268" s="2974" t="s">
        <v>267</v>
      </c>
      <c r="C268" s="2974"/>
      <c r="D268" s="406">
        <f t="shared" si="149"/>
        <v>299</v>
      </c>
      <c r="E268" s="474">
        <f t="shared" si="165"/>
        <v>78</v>
      </c>
      <c r="F268" s="475">
        <f t="shared" si="153"/>
        <v>221</v>
      </c>
      <c r="G268" s="25">
        <f>SUM(ENERO:DICIEMBRE!G268)</f>
        <v>0</v>
      </c>
      <c r="H268" s="25">
        <f>SUM(ENERO:DICIEMBRE!H268)</f>
        <v>0</v>
      </c>
      <c r="I268" s="25">
        <f>SUM(ENERO:DICIEMBRE!I268)</f>
        <v>0</v>
      </c>
      <c r="J268" s="25">
        <f>SUM(ENERO:DICIEMBRE!J268)</f>
        <v>0</v>
      </c>
      <c r="K268" s="25">
        <f>SUM(ENERO:DICIEMBRE!K268)</f>
        <v>0</v>
      </c>
      <c r="L268" s="25">
        <f>SUM(ENERO:DICIEMBRE!L268)</f>
        <v>0</v>
      </c>
      <c r="M268" s="25">
        <f>SUM(ENERO:DICIEMBRE!M268)</f>
        <v>0</v>
      </c>
      <c r="N268" s="25">
        <f>SUM(ENERO:DICIEMBRE!N268)</f>
        <v>0</v>
      </c>
      <c r="O268" s="25">
        <f>SUM(ENERO:DICIEMBRE!O268)</f>
        <v>0</v>
      </c>
      <c r="P268" s="25">
        <f>SUM(ENERO:DICIEMBRE!P268)</f>
        <v>0</v>
      </c>
      <c r="Q268" s="25">
        <f>SUM(ENERO:DICIEMBRE!Q268)</f>
        <v>0</v>
      </c>
      <c r="R268" s="25">
        <f>SUM(ENERO:DICIEMBRE!R268)</f>
        <v>0</v>
      </c>
      <c r="S268" s="25">
        <f>SUM(ENERO:DICIEMBRE!S268)</f>
        <v>0</v>
      </c>
      <c r="T268" s="25">
        <f>SUM(ENERO:DICIEMBRE!T268)</f>
        <v>0</v>
      </c>
      <c r="U268" s="25">
        <f>SUM(ENERO:DICIEMBRE!U268)</f>
        <v>1</v>
      </c>
      <c r="V268" s="25">
        <f>SUM(ENERO:DICIEMBRE!V268)</f>
        <v>1</v>
      </c>
      <c r="W268" s="25">
        <f>SUM(ENERO:DICIEMBRE!W268)</f>
        <v>9</v>
      </c>
      <c r="X268" s="25">
        <f>SUM(ENERO:DICIEMBRE!X268)</f>
        <v>2</v>
      </c>
      <c r="Y268" s="25">
        <f>SUM(ENERO:DICIEMBRE!Y268)</f>
        <v>7</v>
      </c>
      <c r="Z268" s="25">
        <f>SUM(ENERO:DICIEMBRE!Z268)</f>
        <v>17</v>
      </c>
      <c r="AA268" s="25">
        <f>SUM(ENERO:DICIEMBRE!AA268)</f>
        <v>7</v>
      </c>
      <c r="AB268" s="25">
        <f>SUM(ENERO:DICIEMBRE!AB268)</f>
        <v>10</v>
      </c>
      <c r="AC268" s="25">
        <f>SUM(ENERO:DICIEMBRE!AC268)</f>
        <v>2</v>
      </c>
      <c r="AD268" s="25">
        <f>SUM(ENERO:DICIEMBRE!AD268)</f>
        <v>16</v>
      </c>
      <c r="AE268" s="25">
        <f>SUM(ENERO:DICIEMBRE!AE268)</f>
        <v>2</v>
      </c>
      <c r="AF268" s="25">
        <f>SUM(ENERO:DICIEMBRE!AF268)</f>
        <v>39</v>
      </c>
      <c r="AG268" s="25">
        <f>SUM(ENERO:DICIEMBRE!AG268)</f>
        <v>25</v>
      </c>
      <c r="AH268" s="25">
        <f>SUM(ENERO:DICIEMBRE!AH268)</f>
        <v>70</v>
      </c>
      <c r="AI268" s="25">
        <f>SUM(ENERO:DICIEMBRE!AI268)</f>
        <v>5</v>
      </c>
      <c r="AJ268" s="25">
        <f>SUM(ENERO:DICIEMBRE!AJ268)</f>
        <v>30</v>
      </c>
      <c r="AK268" s="25">
        <f>SUM(ENERO:DICIEMBRE!AK268)</f>
        <v>11</v>
      </c>
      <c r="AL268" s="25">
        <f>SUM(ENERO:DICIEMBRE!AL268)</f>
        <v>26</v>
      </c>
      <c r="AM268" s="25">
        <f>SUM(ENERO:DICIEMBRE!AM268)</f>
        <v>9</v>
      </c>
      <c r="AN268" s="25">
        <f>SUM(ENERO:DICIEMBRE!AN268)</f>
        <v>10</v>
      </c>
      <c r="AO268" s="25">
        <f>SUM(ENERO:DICIEMBRE!AO268)</f>
        <v>6</v>
      </c>
      <c r="AP268" s="25">
        <f>SUM(ENERO:DICIEMBRE!AP268)</f>
        <v>6</v>
      </c>
      <c r="AQ268" s="478"/>
      <c r="AR268" s="508"/>
      <c r="AS268" s="25">
        <f>SUM(ENERO:DICIEMBRE!AS268)</f>
        <v>0</v>
      </c>
      <c r="AT268" s="25">
        <f>SUM(ENERO:DICIEMBRE!AT268)</f>
        <v>0</v>
      </c>
      <c r="AU268" s="25">
        <f>SUM(ENERO:DICIEMBRE!AU268)</f>
        <v>0</v>
      </c>
      <c r="AV268" s="25">
        <f>SUM(ENERO:DICIEMBRE!AV268)</f>
        <v>0</v>
      </c>
      <c r="AW268" s="25">
        <f>SUM(ENERO:DICIEMBRE!AW268)</f>
        <v>0</v>
      </c>
      <c r="AX268" s="29" t="str">
        <f t="shared" si="150"/>
        <v/>
      </c>
      <c r="BT268" s="3"/>
      <c r="BU268" s="3"/>
      <c r="BV268" s="4"/>
      <c r="BW268" s="4"/>
      <c r="CA268" s="31" t="str">
        <f t="shared" si="154"/>
        <v/>
      </c>
      <c r="CB268" s="31" t="str">
        <f t="shared" si="155"/>
        <v/>
      </c>
      <c r="CC268" s="31" t="str">
        <f t="shared" si="151"/>
        <v/>
      </c>
      <c r="CD268" s="31" t="str">
        <f t="shared" si="156"/>
        <v/>
      </c>
      <c r="CE268" s="31" t="str">
        <f t="shared" si="157"/>
        <v/>
      </c>
      <c r="CF268" s="31" t="str">
        <f t="shared" si="158"/>
        <v/>
      </c>
      <c r="CG268" s="31" t="str">
        <f t="shared" si="159"/>
        <v/>
      </c>
      <c r="CH268" s="32">
        <f t="shared" si="160"/>
        <v>0</v>
      </c>
      <c r="CI268" s="32"/>
      <c r="CJ268" s="32"/>
      <c r="CK268" s="32">
        <f t="shared" si="163"/>
        <v>0</v>
      </c>
      <c r="CL268" s="32">
        <f t="shared" si="164"/>
        <v>0</v>
      </c>
      <c r="CM268" s="32">
        <f t="shared" si="164"/>
        <v>0</v>
      </c>
      <c r="CN268" s="32">
        <f t="shared" si="164"/>
        <v>0</v>
      </c>
    </row>
    <row r="269" spans="1:92" ht="16.350000000000001" customHeight="1" x14ac:dyDescent="0.2">
      <c r="A269" s="2912"/>
      <c r="B269" s="2957" t="s">
        <v>268</v>
      </c>
      <c r="C269" s="2958"/>
      <c r="D269" s="406">
        <f t="shared" si="149"/>
        <v>93</v>
      </c>
      <c r="E269" s="474">
        <f t="shared" si="165"/>
        <v>27</v>
      </c>
      <c r="F269" s="475">
        <f t="shared" si="153"/>
        <v>66</v>
      </c>
      <c r="G269" s="25">
        <f>SUM(ENERO:DICIEMBRE!G269)</f>
        <v>0</v>
      </c>
      <c r="H269" s="25">
        <f>SUM(ENERO:DICIEMBRE!H269)</f>
        <v>0</v>
      </c>
      <c r="I269" s="25">
        <f>SUM(ENERO:DICIEMBRE!I269)</f>
        <v>0</v>
      </c>
      <c r="J269" s="25">
        <f>SUM(ENERO:DICIEMBRE!J269)</f>
        <v>0</v>
      </c>
      <c r="K269" s="25">
        <f>SUM(ENERO:DICIEMBRE!K269)</f>
        <v>0</v>
      </c>
      <c r="L269" s="25">
        <f>SUM(ENERO:DICIEMBRE!L269)</f>
        <v>0</v>
      </c>
      <c r="M269" s="25">
        <f>SUM(ENERO:DICIEMBRE!M269)</f>
        <v>0</v>
      </c>
      <c r="N269" s="25">
        <f>SUM(ENERO:DICIEMBRE!N269)</f>
        <v>0</v>
      </c>
      <c r="O269" s="25">
        <f>SUM(ENERO:DICIEMBRE!O269)</f>
        <v>0</v>
      </c>
      <c r="P269" s="25">
        <f>SUM(ENERO:DICIEMBRE!P269)</f>
        <v>0</v>
      </c>
      <c r="Q269" s="25">
        <f>SUM(ENERO:DICIEMBRE!Q269)</f>
        <v>0</v>
      </c>
      <c r="R269" s="25">
        <f>SUM(ENERO:DICIEMBRE!R269)</f>
        <v>0</v>
      </c>
      <c r="S269" s="25">
        <f>SUM(ENERO:DICIEMBRE!S269)</f>
        <v>0</v>
      </c>
      <c r="T269" s="25">
        <f>SUM(ENERO:DICIEMBRE!T269)</f>
        <v>0</v>
      </c>
      <c r="U269" s="25">
        <f>SUM(ENERO:DICIEMBRE!U269)</f>
        <v>0</v>
      </c>
      <c r="V269" s="25">
        <f>SUM(ENERO:DICIEMBRE!V269)</f>
        <v>0</v>
      </c>
      <c r="W269" s="25">
        <f>SUM(ENERO:DICIEMBRE!W269)</f>
        <v>2</v>
      </c>
      <c r="X269" s="25">
        <f>SUM(ENERO:DICIEMBRE!X269)</f>
        <v>0</v>
      </c>
      <c r="Y269" s="25">
        <f>SUM(ENERO:DICIEMBRE!Y269)</f>
        <v>4</v>
      </c>
      <c r="Z269" s="25">
        <f>SUM(ENERO:DICIEMBRE!Z269)</f>
        <v>4</v>
      </c>
      <c r="AA269" s="25">
        <f>SUM(ENERO:DICIEMBRE!AA269)</f>
        <v>1</v>
      </c>
      <c r="AB269" s="25">
        <f>SUM(ENERO:DICIEMBRE!AB269)</f>
        <v>2</v>
      </c>
      <c r="AC269" s="25">
        <f>SUM(ENERO:DICIEMBRE!AC269)</f>
        <v>0</v>
      </c>
      <c r="AD269" s="25">
        <f>SUM(ENERO:DICIEMBRE!AD269)</f>
        <v>1</v>
      </c>
      <c r="AE269" s="25">
        <f>SUM(ENERO:DICIEMBRE!AE269)</f>
        <v>0</v>
      </c>
      <c r="AF269" s="25">
        <f>SUM(ENERO:DICIEMBRE!AF269)</f>
        <v>8</v>
      </c>
      <c r="AG269" s="25">
        <f>SUM(ENERO:DICIEMBRE!AG269)</f>
        <v>10</v>
      </c>
      <c r="AH269" s="25">
        <f>SUM(ENERO:DICIEMBRE!AH269)</f>
        <v>21</v>
      </c>
      <c r="AI269" s="25">
        <f>SUM(ENERO:DICIEMBRE!AI269)</f>
        <v>2</v>
      </c>
      <c r="AJ269" s="25">
        <f>SUM(ENERO:DICIEMBRE!AJ269)</f>
        <v>12</v>
      </c>
      <c r="AK269" s="25">
        <f>SUM(ENERO:DICIEMBRE!AK269)</f>
        <v>5</v>
      </c>
      <c r="AL269" s="25">
        <f>SUM(ENERO:DICIEMBRE!AL269)</f>
        <v>11</v>
      </c>
      <c r="AM269" s="25">
        <f>SUM(ENERO:DICIEMBRE!AM269)</f>
        <v>3</v>
      </c>
      <c r="AN269" s="25">
        <f>SUM(ENERO:DICIEMBRE!AN269)</f>
        <v>7</v>
      </c>
      <c r="AO269" s="25">
        <f>SUM(ENERO:DICIEMBRE!AO269)</f>
        <v>0</v>
      </c>
      <c r="AP269" s="25">
        <f>SUM(ENERO:DICIEMBRE!AP269)</f>
        <v>0</v>
      </c>
      <c r="AQ269" s="478"/>
      <c r="AR269" s="508"/>
      <c r="AS269" s="25">
        <f>SUM(ENERO:DICIEMBRE!AS269)</f>
        <v>0</v>
      </c>
      <c r="AT269" s="25">
        <f>SUM(ENERO:DICIEMBRE!AT269)</f>
        <v>0</v>
      </c>
      <c r="AU269" s="25">
        <f>SUM(ENERO:DICIEMBRE!AU269)</f>
        <v>0</v>
      </c>
      <c r="AV269" s="25">
        <f>SUM(ENERO:DICIEMBRE!AV269)</f>
        <v>0</v>
      </c>
      <c r="AW269" s="25">
        <f>SUM(ENERO:DICIEMBRE!AW269)</f>
        <v>0</v>
      </c>
      <c r="AX269" s="29" t="str">
        <f t="shared" si="150"/>
        <v/>
      </c>
      <c r="BT269" s="3"/>
      <c r="BU269" s="3"/>
      <c r="BV269" s="4"/>
      <c r="BW269" s="4"/>
      <c r="CA269" s="31" t="str">
        <f t="shared" si="154"/>
        <v/>
      </c>
      <c r="CB269" s="31" t="str">
        <f t="shared" si="155"/>
        <v/>
      </c>
      <c r="CC269" s="31" t="str">
        <f t="shared" si="151"/>
        <v/>
      </c>
      <c r="CD269" s="31" t="str">
        <f t="shared" si="156"/>
        <v/>
      </c>
      <c r="CE269" s="31" t="str">
        <f t="shared" si="157"/>
        <v/>
      </c>
      <c r="CF269" s="31" t="str">
        <f t="shared" si="158"/>
        <v/>
      </c>
      <c r="CG269" s="31" t="str">
        <f t="shared" si="159"/>
        <v/>
      </c>
      <c r="CH269" s="32">
        <f t="shared" si="160"/>
        <v>0</v>
      </c>
      <c r="CI269" s="32"/>
      <c r="CJ269" s="32"/>
      <c r="CK269" s="32">
        <f t="shared" si="163"/>
        <v>0</v>
      </c>
      <c r="CL269" s="32">
        <f t="shared" si="164"/>
        <v>0</v>
      </c>
      <c r="CM269" s="32">
        <f t="shared" si="164"/>
        <v>0</v>
      </c>
      <c r="CN269" s="32">
        <f t="shared" si="164"/>
        <v>0</v>
      </c>
    </row>
    <row r="270" spans="1:92" ht="16.350000000000001" customHeight="1" x14ac:dyDescent="0.2">
      <c r="A270" s="2966"/>
      <c r="B270" s="2959" t="s">
        <v>269</v>
      </c>
      <c r="C270" s="2959"/>
      <c r="D270" s="492">
        <f t="shared" si="149"/>
        <v>10</v>
      </c>
      <c r="E270" s="493">
        <f t="shared" si="165"/>
        <v>2</v>
      </c>
      <c r="F270" s="494">
        <f t="shared" si="153"/>
        <v>8</v>
      </c>
      <c r="G270" s="25">
        <f>SUM(ENERO:DICIEMBRE!G270)</f>
        <v>0</v>
      </c>
      <c r="H270" s="25">
        <f>SUM(ENERO:DICIEMBRE!H270)</f>
        <v>0</v>
      </c>
      <c r="I270" s="25">
        <f>SUM(ENERO:DICIEMBRE!I270)</f>
        <v>0</v>
      </c>
      <c r="J270" s="25">
        <f>SUM(ENERO:DICIEMBRE!J270)</f>
        <v>0</v>
      </c>
      <c r="K270" s="25">
        <f>SUM(ENERO:DICIEMBRE!K270)</f>
        <v>0</v>
      </c>
      <c r="L270" s="25">
        <f>SUM(ENERO:DICIEMBRE!L270)</f>
        <v>0</v>
      </c>
      <c r="M270" s="25">
        <f>SUM(ENERO:DICIEMBRE!M270)</f>
        <v>0</v>
      </c>
      <c r="N270" s="25">
        <f>SUM(ENERO:DICIEMBRE!N270)</f>
        <v>0</v>
      </c>
      <c r="O270" s="25">
        <f>SUM(ENERO:DICIEMBRE!O270)</f>
        <v>0</v>
      </c>
      <c r="P270" s="25">
        <f>SUM(ENERO:DICIEMBRE!P270)</f>
        <v>0</v>
      </c>
      <c r="Q270" s="25">
        <f>SUM(ENERO:DICIEMBRE!Q270)</f>
        <v>0</v>
      </c>
      <c r="R270" s="25">
        <f>SUM(ENERO:DICIEMBRE!R270)</f>
        <v>0</v>
      </c>
      <c r="S270" s="25">
        <f>SUM(ENERO:DICIEMBRE!S270)</f>
        <v>0</v>
      </c>
      <c r="T270" s="25">
        <f>SUM(ENERO:DICIEMBRE!T270)</f>
        <v>0</v>
      </c>
      <c r="U270" s="25">
        <f>SUM(ENERO:DICIEMBRE!U270)</f>
        <v>0</v>
      </c>
      <c r="V270" s="25">
        <f>SUM(ENERO:DICIEMBRE!V270)</f>
        <v>0</v>
      </c>
      <c r="W270" s="25">
        <f>SUM(ENERO:DICIEMBRE!W270)</f>
        <v>0</v>
      </c>
      <c r="X270" s="25">
        <f>SUM(ENERO:DICIEMBRE!X270)</f>
        <v>0</v>
      </c>
      <c r="Y270" s="25">
        <f>SUM(ENERO:DICIEMBRE!Y270)</f>
        <v>0</v>
      </c>
      <c r="Z270" s="25">
        <f>SUM(ENERO:DICIEMBRE!Z270)</f>
        <v>1</v>
      </c>
      <c r="AA270" s="25">
        <f>SUM(ENERO:DICIEMBRE!AA270)</f>
        <v>0</v>
      </c>
      <c r="AB270" s="25">
        <f>SUM(ENERO:DICIEMBRE!AB270)</f>
        <v>0</v>
      </c>
      <c r="AC270" s="25">
        <f>SUM(ENERO:DICIEMBRE!AC270)</f>
        <v>0</v>
      </c>
      <c r="AD270" s="25">
        <f>SUM(ENERO:DICIEMBRE!AD270)</f>
        <v>0</v>
      </c>
      <c r="AE270" s="25">
        <f>SUM(ENERO:DICIEMBRE!AE270)</f>
        <v>0</v>
      </c>
      <c r="AF270" s="25">
        <f>SUM(ENERO:DICIEMBRE!AF270)</f>
        <v>6</v>
      </c>
      <c r="AG270" s="25">
        <f>SUM(ENERO:DICIEMBRE!AG270)</f>
        <v>2</v>
      </c>
      <c r="AH270" s="25">
        <f>SUM(ENERO:DICIEMBRE!AH270)</f>
        <v>1</v>
      </c>
      <c r="AI270" s="25">
        <f>SUM(ENERO:DICIEMBRE!AI270)</f>
        <v>0</v>
      </c>
      <c r="AJ270" s="25">
        <f>SUM(ENERO:DICIEMBRE!AJ270)</f>
        <v>0</v>
      </c>
      <c r="AK270" s="25">
        <f>SUM(ENERO:DICIEMBRE!AK270)</f>
        <v>0</v>
      </c>
      <c r="AL270" s="25">
        <f>SUM(ENERO:DICIEMBRE!AL270)</f>
        <v>0</v>
      </c>
      <c r="AM270" s="25">
        <f>SUM(ENERO:DICIEMBRE!AM270)</f>
        <v>0</v>
      </c>
      <c r="AN270" s="25">
        <f>SUM(ENERO:DICIEMBRE!AN270)</f>
        <v>0</v>
      </c>
      <c r="AO270" s="25">
        <f>SUM(ENERO:DICIEMBRE!AO270)</f>
        <v>0</v>
      </c>
      <c r="AP270" s="25">
        <f>SUM(ENERO:DICIEMBRE!AP270)</f>
        <v>0</v>
      </c>
      <c r="AQ270" s="483"/>
      <c r="AR270" s="509"/>
      <c r="AS270" s="25">
        <f>SUM(ENERO:DICIEMBRE!AS270)</f>
        <v>0</v>
      </c>
      <c r="AT270" s="25">
        <f>SUM(ENERO:DICIEMBRE!AT270)</f>
        <v>0</v>
      </c>
      <c r="AU270" s="25">
        <f>SUM(ENERO:DICIEMBRE!AU270)</f>
        <v>0</v>
      </c>
      <c r="AV270" s="25">
        <f>SUM(ENERO:DICIEMBRE!AV270)</f>
        <v>0</v>
      </c>
      <c r="AW270" s="25">
        <f>SUM(ENERO:DICIEMBRE!AW270)</f>
        <v>0</v>
      </c>
      <c r="AX270" s="29" t="str">
        <f t="shared" si="150"/>
        <v/>
      </c>
      <c r="BT270" s="3"/>
      <c r="BU270" s="3"/>
      <c r="BV270" s="4"/>
      <c r="BW270" s="4"/>
      <c r="CA270" s="31" t="str">
        <f t="shared" si="154"/>
        <v/>
      </c>
      <c r="CB270" s="31" t="str">
        <f t="shared" si="155"/>
        <v/>
      </c>
      <c r="CC270" s="31" t="str">
        <f t="shared" si="151"/>
        <v/>
      </c>
      <c r="CD270" s="31" t="str">
        <f t="shared" si="156"/>
        <v/>
      </c>
      <c r="CE270" s="31" t="str">
        <f t="shared" si="157"/>
        <v/>
      </c>
      <c r="CF270" s="31" t="str">
        <f t="shared" si="158"/>
        <v/>
      </c>
      <c r="CG270" s="31" t="str">
        <f t="shared" si="159"/>
        <v/>
      </c>
      <c r="CH270" s="32">
        <f t="shared" si="160"/>
        <v>0</v>
      </c>
      <c r="CI270" s="32"/>
      <c r="CJ270" s="32"/>
      <c r="CK270" s="32">
        <f t="shared" si="163"/>
        <v>0</v>
      </c>
      <c r="CL270" s="32">
        <f t="shared" si="164"/>
        <v>0</v>
      </c>
      <c r="CM270" s="32">
        <f t="shared" si="164"/>
        <v>0</v>
      </c>
      <c r="CN270" s="32">
        <f t="shared" si="164"/>
        <v>0</v>
      </c>
    </row>
    <row r="271" spans="1:92" ht="16.350000000000001" customHeight="1" x14ac:dyDescent="0.2">
      <c r="A271" s="2973" t="s">
        <v>274</v>
      </c>
      <c r="B271" s="2953" t="s">
        <v>264</v>
      </c>
      <c r="C271" s="2953"/>
      <c r="D271" s="394">
        <f t="shared" si="149"/>
        <v>0</v>
      </c>
      <c r="E271" s="485">
        <f>+Y271+AA271+AC271+AE271+AG271+AI271+AK271+AM271</f>
        <v>0</v>
      </c>
      <c r="F271" s="486">
        <f>+Z271+AB271+AD271+AF271+AH271+AJ271+AL271+AN271</f>
        <v>0</v>
      </c>
      <c r="G271" s="510"/>
      <c r="H271" s="511"/>
      <c r="I271" s="512"/>
      <c r="J271" s="511"/>
      <c r="K271" s="512"/>
      <c r="L271" s="511"/>
      <c r="M271" s="513"/>
      <c r="N271" s="514"/>
      <c r="O271" s="515"/>
      <c r="P271" s="514"/>
      <c r="Q271" s="512"/>
      <c r="R271" s="511"/>
      <c r="S271" s="512"/>
      <c r="T271" s="511"/>
      <c r="U271" s="513"/>
      <c r="V271" s="514"/>
      <c r="W271" s="515"/>
      <c r="X271" s="514"/>
      <c r="Y271" s="25">
        <f>SUM(ENERO:DICIEMBRE!Y271)</f>
        <v>0</v>
      </c>
      <c r="Z271" s="25">
        <f>SUM(ENERO:DICIEMBRE!Z271)</f>
        <v>0</v>
      </c>
      <c r="AA271" s="25">
        <f>SUM(ENERO:DICIEMBRE!AA271)</f>
        <v>0</v>
      </c>
      <c r="AB271" s="25">
        <f>SUM(ENERO:DICIEMBRE!AB271)</f>
        <v>0</v>
      </c>
      <c r="AC271" s="25">
        <f>SUM(ENERO:DICIEMBRE!AC271)</f>
        <v>0</v>
      </c>
      <c r="AD271" s="25">
        <f>SUM(ENERO:DICIEMBRE!AD271)</f>
        <v>0</v>
      </c>
      <c r="AE271" s="25">
        <f>SUM(ENERO:DICIEMBRE!AE271)</f>
        <v>0</v>
      </c>
      <c r="AF271" s="25">
        <f>SUM(ENERO:DICIEMBRE!AF271)</f>
        <v>0</v>
      </c>
      <c r="AG271" s="25">
        <f>SUM(ENERO:DICIEMBRE!AG271)</f>
        <v>0</v>
      </c>
      <c r="AH271" s="25">
        <f>SUM(ENERO:DICIEMBRE!AH271)</f>
        <v>0</v>
      </c>
      <c r="AI271" s="25">
        <f>SUM(ENERO:DICIEMBRE!AI271)</f>
        <v>0</v>
      </c>
      <c r="AJ271" s="25">
        <f>SUM(ENERO:DICIEMBRE!AJ271)</f>
        <v>0</v>
      </c>
      <c r="AK271" s="25">
        <f>SUM(ENERO:DICIEMBRE!AK271)</f>
        <v>0</v>
      </c>
      <c r="AL271" s="25">
        <f>SUM(ENERO:DICIEMBRE!AL271)</f>
        <v>0</v>
      </c>
      <c r="AM271" s="25">
        <f>SUM(ENERO:DICIEMBRE!AM271)</f>
        <v>0</v>
      </c>
      <c r="AN271" s="25">
        <f>SUM(ENERO:DICIEMBRE!AN271)</f>
        <v>0</v>
      </c>
      <c r="AO271" s="25">
        <f>SUM(ENERO:DICIEMBRE!AO271)</f>
        <v>0</v>
      </c>
      <c r="AP271" s="25">
        <f>SUM(ENERO:DICIEMBRE!AP271)</f>
        <v>0</v>
      </c>
      <c r="AQ271" s="25">
        <f>SUM(ENERO:DICIEMBRE!AQ271)</f>
        <v>0</v>
      </c>
      <c r="AR271" s="25">
        <f>SUM(ENERO:DICIEMBRE!AR271)</f>
        <v>0</v>
      </c>
      <c r="AS271" s="25">
        <f>SUM(ENERO:DICIEMBRE!AS271)</f>
        <v>0</v>
      </c>
      <c r="AT271" s="25">
        <f>SUM(ENERO:DICIEMBRE!AT271)</f>
        <v>0</v>
      </c>
      <c r="AU271" s="25">
        <f>SUM(ENERO:DICIEMBRE!AU271)</f>
        <v>0</v>
      </c>
      <c r="AV271" s="25">
        <f>SUM(ENERO:DICIEMBRE!AV271)</f>
        <v>0</v>
      </c>
      <c r="AW271" s="25">
        <f>SUM(ENERO:DICIEMBRE!AW271)</f>
        <v>0</v>
      </c>
      <c r="AX271" s="29" t="str">
        <f t="shared" si="150"/>
        <v/>
      </c>
      <c r="BT271" s="3"/>
      <c r="BU271" s="3"/>
      <c r="BV271" s="4"/>
      <c r="BW271" s="4"/>
      <c r="CA271" s="31" t="str">
        <f t="shared" si="154"/>
        <v/>
      </c>
      <c r="CB271" s="31" t="str">
        <f t="shared" si="155"/>
        <v/>
      </c>
      <c r="CC271" s="31" t="str">
        <f t="shared" si="151"/>
        <v/>
      </c>
      <c r="CD271" s="31" t="str">
        <f t="shared" si="156"/>
        <v/>
      </c>
      <c r="CE271" s="31" t="str">
        <f t="shared" si="157"/>
        <v/>
      </c>
      <c r="CF271" s="31" t="str">
        <f t="shared" si="158"/>
        <v/>
      </c>
      <c r="CG271" s="31" t="str">
        <f t="shared" si="159"/>
        <v/>
      </c>
      <c r="CH271" s="32">
        <f t="shared" si="160"/>
        <v>0</v>
      </c>
      <c r="CI271" s="32">
        <f t="shared" si="161"/>
        <v>0</v>
      </c>
      <c r="CJ271" s="32">
        <f t="shared" si="162"/>
        <v>0</v>
      </c>
      <c r="CK271" s="32">
        <f t="shared" si="163"/>
        <v>0</v>
      </c>
      <c r="CL271" s="32">
        <f t="shared" si="164"/>
        <v>0</v>
      </c>
      <c r="CM271" s="32">
        <f t="shared" si="164"/>
        <v>0</v>
      </c>
      <c r="CN271" s="32">
        <f t="shared" si="164"/>
        <v>0</v>
      </c>
    </row>
    <row r="272" spans="1:92" ht="16.350000000000001" customHeight="1" x14ac:dyDescent="0.2">
      <c r="A272" s="2912"/>
      <c r="B272" s="2954" t="s">
        <v>265</v>
      </c>
      <c r="C272" s="2954"/>
      <c r="D272" s="406">
        <f>SUM(E272+F272)</f>
        <v>0</v>
      </c>
      <c r="E272" s="516">
        <f t="shared" ref="E272:F287" si="166">+Y272+AA272+AC272+AE272+AG272+AI272+AK272+AM272</f>
        <v>0</v>
      </c>
      <c r="F272" s="517">
        <f t="shared" si="166"/>
        <v>0</v>
      </c>
      <c r="G272" s="518"/>
      <c r="H272" s="519"/>
      <c r="I272" s="520"/>
      <c r="J272" s="519"/>
      <c r="K272" s="520"/>
      <c r="L272" s="519"/>
      <c r="M272" s="521"/>
      <c r="N272" s="490"/>
      <c r="O272" s="521"/>
      <c r="P272" s="490"/>
      <c r="Q272" s="520"/>
      <c r="R272" s="519"/>
      <c r="S272" s="520"/>
      <c r="T272" s="519"/>
      <c r="U272" s="521"/>
      <c r="V272" s="490"/>
      <c r="W272" s="521"/>
      <c r="X272" s="490"/>
      <c r="Y272" s="25">
        <f>SUM(ENERO:DICIEMBRE!Y272)</f>
        <v>0</v>
      </c>
      <c r="Z272" s="25">
        <f>SUM(ENERO:DICIEMBRE!Z272)</f>
        <v>0</v>
      </c>
      <c r="AA272" s="25">
        <f>SUM(ENERO:DICIEMBRE!AA272)</f>
        <v>0</v>
      </c>
      <c r="AB272" s="25">
        <f>SUM(ENERO:DICIEMBRE!AB272)</f>
        <v>0</v>
      </c>
      <c r="AC272" s="25">
        <f>SUM(ENERO:DICIEMBRE!AC272)</f>
        <v>0</v>
      </c>
      <c r="AD272" s="25">
        <f>SUM(ENERO:DICIEMBRE!AD272)</f>
        <v>0</v>
      </c>
      <c r="AE272" s="25">
        <f>SUM(ENERO:DICIEMBRE!AE272)</f>
        <v>0</v>
      </c>
      <c r="AF272" s="25">
        <f>SUM(ENERO:DICIEMBRE!AF272)</f>
        <v>0</v>
      </c>
      <c r="AG272" s="25">
        <f>SUM(ENERO:DICIEMBRE!AG272)</f>
        <v>0</v>
      </c>
      <c r="AH272" s="25">
        <f>SUM(ENERO:DICIEMBRE!AH272)</f>
        <v>0</v>
      </c>
      <c r="AI272" s="25">
        <f>SUM(ENERO:DICIEMBRE!AI272)</f>
        <v>0</v>
      </c>
      <c r="AJ272" s="25">
        <f>SUM(ENERO:DICIEMBRE!AJ272)</f>
        <v>0</v>
      </c>
      <c r="AK272" s="25">
        <f>SUM(ENERO:DICIEMBRE!AK272)</f>
        <v>0</v>
      </c>
      <c r="AL272" s="25">
        <f>SUM(ENERO:DICIEMBRE!AL272)</f>
        <v>0</v>
      </c>
      <c r="AM272" s="25">
        <f>SUM(ENERO:DICIEMBRE!AM272)</f>
        <v>0</v>
      </c>
      <c r="AN272" s="25">
        <f>SUM(ENERO:DICIEMBRE!AN272)</f>
        <v>0</v>
      </c>
      <c r="AO272" s="25">
        <f>SUM(ENERO:DICIEMBRE!AO272)</f>
        <v>0</v>
      </c>
      <c r="AP272" s="25">
        <f>SUM(ENERO:DICIEMBRE!AP272)</f>
        <v>0</v>
      </c>
      <c r="AQ272" s="476"/>
      <c r="AR272" s="487"/>
      <c r="AS272" s="25">
        <f>SUM(ENERO:DICIEMBRE!AS272)</f>
        <v>0</v>
      </c>
      <c r="AT272" s="25">
        <f>SUM(ENERO:DICIEMBRE!AT272)</f>
        <v>0</v>
      </c>
      <c r="AU272" s="25">
        <f>SUM(ENERO:DICIEMBRE!AU272)</f>
        <v>0</v>
      </c>
      <c r="AV272" s="25">
        <f>SUM(ENERO:DICIEMBRE!AV272)</f>
        <v>0</v>
      </c>
      <c r="AW272" s="25">
        <f>SUM(ENERO:DICIEMBRE!AW272)</f>
        <v>0</v>
      </c>
      <c r="AX272" s="29" t="str">
        <f t="shared" si="150"/>
        <v/>
      </c>
      <c r="BT272" s="3"/>
      <c r="BU272" s="3"/>
      <c r="BV272" s="4"/>
      <c r="BW272" s="4"/>
      <c r="CA272" s="31" t="str">
        <f t="shared" si="154"/>
        <v/>
      </c>
      <c r="CB272" s="31" t="str">
        <f t="shared" si="155"/>
        <v/>
      </c>
      <c r="CC272" s="31" t="str">
        <f t="shared" si="151"/>
        <v/>
      </c>
      <c r="CD272" s="31" t="str">
        <f t="shared" si="156"/>
        <v/>
      </c>
      <c r="CE272" s="31" t="str">
        <f t="shared" si="157"/>
        <v/>
      </c>
      <c r="CF272" s="31" t="str">
        <f t="shared" si="158"/>
        <v/>
      </c>
      <c r="CG272" s="31" t="str">
        <f t="shared" si="159"/>
        <v/>
      </c>
      <c r="CH272" s="32">
        <f t="shared" si="160"/>
        <v>0</v>
      </c>
      <c r="CI272" s="32"/>
      <c r="CJ272" s="32"/>
      <c r="CK272" s="32">
        <f t="shared" si="163"/>
        <v>0</v>
      </c>
      <c r="CL272" s="32">
        <f t="shared" si="164"/>
        <v>0</v>
      </c>
      <c r="CM272" s="32">
        <f t="shared" si="164"/>
        <v>0</v>
      </c>
      <c r="CN272" s="32">
        <f t="shared" si="164"/>
        <v>0</v>
      </c>
    </row>
    <row r="273" spans="1:92" ht="16.350000000000001" customHeight="1" x14ac:dyDescent="0.2">
      <c r="A273" s="2912"/>
      <c r="B273" s="2954" t="s">
        <v>266</v>
      </c>
      <c r="C273" s="2954"/>
      <c r="D273" s="406">
        <f t="shared" ref="D273:D311" si="167">SUM(E273+F273)</f>
        <v>0</v>
      </c>
      <c r="E273" s="516">
        <f t="shared" si="166"/>
        <v>0</v>
      </c>
      <c r="F273" s="517">
        <f t="shared" si="166"/>
        <v>0</v>
      </c>
      <c r="G273" s="518"/>
      <c r="H273" s="519"/>
      <c r="I273" s="520"/>
      <c r="J273" s="519"/>
      <c r="K273" s="520"/>
      <c r="L273" s="519"/>
      <c r="M273" s="521"/>
      <c r="N273" s="490"/>
      <c r="O273" s="521"/>
      <c r="P273" s="490"/>
      <c r="Q273" s="520"/>
      <c r="R273" s="519"/>
      <c r="S273" s="520"/>
      <c r="T273" s="519"/>
      <c r="U273" s="521"/>
      <c r="V273" s="490"/>
      <c r="W273" s="521"/>
      <c r="X273" s="490"/>
      <c r="Y273" s="25">
        <f>SUM(ENERO:DICIEMBRE!Y273)</f>
        <v>0</v>
      </c>
      <c r="Z273" s="25">
        <f>SUM(ENERO:DICIEMBRE!Z273)</f>
        <v>0</v>
      </c>
      <c r="AA273" s="25">
        <f>SUM(ENERO:DICIEMBRE!AA273)</f>
        <v>0</v>
      </c>
      <c r="AB273" s="25">
        <f>SUM(ENERO:DICIEMBRE!AB273)</f>
        <v>0</v>
      </c>
      <c r="AC273" s="25">
        <f>SUM(ENERO:DICIEMBRE!AC273)</f>
        <v>0</v>
      </c>
      <c r="AD273" s="25">
        <f>SUM(ENERO:DICIEMBRE!AD273)</f>
        <v>0</v>
      </c>
      <c r="AE273" s="25">
        <f>SUM(ENERO:DICIEMBRE!AE273)</f>
        <v>0</v>
      </c>
      <c r="AF273" s="25">
        <f>SUM(ENERO:DICIEMBRE!AF273)</f>
        <v>0</v>
      </c>
      <c r="AG273" s="25">
        <f>SUM(ENERO:DICIEMBRE!AG273)</f>
        <v>0</v>
      </c>
      <c r="AH273" s="25">
        <f>SUM(ENERO:DICIEMBRE!AH273)</f>
        <v>0</v>
      </c>
      <c r="AI273" s="25">
        <f>SUM(ENERO:DICIEMBRE!AI273)</f>
        <v>0</v>
      </c>
      <c r="AJ273" s="25">
        <f>SUM(ENERO:DICIEMBRE!AJ273)</f>
        <v>0</v>
      </c>
      <c r="AK273" s="25">
        <f>SUM(ENERO:DICIEMBRE!AK273)</f>
        <v>0</v>
      </c>
      <c r="AL273" s="25">
        <f>SUM(ENERO:DICIEMBRE!AL273)</f>
        <v>0</v>
      </c>
      <c r="AM273" s="25">
        <f>SUM(ENERO:DICIEMBRE!AM273)</f>
        <v>0</v>
      </c>
      <c r="AN273" s="25">
        <f>SUM(ENERO:DICIEMBRE!AN273)</f>
        <v>0</v>
      </c>
      <c r="AO273" s="25">
        <f>SUM(ENERO:DICIEMBRE!AO273)</f>
        <v>0</v>
      </c>
      <c r="AP273" s="25">
        <f>SUM(ENERO:DICIEMBRE!AP273)</f>
        <v>0</v>
      </c>
      <c r="AQ273" s="476"/>
      <c r="AR273" s="487"/>
      <c r="AS273" s="25">
        <f>SUM(ENERO:DICIEMBRE!AS273)</f>
        <v>0</v>
      </c>
      <c r="AT273" s="25">
        <f>SUM(ENERO:DICIEMBRE!AT273)</f>
        <v>0</v>
      </c>
      <c r="AU273" s="25">
        <f>SUM(ENERO:DICIEMBRE!AU273)</f>
        <v>0</v>
      </c>
      <c r="AV273" s="25">
        <f>SUM(ENERO:DICIEMBRE!AV273)</f>
        <v>0</v>
      </c>
      <c r="AW273" s="25">
        <f>SUM(ENERO:DICIEMBRE!AW273)</f>
        <v>0</v>
      </c>
      <c r="AX273" s="29" t="str">
        <f t="shared" si="150"/>
        <v/>
      </c>
      <c r="BT273" s="3"/>
      <c r="BU273" s="3"/>
      <c r="BV273" s="4"/>
      <c r="BW273" s="4"/>
      <c r="CA273" s="31" t="str">
        <f t="shared" si="154"/>
        <v/>
      </c>
      <c r="CB273" s="31" t="str">
        <f t="shared" si="155"/>
        <v/>
      </c>
      <c r="CC273" s="31" t="str">
        <f t="shared" si="151"/>
        <v/>
      </c>
      <c r="CD273" s="31" t="str">
        <f t="shared" si="156"/>
        <v/>
      </c>
      <c r="CE273" s="31" t="str">
        <f t="shared" si="157"/>
        <v/>
      </c>
      <c r="CF273" s="31" t="str">
        <f t="shared" si="158"/>
        <v/>
      </c>
      <c r="CG273" s="31" t="str">
        <f t="shared" si="159"/>
        <v/>
      </c>
      <c r="CH273" s="32">
        <f t="shared" si="160"/>
        <v>0</v>
      </c>
      <c r="CI273" s="32"/>
      <c r="CJ273" s="32"/>
      <c r="CK273" s="32">
        <f t="shared" si="163"/>
        <v>0</v>
      </c>
      <c r="CL273" s="32">
        <f t="shared" si="164"/>
        <v>0</v>
      </c>
      <c r="CM273" s="32">
        <f t="shared" si="164"/>
        <v>0</v>
      </c>
      <c r="CN273" s="32">
        <f t="shared" si="164"/>
        <v>0</v>
      </c>
    </row>
    <row r="274" spans="1:92" ht="16.350000000000001" customHeight="1" x14ac:dyDescent="0.2">
      <c r="A274" s="2912"/>
      <c r="B274" s="2954" t="s">
        <v>267</v>
      </c>
      <c r="C274" s="2954"/>
      <c r="D274" s="406">
        <f t="shared" si="167"/>
        <v>0</v>
      </c>
      <c r="E274" s="516">
        <f t="shared" si="166"/>
        <v>0</v>
      </c>
      <c r="F274" s="517">
        <f t="shared" si="166"/>
        <v>0</v>
      </c>
      <c r="G274" s="522"/>
      <c r="H274" s="523"/>
      <c r="I274" s="524"/>
      <c r="J274" s="523"/>
      <c r="K274" s="524"/>
      <c r="L274" s="523"/>
      <c r="M274" s="476"/>
      <c r="N274" s="490"/>
      <c r="O274" s="476"/>
      <c r="P274" s="490"/>
      <c r="Q274" s="524"/>
      <c r="R274" s="523"/>
      <c r="S274" s="524"/>
      <c r="T274" s="523"/>
      <c r="U274" s="476"/>
      <c r="V274" s="490"/>
      <c r="W274" s="476"/>
      <c r="X274" s="490"/>
      <c r="Y274" s="25">
        <f>SUM(ENERO:DICIEMBRE!Y274)</f>
        <v>0</v>
      </c>
      <c r="Z274" s="25">
        <f>SUM(ENERO:DICIEMBRE!Z274)</f>
        <v>0</v>
      </c>
      <c r="AA274" s="25">
        <f>SUM(ENERO:DICIEMBRE!AA274)</f>
        <v>0</v>
      </c>
      <c r="AB274" s="25">
        <f>SUM(ENERO:DICIEMBRE!AB274)</f>
        <v>0</v>
      </c>
      <c r="AC274" s="25">
        <f>SUM(ENERO:DICIEMBRE!AC274)</f>
        <v>0</v>
      </c>
      <c r="AD274" s="25">
        <f>SUM(ENERO:DICIEMBRE!AD274)</f>
        <v>0</v>
      </c>
      <c r="AE274" s="25">
        <f>SUM(ENERO:DICIEMBRE!AE274)</f>
        <v>0</v>
      </c>
      <c r="AF274" s="25">
        <f>SUM(ENERO:DICIEMBRE!AF274)</f>
        <v>0</v>
      </c>
      <c r="AG274" s="25">
        <f>SUM(ENERO:DICIEMBRE!AG274)</f>
        <v>0</v>
      </c>
      <c r="AH274" s="25">
        <f>SUM(ENERO:DICIEMBRE!AH274)</f>
        <v>0</v>
      </c>
      <c r="AI274" s="25">
        <f>SUM(ENERO:DICIEMBRE!AI274)</f>
        <v>0</v>
      </c>
      <c r="AJ274" s="25">
        <f>SUM(ENERO:DICIEMBRE!AJ274)</f>
        <v>0</v>
      </c>
      <c r="AK274" s="25">
        <f>SUM(ENERO:DICIEMBRE!AK274)</f>
        <v>0</v>
      </c>
      <c r="AL274" s="25">
        <f>SUM(ENERO:DICIEMBRE!AL274)</f>
        <v>0</v>
      </c>
      <c r="AM274" s="25">
        <f>SUM(ENERO:DICIEMBRE!AM274)</f>
        <v>0</v>
      </c>
      <c r="AN274" s="25">
        <f>SUM(ENERO:DICIEMBRE!AN274)</f>
        <v>0</v>
      </c>
      <c r="AO274" s="25">
        <f>SUM(ENERO:DICIEMBRE!AO274)</f>
        <v>0</v>
      </c>
      <c r="AP274" s="25">
        <f>SUM(ENERO:DICIEMBRE!AP274)</f>
        <v>0</v>
      </c>
      <c r="AQ274" s="476"/>
      <c r="AR274" s="487"/>
      <c r="AS274" s="25">
        <f>SUM(ENERO:DICIEMBRE!AS274)</f>
        <v>0</v>
      </c>
      <c r="AT274" s="25">
        <f>SUM(ENERO:DICIEMBRE!AT274)</f>
        <v>0</v>
      </c>
      <c r="AU274" s="25">
        <f>SUM(ENERO:DICIEMBRE!AU274)</f>
        <v>0</v>
      </c>
      <c r="AV274" s="25">
        <f>SUM(ENERO:DICIEMBRE!AV274)</f>
        <v>0</v>
      </c>
      <c r="AW274" s="25">
        <f>SUM(ENERO:DICIEMBRE!AW274)</f>
        <v>0</v>
      </c>
      <c r="AX274" s="29" t="str">
        <f t="shared" si="150"/>
        <v/>
      </c>
      <c r="BT274" s="3"/>
      <c r="BU274" s="3"/>
      <c r="BV274" s="4"/>
      <c r="BW274" s="4"/>
      <c r="CA274" s="31" t="str">
        <f t="shared" si="154"/>
        <v/>
      </c>
      <c r="CB274" s="31" t="str">
        <f t="shared" si="155"/>
        <v/>
      </c>
      <c r="CC274" s="31" t="str">
        <f t="shared" si="151"/>
        <v/>
      </c>
      <c r="CD274" s="31" t="str">
        <f t="shared" si="156"/>
        <v/>
      </c>
      <c r="CE274" s="31" t="str">
        <f t="shared" si="157"/>
        <v/>
      </c>
      <c r="CF274" s="31" t="str">
        <f t="shared" si="158"/>
        <v/>
      </c>
      <c r="CG274" s="31" t="str">
        <f t="shared" si="159"/>
        <v/>
      </c>
      <c r="CH274" s="32">
        <f t="shared" si="160"/>
        <v>0</v>
      </c>
      <c r="CI274" s="32"/>
      <c r="CJ274" s="32"/>
      <c r="CK274" s="32">
        <f t="shared" si="163"/>
        <v>0</v>
      </c>
      <c r="CL274" s="32">
        <f t="shared" si="164"/>
        <v>0</v>
      </c>
      <c r="CM274" s="32">
        <f t="shared" si="164"/>
        <v>0</v>
      </c>
      <c r="CN274" s="32">
        <f t="shared" si="164"/>
        <v>0</v>
      </c>
    </row>
    <row r="275" spans="1:92" ht="16.350000000000001" customHeight="1" x14ac:dyDescent="0.2">
      <c r="A275" s="2912"/>
      <c r="B275" s="2957" t="s">
        <v>268</v>
      </c>
      <c r="C275" s="2958"/>
      <c r="D275" s="406">
        <f t="shared" si="167"/>
        <v>0</v>
      </c>
      <c r="E275" s="516">
        <f t="shared" si="166"/>
        <v>0</v>
      </c>
      <c r="F275" s="517">
        <f t="shared" si="166"/>
        <v>0</v>
      </c>
      <c r="G275" s="522"/>
      <c r="H275" s="523"/>
      <c r="I275" s="524"/>
      <c r="J275" s="523"/>
      <c r="K275" s="524"/>
      <c r="L275" s="523"/>
      <c r="M275" s="478"/>
      <c r="N275" s="525"/>
      <c r="O275" s="478"/>
      <c r="P275" s="525"/>
      <c r="Q275" s="524"/>
      <c r="R275" s="523"/>
      <c r="S275" s="524"/>
      <c r="T275" s="523"/>
      <c r="U275" s="478"/>
      <c r="V275" s="525"/>
      <c r="W275" s="478"/>
      <c r="X275" s="525"/>
      <c r="Y275" s="25">
        <f>SUM(ENERO:DICIEMBRE!Y275)</f>
        <v>0</v>
      </c>
      <c r="Z275" s="25">
        <f>SUM(ENERO:DICIEMBRE!Z275)</f>
        <v>0</v>
      </c>
      <c r="AA275" s="25">
        <f>SUM(ENERO:DICIEMBRE!AA275)</f>
        <v>0</v>
      </c>
      <c r="AB275" s="25">
        <f>SUM(ENERO:DICIEMBRE!AB275)</f>
        <v>0</v>
      </c>
      <c r="AC275" s="25">
        <f>SUM(ENERO:DICIEMBRE!AC275)</f>
        <v>0</v>
      </c>
      <c r="AD275" s="25">
        <f>SUM(ENERO:DICIEMBRE!AD275)</f>
        <v>0</v>
      </c>
      <c r="AE275" s="25">
        <f>SUM(ENERO:DICIEMBRE!AE275)</f>
        <v>0</v>
      </c>
      <c r="AF275" s="25">
        <f>SUM(ENERO:DICIEMBRE!AF275)</f>
        <v>0</v>
      </c>
      <c r="AG275" s="25">
        <f>SUM(ENERO:DICIEMBRE!AG275)</f>
        <v>0</v>
      </c>
      <c r="AH275" s="25">
        <f>SUM(ENERO:DICIEMBRE!AH275)</f>
        <v>0</v>
      </c>
      <c r="AI275" s="25">
        <f>SUM(ENERO:DICIEMBRE!AI275)</f>
        <v>0</v>
      </c>
      <c r="AJ275" s="25">
        <f>SUM(ENERO:DICIEMBRE!AJ275)</f>
        <v>0</v>
      </c>
      <c r="AK275" s="25">
        <f>SUM(ENERO:DICIEMBRE!AK275)</f>
        <v>0</v>
      </c>
      <c r="AL275" s="25">
        <f>SUM(ENERO:DICIEMBRE!AL275)</f>
        <v>0</v>
      </c>
      <c r="AM275" s="25">
        <f>SUM(ENERO:DICIEMBRE!AM275)</f>
        <v>0</v>
      </c>
      <c r="AN275" s="25">
        <f>SUM(ENERO:DICIEMBRE!AN275)</f>
        <v>0</v>
      </c>
      <c r="AO275" s="25">
        <f>SUM(ENERO:DICIEMBRE!AO275)</f>
        <v>0</v>
      </c>
      <c r="AP275" s="25">
        <f>SUM(ENERO:DICIEMBRE!AP275)</f>
        <v>0</v>
      </c>
      <c r="AQ275" s="478"/>
      <c r="AR275" s="508"/>
      <c r="AS275" s="25">
        <f>SUM(ENERO:DICIEMBRE!AS275)</f>
        <v>0</v>
      </c>
      <c r="AT275" s="25">
        <f>SUM(ENERO:DICIEMBRE!AT275)</f>
        <v>0</v>
      </c>
      <c r="AU275" s="25">
        <f>SUM(ENERO:DICIEMBRE!AU275)</f>
        <v>0</v>
      </c>
      <c r="AV275" s="25">
        <f>SUM(ENERO:DICIEMBRE!AV275)</f>
        <v>0</v>
      </c>
      <c r="AW275" s="25">
        <f>SUM(ENERO:DICIEMBRE!AW275)</f>
        <v>0</v>
      </c>
      <c r="AX275" s="29" t="str">
        <f t="shared" si="150"/>
        <v/>
      </c>
      <c r="BT275" s="3"/>
      <c r="BU275" s="3"/>
      <c r="BV275" s="4"/>
      <c r="BW275" s="4"/>
      <c r="CA275" s="31" t="str">
        <f t="shared" si="154"/>
        <v/>
      </c>
      <c r="CB275" s="31" t="str">
        <f t="shared" si="155"/>
        <v/>
      </c>
      <c r="CC275" s="31" t="str">
        <f t="shared" si="151"/>
        <v/>
      </c>
      <c r="CD275" s="31" t="str">
        <f t="shared" si="156"/>
        <v/>
      </c>
      <c r="CE275" s="31" t="str">
        <f t="shared" si="157"/>
        <v/>
      </c>
      <c r="CF275" s="31" t="str">
        <f t="shared" si="158"/>
        <v/>
      </c>
      <c r="CG275" s="31" t="str">
        <f t="shared" si="159"/>
        <v/>
      </c>
      <c r="CH275" s="32">
        <f t="shared" si="160"/>
        <v>0</v>
      </c>
      <c r="CI275" s="32"/>
      <c r="CJ275" s="32"/>
      <c r="CK275" s="32">
        <f t="shared" si="163"/>
        <v>0</v>
      </c>
      <c r="CL275" s="32">
        <f t="shared" si="164"/>
        <v>0</v>
      </c>
      <c r="CM275" s="32">
        <f t="shared" si="164"/>
        <v>0</v>
      </c>
      <c r="CN275" s="32">
        <f t="shared" si="164"/>
        <v>0</v>
      </c>
    </row>
    <row r="276" spans="1:92" ht="16.350000000000001" customHeight="1" x14ac:dyDescent="0.2">
      <c r="A276" s="2966"/>
      <c r="B276" s="2969" t="s">
        <v>269</v>
      </c>
      <c r="C276" s="2969"/>
      <c r="D276" s="480">
        <f t="shared" si="167"/>
        <v>0</v>
      </c>
      <c r="E276" s="526">
        <f t="shared" si="166"/>
        <v>0</v>
      </c>
      <c r="F276" s="527">
        <f t="shared" si="166"/>
        <v>0</v>
      </c>
      <c r="G276" s="528"/>
      <c r="H276" s="529"/>
      <c r="I276" s="530"/>
      <c r="J276" s="529"/>
      <c r="K276" s="530"/>
      <c r="L276" s="529"/>
      <c r="M276" s="528"/>
      <c r="N276" s="529"/>
      <c r="O276" s="528"/>
      <c r="P276" s="529"/>
      <c r="Q276" s="530"/>
      <c r="R276" s="529"/>
      <c r="S276" s="530"/>
      <c r="T276" s="529"/>
      <c r="U276" s="528"/>
      <c r="V276" s="529"/>
      <c r="W276" s="528"/>
      <c r="X276" s="529"/>
      <c r="Y276" s="25">
        <f>SUM(ENERO:DICIEMBRE!Y276)</f>
        <v>0</v>
      </c>
      <c r="Z276" s="25">
        <f>SUM(ENERO:DICIEMBRE!Z276)</f>
        <v>0</v>
      </c>
      <c r="AA276" s="25">
        <f>SUM(ENERO:DICIEMBRE!AA276)</f>
        <v>0</v>
      </c>
      <c r="AB276" s="25">
        <f>SUM(ENERO:DICIEMBRE!AB276)</f>
        <v>0</v>
      </c>
      <c r="AC276" s="25">
        <f>SUM(ENERO:DICIEMBRE!AC276)</f>
        <v>0</v>
      </c>
      <c r="AD276" s="25">
        <f>SUM(ENERO:DICIEMBRE!AD276)</f>
        <v>0</v>
      </c>
      <c r="AE276" s="25">
        <f>SUM(ENERO:DICIEMBRE!AE276)</f>
        <v>0</v>
      </c>
      <c r="AF276" s="25">
        <f>SUM(ENERO:DICIEMBRE!AF276)</f>
        <v>0</v>
      </c>
      <c r="AG276" s="25">
        <f>SUM(ENERO:DICIEMBRE!AG276)</f>
        <v>0</v>
      </c>
      <c r="AH276" s="25">
        <f>SUM(ENERO:DICIEMBRE!AH276)</f>
        <v>0</v>
      </c>
      <c r="AI276" s="25">
        <f>SUM(ENERO:DICIEMBRE!AI276)</f>
        <v>0</v>
      </c>
      <c r="AJ276" s="25">
        <f>SUM(ENERO:DICIEMBRE!AJ276)</f>
        <v>0</v>
      </c>
      <c r="AK276" s="25">
        <f>SUM(ENERO:DICIEMBRE!AK276)</f>
        <v>0</v>
      </c>
      <c r="AL276" s="25">
        <f>SUM(ENERO:DICIEMBRE!AL276)</f>
        <v>0</v>
      </c>
      <c r="AM276" s="25">
        <f>SUM(ENERO:DICIEMBRE!AM276)</f>
        <v>0</v>
      </c>
      <c r="AN276" s="25">
        <f>SUM(ENERO:DICIEMBRE!AN276)</f>
        <v>0</v>
      </c>
      <c r="AO276" s="25">
        <f>SUM(ENERO:DICIEMBRE!AO276)</f>
        <v>0</v>
      </c>
      <c r="AP276" s="25">
        <f>SUM(ENERO:DICIEMBRE!AP276)</f>
        <v>0</v>
      </c>
      <c r="AQ276" s="483"/>
      <c r="AR276" s="509"/>
      <c r="AS276" s="25">
        <f>SUM(ENERO:DICIEMBRE!AS276)</f>
        <v>0</v>
      </c>
      <c r="AT276" s="25">
        <f>SUM(ENERO:DICIEMBRE!AT276)</f>
        <v>0</v>
      </c>
      <c r="AU276" s="25">
        <f>SUM(ENERO:DICIEMBRE!AU276)</f>
        <v>0</v>
      </c>
      <c r="AV276" s="25">
        <f>SUM(ENERO:DICIEMBRE!AV276)</f>
        <v>0</v>
      </c>
      <c r="AW276" s="25">
        <f>SUM(ENERO:DICIEMBRE!AW276)</f>
        <v>0</v>
      </c>
      <c r="AX276" s="29" t="str">
        <f t="shared" si="150"/>
        <v/>
      </c>
      <c r="BT276" s="3"/>
      <c r="BU276" s="3"/>
      <c r="BV276" s="4"/>
      <c r="BW276" s="4"/>
      <c r="CA276" s="31" t="str">
        <f t="shared" si="154"/>
        <v/>
      </c>
      <c r="CB276" s="31" t="str">
        <f t="shared" si="155"/>
        <v/>
      </c>
      <c r="CC276" s="31" t="str">
        <f t="shared" si="151"/>
        <v/>
      </c>
      <c r="CD276" s="31" t="str">
        <f t="shared" si="156"/>
        <v/>
      </c>
      <c r="CE276" s="31" t="str">
        <f t="shared" si="157"/>
        <v/>
      </c>
      <c r="CF276" s="31" t="str">
        <f t="shared" si="158"/>
        <v/>
      </c>
      <c r="CG276" s="31" t="str">
        <f t="shared" si="159"/>
        <v/>
      </c>
      <c r="CH276" s="32">
        <f t="shared" si="160"/>
        <v>0</v>
      </c>
      <c r="CI276" s="32"/>
      <c r="CJ276" s="32"/>
      <c r="CK276" s="32">
        <f t="shared" si="163"/>
        <v>0</v>
      </c>
      <c r="CL276" s="32">
        <f t="shared" si="164"/>
        <v>0</v>
      </c>
      <c r="CM276" s="32">
        <f t="shared" si="164"/>
        <v>0</v>
      </c>
      <c r="CN276" s="32">
        <f t="shared" si="164"/>
        <v>0</v>
      </c>
    </row>
    <row r="277" spans="1:92" ht="16.350000000000001" customHeight="1" x14ac:dyDescent="0.2">
      <c r="A277" s="2973" t="s">
        <v>275</v>
      </c>
      <c r="B277" s="2953" t="s">
        <v>264</v>
      </c>
      <c r="C277" s="2953"/>
      <c r="D277" s="400">
        <f t="shared" si="167"/>
        <v>162</v>
      </c>
      <c r="E277" s="531">
        <f t="shared" si="166"/>
        <v>57</v>
      </c>
      <c r="F277" s="532">
        <f t="shared" si="166"/>
        <v>105</v>
      </c>
      <c r="G277" s="533"/>
      <c r="H277" s="534"/>
      <c r="I277" s="535"/>
      <c r="J277" s="534"/>
      <c r="K277" s="535"/>
      <c r="L277" s="534"/>
      <c r="M277" s="536"/>
      <c r="N277" s="537"/>
      <c r="O277" s="536"/>
      <c r="P277" s="537"/>
      <c r="Q277" s="535"/>
      <c r="R277" s="534"/>
      <c r="S277" s="535"/>
      <c r="T277" s="534"/>
      <c r="U277" s="536"/>
      <c r="V277" s="537"/>
      <c r="W277" s="536"/>
      <c r="X277" s="537"/>
      <c r="Y277" s="25">
        <f>SUM(ENERO:DICIEMBRE!Y277)</f>
        <v>0</v>
      </c>
      <c r="Z277" s="25">
        <f>SUM(ENERO:DICIEMBRE!Z277)</f>
        <v>0</v>
      </c>
      <c r="AA277" s="25">
        <f>SUM(ENERO:DICIEMBRE!AA277)</f>
        <v>0</v>
      </c>
      <c r="AB277" s="25">
        <f>SUM(ENERO:DICIEMBRE!AB277)</f>
        <v>1</v>
      </c>
      <c r="AC277" s="25">
        <f>SUM(ENERO:DICIEMBRE!AC277)</f>
        <v>0</v>
      </c>
      <c r="AD277" s="25">
        <f>SUM(ENERO:DICIEMBRE!AD277)</f>
        <v>3</v>
      </c>
      <c r="AE277" s="25">
        <f>SUM(ENERO:DICIEMBRE!AE277)</f>
        <v>1</v>
      </c>
      <c r="AF277" s="25">
        <f>SUM(ENERO:DICIEMBRE!AF277)</f>
        <v>15</v>
      </c>
      <c r="AG277" s="25">
        <f>SUM(ENERO:DICIEMBRE!AG277)</f>
        <v>10</v>
      </c>
      <c r="AH277" s="25">
        <f>SUM(ENERO:DICIEMBRE!AH277)</f>
        <v>26</v>
      </c>
      <c r="AI277" s="25">
        <f>SUM(ENERO:DICIEMBRE!AI277)</f>
        <v>1</v>
      </c>
      <c r="AJ277" s="25">
        <f>SUM(ENERO:DICIEMBRE!AJ277)</f>
        <v>11</v>
      </c>
      <c r="AK277" s="25">
        <f>SUM(ENERO:DICIEMBRE!AK277)</f>
        <v>24</v>
      </c>
      <c r="AL277" s="25">
        <f>SUM(ENERO:DICIEMBRE!AL277)</f>
        <v>36</v>
      </c>
      <c r="AM277" s="25">
        <f>SUM(ENERO:DICIEMBRE!AM277)</f>
        <v>21</v>
      </c>
      <c r="AN277" s="25">
        <f>SUM(ENERO:DICIEMBRE!AN277)</f>
        <v>13</v>
      </c>
      <c r="AO277" s="25">
        <f>SUM(ENERO:DICIEMBRE!AO277)</f>
        <v>6</v>
      </c>
      <c r="AP277" s="25">
        <f>SUM(ENERO:DICIEMBRE!AP277)</f>
        <v>5</v>
      </c>
      <c r="AQ277" s="25">
        <f>SUM(ENERO:DICIEMBRE!AQ277)</f>
        <v>0</v>
      </c>
      <c r="AR277" s="25">
        <f>SUM(ENERO:DICIEMBRE!AR277)</f>
        <v>0</v>
      </c>
      <c r="AS277" s="25">
        <f>SUM(ENERO:DICIEMBRE!AS277)</f>
        <v>48</v>
      </c>
      <c r="AT277" s="25">
        <f>SUM(ENERO:DICIEMBRE!AT277)</f>
        <v>0</v>
      </c>
      <c r="AU277" s="25">
        <f>SUM(ENERO:DICIEMBRE!AU277)</f>
        <v>0</v>
      </c>
      <c r="AV277" s="25">
        <f>SUM(ENERO:DICIEMBRE!AV277)</f>
        <v>0</v>
      </c>
      <c r="AW277" s="25">
        <f>SUM(ENERO:DICIEMBRE!AW277)</f>
        <v>0</v>
      </c>
      <c r="AX277" s="29" t="str">
        <f t="shared" si="150"/>
        <v/>
      </c>
      <c r="BT277" s="3"/>
      <c r="BU277" s="3"/>
      <c r="BV277" s="4"/>
      <c r="BW277" s="4"/>
      <c r="CA277" s="31" t="str">
        <f t="shared" si="154"/>
        <v/>
      </c>
      <c r="CB277" s="31" t="str">
        <f t="shared" si="155"/>
        <v/>
      </c>
      <c r="CC277" s="31" t="str">
        <f t="shared" si="151"/>
        <v/>
      </c>
      <c r="CD277" s="31" t="str">
        <f t="shared" si="156"/>
        <v/>
      </c>
      <c r="CE277" s="31" t="str">
        <f t="shared" si="157"/>
        <v/>
      </c>
      <c r="CF277" s="31" t="str">
        <f t="shared" si="158"/>
        <v/>
      </c>
      <c r="CG277" s="31" t="str">
        <f t="shared" si="159"/>
        <v/>
      </c>
      <c r="CH277" s="32">
        <f t="shared" si="160"/>
        <v>0</v>
      </c>
      <c r="CI277" s="32">
        <f t="shared" si="161"/>
        <v>0</v>
      </c>
      <c r="CJ277" s="32">
        <f t="shared" si="162"/>
        <v>0</v>
      </c>
      <c r="CK277" s="32">
        <f t="shared" si="163"/>
        <v>0</v>
      </c>
      <c r="CL277" s="32">
        <f t="shared" si="164"/>
        <v>0</v>
      </c>
      <c r="CM277" s="32">
        <f t="shared" si="164"/>
        <v>0</v>
      </c>
      <c r="CN277" s="32">
        <f t="shared" si="164"/>
        <v>0</v>
      </c>
    </row>
    <row r="278" spans="1:92" ht="16.350000000000001" customHeight="1" x14ac:dyDescent="0.2">
      <c r="A278" s="2912"/>
      <c r="B278" s="2954" t="s">
        <v>265</v>
      </c>
      <c r="C278" s="2954"/>
      <c r="D278" s="406">
        <f t="shared" si="167"/>
        <v>480</v>
      </c>
      <c r="E278" s="516">
        <f t="shared" si="166"/>
        <v>159</v>
      </c>
      <c r="F278" s="517">
        <f t="shared" si="166"/>
        <v>321</v>
      </c>
      <c r="G278" s="518"/>
      <c r="H278" s="519"/>
      <c r="I278" s="520"/>
      <c r="J278" s="519"/>
      <c r="K278" s="520"/>
      <c r="L278" s="519"/>
      <c r="M278" s="521"/>
      <c r="N278" s="490"/>
      <c r="O278" s="521"/>
      <c r="P278" s="490"/>
      <c r="Q278" s="520"/>
      <c r="R278" s="519"/>
      <c r="S278" s="520"/>
      <c r="T278" s="519"/>
      <c r="U278" s="521"/>
      <c r="V278" s="490"/>
      <c r="W278" s="521"/>
      <c r="X278" s="490"/>
      <c r="Y278" s="25">
        <f>SUM(ENERO:DICIEMBRE!Y278)</f>
        <v>0</v>
      </c>
      <c r="Z278" s="25">
        <f>SUM(ENERO:DICIEMBRE!Z278)</f>
        <v>1</v>
      </c>
      <c r="AA278" s="25">
        <f>SUM(ENERO:DICIEMBRE!AA278)</f>
        <v>0</v>
      </c>
      <c r="AB278" s="25">
        <f>SUM(ENERO:DICIEMBRE!AB278)</f>
        <v>2</v>
      </c>
      <c r="AC278" s="25">
        <f>SUM(ENERO:DICIEMBRE!AC278)</f>
        <v>0</v>
      </c>
      <c r="AD278" s="25">
        <f>SUM(ENERO:DICIEMBRE!AD278)</f>
        <v>1</v>
      </c>
      <c r="AE278" s="25">
        <f>SUM(ENERO:DICIEMBRE!AE278)</f>
        <v>4</v>
      </c>
      <c r="AF278" s="25">
        <f>SUM(ENERO:DICIEMBRE!AF278)</f>
        <v>38</v>
      </c>
      <c r="AG278" s="25">
        <f>SUM(ENERO:DICIEMBRE!AG278)</f>
        <v>28</v>
      </c>
      <c r="AH278" s="25">
        <f>SUM(ENERO:DICIEMBRE!AH278)</f>
        <v>76</v>
      </c>
      <c r="AI278" s="25">
        <f>SUM(ENERO:DICIEMBRE!AI278)</f>
        <v>6</v>
      </c>
      <c r="AJ278" s="25">
        <f>SUM(ENERO:DICIEMBRE!AJ278)</f>
        <v>32</v>
      </c>
      <c r="AK278" s="25">
        <f>SUM(ENERO:DICIEMBRE!AK278)</f>
        <v>61</v>
      </c>
      <c r="AL278" s="25">
        <f>SUM(ENERO:DICIEMBRE!AL278)</f>
        <v>115</v>
      </c>
      <c r="AM278" s="25">
        <f>SUM(ENERO:DICIEMBRE!AM278)</f>
        <v>60</v>
      </c>
      <c r="AN278" s="25">
        <f>SUM(ENERO:DICIEMBRE!AN278)</f>
        <v>56</v>
      </c>
      <c r="AO278" s="25">
        <f>SUM(ENERO:DICIEMBRE!AO278)</f>
        <v>6</v>
      </c>
      <c r="AP278" s="25">
        <f>SUM(ENERO:DICIEMBRE!AP278)</f>
        <v>6</v>
      </c>
      <c r="AQ278" s="476"/>
      <c r="AR278" s="487"/>
      <c r="AS278" s="25">
        <f>SUM(ENERO:DICIEMBRE!AS278)</f>
        <v>73</v>
      </c>
      <c r="AT278" s="25">
        <f>SUM(ENERO:DICIEMBRE!AT278)</f>
        <v>0</v>
      </c>
      <c r="AU278" s="25">
        <f>SUM(ENERO:DICIEMBRE!AU278)</f>
        <v>0</v>
      </c>
      <c r="AV278" s="25">
        <f>SUM(ENERO:DICIEMBRE!AV278)</f>
        <v>0</v>
      </c>
      <c r="AW278" s="25">
        <f>SUM(ENERO:DICIEMBRE!AW278)</f>
        <v>0</v>
      </c>
      <c r="AX278" s="29" t="str">
        <f t="shared" si="150"/>
        <v/>
      </c>
      <c r="BT278" s="3"/>
      <c r="BU278" s="3"/>
      <c r="BV278" s="4"/>
      <c r="BW278" s="4"/>
      <c r="CA278" s="31" t="str">
        <f t="shared" si="154"/>
        <v/>
      </c>
      <c r="CB278" s="31" t="str">
        <f t="shared" si="155"/>
        <v/>
      </c>
      <c r="CC278" s="31" t="str">
        <f t="shared" si="151"/>
        <v/>
      </c>
      <c r="CD278" s="31" t="str">
        <f t="shared" si="156"/>
        <v/>
      </c>
      <c r="CE278" s="31" t="str">
        <f t="shared" si="157"/>
        <v/>
      </c>
      <c r="CF278" s="31" t="str">
        <f t="shared" si="158"/>
        <v/>
      </c>
      <c r="CG278" s="31" t="str">
        <f t="shared" si="159"/>
        <v/>
      </c>
      <c r="CH278" s="32">
        <f t="shared" si="160"/>
        <v>0</v>
      </c>
      <c r="CI278" s="32"/>
      <c r="CJ278" s="32"/>
      <c r="CK278" s="32">
        <f t="shared" si="163"/>
        <v>0</v>
      </c>
      <c r="CL278" s="32">
        <f t="shared" si="164"/>
        <v>0</v>
      </c>
      <c r="CM278" s="32">
        <f t="shared" si="164"/>
        <v>0</v>
      </c>
      <c r="CN278" s="32">
        <f t="shared" si="164"/>
        <v>0</v>
      </c>
    </row>
    <row r="279" spans="1:92" ht="16.350000000000001" customHeight="1" x14ac:dyDescent="0.2">
      <c r="A279" s="2912"/>
      <c r="B279" s="2954" t="s">
        <v>266</v>
      </c>
      <c r="C279" s="2954"/>
      <c r="D279" s="406">
        <f t="shared" si="167"/>
        <v>188</v>
      </c>
      <c r="E279" s="516">
        <f t="shared" si="166"/>
        <v>59</v>
      </c>
      <c r="F279" s="517">
        <f t="shared" si="166"/>
        <v>129</v>
      </c>
      <c r="G279" s="518"/>
      <c r="H279" s="519"/>
      <c r="I279" s="520"/>
      <c r="J279" s="519"/>
      <c r="K279" s="520"/>
      <c r="L279" s="519"/>
      <c r="M279" s="521"/>
      <c r="N279" s="490"/>
      <c r="O279" s="521"/>
      <c r="P279" s="490"/>
      <c r="Q279" s="520"/>
      <c r="R279" s="519"/>
      <c r="S279" s="520"/>
      <c r="T279" s="519"/>
      <c r="U279" s="521"/>
      <c r="V279" s="490"/>
      <c r="W279" s="521"/>
      <c r="X279" s="490"/>
      <c r="Y279" s="25">
        <f>SUM(ENERO:DICIEMBRE!Y279)</f>
        <v>0</v>
      </c>
      <c r="Z279" s="25">
        <f>SUM(ENERO:DICIEMBRE!Z279)</f>
        <v>0</v>
      </c>
      <c r="AA279" s="25">
        <f>SUM(ENERO:DICIEMBRE!AA279)</f>
        <v>0</v>
      </c>
      <c r="AB279" s="25">
        <f>SUM(ENERO:DICIEMBRE!AB279)</f>
        <v>1</v>
      </c>
      <c r="AC279" s="25">
        <f>SUM(ENERO:DICIEMBRE!AC279)</f>
        <v>0</v>
      </c>
      <c r="AD279" s="25">
        <f>SUM(ENERO:DICIEMBRE!AD279)</f>
        <v>3</v>
      </c>
      <c r="AE279" s="25">
        <f>SUM(ENERO:DICIEMBRE!AE279)</f>
        <v>2</v>
      </c>
      <c r="AF279" s="25">
        <f>SUM(ENERO:DICIEMBRE!AF279)</f>
        <v>16</v>
      </c>
      <c r="AG279" s="25">
        <f>SUM(ENERO:DICIEMBRE!AG279)</f>
        <v>9</v>
      </c>
      <c r="AH279" s="25">
        <f>SUM(ENERO:DICIEMBRE!AH279)</f>
        <v>35</v>
      </c>
      <c r="AI279" s="25">
        <f>SUM(ENERO:DICIEMBRE!AI279)</f>
        <v>2</v>
      </c>
      <c r="AJ279" s="25">
        <f>SUM(ENERO:DICIEMBRE!AJ279)</f>
        <v>13</v>
      </c>
      <c r="AK279" s="25">
        <f>SUM(ENERO:DICIEMBRE!AK279)</f>
        <v>22</v>
      </c>
      <c r="AL279" s="25">
        <f>SUM(ENERO:DICIEMBRE!AL279)</f>
        <v>45</v>
      </c>
      <c r="AM279" s="25">
        <f>SUM(ENERO:DICIEMBRE!AM279)</f>
        <v>24</v>
      </c>
      <c r="AN279" s="25">
        <f>SUM(ENERO:DICIEMBRE!AN279)</f>
        <v>16</v>
      </c>
      <c r="AO279" s="25">
        <f>SUM(ENERO:DICIEMBRE!AO279)</f>
        <v>5</v>
      </c>
      <c r="AP279" s="25">
        <f>SUM(ENERO:DICIEMBRE!AP279)</f>
        <v>4</v>
      </c>
      <c r="AQ279" s="476"/>
      <c r="AR279" s="487"/>
      <c r="AS279" s="25">
        <f>SUM(ENERO:DICIEMBRE!AS279)</f>
        <v>0</v>
      </c>
      <c r="AT279" s="25">
        <f>SUM(ENERO:DICIEMBRE!AT279)</f>
        <v>0</v>
      </c>
      <c r="AU279" s="25">
        <f>SUM(ENERO:DICIEMBRE!AU279)</f>
        <v>0</v>
      </c>
      <c r="AV279" s="25">
        <f>SUM(ENERO:DICIEMBRE!AV279)</f>
        <v>0</v>
      </c>
      <c r="AW279" s="25">
        <f>SUM(ENERO:DICIEMBRE!AW279)</f>
        <v>0</v>
      </c>
      <c r="AX279" s="29" t="str">
        <f t="shared" si="150"/>
        <v/>
      </c>
      <c r="BT279" s="3"/>
      <c r="BU279" s="3"/>
      <c r="BV279" s="4"/>
      <c r="BW279" s="4"/>
      <c r="CA279" s="31" t="str">
        <f t="shared" si="154"/>
        <v/>
      </c>
      <c r="CB279" s="31" t="str">
        <f t="shared" si="155"/>
        <v/>
      </c>
      <c r="CC279" s="31" t="str">
        <f t="shared" si="151"/>
        <v/>
      </c>
      <c r="CD279" s="31" t="str">
        <f t="shared" si="156"/>
        <v/>
      </c>
      <c r="CE279" s="31" t="str">
        <f t="shared" si="157"/>
        <v/>
      </c>
      <c r="CF279" s="31" t="str">
        <f t="shared" si="158"/>
        <v/>
      </c>
      <c r="CG279" s="31" t="str">
        <f t="shared" si="159"/>
        <v/>
      </c>
      <c r="CH279" s="32">
        <f t="shared" si="160"/>
        <v>0</v>
      </c>
      <c r="CI279" s="32"/>
      <c r="CJ279" s="32"/>
      <c r="CK279" s="32">
        <f t="shared" si="163"/>
        <v>0</v>
      </c>
      <c r="CL279" s="32">
        <f t="shared" si="164"/>
        <v>0</v>
      </c>
      <c r="CM279" s="32">
        <f t="shared" si="164"/>
        <v>0</v>
      </c>
      <c r="CN279" s="32">
        <f t="shared" si="164"/>
        <v>0</v>
      </c>
    </row>
    <row r="280" spans="1:92" ht="16.350000000000001" customHeight="1" x14ac:dyDescent="0.2">
      <c r="A280" s="2912"/>
      <c r="B280" s="2954" t="s">
        <v>267</v>
      </c>
      <c r="C280" s="2954"/>
      <c r="D280" s="406">
        <f t="shared" si="167"/>
        <v>161</v>
      </c>
      <c r="E280" s="516">
        <f t="shared" si="166"/>
        <v>48</v>
      </c>
      <c r="F280" s="517">
        <f t="shared" si="166"/>
        <v>113</v>
      </c>
      <c r="G280" s="522"/>
      <c r="H280" s="523"/>
      <c r="I280" s="524"/>
      <c r="J280" s="523"/>
      <c r="K280" s="524"/>
      <c r="L280" s="523"/>
      <c r="M280" s="476"/>
      <c r="N280" s="490"/>
      <c r="O280" s="476"/>
      <c r="P280" s="490"/>
      <c r="Q280" s="524"/>
      <c r="R280" s="523"/>
      <c r="S280" s="524"/>
      <c r="T280" s="523"/>
      <c r="U280" s="476"/>
      <c r="V280" s="490"/>
      <c r="W280" s="476"/>
      <c r="X280" s="490"/>
      <c r="Y280" s="25">
        <f>SUM(ENERO:DICIEMBRE!Y280)</f>
        <v>0</v>
      </c>
      <c r="Z280" s="25">
        <f>SUM(ENERO:DICIEMBRE!Z280)</f>
        <v>1</v>
      </c>
      <c r="AA280" s="25">
        <f>SUM(ENERO:DICIEMBRE!AA280)</f>
        <v>0</v>
      </c>
      <c r="AB280" s="25">
        <f>SUM(ENERO:DICIEMBRE!AB280)</f>
        <v>1</v>
      </c>
      <c r="AC280" s="25">
        <f>SUM(ENERO:DICIEMBRE!AC280)</f>
        <v>0</v>
      </c>
      <c r="AD280" s="25">
        <f>SUM(ENERO:DICIEMBRE!AD280)</f>
        <v>2</v>
      </c>
      <c r="AE280" s="25">
        <f>SUM(ENERO:DICIEMBRE!AE280)</f>
        <v>1</v>
      </c>
      <c r="AF280" s="25">
        <f>SUM(ENERO:DICIEMBRE!AF280)</f>
        <v>16</v>
      </c>
      <c r="AG280" s="25">
        <f>SUM(ENERO:DICIEMBRE!AG280)</f>
        <v>12</v>
      </c>
      <c r="AH280" s="25">
        <f>SUM(ENERO:DICIEMBRE!AH280)</f>
        <v>31</v>
      </c>
      <c r="AI280" s="25">
        <f>SUM(ENERO:DICIEMBRE!AI280)</f>
        <v>3</v>
      </c>
      <c r="AJ280" s="25">
        <f>SUM(ENERO:DICIEMBRE!AJ280)</f>
        <v>11</v>
      </c>
      <c r="AK280" s="25">
        <f>SUM(ENERO:DICIEMBRE!AK280)</f>
        <v>14</v>
      </c>
      <c r="AL280" s="25">
        <f>SUM(ENERO:DICIEMBRE!AL280)</f>
        <v>37</v>
      </c>
      <c r="AM280" s="25">
        <f>SUM(ENERO:DICIEMBRE!AM280)</f>
        <v>18</v>
      </c>
      <c r="AN280" s="25">
        <f>SUM(ENERO:DICIEMBRE!AN280)</f>
        <v>14</v>
      </c>
      <c r="AO280" s="25">
        <f>SUM(ENERO:DICIEMBRE!AO280)</f>
        <v>5</v>
      </c>
      <c r="AP280" s="25">
        <f>SUM(ENERO:DICIEMBRE!AP280)</f>
        <v>3</v>
      </c>
      <c r="AQ280" s="476"/>
      <c r="AR280" s="487"/>
      <c r="AS280" s="25">
        <f>SUM(ENERO:DICIEMBRE!AS280)</f>
        <v>0</v>
      </c>
      <c r="AT280" s="25">
        <f>SUM(ENERO:DICIEMBRE!AT280)</f>
        <v>0</v>
      </c>
      <c r="AU280" s="25">
        <f>SUM(ENERO:DICIEMBRE!AU280)</f>
        <v>0</v>
      </c>
      <c r="AV280" s="25">
        <f>SUM(ENERO:DICIEMBRE!AV280)</f>
        <v>0</v>
      </c>
      <c r="AW280" s="25">
        <f>SUM(ENERO:DICIEMBRE!AW280)</f>
        <v>0</v>
      </c>
      <c r="AX280" s="29" t="str">
        <f t="shared" si="150"/>
        <v/>
      </c>
      <c r="BT280" s="3"/>
      <c r="BU280" s="3"/>
      <c r="BV280" s="4"/>
      <c r="BW280" s="4"/>
      <c r="CA280" s="31" t="str">
        <f t="shared" si="154"/>
        <v/>
      </c>
      <c r="CB280" s="31" t="str">
        <f t="shared" si="155"/>
        <v/>
      </c>
      <c r="CC280" s="31" t="str">
        <f t="shared" si="151"/>
        <v/>
      </c>
      <c r="CD280" s="31" t="str">
        <f t="shared" si="156"/>
        <v/>
      </c>
      <c r="CE280" s="31" t="str">
        <f t="shared" si="157"/>
        <v/>
      </c>
      <c r="CF280" s="31" t="str">
        <f t="shared" si="158"/>
        <v/>
      </c>
      <c r="CG280" s="31" t="str">
        <f t="shared" si="159"/>
        <v/>
      </c>
      <c r="CH280" s="32">
        <f t="shared" si="160"/>
        <v>0</v>
      </c>
      <c r="CI280" s="32"/>
      <c r="CJ280" s="32"/>
      <c r="CK280" s="32">
        <f t="shared" si="163"/>
        <v>0</v>
      </c>
      <c r="CL280" s="32">
        <f t="shared" si="164"/>
        <v>0</v>
      </c>
      <c r="CM280" s="32">
        <f t="shared" si="164"/>
        <v>0</v>
      </c>
      <c r="CN280" s="32">
        <f t="shared" si="164"/>
        <v>0</v>
      </c>
    </row>
    <row r="281" spans="1:92" ht="16.350000000000001" customHeight="1" x14ac:dyDescent="0.2">
      <c r="A281" s="2912"/>
      <c r="B281" s="2957" t="s">
        <v>268</v>
      </c>
      <c r="C281" s="2958"/>
      <c r="D281" s="406">
        <f t="shared" si="167"/>
        <v>41</v>
      </c>
      <c r="E281" s="516">
        <f t="shared" si="166"/>
        <v>12</v>
      </c>
      <c r="F281" s="517">
        <f t="shared" si="166"/>
        <v>29</v>
      </c>
      <c r="G281" s="522"/>
      <c r="H281" s="523"/>
      <c r="I281" s="524"/>
      <c r="J281" s="523"/>
      <c r="K281" s="524"/>
      <c r="L281" s="523"/>
      <c r="M281" s="478"/>
      <c r="N281" s="525"/>
      <c r="O281" s="478"/>
      <c r="P281" s="525"/>
      <c r="Q281" s="524"/>
      <c r="R281" s="523"/>
      <c r="S281" s="524"/>
      <c r="T281" s="523"/>
      <c r="U281" s="478"/>
      <c r="V281" s="525"/>
      <c r="W281" s="478"/>
      <c r="X281" s="525"/>
      <c r="Y281" s="25">
        <f>SUM(ENERO:DICIEMBRE!Y281)</f>
        <v>0</v>
      </c>
      <c r="Z281" s="25">
        <f>SUM(ENERO:DICIEMBRE!Z281)</f>
        <v>0</v>
      </c>
      <c r="AA281" s="25">
        <f>SUM(ENERO:DICIEMBRE!AA281)</f>
        <v>0</v>
      </c>
      <c r="AB281" s="25">
        <f>SUM(ENERO:DICIEMBRE!AB281)</f>
        <v>1</v>
      </c>
      <c r="AC281" s="25">
        <f>SUM(ENERO:DICIEMBRE!AC281)</f>
        <v>0</v>
      </c>
      <c r="AD281" s="25">
        <f>SUM(ENERO:DICIEMBRE!AD281)</f>
        <v>0</v>
      </c>
      <c r="AE281" s="25">
        <f>SUM(ENERO:DICIEMBRE!AE281)</f>
        <v>1</v>
      </c>
      <c r="AF281" s="25">
        <f>SUM(ENERO:DICIEMBRE!AF281)</f>
        <v>3</v>
      </c>
      <c r="AG281" s="25">
        <f>SUM(ENERO:DICIEMBRE!AG281)</f>
        <v>0</v>
      </c>
      <c r="AH281" s="25">
        <f>SUM(ENERO:DICIEMBRE!AH281)</f>
        <v>8</v>
      </c>
      <c r="AI281" s="25">
        <f>SUM(ENERO:DICIEMBRE!AI281)</f>
        <v>1</v>
      </c>
      <c r="AJ281" s="25">
        <f>SUM(ENERO:DICIEMBRE!AJ281)</f>
        <v>4</v>
      </c>
      <c r="AK281" s="25">
        <f>SUM(ENERO:DICIEMBRE!AK281)</f>
        <v>4</v>
      </c>
      <c r="AL281" s="25">
        <f>SUM(ENERO:DICIEMBRE!AL281)</f>
        <v>10</v>
      </c>
      <c r="AM281" s="25">
        <f>SUM(ENERO:DICIEMBRE!AM281)</f>
        <v>6</v>
      </c>
      <c r="AN281" s="25">
        <f>SUM(ENERO:DICIEMBRE!AN281)</f>
        <v>3</v>
      </c>
      <c r="AO281" s="25">
        <f>SUM(ENERO:DICIEMBRE!AO281)</f>
        <v>0</v>
      </c>
      <c r="AP281" s="25">
        <f>SUM(ENERO:DICIEMBRE!AP281)</f>
        <v>1</v>
      </c>
      <c r="AQ281" s="478"/>
      <c r="AR281" s="508"/>
      <c r="AS281" s="25">
        <f>SUM(ENERO:DICIEMBRE!AS281)</f>
        <v>0</v>
      </c>
      <c r="AT281" s="25">
        <f>SUM(ENERO:DICIEMBRE!AT281)</f>
        <v>0</v>
      </c>
      <c r="AU281" s="25">
        <f>SUM(ENERO:DICIEMBRE!AU281)</f>
        <v>0</v>
      </c>
      <c r="AV281" s="25">
        <f>SUM(ENERO:DICIEMBRE!AV281)</f>
        <v>0</v>
      </c>
      <c r="AW281" s="25">
        <f>SUM(ENERO:DICIEMBRE!AW281)</f>
        <v>0</v>
      </c>
      <c r="AX281" s="29" t="str">
        <f t="shared" si="150"/>
        <v/>
      </c>
      <c r="BT281" s="3"/>
      <c r="BU281" s="3"/>
      <c r="BV281" s="4"/>
      <c r="BW281" s="4"/>
      <c r="CA281" s="31" t="str">
        <f t="shared" si="154"/>
        <v/>
      </c>
      <c r="CB281" s="31" t="str">
        <f t="shared" si="155"/>
        <v/>
      </c>
      <c r="CC281" s="31" t="str">
        <f t="shared" si="151"/>
        <v/>
      </c>
      <c r="CD281" s="31" t="str">
        <f t="shared" si="156"/>
        <v/>
      </c>
      <c r="CE281" s="31" t="str">
        <f t="shared" si="157"/>
        <v/>
      </c>
      <c r="CF281" s="31" t="str">
        <f t="shared" si="158"/>
        <v/>
      </c>
      <c r="CG281" s="31" t="str">
        <f t="shared" si="159"/>
        <v/>
      </c>
      <c r="CH281" s="32">
        <f t="shared" si="160"/>
        <v>0</v>
      </c>
      <c r="CI281" s="32"/>
      <c r="CJ281" s="32"/>
      <c r="CK281" s="32">
        <f t="shared" si="163"/>
        <v>0</v>
      </c>
      <c r="CL281" s="32">
        <f t="shared" si="164"/>
        <v>0</v>
      </c>
      <c r="CM281" s="32">
        <f t="shared" si="164"/>
        <v>0</v>
      </c>
      <c r="CN281" s="32">
        <f t="shared" si="164"/>
        <v>0</v>
      </c>
    </row>
    <row r="282" spans="1:92" ht="16.350000000000001" customHeight="1" thickBot="1" x14ac:dyDescent="0.25">
      <c r="A282" s="2966"/>
      <c r="B282" s="2969" t="s">
        <v>269</v>
      </c>
      <c r="C282" s="2969"/>
      <c r="D282" s="480">
        <f t="shared" si="167"/>
        <v>7</v>
      </c>
      <c r="E282" s="526">
        <f t="shared" si="166"/>
        <v>3</v>
      </c>
      <c r="F282" s="527">
        <f t="shared" si="166"/>
        <v>4</v>
      </c>
      <c r="G282" s="528"/>
      <c r="H282" s="529"/>
      <c r="I282" s="530"/>
      <c r="J282" s="529"/>
      <c r="K282" s="530"/>
      <c r="L282" s="529"/>
      <c r="M282" s="528"/>
      <c r="N282" s="529"/>
      <c r="O282" s="528"/>
      <c r="P282" s="529"/>
      <c r="Q282" s="530"/>
      <c r="R282" s="529"/>
      <c r="S282" s="530"/>
      <c r="T282" s="529"/>
      <c r="U282" s="528"/>
      <c r="V282" s="529"/>
      <c r="W282" s="528"/>
      <c r="X282" s="529"/>
      <c r="Y282" s="25">
        <f>SUM(ENERO:DICIEMBRE!Y282)</f>
        <v>0</v>
      </c>
      <c r="Z282" s="25">
        <f>SUM(ENERO:DICIEMBRE!Z282)</f>
        <v>0</v>
      </c>
      <c r="AA282" s="25">
        <f>SUM(ENERO:DICIEMBRE!AA282)</f>
        <v>0</v>
      </c>
      <c r="AB282" s="25">
        <f>SUM(ENERO:DICIEMBRE!AB282)</f>
        <v>0</v>
      </c>
      <c r="AC282" s="25">
        <f>SUM(ENERO:DICIEMBRE!AC282)</f>
        <v>0</v>
      </c>
      <c r="AD282" s="25">
        <f>SUM(ENERO:DICIEMBRE!AD282)</f>
        <v>0</v>
      </c>
      <c r="AE282" s="25">
        <f>SUM(ENERO:DICIEMBRE!AE282)</f>
        <v>0</v>
      </c>
      <c r="AF282" s="25">
        <f>SUM(ENERO:DICIEMBRE!AF282)</f>
        <v>1</v>
      </c>
      <c r="AG282" s="25">
        <f>SUM(ENERO:DICIEMBRE!AG282)</f>
        <v>0</v>
      </c>
      <c r="AH282" s="25">
        <f>SUM(ENERO:DICIEMBRE!AH282)</f>
        <v>1</v>
      </c>
      <c r="AI282" s="25">
        <f>SUM(ENERO:DICIEMBRE!AI282)</f>
        <v>0</v>
      </c>
      <c r="AJ282" s="25">
        <f>SUM(ENERO:DICIEMBRE!AJ282)</f>
        <v>1</v>
      </c>
      <c r="AK282" s="25">
        <f>SUM(ENERO:DICIEMBRE!AK282)</f>
        <v>0</v>
      </c>
      <c r="AL282" s="25">
        <f>SUM(ENERO:DICIEMBRE!AL282)</f>
        <v>1</v>
      </c>
      <c r="AM282" s="25">
        <f>SUM(ENERO:DICIEMBRE!AM282)</f>
        <v>3</v>
      </c>
      <c r="AN282" s="25">
        <f>SUM(ENERO:DICIEMBRE!AN282)</f>
        <v>0</v>
      </c>
      <c r="AO282" s="25">
        <f>SUM(ENERO:DICIEMBRE!AO282)</f>
        <v>0</v>
      </c>
      <c r="AP282" s="25">
        <f>SUM(ENERO:DICIEMBRE!AP282)</f>
        <v>0</v>
      </c>
      <c r="AQ282" s="483"/>
      <c r="AR282" s="509"/>
      <c r="AS282" s="25">
        <f>SUM(ENERO:DICIEMBRE!AS282)</f>
        <v>0</v>
      </c>
      <c r="AT282" s="25">
        <f>SUM(ENERO:DICIEMBRE!AT282)</f>
        <v>0</v>
      </c>
      <c r="AU282" s="25">
        <f>SUM(ENERO:DICIEMBRE!AU282)</f>
        <v>0</v>
      </c>
      <c r="AV282" s="25">
        <f>SUM(ENERO:DICIEMBRE!AV282)</f>
        <v>0</v>
      </c>
      <c r="AW282" s="25">
        <f>SUM(ENERO:DICIEMBRE!AW282)</f>
        <v>0</v>
      </c>
      <c r="AX282" s="29" t="str">
        <f t="shared" si="150"/>
        <v/>
      </c>
      <c r="BT282" s="3"/>
      <c r="BU282" s="3"/>
      <c r="BV282" s="4"/>
      <c r="BW282" s="4"/>
      <c r="CA282" s="31" t="str">
        <f t="shared" si="154"/>
        <v/>
      </c>
      <c r="CB282" s="31" t="str">
        <f t="shared" si="155"/>
        <v/>
      </c>
      <c r="CC282" s="31" t="str">
        <f t="shared" si="151"/>
        <v/>
      </c>
      <c r="CD282" s="31" t="str">
        <f t="shared" si="156"/>
        <v/>
      </c>
      <c r="CE282" s="31" t="str">
        <f t="shared" si="157"/>
        <v/>
      </c>
      <c r="CF282" s="31" t="str">
        <f t="shared" si="158"/>
        <v/>
      </c>
      <c r="CG282" s="31" t="str">
        <f t="shared" si="159"/>
        <v/>
      </c>
      <c r="CH282" s="32">
        <f t="shared" si="160"/>
        <v>0</v>
      </c>
      <c r="CI282" s="32"/>
      <c r="CJ282" s="32"/>
      <c r="CK282" s="32">
        <f t="shared" si="163"/>
        <v>0</v>
      </c>
      <c r="CL282" s="32">
        <f t="shared" si="164"/>
        <v>0</v>
      </c>
      <c r="CM282" s="32">
        <f t="shared" si="164"/>
        <v>0</v>
      </c>
      <c r="CN282" s="32">
        <f t="shared" si="164"/>
        <v>0</v>
      </c>
    </row>
    <row r="283" spans="1:92" ht="16.350000000000001" hidden="1" customHeight="1" x14ac:dyDescent="0.2">
      <c r="A283" s="2970" t="s">
        <v>276</v>
      </c>
      <c r="B283" s="2953" t="s">
        <v>264</v>
      </c>
      <c r="C283" s="2953"/>
      <c r="D283" s="400">
        <f t="shared" si="167"/>
        <v>0</v>
      </c>
      <c r="E283" s="531">
        <f t="shared" si="166"/>
        <v>0</v>
      </c>
      <c r="F283" s="532">
        <f t="shared" si="166"/>
        <v>0</v>
      </c>
      <c r="G283" s="538"/>
      <c r="H283" s="537"/>
      <c r="I283" s="536"/>
      <c r="J283" s="537"/>
      <c r="K283" s="536"/>
      <c r="L283" s="537"/>
      <c r="M283" s="536"/>
      <c r="N283" s="537"/>
      <c r="O283" s="536"/>
      <c r="P283" s="537"/>
      <c r="Q283" s="536"/>
      <c r="R283" s="537"/>
      <c r="S283" s="536"/>
      <c r="T283" s="537"/>
      <c r="U283" s="536"/>
      <c r="V283" s="537"/>
      <c r="W283" s="536"/>
      <c r="X283" s="537"/>
      <c r="Y283" s="25">
        <f>SUM(ENERO:DICIEMBRE!Y283)</f>
        <v>0</v>
      </c>
      <c r="Z283" s="25">
        <f>SUM(ENERO:DICIEMBRE!Z283)</f>
        <v>0</v>
      </c>
      <c r="AA283" s="25">
        <f>SUM(ENERO:DICIEMBRE!AA283)</f>
        <v>0</v>
      </c>
      <c r="AB283" s="25">
        <f>SUM(ENERO:DICIEMBRE!AB283)</f>
        <v>0</v>
      </c>
      <c r="AC283" s="25">
        <f>SUM(ENERO:DICIEMBRE!AC283)</f>
        <v>0</v>
      </c>
      <c r="AD283" s="25">
        <f>SUM(ENERO:DICIEMBRE!AD283)</f>
        <v>0</v>
      </c>
      <c r="AE283" s="25">
        <f>SUM(ENERO:DICIEMBRE!AE283)</f>
        <v>0</v>
      </c>
      <c r="AF283" s="25">
        <f>SUM(ENERO:DICIEMBRE!AF283)</f>
        <v>0</v>
      </c>
      <c r="AG283" s="25">
        <f>SUM(ENERO:DICIEMBRE!AG283)</f>
        <v>0</v>
      </c>
      <c r="AH283" s="25">
        <f>SUM(ENERO:DICIEMBRE!AH283)</f>
        <v>0</v>
      </c>
      <c r="AI283" s="25">
        <f>SUM(ENERO:DICIEMBRE!AI283)</f>
        <v>0</v>
      </c>
      <c r="AJ283" s="25">
        <f>SUM(ENERO:DICIEMBRE!AJ283)</f>
        <v>0</v>
      </c>
      <c r="AK283" s="25">
        <f>SUM(ENERO:DICIEMBRE!AK283)</f>
        <v>0</v>
      </c>
      <c r="AL283" s="25">
        <f>SUM(ENERO:DICIEMBRE!AL283)</f>
        <v>0</v>
      </c>
      <c r="AM283" s="25">
        <f>SUM(ENERO:DICIEMBRE!AM283)</f>
        <v>0</v>
      </c>
      <c r="AN283" s="25">
        <f>SUM(ENERO:DICIEMBRE!AN283)</f>
        <v>0</v>
      </c>
      <c r="AO283" s="25">
        <f>SUM(ENERO:DICIEMBRE!AO283)</f>
        <v>0</v>
      </c>
      <c r="AP283" s="25">
        <f>SUM(ENERO:DICIEMBRE!AP283)</f>
        <v>0</v>
      </c>
      <c r="AQ283" s="25">
        <f>SUM(ENERO:DICIEMBRE!AQ283)</f>
        <v>0</v>
      </c>
      <c r="AR283" s="25">
        <f>SUM(ENERO:DICIEMBRE!AR283)</f>
        <v>0</v>
      </c>
      <c r="AS283" s="25">
        <f>SUM(ENERO:DICIEMBRE!AS283)</f>
        <v>0</v>
      </c>
      <c r="AT283" s="25">
        <f>SUM(ENERO:DICIEMBRE!AT283)</f>
        <v>0</v>
      </c>
      <c r="AU283" s="25">
        <f>SUM(ENERO:DICIEMBRE!AU283)</f>
        <v>0</v>
      </c>
      <c r="AV283" s="25">
        <f>SUM(ENERO:DICIEMBRE!AV283)</f>
        <v>0</v>
      </c>
      <c r="AW283" s="25">
        <f>SUM(ENERO:DICIEMBRE!AW283)</f>
        <v>0</v>
      </c>
      <c r="AX283" s="29" t="str">
        <f t="shared" si="150"/>
        <v/>
      </c>
      <c r="BT283" s="3"/>
      <c r="BU283" s="3"/>
      <c r="BV283" s="4"/>
      <c r="BW283" s="4"/>
      <c r="CA283" s="31" t="str">
        <f t="shared" si="154"/>
        <v/>
      </c>
      <c r="CB283" s="31" t="str">
        <f t="shared" si="155"/>
        <v/>
      </c>
      <c r="CC283" s="31" t="str">
        <f t="shared" si="151"/>
        <v/>
      </c>
      <c r="CD283" s="31" t="str">
        <f t="shared" si="156"/>
        <v/>
      </c>
      <c r="CE283" s="31" t="str">
        <f t="shared" si="157"/>
        <v/>
      </c>
      <c r="CF283" s="31" t="str">
        <f t="shared" si="158"/>
        <v/>
      </c>
      <c r="CG283" s="31" t="str">
        <f t="shared" si="159"/>
        <v/>
      </c>
      <c r="CH283" s="32">
        <f t="shared" si="160"/>
        <v>0</v>
      </c>
      <c r="CI283" s="32">
        <f t="shared" si="161"/>
        <v>0</v>
      </c>
      <c r="CJ283" s="32">
        <f t="shared" si="162"/>
        <v>0</v>
      </c>
      <c r="CK283" s="32">
        <f t="shared" si="163"/>
        <v>0</v>
      </c>
      <c r="CL283" s="32">
        <f t="shared" si="164"/>
        <v>0</v>
      </c>
      <c r="CM283" s="32">
        <f t="shared" si="164"/>
        <v>0</v>
      </c>
      <c r="CN283" s="32">
        <f t="shared" si="164"/>
        <v>0</v>
      </c>
    </row>
    <row r="284" spans="1:92" ht="16.350000000000001" hidden="1" customHeight="1" x14ac:dyDescent="0.2">
      <c r="A284" s="2971"/>
      <c r="B284" s="2954" t="s">
        <v>265</v>
      </c>
      <c r="C284" s="2954"/>
      <c r="D284" s="406">
        <f t="shared" si="167"/>
        <v>0</v>
      </c>
      <c r="E284" s="516">
        <f>+Y284+AA284+AC284+AE284+AG284+AI284+AK284+AM284</f>
        <v>0</v>
      </c>
      <c r="F284" s="517">
        <f t="shared" si="166"/>
        <v>0</v>
      </c>
      <c r="G284" s="476"/>
      <c r="H284" s="490"/>
      <c r="I284" s="521"/>
      <c r="J284" s="490"/>
      <c r="K284" s="521"/>
      <c r="L284" s="490"/>
      <c r="M284" s="521"/>
      <c r="N284" s="490"/>
      <c r="O284" s="521"/>
      <c r="P284" s="490"/>
      <c r="Q284" s="521"/>
      <c r="R284" s="490"/>
      <c r="S284" s="521"/>
      <c r="T284" s="490"/>
      <c r="U284" s="521"/>
      <c r="V284" s="490"/>
      <c r="W284" s="521"/>
      <c r="X284" s="490"/>
      <c r="Y284" s="25">
        <f>SUM(ENERO:DICIEMBRE!Y284)</f>
        <v>0</v>
      </c>
      <c r="Z284" s="25">
        <f>SUM(ENERO:DICIEMBRE!Z284)</f>
        <v>0</v>
      </c>
      <c r="AA284" s="25">
        <f>SUM(ENERO:DICIEMBRE!AA284)</f>
        <v>0</v>
      </c>
      <c r="AB284" s="25">
        <f>SUM(ENERO:DICIEMBRE!AB284)</f>
        <v>0</v>
      </c>
      <c r="AC284" s="25">
        <f>SUM(ENERO:DICIEMBRE!AC284)</f>
        <v>0</v>
      </c>
      <c r="AD284" s="25">
        <f>SUM(ENERO:DICIEMBRE!AD284)</f>
        <v>0</v>
      </c>
      <c r="AE284" s="25">
        <f>SUM(ENERO:DICIEMBRE!AE284)</f>
        <v>0</v>
      </c>
      <c r="AF284" s="25">
        <f>SUM(ENERO:DICIEMBRE!AF284)</f>
        <v>0</v>
      </c>
      <c r="AG284" s="25">
        <f>SUM(ENERO:DICIEMBRE!AG284)</f>
        <v>0</v>
      </c>
      <c r="AH284" s="25">
        <f>SUM(ENERO:DICIEMBRE!AH284)</f>
        <v>0</v>
      </c>
      <c r="AI284" s="25">
        <f>SUM(ENERO:DICIEMBRE!AI284)</f>
        <v>0</v>
      </c>
      <c r="AJ284" s="25">
        <f>SUM(ENERO:DICIEMBRE!AJ284)</f>
        <v>0</v>
      </c>
      <c r="AK284" s="25">
        <f>SUM(ENERO:DICIEMBRE!AK284)</f>
        <v>0</v>
      </c>
      <c r="AL284" s="25">
        <f>SUM(ENERO:DICIEMBRE!AL284)</f>
        <v>0</v>
      </c>
      <c r="AM284" s="25">
        <f>SUM(ENERO:DICIEMBRE!AM284)</f>
        <v>0</v>
      </c>
      <c r="AN284" s="25">
        <f>SUM(ENERO:DICIEMBRE!AN284)</f>
        <v>0</v>
      </c>
      <c r="AO284" s="25">
        <f>SUM(ENERO:DICIEMBRE!AO284)</f>
        <v>0</v>
      </c>
      <c r="AP284" s="25">
        <f>SUM(ENERO:DICIEMBRE!AP284)</f>
        <v>0</v>
      </c>
      <c r="AQ284" s="476"/>
      <c r="AR284" s="487"/>
      <c r="AS284" s="25">
        <f>SUM(ENERO:DICIEMBRE!AS284)</f>
        <v>0</v>
      </c>
      <c r="AT284" s="25">
        <f>SUM(ENERO:DICIEMBRE!AT284)</f>
        <v>0</v>
      </c>
      <c r="AU284" s="25">
        <f>SUM(ENERO:DICIEMBRE!AU284)</f>
        <v>0</v>
      </c>
      <c r="AV284" s="25">
        <f>SUM(ENERO:DICIEMBRE!AV284)</f>
        <v>0</v>
      </c>
      <c r="AW284" s="25">
        <f>SUM(ENERO:DICIEMBRE!AW284)</f>
        <v>0</v>
      </c>
      <c r="AX284" s="29" t="str">
        <f t="shared" si="150"/>
        <v/>
      </c>
      <c r="BT284" s="3"/>
      <c r="BU284" s="3"/>
      <c r="BV284" s="4"/>
      <c r="BW284" s="4"/>
      <c r="CA284" s="31" t="str">
        <f t="shared" si="154"/>
        <v/>
      </c>
      <c r="CB284" s="31" t="str">
        <f t="shared" si="155"/>
        <v/>
      </c>
      <c r="CC284" s="31" t="str">
        <f t="shared" si="151"/>
        <v/>
      </c>
      <c r="CD284" s="31" t="str">
        <f t="shared" si="156"/>
        <v/>
      </c>
      <c r="CE284" s="31" t="str">
        <f t="shared" si="157"/>
        <v/>
      </c>
      <c r="CF284" s="31" t="str">
        <f t="shared" si="158"/>
        <v/>
      </c>
      <c r="CG284" s="31" t="str">
        <f t="shared" si="159"/>
        <v/>
      </c>
      <c r="CH284" s="32">
        <f t="shared" si="160"/>
        <v>0</v>
      </c>
      <c r="CI284" s="32"/>
      <c r="CJ284" s="32"/>
      <c r="CK284" s="32">
        <f t="shared" si="163"/>
        <v>0</v>
      </c>
      <c r="CL284" s="32">
        <f t="shared" si="164"/>
        <v>0</v>
      </c>
      <c r="CM284" s="32">
        <f t="shared" si="164"/>
        <v>0</v>
      </c>
      <c r="CN284" s="32">
        <f t="shared" si="164"/>
        <v>0</v>
      </c>
    </row>
    <row r="285" spans="1:92" ht="16.350000000000001" hidden="1" customHeight="1" x14ac:dyDescent="0.2">
      <c r="A285" s="2971"/>
      <c r="B285" s="2954" t="s">
        <v>266</v>
      </c>
      <c r="C285" s="2954"/>
      <c r="D285" s="406">
        <f t="shared" si="167"/>
        <v>0</v>
      </c>
      <c r="E285" s="516">
        <f t="shared" si="166"/>
        <v>0</v>
      </c>
      <c r="F285" s="517">
        <f t="shared" si="166"/>
        <v>0</v>
      </c>
      <c r="G285" s="476"/>
      <c r="H285" s="490"/>
      <c r="I285" s="521"/>
      <c r="J285" s="490"/>
      <c r="K285" s="521"/>
      <c r="L285" s="490"/>
      <c r="M285" s="521"/>
      <c r="N285" s="490"/>
      <c r="O285" s="521"/>
      <c r="P285" s="490"/>
      <c r="Q285" s="521"/>
      <c r="R285" s="490"/>
      <c r="S285" s="521"/>
      <c r="T285" s="490"/>
      <c r="U285" s="521"/>
      <c r="V285" s="490"/>
      <c r="W285" s="521"/>
      <c r="X285" s="490"/>
      <c r="Y285" s="25">
        <f>SUM(ENERO:DICIEMBRE!Y285)</f>
        <v>0</v>
      </c>
      <c r="Z285" s="25">
        <f>SUM(ENERO:DICIEMBRE!Z285)</f>
        <v>0</v>
      </c>
      <c r="AA285" s="25">
        <f>SUM(ENERO:DICIEMBRE!AA285)</f>
        <v>0</v>
      </c>
      <c r="AB285" s="25">
        <f>SUM(ENERO:DICIEMBRE!AB285)</f>
        <v>0</v>
      </c>
      <c r="AC285" s="25">
        <f>SUM(ENERO:DICIEMBRE!AC285)</f>
        <v>0</v>
      </c>
      <c r="AD285" s="25">
        <f>SUM(ENERO:DICIEMBRE!AD285)</f>
        <v>0</v>
      </c>
      <c r="AE285" s="25">
        <f>SUM(ENERO:DICIEMBRE!AE285)</f>
        <v>0</v>
      </c>
      <c r="AF285" s="25">
        <f>SUM(ENERO:DICIEMBRE!AF285)</f>
        <v>0</v>
      </c>
      <c r="AG285" s="25">
        <f>SUM(ENERO:DICIEMBRE!AG285)</f>
        <v>0</v>
      </c>
      <c r="AH285" s="25">
        <f>SUM(ENERO:DICIEMBRE!AH285)</f>
        <v>0</v>
      </c>
      <c r="AI285" s="25">
        <f>SUM(ENERO:DICIEMBRE!AI285)</f>
        <v>0</v>
      </c>
      <c r="AJ285" s="25">
        <f>SUM(ENERO:DICIEMBRE!AJ285)</f>
        <v>0</v>
      </c>
      <c r="AK285" s="25">
        <f>SUM(ENERO:DICIEMBRE!AK285)</f>
        <v>0</v>
      </c>
      <c r="AL285" s="25">
        <f>SUM(ENERO:DICIEMBRE!AL285)</f>
        <v>0</v>
      </c>
      <c r="AM285" s="25">
        <f>SUM(ENERO:DICIEMBRE!AM285)</f>
        <v>0</v>
      </c>
      <c r="AN285" s="25">
        <f>SUM(ENERO:DICIEMBRE!AN285)</f>
        <v>0</v>
      </c>
      <c r="AO285" s="25">
        <f>SUM(ENERO:DICIEMBRE!AO285)</f>
        <v>0</v>
      </c>
      <c r="AP285" s="25">
        <f>SUM(ENERO:DICIEMBRE!AP285)</f>
        <v>0</v>
      </c>
      <c r="AQ285" s="476"/>
      <c r="AR285" s="487"/>
      <c r="AS285" s="25">
        <f>SUM(ENERO:DICIEMBRE!AS285)</f>
        <v>0</v>
      </c>
      <c r="AT285" s="25">
        <f>SUM(ENERO:DICIEMBRE!AT285)</f>
        <v>0</v>
      </c>
      <c r="AU285" s="25">
        <f>SUM(ENERO:DICIEMBRE!AU285)</f>
        <v>0</v>
      </c>
      <c r="AV285" s="25">
        <f>SUM(ENERO:DICIEMBRE!AV285)</f>
        <v>0</v>
      </c>
      <c r="AW285" s="25">
        <f>SUM(ENERO:DICIEMBRE!AW285)</f>
        <v>0</v>
      </c>
      <c r="AX285" s="29" t="str">
        <f t="shared" ref="AX285:AX306" si="168">$CA285&amp;$CB285&amp;$CC285&amp;$CD285&amp;$CE285&amp;$CF285&amp;$CG285</f>
        <v/>
      </c>
      <c r="BT285" s="3"/>
      <c r="BU285" s="3"/>
      <c r="BV285" s="4"/>
      <c r="BW285" s="4"/>
      <c r="CA285" s="31" t="str">
        <f t="shared" si="154"/>
        <v/>
      </c>
      <c r="CB285" s="31" t="str">
        <f t="shared" si="155"/>
        <v/>
      </c>
      <c r="CC285" s="31" t="str">
        <f t="shared" ref="CC285:CC306" si="169">IF(CJ285=1,"* La consulta pertinente según condición clínica NO DEBE ser mayor al Total registrado. ","")</f>
        <v/>
      </c>
      <c r="CD285" s="31" t="str">
        <f t="shared" si="156"/>
        <v/>
      </c>
      <c r="CE285" s="31" t="str">
        <f t="shared" si="157"/>
        <v/>
      </c>
      <c r="CF285" s="31" t="str">
        <f t="shared" si="158"/>
        <v/>
      </c>
      <c r="CG285" s="31" t="str">
        <f t="shared" si="159"/>
        <v/>
      </c>
      <c r="CH285" s="32">
        <f t="shared" si="160"/>
        <v>0</v>
      </c>
      <c r="CI285" s="32"/>
      <c r="CJ285" s="32"/>
      <c r="CK285" s="32">
        <f t="shared" si="163"/>
        <v>0</v>
      </c>
      <c r="CL285" s="32">
        <f t="shared" si="164"/>
        <v>0</v>
      </c>
      <c r="CM285" s="32">
        <f t="shared" si="164"/>
        <v>0</v>
      </c>
      <c r="CN285" s="32">
        <f t="shared" si="164"/>
        <v>0</v>
      </c>
    </row>
    <row r="286" spans="1:92" ht="16.350000000000001" hidden="1" customHeight="1" x14ac:dyDescent="0.2">
      <c r="A286" s="2971"/>
      <c r="B286" s="2954" t="s">
        <v>267</v>
      </c>
      <c r="C286" s="2954"/>
      <c r="D286" s="406">
        <f t="shared" si="167"/>
        <v>0</v>
      </c>
      <c r="E286" s="539">
        <f t="shared" si="166"/>
        <v>0</v>
      </c>
      <c r="F286" s="540">
        <f t="shared" si="166"/>
        <v>0</v>
      </c>
      <c r="G286" s="476"/>
      <c r="H286" s="490"/>
      <c r="I286" s="521"/>
      <c r="J286" s="490"/>
      <c r="K286" s="521"/>
      <c r="L286" s="490"/>
      <c r="M286" s="521"/>
      <c r="N286" s="490"/>
      <c r="O286" s="521"/>
      <c r="P286" s="490"/>
      <c r="Q286" s="521"/>
      <c r="R286" s="490"/>
      <c r="S286" s="521"/>
      <c r="T286" s="490"/>
      <c r="U286" s="521"/>
      <c r="V286" s="490"/>
      <c r="W286" s="521"/>
      <c r="X286" s="490"/>
      <c r="Y286" s="25">
        <f>SUM(ENERO:DICIEMBRE!Y286)</f>
        <v>0</v>
      </c>
      <c r="Z286" s="25">
        <f>SUM(ENERO:DICIEMBRE!Z286)</f>
        <v>0</v>
      </c>
      <c r="AA286" s="25">
        <f>SUM(ENERO:DICIEMBRE!AA286)</f>
        <v>0</v>
      </c>
      <c r="AB286" s="25">
        <f>SUM(ENERO:DICIEMBRE!AB286)</f>
        <v>0</v>
      </c>
      <c r="AC286" s="25">
        <f>SUM(ENERO:DICIEMBRE!AC286)</f>
        <v>0</v>
      </c>
      <c r="AD286" s="25">
        <f>SUM(ENERO:DICIEMBRE!AD286)</f>
        <v>0</v>
      </c>
      <c r="AE286" s="25">
        <f>SUM(ENERO:DICIEMBRE!AE286)</f>
        <v>0</v>
      </c>
      <c r="AF286" s="25">
        <f>SUM(ENERO:DICIEMBRE!AF286)</f>
        <v>0</v>
      </c>
      <c r="AG286" s="25">
        <f>SUM(ENERO:DICIEMBRE!AG286)</f>
        <v>0</v>
      </c>
      <c r="AH286" s="25">
        <f>SUM(ENERO:DICIEMBRE!AH286)</f>
        <v>0</v>
      </c>
      <c r="AI286" s="25">
        <f>SUM(ENERO:DICIEMBRE!AI286)</f>
        <v>0</v>
      </c>
      <c r="AJ286" s="25">
        <f>SUM(ENERO:DICIEMBRE!AJ286)</f>
        <v>0</v>
      </c>
      <c r="AK286" s="25">
        <f>SUM(ENERO:DICIEMBRE!AK286)</f>
        <v>0</v>
      </c>
      <c r="AL286" s="25">
        <f>SUM(ENERO:DICIEMBRE!AL286)</f>
        <v>0</v>
      </c>
      <c r="AM286" s="25">
        <f>SUM(ENERO:DICIEMBRE!AM286)</f>
        <v>0</v>
      </c>
      <c r="AN286" s="25">
        <f>SUM(ENERO:DICIEMBRE!AN286)</f>
        <v>0</v>
      </c>
      <c r="AO286" s="25">
        <f>SUM(ENERO:DICIEMBRE!AO286)</f>
        <v>0</v>
      </c>
      <c r="AP286" s="25">
        <f>SUM(ENERO:DICIEMBRE!AP286)</f>
        <v>0</v>
      </c>
      <c r="AQ286" s="476"/>
      <c r="AR286" s="487"/>
      <c r="AS286" s="25">
        <f>SUM(ENERO:DICIEMBRE!AS286)</f>
        <v>0</v>
      </c>
      <c r="AT286" s="25">
        <f>SUM(ENERO:DICIEMBRE!AT286)</f>
        <v>0</v>
      </c>
      <c r="AU286" s="25">
        <f>SUM(ENERO:DICIEMBRE!AU286)</f>
        <v>0</v>
      </c>
      <c r="AV286" s="25">
        <f>SUM(ENERO:DICIEMBRE!AV286)</f>
        <v>0</v>
      </c>
      <c r="AW286" s="25">
        <f>SUM(ENERO:DICIEMBRE!AW286)</f>
        <v>0</v>
      </c>
      <c r="AX286" s="29" t="str">
        <f t="shared" si="168"/>
        <v/>
      </c>
      <c r="BT286" s="3"/>
      <c r="BU286" s="3"/>
      <c r="BV286" s="4"/>
      <c r="BW286" s="4"/>
      <c r="CA286" s="31" t="str">
        <f t="shared" ref="CA286:CA306" si="170">IF(CH286=1,"* El número de pacientes de 60 años NO DEBE Ser mayor a lo registrado en el grupo Etario 60-64 años. ","")</f>
        <v/>
      </c>
      <c r="CB286" s="31" t="str">
        <f t="shared" ref="CB286:CB306" si="171">IF(CI286=1,"* La consulta pertinente según Protocolo de Referencia NO DEBE ser mayor al Total registrado. ","")</f>
        <v/>
      </c>
      <c r="CC286" s="31" t="str">
        <f t="shared" si="169"/>
        <v/>
      </c>
      <c r="CD286" s="31" t="str">
        <f t="shared" ref="CD286:CD306" si="172">IF(AND(D286&lt;&gt;0,AO286=""),"* Recuerde que las Embarazadas deben ser incluídas en el ingreso por rango Etario (Digite CEROS si no tiene). ",IF(F286&lt;AO286,"* Las Embarazadas NO DEBEN ser mayor al total de Mujeres. ",""))</f>
        <v/>
      </c>
      <c r="CE286" s="31" t="str">
        <f t="shared" ref="CE286:CE306" si="173">IF(AND($D286&lt;&gt;0,AU286=""),"* No olvide digitar la columna Usuarios en Situación de Discapacidad (Digite CEROS si no tiene). ",IF($D286&lt;AU286,"* Los Usuarios en Situación de Discapacidad NO DEBEN ser mayor al total. ",""))</f>
        <v/>
      </c>
      <c r="CF286" s="31" t="str">
        <f t="shared" ref="CF286:CF306" si="174">IF(AND($D286&lt;&gt;0,AV286=""),"* No olvide digitar la columna Niños, Niñas, Adolescentes y Jóvenes Población SENAME (Digite CEROS si no tiene). ",IF($D286&lt;AV286,"* Los Niños, Niñas, Adolescentes y Jóvenes Población SENAME NO DEBEN ser mayor al total. ",""))</f>
        <v/>
      </c>
      <c r="CG286" s="31" t="str">
        <f t="shared" ref="CG286:CG306" si="175">IF(AND($D286&lt;&gt;0,AW286=""),"* No olvide digitar la columna Migrantes (Digite CEROS si no tiene). ",IF($D286&lt;AW286,"* Los Migrantes NO DEBEN ser mayor al total. ",""))</f>
        <v/>
      </c>
      <c r="CH286" s="32">
        <f t="shared" ref="CH286:CH306" si="176">IF((AI286+AJ286)&lt;AP286,1,0)</f>
        <v>0</v>
      </c>
      <c r="CI286" s="32"/>
      <c r="CJ286" s="32"/>
      <c r="CK286" s="32">
        <f t="shared" ref="CK286:CK306" si="177">IF(AND(D286&lt;&gt;0,AO286=""),1,IF(F286&lt;AO286,1,0))</f>
        <v>0</v>
      </c>
      <c r="CL286" s="32">
        <f t="shared" ref="CL286:CN306" si="178">IF(AND($D286&lt;&gt;0,AU286=""),1,IF($D286&lt;AU286,1,0))</f>
        <v>0</v>
      </c>
      <c r="CM286" s="32">
        <f t="shared" si="178"/>
        <v>0</v>
      </c>
      <c r="CN286" s="32">
        <f t="shared" si="178"/>
        <v>0</v>
      </c>
    </row>
    <row r="287" spans="1:92" ht="16.350000000000001" hidden="1" customHeight="1" x14ac:dyDescent="0.2">
      <c r="A287" s="2971"/>
      <c r="B287" s="2957" t="s">
        <v>268</v>
      </c>
      <c r="C287" s="2958"/>
      <c r="D287" s="406">
        <f t="shared" si="167"/>
        <v>0</v>
      </c>
      <c r="E287" s="539">
        <f t="shared" si="166"/>
        <v>0</v>
      </c>
      <c r="F287" s="540">
        <f t="shared" si="166"/>
        <v>0</v>
      </c>
      <c r="G287" s="541"/>
      <c r="H287" s="542"/>
      <c r="I287" s="543"/>
      <c r="J287" s="542"/>
      <c r="K287" s="543"/>
      <c r="L287" s="542"/>
      <c r="M287" s="543"/>
      <c r="N287" s="542"/>
      <c r="O287" s="543"/>
      <c r="P287" s="542"/>
      <c r="Q287" s="543"/>
      <c r="R287" s="542"/>
      <c r="S287" s="543"/>
      <c r="T287" s="542"/>
      <c r="U287" s="543"/>
      <c r="V287" s="542"/>
      <c r="W287" s="543"/>
      <c r="X287" s="542"/>
      <c r="Y287" s="25">
        <f>SUM(ENERO:DICIEMBRE!Y287)</f>
        <v>0</v>
      </c>
      <c r="Z287" s="25">
        <f>SUM(ENERO:DICIEMBRE!Z287)</f>
        <v>0</v>
      </c>
      <c r="AA287" s="25">
        <f>SUM(ENERO:DICIEMBRE!AA287)</f>
        <v>0</v>
      </c>
      <c r="AB287" s="25">
        <f>SUM(ENERO:DICIEMBRE!AB287)</f>
        <v>0</v>
      </c>
      <c r="AC287" s="25">
        <f>SUM(ENERO:DICIEMBRE!AC287)</f>
        <v>0</v>
      </c>
      <c r="AD287" s="25">
        <f>SUM(ENERO:DICIEMBRE!AD287)</f>
        <v>0</v>
      </c>
      <c r="AE287" s="25">
        <f>SUM(ENERO:DICIEMBRE!AE287)</f>
        <v>0</v>
      </c>
      <c r="AF287" s="25">
        <f>SUM(ENERO:DICIEMBRE!AF287)</f>
        <v>0</v>
      </c>
      <c r="AG287" s="25">
        <f>SUM(ENERO:DICIEMBRE!AG287)</f>
        <v>0</v>
      </c>
      <c r="AH287" s="25">
        <f>SUM(ENERO:DICIEMBRE!AH287)</f>
        <v>0</v>
      </c>
      <c r="AI287" s="25">
        <f>SUM(ENERO:DICIEMBRE!AI287)</f>
        <v>0</v>
      </c>
      <c r="AJ287" s="25">
        <f>SUM(ENERO:DICIEMBRE!AJ287)</f>
        <v>0</v>
      </c>
      <c r="AK287" s="25">
        <f>SUM(ENERO:DICIEMBRE!AK287)</f>
        <v>0</v>
      </c>
      <c r="AL287" s="25">
        <f>SUM(ENERO:DICIEMBRE!AL287)</f>
        <v>0</v>
      </c>
      <c r="AM287" s="25">
        <f>SUM(ENERO:DICIEMBRE!AM287)</f>
        <v>0</v>
      </c>
      <c r="AN287" s="25">
        <f>SUM(ENERO:DICIEMBRE!AN287)</f>
        <v>0</v>
      </c>
      <c r="AO287" s="25">
        <f>SUM(ENERO:DICIEMBRE!AO287)</f>
        <v>0</v>
      </c>
      <c r="AP287" s="25">
        <f>SUM(ENERO:DICIEMBRE!AP287)</f>
        <v>0</v>
      </c>
      <c r="AQ287" s="478"/>
      <c r="AR287" s="508"/>
      <c r="AS287" s="25">
        <f>SUM(ENERO:DICIEMBRE!AS287)</f>
        <v>0</v>
      </c>
      <c r="AT287" s="25">
        <f>SUM(ENERO:DICIEMBRE!AT287)</f>
        <v>0</v>
      </c>
      <c r="AU287" s="25">
        <f>SUM(ENERO:DICIEMBRE!AU287)</f>
        <v>0</v>
      </c>
      <c r="AV287" s="25">
        <f>SUM(ENERO:DICIEMBRE!AV287)</f>
        <v>0</v>
      </c>
      <c r="AW287" s="25">
        <f>SUM(ENERO:DICIEMBRE!AW287)</f>
        <v>0</v>
      </c>
      <c r="AX287" s="29" t="str">
        <f t="shared" si="168"/>
        <v/>
      </c>
      <c r="BT287" s="3"/>
      <c r="BU287" s="3"/>
      <c r="BV287" s="4"/>
      <c r="BW287" s="4"/>
      <c r="CA287" s="31" t="str">
        <f t="shared" si="170"/>
        <v/>
      </c>
      <c r="CB287" s="31" t="str">
        <f t="shared" si="171"/>
        <v/>
      </c>
      <c r="CC287" s="31" t="str">
        <f t="shared" si="169"/>
        <v/>
      </c>
      <c r="CD287" s="31" t="str">
        <f t="shared" si="172"/>
        <v/>
      </c>
      <c r="CE287" s="31" t="str">
        <f t="shared" si="173"/>
        <v/>
      </c>
      <c r="CF287" s="31" t="str">
        <f t="shared" si="174"/>
        <v/>
      </c>
      <c r="CG287" s="31" t="str">
        <f t="shared" si="175"/>
        <v/>
      </c>
      <c r="CH287" s="32">
        <f t="shared" si="176"/>
        <v>0</v>
      </c>
      <c r="CI287" s="32"/>
      <c r="CJ287" s="32"/>
      <c r="CK287" s="32">
        <f t="shared" si="177"/>
        <v>0</v>
      </c>
      <c r="CL287" s="32">
        <f t="shared" si="178"/>
        <v>0</v>
      </c>
      <c r="CM287" s="32">
        <f t="shared" si="178"/>
        <v>0</v>
      </c>
      <c r="CN287" s="32">
        <f t="shared" si="178"/>
        <v>0</v>
      </c>
    </row>
    <row r="288" spans="1:92" ht="16.350000000000001" hidden="1" customHeight="1" x14ac:dyDescent="0.2">
      <c r="A288" s="2972"/>
      <c r="B288" s="2969" t="s">
        <v>269</v>
      </c>
      <c r="C288" s="2969"/>
      <c r="D288" s="501">
        <f t="shared" si="167"/>
        <v>0</v>
      </c>
      <c r="E288" s="502">
        <f t="shared" ref="E288:F288" si="179">+Y288+AA288+AC288+AE288+AG288+AI288+AK288+AM288</f>
        <v>0</v>
      </c>
      <c r="F288" s="544">
        <f t="shared" si="179"/>
        <v>0</v>
      </c>
      <c r="G288" s="506"/>
      <c r="H288" s="545"/>
      <c r="I288" s="546"/>
      <c r="J288" s="545"/>
      <c r="K288" s="546"/>
      <c r="L288" s="545"/>
      <c r="M288" s="546"/>
      <c r="N288" s="545"/>
      <c r="O288" s="546"/>
      <c r="P288" s="545"/>
      <c r="Q288" s="546"/>
      <c r="R288" s="545"/>
      <c r="S288" s="546"/>
      <c r="T288" s="545"/>
      <c r="U288" s="546"/>
      <c r="V288" s="545"/>
      <c r="W288" s="546"/>
      <c r="X288" s="545"/>
      <c r="Y288" s="25">
        <f>SUM(ENERO:DICIEMBRE!Y288)</f>
        <v>0</v>
      </c>
      <c r="Z288" s="25">
        <f>SUM(ENERO:DICIEMBRE!Z288)</f>
        <v>0</v>
      </c>
      <c r="AA288" s="25">
        <f>SUM(ENERO:DICIEMBRE!AA288)</f>
        <v>0</v>
      </c>
      <c r="AB288" s="25">
        <f>SUM(ENERO:DICIEMBRE!AB288)</f>
        <v>0</v>
      </c>
      <c r="AC288" s="25">
        <f>SUM(ENERO:DICIEMBRE!AC288)</f>
        <v>0</v>
      </c>
      <c r="AD288" s="25">
        <f>SUM(ENERO:DICIEMBRE!AD288)</f>
        <v>0</v>
      </c>
      <c r="AE288" s="25">
        <f>SUM(ENERO:DICIEMBRE!AE288)</f>
        <v>0</v>
      </c>
      <c r="AF288" s="25">
        <f>SUM(ENERO:DICIEMBRE!AF288)</f>
        <v>0</v>
      </c>
      <c r="AG288" s="25">
        <f>SUM(ENERO:DICIEMBRE!AG288)</f>
        <v>0</v>
      </c>
      <c r="AH288" s="25">
        <f>SUM(ENERO:DICIEMBRE!AH288)</f>
        <v>0</v>
      </c>
      <c r="AI288" s="25">
        <f>SUM(ENERO:DICIEMBRE!AI288)</f>
        <v>0</v>
      </c>
      <c r="AJ288" s="25">
        <f>SUM(ENERO:DICIEMBRE!AJ288)</f>
        <v>0</v>
      </c>
      <c r="AK288" s="25">
        <f>SUM(ENERO:DICIEMBRE!AK288)</f>
        <v>0</v>
      </c>
      <c r="AL288" s="25">
        <f>SUM(ENERO:DICIEMBRE!AL288)</f>
        <v>0</v>
      </c>
      <c r="AM288" s="25">
        <f>SUM(ENERO:DICIEMBRE!AM288)</f>
        <v>0</v>
      </c>
      <c r="AN288" s="25">
        <f>SUM(ENERO:DICIEMBRE!AN288)</f>
        <v>0</v>
      </c>
      <c r="AO288" s="25">
        <f>SUM(ENERO:DICIEMBRE!AO288)</f>
        <v>0</v>
      </c>
      <c r="AP288" s="25">
        <f>SUM(ENERO:DICIEMBRE!AP288)</f>
        <v>0</v>
      </c>
      <c r="AQ288" s="483"/>
      <c r="AR288" s="509"/>
      <c r="AS288" s="25">
        <f>SUM(ENERO:DICIEMBRE!AS288)</f>
        <v>0</v>
      </c>
      <c r="AT288" s="25">
        <f>SUM(ENERO:DICIEMBRE!AT288)</f>
        <v>0</v>
      </c>
      <c r="AU288" s="25">
        <f>SUM(ENERO:DICIEMBRE!AU288)</f>
        <v>0</v>
      </c>
      <c r="AV288" s="25">
        <f>SUM(ENERO:DICIEMBRE!AV288)</f>
        <v>0</v>
      </c>
      <c r="AW288" s="25">
        <f>SUM(ENERO:DICIEMBRE!AW288)</f>
        <v>0</v>
      </c>
      <c r="AX288" s="29" t="str">
        <f t="shared" si="168"/>
        <v/>
      </c>
      <c r="BT288" s="3"/>
      <c r="BU288" s="3"/>
      <c r="BV288" s="4"/>
      <c r="BW288" s="4"/>
      <c r="CA288" s="31" t="str">
        <f t="shared" si="170"/>
        <v/>
      </c>
      <c r="CB288" s="31" t="str">
        <f t="shared" si="171"/>
        <v/>
      </c>
      <c r="CC288" s="31" t="str">
        <f t="shared" si="169"/>
        <v/>
      </c>
      <c r="CD288" s="31" t="str">
        <f t="shared" si="172"/>
        <v/>
      </c>
      <c r="CE288" s="31" t="str">
        <f t="shared" si="173"/>
        <v/>
      </c>
      <c r="CF288" s="31" t="str">
        <f t="shared" si="174"/>
        <v/>
      </c>
      <c r="CG288" s="31" t="str">
        <f t="shared" si="175"/>
        <v/>
      </c>
      <c r="CH288" s="32">
        <f t="shared" si="176"/>
        <v>0</v>
      </c>
      <c r="CI288" s="32"/>
      <c r="CJ288" s="32"/>
      <c r="CK288" s="32">
        <f t="shared" si="177"/>
        <v>0</v>
      </c>
      <c r="CL288" s="32">
        <f t="shared" si="178"/>
        <v>0</v>
      </c>
      <c r="CM288" s="32">
        <f t="shared" si="178"/>
        <v>0</v>
      </c>
      <c r="CN288" s="32">
        <f t="shared" si="178"/>
        <v>0</v>
      </c>
    </row>
    <row r="289" spans="1:92" ht="16.350000000000001" hidden="1" customHeight="1" x14ac:dyDescent="0.2">
      <c r="A289" s="2965" t="s">
        <v>107</v>
      </c>
      <c r="B289" s="2953" t="s">
        <v>264</v>
      </c>
      <c r="C289" s="2953"/>
      <c r="D289" s="400">
        <f t="shared" si="167"/>
        <v>0</v>
      </c>
      <c r="E289" s="465">
        <f t="shared" ref="E289:E306" si="180">SUM(G289+I289+K289+M289+O289+Q289+S289+U289+W289+Y289+AA289+AC289+AE289+AG289+AI289+AK289+AM289)</f>
        <v>0</v>
      </c>
      <c r="F289" s="466">
        <f t="shared" ref="F289:F312" si="181">SUM(H289+J289+L289+N289+P289+R289+T289+V289+X289+Z289+AB289+AD289+AF289+AH289+AJ289+AL289+AN289)</f>
        <v>0</v>
      </c>
      <c r="G289" s="25">
        <f>SUM(ENERO:DICIEMBRE!G289)</f>
        <v>0</v>
      </c>
      <c r="H289" s="25">
        <f>SUM(ENERO:DICIEMBRE!H289)</f>
        <v>0</v>
      </c>
      <c r="I289" s="25">
        <f>SUM(ENERO:DICIEMBRE!I289)</f>
        <v>0</v>
      </c>
      <c r="J289" s="25">
        <f>SUM(ENERO:DICIEMBRE!J289)</f>
        <v>0</v>
      </c>
      <c r="K289" s="25">
        <f>SUM(ENERO:DICIEMBRE!K289)</f>
        <v>0</v>
      </c>
      <c r="L289" s="25">
        <f>SUM(ENERO:DICIEMBRE!L289)</f>
        <v>0</v>
      </c>
      <c r="M289" s="25">
        <f>SUM(ENERO:DICIEMBRE!M289)</f>
        <v>0</v>
      </c>
      <c r="N289" s="25">
        <f>SUM(ENERO:DICIEMBRE!N289)</f>
        <v>0</v>
      </c>
      <c r="O289" s="25">
        <f>SUM(ENERO:DICIEMBRE!O289)</f>
        <v>0</v>
      </c>
      <c r="P289" s="25">
        <f>SUM(ENERO:DICIEMBRE!P289)</f>
        <v>0</v>
      </c>
      <c r="Q289" s="25">
        <f>SUM(ENERO:DICIEMBRE!Q289)</f>
        <v>0</v>
      </c>
      <c r="R289" s="25">
        <f>SUM(ENERO:DICIEMBRE!R289)</f>
        <v>0</v>
      </c>
      <c r="S289" s="25">
        <f>SUM(ENERO:DICIEMBRE!S289)</f>
        <v>0</v>
      </c>
      <c r="T289" s="25">
        <f>SUM(ENERO:DICIEMBRE!T289)</f>
        <v>0</v>
      </c>
      <c r="U289" s="25">
        <f>SUM(ENERO:DICIEMBRE!U289)</f>
        <v>0</v>
      </c>
      <c r="V289" s="25">
        <f>SUM(ENERO:DICIEMBRE!V289)</f>
        <v>0</v>
      </c>
      <c r="W289" s="25">
        <f>SUM(ENERO:DICIEMBRE!W289)</f>
        <v>0</v>
      </c>
      <c r="X289" s="25">
        <f>SUM(ENERO:DICIEMBRE!X289)</f>
        <v>0</v>
      </c>
      <c r="Y289" s="25">
        <f>SUM(ENERO:DICIEMBRE!Y289)</f>
        <v>0</v>
      </c>
      <c r="Z289" s="25">
        <f>SUM(ENERO:DICIEMBRE!Z289)</f>
        <v>0</v>
      </c>
      <c r="AA289" s="25">
        <f>SUM(ENERO:DICIEMBRE!AA289)</f>
        <v>0</v>
      </c>
      <c r="AB289" s="25">
        <f>SUM(ENERO:DICIEMBRE!AB289)</f>
        <v>0</v>
      </c>
      <c r="AC289" s="25">
        <f>SUM(ENERO:DICIEMBRE!AC289)</f>
        <v>0</v>
      </c>
      <c r="AD289" s="25">
        <f>SUM(ENERO:DICIEMBRE!AD289)</f>
        <v>0</v>
      </c>
      <c r="AE289" s="25">
        <f>SUM(ENERO:DICIEMBRE!AE289)</f>
        <v>0</v>
      </c>
      <c r="AF289" s="25">
        <f>SUM(ENERO:DICIEMBRE!AF289)</f>
        <v>0</v>
      </c>
      <c r="AG289" s="25">
        <f>SUM(ENERO:DICIEMBRE!AG289)</f>
        <v>0</v>
      </c>
      <c r="AH289" s="25">
        <f>SUM(ENERO:DICIEMBRE!AH289)</f>
        <v>0</v>
      </c>
      <c r="AI289" s="25">
        <f>SUM(ENERO:DICIEMBRE!AI289)</f>
        <v>0</v>
      </c>
      <c r="AJ289" s="25">
        <f>SUM(ENERO:DICIEMBRE!AJ289)</f>
        <v>0</v>
      </c>
      <c r="AK289" s="25">
        <f>SUM(ENERO:DICIEMBRE!AK289)</f>
        <v>0</v>
      </c>
      <c r="AL289" s="25">
        <f>SUM(ENERO:DICIEMBRE!AL289)</f>
        <v>0</v>
      </c>
      <c r="AM289" s="25">
        <f>SUM(ENERO:DICIEMBRE!AM289)</f>
        <v>0</v>
      </c>
      <c r="AN289" s="25">
        <f>SUM(ENERO:DICIEMBRE!AN289)</f>
        <v>0</v>
      </c>
      <c r="AO289" s="25">
        <f>SUM(ENERO:DICIEMBRE!AO289)</f>
        <v>0</v>
      </c>
      <c r="AP289" s="25">
        <f>SUM(ENERO:DICIEMBRE!AP289)</f>
        <v>0</v>
      </c>
      <c r="AQ289" s="25">
        <f>SUM(ENERO:DICIEMBRE!AQ289)</f>
        <v>0</v>
      </c>
      <c r="AR289" s="25">
        <f>SUM(ENERO:DICIEMBRE!AR289)</f>
        <v>0</v>
      </c>
      <c r="AS289" s="25">
        <f>SUM(ENERO:DICIEMBRE!AS289)</f>
        <v>0</v>
      </c>
      <c r="AT289" s="25">
        <f>SUM(ENERO:DICIEMBRE!AT289)</f>
        <v>0</v>
      </c>
      <c r="AU289" s="25">
        <f>SUM(ENERO:DICIEMBRE!AU289)</f>
        <v>0</v>
      </c>
      <c r="AV289" s="25">
        <f>SUM(ENERO:DICIEMBRE!AV289)</f>
        <v>0</v>
      </c>
      <c r="AW289" s="25">
        <f>SUM(ENERO:DICIEMBRE!AW289)</f>
        <v>0</v>
      </c>
      <c r="AX289" s="29" t="str">
        <f t="shared" si="168"/>
        <v/>
      </c>
      <c r="BT289" s="3"/>
      <c r="BU289" s="3"/>
      <c r="BV289" s="4"/>
      <c r="BW289" s="4"/>
      <c r="CA289" s="31" t="str">
        <f t="shared" si="170"/>
        <v/>
      </c>
      <c r="CB289" s="31" t="str">
        <f t="shared" si="171"/>
        <v/>
      </c>
      <c r="CC289" s="31" t="str">
        <f t="shared" si="169"/>
        <v/>
      </c>
      <c r="CD289" s="31" t="str">
        <f t="shared" si="172"/>
        <v/>
      </c>
      <c r="CE289" s="31" t="str">
        <f t="shared" si="173"/>
        <v/>
      </c>
      <c r="CF289" s="31" t="str">
        <f t="shared" si="174"/>
        <v/>
      </c>
      <c r="CG289" s="31" t="str">
        <f t="shared" si="175"/>
        <v/>
      </c>
      <c r="CH289" s="32">
        <f t="shared" si="176"/>
        <v>0</v>
      </c>
      <c r="CI289" s="32">
        <f t="shared" ref="CI289:CI301" si="182">IF(D289&lt;AQ289,1,0)</f>
        <v>0</v>
      </c>
      <c r="CJ289" s="32">
        <f t="shared" ref="CJ289:CJ301" si="183">IF(D289&lt;AR289,1,0)</f>
        <v>0</v>
      </c>
      <c r="CK289" s="32">
        <f t="shared" si="177"/>
        <v>0</v>
      </c>
      <c r="CL289" s="32">
        <f t="shared" si="178"/>
        <v>0</v>
      </c>
      <c r="CM289" s="32">
        <f t="shared" si="178"/>
        <v>0</v>
      </c>
      <c r="CN289" s="32">
        <f t="shared" si="178"/>
        <v>0</v>
      </c>
    </row>
    <row r="290" spans="1:92" ht="16.350000000000001" hidden="1" customHeight="1" x14ac:dyDescent="0.2">
      <c r="A290" s="2912"/>
      <c r="B290" s="2954" t="s">
        <v>265</v>
      </c>
      <c r="C290" s="2954"/>
      <c r="D290" s="406">
        <f t="shared" si="167"/>
        <v>0</v>
      </c>
      <c r="E290" s="474">
        <f t="shared" si="180"/>
        <v>0</v>
      </c>
      <c r="F290" s="475">
        <f t="shared" si="181"/>
        <v>0</v>
      </c>
      <c r="G290" s="25">
        <f>SUM(ENERO:DICIEMBRE!G290)</f>
        <v>0</v>
      </c>
      <c r="H290" s="25">
        <f>SUM(ENERO:DICIEMBRE!H290)</f>
        <v>0</v>
      </c>
      <c r="I290" s="25">
        <f>SUM(ENERO:DICIEMBRE!I290)</f>
        <v>0</v>
      </c>
      <c r="J290" s="25">
        <f>SUM(ENERO:DICIEMBRE!J290)</f>
        <v>0</v>
      </c>
      <c r="K290" s="25">
        <f>SUM(ENERO:DICIEMBRE!K290)</f>
        <v>0</v>
      </c>
      <c r="L290" s="25">
        <f>SUM(ENERO:DICIEMBRE!L290)</f>
        <v>0</v>
      </c>
      <c r="M290" s="25">
        <f>SUM(ENERO:DICIEMBRE!M290)</f>
        <v>0</v>
      </c>
      <c r="N290" s="25">
        <f>SUM(ENERO:DICIEMBRE!N290)</f>
        <v>0</v>
      </c>
      <c r="O290" s="25">
        <f>SUM(ENERO:DICIEMBRE!O290)</f>
        <v>0</v>
      </c>
      <c r="P290" s="25">
        <f>SUM(ENERO:DICIEMBRE!P290)</f>
        <v>0</v>
      </c>
      <c r="Q290" s="25">
        <f>SUM(ENERO:DICIEMBRE!Q290)</f>
        <v>0</v>
      </c>
      <c r="R290" s="25">
        <f>SUM(ENERO:DICIEMBRE!R290)</f>
        <v>0</v>
      </c>
      <c r="S290" s="25">
        <f>SUM(ENERO:DICIEMBRE!S290)</f>
        <v>0</v>
      </c>
      <c r="T290" s="25">
        <f>SUM(ENERO:DICIEMBRE!T290)</f>
        <v>0</v>
      </c>
      <c r="U290" s="25">
        <f>SUM(ENERO:DICIEMBRE!U290)</f>
        <v>0</v>
      </c>
      <c r="V290" s="25">
        <f>SUM(ENERO:DICIEMBRE!V290)</f>
        <v>0</v>
      </c>
      <c r="W290" s="25">
        <f>SUM(ENERO:DICIEMBRE!W290)</f>
        <v>0</v>
      </c>
      <c r="X290" s="25">
        <f>SUM(ENERO:DICIEMBRE!X290)</f>
        <v>0</v>
      </c>
      <c r="Y290" s="25">
        <f>SUM(ENERO:DICIEMBRE!Y290)</f>
        <v>0</v>
      </c>
      <c r="Z290" s="25">
        <f>SUM(ENERO:DICIEMBRE!Z290)</f>
        <v>0</v>
      </c>
      <c r="AA290" s="25">
        <f>SUM(ENERO:DICIEMBRE!AA290)</f>
        <v>0</v>
      </c>
      <c r="AB290" s="25">
        <f>SUM(ENERO:DICIEMBRE!AB290)</f>
        <v>0</v>
      </c>
      <c r="AC290" s="25">
        <f>SUM(ENERO:DICIEMBRE!AC290)</f>
        <v>0</v>
      </c>
      <c r="AD290" s="25">
        <f>SUM(ENERO:DICIEMBRE!AD290)</f>
        <v>0</v>
      </c>
      <c r="AE290" s="25">
        <f>SUM(ENERO:DICIEMBRE!AE290)</f>
        <v>0</v>
      </c>
      <c r="AF290" s="25">
        <f>SUM(ENERO:DICIEMBRE!AF290)</f>
        <v>0</v>
      </c>
      <c r="AG290" s="25">
        <f>SUM(ENERO:DICIEMBRE!AG290)</f>
        <v>0</v>
      </c>
      <c r="AH290" s="25">
        <f>SUM(ENERO:DICIEMBRE!AH290)</f>
        <v>0</v>
      </c>
      <c r="AI290" s="25">
        <f>SUM(ENERO:DICIEMBRE!AI290)</f>
        <v>0</v>
      </c>
      <c r="AJ290" s="25">
        <f>SUM(ENERO:DICIEMBRE!AJ290)</f>
        <v>0</v>
      </c>
      <c r="AK290" s="25">
        <f>SUM(ENERO:DICIEMBRE!AK290)</f>
        <v>0</v>
      </c>
      <c r="AL290" s="25">
        <f>SUM(ENERO:DICIEMBRE!AL290)</f>
        <v>0</v>
      </c>
      <c r="AM290" s="25">
        <f>SUM(ENERO:DICIEMBRE!AM290)</f>
        <v>0</v>
      </c>
      <c r="AN290" s="25">
        <f>SUM(ENERO:DICIEMBRE!AN290)</f>
        <v>0</v>
      </c>
      <c r="AO290" s="25">
        <f>SUM(ENERO:DICIEMBRE!AO290)</f>
        <v>0</v>
      </c>
      <c r="AP290" s="25">
        <f>SUM(ENERO:DICIEMBRE!AP290)</f>
        <v>0</v>
      </c>
      <c r="AQ290" s="476"/>
      <c r="AR290" s="487"/>
      <c r="AS290" s="25">
        <f>SUM(ENERO:DICIEMBRE!AS290)</f>
        <v>0</v>
      </c>
      <c r="AT290" s="25">
        <f>SUM(ENERO:DICIEMBRE!AT290)</f>
        <v>0</v>
      </c>
      <c r="AU290" s="25">
        <f>SUM(ENERO:DICIEMBRE!AU290)</f>
        <v>0</v>
      </c>
      <c r="AV290" s="25">
        <f>SUM(ENERO:DICIEMBRE!AV290)</f>
        <v>0</v>
      </c>
      <c r="AW290" s="25">
        <f>SUM(ENERO:DICIEMBRE!AW290)</f>
        <v>0</v>
      </c>
      <c r="AX290" s="29" t="str">
        <f t="shared" si="168"/>
        <v/>
      </c>
      <c r="BT290" s="3"/>
      <c r="BU290" s="3"/>
      <c r="BV290" s="4"/>
      <c r="BW290" s="4"/>
      <c r="CA290" s="31" t="str">
        <f t="shared" si="170"/>
        <v/>
      </c>
      <c r="CB290" s="31" t="str">
        <f t="shared" si="171"/>
        <v/>
      </c>
      <c r="CC290" s="31" t="str">
        <f t="shared" si="169"/>
        <v/>
      </c>
      <c r="CD290" s="31" t="str">
        <f t="shared" si="172"/>
        <v/>
      </c>
      <c r="CE290" s="31" t="str">
        <f t="shared" si="173"/>
        <v/>
      </c>
      <c r="CF290" s="31" t="str">
        <f t="shared" si="174"/>
        <v/>
      </c>
      <c r="CG290" s="31" t="str">
        <f t="shared" si="175"/>
        <v/>
      </c>
      <c r="CH290" s="32">
        <f t="shared" si="176"/>
        <v>0</v>
      </c>
      <c r="CI290" s="32"/>
      <c r="CJ290" s="32"/>
      <c r="CK290" s="32">
        <f t="shared" si="177"/>
        <v>0</v>
      </c>
      <c r="CL290" s="32">
        <f t="shared" si="178"/>
        <v>0</v>
      </c>
      <c r="CM290" s="32">
        <f t="shared" si="178"/>
        <v>0</v>
      </c>
      <c r="CN290" s="32">
        <f t="shared" si="178"/>
        <v>0</v>
      </c>
    </row>
    <row r="291" spans="1:92" ht="16.350000000000001" hidden="1" customHeight="1" x14ac:dyDescent="0.2">
      <c r="A291" s="2912"/>
      <c r="B291" s="2954" t="s">
        <v>266</v>
      </c>
      <c r="C291" s="2954"/>
      <c r="D291" s="406">
        <f t="shared" si="167"/>
        <v>0</v>
      </c>
      <c r="E291" s="474">
        <f t="shared" si="180"/>
        <v>0</v>
      </c>
      <c r="F291" s="475">
        <f t="shared" si="181"/>
        <v>0</v>
      </c>
      <c r="G291" s="25">
        <f>SUM(ENERO:DICIEMBRE!G291)</f>
        <v>0</v>
      </c>
      <c r="H291" s="25">
        <f>SUM(ENERO:DICIEMBRE!H291)</f>
        <v>0</v>
      </c>
      <c r="I291" s="25">
        <f>SUM(ENERO:DICIEMBRE!I291)</f>
        <v>0</v>
      </c>
      <c r="J291" s="25">
        <f>SUM(ENERO:DICIEMBRE!J291)</f>
        <v>0</v>
      </c>
      <c r="K291" s="25">
        <f>SUM(ENERO:DICIEMBRE!K291)</f>
        <v>0</v>
      </c>
      <c r="L291" s="25">
        <f>SUM(ENERO:DICIEMBRE!L291)</f>
        <v>0</v>
      </c>
      <c r="M291" s="25">
        <f>SUM(ENERO:DICIEMBRE!M291)</f>
        <v>0</v>
      </c>
      <c r="N291" s="25">
        <f>SUM(ENERO:DICIEMBRE!N291)</f>
        <v>0</v>
      </c>
      <c r="O291" s="25">
        <f>SUM(ENERO:DICIEMBRE!O291)</f>
        <v>0</v>
      </c>
      <c r="P291" s="25">
        <f>SUM(ENERO:DICIEMBRE!P291)</f>
        <v>0</v>
      </c>
      <c r="Q291" s="25">
        <f>SUM(ENERO:DICIEMBRE!Q291)</f>
        <v>0</v>
      </c>
      <c r="R291" s="25">
        <f>SUM(ENERO:DICIEMBRE!R291)</f>
        <v>0</v>
      </c>
      <c r="S291" s="25">
        <f>SUM(ENERO:DICIEMBRE!S291)</f>
        <v>0</v>
      </c>
      <c r="T291" s="25">
        <f>SUM(ENERO:DICIEMBRE!T291)</f>
        <v>0</v>
      </c>
      <c r="U291" s="25">
        <f>SUM(ENERO:DICIEMBRE!U291)</f>
        <v>0</v>
      </c>
      <c r="V291" s="25">
        <f>SUM(ENERO:DICIEMBRE!V291)</f>
        <v>0</v>
      </c>
      <c r="W291" s="25">
        <f>SUM(ENERO:DICIEMBRE!W291)</f>
        <v>0</v>
      </c>
      <c r="X291" s="25">
        <f>SUM(ENERO:DICIEMBRE!X291)</f>
        <v>0</v>
      </c>
      <c r="Y291" s="25">
        <f>SUM(ENERO:DICIEMBRE!Y291)</f>
        <v>0</v>
      </c>
      <c r="Z291" s="25">
        <f>SUM(ENERO:DICIEMBRE!Z291)</f>
        <v>0</v>
      </c>
      <c r="AA291" s="25">
        <f>SUM(ENERO:DICIEMBRE!AA291)</f>
        <v>0</v>
      </c>
      <c r="AB291" s="25">
        <f>SUM(ENERO:DICIEMBRE!AB291)</f>
        <v>0</v>
      </c>
      <c r="AC291" s="25">
        <f>SUM(ENERO:DICIEMBRE!AC291)</f>
        <v>0</v>
      </c>
      <c r="AD291" s="25">
        <f>SUM(ENERO:DICIEMBRE!AD291)</f>
        <v>0</v>
      </c>
      <c r="AE291" s="25">
        <f>SUM(ENERO:DICIEMBRE!AE291)</f>
        <v>0</v>
      </c>
      <c r="AF291" s="25">
        <f>SUM(ENERO:DICIEMBRE!AF291)</f>
        <v>0</v>
      </c>
      <c r="AG291" s="25">
        <f>SUM(ENERO:DICIEMBRE!AG291)</f>
        <v>0</v>
      </c>
      <c r="AH291" s="25">
        <f>SUM(ENERO:DICIEMBRE!AH291)</f>
        <v>0</v>
      </c>
      <c r="AI291" s="25">
        <f>SUM(ENERO:DICIEMBRE!AI291)</f>
        <v>0</v>
      </c>
      <c r="AJ291" s="25">
        <f>SUM(ENERO:DICIEMBRE!AJ291)</f>
        <v>0</v>
      </c>
      <c r="AK291" s="25">
        <f>SUM(ENERO:DICIEMBRE!AK291)</f>
        <v>0</v>
      </c>
      <c r="AL291" s="25">
        <f>SUM(ENERO:DICIEMBRE!AL291)</f>
        <v>0</v>
      </c>
      <c r="AM291" s="25">
        <f>SUM(ENERO:DICIEMBRE!AM291)</f>
        <v>0</v>
      </c>
      <c r="AN291" s="25">
        <f>SUM(ENERO:DICIEMBRE!AN291)</f>
        <v>0</v>
      </c>
      <c r="AO291" s="25">
        <f>SUM(ENERO:DICIEMBRE!AO291)</f>
        <v>0</v>
      </c>
      <c r="AP291" s="25">
        <f>SUM(ENERO:DICIEMBRE!AP291)</f>
        <v>0</v>
      </c>
      <c r="AQ291" s="476"/>
      <c r="AR291" s="487"/>
      <c r="AS291" s="25">
        <f>SUM(ENERO:DICIEMBRE!AS291)</f>
        <v>0</v>
      </c>
      <c r="AT291" s="25">
        <f>SUM(ENERO:DICIEMBRE!AT291)</f>
        <v>0</v>
      </c>
      <c r="AU291" s="25">
        <f>SUM(ENERO:DICIEMBRE!AU291)</f>
        <v>0</v>
      </c>
      <c r="AV291" s="25">
        <f>SUM(ENERO:DICIEMBRE!AV291)</f>
        <v>0</v>
      </c>
      <c r="AW291" s="25">
        <f>SUM(ENERO:DICIEMBRE!AW291)</f>
        <v>0</v>
      </c>
      <c r="AX291" s="29" t="str">
        <f t="shared" si="168"/>
        <v/>
      </c>
      <c r="BT291" s="3"/>
      <c r="BU291" s="3"/>
      <c r="BV291" s="4"/>
      <c r="BW291" s="4"/>
      <c r="CA291" s="31" t="str">
        <f t="shared" si="170"/>
        <v/>
      </c>
      <c r="CB291" s="31" t="str">
        <f t="shared" si="171"/>
        <v/>
      </c>
      <c r="CC291" s="31" t="str">
        <f t="shared" si="169"/>
        <v/>
      </c>
      <c r="CD291" s="31" t="str">
        <f t="shared" si="172"/>
        <v/>
      </c>
      <c r="CE291" s="31" t="str">
        <f t="shared" si="173"/>
        <v/>
      </c>
      <c r="CF291" s="31" t="str">
        <f t="shared" si="174"/>
        <v/>
      </c>
      <c r="CG291" s="31" t="str">
        <f t="shared" si="175"/>
        <v/>
      </c>
      <c r="CH291" s="32">
        <f t="shared" si="176"/>
        <v>0</v>
      </c>
      <c r="CI291" s="32"/>
      <c r="CJ291" s="32"/>
      <c r="CK291" s="32">
        <f t="shared" si="177"/>
        <v>0</v>
      </c>
      <c r="CL291" s="32">
        <f t="shared" si="178"/>
        <v>0</v>
      </c>
      <c r="CM291" s="32">
        <f t="shared" si="178"/>
        <v>0</v>
      </c>
      <c r="CN291" s="32">
        <f t="shared" si="178"/>
        <v>0</v>
      </c>
    </row>
    <row r="292" spans="1:92" ht="16.350000000000001" hidden="1" customHeight="1" x14ac:dyDescent="0.2">
      <c r="A292" s="2912"/>
      <c r="B292" s="2954" t="s">
        <v>267</v>
      </c>
      <c r="C292" s="2954"/>
      <c r="D292" s="406">
        <f t="shared" si="167"/>
        <v>0</v>
      </c>
      <c r="E292" s="474">
        <f t="shared" si="180"/>
        <v>0</v>
      </c>
      <c r="F292" s="475">
        <f t="shared" si="181"/>
        <v>0</v>
      </c>
      <c r="G292" s="25">
        <f>SUM(ENERO:DICIEMBRE!G292)</f>
        <v>0</v>
      </c>
      <c r="H292" s="25">
        <f>SUM(ENERO:DICIEMBRE!H292)</f>
        <v>0</v>
      </c>
      <c r="I292" s="25">
        <f>SUM(ENERO:DICIEMBRE!I292)</f>
        <v>0</v>
      </c>
      <c r="J292" s="25">
        <f>SUM(ENERO:DICIEMBRE!J292)</f>
        <v>0</v>
      </c>
      <c r="K292" s="25">
        <f>SUM(ENERO:DICIEMBRE!K292)</f>
        <v>0</v>
      </c>
      <c r="L292" s="25">
        <f>SUM(ENERO:DICIEMBRE!L292)</f>
        <v>0</v>
      </c>
      <c r="M292" s="25">
        <f>SUM(ENERO:DICIEMBRE!M292)</f>
        <v>0</v>
      </c>
      <c r="N292" s="25">
        <f>SUM(ENERO:DICIEMBRE!N292)</f>
        <v>0</v>
      </c>
      <c r="O292" s="25">
        <f>SUM(ENERO:DICIEMBRE!O292)</f>
        <v>0</v>
      </c>
      <c r="P292" s="25">
        <f>SUM(ENERO:DICIEMBRE!P292)</f>
        <v>0</v>
      </c>
      <c r="Q292" s="25">
        <f>SUM(ENERO:DICIEMBRE!Q292)</f>
        <v>0</v>
      </c>
      <c r="R292" s="25">
        <f>SUM(ENERO:DICIEMBRE!R292)</f>
        <v>0</v>
      </c>
      <c r="S292" s="25">
        <f>SUM(ENERO:DICIEMBRE!S292)</f>
        <v>0</v>
      </c>
      <c r="T292" s="25">
        <f>SUM(ENERO:DICIEMBRE!T292)</f>
        <v>0</v>
      </c>
      <c r="U292" s="25">
        <f>SUM(ENERO:DICIEMBRE!U292)</f>
        <v>0</v>
      </c>
      <c r="V292" s="25">
        <f>SUM(ENERO:DICIEMBRE!V292)</f>
        <v>0</v>
      </c>
      <c r="W292" s="25">
        <f>SUM(ENERO:DICIEMBRE!W292)</f>
        <v>0</v>
      </c>
      <c r="X292" s="25">
        <f>SUM(ENERO:DICIEMBRE!X292)</f>
        <v>0</v>
      </c>
      <c r="Y292" s="25">
        <f>SUM(ENERO:DICIEMBRE!Y292)</f>
        <v>0</v>
      </c>
      <c r="Z292" s="25">
        <f>SUM(ENERO:DICIEMBRE!Z292)</f>
        <v>0</v>
      </c>
      <c r="AA292" s="25">
        <f>SUM(ENERO:DICIEMBRE!AA292)</f>
        <v>0</v>
      </c>
      <c r="AB292" s="25">
        <f>SUM(ENERO:DICIEMBRE!AB292)</f>
        <v>0</v>
      </c>
      <c r="AC292" s="25">
        <f>SUM(ENERO:DICIEMBRE!AC292)</f>
        <v>0</v>
      </c>
      <c r="AD292" s="25">
        <f>SUM(ENERO:DICIEMBRE!AD292)</f>
        <v>0</v>
      </c>
      <c r="AE292" s="25">
        <f>SUM(ENERO:DICIEMBRE!AE292)</f>
        <v>0</v>
      </c>
      <c r="AF292" s="25">
        <f>SUM(ENERO:DICIEMBRE!AF292)</f>
        <v>0</v>
      </c>
      <c r="AG292" s="25">
        <f>SUM(ENERO:DICIEMBRE!AG292)</f>
        <v>0</v>
      </c>
      <c r="AH292" s="25">
        <f>SUM(ENERO:DICIEMBRE!AH292)</f>
        <v>0</v>
      </c>
      <c r="AI292" s="25">
        <f>SUM(ENERO:DICIEMBRE!AI292)</f>
        <v>0</v>
      </c>
      <c r="AJ292" s="25">
        <f>SUM(ENERO:DICIEMBRE!AJ292)</f>
        <v>0</v>
      </c>
      <c r="AK292" s="25">
        <f>SUM(ENERO:DICIEMBRE!AK292)</f>
        <v>0</v>
      </c>
      <c r="AL292" s="25">
        <f>SUM(ENERO:DICIEMBRE!AL292)</f>
        <v>0</v>
      </c>
      <c r="AM292" s="25">
        <f>SUM(ENERO:DICIEMBRE!AM292)</f>
        <v>0</v>
      </c>
      <c r="AN292" s="25">
        <f>SUM(ENERO:DICIEMBRE!AN292)</f>
        <v>0</v>
      </c>
      <c r="AO292" s="25">
        <f>SUM(ENERO:DICIEMBRE!AO292)</f>
        <v>0</v>
      </c>
      <c r="AP292" s="25">
        <f>SUM(ENERO:DICIEMBRE!AP292)</f>
        <v>0</v>
      </c>
      <c r="AQ292" s="476"/>
      <c r="AR292" s="487"/>
      <c r="AS292" s="25">
        <f>SUM(ENERO:DICIEMBRE!AS292)</f>
        <v>0</v>
      </c>
      <c r="AT292" s="25">
        <f>SUM(ENERO:DICIEMBRE!AT292)</f>
        <v>0</v>
      </c>
      <c r="AU292" s="25">
        <f>SUM(ENERO:DICIEMBRE!AU292)</f>
        <v>0</v>
      </c>
      <c r="AV292" s="25">
        <f>SUM(ENERO:DICIEMBRE!AV292)</f>
        <v>0</v>
      </c>
      <c r="AW292" s="25">
        <f>SUM(ENERO:DICIEMBRE!AW292)</f>
        <v>0</v>
      </c>
      <c r="AX292" s="29" t="str">
        <f t="shared" si="168"/>
        <v/>
      </c>
      <c r="BT292" s="3"/>
      <c r="BU292" s="3"/>
      <c r="BV292" s="4"/>
      <c r="BW292" s="4"/>
      <c r="CA292" s="31" t="str">
        <f t="shared" si="170"/>
        <v/>
      </c>
      <c r="CB292" s="31" t="str">
        <f t="shared" si="171"/>
        <v/>
      </c>
      <c r="CC292" s="31" t="str">
        <f t="shared" si="169"/>
        <v/>
      </c>
      <c r="CD292" s="31" t="str">
        <f t="shared" si="172"/>
        <v/>
      </c>
      <c r="CE292" s="31" t="str">
        <f t="shared" si="173"/>
        <v/>
      </c>
      <c r="CF292" s="31" t="str">
        <f t="shared" si="174"/>
        <v/>
      </c>
      <c r="CG292" s="31" t="str">
        <f t="shared" si="175"/>
        <v/>
      </c>
      <c r="CH292" s="32">
        <f t="shared" si="176"/>
        <v>0</v>
      </c>
      <c r="CI292" s="32"/>
      <c r="CJ292" s="32"/>
      <c r="CK292" s="32">
        <f t="shared" si="177"/>
        <v>0</v>
      </c>
      <c r="CL292" s="32">
        <f t="shared" si="178"/>
        <v>0</v>
      </c>
      <c r="CM292" s="32">
        <f t="shared" si="178"/>
        <v>0</v>
      </c>
      <c r="CN292" s="32">
        <f t="shared" si="178"/>
        <v>0</v>
      </c>
    </row>
    <row r="293" spans="1:92" ht="16.350000000000001" hidden="1" customHeight="1" x14ac:dyDescent="0.2">
      <c r="A293" s="2912"/>
      <c r="B293" s="2957" t="s">
        <v>268</v>
      </c>
      <c r="C293" s="2958"/>
      <c r="D293" s="406">
        <f t="shared" si="167"/>
        <v>0</v>
      </c>
      <c r="E293" s="474">
        <f t="shared" si="180"/>
        <v>0</v>
      </c>
      <c r="F293" s="475">
        <f t="shared" si="181"/>
        <v>0</v>
      </c>
      <c r="G293" s="25">
        <f>SUM(ENERO:DICIEMBRE!G293)</f>
        <v>0</v>
      </c>
      <c r="H293" s="25">
        <f>SUM(ENERO:DICIEMBRE!H293)</f>
        <v>0</v>
      </c>
      <c r="I293" s="25">
        <f>SUM(ENERO:DICIEMBRE!I293)</f>
        <v>0</v>
      </c>
      <c r="J293" s="25">
        <f>SUM(ENERO:DICIEMBRE!J293)</f>
        <v>0</v>
      </c>
      <c r="K293" s="25">
        <f>SUM(ENERO:DICIEMBRE!K293)</f>
        <v>0</v>
      </c>
      <c r="L293" s="25">
        <f>SUM(ENERO:DICIEMBRE!L293)</f>
        <v>0</v>
      </c>
      <c r="M293" s="25">
        <f>SUM(ENERO:DICIEMBRE!M293)</f>
        <v>0</v>
      </c>
      <c r="N293" s="25">
        <f>SUM(ENERO:DICIEMBRE!N293)</f>
        <v>0</v>
      </c>
      <c r="O293" s="25">
        <f>SUM(ENERO:DICIEMBRE!O293)</f>
        <v>0</v>
      </c>
      <c r="P293" s="25">
        <f>SUM(ENERO:DICIEMBRE!P293)</f>
        <v>0</v>
      </c>
      <c r="Q293" s="25">
        <f>SUM(ENERO:DICIEMBRE!Q293)</f>
        <v>0</v>
      </c>
      <c r="R293" s="25">
        <f>SUM(ENERO:DICIEMBRE!R293)</f>
        <v>0</v>
      </c>
      <c r="S293" s="25">
        <f>SUM(ENERO:DICIEMBRE!S293)</f>
        <v>0</v>
      </c>
      <c r="T293" s="25">
        <f>SUM(ENERO:DICIEMBRE!T293)</f>
        <v>0</v>
      </c>
      <c r="U293" s="25">
        <f>SUM(ENERO:DICIEMBRE!U293)</f>
        <v>0</v>
      </c>
      <c r="V293" s="25">
        <f>SUM(ENERO:DICIEMBRE!V293)</f>
        <v>0</v>
      </c>
      <c r="W293" s="25">
        <f>SUM(ENERO:DICIEMBRE!W293)</f>
        <v>0</v>
      </c>
      <c r="X293" s="25">
        <f>SUM(ENERO:DICIEMBRE!X293)</f>
        <v>0</v>
      </c>
      <c r="Y293" s="25">
        <f>SUM(ENERO:DICIEMBRE!Y293)</f>
        <v>0</v>
      </c>
      <c r="Z293" s="25">
        <f>SUM(ENERO:DICIEMBRE!Z293)</f>
        <v>0</v>
      </c>
      <c r="AA293" s="25">
        <f>SUM(ENERO:DICIEMBRE!AA293)</f>
        <v>0</v>
      </c>
      <c r="AB293" s="25">
        <f>SUM(ENERO:DICIEMBRE!AB293)</f>
        <v>0</v>
      </c>
      <c r="AC293" s="25">
        <f>SUM(ENERO:DICIEMBRE!AC293)</f>
        <v>0</v>
      </c>
      <c r="AD293" s="25">
        <f>SUM(ENERO:DICIEMBRE!AD293)</f>
        <v>0</v>
      </c>
      <c r="AE293" s="25">
        <f>SUM(ENERO:DICIEMBRE!AE293)</f>
        <v>0</v>
      </c>
      <c r="AF293" s="25">
        <f>SUM(ENERO:DICIEMBRE!AF293)</f>
        <v>0</v>
      </c>
      <c r="AG293" s="25">
        <f>SUM(ENERO:DICIEMBRE!AG293)</f>
        <v>0</v>
      </c>
      <c r="AH293" s="25">
        <f>SUM(ENERO:DICIEMBRE!AH293)</f>
        <v>0</v>
      </c>
      <c r="AI293" s="25">
        <f>SUM(ENERO:DICIEMBRE!AI293)</f>
        <v>0</v>
      </c>
      <c r="AJ293" s="25">
        <f>SUM(ENERO:DICIEMBRE!AJ293)</f>
        <v>0</v>
      </c>
      <c r="AK293" s="25">
        <f>SUM(ENERO:DICIEMBRE!AK293)</f>
        <v>0</v>
      </c>
      <c r="AL293" s="25">
        <f>SUM(ENERO:DICIEMBRE!AL293)</f>
        <v>0</v>
      </c>
      <c r="AM293" s="25">
        <f>SUM(ENERO:DICIEMBRE!AM293)</f>
        <v>0</v>
      </c>
      <c r="AN293" s="25">
        <f>SUM(ENERO:DICIEMBRE!AN293)</f>
        <v>0</v>
      </c>
      <c r="AO293" s="25">
        <f>SUM(ENERO:DICIEMBRE!AO293)</f>
        <v>0</v>
      </c>
      <c r="AP293" s="25">
        <f>SUM(ENERO:DICIEMBRE!AP293)</f>
        <v>0</v>
      </c>
      <c r="AQ293" s="478"/>
      <c r="AR293" s="508"/>
      <c r="AS293" s="25">
        <f>SUM(ENERO:DICIEMBRE!AS293)</f>
        <v>0</v>
      </c>
      <c r="AT293" s="25">
        <f>SUM(ENERO:DICIEMBRE!AT293)</f>
        <v>0</v>
      </c>
      <c r="AU293" s="25">
        <f>SUM(ENERO:DICIEMBRE!AU293)</f>
        <v>0</v>
      </c>
      <c r="AV293" s="25">
        <f>SUM(ENERO:DICIEMBRE!AV293)</f>
        <v>0</v>
      </c>
      <c r="AW293" s="25">
        <f>SUM(ENERO:DICIEMBRE!AW293)</f>
        <v>0</v>
      </c>
      <c r="AX293" s="29" t="str">
        <f t="shared" si="168"/>
        <v/>
      </c>
      <c r="BT293" s="3"/>
      <c r="BU293" s="3"/>
      <c r="BV293" s="4"/>
      <c r="BW293" s="4"/>
      <c r="CA293" s="31" t="str">
        <f t="shared" si="170"/>
        <v/>
      </c>
      <c r="CB293" s="31" t="str">
        <f t="shared" si="171"/>
        <v/>
      </c>
      <c r="CC293" s="31" t="str">
        <f t="shared" si="169"/>
        <v/>
      </c>
      <c r="CD293" s="31" t="str">
        <f t="shared" si="172"/>
        <v/>
      </c>
      <c r="CE293" s="31" t="str">
        <f t="shared" si="173"/>
        <v/>
      </c>
      <c r="CF293" s="31" t="str">
        <f t="shared" si="174"/>
        <v/>
      </c>
      <c r="CG293" s="31" t="str">
        <f t="shared" si="175"/>
        <v/>
      </c>
      <c r="CH293" s="32">
        <f t="shared" si="176"/>
        <v>0</v>
      </c>
      <c r="CI293" s="32"/>
      <c r="CJ293" s="32"/>
      <c r="CK293" s="32">
        <f t="shared" si="177"/>
        <v>0</v>
      </c>
      <c r="CL293" s="32">
        <f t="shared" si="178"/>
        <v>0</v>
      </c>
      <c r="CM293" s="32">
        <f t="shared" si="178"/>
        <v>0</v>
      </c>
      <c r="CN293" s="32">
        <f t="shared" si="178"/>
        <v>0</v>
      </c>
    </row>
    <row r="294" spans="1:92" ht="16.350000000000001" hidden="1" customHeight="1" x14ac:dyDescent="0.2">
      <c r="A294" s="2966"/>
      <c r="B294" s="2969" t="s">
        <v>269</v>
      </c>
      <c r="C294" s="2969"/>
      <c r="D294" s="480">
        <f t="shared" si="167"/>
        <v>0</v>
      </c>
      <c r="E294" s="481">
        <f t="shared" si="180"/>
        <v>0</v>
      </c>
      <c r="F294" s="482">
        <f t="shared" si="181"/>
        <v>0</v>
      </c>
      <c r="G294" s="25">
        <f>SUM(ENERO:DICIEMBRE!G294)</f>
        <v>0</v>
      </c>
      <c r="H294" s="25">
        <f>SUM(ENERO:DICIEMBRE!H294)</f>
        <v>0</v>
      </c>
      <c r="I294" s="25">
        <f>SUM(ENERO:DICIEMBRE!I294)</f>
        <v>0</v>
      </c>
      <c r="J294" s="25">
        <f>SUM(ENERO:DICIEMBRE!J294)</f>
        <v>0</v>
      </c>
      <c r="K294" s="25">
        <f>SUM(ENERO:DICIEMBRE!K294)</f>
        <v>0</v>
      </c>
      <c r="L294" s="25">
        <f>SUM(ENERO:DICIEMBRE!L294)</f>
        <v>0</v>
      </c>
      <c r="M294" s="25">
        <f>SUM(ENERO:DICIEMBRE!M294)</f>
        <v>0</v>
      </c>
      <c r="N294" s="25">
        <f>SUM(ENERO:DICIEMBRE!N294)</f>
        <v>0</v>
      </c>
      <c r="O294" s="25">
        <f>SUM(ENERO:DICIEMBRE!O294)</f>
        <v>0</v>
      </c>
      <c r="P294" s="25">
        <f>SUM(ENERO:DICIEMBRE!P294)</f>
        <v>0</v>
      </c>
      <c r="Q294" s="25">
        <f>SUM(ENERO:DICIEMBRE!Q294)</f>
        <v>0</v>
      </c>
      <c r="R294" s="25">
        <f>SUM(ENERO:DICIEMBRE!R294)</f>
        <v>0</v>
      </c>
      <c r="S294" s="25">
        <f>SUM(ENERO:DICIEMBRE!S294)</f>
        <v>0</v>
      </c>
      <c r="T294" s="25">
        <f>SUM(ENERO:DICIEMBRE!T294)</f>
        <v>0</v>
      </c>
      <c r="U294" s="25">
        <f>SUM(ENERO:DICIEMBRE!U294)</f>
        <v>0</v>
      </c>
      <c r="V294" s="25">
        <f>SUM(ENERO:DICIEMBRE!V294)</f>
        <v>0</v>
      </c>
      <c r="W294" s="25">
        <f>SUM(ENERO:DICIEMBRE!W294)</f>
        <v>0</v>
      </c>
      <c r="X294" s="25">
        <f>SUM(ENERO:DICIEMBRE!X294)</f>
        <v>0</v>
      </c>
      <c r="Y294" s="25">
        <f>SUM(ENERO:DICIEMBRE!Y294)</f>
        <v>0</v>
      </c>
      <c r="Z294" s="25">
        <f>SUM(ENERO:DICIEMBRE!Z294)</f>
        <v>0</v>
      </c>
      <c r="AA294" s="25">
        <f>SUM(ENERO:DICIEMBRE!AA294)</f>
        <v>0</v>
      </c>
      <c r="AB294" s="25">
        <f>SUM(ENERO:DICIEMBRE!AB294)</f>
        <v>0</v>
      </c>
      <c r="AC294" s="25">
        <f>SUM(ENERO:DICIEMBRE!AC294)</f>
        <v>0</v>
      </c>
      <c r="AD294" s="25">
        <f>SUM(ENERO:DICIEMBRE!AD294)</f>
        <v>0</v>
      </c>
      <c r="AE294" s="25">
        <f>SUM(ENERO:DICIEMBRE!AE294)</f>
        <v>0</v>
      </c>
      <c r="AF294" s="25">
        <f>SUM(ENERO:DICIEMBRE!AF294)</f>
        <v>0</v>
      </c>
      <c r="AG294" s="25">
        <f>SUM(ENERO:DICIEMBRE!AG294)</f>
        <v>0</v>
      </c>
      <c r="AH294" s="25">
        <f>SUM(ENERO:DICIEMBRE!AH294)</f>
        <v>0</v>
      </c>
      <c r="AI294" s="25">
        <f>SUM(ENERO:DICIEMBRE!AI294)</f>
        <v>0</v>
      </c>
      <c r="AJ294" s="25">
        <f>SUM(ENERO:DICIEMBRE!AJ294)</f>
        <v>0</v>
      </c>
      <c r="AK294" s="25">
        <f>SUM(ENERO:DICIEMBRE!AK294)</f>
        <v>0</v>
      </c>
      <c r="AL294" s="25">
        <f>SUM(ENERO:DICIEMBRE!AL294)</f>
        <v>0</v>
      </c>
      <c r="AM294" s="25">
        <f>SUM(ENERO:DICIEMBRE!AM294)</f>
        <v>0</v>
      </c>
      <c r="AN294" s="25">
        <f>SUM(ENERO:DICIEMBRE!AN294)</f>
        <v>0</v>
      </c>
      <c r="AO294" s="25">
        <f>SUM(ENERO:DICIEMBRE!AO294)</f>
        <v>0</v>
      </c>
      <c r="AP294" s="25">
        <f>SUM(ENERO:DICIEMBRE!AP294)</f>
        <v>0</v>
      </c>
      <c r="AQ294" s="483"/>
      <c r="AR294" s="509"/>
      <c r="AS294" s="25">
        <f>SUM(ENERO:DICIEMBRE!AS294)</f>
        <v>0</v>
      </c>
      <c r="AT294" s="25">
        <f>SUM(ENERO:DICIEMBRE!AT294)</f>
        <v>0</v>
      </c>
      <c r="AU294" s="25">
        <f>SUM(ENERO:DICIEMBRE!AU294)</f>
        <v>0</v>
      </c>
      <c r="AV294" s="25">
        <f>SUM(ENERO:DICIEMBRE!AV294)</f>
        <v>0</v>
      </c>
      <c r="AW294" s="25">
        <f>SUM(ENERO:DICIEMBRE!AW294)</f>
        <v>0</v>
      </c>
      <c r="AX294" s="29" t="str">
        <f t="shared" si="168"/>
        <v/>
      </c>
      <c r="BT294" s="3"/>
      <c r="BU294" s="3"/>
      <c r="BV294" s="4"/>
      <c r="BW294" s="4"/>
      <c r="CA294" s="31" t="str">
        <f t="shared" si="170"/>
        <v/>
      </c>
      <c r="CB294" s="31" t="str">
        <f t="shared" si="171"/>
        <v/>
      </c>
      <c r="CC294" s="31" t="str">
        <f t="shared" si="169"/>
        <v/>
      </c>
      <c r="CD294" s="31" t="str">
        <f t="shared" si="172"/>
        <v/>
      </c>
      <c r="CE294" s="31" t="str">
        <f t="shared" si="173"/>
        <v/>
      </c>
      <c r="CF294" s="31" t="str">
        <f t="shared" si="174"/>
        <v/>
      </c>
      <c r="CG294" s="31" t="str">
        <f t="shared" si="175"/>
        <v/>
      </c>
      <c r="CH294" s="32">
        <f t="shared" si="176"/>
        <v>0</v>
      </c>
      <c r="CI294" s="32"/>
      <c r="CJ294" s="32"/>
      <c r="CK294" s="32">
        <f t="shared" si="177"/>
        <v>0</v>
      </c>
      <c r="CL294" s="32">
        <f t="shared" si="178"/>
        <v>0</v>
      </c>
      <c r="CM294" s="32">
        <f t="shared" si="178"/>
        <v>0</v>
      </c>
      <c r="CN294" s="32">
        <f t="shared" si="178"/>
        <v>0</v>
      </c>
    </row>
    <row r="295" spans="1:92" ht="16.350000000000001" hidden="1" customHeight="1" x14ac:dyDescent="0.2">
      <c r="A295" s="2965" t="s">
        <v>106</v>
      </c>
      <c r="B295" s="2967" t="s">
        <v>264</v>
      </c>
      <c r="C295" s="2968"/>
      <c r="D295" s="400">
        <f t="shared" si="167"/>
        <v>0</v>
      </c>
      <c r="E295" s="465">
        <f t="shared" si="180"/>
        <v>0</v>
      </c>
      <c r="F295" s="466">
        <f t="shared" si="181"/>
        <v>0</v>
      </c>
      <c r="G295" s="25">
        <f>SUM(ENERO:DICIEMBRE!G295)</f>
        <v>0</v>
      </c>
      <c r="H295" s="25">
        <f>SUM(ENERO:DICIEMBRE!H295)</f>
        <v>0</v>
      </c>
      <c r="I295" s="25">
        <f>SUM(ENERO:DICIEMBRE!I295)</f>
        <v>0</v>
      </c>
      <c r="J295" s="25">
        <f>SUM(ENERO:DICIEMBRE!J295)</f>
        <v>0</v>
      </c>
      <c r="K295" s="25">
        <f>SUM(ENERO:DICIEMBRE!K295)</f>
        <v>0</v>
      </c>
      <c r="L295" s="25">
        <f>SUM(ENERO:DICIEMBRE!L295)</f>
        <v>0</v>
      </c>
      <c r="M295" s="25">
        <f>SUM(ENERO:DICIEMBRE!M295)</f>
        <v>0</v>
      </c>
      <c r="N295" s="25">
        <f>SUM(ENERO:DICIEMBRE!N295)</f>
        <v>0</v>
      </c>
      <c r="O295" s="25">
        <f>SUM(ENERO:DICIEMBRE!O295)</f>
        <v>0</v>
      </c>
      <c r="P295" s="25">
        <f>SUM(ENERO:DICIEMBRE!P295)</f>
        <v>0</v>
      </c>
      <c r="Q295" s="25">
        <f>SUM(ENERO:DICIEMBRE!Q295)</f>
        <v>0</v>
      </c>
      <c r="R295" s="25">
        <f>SUM(ENERO:DICIEMBRE!R295)</f>
        <v>0</v>
      </c>
      <c r="S295" s="25">
        <f>SUM(ENERO:DICIEMBRE!S295)</f>
        <v>0</v>
      </c>
      <c r="T295" s="25">
        <f>SUM(ENERO:DICIEMBRE!T295)</f>
        <v>0</v>
      </c>
      <c r="U295" s="25">
        <f>SUM(ENERO:DICIEMBRE!U295)</f>
        <v>0</v>
      </c>
      <c r="V295" s="25">
        <f>SUM(ENERO:DICIEMBRE!V295)</f>
        <v>0</v>
      </c>
      <c r="W295" s="25">
        <f>SUM(ENERO:DICIEMBRE!W295)</f>
        <v>0</v>
      </c>
      <c r="X295" s="25">
        <f>SUM(ENERO:DICIEMBRE!X295)</f>
        <v>0</v>
      </c>
      <c r="Y295" s="25">
        <f>SUM(ENERO:DICIEMBRE!Y295)</f>
        <v>0</v>
      </c>
      <c r="Z295" s="25">
        <f>SUM(ENERO:DICIEMBRE!Z295)</f>
        <v>0</v>
      </c>
      <c r="AA295" s="25">
        <f>SUM(ENERO:DICIEMBRE!AA295)</f>
        <v>0</v>
      </c>
      <c r="AB295" s="25">
        <f>SUM(ENERO:DICIEMBRE!AB295)</f>
        <v>0</v>
      </c>
      <c r="AC295" s="25">
        <f>SUM(ENERO:DICIEMBRE!AC295)</f>
        <v>0</v>
      </c>
      <c r="AD295" s="25">
        <f>SUM(ENERO:DICIEMBRE!AD295)</f>
        <v>0</v>
      </c>
      <c r="AE295" s="25">
        <f>SUM(ENERO:DICIEMBRE!AE295)</f>
        <v>0</v>
      </c>
      <c r="AF295" s="25">
        <f>SUM(ENERO:DICIEMBRE!AF295)</f>
        <v>0</v>
      </c>
      <c r="AG295" s="25">
        <f>SUM(ENERO:DICIEMBRE!AG295)</f>
        <v>0</v>
      </c>
      <c r="AH295" s="25">
        <f>SUM(ENERO:DICIEMBRE!AH295)</f>
        <v>0</v>
      </c>
      <c r="AI295" s="25">
        <f>SUM(ENERO:DICIEMBRE!AI295)</f>
        <v>0</v>
      </c>
      <c r="AJ295" s="25">
        <f>SUM(ENERO:DICIEMBRE!AJ295)</f>
        <v>0</v>
      </c>
      <c r="AK295" s="25">
        <f>SUM(ENERO:DICIEMBRE!AK295)</f>
        <v>0</v>
      </c>
      <c r="AL295" s="25">
        <f>SUM(ENERO:DICIEMBRE!AL295)</f>
        <v>0</v>
      </c>
      <c r="AM295" s="25">
        <f>SUM(ENERO:DICIEMBRE!AM295)</f>
        <v>0</v>
      </c>
      <c r="AN295" s="25">
        <f>SUM(ENERO:DICIEMBRE!AN295)</f>
        <v>0</v>
      </c>
      <c r="AO295" s="25">
        <f>SUM(ENERO:DICIEMBRE!AO295)</f>
        <v>0</v>
      </c>
      <c r="AP295" s="25">
        <f>SUM(ENERO:DICIEMBRE!AP295)</f>
        <v>0</v>
      </c>
      <c r="AQ295" s="25">
        <f>SUM(ENERO:DICIEMBRE!AQ295)</f>
        <v>0</v>
      </c>
      <c r="AR295" s="25">
        <f>SUM(ENERO:DICIEMBRE!AR295)</f>
        <v>0</v>
      </c>
      <c r="AS295" s="25">
        <f>SUM(ENERO:DICIEMBRE!AS295)</f>
        <v>0</v>
      </c>
      <c r="AT295" s="25">
        <f>SUM(ENERO:DICIEMBRE!AT295)</f>
        <v>0</v>
      </c>
      <c r="AU295" s="25">
        <f>SUM(ENERO:DICIEMBRE!AU295)</f>
        <v>0</v>
      </c>
      <c r="AV295" s="25">
        <f>SUM(ENERO:DICIEMBRE!AV295)</f>
        <v>0</v>
      </c>
      <c r="AW295" s="25">
        <f>SUM(ENERO:DICIEMBRE!AW295)</f>
        <v>0</v>
      </c>
      <c r="AX295" s="29" t="str">
        <f t="shared" si="168"/>
        <v/>
      </c>
      <c r="BT295" s="3"/>
      <c r="BU295" s="3"/>
      <c r="BV295" s="4"/>
      <c r="BW295" s="4"/>
      <c r="CA295" s="31" t="str">
        <f t="shared" si="170"/>
        <v/>
      </c>
      <c r="CB295" s="31" t="str">
        <f t="shared" si="171"/>
        <v/>
      </c>
      <c r="CC295" s="31" t="str">
        <f t="shared" si="169"/>
        <v/>
      </c>
      <c r="CD295" s="31" t="str">
        <f t="shared" si="172"/>
        <v/>
      </c>
      <c r="CE295" s="31" t="str">
        <f t="shared" si="173"/>
        <v/>
      </c>
      <c r="CF295" s="31" t="str">
        <f t="shared" si="174"/>
        <v/>
      </c>
      <c r="CG295" s="31" t="str">
        <f t="shared" si="175"/>
        <v/>
      </c>
      <c r="CH295" s="32">
        <f t="shared" si="176"/>
        <v>0</v>
      </c>
      <c r="CI295" s="32">
        <f t="shared" si="182"/>
        <v>0</v>
      </c>
      <c r="CJ295" s="32">
        <f t="shared" si="183"/>
        <v>0</v>
      </c>
      <c r="CK295" s="32">
        <f t="shared" si="177"/>
        <v>0</v>
      </c>
      <c r="CL295" s="32">
        <f t="shared" si="178"/>
        <v>0</v>
      </c>
      <c r="CM295" s="32">
        <f t="shared" si="178"/>
        <v>0</v>
      </c>
      <c r="CN295" s="32">
        <f t="shared" si="178"/>
        <v>0</v>
      </c>
    </row>
    <row r="296" spans="1:92" ht="16.350000000000001" hidden="1" customHeight="1" x14ac:dyDescent="0.2">
      <c r="A296" s="2912"/>
      <c r="B296" s="2954" t="s">
        <v>265</v>
      </c>
      <c r="C296" s="2954"/>
      <c r="D296" s="406">
        <f t="shared" si="167"/>
        <v>0</v>
      </c>
      <c r="E296" s="474">
        <f t="shared" si="180"/>
        <v>0</v>
      </c>
      <c r="F296" s="475">
        <f t="shared" si="181"/>
        <v>0</v>
      </c>
      <c r="G296" s="25">
        <f>SUM(ENERO:DICIEMBRE!G296)</f>
        <v>0</v>
      </c>
      <c r="H296" s="25">
        <f>SUM(ENERO:DICIEMBRE!H296)</f>
        <v>0</v>
      </c>
      <c r="I296" s="25">
        <f>SUM(ENERO:DICIEMBRE!I296)</f>
        <v>0</v>
      </c>
      <c r="J296" s="25">
        <f>SUM(ENERO:DICIEMBRE!J296)</f>
        <v>0</v>
      </c>
      <c r="K296" s="25">
        <f>SUM(ENERO:DICIEMBRE!K296)</f>
        <v>0</v>
      </c>
      <c r="L296" s="25">
        <f>SUM(ENERO:DICIEMBRE!L296)</f>
        <v>0</v>
      </c>
      <c r="M296" s="25">
        <f>SUM(ENERO:DICIEMBRE!M296)</f>
        <v>0</v>
      </c>
      <c r="N296" s="25">
        <f>SUM(ENERO:DICIEMBRE!N296)</f>
        <v>0</v>
      </c>
      <c r="O296" s="25">
        <f>SUM(ENERO:DICIEMBRE!O296)</f>
        <v>0</v>
      </c>
      <c r="P296" s="25">
        <f>SUM(ENERO:DICIEMBRE!P296)</f>
        <v>0</v>
      </c>
      <c r="Q296" s="25">
        <f>SUM(ENERO:DICIEMBRE!Q296)</f>
        <v>0</v>
      </c>
      <c r="R296" s="25">
        <f>SUM(ENERO:DICIEMBRE!R296)</f>
        <v>0</v>
      </c>
      <c r="S296" s="25">
        <f>SUM(ENERO:DICIEMBRE!S296)</f>
        <v>0</v>
      </c>
      <c r="T296" s="25">
        <f>SUM(ENERO:DICIEMBRE!T296)</f>
        <v>0</v>
      </c>
      <c r="U296" s="25">
        <f>SUM(ENERO:DICIEMBRE!U296)</f>
        <v>0</v>
      </c>
      <c r="V296" s="25">
        <f>SUM(ENERO:DICIEMBRE!V296)</f>
        <v>0</v>
      </c>
      <c r="W296" s="25">
        <f>SUM(ENERO:DICIEMBRE!W296)</f>
        <v>0</v>
      </c>
      <c r="X296" s="25">
        <f>SUM(ENERO:DICIEMBRE!X296)</f>
        <v>0</v>
      </c>
      <c r="Y296" s="25">
        <f>SUM(ENERO:DICIEMBRE!Y296)</f>
        <v>0</v>
      </c>
      <c r="Z296" s="25">
        <f>SUM(ENERO:DICIEMBRE!Z296)</f>
        <v>0</v>
      </c>
      <c r="AA296" s="25">
        <f>SUM(ENERO:DICIEMBRE!AA296)</f>
        <v>0</v>
      </c>
      <c r="AB296" s="25">
        <f>SUM(ENERO:DICIEMBRE!AB296)</f>
        <v>0</v>
      </c>
      <c r="AC296" s="25">
        <f>SUM(ENERO:DICIEMBRE!AC296)</f>
        <v>0</v>
      </c>
      <c r="AD296" s="25">
        <f>SUM(ENERO:DICIEMBRE!AD296)</f>
        <v>0</v>
      </c>
      <c r="AE296" s="25">
        <f>SUM(ENERO:DICIEMBRE!AE296)</f>
        <v>0</v>
      </c>
      <c r="AF296" s="25">
        <f>SUM(ENERO:DICIEMBRE!AF296)</f>
        <v>0</v>
      </c>
      <c r="AG296" s="25">
        <f>SUM(ENERO:DICIEMBRE!AG296)</f>
        <v>0</v>
      </c>
      <c r="AH296" s="25">
        <f>SUM(ENERO:DICIEMBRE!AH296)</f>
        <v>0</v>
      </c>
      <c r="AI296" s="25">
        <f>SUM(ENERO:DICIEMBRE!AI296)</f>
        <v>0</v>
      </c>
      <c r="AJ296" s="25">
        <f>SUM(ENERO:DICIEMBRE!AJ296)</f>
        <v>0</v>
      </c>
      <c r="AK296" s="25">
        <f>SUM(ENERO:DICIEMBRE!AK296)</f>
        <v>0</v>
      </c>
      <c r="AL296" s="25">
        <f>SUM(ENERO:DICIEMBRE!AL296)</f>
        <v>0</v>
      </c>
      <c r="AM296" s="25">
        <f>SUM(ENERO:DICIEMBRE!AM296)</f>
        <v>0</v>
      </c>
      <c r="AN296" s="25">
        <f>SUM(ENERO:DICIEMBRE!AN296)</f>
        <v>0</v>
      </c>
      <c r="AO296" s="25">
        <f>SUM(ENERO:DICIEMBRE!AO296)</f>
        <v>0</v>
      </c>
      <c r="AP296" s="25">
        <f>SUM(ENERO:DICIEMBRE!AP296)</f>
        <v>0</v>
      </c>
      <c r="AQ296" s="476"/>
      <c r="AR296" s="487"/>
      <c r="AS296" s="25">
        <f>SUM(ENERO:DICIEMBRE!AS296)</f>
        <v>0</v>
      </c>
      <c r="AT296" s="25">
        <f>SUM(ENERO:DICIEMBRE!AT296)</f>
        <v>0</v>
      </c>
      <c r="AU296" s="25">
        <f>SUM(ENERO:DICIEMBRE!AU296)</f>
        <v>0</v>
      </c>
      <c r="AV296" s="25">
        <f>SUM(ENERO:DICIEMBRE!AV296)</f>
        <v>0</v>
      </c>
      <c r="AW296" s="25">
        <f>SUM(ENERO:DICIEMBRE!AW296)</f>
        <v>0</v>
      </c>
      <c r="AX296" s="29" t="str">
        <f t="shared" si="168"/>
        <v/>
      </c>
      <c r="BT296" s="3"/>
      <c r="BU296" s="3"/>
      <c r="BV296" s="4"/>
      <c r="BW296" s="4"/>
      <c r="CA296" s="31" t="str">
        <f t="shared" si="170"/>
        <v/>
      </c>
      <c r="CB296" s="31" t="str">
        <f t="shared" si="171"/>
        <v/>
      </c>
      <c r="CC296" s="31" t="str">
        <f t="shared" si="169"/>
        <v/>
      </c>
      <c r="CD296" s="31" t="str">
        <f t="shared" si="172"/>
        <v/>
      </c>
      <c r="CE296" s="31" t="str">
        <f t="shared" si="173"/>
        <v/>
      </c>
      <c r="CF296" s="31" t="str">
        <f t="shared" si="174"/>
        <v/>
      </c>
      <c r="CG296" s="31" t="str">
        <f t="shared" si="175"/>
        <v/>
      </c>
      <c r="CH296" s="32">
        <f t="shared" si="176"/>
        <v>0</v>
      </c>
      <c r="CI296" s="32"/>
      <c r="CJ296" s="32"/>
      <c r="CK296" s="32">
        <f t="shared" si="177"/>
        <v>0</v>
      </c>
      <c r="CL296" s="32">
        <f t="shared" si="178"/>
        <v>0</v>
      </c>
      <c r="CM296" s="32">
        <f t="shared" si="178"/>
        <v>0</v>
      </c>
      <c r="CN296" s="32">
        <f t="shared" si="178"/>
        <v>0</v>
      </c>
    </row>
    <row r="297" spans="1:92" ht="16.350000000000001" hidden="1" customHeight="1" x14ac:dyDescent="0.2">
      <c r="A297" s="2912"/>
      <c r="B297" s="2954" t="s">
        <v>266</v>
      </c>
      <c r="C297" s="2954"/>
      <c r="D297" s="406">
        <f t="shared" si="167"/>
        <v>0</v>
      </c>
      <c r="E297" s="474">
        <f t="shared" si="180"/>
        <v>0</v>
      </c>
      <c r="F297" s="475">
        <f t="shared" si="181"/>
        <v>0</v>
      </c>
      <c r="G297" s="25">
        <f>SUM(ENERO:DICIEMBRE!G297)</f>
        <v>0</v>
      </c>
      <c r="H297" s="25">
        <f>SUM(ENERO:DICIEMBRE!H297)</f>
        <v>0</v>
      </c>
      <c r="I297" s="25">
        <f>SUM(ENERO:DICIEMBRE!I297)</f>
        <v>0</v>
      </c>
      <c r="J297" s="25">
        <f>SUM(ENERO:DICIEMBRE!J297)</f>
        <v>0</v>
      </c>
      <c r="K297" s="25">
        <f>SUM(ENERO:DICIEMBRE!K297)</f>
        <v>0</v>
      </c>
      <c r="L297" s="25">
        <f>SUM(ENERO:DICIEMBRE!L297)</f>
        <v>0</v>
      </c>
      <c r="M297" s="25">
        <f>SUM(ENERO:DICIEMBRE!M297)</f>
        <v>0</v>
      </c>
      <c r="N297" s="25">
        <f>SUM(ENERO:DICIEMBRE!N297)</f>
        <v>0</v>
      </c>
      <c r="O297" s="25">
        <f>SUM(ENERO:DICIEMBRE!O297)</f>
        <v>0</v>
      </c>
      <c r="P297" s="25">
        <f>SUM(ENERO:DICIEMBRE!P297)</f>
        <v>0</v>
      </c>
      <c r="Q297" s="25">
        <f>SUM(ENERO:DICIEMBRE!Q297)</f>
        <v>0</v>
      </c>
      <c r="R297" s="25">
        <f>SUM(ENERO:DICIEMBRE!R297)</f>
        <v>0</v>
      </c>
      <c r="S297" s="25">
        <f>SUM(ENERO:DICIEMBRE!S297)</f>
        <v>0</v>
      </c>
      <c r="T297" s="25">
        <f>SUM(ENERO:DICIEMBRE!T297)</f>
        <v>0</v>
      </c>
      <c r="U297" s="25">
        <f>SUM(ENERO:DICIEMBRE!U297)</f>
        <v>0</v>
      </c>
      <c r="V297" s="25">
        <f>SUM(ENERO:DICIEMBRE!V297)</f>
        <v>0</v>
      </c>
      <c r="W297" s="25">
        <f>SUM(ENERO:DICIEMBRE!W297)</f>
        <v>0</v>
      </c>
      <c r="X297" s="25">
        <f>SUM(ENERO:DICIEMBRE!X297)</f>
        <v>0</v>
      </c>
      <c r="Y297" s="25">
        <f>SUM(ENERO:DICIEMBRE!Y297)</f>
        <v>0</v>
      </c>
      <c r="Z297" s="25">
        <f>SUM(ENERO:DICIEMBRE!Z297)</f>
        <v>0</v>
      </c>
      <c r="AA297" s="25">
        <f>SUM(ENERO:DICIEMBRE!AA297)</f>
        <v>0</v>
      </c>
      <c r="AB297" s="25">
        <f>SUM(ENERO:DICIEMBRE!AB297)</f>
        <v>0</v>
      </c>
      <c r="AC297" s="25">
        <f>SUM(ENERO:DICIEMBRE!AC297)</f>
        <v>0</v>
      </c>
      <c r="AD297" s="25">
        <f>SUM(ENERO:DICIEMBRE!AD297)</f>
        <v>0</v>
      </c>
      <c r="AE297" s="25">
        <f>SUM(ENERO:DICIEMBRE!AE297)</f>
        <v>0</v>
      </c>
      <c r="AF297" s="25">
        <f>SUM(ENERO:DICIEMBRE!AF297)</f>
        <v>0</v>
      </c>
      <c r="AG297" s="25">
        <f>SUM(ENERO:DICIEMBRE!AG297)</f>
        <v>0</v>
      </c>
      <c r="AH297" s="25">
        <f>SUM(ENERO:DICIEMBRE!AH297)</f>
        <v>0</v>
      </c>
      <c r="AI297" s="25">
        <f>SUM(ENERO:DICIEMBRE!AI297)</f>
        <v>0</v>
      </c>
      <c r="AJ297" s="25">
        <f>SUM(ENERO:DICIEMBRE!AJ297)</f>
        <v>0</v>
      </c>
      <c r="AK297" s="25">
        <f>SUM(ENERO:DICIEMBRE!AK297)</f>
        <v>0</v>
      </c>
      <c r="AL297" s="25">
        <f>SUM(ENERO:DICIEMBRE!AL297)</f>
        <v>0</v>
      </c>
      <c r="AM297" s="25">
        <f>SUM(ENERO:DICIEMBRE!AM297)</f>
        <v>0</v>
      </c>
      <c r="AN297" s="25">
        <f>SUM(ENERO:DICIEMBRE!AN297)</f>
        <v>0</v>
      </c>
      <c r="AO297" s="25">
        <f>SUM(ENERO:DICIEMBRE!AO297)</f>
        <v>0</v>
      </c>
      <c r="AP297" s="25">
        <f>SUM(ENERO:DICIEMBRE!AP297)</f>
        <v>0</v>
      </c>
      <c r="AQ297" s="476"/>
      <c r="AR297" s="487"/>
      <c r="AS297" s="25">
        <f>SUM(ENERO:DICIEMBRE!AS297)</f>
        <v>0</v>
      </c>
      <c r="AT297" s="25">
        <f>SUM(ENERO:DICIEMBRE!AT297)</f>
        <v>0</v>
      </c>
      <c r="AU297" s="25">
        <f>SUM(ENERO:DICIEMBRE!AU297)</f>
        <v>0</v>
      </c>
      <c r="AV297" s="25">
        <f>SUM(ENERO:DICIEMBRE!AV297)</f>
        <v>0</v>
      </c>
      <c r="AW297" s="25">
        <f>SUM(ENERO:DICIEMBRE!AW297)</f>
        <v>0</v>
      </c>
      <c r="AX297" s="29" t="str">
        <f t="shared" si="168"/>
        <v/>
      </c>
      <c r="BT297" s="3"/>
      <c r="BU297" s="3"/>
      <c r="BV297" s="4"/>
      <c r="BW297" s="4"/>
      <c r="CA297" s="31" t="str">
        <f t="shared" si="170"/>
        <v/>
      </c>
      <c r="CB297" s="31" t="str">
        <f t="shared" si="171"/>
        <v/>
      </c>
      <c r="CC297" s="31" t="str">
        <f t="shared" si="169"/>
        <v/>
      </c>
      <c r="CD297" s="31" t="str">
        <f t="shared" si="172"/>
        <v/>
      </c>
      <c r="CE297" s="31" t="str">
        <f t="shared" si="173"/>
        <v/>
      </c>
      <c r="CF297" s="31" t="str">
        <f t="shared" si="174"/>
        <v/>
      </c>
      <c r="CG297" s="31" t="str">
        <f t="shared" si="175"/>
        <v/>
      </c>
      <c r="CH297" s="32">
        <f t="shared" si="176"/>
        <v>0</v>
      </c>
      <c r="CI297" s="32"/>
      <c r="CJ297" s="32"/>
      <c r="CK297" s="32">
        <f t="shared" si="177"/>
        <v>0</v>
      </c>
      <c r="CL297" s="32">
        <f t="shared" si="178"/>
        <v>0</v>
      </c>
      <c r="CM297" s="32">
        <f t="shared" si="178"/>
        <v>0</v>
      </c>
      <c r="CN297" s="32">
        <f t="shared" si="178"/>
        <v>0</v>
      </c>
    </row>
    <row r="298" spans="1:92" ht="16.350000000000001" hidden="1" customHeight="1" x14ac:dyDescent="0.2">
      <c r="A298" s="2912"/>
      <c r="B298" s="2954" t="s">
        <v>267</v>
      </c>
      <c r="C298" s="2954"/>
      <c r="D298" s="406">
        <f t="shared" si="167"/>
        <v>0</v>
      </c>
      <c r="E298" s="474">
        <f t="shared" si="180"/>
        <v>0</v>
      </c>
      <c r="F298" s="475">
        <f t="shared" si="181"/>
        <v>0</v>
      </c>
      <c r="G298" s="25">
        <f>SUM(ENERO:DICIEMBRE!G298)</f>
        <v>0</v>
      </c>
      <c r="H298" s="25">
        <f>SUM(ENERO:DICIEMBRE!H298)</f>
        <v>0</v>
      </c>
      <c r="I298" s="25">
        <f>SUM(ENERO:DICIEMBRE!I298)</f>
        <v>0</v>
      </c>
      <c r="J298" s="25">
        <f>SUM(ENERO:DICIEMBRE!J298)</f>
        <v>0</v>
      </c>
      <c r="K298" s="25">
        <f>SUM(ENERO:DICIEMBRE!K298)</f>
        <v>0</v>
      </c>
      <c r="L298" s="25">
        <f>SUM(ENERO:DICIEMBRE!L298)</f>
        <v>0</v>
      </c>
      <c r="M298" s="25">
        <f>SUM(ENERO:DICIEMBRE!M298)</f>
        <v>0</v>
      </c>
      <c r="N298" s="25">
        <f>SUM(ENERO:DICIEMBRE!N298)</f>
        <v>0</v>
      </c>
      <c r="O298" s="25">
        <f>SUM(ENERO:DICIEMBRE!O298)</f>
        <v>0</v>
      </c>
      <c r="P298" s="25">
        <f>SUM(ENERO:DICIEMBRE!P298)</f>
        <v>0</v>
      </c>
      <c r="Q298" s="25">
        <f>SUM(ENERO:DICIEMBRE!Q298)</f>
        <v>0</v>
      </c>
      <c r="R298" s="25">
        <f>SUM(ENERO:DICIEMBRE!R298)</f>
        <v>0</v>
      </c>
      <c r="S298" s="25">
        <f>SUM(ENERO:DICIEMBRE!S298)</f>
        <v>0</v>
      </c>
      <c r="T298" s="25">
        <f>SUM(ENERO:DICIEMBRE!T298)</f>
        <v>0</v>
      </c>
      <c r="U298" s="25">
        <f>SUM(ENERO:DICIEMBRE!U298)</f>
        <v>0</v>
      </c>
      <c r="V298" s="25">
        <f>SUM(ENERO:DICIEMBRE!V298)</f>
        <v>0</v>
      </c>
      <c r="W298" s="25">
        <f>SUM(ENERO:DICIEMBRE!W298)</f>
        <v>0</v>
      </c>
      <c r="X298" s="25">
        <f>SUM(ENERO:DICIEMBRE!X298)</f>
        <v>0</v>
      </c>
      <c r="Y298" s="25">
        <f>SUM(ENERO:DICIEMBRE!Y298)</f>
        <v>0</v>
      </c>
      <c r="Z298" s="25">
        <f>SUM(ENERO:DICIEMBRE!Z298)</f>
        <v>0</v>
      </c>
      <c r="AA298" s="25">
        <f>SUM(ENERO:DICIEMBRE!AA298)</f>
        <v>0</v>
      </c>
      <c r="AB298" s="25">
        <f>SUM(ENERO:DICIEMBRE!AB298)</f>
        <v>0</v>
      </c>
      <c r="AC298" s="25">
        <f>SUM(ENERO:DICIEMBRE!AC298)</f>
        <v>0</v>
      </c>
      <c r="AD298" s="25">
        <f>SUM(ENERO:DICIEMBRE!AD298)</f>
        <v>0</v>
      </c>
      <c r="AE298" s="25">
        <f>SUM(ENERO:DICIEMBRE!AE298)</f>
        <v>0</v>
      </c>
      <c r="AF298" s="25">
        <f>SUM(ENERO:DICIEMBRE!AF298)</f>
        <v>0</v>
      </c>
      <c r="AG298" s="25">
        <f>SUM(ENERO:DICIEMBRE!AG298)</f>
        <v>0</v>
      </c>
      <c r="AH298" s="25">
        <f>SUM(ENERO:DICIEMBRE!AH298)</f>
        <v>0</v>
      </c>
      <c r="AI298" s="25">
        <f>SUM(ENERO:DICIEMBRE!AI298)</f>
        <v>0</v>
      </c>
      <c r="AJ298" s="25">
        <f>SUM(ENERO:DICIEMBRE!AJ298)</f>
        <v>0</v>
      </c>
      <c r="AK298" s="25">
        <f>SUM(ENERO:DICIEMBRE!AK298)</f>
        <v>0</v>
      </c>
      <c r="AL298" s="25">
        <f>SUM(ENERO:DICIEMBRE!AL298)</f>
        <v>0</v>
      </c>
      <c r="AM298" s="25">
        <f>SUM(ENERO:DICIEMBRE!AM298)</f>
        <v>0</v>
      </c>
      <c r="AN298" s="25">
        <f>SUM(ENERO:DICIEMBRE!AN298)</f>
        <v>0</v>
      </c>
      <c r="AO298" s="25">
        <f>SUM(ENERO:DICIEMBRE!AO298)</f>
        <v>0</v>
      </c>
      <c r="AP298" s="25">
        <f>SUM(ENERO:DICIEMBRE!AP298)</f>
        <v>0</v>
      </c>
      <c r="AQ298" s="476"/>
      <c r="AR298" s="487"/>
      <c r="AS298" s="25">
        <f>SUM(ENERO:DICIEMBRE!AS298)</f>
        <v>0</v>
      </c>
      <c r="AT298" s="25">
        <f>SUM(ENERO:DICIEMBRE!AT298)</f>
        <v>0</v>
      </c>
      <c r="AU298" s="25">
        <f>SUM(ENERO:DICIEMBRE!AU298)</f>
        <v>0</v>
      </c>
      <c r="AV298" s="25">
        <f>SUM(ENERO:DICIEMBRE!AV298)</f>
        <v>0</v>
      </c>
      <c r="AW298" s="25">
        <f>SUM(ENERO:DICIEMBRE!AW298)</f>
        <v>0</v>
      </c>
      <c r="AX298" s="29" t="str">
        <f t="shared" si="168"/>
        <v/>
      </c>
      <c r="BT298" s="3"/>
      <c r="BU298" s="3"/>
      <c r="BV298" s="4"/>
      <c r="BW298" s="4"/>
      <c r="CA298" s="31" t="str">
        <f t="shared" si="170"/>
        <v/>
      </c>
      <c r="CB298" s="31" t="str">
        <f t="shared" si="171"/>
        <v/>
      </c>
      <c r="CC298" s="31" t="str">
        <f t="shared" si="169"/>
        <v/>
      </c>
      <c r="CD298" s="31" t="str">
        <f t="shared" si="172"/>
        <v/>
      </c>
      <c r="CE298" s="31" t="str">
        <f t="shared" si="173"/>
        <v/>
      </c>
      <c r="CF298" s="31" t="str">
        <f t="shared" si="174"/>
        <v/>
      </c>
      <c r="CG298" s="31" t="str">
        <f t="shared" si="175"/>
        <v/>
      </c>
      <c r="CH298" s="32">
        <f t="shared" si="176"/>
        <v>0</v>
      </c>
      <c r="CI298" s="32"/>
      <c r="CJ298" s="32"/>
      <c r="CK298" s="32">
        <f t="shared" si="177"/>
        <v>0</v>
      </c>
      <c r="CL298" s="32">
        <f t="shared" si="178"/>
        <v>0</v>
      </c>
      <c r="CM298" s="32">
        <f t="shared" si="178"/>
        <v>0</v>
      </c>
      <c r="CN298" s="32">
        <f t="shared" si="178"/>
        <v>0</v>
      </c>
    </row>
    <row r="299" spans="1:92" ht="16.350000000000001" hidden="1" customHeight="1" x14ac:dyDescent="0.2">
      <c r="A299" s="2912"/>
      <c r="B299" s="2957" t="s">
        <v>268</v>
      </c>
      <c r="C299" s="2958"/>
      <c r="D299" s="406">
        <f t="shared" si="167"/>
        <v>0</v>
      </c>
      <c r="E299" s="474">
        <f t="shared" si="180"/>
        <v>0</v>
      </c>
      <c r="F299" s="475">
        <f t="shared" si="181"/>
        <v>0</v>
      </c>
      <c r="G299" s="25">
        <f>SUM(ENERO:DICIEMBRE!G299)</f>
        <v>0</v>
      </c>
      <c r="H299" s="25">
        <f>SUM(ENERO:DICIEMBRE!H299)</f>
        <v>0</v>
      </c>
      <c r="I299" s="25">
        <f>SUM(ENERO:DICIEMBRE!I299)</f>
        <v>0</v>
      </c>
      <c r="J299" s="25">
        <f>SUM(ENERO:DICIEMBRE!J299)</f>
        <v>0</v>
      </c>
      <c r="K299" s="25">
        <f>SUM(ENERO:DICIEMBRE!K299)</f>
        <v>0</v>
      </c>
      <c r="L299" s="25">
        <f>SUM(ENERO:DICIEMBRE!L299)</f>
        <v>0</v>
      </c>
      <c r="M299" s="25">
        <f>SUM(ENERO:DICIEMBRE!M299)</f>
        <v>0</v>
      </c>
      <c r="N299" s="25">
        <f>SUM(ENERO:DICIEMBRE!N299)</f>
        <v>0</v>
      </c>
      <c r="O299" s="25">
        <f>SUM(ENERO:DICIEMBRE!O299)</f>
        <v>0</v>
      </c>
      <c r="P299" s="25">
        <f>SUM(ENERO:DICIEMBRE!P299)</f>
        <v>0</v>
      </c>
      <c r="Q299" s="25">
        <f>SUM(ENERO:DICIEMBRE!Q299)</f>
        <v>0</v>
      </c>
      <c r="R299" s="25">
        <f>SUM(ENERO:DICIEMBRE!R299)</f>
        <v>0</v>
      </c>
      <c r="S299" s="25">
        <f>SUM(ENERO:DICIEMBRE!S299)</f>
        <v>0</v>
      </c>
      <c r="T299" s="25">
        <f>SUM(ENERO:DICIEMBRE!T299)</f>
        <v>0</v>
      </c>
      <c r="U299" s="25">
        <f>SUM(ENERO:DICIEMBRE!U299)</f>
        <v>0</v>
      </c>
      <c r="V299" s="25">
        <f>SUM(ENERO:DICIEMBRE!V299)</f>
        <v>0</v>
      </c>
      <c r="W299" s="25">
        <f>SUM(ENERO:DICIEMBRE!W299)</f>
        <v>0</v>
      </c>
      <c r="X299" s="25">
        <f>SUM(ENERO:DICIEMBRE!X299)</f>
        <v>0</v>
      </c>
      <c r="Y299" s="25">
        <f>SUM(ENERO:DICIEMBRE!Y299)</f>
        <v>0</v>
      </c>
      <c r="Z299" s="25">
        <f>SUM(ENERO:DICIEMBRE!Z299)</f>
        <v>0</v>
      </c>
      <c r="AA299" s="25">
        <f>SUM(ENERO:DICIEMBRE!AA299)</f>
        <v>0</v>
      </c>
      <c r="AB299" s="25">
        <f>SUM(ENERO:DICIEMBRE!AB299)</f>
        <v>0</v>
      </c>
      <c r="AC299" s="25">
        <f>SUM(ENERO:DICIEMBRE!AC299)</f>
        <v>0</v>
      </c>
      <c r="AD299" s="25">
        <f>SUM(ENERO:DICIEMBRE!AD299)</f>
        <v>0</v>
      </c>
      <c r="AE299" s="25">
        <f>SUM(ENERO:DICIEMBRE!AE299)</f>
        <v>0</v>
      </c>
      <c r="AF299" s="25">
        <f>SUM(ENERO:DICIEMBRE!AF299)</f>
        <v>0</v>
      </c>
      <c r="AG299" s="25">
        <f>SUM(ENERO:DICIEMBRE!AG299)</f>
        <v>0</v>
      </c>
      <c r="AH299" s="25">
        <f>SUM(ENERO:DICIEMBRE!AH299)</f>
        <v>0</v>
      </c>
      <c r="AI299" s="25">
        <f>SUM(ENERO:DICIEMBRE!AI299)</f>
        <v>0</v>
      </c>
      <c r="AJ299" s="25">
        <f>SUM(ENERO:DICIEMBRE!AJ299)</f>
        <v>0</v>
      </c>
      <c r="AK299" s="25">
        <f>SUM(ENERO:DICIEMBRE!AK299)</f>
        <v>0</v>
      </c>
      <c r="AL299" s="25">
        <f>SUM(ENERO:DICIEMBRE!AL299)</f>
        <v>0</v>
      </c>
      <c r="AM299" s="25">
        <f>SUM(ENERO:DICIEMBRE!AM299)</f>
        <v>0</v>
      </c>
      <c r="AN299" s="25">
        <f>SUM(ENERO:DICIEMBRE!AN299)</f>
        <v>0</v>
      </c>
      <c r="AO299" s="25">
        <f>SUM(ENERO:DICIEMBRE!AO299)</f>
        <v>0</v>
      </c>
      <c r="AP299" s="25">
        <f>SUM(ENERO:DICIEMBRE!AP299)</f>
        <v>0</v>
      </c>
      <c r="AQ299" s="478"/>
      <c r="AR299" s="508"/>
      <c r="AS299" s="25">
        <f>SUM(ENERO:DICIEMBRE!AS299)</f>
        <v>0</v>
      </c>
      <c r="AT299" s="25">
        <f>SUM(ENERO:DICIEMBRE!AT299)</f>
        <v>0</v>
      </c>
      <c r="AU299" s="25">
        <f>SUM(ENERO:DICIEMBRE!AU299)</f>
        <v>0</v>
      </c>
      <c r="AV299" s="25">
        <f>SUM(ENERO:DICIEMBRE!AV299)</f>
        <v>0</v>
      </c>
      <c r="AW299" s="25">
        <f>SUM(ENERO:DICIEMBRE!AW299)</f>
        <v>0</v>
      </c>
      <c r="AX299" s="29" t="str">
        <f t="shared" si="168"/>
        <v/>
      </c>
      <c r="BT299" s="3"/>
      <c r="BU299" s="3"/>
      <c r="BV299" s="4"/>
      <c r="BW299" s="4"/>
      <c r="CA299" s="31" t="str">
        <f t="shared" si="170"/>
        <v/>
      </c>
      <c r="CB299" s="31" t="str">
        <f t="shared" si="171"/>
        <v/>
      </c>
      <c r="CC299" s="31" t="str">
        <f t="shared" si="169"/>
        <v/>
      </c>
      <c r="CD299" s="31" t="str">
        <f t="shared" si="172"/>
        <v/>
      </c>
      <c r="CE299" s="31" t="str">
        <f t="shared" si="173"/>
        <v/>
      </c>
      <c r="CF299" s="31" t="str">
        <f t="shared" si="174"/>
        <v/>
      </c>
      <c r="CG299" s="31" t="str">
        <f t="shared" si="175"/>
        <v/>
      </c>
      <c r="CH299" s="32">
        <f t="shared" si="176"/>
        <v>0</v>
      </c>
      <c r="CI299" s="32"/>
      <c r="CJ299" s="32"/>
      <c r="CK299" s="32">
        <f t="shared" si="177"/>
        <v>0</v>
      </c>
      <c r="CL299" s="32">
        <f t="shared" si="178"/>
        <v>0</v>
      </c>
      <c r="CM299" s="32">
        <f t="shared" si="178"/>
        <v>0</v>
      </c>
      <c r="CN299" s="32">
        <f t="shared" si="178"/>
        <v>0</v>
      </c>
    </row>
    <row r="300" spans="1:92" ht="16.350000000000001" hidden="1" customHeight="1" x14ac:dyDescent="0.2">
      <c r="A300" s="2966"/>
      <c r="B300" s="2969" t="s">
        <v>269</v>
      </c>
      <c r="C300" s="2969"/>
      <c r="D300" s="480">
        <f t="shared" si="167"/>
        <v>0</v>
      </c>
      <c r="E300" s="481">
        <f t="shared" si="180"/>
        <v>0</v>
      </c>
      <c r="F300" s="482">
        <f t="shared" si="181"/>
        <v>0</v>
      </c>
      <c r="G300" s="25">
        <f>SUM(ENERO:DICIEMBRE!G300)</f>
        <v>0</v>
      </c>
      <c r="H300" s="25">
        <f>SUM(ENERO:DICIEMBRE!H300)</f>
        <v>0</v>
      </c>
      <c r="I300" s="25">
        <f>SUM(ENERO:DICIEMBRE!I300)</f>
        <v>0</v>
      </c>
      <c r="J300" s="25">
        <f>SUM(ENERO:DICIEMBRE!J300)</f>
        <v>0</v>
      </c>
      <c r="K300" s="25">
        <f>SUM(ENERO:DICIEMBRE!K300)</f>
        <v>0</v>
      </c>
      <c r="L300" s="25">
        <f>SUM(ENERO:DICIEMBRE!L300)</f>
        <v>0</v>
      </c>
      <c r="M300" s="25">
        <f>SUM(ENERO:DICIEMBRE!M300)</f>
        <v>0</v>
      </c>
      <c r="N300" s="25">
        <f>SUM(ENERO:DICIEMBRE!N300)</f>
        <v>0</v>
      </c>
      <c r="O300" s="25">
        <f>SUM(ENERO:DICIEMBRE!O300)</f>
        <v>0</v>
      </c>
      <c r="P300" s="25">
        <f>SUM(ENERO:DICIEMBRE!P300)</f>
        <v>0</v>
      </c>
      <c r="Q300" s="25">
        <f>SUM(ENERO:DICIEMBRE!Q300)</f>
        <v>0</v>
      </c>
      <c r="R300" s="25">
        <f>SUM(ENERO:DICIEMBRE!R300)</f>
        <v>0</v>
      </c>
      <c r="S300" s="25">
        <f>SUM(ENERO:DICIEMBRE!S300)</f>
        <v>0</v>
      </c>
      <c r="T300" s="25">
        <f>SUM(ENERO:DICIEMBRE!T300)</f>
        <v>0</v>
      </c>
      <c r="U300" s="25">
        <f>SUM(ENERO:DICIEMBRE!U300)</f>
        <v>0</v>
      </c>
      <c r="V300" s="25">
        <f>SUM(ENERO:DICIEMBRE!V300)</f>
        <v>0</v>
      </c>
      <c r="W300" s="25">
        <f>SUM(ENERO:DICIEMBRE!W300)</f>
        <v>0</v>
      </c>
      <c r="X300" s="25">
        <f>SUM(ENERO:DICIEMBRE!X300)</f>
        <v>0</v>
      </c>
      <c r="Y300" s="25">
        <f>SUM(ENERO:DICIEMBRE!Y300)</f>
        <v>0</v>
      </c>
      <c r="Z300" s="25">
        <f>SUM(ENERO:DICIEMBRE!Z300)</f>
        <v>0</v>
      </c>
      <c r="AA300" s="25">
        <f>SUM(ENERO:DICIEMBRE!AA300)</f>
        <v>0</v>
      </c>
      <c r="AB300" s="25">
        <f>SUM(ENERO:DICIEMBRE!AB300)</f>
        <v>0</v>
      </c>
      <c r="AC300" s="25">
        <f>SUM(ENERO:DICIEMBRE!AC300)</f>
        <v>0</v>
      </c>
      <c r="AD300" s="25">
        <f>SUM(ENERO:DICIEMBRE!AD300)</f>
        <v>0</v>
      </c>
      <c r="AE300" s="25">
        <f>SUM(ENERO:DICIEMBRE!AE300)</f>
        <v>0</v>
      </c>
      <c r="AF300" s="25">
        <f>SUM(ENERO:DICIEMBRE!AF300)</f>
        <v>0</v>
      </c>
      <c r="AG300" s="25">
        <f>SUM(ENERO:DICIEMBRE!AG300)</f>
        <v>0</v>
      </c>
      <c r="AH300" s="25">
        <f>SUM(ENERO:DICIEMBRE!AH300)</f>
        <v>0</v>
      </c>
      <c r="AI300" s="25">
        <f>SUM(ENERO:DICIEMBRE!AI300)</f>
        <v>0</v>
      </c>
      <c r="AJ300" s="25">
        <f>SUM(ENERO:DICIEMBRE!AJ300)</f>
        <v>0</v>
      </c>
      <c r="AK300" s="25">
        <f>SUM(ENERO:DICIEMBRE!AK300)</f>
        <v>0</v>
      </c>
      <c r="AL300" s="25">
        <f>SUM(ENERO:DICIEMBRE!AL300)</f>
        <v>0</v>
      </c>
      <c r="AM300" s="25">
        <f>SUM(ENERO:DICIEMBRE!AM300)</f>
        <v>0</v>
      </c>
      <c r="AN300" s="25">
        <f>SUM(ENERO:DICIEMBRE!AN300)</f>
        <v>0</v>
      </c>
      <c r="AO300" s="25">
        <f>SUM(ENERO:DICIEMBRE!AO300)</f>
        <v>0</v>
      </c>
      <c r="AP300" s="25">
        <f>SUM(ENERO:DICIEMBRE!AP300)</f>
        <v>0</v>
      </c>
      <c r="AQ300" s="483"/>
      <c r="AR300" s="509"/>
      <c r="AS300" s="25">
        <f>SUM(ENERO:DICIEMBRE!AS300)</f>
        <v>0</v>
      </c>
      <c r="AT300" s="25">
        <f>SUM(ENERO:DICIEMBRE!AT300)</f>
        <v>0</v>
      </c>
      <c r="AU300" s="25">
        <f>SUM(ENERO:DICIEMBRE!AU300)</f>
        <v>0</v>
      </c>
      <c r="AV300" s="25">
        <f>SUM(ENERO:DICIEMBRE!AV300)</f>
        <v>0</v>
      </c>
      <c r="AW300" s="25">
        <f>SUM(ENERO:DICIEMBRE!AW300)</f>
        <v>0</v>
      </c>
      <c r="AX300" s="29" t="str">
        <f t="shared" si="168"/>
        <v/>
      </c>
      <c r="BT300" s="3"/>
      <c r="BU300" s="3"/>
      <c r="BV300" s="4"/>
      <c r="BW300" s="4"/>
      <c r="CA300" s="31" t="str">
        <f t="shared" si="170"/>
        <v/>
      </c>
      <c r="CB300" s="31" t="str">
        <f t="shared" si="171"/>
        <v/>
      </c>
      <c r="CC300" s="31" t="str">
        <f t="shared" si="169"/>
        <v/>
      </c>
      <c r="CD300" s="31" t="str">
        <f t="shared" si="172"/>
        <v/>
      </c>
      <c r="CE300" s="31" t="str">
        <f t="shared" si="173"/>
        <v/>
      </c>
      <c r="CF300" s="31" t="str">
        <f t="shared" si="174"/>
        <v/>
      </c>
      <c r="CG300" s="31" t="str">
        <f t="shared" si="175"/>
        <v/>
      </c>
      <c r="CH300" s="32">
        <f t="shared" si="176"/>
        <v>0</v>
      </c>
      <c r="CI300" s="32"/>
      <c r="CJ300" s="32"/>
      <c r="CK300" s="32">
        <f t="shared" si="177"/>
        <v>0</v>
      </c>
      <c r="CL300" s="32">
        <f t="shared" si="178"/>
        <v>0</v>
      </c>
      <c r="CM300" s="32">
        <f t="shared" si="178"/>
        <v>0</v>
      </c>
      <c r="CN300" s="32">
        <f t="shared" si="178"/>
        <v>0</v>
      </c>
    </row>
    <row r="301" spans="1:92" ht="16.350000000000001" hidden="1" customHeight="1" x14ac:dyDescent="0.2">
      <c r="A301" s="2960" t="s">
        <v>108</v>
      </c>
      <c r="B301" s="2963" t="s">
        <v>264</v>
      </c>
      <c r="C301" s="2963"/>
      <c r="D301" s="547">
        <f t="shared" si="167"/>
        <v>0</v>
      </c>
      <c r="E301" s="548">
        <f t="shared" si="180"/>
        <v>0</v>
      </c>
      <c r="F301" s="549">
        <f t="shared" si="181"/>
        <v>0</v>
      </c>
      <c r="G301" s="25">
        <f>SUM(ENERO:DICIEMBRE!G301)</f>
        <v>0</v>
      </c>
      <c r="H301" s="25">
        <f>SUM(ENERO:DICIEMBRE!H301)</f>
        <v>0</v>
      </c>
      <c r="I301" s="25">
        <f>SUM(ENERO:DICIEMBRE!I301)</f>
        <v>0</v>
      </c>
      <c r="J301" s="25">
        <f>SUM(ENERO:DICIEMBRE!J301)</f>
        <v>0</v>
      </c>
      <c r="K301" s="25">
        <f>SUM(ENERO:DICIEMBRE!K301)</f>
        <v>0</v>
      </c>
      <c r="L301" s="25">
        <f>SUM(ENERO:DICIEMBRE!L301)</f>
        <v>0</v>
      </c>
      <c r="M301" s="25">
        <f>SUM(ENERO:DICIEMBRE!M301)</f>
        <v>0</v>
      </c>
      <c r="N301" s="25">
        <f>SUM(ENERO:DICIEMBRE!N301)</f>
        <v>0</v>
      </c>
      <c r="O301" s="25">
        <f>SUM(ENERO:DICIEMBRE!O301)</f>
        <v>0</v>
      </c>
      <c r="P301" s="25">
        <f>SUM(ENERO:DICIEMBRE!P301)</f>
        <v>0</v>
      </c>
      <c r="Q301" s="25">
        <f>SUM(ENERO:DICIEMBRE!Q301)</f>
        <v>0</v>
      </c>
      <c r="R301" s="25">
        <f>SUM(ENERO:DICIEMBRE!R301)</f>
        <v>0</v>
      </c>
      <c r="S301" s="25">
        <f>SUM(ENERO:DICIEMBRE!S301)</f>
        <v>0</v>
      </c>
      <c r="T301" s="25">
        <f>SUM(ENERO:DICIEMBRE!T301)</f>
        <v>0</v>
      </c>
      <c r="U301" s="25">
        <f>SUM(ENERO:DICIEMBRE!U301)</f>
        <v>0</v>
      </c>
      <c r="V301" s="25">
        <f>SUM(ENERO:DICIEMBRE!V301)</f>
        <v>0</v>
      </c>
      <c r="W301" s="25">
        <f>SUM(ENERO:DICIEMBRE!W301)</f>
        <v>0</v>
      </c>
      <c r="X301" s="25">
        <f>SUM(ENERO:DICIEMBRE!X301)</f>
        <v>0</v>
      </c>
      <c r="Y301" s="25">
        <f>SUM(ENERO:DICIEMBRE!Y301)</f>
        <v>0</v>
      </c>
      <c r="Z301" s="25">
        <f>SUM(ENERO:DICIEMBRE!Z301)</f>
        <v>0</v>
      </c>
      <c r="AA301" s="25">
        <f>SUM(ENERO:DICIEMBRE!AA301)</f>
        <v>0</v>
      </c>
      <c r="AB301" s="25">
        <f>SUM(ENERO:DICIEMBRE!AB301)</f>
        <v>0</v>
      </c>
      <c r="AC301" s="25">
        <f>SUM(ENERO:DICIEMBRE!AC301)</f>
        <v>0</v>
      </c>
      <c r="AD301" s="25">
        <f>SUM(ENERO:DICIEMBRE!AD301)</f>
        <v>0</v>
      </c>
      <c r="AE301" s="25">
        <f>SUM(ENERO:DICIEMBRE!AE301)</f>
        <v>0</v>
      </c>
      <c r="AF301" s="25">
        <f>SUM(ENERO:DICIEMBRE!AF301)</f>
        <v>0</v>
      </c>
      <c r="AG301" s="25">
        <f>SUM(ENERO:DICIEMBRE!AG301)</f>
        <v>0</v>
      </c>
      <c r="AH301" s="25">
        <f>SUM(ENERO:DICIEMBRE!AH301)</f>
        <v>0</v>
      </c>
      <c r="AI301" s="25">
        <f>SUM(ENERO:DICIEMBRE!AI301)</f>
        <v>0</v>
      </c>
      <c r="AJ301" s="25">
        <f>SUM(ENERO:DICIEMBRE!AJ301)</f>
        <v>0</v>
      </c>
      <c r="AK301" s="25">
        <f>SUM(ENERO:DICIEMBRE!AK301)</f>
        <v>0</v>
      </c>
      <c r="AL301" s="25">
        <f>SUM(ENERO:DICIEMBRE!AL301)</f>
        <v>0</v>
      </c>
      <c r="AM301" s="25">
        <f>SUM(ENERO:DICIEMBRE!AM301)</f>
        <v>0</v>
      </c>
      <c r="AN301" s="25">
        <f>SUM(ENERO:DICIEMBRE!AN301)</f>
        <v>0</v>
      </c>
      <c r="AO301" s="25">
        <f>SUM(ENERO:DICIEMBRE!AO301)</f>
        <v>0</v>
      </c>
      <c r="AP301" s="25">
        <f>SUM(ENERO:DICIEMBRE!AP301)</f>
        <v>0</v>
      </c>
      <c r="AQ301" s="25">
        <f>SUM(ENERO:DICIEMBRE!AQ301)</f>
        <v>0</v>
      </c>
      <c r="AR301" s="25">
        <f>SUM(ENERO:DICIEMBRE!AR301)</f>
        <v>0</v>
      </c>
      <c r="AS301" s="25">
        <f>SUM(ENERO:DICIEMBRE!AS301)</f>
        <v>0</v>
      </c>
      <c r="AT301" s="25">
        <f>SUM(ENERO:DICIEMBRE!AT301)</f>
        <v>0</v>
      </c>
      <c r="AU301" s="25">
        <f>SUM(ENERO:DICIEMBRE!AU301)</f>
        <v>0</v>
      </c>
      <c r="AV301" s="25">
        <f>SUM(ENERO:DICIEMBRE!AV301)</f>
        <v>0</v>
      </c>
      <c r="AW301" s="25">
        <f>SUM(ENERO:DICIEMBRE!AW301)</f>
        <v>0</v>
      </c>
      <c r="AX301" s="29" t="str">
        <f t="shared" si="168"/>
        <v/>
      </c>
      <c r="BT301" s="3"/>
      <c r="BU301" s="3"/>
      <c r="BV301" s="4"/>
      <c r="BW301" s="4"/>
      <c r="CA301" s="31" t="str">
        <f t="shared" si="170"/>
        <v/>
      </c>
      <c r="CB301" s="31" t="str">
        <f t="shared" si="171"/>
        <v/>
      </c>
      <c r="CC301" s="31" t="str">
        <f t="shared" si="169"/>
        <v/>
      </c>
      <c r="CD301" s="31" t="str">
        <f t="shared" si="172"/>
        <v/>
      </c>
      <c r="CE301" s="31" t="str">
        <f t="shared" si="173"/>
        <v/>
      </c>
      <c r="CF301" s="31" t="str">
        <f t="shared" si="174"/>
        <v/>
      </c>
      <c r="CG301" s="31" t="str">
        <f t="shared" si="175"/>
        <v/>
      </c>
      <c r="CH301" s="32">
        <f t="shared" si="176"/>
        <v>0</v>
      </c>
      <c r="CI301" s="32">
        <f t="shared" si="182"/>
        <v>0</v>
      </c>
      <c r="CJ301" s="32">
        <f t="shared" si="183"/>
        <v>0</v>
      </c>
      <c r="CK301" s="32">
        <f t="shared" si="177"/>
        <v>0</v>
      </c>
      <c r="CL301" s="32">
        <f t="shared" si="178"/>
        <v>0</v>
      </c>
      <c r="CM301" s="32">
        <f t="shared" si="178"/>
        <v>0</v>
      </c>
      <c r="CN301" s="32">
        <f t="shared" si="178"/>
        <v>0</v>
      </c>
    </row>
    <row r="302" spans="1:92" ht="16.350000000000001" hidden="1" customHeight="1" x14ac:dyDescent="0.2">
      <c r="A302" s="2961"/>
      <c r="B302" s="2954" t="s">
        <v>265</v>
      </c>
      <c r="C302" s="2954"/>
      <c r="D302" s="550">
        <f t="shared" si="167"/>
        <v>0</v>
      </c>
      <c r="E302" s="551">
        <f t="shared" si="180"/>
        <v>0</v>
      </c>
      <c r="F302" s="552">
        <f t="shared" si="181"/>
        <v>0</v>
      </c>
      <c r="G302" s="25">
        <f>SUM(ENERO:DICIEMBRE!G302)</f>
        <v>0</v>
      </c>
      <c r="H302" s="25">
        <f>SUM(ENERO:DICIEMBRE!H302)</f>
        <v>0</v>
      </c>
      <c r="I302" s="25">
        <f>SUM(ENERO:DICIEMBRE!I302)</f>
        <v>0</v>
      </c>
      <c r="J302" s="25">
        <f>SUM(ENERO:DICIEMBRE!J302)</f>
        <v>0</v>
      </c>
      <c r="K302" s="25">
        <f>SUM(ENERO:DICIEMBRE!K302)</f>
        <v>0</v>
      </c>
      <c r="L302" s="25">
        <f>SUM(ENERO:DICIEMBRE!L302)</f>
        <v>0</v>
      </c>
      <c r="M302" s="25">
        <f>SUM(ENERO:DICIEMBRE!M302)</f>
        <v>0</v>
      </c>
      <c r="N302" s="25">
        <f>SUM(ENERO:DICIEMBRE!N302)</f>
        <v>0</v>
      </c>
      <c r="O302" s="25">
        <f>SUM(ENERO:DICIEMBRE!O302)</f>
        <v>0</v>
      </c>
      <c r="P302" s="25">
        <f>SUM(ENERO:DICIEMBRE!P302)</f>
        <v>0</v>
      </c>
      <c r="Q302" s="25">
        <f>SUM(ENERO:DICIEMBRE!Q302)</f>
        <v>0</v>
      </c>
      <c r="R302" s="25">
        <f>SUM(ENERO:DICIEMBRE!R302)</f>
        <v>0</v>
      </c>
      <c r="S302" s="25">
        <f>SUM(ENERO:DICIEMBRE!S302)</f>
        <v>0</v>
      </c>
      <c r="T302" s="25">
        <f>SUM(ENERO:DICIEMBRE!T302)</f>
        <v>0</v>
      </c>
      <c r="U302" s="25">
        <f>SUM(ENERO:DICIEMBRE!U302)</f>
        <v>0</v>
      </c>
      <c r="V302" s="25">
        <f>SUM(ENERO:DICIEMBRE!V302)</f>
        <v>0</v>
      </c>
      <c r="W302" s="25">
        <f>SUM(ENERO:DICIEMBRE!W302)</f>
        <v>0</v>
      </c>
      <c r="X302" s="25">
        <f>SUM(ENERO:DICIEMBRE!X302)</f>
        <v>0</v>
      </c>
      <c r="Y302" s="25">
        <f>SUM(ENERO:DICIEMBRE!Y302)</f>
        <v>0</v>
      </c>
      <c r="Z302" s="25">
        <f>SUM(ENERO:DICIEMBRE!Z302)</f>
        <v>0</v>
      </c>
      <c r="AA302" s="25">
        <f>SUM(ENERO:DICIEMBRE!AA302)</f>
        <v>0</v>
      </c>
      <c r="AB302" s="25">
        <f>SUM(ENERO:DICIEMBRE!AB302)</f>
        <v>0</v>
      </c>
      <c r="AC302" s="25">
        <f>SUM(ENERO:DICIEMBRE!AC302)</f>
        <v>0</v>
      </c>
      <c r="AD302" s="25">
        <f>SUM(ENERO:DICIEMBRE!AD302)</f>
        <v>0</v>
      </c>
      <c r="AE302" s="25">
        <f>SUM(ENERO:DICIEMBRE!AE302)</f>
        <v>0</v>
      </c>
      <c r="AF302" s="25">
        <f>SUM(ENERO:DICIEMBRE!AF302)</f>
        <v>0</v>
      </c>
      <c r="AG302" s="25">
        <f>SUM(ENERO:DICIEMBRE!AG302)</f>
        <v>0</v>
      </c>
      <c r="AH302" s="25">
        <f>SUM(ENERO:DICIEMBRE!AH302)</f>
        <v>0</v>
      </c>
      <c r="AI302" s="25">
        <f>SUM(ENERO:DICIEMBRE!AI302)</f>
        <v>0</v>
      </c>
      <c r="AJ302" s="25">
        <f>SUM(ENERO:DICIEMBRE!AJ302)</f>
        <v>0</v>
      </c>
      <c r="AK302" s="25">
        <f>SUM(ENERO:DICIEMBRE!AK302)</f>
        <v>0</v>
      </c>
      <c r="AL302" s="25">
        <f>SUM(ENERO:DICIEMBRE!AL302)</f>
        <v>0</v>
      </c>
      <c r="AM302" s="25">
        <f>SUM(ENERO:DICIEMBRE!AM302)</f>
        <v>0</v>
      </c>
      <c r="AN302" s="25">
        <f>SUM(ENERO:DICIEMBRE!AN302)</f>
        <v>0</v>
      </c>
      <c r="AO302" s="25">
        <f>SUM(ENERO:DICIEMBRE!AO302)</f>
        <v>0</v>
      </c>
      <c r="AP302" s="25">
        <f>SUM(ENERO:DICIEMBRE!AP302)</f>
        <v>0</v>
      </c>
      <c r="AQ302" s="476"/>
      <c r="AR302" s="487"/>
      <c r="AS302" s="25">
        <f>SUM(ENERO:DICIEMBRE!AS302)</f>
        <v>0</v>
      </c>
      <c r="AT302" s="25">
        <f>SUM(ENERO:DICIEMBRE!AT302)</f>
        <v>0</v>
      </c>
      <c r="AU302" s="25">
        <f>SUM(ENERO:DICIEMBRE!AU302)</f>
        <v>0</v>
      </c>
      <c r="AV302" s="25">
        <f>SUM(ENERO:DICIEMBRE!AV302)</f>
        <v>0</v>
      </c>
      <c r="AW302" s="25">
        <f>SUM(ENERO:DICIEMBRE!AW302)</f>
        <v>0</v>
      </c>
      <c r="AX302" s="29" t="str">
        <f t="shared" si="168"/>
        <v/>
      </c>
      <c r="BT302" s="3"/>
      <c r="BU302" s="3"/>
      <c r="BV302" s="4"/>
      <c r="BW302" s="4"/>
      <c r="CA302" s="31" t="str">
        <f t="shared" si="170"/>
        <v/>
      </c>
      <c r="CB302" s="31" t="str">
        <f t="shared" si="171"/>
        <v/>
      </c>
      <c r="CC302" s="31" t="str">
        <f t="shared" si="169"/>
        <v/>
      </c>
      <c r="CD302" s="31" t="str">
        <f t="shared" si="172"/>
        <v/>
      </c>
      <c r="CE302" s="31" t="str">
        <f t="shared" si="173"/>
        <v/>
      </c>
      <c r="CF302" s="31" t="str">
        <f t="shared" si="174"/>
        <v/>
      </c>
      <c r="CG302" s="31" t="str">
        <f t="shared" si="175"/>
        <v/>
      </c>
      <c r="CH302" s="32">
        <f t="shared" si="176"/>
        <v>0</v>
      </c>
      <c r="CI302" s="32"/>
      <c r="CJ302" s="32"/>
      <c r="CK302" s="32">
        <f t="shared" si="177"/>
        <v>0</v>
      </c>
      <c r="CL302" s="32">
        <f t="shared" si="178"/>
        <v>0</v>
      </c>
      <c r="CM302" s="32">
        <f t="shared" si="178"/>
        <v>0</v>
      </c>
      <c r="CN302" s="32">
        <f t="shared" si="178"/>
        <v>0</v>
      </c>
    </row>
    <row r="303" spans="1:92" ht="16.350000000000001" hidden="1" customHeight="1" x14ac:dyDescent="0.2">
      <c r="A303" s="2961"/>
      <c r="B303" s="2955" t="s">
        <v>266</v>
      </c>
      <c r="C303" s="2956"/>
      <c r="D303" s="550">
        <f t="shared" si="167"/>
        <v>0</v>
      </c>
      <c r="E303" s="551">
        <f t="shared" si="180"/>
        <v>0</v>
      </c>
      <c r="F303" s="552">
        <f t="shared" si="181"/>
        <v>0</v>
      </c>
      <c r="G303" s="25">
        <f>SUM(ENERO:DICIEMBRE!G303)</f>
        <v>0</v>
      </c>
      <c r="H303" s="25">
        <f>SUM(ENERO:DICIEMBRE!H303)</f>
        <v>0</v>
      </c>
      <c r="I303" s="25">
        <f>SUM(ENERO:DICIEMBRE!I303)</f>
        <v>0</v>
      </c>
      <c r="J303" s="25">
        <f>SUM(ENERO:DICIEMBRE!J303)</f>
        <v>0</v>
      </c>
      <c r="K303" s="25">
        <f>SUM(ENERO:DICIEMBRE!K303)</f>
        <v>0</v>
      </c>
      <c r="L303" s="25">
        <f>SUM(ENERO:DICIEMBRE!L303)</f>
        <v>0</v>
      </c>
      <c r="M303" s="25">
        <f>SUM(ENERO:DICIEMBRE!M303)</f>
        <v>0</v>
      </c>
      <c r="N303" s="25">
        <f>SUM(ENERO:DICIEMBRE!N303)</f>
        <v>0</v>
      </c>
      <c r="O303" s="25">
        <f>SUM(ENERO:DICIEMBRE!O303)</f>
        <v>0</v>
      </c>
      <c r="P303" s="25">
        <f>SUM(ENERO:DICIEMBRE!P303)</f>
        <v>0</v>
      </c>
      <c r="Q303" s="25">
        <f>SUM(ENERO:DICIEMBRE!Q303)</f>
        <v>0</v>
      </c>
      <c r="R303" s="25">
        <f>SUM(ENERO:DICIEMBRE!R303)</f>
        <v>0</v>
      </c>
      <c r="S303" s="25">
        <f>SUM(ENERO:DICIEMBRE!S303)</f>
        <v>0</v>
      </c>
      <c r="T303" s="25">
        <f>SUM(ENERO:DICIEMBRE!T303)</f>
        <v>0</v>
      </c>
      <c r="U303" s="25">
        <f>SUM(ENERO:DICIEMBRE!U303)</f>
        <v>0</v>
      </c>
      <c r="V303" s="25">
        <f>SUM(ENERO:DICIEMBRE!V303)</f>
        <v>0</v>
      </c>
      <c r="W303" s="25">
        <f>SUM(ENERO:DICIEMBRE!W303)</f>
        <v>0</v>
      </c>
      <c r="X303" s="25">
        <f>SUM(ENERO:DICIEMBRE!X303)</f>
        <v>0</v>
      </c>
      <c r="Y303" s="25">
        <f>SUM(ENERO:DICIEMBRE!Y303)</f>
        <v>0</v>
      </c>
      <c r="Z303" s="25">
        <f>SUM(ENERO:DICIEMBRE!Z303)</f>
        <v>0</v>
      </c>
      <c r="AA303" s="25">
        <f>SUM(ENERO:DICIEMBRE!AA303)</f>
        <v>0</v>
      </c>
      <c r="AB303" s="25">
        <f>SUM(ENERO:DICIEMBRE!AB303)</f>
        <v>0</v>
      </c>
      <c r="AC303" s="25">
        <f>SUM(ENERO:DICIEMBRE!AC303)</f>
        <v>0</v>
      </c>
      <c r="AD303" s="25">
        <f>SUM(ENERO:DICIEMBRE!AD303)</f>
        <v>0</v>
      </c>
      <c r="AE303" s="25">
        <f>SUM(ENERO:DICIEMBRE!AE303)</f>
        <v>0</v>
      </c>
      <c r="AF303" s="25">
        <f>SUM(ENERO:DICIEMBRE!AF303)</f>
        <v>0</v>
      </c>
      <c r="AG303" s="25">
        <f>SUM(ENERO:DICIEMBRE!AG303)</f>
        <v>0</v>
      </c>
      <c r="AH303" s="25">
        <f>SUM(ENERO:DICIEMBRE!AH303)</f>
        <v>0</v>
      </c>
      <c r="AI303" s="25">
        <f>SUM(ENERO:DICIEMBRE!AI303)</f>
        <v>0</v>
      </c>
      <c r="AJ303" s="25">
        <f>SUM(ENERO:DICIEMBRE!AJ303)</f>
        <v>0</v>
      </c>
      <c r="AK303" s="25">
        <f>SUM(ENERO:DICIEMBRE!AK303)</f>
        <v>0</v>
      </c>
      <c r="AL303" s="25">
        <f>SUM(ENERO:DICIEMBRE!AL303)</f>
        <v>0</v>
      </c>
      <c r="AM303" s="25">
        <f>SUM(ENERO:DICIEMBRE!AM303)</f>
        <v>0</v>
      </c>
      <c r="AN303" s="25">
        <f>SUM(ENERO:DICIEMBRE!AN303)</f>
        <v>0</v>
      </c>
      <c r="AO303" s="25">
        <f>SUM(ENERO:DICIEMBRE!AO303)</f>
        <v>0</v>
      </c>
      <c r="AP303" s="25">
        <f>SUM(ENERO:DICIEMBRE!AP303)</f>
        <v>0</v>
      </c>
      <c r="AQ303" s="476"/>
      <c r="AR303" s="487"/>
      <c r="AS303" s="25">
        <f>SUM(ENERO:DICIEMBRE!AS303)</f>
        <v>0</v>
      </c>
      <c r="AT303" s="25">
        <f>SUM(ENERO:DICIEMBRE!AT303)</f>
        <v>0</v>
      </c>
      <c r="AU303" s="25">
        <f>SUM(ENERO:DICIEMBRE!AU303)</f>
        <v>0</v>
      </c>
      <c r="AV303" s="25">
        <f>SUM(ENERO:DICIEMBRE!AV303)</f>
        <v>0</v>
      </c>
      <c r="AW303" s="25">
        <f>SUM(ENERO:DICIEMBRE!AW303)</f>
        <v>0</v>
      </c>
      <c r="AX303" s="29" t="str">
        <f t="shared" si="168"/>
        <v/>
      </c>
      <c r="BT303" s="3"/>
      <c r="BU303" s="3"/>
      <c r="BV303" s="4"/>
      <c r="BW303" s="4"/>
      <c r="CA303" s="31" t="str">
        <f t="shared" si="170"/>
        <v/>
      </c>
      <c r="CB303" s="31" t="str">
        <f t="shared" si="171"/>
        <v/>
      </c>
      <c r="CC303" s="31" t="str">
        <f t="shared" si="169"/>
        <v/>
      </c>
      <c r="CD303" s="31" t="str">
        <f t="shared" si="172"/>
        <v/>
      </c>
      <c r="CE303" s="31" t="str">
        <f t="shared" si="173"/>
        <v/>
      </c>
      <c r="CF303" s="31" t="str">
        <f t="shared" si="174"/>
        <v/>
      </c>
      <c r="CG303" s="31" t="str">
        <f t="shared" si="175"/>
        <v/>
      </c>
      <c r="CH303" s="32">
        <f t="shared" si="176"/>
        <v>0</v>
      </c>
      <c r="CI303" s="32"/>
      <c r="CJ303" s="32"/>
      <c r="CK303" s="32">
        <f t="shared" si="177"/>
        <v>0</v>
      </c>
      <c r="CL303" s="32">
        <f t="shared" si="178"/>
        <v>0</v>
      </c>
      <c r="CM303" s="32">
        <f t="shared" si="178"/>
        <v>0</v>
      </c>
      <c r="CN303" s="32">
        <f t="shared" si="178"/>
        <v>0</v>
      </c>
    </row>
    <row r="304" spans="1:92" ht="16.350000000000001" hidden="1" customHeight="1" x14ac:dyDescent="0.2">
      <c r="A304" s="2961"/>
      <c r="B304" s="2955" t="s">
        <v>267</v>
      </c>
      <c r="C304" s="2956"/>
      <c r="D304" s="550">
        <f t="shared" si="167"/>
        <v>0</v>
      </c>
      <c r="E304" s="551">
        <f t="shared" si="180"/>
        <v>0</v>
      </c>
      <c r="F304" s="552">
        <f t="shared" si="181"/>
        <v>0</v>
      </c>
      <c r="G304" s="25">
        <f>SUM(ENERO:DICIEMBRE!G304)</f>
        <v>0</v>
      </c>
      <c r="H304" s="25">
        <f>SUM(ENERO:DICIEMBRE!H304)</f>
        <v>0</v>
      </c>
      <c r="I304" s="25">
        <f>SUM(ENERO:DICIEMBRE!I304)</f>
        <v>0</v>
      </c>
      <c r="J304" s="25">
        <f>SUM(ENERO:DICIEMBRE!J304)</f>
        <v>0</v>
      </c>
      <c r="K304" s="25">
        <f>SUM(ENERO:DICIEMBRE!K304)</f>
        <v>0</v>
      </c>
      <c r="L304" s="25">
        <f>SUM(ENERO:DICIEMBRE!L304)</f>
        <v>0</v>
      </c>
      <c r="M304" s="25">
        <f>SUM(ENERO:DICIEMBRE!M304)</f>
        <v>0</v>
      </c>
      <c r="N304" s="25">
        <f>SUM(ENERO:DICIEMBRE!N304)</f>
        <v>0</v>
      </c>
      <c r="O304" s="25">
        <f>SUM(ENERO:DICIEMBRE!O304)</f>
        <v>0</v>
      </c>
      <c r="P304" s="25">
        <f>SUM(ENERO:DICIEMBRE!P304)</f>
        <v>0</v>
      </c>
      <c r="Q304" s="25">
        <f>SUM(ENERO:DICIEMBRE!Q304)</f>
        <v>0</v>
      </c>
      <c r="R304" s="25">
        <f>SUM(ENERO:DICIEMBRE!R304)</f>
        <v>0</v>
      </c>
      <c r="S304" s="25">
        <f>SUM(ENERO:DICIEMBRE!S304)</f>
        <v>0</v>
      </c>
      <c r="T304" s="25">
        <f>SUM(ENERO:DICIEMBRE!T304)</f>
        <v>0</v>
      </c>
      <c r="U304" s="25">
        <f>SUM(ENERO:DICIEMBRE!U304)</f>
        <v>0</v>
      </c>
      <c r="V304" s="25">
        <f>SUM(ENERO:DICIEMBRE!V304)</f>
        <v>0</v>
      </c>
      <c r="W304" s="25">
        <f>SUM(ENERO:DICIEMBRE!W304)</f>
        <v>0</v>
      </c>
      <c r="X304" s="25">
        <f>SUM(ENERO:DICIEMBRE!X304)</f>
        <v>0</v>
      </c>
      <c r="Y304" s="25">
        <f>SUM(ENERO:DICIEMBRE!Y304)</f>
        <v>0</v>
      </c>
      <c r="Z304" s="25">
        <f>SUM(ENERO:DICIEMBRE!Z304)</f>
        <v>0</v>
      </c>
      <c r="AA304" s="25">
        <f>SUM(ENERO:DICIEMBRE!AA304)</f>
        <v>0</v>
      </c>
      <c r="AB304" s="25">
        <f>SUM(ENERO:DICIEMBRE!AB304)</f>
        <v>0</v>
      </c>
      <c r="AC304" s="25">
        <f>SUM(ENERO:DICIEMBRE!AC304)</f>
        <v>0</v>
      </c>
      <c r="AD304" s="25">
        <f>SUM(ENERO:DICIEMBRE!AD304)</f>
        <v>0</v>
      </c>
      <c r="AE304" s="25">
        <f>SUM(ENERO:DICIEMBRE!AE304)</f>
        <v>0</v>
      </c>
      <c r="AF304" s="25">
        <f>SUM(ENERO:DICIEMBRE!AF304)</f>
        <v>0</v>
      </c>
      <c r="AG304" s="25">
        <f>SUM(ENERO:DICIEMBRE!AG304)</f>
        <v>0</v>
      </c>
      <c r="AH304" s="25">
        <f>SUM(ENERO:DICIEMBRE!AH304)</f>
        <v>0</v>
      </c>
      <c r="AI304" s="25">
        <f>SUM(ENERO:DICIEMBRE!AI304)</f>
        <v>0</v>
      </c>
      <c r="AJ304" s="25">
        <f>SUM(ENERO:DICIEMBRE!AJ304)</f>
        <v>0</v>
      </c>
      <c r="AK304" s="25">
        <f>SUM(ENERO:DICIEMBRE!AK304)</f>
        <v>0</v>
      </c>
      <c r="AL304" s="25">
        <f>SUM(ENERO:DICIEMBRE!AL304)</f>
        <v>0</v>
      </c>
      <c r="AM304" s="25">
        <f>SUM(ENERO:DICIEMBRE!AM304)</f>
        <v>0</v>
      </c>
      <c r="AN304" s="25">
        <f>SUM(ENERO:DICIEMBRE!AN304)</f>
        <v>0</v>
      </c>
      <c r="AO304" s="25">
        <f>SUM(ENERO:DICIEMBRE!AO304)</f>
        <v>0</v>
      </c>
      <c r="AP304" s="25">
        <f>SUM(ENERO:DICIEMBRE!AP304)</f>
        <v>0</v>
      </c>
      <c r="AQ304" s="476"/>
      <c r="AR304" s="487"/>
      <c r="AS304" s="25">
        <f>SUM(ENERO:DICIEMBRE!AS304)</f>
        <v>0</v>
      </c>
      <c r="AT304" s="25">
        <f>SUM(ENERO:DICIEMBRE!AT304)</f>
        <v>0</v>
      </c>
      <c r="AU304" s="25">
        <f>SUM(ENERO:DICIEMBRE!AU304)</f>
        <v>0</v>
      </c>
      <c r="AV304" s="25">
        <f>SUM(ENERO:DICIEMBRE!AV304)</f>
        <v>0</v>
      </c>
      <c r="AW304" s="25">
        <f>SUM(ENERO:DICIEMBRE!AW304)</f>
        <v>0</v>
      </c>
      <c r="AX304" s="29" t="str">
        <f t="shared" si="168"/>
        <v/>
      </c>
      <c r="BT304" s="3"/>
      <c r="BU304" s="3"/>
      <c r="BV304" s="4"/>
      <c r="BW304" s="4"/>
      <c r="CA304" s="31" t="str">
        <f t="shared" si="170"/>
        <v/>
      </c>
      <c r="CB304" s="31" t="str">
        <f t="shared" si="171"/>
        <v/>
      </c>
      <c r="CC304" s="31" t="str">
        <f t="shared" si="169"/>
        <v/>
      </c>
      <c r="CD304" s="31" t="str">
        <f t="shared" si="172"/>
        <v/>
      </c>
      <c r="CE304" s="31" t="str">
        <f t="shared" si="173"/>
        <v/>
      </c>
      <c r="CF304" s="31" t="str">
        <f t="shared" si="174"/>
        <v/>
      </c>
      <c r="CG304" s="31" t="str">
        <f t="shared" si="175"/>
        <v/>
      </c>
      <c r="CH304" s="32">
        <f t="shared" si="176"/>
        <v>0</v>
      </c>
      <c r="CI304" s="32"/>
      <c r="CJ304" s="32"/>
      <c r="CK304" s="32">
        <f t="shared" si="177"/>
        <v>0</v>
      </c>
      <c r="CL304" s="32">
        <f t="shared" si="178"/>
        <v>0</v>
      </c>
      <c r="CM304" s="32">
        <f t="shared" si="178"/>
        <v>0</v>
      </c>
      <c r="CN304" s="32">
        <f t="shared" si="178"/>
        <v>0</v>
      </c>
    </row>
    <row r="305" spans="1:92" ht="16.350000000000001" hidden="1" customHeight="1" x14ac:dyDescent="0.2">
      <c r="A305" s="2961"/>
      <c r="B305" s="2957" t="s">
        <v>268</v>
      </c>
      <c r="C305" s="2958"/>
      <c r="D305" s="550">
        <f t="shared" si="167"/>
        <v>0</v>
      </c>
      <c r="E305" s="551">
        <f t="shared" si="180"/>
        <v>0</v>
      </c>
      <c r="F305" s="552">
        <f t="shared" si="181"/>
        <v>0</v>
      </c>
      <c r="G305" s="25">
        <f>SUM(ENERO:DICIEMBRE!G305)</f>
        <v>0</v>
      </c>
      <c r="H305" s="25">
        <f>SUM(ENERO:DICIEMBRE!H305)</f>
        <v>0</v>
      </c>
      <c r="I305" s="25">
        <f>SUM(ENERO:DICIEMBRE!I305)</f>
        <v>0</v>
      </c>
      <c r="J305" s="25">
        <f>SUM(ENERO:DICIEMBRE!J305)</f>
        <v>0</v>
      </c>
      <c r="K305" s="25">
        <f>SUM(ENERO:DICIEMBRE!K305)</f>
        <v>0</v>
      </c>
      <c r="L305" s="25">
        <f>SUM(ENERO:DICIEMBRE!L305)</f>
        <v>0</v>
      </c>
      <c r="M305" s="25">
        <f>SUM(ENERO:DICIEMBRE!M305)</f>
        <v>0</v>
      </c>
      <c r="N305" s="25">
        <f>SUM(ENERO:DICIEMBRE!N305)</f>
        <v>0</v>
      </c>
      <c r="O305" s="25">
        <f>SUM(ENERO:DICIEMBRE!O305)</f>
        <v>0</v>
      </c>
      <c r="P305" s="25">
        <f>SUM(ENERO:DICIEMBRE!P305)</f>
        <v>0</v>
      </c>
      <c r="Q305" s="25">
        <f>SUM(ENERO:DICIEMBRE!Q305)</f>
        <v>0</v>
      </c>
      <c r="R305" s="25">
        <f>SUM(ENERO:DICIEMBRE!R305)</f>
        <v>0</v>
      </c>
      <c r="S305" s="25">
        <f>SUM(ENERO:DICIEMBRE!S305)</f>
        <v>0</v>
      </c>
      <c r="T305" s="25">
        <f>SUM(ENERO:DICIEMBRE!T305)</f>
        <v>0</v>
      </c>
      <c r="U305" s="25">
        <f>SUM(ENERO:DICIEMBRE!U305)</f>
        <v>0</v>
      </c>
      <c r="V305" s="25">
        <f>SUM(ENERO:DICIEMBRE!V305)</f>
        <v>0</v>
      </c>
      <c r="W305" s="25">
        <f>SUM(ENERO:DICIEMBRE!W305)</f>
        <v>0</v>
      </c>
      <c r="X305" s="25">
        <f>SUM(ENERO:DICIEMBRE!X305)</f>
        <v>0</v>
      </c>
      <c r="Y305" s="25">
        <f>SUM(ENERO:DICIEMBRE!Y305)</f>
        <v>0</v>
      </c>
      <c r="Z305" s="25">
        <f>SUM(ENERO:DICIEMBRE!Z305)</f>
        <v>0</v>
      </c>
      <c r="AA305" s="25">
        <f>SUM(ENERO:DICIEMBRE!AA305)</f>
        <v>0</v>
      </c>
      <c r="AB305" s="25">
        <f>SUM(ENERO:DICIEMBRE!AB305)</f>
        <v>0</v>
      </c>
      <c r="AC305" s="25">
        <f>SUM(ENERO:DICIEMBRE!AC305)</f>
        <v>0</v>
      </c>
      <c r="AD305" s="25">
        <f>SUM(ENERO:DICIEMBRE!AD305)</f>
        <v>0</v>
      </c>
      <c r="AE305" s="25">
        <f>SUM(ENERO:DICIEMBRE!AE305)</f>
        <v>0</v>
      </c>
      <c r="AF305" s="25">
        <f>SUM(ENERO:DICIEMBRE!AF305)</f>
        <v>0</v>
      </c>
      <c r="AG305" s="25">
        <f>SUM(ENERO:DICIEMBRE!AG305)</f>
        <v>0</v>
      </c>
      <c r="AH305" s="25">
        <f>SUM(ENERO:DICIEMBRE!AH305)</f>
        <v>0</v>
      </c>
      <c r="AI305" s="25">
        <f>SUM(ENERO:DICIEMBRE!AI305)</f>
        <v>0</v>
      </c>
      <c r="AJ305" s="25">
        <f>SUM(ENERO:DICIEMBRE!AJ305)</f>
        <v>0</v>
      </c>
      <c r="AK305" s="25">
        <f>SUM(ENERO:DICIEMBRE!AK305)</f>
        <v>0</v>
      </c>
      <c r="AL305" s="25">
        <f>SUM(ENERO:DICIEMBRE!AL305)</f>
        <v>0</v>
      </c>
      <c r="AM305" s="25">
        <f>SUM(ENERO:DICIEMBRE!AM305)</f>
        <v>0</v>
      </c>
      <c r="AN305" s="25">
        <f>SUM(ENERO:DICIEMBRE!AN305)</f>
        <v>0</v>
      </c>
      <c r="AO305" s="25">
        <f>SUM(ENERO:DICIEMBRE!AO305)</f>
        <v>0</v>
      </c>
      <c r="AP305" s="25">
        <f>SUM(ENERO:DICIEMBRE!AP305)</f>
        <v>0</v>
      </c>
      <c r="AQ305" s="478"/>
      <c r="AR305" s="508"/>
      <c r="AS305" s="25">
        <f>SUM(ENERO:DICIEMBRE!AS305)</f>
        <v>0</v>
      </c>
      <c r="AT305" s="25">
        <f>SUM(ENERO:DICIEMBRE!AT305)</f>
        <v>0</v>
      </c>
      <c r="AU305" s="25">
        <f>SUM(ENERO:DICIEMBRE!AU305)</f>
        <v>0</v>
      </c>
      <c r="AV305" s="25">
        <f>SUM(ENERO:DICIEMBRE!AV305)</f>
        <v>0</v>
      </c>
      <c r="AW305" s="25">
        <f>SUM(ENERO:DICIEMBRE!AW305)</f>
        <v>0</v>
      </c>
      <c r="AX305" s="29" t="str">
        <f t="shared" si="168"/>
        <v/>
      </c>
      <c r="BT305" s="3"/>
      <c r="BU305" s="3"/>
      <c r="BV305" s="4"/>
      <c r="BW305" s="4"/>
      <c r="CA305" s="31" t="str">
        <f t="shared" si="170"/>
        <v/>
      </c>
      <c r="CB305" s="31" t="str">
        <f t="shared" si="171"/>
        <v/>
      </c>
      <c r="CC305" s="31" t="str">
        <f t="shared" si="169"/>
        <v/>
      </c>
      <c r="CD305" s="31" t="str">
        <f t="shared" si="172"/>
        <v/>
      </c>
      <c r="CE305" s="31" t="str">
        <f t="shared" si="173"/>
        <v/>
      </c>
      <c r="CF305" s="31" t="str">
        <f t="shared" si="174"/>
        <v/>
      </c>
      <c r="CG305" s="31" t="str">
        <f t="shared" si="175"/>
        <v/>
      </c>
      <c r="CH305" s="32">
        <f t="shared" si="176"/>
        <v>0</v>
      </c>
      <c r="CI305" s="32"/>
      <c r="CJ305" s="32"/>
      <c r="CK305" s="32">
        <f t="shared" si="177"/>
        <v>0</v>
      </c>
      <c r="CL305" s="32">
        <f t="shared" si="178"/>
        <v>0</v>
      </c>
      <c r="CM305" s="32">
        <f t="shared" si="178"/>
        <v>0</v>
      </c>
      <c r="CN305" s="32">
        <f t="shared" si="178"/>
        <v>0</v>
      </c>
    </row>
    <row r="306" spans="1:92" ht="16.350000000000001" hidden="1" customHeight="1" thickBot="1" x14ac:dyDescent="0.25">
      <c r="A306" s="2962"/>
      <c r="B306" s="2964" t="s">
        <v>269</v>
      </c>
      <c r="C306" s="2964"/>
      <c r="D306" s="554">
        <f t="shared" si="167"/>
        <v>0</v>
      </c>
      <c r="E306" s="555">
        <f t="shared" si="180"/>
        <v>0</v>
      </c>
      <c r="F306" s="556">
        <f t="shared" si="181"/>
        <v>0</v>
      </c>
      <c r="G306" s="25">
        <f>SUM(ENERO:DICIEMBRE!G306)</f>
        <v>0</v>
      </c>
      <c r="H306" s="25">
        <f>SUM(ENERO:DICIEMBRE!H306)</f>
        <v>0</v>
      </c>
      <c r="I306" s="25">
        <f>SUM(ENERO:DICIEMBRE!I306)</f>
        <v>0</v>
      </c>
      <c r="J306" s="25">
        <f>SUM(ENERO:DICIEMBRE!J306)</f>
        <v>0</v>
      </c>
      <c r="K306" s="25">
        <f>SUM(ENERO:DICIEMBRE!K306)</f>
        <v>0</v>
      </c>
      <c r="L306" s="25">
        <f>SUM(ENERO:DICIEMBRE!L306)</f>
        <v>0</v>
      </c>
      <c r="M306" s="25">
        <f>SUM(ENERO:DICIEMBRE!M306)</f>
        <v>0</v>
      </c>
      <c r="N306" s="25">
        <f>SUM(ENERO:DICIEMBRE!N306)</f>
        <v>0</v>
      </c>
      <c r="O306" s="25">
        <f>SUM(ENERO:DICIEMBRE!O306)</f>
        <v>0</v>
      </c>
      <c r="P306" s="25">
        <f>SUM(ENERO:DICIEMBRE!P306)</f>
        <v>0</v>
      </c>
      <c r="Q306" s="25">
        <f>SUM(ENERO:DICIEMBRE!Q306)</f>
        <v>0</v>
      </c>
      <c r="R306" s="25">
        <f>SUM(ENERO:DICIEMBRE!R306)</f>
        <v>0</v>
      </c>
      <c r="S306" s="25">
        <f>SUM(ENERO:DICIEMBRE!S306)</f>
        <v>0</v>
      </c>
      <c r="T306" s="25">
        <f>SUM(ENERO:DICIEMBRE!T306)</f>
        <v>0</v>
      </c>
      <c r="U306" s="25">
        <f>SUM(ENERO:DICIEMBRE!U306)</f>
        <v>0</v>
      </c>
      <c r="V306" s="25">
        <f>SUM(ENERO:DICIEMBRE!V306)</f>
        <v>0</v>
      </c>
      <c r="W306" s="25">
        <f>SUM(ENERO:DICIEMBRE!W306)</f>
        <v>0</v>
      </c>
      <c r="X306" s="25">
        <f>SUM(ENERO:DICIEMBRE!X306)</f>
        <v>0</v>
      </c>
      <c r="Y306" s="25">
        <f>SUM(ENERO:DICIEMBRE!Y306)</f>
        <v>0</v>
      </c>
      <c r="Z306" s="25">
        <f>SUM(ENERO:DICIEMBRE!Z306)</f>
        <v>0</v>
      </c>
      <c r="AA306" s="25">
        <f>SUM(ENERO:DICIEMBRE!AA306)</f>
        <v>0</v>
      </c>
      <c r="AB306" s="25">
        <f>SUM(ENERO:DICIEMBRE!AB306)</f>
        <v>0</v>
      </c>
      <c r="AC306" s="25">
        <f>SUM(ENERO:DICIEMBRE!AC306)</f>
        <v>0</v>
      </c>
      <c r="AD306" s="25">
        <f>SUM(ENERO:DICIEMBRE!AD306)</f>
        <v>0</v>
      </c>
      <c r="AE306" s="25">
        <f>SUM(ENERO:DICIEMBRE!AE306)</f>
        <v>0</v>
      </c>
      <c r="AF306" s="25">
        <f>SUM(ENERO:DICIEMBRE!AF306)</f>
        <v>0</v>
      </c>
      <c r="AG306" s="25">
        <f>SUM(ENERO:DICIEMBRE!AG306)</f>
        <v>0</v>
      </c>
      <c r="AH306" s="25">
        <f>SUM(ENERO:DICIEMBRE!AH306)</f>
        <v>0</v>
      </c>
      <c r="AI306" s="25">
        <f>SUM(ENERO:DICIEMBRE!AI306)</f>
        <v>0</v>
      </c>
      <c r="AJ306" s="25">
        <f>SUM(ENERO:DICIEMBRE!AJ306)</f>
        <v>0</v>
      </c>
      <c r="AK306" s="25">
        <f>SUM(ENERO:DICIEMBRE!AK306)</f>
        <v>0</v>
      </c>
      <c r="AL306" s="25">
        <f>SUM(ENERO:DICIEMBRE!AL306)</f>
        <v>0</v>
      </c>
      <c r="AM306" s="25">
        <f>SUM(ENERO:DICIEMBRE!AM306)</f>
        <v>0</v>
      </c>
      <c r="AN306" s="25">
        <f>SUM(ENERO:DICIEMBRE!AN306)</f>
        <v>0</v>
      </c>
      <c r="AO306" s="25">
        <f>SUM(ENERO:DICIEMBRE!AO306)</f>
        <v>0</v>
      </c>
      <c r="AP306" s="25">
        <f>SUM(ENERO:DICIEMBRE!AP306)</f>
        <v>0</v>
      </c>
      <c r="AQ306" s="557"/>
      <c r="AR306" s="558"/>
      <c r="AS306" s="25">
        <f>SUM(ENERO:DICIEMBRE!AS306)</f>
        <v>0</v>
      </c>
      <c r="AT306" s="25">
        <f>SUM(ENERO:DICIEMBRE!AT306)</f>
        <v>0</v>
      </c>
      <c r="AU306" s="25">
        <f>SUM(ENERO:DICIEMBRE!AU306)</f>
        <v>0</v>
      </c>
      <c r="AV306" s="25">
        <f>SUM(ENERO:DICIEMBRE!AV306)</f>
        <v>0</v>
      </c>
      <c r="AW306" s="25">
        <f>SUM(ENERO:DICIEMBRE!AW306)</f>
        <v>0</v>
      </c>
      <c r="AX306" s="29" t="str">
        <f t="shared" si="168"/>
        <v/>
      </c>
      <c r="BT306" s="3"/>
      <c r="BU306" s="3"/>
      <c r="BV306" s="4"/>
      <c r="BW306" s="4"/>
      <c r="CA306" s="31" t="str">
        <f t="shared" si="170"/>
        <v/>
      </c>
      <c r="CB306" s="31" t="str">
        <f t="shared" si="171"/>
        <v/>
      </c>
      <c r="CC306" s="31" t="str">
        <f t="shared" si="169"/>
        <v/>
      </c>
      <c r="CD306" s="31" t="str">
        <f t="shared" si="172"/>
        <v/>
      </c>
      <c r="CE306" s="31" t="str">
        <f t="shared" si="173"/>
        <v/>
      </c>
      <c r="CF306" s="31" t="str">
        <f t="shared" si="174"/>
        <v/>
      </c>
      <c r="CG306" s="31" t="str">
        <f t="shared" si="175"/>
        <v/>
      </c>
      <c r="CH306" s="32">
        <f t="shared" si="176"/>
        <v>0</v>
      </c>
      <c r="CI306" s="32"/>
      <c r="CJ306" s="32"/>
      <c r="CK306" s="32">
        <f t="shared" si="177"/>
        <v>0</v>
      </c>
      <c r="CL306" s="32">
        <f t="shared" si="178"/>
        <v>0</v>
      </c>
      <c r="CM306" s="32">
        <f t="shared" si="178"/>
        <v>0</v>
      </c>
      <c r="CN306" s="32">
        <f t="shared" si="178"/>
        <v>0</v>
      </c>
    </row>
    <row r="307" spans="1:92" ht="16.350000000000001" customHeight="1" thickTop="1" x14ac:dyDescent="0.2">
      <c r="A307" s="2951" t="s">
        <v>4</v>
      </c>
      <c r="B307" s="2953" t="s">
        <v>264</v>
      </c>
      <c r="C307" s="2953"/>
      <c r="D307" s="400">
        <f t="shared" si="167"/>
        <v>1789</v>
      </c>
      <c r="E307" s="559">
        <f t="shared" ref="E307:E312" si="184">SUM(G307+I307+K307+M307+O307+Q307+S307+U307+W307+Y307+AA307+AC307+AE307+AG307+AI307+AK307+AM307)</f>
        <v>674</v>
      </c>
      <c r="F307" s="560">
        <f t="shared" si="181"/>
        <v>1115</v>
      </c>
      <c r="G307" s="561">
        <f>+G223+G229+G235+G241+G247+G253+G259+G265+G271+G277+G283+G289+G295+G301</f>
        <v>2</v>
      </c>
      <c r="H307" s="562">
        <f t="shared" ref="H307:AN310" si="185">+H223+H229+H235+H241+H247+H253+H259+H265+H271+H277+H283+H289+H295+H301</f>
        <v>4</v>
      </c>
      <c r="I307" s="561">
        <f t="shared" si="185"/>
        <v>3</v>
      </c>
      <c r="J307" s="562">
        <f t="shared" si="185"/>
        <v>3</v>
      </c>
      <c r="K307" s="561">
        <f t="shared" si="185"/>
        <v>8</v>
      </c>
      <c r="L307" s="562">
        <f t="shared" si="185"/>
        <v>2</v>
      </c>
      <c r="M307" s="561">
        <f t="shared" si="185"/>
        <v>8</v>
      </c>
      <c r="N307" s="562">
        <f t="shared" si="185"/>
        <v>6</v>
      </c>
      <c r="O307" s="561">
        <f t="shared" si="185"/>
        <v>12</v>
      </c>
      <c r="P307" s="562">
        <f t="shared" si="185"/>
        <v>9</v>
      </c>
      <c r="Q307" s="561">
        <f t="shared" si="185"/>
        <v>12</v>
      </c>
      <c r="R307" s="562">
        <f t="shared" si="185"/>
        <v>10</v>
      </c>
      <c r="S307" s="561">
        <f t="shared" si="185"/>
        <v>19</v>
      </c>
      <c r="T307" s="562">
        <f t="shared" si="185"/>
        <v>17</v>
      </c>
      <c r="U307" s="561">
        <f t="shared" si="185"/>
        <v>26</v>
      </c>
      <c r="V307" s="562">
        <f t="shared" si="185"/>
        <v>15</v>
      </c>
      <c r="W307" s="561">
        <f t="shared" si="185"/>
        <v>63</v>
      </c>
      <c r="X307" s="562">
        <f t="shared" si="185"/>
        <v>56</v>
      </c>
      <c r="Y307" s="561">
        <f t="shared" si="185"/>
        <v>121</v>
      </c>
      <c r="Z307" s="562">
        <f t="shared" si="185"/>
        <v>130</v>
      </c>
      <c r="AA307" s="561">
        <f t="shared" si="185"/>
        <v>48</v>
      </c>
      <c r="AB307" s="562">
        <f t="shared" si="185"/>
        <v>94</v>
      </c>
      <c r="AC307" s="561">
        <f t="shared" si="185"/>
        <v>48</v>
      </c>
      <c r="AD307" s="562">
        <f t="shared" si="185"/>
        <v>173</v>
      </c>
      <c r="AE307" s="561">
        <f t="shared" si="185"/>
        <v>44</v>
      </c>
      <c r="AF307" s="562">
        <f t="shared" si="185"/>
        <v>191</v>
      </c>
      <c r="AG307" s="561">
        <f t="shared" si="185"/>
        <v>118</v>
      </c>
      <c r="AH307" s="562">
        <f t="shared" si="185"/>
        <v>206</v>
      </c>
      <c r="AI307" s="561">
        <f t="shared" si="185"/>
        <v>29</v>
      </c>
      <c r="AJ307" s="562">
        <f t="shared" si="185"/>
        <v>70</v>
      </c>
      <c r="AK307" s="561">
        <f t="shared" si="185"/>
        <v>65</v>
      </c>
      <c r="AL307" s="562">
        <f t="shared" si="185"/>
        <v>102</v>
      </c>
      <c r="AM307" s="561">
        <f t="shared" si="185"/>
        <v>48</v>
      </c>
      <c r="AN307" s="563">
        <f t="shared" si="185"/>
        <v>27</v>
      </c>
      <c r="AO307" s="564">
        <f>+AO223+AO229+AO235+AO241+AO247+AO253+AO259+AO265+AO271+AO277+AO283+AO289+AO295+AO301</f>
        <v>32</v>
      </c>
      <c r="AP307" s="565">
        <f t="shared" ref="AP307" si="186">+AP223+AP229+AP235+AP241+AP247+AP253+AP259+AP265+AP271+AP277+AP283+AP289+AP295+AP301</f>
        <v>13</v>
      </c>
      <c r="AQ307" s="400">
        <f>SUM(AQ223+AQ229+AQ235+AQ241+AQ247+AQ253+AQ259+AQ265+AQ271+AQ277+AQ283+AQ289+AQ295+AQ301)</f>
        <v>242</v>
      </c>
      <c r="AR307" s="566">
        <f>SUM(AR223+AR229+AR235+AR241+AR247+AR253+AR259+AR265+AR271+AR277+AR283+AR289+AR295+AR301)</f>
        <v>186</v>
      </c>
      <c r="AS307" s="561">
        <f t="shared" ref="AS307:AW310" si="187">+AS223+AS229+AS235+AS241+AS247+AS253+AS259+AS265+AS271+AS277+AS283+AS289+AS295+AS301</f>
        <v>703</v>
      </c>
      <c r="AT307" s="564">
        <f t="shared" si="187"/>
        <v>0</v>
      </c>
      <c r="AU307" s="567">
        <f t="shared" si="187"/>
        <v>10</v>
      </c>
      <c r="AV307" s="567">
        <f t="shared" si="187"/>
        <v>7</v>
      </c>
      <c r="AW307" s="568">
        <f>+AW223+AW229+AW235+AW241+AW247+AW253+AW259+AW265+AW271+AW277+AW283+AW289+AW295+AW301</f>
        <v>2</v>
      </c>
      <c r="BT307" s="3"/>
      <c r="BU307" s="3"/>
      <c r="BV307" s="4"/>
      <c r="BW307" s="4"/>
      <c r="CA307" s="31"/>
      <c r="CB307" s="31"/>
      <c r="CC307" s="31"/>
      <c r="CD307" s="31"/>
      <c r="CE307" s="31"/>
      <c r="CF307" s="31"/>
      <c r="CG307" s="31"/>
      <c r="CH307" s="32"/>
      <c r="CI307" s="32"/>
      <c r="CJ307" s="32"/>
      <c r="CK307" s="32"/>
      <c r="CL307" s="32"/>
      <c r="CM307" s="32"/>
      <c r="CN307" s="32"/>
    </row>
    <row r="308" spans="1:92" ht="16.350000000000001" customHeight="1" x14ac:dyDescent="0.2">
      <c r="A308" s="2951"/>
      <c r="B308" s="2954" t="s">
        <v>265</v>
      </c>
      <c r="C308" s="2954"/>
      <c r="D308" s="406">
        <f t="shared" si="167"/>
        <v>5956</v>
      </c>
      <c r="E308" s="569">
        <f t="shared" si="184"/>
        <v>2265</v>
      </c>
      <c r="F308" s="570">
        <f t="shared" si="181"/>
        <v>3691</v>
      </c>
      <c r="G308" s="406">
        <f>+G224+G230+G236+G242+G248+G254+G260+G266+G272+G278+G284+G290+G296+G302</f>
        <v>5</v>
      </c>
      <c r="H308" s="570">
        <f t="shared" si="185"/>
        <v>11</v>
      </c>
      <c r="I308" s="406">
        <f t="shared" si="185"/>
        <v>3</v>
      </c>
      <c r="J308" s="570">
        <f t="shared" si="185"/>
        <v>5</v>
      </c>
      <c r="K308" s="406">
        <f t="shared" si="185"/>
        <v>18</v>
      </c>
      <c r="L308" s="570">
        <f t="shared" si="185"/>
        <v>8</v>
      </c>
      <c r="M308" s="406">
        <f t="shared" si="185"/>
        <v>29</v>
      </c>
      <c r="N308" s="570">
        <f t="shared" si="185"/>
        <v>25</v>
      </c>
      <c r="O308" s="406">
        <f t="shared" si="185"/>
        <v>27</v>
      </c>
      <c r="P308" s="570">
        <f t="shared" si="185"/>
        <v>27</v>
      </c>
      <c r="Q308" s="406">
        <f t="shared" si="185"/>
        <v>42</v>
      </c>
      <c r="R308" s="570">
        <f t="shared" si="185"/>
        <v>21</v>
      </c>
      <c r="S308" s="406">
        <f t="shared" si="185"/>
        <v>71</v>
      </c>
      <c r="T308" s="570">
        <f t="shared" si="185"/>
        <v>35</v>
      </c>
      <c r="U308" s="406">
        <f t="shared" si="185"/>
        <v>65</v>
      </c>
      <c r="V308" s="570">
        <f t="shared" si="185"/>
        <v>48</v>
      </c>
      <c r="W308" s="406">
        <f t="shared" si="185"/>
        <v>302</v>
      </c>
      <c r="X308" s="570">
        <f t="shared" si="185"/>
        <v>342</v>
      </c>
      <c r="Y308" s="406">
        <f t="shared" si="185"/>
        <v>755</v>
      </c>
      <c r="Z308" s="570">
        <f t="shared" si="185"/>
        <v>944</v>
      </c>
      <c r="AA308" s="406">
        <f t="shared" si="185"/>
        <v>240</v>
      </c>
      <c r="AB308" s="570">
        <f t="shared" si="185"/>
        <v>395</v>
      </c>
      <c r="AC308" s="406">
        <f t="shared" si="185"/>
        <v>84</v>
      </c>
      <c r="AD308" s="570">
        <f t="shared" si="185"/>
        <v>358</v>
      </c>
      <c r="AE308" s="406">
        <f t="shared" si="185"/>
        <v>89</v>
      </c>
      <c r="AF308" s="570">
        <f t="shared" si="185"/>
        <v>438</v>
      </c>
      <c r="AG308" s="406">
        <f t="shared" si="185"/>
        <v>240</v>
      </c>
      <c r="AH308" s="570">
        <f t="shared" si="185"/>
        <v>527</v>
      </c>
      <c r="AI308" s="406">
        <f t="shared" si="185"/>
        <v>47</v>
      </c>
      <c r="AJ308" s="570">
        <f t="shared" si="185"/>
        <v>170</v>
      </c>
      <c r="AK308" s="406">
        <f t="shared" si="185"/>
        <v>148</v>
      </c>
      <c r="AL308" s="570">
        <f t="shared" si="185"/>
        <v>243</v>
      </c>
      <c r="AM308" s="406">
        <f t="shared" si="185"/>
        <v>100</v>
      </c>
      <c r="AN308" s="571">
        <f t="shared" si="185"/>
        <v>94</v>
      </c>
      <c r="AO308" s="572">
        <f t="shared" ref="AO308:AP310" si="188">+AO224+AO230+AO236+AO242+AO248+AO254+AO260+AO266+AO272+AO278+AO284+AO290+AO296+AO302</f>
        <v>42</v>
      </c>
      <c r="AP308" s="573">
        <f t="shared" si="188"/>
        <v>32</v>
      </c>
      <c r="AQ308" s="574"/>
      <c r="AR308" s="575"/>
      <c r="AS308" s="406">
        <f t="shared" si="187"/>
        <v>1302</v>
      </c>
      <c r="AT308" s="572">
        <f t="shared" si="187"/>
        <v>0</v>
      </c>
      <c r="AU308" s="569">
        <f t="shared" si="187"/>
        <v>11</v>
      </c>
      <c r="AV308" s="569">
        <f t="shared" si="187"/>
        <v>0</v>
      </c>
      <c r="AW308" s="272">
        <f>+AW224+AW230+AW236+AW242+AW248+AW254+AW260+AW266+AW272+AW278+AW284+AW290+AW296+AW302</f>
        <v>0</v>
      </c>
      <c r="BT308" s="3"/>
      <c r="BU308" s="3"/>
      <c r="BV308" s="4"/>
      <c r="BW308" s="4"/>
      <c r="CA308" s="31"/>
      <c r="CB308" s="31"/>
      <c r="CC308" s="31"/>
      <c r="CD308" s="31"/>
      <c r="CE308" s="31"/>
      <c r="CF308" s="31"/>
      <c r="CG308" s="31"/>
      <c r="CH308" s="32"/>
      <c r="CI308" s="32"/>
      <c r="CJ308" s="32"/>
      <c r="CK308" s="32"/>
      <c r="CL308" s="32"/>
      <c r="CM308" s="32"/>
      <c r="CN308" s="32"/>
    </row>
    <row r="309" spans="1:92" ht="16.350000000000001" customHeight="1" x14ac:dyDescent="0.2">
      <c r="A309" s="2951"/>
      <c r="B309" s="2954" t="s">
        <v>266</v>
      </c>
      <c r="C309" s="2954"/>
      <c r="D309" s="406">
        <f t="shared" si="167"/>
        <v>1580</v>
      </c>
      <c r="E309" s="569">
        <f>SUM(G309+I309+K309+M309+O309+Q309+S309+U309+W309+Y309+AA309+AC309+AE309+AG309+AI309+AK309+AM309)</f>
        <v>574</v>
      </c>
      <c r="F309" s="570">
        <f t="shared" si="181"/>
        <v>1006</v>
      </c>
      <c r="G309" s="406">
        <f t="shared" ref="G309:AL310" si="189">+G225+G231+G237+G243+G249+G255+G261+G267+G273+G279+G285+G291+G297+G303</f>
        <v>1</v>
      </c>
      <c r="H309" s="570">
        <f t="shared" si="189"/>
        <v>4</v>
      </c>
      <c r="I309" s="406">
        <f t="shared" si="189"/>
        <v>2</v>
      </c>
      <c r="J309" s="570">
        <f t="shared" si="189"/>
        <v>2</v>
      </c>
      <c r="K309" s="406">
        <f t="shared" si="189"/>
        <v>5</v>
      </c>
      <c r="L309" s="570">
        <f t="shared" si="189"/>
        <v>1</v>
      </c>
      <c r="M309" s="406">
        <f t="shared" si="189"/>
        <v>8</v>
      </c>
      <c r="N309" s="570">
        <f t="shared" si="189"/>
        <v>6</v>
      </c>
      <c r="O309" s="406">
        <f t="shared" si="189"/>
        <v>13</v>
      </c>
      <c r="P309" s="570">
        <f t="shared" si="189"/>
        <v>8</v>
      </c>
      <c r="Q309" s="406">
        <f t="shared" si="189"/>
        <v>12</v>
      </c>
      <c r="R309" s="570">
        <f t="shared" si="189"/>
        <v>11</v>
      </c>
      <c r="S309" s="406">
        <f t="shared" si="189"/>
        <v>16</v>
      </c>
      <c r="T309" s="570">
        <f t="shared" si="189"/>
        <v>17</v>
      </c>
      <c r="U309" s="406">
        <f t="shared" si="189"/>
        <v>21</v>
      </c>
      <c r="V309" s="570">
        <f t="shared" si="189"/>
        <v>13</v>
      </c>
      <c r="W309" s="406">
        <f t="shared" si="189"/>
        <v>60</v>
      </c>
      <c r="X309" s="570">
        <f t="shared" si="189"/>
        <v>40</v>
      </c>
      <c r="Y309" s="406">
        <f t="shared" si="189"/>
        <v>112</v>
      </c>
      <c r="Z309" s="570">
        <f t="shared" si="189"/>
        <v>112</v>
      </c>
      <c r="AA309" s="406">
        <f t="shared" si="189"/>
        <v>39</v>
      </c>
      <c r="AB309" s="570">
        <f t="shared" si="189"/>
        <v>83</v>
      </c>
      <c r="AC309" s="406">
        <f t="shared" si="189"/>
        <v>36</v>
      </c>
      <c r="AD309" s="570">
        <f t="shared" si="189"/>
        <v>137</v>
      </c>
      <c r="AE309" s="406">
        <f t="shared" si="189"/>
        <v>34</v>
      </c>
      <c r="AF309" s="570">
        <f t="shared" si="189"/>
        <v>164</v>
      </c>
      <c r="AG309" s="406">
        <f t="shared" si="189"/>
        <v>89</v>
      </c>
      <c r="AH309" s="570">
        <f t="shared" si="189"/>
        <v>199</v>
      </c>
      <c r="AI309" s="406">
        <f t="shared" si="189"/>
        <v>25</v>
      </c>
      <c r="AJ309" s="570">
        <f t="shared" si="189"/>
        <v>66</v>
      </c>
      <c r="AK309" s="406">
        <f t="shared" si="189"/>
        <v>52</v>
      </c>
      <c r="AL309" s="570">
        <f t="shared" si="189"/>
        <v>113</v>
      </c>
      <c r="AM309" s="406">
        <f t="shared" si="185"/>
        <v>49</v>
      </c>
      <c r="AN309" s="571">
        <f t="shared" si="185"/>
        <v>30</v>
      </c>
      <c r="AO309" s="572">
        <f t="shared" si="188"/>
        <v>24</v>
      </c>
      <c r="AP309" s="573">
        <f t="shared" si="188"/>
        <v>12</v>
      </c>
      <c r="AQ309" s="574"/>
      <c r="AR309" s="575"/>
      <c r="AS309" s="406">
        <f t="shared" si="187"/>
        <v>0</v>
      </c>
      <c r="AT309" s="572">
        <f t="shared" si="187"/>
        <v>0</v>
      </c>
      <c r="AU309" s="569">
        <f t="shared" si="187"/>
        <v>10</v>
      </c>
      <c r="AV309" s="569">
        <f t="shared" si="187"/>
        <v>0</v>
      </c>
      <c r="AW309" s="272">
        <f t="shared" si="187"/>
        <v>0</v>
      </c>
      <c r="BT309" s="3"/>
      <c r="BU309" s="3"/>
      <c r="BV309" s="4"/>
      <c r="BW309" s="4"/>
      <c r="CA309" s="31"/>
      <c r="CB309" s="31"/>
      <c r="CC309" s="31"/>
      <c r="CD309" s="31"/>
      <c r="CE309" s="31"/>
      <c r="CF309" s="31"/>
      <c r="CG309" s="31"/>
      <c r="CH309" s="32"/>
      <c r="CI309" s="32"/>
      <c r="CJ309" s="32"/>
      <c r="CK309" s="32"/>
      <c r="CL309" s="32"/>
      <c r="CM309" s="32"/>
      <c r="CN309" s="32"/>
    </row>
    <row r="310" spans="1:92" ht="16.350000000000001" customHeight="1" x14ac:dyDescent="0.2">
      <c r="A310" s="2951"/>
      <c r="B310" s="2955" t="s">
        <v>267</v>
      </c>
      <c r="C310" s="2956"/>
      <c r="D310" s="406">
        <f>SUM(E310+F310)</f>
        <v>1478</v>
      </c>
      <c r="E310" s="569">
        <f t="shared" si="184"/>
        <v>475</v>
      </c>
      <c r="F310" s="570">
        <f t="shared" si="181"/>
        <v>1003</v>
      </c>
      <c r="G310" s="406">
        <f t="shared" si="189"/>
        <v>5</v>
      </c>
      <c r="H310" s="570">
        <f t="shared" si="189"/>
        <v>2</v>
      </c>
      <c r="I310" s="406">
        <f t="shared" si="189"/>
        <v>2</v>
      </c>
      <c r="J310" s="570">
        <f t="shared" si="189"/>
        <v>2</v>
      </c>
      <c r="K310" s="406">
        <f t="shared" si="189"/>
        <v>3</v>
      </c>
      <c r="L310" s="570">
        <f t="shared" si="189"/>
        <v>5</v>
      </c>
      <c r="M310" s="406">
        <f t="shared" si="189"/>
        <v>1</v>
      </c>
      <c r="N310" s="570">
        <f t="shared" si="189"/>
        <v>1</v>
      </c>
      <c r="O310" s="406">
        <f t="shared" si="189"/>
        <v>6</v>
      </c>
      <c r="P310" s="570">
        <f t="shared" si="189"/>
        <v>6</v>
      </c>
      <c r="Q310" s="406">
        <f t="shared" si="189"/>
        <v>7</v>
      </c>
      <c r="R310" s="570">
        <f t="shared" si="189"/>
        <v>4</v>
      </c>
      <c r="S310" s="406">
        <f t="shared" si="189"/>
        <v>10</v>
      </c>
      <c r="T310" s="570">
        <f t="shared" si="189"/>
        <v>7</v>
      </c>
      <c r="U310" s="406">
        <f t="shared" si="189"/>
        <v>18</v>
      </c>
      <c r="V310" s="570">
        <f t="shared" si="189"/>
        <v>14</v>
      </c>
      <c r="W310" s="406">
        <f t="shared" si="189"/>
        <v>47</v>
      </c>
      <c r="X310" s="570">
        <f t="shared" si="189"/>
        <v>39</v>
      </c>
      <c r="Y310" s="406">
        <f t="shared" si="189"/>
        <v>72</v>
      </c>
      <c r="Z310" s="570">
        <f t="shared" si="189"/>
        <v>113</v>
      </c>
      <c r="AA310" s="406">
        <f t="shared" si="189"/>
        <v>40</v>
      </c>
      <c r="AB310" s="570">
        <f t="shared" si="189"/>
        <v>86</v>
      </c>
      <c r="AC310" s="406">
        <f t="shared" si="189"/>
        <v>25</v>
      </c>
      <c r="AD310" s="570">
        <f t="shared" si="189"/>
        <v>136</v>
      </c>
      <c r="AE310" s="406">
        <f t="shared" si="189"/>
        <v>28</v>
      </c>
      <c r="AF310" s="570">
        <f t="shared" si="189"/>
        <v>160</v>
      </c>
      <c r="AG310" s="406">
        <f t="shared" si="189"/>
        <v>93</v>
      </c>
      <c r="AH310" s="570">
        <f t="shared" si="189"/>
        <v>213</v>
      </c>
      <c r="AI310" s="406">
        <f t="shared" si="189"/>
        <v>22</v>
      </c>
      <c r="AJ310" s="570">
        <f t="shared" si="189"/>
        <v>78</v>
      </c>
      <c r="AK310" s="406">
        <f t="shared" si="189"/>
        <v>53</v>
      </c>
      <c r="AL310" s="570">
        <f t="shared" si="189"/>
        <v>102</v>
      </c>
      <c r="AM310" s="406">
        <f t="shared" si="185"/>
        <v>43</v>
      </c>
      <c r="AN310" s="571">
        <f t="shared" si="185"/>
        <v>35</v>
      </c>
      <c r="AO310" s="572">
        <f t="shared" si="188"/>
        <v>17</v>
      </c>
      <c r="AP310" s="573">
        <f t="shared" si="188"/>
        <v>13</v>
      </c>
      <c r="AQ310" s="574"/>
      <c r="AR310" s="575"/>
      <c r="AS310" s="406">
        <f t="shared" si="187"/>
        <v>0</v>
      </c>
      <c r="AT310" s="572">
        <f t="shared" si="187"/>
        <v>0</v>
      </c>
      <c r="AU310" s="569">
        <f t="shared" si="187"/>
        <v>1</v>
      </c>
      <c r="AV310" s="569">
        <f t="shared" si="187"/>
        <v>0</v>
      </c>
      <c r="AW310" s="272">
        <f>+AW226+AW232+AW238+AW244+AW250+AW256+AW262+AW268+AW274+AW280+AW286+AW292+AW298+AW304</f>
        <v>0</v>
      </c>
      <c r="BT310" s="3"/>
      <c r="BU310" s="3"/>
      <c r="BV310" s="4"/>
      <c r="BW310" s="4"/>
      <c r="CA310" s="31"/>
      <c r="CB310" s="31"/>
      <c r="CC310" s="31"/>
      <c r="CD310" s="31"/>
      <c r="CE310" s="31"/>
      <c r="CF310" s="31"/>
      <c r="CG310" s="31"/>
      <c r="CH310" s="32"/>
      <c r="CI310" s="32"/>
      <c r="CJ310" s="32"/>
      <c r="CK310" s="32"/>
      <c r="CL310" s="32"/>
      <c r="CM310" s="32"/>
      <c r="CN310" s="32"/>
    </row>
    <row r="311" spans="1:92" ht="16.350000000000001" customHeight="1" x14ac:dyDescent="0.2">
      <c r="A311" s="2951"/>
      <c r="B311" s="2957" t="s">
        <v>268</v>
      </c>
      <c r="C311" s="2958"/>
      <c r="D311" s="406">
        <f t="shared" si="167"/>
        <v>219</v>
      </c>
      <c r="E311" s="569">
        <f t="shared" si="184"/>
        <v>66</v>
      </c>
      <c r="F311" s="570">
        <f t="shared" si="181"/>
        <v>153</v>
      </c>
      <c r="G311" s="406">
        <f>+G227+G233+G239+G245+G251+G257+G263+G269+G287+G281+G275+G293+G299+G305</f>
        <v>0</v>
      </c>
      <c r="H311" s="570">
        <f t="shared" ref="H311:AP311" si="190">+H227+H233+H239+H245+H251+H257+H263+H269+H287+H281+H275+H293+H299+H305</f>
        <v>0</v>
      </c>
      <c r="I311" s="406">
        <f t="shared" si="190"/>
        <v>1</v>
      </c>
      <c r="J311" s="570">
        <f t="shared" si="190"/>
        <v>0</v>
      </c>
      <c r="K311" s="406">
        <f t="shared" si="190"/>
        <v>0</v>
      </c>
      <c r="L311" s="570">
        <f t="shared" si="190"/>
        <v>0</v>
      </c>
      <c r="M311" s="406">
        <f t="shared" si="190"/>
        <v>0</v>
      </c>
      <c r="N311" s="570">
        <f t="shared" si="190"/>
        <v>0</v>
      </c>
      <c r="O311" s="406">
        <f t="shared" si="190"/>
        <v>0</v>
      </c>
      <c r="P311" s="570">
        <f t="shared" si="190"/>
        <v>0</v>
      </c>
      <c r="Q311" s="406">
        <f t="shared" si="190"/>
        <v>0</v>
      </c>
      <c r="R311" s="570">
        <f t="shared" si="190"/>
        <v>0</v>
      </c>
      <c r="S311" s="406">
        <f t="shared" si="190"/>
        <v>0</v>
      </c>
      <c r="T311" s="570">
        <f t="shared" si="190"/>
        <v>0</v>
      </c>
      <c r="U311" s="406">
        <f t="shared" si="190"/>
        <v>1</v>
      </c>
      <c r="V311" s="570">
        <f t="shared" si="190"/>
        <v>0</v>
      </c>
      <c r="W311" s="406">
        <f t="shared" si="190"/>
        <v>3</v>
      </c>
      <c r="X311" s="570">
        <f t="shared" si="190"/>
        <v>4</v>
      </c>
      <c r="Y311" s="406">
        <f t="shared" si="190"/>
        <v>11</v>
      </c>
      <c r="Z311" s="570">
        <f t="shared" si="190"/>
        <v>22</v>
      </c>
      <c r="AA311" s="406">
        <f t="shared" si="190"/>
        <v>4</v>
      </c>
      <c r="AB311" s="570">
        <f t="shared" si="190"/>
        <v>11</v>
      </c>
      <c r="AC311" s="406">
        <f t="shared" si="190"/>
        <v>1</v>
      </c>
      <c r="AD311" s="570">
        <f t="shared" si="190"/>
        <v>11</v>
      </c>
      <c r="AE311" s="406">
        <f t="shared" si="190"/>
        <v>1</v>
      </c>
      <c r="AF311" s="570">
        <f t="shared" si="190"/>
        <v>16</v>
      </c>
      <c r="AG311" s="406">
        <f t="shared" si="190"/>
        <v>15</v>
      </c>
      <c r="AH311" s="570">
        <f t="shared" si="190"/>
        <v>39</v>
      </c>
      <c r="AI311" s="406">
        <f t="shared" si="190"/>
        <v>4</v>
      </c>
      <c r="AJ311" s="570">
        <f t="shared" si="190"/>
        <v>19</v>
      </c>
      <c r="AK311" s="406">
        <f t="shared" si="190"/>
        <v>13</v>
      </c>
      <c r="AL311" s="570">
        <f t="shared" si="190"/>
        <v>21</v>
      </c>
      <c r="AM311" s="406">
        <f t="shared" si="190"/>
        <v>12</v>
      </c>
      <c r="AN311" s="571">
        <f>+AN227+AN233+AN239+AN245+AN251+AN257+AN263+AN269+AN287+AN281+AN275+AN293+AN299+AN305</f>
        <v>10</v>
      </c>
      <c r="AO311" s="572">
        <f>+AO227+AO233+AO239+AO245+AO251+AO257+AO263+AO269+AO287+AO281+AO275+AO293+AO299+AO305</f>
        <v>0</v>
      </c>
      <c r="AP311" s="573">
        <f t="shared" si="190"/>
        <v>1</v>
      </c>
      <c r="AQ311" s="574"/>
      <c r="AR311" s="575"/>
      <c r="AS311" s="406">
        <f t="shared" ref="AS311:AV311" si="191">+AS227+AS233+AS239+AS245+AS251+AS257+AS263+AS269+AS287+AS281+AS275+AS293+AS299+AS305</f>
        <v>0</v>
      </c>
      <c r="AT311" s="572">
        <f t="shared" si="191"/>
        <v>0</v>
      </c>
      <c r="AU311" s="569">
        <f t="shared" si="191"/>
        <v>0</v>
      </c>
      <c r="AV311" s="569">
        <f t="shared" si="191"/>
        <v>0</v>
      </c>
      <c r="AW311" s="272">
        <f>+AW227+AW233+AW239+AW245+AW251+AW257+AW263+AW269+AW287+AW281+AW275+AW293+AW299+AW305</f>
        <v>0</v>
      </c>
      <c r="BT311" s="3"/>
      <c r="BU311" s="3"/>
      <c r="BV311" s="4"/>
      <c r="BW311" s="4"/>
      <c r="CA311" s="31"/>
      <c r="CB311" s="31"/>
      <c r="CC311" s="31"/>
      <c r="CD311" s="31"/>
      <c r="CE311" s="31"/>
      <c r="CF311" s="31"/>
      <c r="CG311" s="31"/>
      <c r="CH311" s="32"/>
      <c r="CI311" s="32"/>
      <c r="CJ311" s="32"/>
      <c r="CK311" s="32"/>
      <c r="CL311" s="32"/>
      <c r="CM311" s="32"/>
      <c r="CN311" s="32"/>
    </row>
    <row r="312" spans="1:92" ht="16.350000000000001" customHeight="1" x14ac:dyDescent="0.2">
      <c r="A312" s="2952"/>
      <c r="B312" s="2959" t="s">
        <v>269</v>
      </c>
      <c r="C312" s="2959"/>
      <c r="D312" s="480">
        <f>SUM(E312+F312)</f>
        <v>65</v>
      </c>
      <c r="E312" s="576">
        <f t="shared" si="184"/>
        <v>21</v>
      </c>
      <c r="F312" s="577">
        <f t="shared" si="181"/>
        <v>44</v>
      </c>
      <c r="G312" s="480">
        <f t="shared" ref="G312:AP312" si="192">SUM(G228+G234+G240+G246+G252+G258+G264+G270+G276+G282+G288+G294+G300+G306)</f>
        <v>0</v>
      </c>
      <c r="H312" s="577">
        <f t="shared" si="192"/>
        <v>0</v>
      </c>
      <c r="I312" s="480">
        <f t="shared" si="192"/>
        <v>0</v>
      </c>
      <c r="J312" s="577">
        <f t="shared" si="192"/>
        <v>0</v>
      </c>
      <c r="K312" s="480">
        <f t="shared" si="192"/>
        <v>0</v>
      </c>
      <c r="L312" s="577">
        <f t="shared" si="192"/>
        <v>0</v>
      </c>
      <c r="M312" s="480">
        <f t="shared" si="192"/>
        <v>0</v>
      </c>
      <c r="N312" s="577">
        <f t="shared" si="192"/>
        <v>0</v>
      </c>
      <c r="O312" s="480">
        <f t="shared" si="192"/>
        <v>0</v>
      </c>
      <c r="P312" s="577">
        <f t="shared" si="192"/>
        <v>0</v>
      </c>
      <c r="Q312" s="480">
        <f t="shared" si="192"/>
        <v>0</v>
      </c>
      <c r="R312" s="577">
        <f t="shared" si="192"/>
        <v>0</v>
      </c>
      <c r="S312" s="480">
        <f t="shared" si="192"/>
        <v>0</v>
      </c>
      <c r="T312" s="577">
        <f t="shared" si="192"/>
        <v>0</v>
      </c>
      <c r="U312" s="480">
        <f t="shared" si="192"/>
        <v>1</v>
      </c>
      <c r="V312" s="577">
        <f t="shared" si="192"/>
        <v>0</v>
      </c>
      <c r="W312" s="480">
        <f t="shared" si="192"/>
        <v>1</v>
      </c>
      <c r="X312" s="577">
        <f t="shared" si="192"/>
        <v>2</v>
      </c>
      <c r="Y312" s="480">
        <f t="shared" si="192"/>
        <v>2</v>
      </c>
      <c r="Z312" s="577">
        <f t="shared" si="192"/>
        <v>6</v>
      </c>
      <c r="AA312" s="480">
        <f t="shared" si="192"/>
        <v>4</v>
      </c>
      <c r="AB312" s="577">
        <f t="shared" si="192"/>
        <v>4</v>
      </c>
      <c r="AC312" s="480">
        <f t="shared" si="192"/>
        <v>1</v>
      </c>
      <c r="AD312" s="577">
        <f t="shared" si="192"/>
        <v>7</v>
      </c>
      <c r="AE312" s="480">
        <f t="shared" si="192"/>
        <v>2</v>
      </c>
      <c r="AF312" s="577">
        <f t="shared" si="192"/>
        <v>12</v>
      </c>
      <c r="AG312" s="480">
        <f t="shared" si="192"/>
        <v>4</v>
      </c>
      <c r="AH312" s="577">
        <f t="shared" si="192"/>
        <v>8</v>
      </c>
      <c r="AI312" s="480">
        <f t="shared" si="192"/>
        <v>2</v>
      </c>
      <c r="AJ312" s="577">
        <f t="shared" si="192"/>
        <v>3</v>
      </c>
      <c r="AK312" s="480">
        <f t="shared" si="192"/>
        <v>1</v>
      </c>
      <c r="AL312" s="577">
        <f t="shared" si="192"/>
        <v>1</v>
      </c>
      <c r="AM312" s="480">
        <f t="shared" si="192"/>
        <v>3</v>
      </c>
      <c r="AN312" s="578">
        <f t="shared" si="192"/>
        <v>1</v>
      </c>
      <c r="AO312" s="579">
        <f t="shared" si="192"/>
        <v>0</v>
      </c>
      <c r="AP312" s="580">
        <f t="shared" si="192"/>
        <v>0</v>
      </c>
      <c r="AQ312" s="420"/>
      <c r="AR312" s="581"/>
      <c r="AS312" s="480">
        <f t="shared" ref="AS312:AV312" si="193">SUM(AS228+AS234+AS240+AS246+AS252+AS258+AS264+AS270+AS276+AS282+AS288+AS294+AS300+AS306)</f>
        <v>0</v>
      </c>
      <c r="AT312" s="579">
        <f t="shared" si="193"/>
        <v>0</v>
      </c>
      <c r="AU312" s="576">
        <f t="shared" si="193"/>
        <v>0</v>
      </c>
      <c r="AV312" s="576">
        <f t="shared" si="193"/>
        <v>0</v>
      </c>
      <c r="AW312" s="373">
        <f>SUM(AW228+AW234+AW240+AW246+AW252+AW258+AW264+AW270+AW276+AW282+AW288+AW294+AW300+AW306)</f>
        <v>0</v>
      </c>
      <c r="BT312" s="3"/>
      <c r="BU312" s="3"/>
      <c r="BV312" s="4"/>
      <c r="BW312" s="4"/>
      <c r="CA312" s="31"/>
      <c r="CB312" s="31"/>
      <c r="CC312" s="31"/>
      <c r="CH312" s="32"/>
      <c r="CI312" s="32"/>
      <c r="CJ312" s="32"/>
      <c r="CK312" s="14"/>
      <c r="CL312" s="14"/>
      <c r="CM312" s="14"/>
      <c r="CN312" s="14"/>
    </row>
    <row r="313" spans="1:92" ht="24" customHeight="1" x14ac:dyDescent="0.2">
      <c r="A313" s="49" t="s">
        <v>277</v>
      </c>
      <c r="B313" s="86"/>
      <c r="C313" s="86"/>
      <c r="D313" s="87"/>
      <c r="E313" s="87"/>
      <c r="F313" s="87"/>
      <c r="G313" s="87"/>
      <c r="H313" s="87"/>
      <c r="I313" s="87"/>
      <c r="AL313" s="9"/>
      <c r="AM313" s="9"/>
      <c r="BV313" s="3"/>
      <c r="BW313" s="3"/>
      <c r="CH313" s="14"/>
      <c r="CI313" s="14"/>
      <c r="CJ313" s="14"/>
      <c r="CK313" s="14"/>
      <c r="CL313" s="14"/>
      <c r="CM313" s="14"/>
      <c r="CN313" s="14"/>
    </row>
    <row r="314" spans="1:92" ht="16.350000000000001" customHeight="1" x14ac:dyDescent="0.2">
      <c r="A314" s="2930" t="s">
        <v>39</v>
      </c>
      <c r="B314" s="2931"/>
      <c r="C314" s="2932"/>
      <c r="D314" s="2939" t="s">
        <v>4</v>
      </c>
      <c r="E314" s="2940"/>
      <c r="F314" s="2941"/>
      <c r="G314" s="2945" t="s">
        <v>5</v>
      </c>
      <c r="H314" s="2945"/>
      <c r="I314" s="2945"/>
      <c r="J314" s="2945"/>
      <c r="K314" s="2945"/>
      <c r="L314" s="2945"/>
      <c r="M314" s="2945"/>
      <c r="N314" s="2945"/>
      <c r="O314" s="2945"/>
      <c r="P314" s="2945"/>
      <c r="Q314" s="2945"/>
      <c r="R314" s="2945"/>
      <c r="S314" s="2945"/>
      <c r="T314" s="2945"/>
      <c r="U314" s="2945"/>
      <c r="V314" s="2945"/>
      <c r="W314" s="2945"/>
      <c r="X314" s="2945"/>
      <c r="Y314" s="2945"/>
      <c r="Z314" s="2945"/>
      <c r="AA314" s="2945"/>
      <c r="AB314" s="2945"/>
      <c r="AC314" s="2945"/>
      <c r="AD314" s="2945"/>
      <c r="AE314" s="2945"/>
      <c r="AF314" s="2945"/>
      <c r="AG314" s="2945"/>
      <c r="AH314" s="2945"/>
      <c r="AI314" s="2945"/>
      <c r="AJ314" s="2945"/>
      <c r="AK314" s="2945"/>
      <c r="AL314" s="2945"/>
      <c r="AM314" s="2945"/>
      <c r="AN314" s="2945"/>
      <c r="AO314" s="2945"/>
      <c r="AP314" s="2929"/>
      <c r="AQ314" s="2946" t="s">
        <v>7</v>
      </c>
      <c r="AR314" s="2911" t="s">
        <v>278</v>
      </c>
      <c r="BV314" s="3"/>
      <c r="BW314" s="3"/>
      <c r="CH314" s="14"/>
      <c r="CI314" s="14"/>
      <c r="CJ314" s="14"/>
      <c r="CK314" s="14"/>
      <c r="CL314" s="14"/>
      <c r="CM314" s="14"/>
      <c r="CN314" s="14"/>
    </row>
    <row r="315" spans="1:92" ht="32.1" customHeight="1" x14ac:dyDescent="0.2">
      <c r="A315" s="2933"/>
      <c r="B315" s="2934"/>
      <c r="C315" s="2935"/>
      <c r="D315" s="2942"/>
      <c r="E315" s="2943"/>
      <c r="F315" s="2944"/>
      <c r="G315" s="2949" t="s">
        <v>13</v>
      </c>
      <c r="H315" s="2950"/>
      <c r="I315" s="2914" t="s">
        <v>14</v>
      </c>
      <c r="J315" s="2929"/>
      <c r="K315" s="2945" t="s">
        <v>15</v>
      </c>
      <c r="L315" s="2929"/>
      <c r="M315" s="2914" t="s">
        <v>16</v>
      </c>
      <c r="N315" s="2929"/>
      <c r="O315" s="2914" t="s">
        <v>17</v>
      </c>
      <c r="P315" s="2929"/>
      <c r="Q315" s="2914" t="s">
        <v>18</v>
      </c>
      <c r="R315" s="2929"/>
      <c r="S315" s="2914" t="s">
        <v>19</v>
      </c>
      <c r="T315" s="2929"/>
      <c r="U315" s="2914" t="s">
        <v>20</v>
      </c>
      <c r="V315" s="2929"/>
      <c r="W315" s="2914" t="s">
        <v>21</v>
      </c>
      <c r="X315" s="2929"/>
      <c r="Y315" s="2914" t="s">
        <v>22</v>
      </c>
      <c r="Z315" s="2916"/>
      <c r="AA315" s="2914" t="s">
        <v>23</v>
      </c>
      <c r="AB315" s="2916"/>
      <c r="AC315" s="2914" t="s">
        <v>24</v>
      </c>
      <c r="AD315" s="2916"/>
      <c r="AE315" s="2914" t="s">
        <v>25</v>
      </c>
      <c r="AF315" s="2916"/>
      <c r="AG315" s="2914" t="s">
        <v>26</v>
      </c>
      <c r="AH315" s="2916"/>
      <c r="AI315" s="2914" t="s">
        <v>27</v>
      </c>
      <c r="AJ315" s="2916"/>
      <c r="AK315" s="2914" t="s">
        <v>28</v>
      </c>
      <c r="AL315" s="2916"/>
      <c r="AM315" s="2914" t="s">
        <v>29</v>
      </c>
      <c r="AN315" s="2916"/>
      <c r="AO315" s="2914" t="s">
        <v>30</v>
      </c>
      <c r="AP315" s="2916"/>
      <c r="AQ315" s="2947"/>
      <c r="AR315" s="2912"/>
      <c r="BV315" s="3"/>
      <c r="BW315" s="3"/>
      <c r="CH315" s="14"/>
      <c r="CI315" s="14"/>
      <c r="CJ315" s="14"/>
      <c r="CK315" s="14"/>
      <c r="CL315" s="14"/>
      <c r="CM315" s="14"/>
      <c r="CN315" s="14"/>
    </row>
    <row r="316" spans="1:92" ht="16.350000000000001" customHeight="1" x14ac:dyDescent="0.2">
      <c r="A316" s="2936"/>
      <c r="B316" s="2937"/>
      <c r="C316" s="2938"/>
      <c r="D316" s="582" t="s">
        <v>31</v>
      </c>
      <c r="E316" s="583" t="s">
        <v>32</v>
      </c>
      <c r="F316" s="584" t="s">
        <v>33</v>
      </c>
      <c r="G316" s="585" t="s">
        <v>32</v>
      </c>
      <c r="H316" s="586" t="s">
        <v>33</v>
      </c>
      <c r="I316" s="587" t="s">
        <v>32</v>
      </c>
      <c r="J316" s="586" t="s">
        <v>33</v>
      </c>
      <c r="K316" s="587" t="s">
        <v>32</v>
      </c>
      <c r="L316" s="586" t="s">
        <v>33</v>
      </c>
      <c r="M316" s="587" t="s">
        <v>32</v>
      </c>
      <c r="N316" s="586" t="s">
        <v>33</v>
      </c>
      <c r="O316" s="587" t="s">
        <v>32</v>
      </c>
      <c r="P316" s="586" t="s">
        <v>33</v>
      </c>
      <c r="Q316" s="587" t="s">
        <v>32</v>
      </c>
      <c r="R316" s="586" t="s">
        <v>33</v>
      </c>
      <c r="S316" s="587" t="s">
        <v>32</v>
      </c>
      <c r="T316" s="586" t="s">
        <v>33</v>
      </c>
      <c r="U316" s="587" t="s">
        <v>32</v>
      </c>
      <c r="V316" s="586" t="s">
        <v>33</v>
      </c>
      <c r="W316" s="587" t="s">
        <v>32</v>
      </c>
      <c r="X316" s="586" t="s">
        <v>33</v>
      </c>
      <c r="Y316" s="587" t="s">
        <v>32</v>
      </c>
      <c r="Z316" s="586" t="s">
        <v>33</v>
      </c>
      <c r="AA316" s="587" t="s">
        <v>32</v>
      </c>
      <c r="AB316" s="586" t="s">
        <v>33</v>
      </c>
      <c r="AC316" s="587" t="s">
        <v>32</v>
      </c>
      <c r="AD316" s="586" t="s">
        <v>33</v>
      </c>
      <c r="AE316" s="587" t="s">
        <v>32</v>
      </c>
      <c r="AF316" s="586" t="s">
        <v>33</v>
      </c>
      <c r="AG316" s="587" t="s">
        <v>32</v>
      </c>
      <c r="AH316" s="586" t="s">
        <v>33</v>
      </c>
      <c r="AI316" s="587" t="s">
        <v>32</v>
      </c>
      <c r="AJ316" s="586" t="s">
        <v>33</v>
      </c>
      <c r="AK316" s="587" t="s">
        <v>32</v>
      </c>
      <c r="AL316" s="586" t="s">
        <v>33</v>
      </c>
      <c r="AM316" s="587" t="s">
        <v>32</v>
      </c>
      <c r="AN316" s="586" t="s">
        <v>33</v>
      </c>
      <c r="AO316" s="587" t="s">
        <v>32</v>
      </c>
      <c r="AP316" s="586" t="s">
        <v>33</v>
      </c>
      <c r="AQ316" s="2948"/>
      <c r="AR316" s="2913"/>
      <c r="BV316" s="3"/>
      <c r="BW316" s="3"/>
      <c r="CH316" s="14"/>
      <c r="CI316" s="14"/>
      <c r="CJ316" s="14"/>
      <c r="CK316" s="14"/>
      <c r="CL316" s="14"/>
      <c r="CM316" s="14"/>
      <c r="CN316" s="14"/>
    </row>
    <row r="317" spans="1:92" ht="16.350000000000001" customHeight="1" x14ac:dyDescent="0.2">
      <c r="A317" s="2917" t="s">
        <v>46</v>
      </c>
      <c r="B317" s="2918"/>
      <c r="C317" s="2919"/>
      <c r="D317" s="267">
        <f>SUM(E317:F317)</f>
        <v>0</v>
      </c>
      <c r="E317" s="588">
        <f>SUM(G317+I317+K317+M317+O317+Q317+S317+U317+W317+Y317+AA317+AC317+AE317+AG317+AI317+AK317+AM317+AO317)</f>
        <v>0</v>
      </c>
      <c r="F317" s="588">
        <f>SUM(H317+J317+L317+N317+P317+R317+T317+V317+X317+Z317+AB317+AD317+AF317+AH317+AJ317+AL317+AN317+AP317)</f>
        <v>0</v>
      </c>
      <c r="G317" s="589"/>
      <c r="H317" s="60"/>
      <c r="I317" s="589"/>
      <c r="J317" s="60"/>
      <c r="K317" s="589"/>
      <c r="L317" s="60"/>
      <c r="M317" s="589"/>
      <c r="N317" s="60"/>
      <c r="O317" s="589"/>
      <c r="P317" s="60"/>
      <c r="Q317" s="589"/>
      <c r="R317" s="60"/>
      <c r="S317" s="589"/>
      <c r="T317" s="60"/>
      <c r="U317" s="589"/>
      <c r="V317" s="60"/>
      <c r="W317" s="589"/>
      <c r="X317" s="60"/>
      <c r="Y317" s="589"/>
      <c r="Z317" s="60"/>
      <c r="AA317" s="589"/>
      <c r="AB317" s="60"/>
      <c r="AC317" s="589"/>
      <c r="AD317" s="60"/>
      <c r="AE317" s="589"/>
      <c r="AF317" s="60"/>
      <c r="AG317" s="589"/>
      <c r="AH317" s="60"/>
      <c r="AI317" s="589"/>
      <c r="AJ317" s="60"/>
      <c r="AK317" s="589"/>
      <c r="AL317" s="60"/>
      <c r="AM317" s="589"/>
      <c r="AN317" s="60"/>
      <c r="AO317" s="589"/>
      <c r="AP317" s="64"/>
      <c r="AQ317" s="319"/>
      <c r="AR317" s="318"/>
      <c r="AS317" s="29" t="str">
        <f t="shared" ref="AS317:AS321" si="194">$CA317&amp;$CB317&amp;$CC317&amp;$CD317&amp;$CE317&amp;$CF317&amp;$CG317</f>
        <v/>
      </c>
      <c r="BV317" s="3"/>
      <c r="BW317" s="3"/>
      <c r="CA317" s="31" t="str">
        <f>IF(CH317=1,"* Las actividades de 60 años NO DEBE ser mayor que el de 60-64 Años. ","")</f>
        <v/>
      </c>
      <c r="CB317" s="31" t="str">
        <f>IF(AND(D317&lt;&gt;0,AQ317=""),"* Recuerde que las Embarazadas deben ser incluídas en el ingreso por rango Etario (Digite CEROS si no tiene). ",IF(F317&lt;AQ317,"* Las Embarazadas NO DEBEN ser mayor al total de Mujeres. ",""))</f>
        <v/>
      </c>
      <c r="CH317" s="32">
        <f>IF((AK317+AL317)&lt;AR317,1,0)</f>
        <v>0</v>
      </c>
      <c r="CI317" s="32">
        <f>IF(AND(D317&lt;&gt;0,AQ317=""),1,IF(F317&lt;AQ317,1,0))</f>
        <v>0</v>
      </c>
      <c r="CK317" s="14"/>
      <c r="CL317" s="14"/>
      <c r="CM317" s="14"/>
      <c r="CN317" s="14"/>
    </row>
    <row r="318" spans="1:92" ht="16.350000000000001" customHeight="1" x14ac:dyDescent="0.2">
      <c r="A318" s="2920" t="s">
        <v>279</v>
      </c>
      <c r="B318" s="2921"/>
      <c r="C318" s="2922"/>
      <c r="D318" s="435">
        <f t="shared" ref="D318:D320" si="195">SUM(E318:F318)</f>
        <v>0</v>
      </c>
      <c r="E318" s="590">
        <f t="shared" ref="E318:F320" si="196">SUM(G318+I318+K318+M318+O318+Q318+S318+U318+W318+Y318+AA318+AC318+AE318+AG318+AI318+AK318+AM318+AO318)</f>
        <v>0</v>
      </c>
      <c r="F318" s="590">
        <f t="shared" si="196"/>
        <v>0</v>
      </c>
      <c r="G318" s="69"/>
      <c r="H318" s="38"/>
      <c r="I318" s="69"/>
      <c r="J318" s="38"/>
      <c r="K318" s="69"/>
      <c r="L318" s="38"/>
      <c r="M318" s="69"/>
      <c r="N318" s="38"/>
      <c r="O318" s="69"/>
      <c r="P318" s="38"/>
      <c r="Q318" s="69"/>
      <c r="R318" s="38"/>
      <c r="S318" s="69"/>
      <c r="T318" s="38"/>
      <c r="U318" s="69"/>
      <c r="V318" s="38"/>
      <c r="W318" s="69"/>
      <c r="X318" s="38"/>
      <c r="Y318" s="69"/>
      <c r="Z318" s="38"/>
      <c r="AA318" s="69"/>
      <c r="AB318" s="38"/>
      <c r="AC318" s="69"/>
      <c r="AD318" s="38"/>
      <c r="AE318" s="69"/>
      <c r="AF318" s="38"/>
      <c r="AG318" s="69"/>
      <c r="AH318" s="38"/>
      <c r="AI318" s="69"/>
      <c r="AJ318" s="38"/>
      <c r="AK318" s="69"/>
      <c r="AL318" s="38"/>
      <c r="AM318" s="69"/>
      <c r="AN318" s="38"/>
      <c r="AO318" s="69"/>
      <c r="AP318" s="39"/>
      <c r="AQ318" s="314"/>
      <c r="AR318" s="40"/>
      <c r="AS318" s="29" t="str">
        <f t="shared" si="194"/>
        <v/>
      </c>
      <c r="BV318" s="3"/>
      <c r="BW318" s="3"/>
      <c r="CA318" s="31" t="str">
        <f t="shared" ref="CA318:CA321" si="197">IF(CH318=1,"* Las actividades de 60 años NO DEBE ser mayor que el de 60-64 Años. ","")</f>
        <v/>
      </c>
      <c r="CB318" s="31" t="str">
        <f t="shared" ref="CB318:CB321" si="198">IF(AND(D318&lt;&gt;0,AQ318=""),"* Recuerde que las Embarazadas deben ser incluídas en el ingreso por rango Etario (Digite CEROS si no tiene). ",IF(F318&lt;AQ318,"* Las Embarazadas NO DEBEN ser mayor al total de Mujeres. ",""))</f>
        <v/>
      </c>
      <c r="CH318" s="32">
        <f t="shared" ref="CH318:CH321" si="199">IF((AK318+AL318)&lt;AR318,1,0)</f>
        <v>0</v>
      </c>
      <c r="CI318" s="32">
        <f t="shared" ref="CI318:CI321" si="200">IF(AND(D318&lt;&gt;0,AQ318=""),1,IF(F318&lt;AQ318,1,0))</f>
        <v>0</v>
      </c>
      <c r="CK318" s="14"/>
      <c r="CL318" s="14"/>
      <c r="CM318" s="14"/>
      <c r="CN318" s="14"/>
    </row>
    <row r="319" spans="1:92" ht="16.350000000000001" customHeight="1" x14ac:dyDescent="0.2">
      <c r="A319" s="2920" t="s">
        <v>280</v>
      </c>
      <c r="B319" s="2921"/>
      <c r="C319" s="2922"/>
      <c r="D319" s="435">
        <f t="shared" si="195"/>
        <v>0</v>
      </c>
      <c r="E319" s="590">
        <f t="shared" si="196"/>
        <v>0</v>
      </c>
      <c r="F319" s="590">
        <f t="shared" si="196"/>
        <v>0</v>
      </c>
      <c r="G319" s="69"/>
      <c r="H319" s="38"/>
      <c r="I319" s="69"/>
      <c r="J319" s="38"/>
      <c r="K319" s="69"/>
      <c r="L319" s="38"/>
      <c r="M319" s="69"/>
      <c r="N319" s="38"/>
      <c r="O319" s="69"/>
      <c r="P319" s="38"/>
      <c r="Q319" s="69"/>
      <c r="R319" s="38"/>
      <c r="S319" s="69"/>
      <c r="T319" s="38"/>
      <c r="U319" s="69"/>
      <c r="V319" s="38"/>
      <c r="W319" s="69"/>
      <c r="X319" s="38"/>
      <c r="Y319" s="69"/>
      <c r="Z319" s="38"/>
      <c r="AA319" s="69"/>
      <c r="AB319" s="38"/>
      <c r="AC319" s="69"/>
      <c r="AD319" s="38"/>
      <c r="AE319" s="69"/>
      <c r="AF319" s="38"/>
      <c r="AG319" s="69"/>
      <c r="AH319" s="38"/>
      <c r="AI319" s="69"/>
      <c r="AJ319" s="38"/>
      <c r="AK319" s="69"/>
      <c r="AL319" s="38"/>
      <c r="AM319" s="69"/>
      <c r="AN319" s="38"/>
      <c r="AO319" s="69"/>
      <c r="AP319" s="39"/>
      <c r="AQ319" s="314"/>
      <c r="AR319" s="40"/>
      <c r="AS319" s="29" t="str">
        <f t="shared" si="194"/>
        <v/>
      </c>
      <c r="BV319" s="3"/>
      <c r="BW319" s="3"/>
      <c r="CA319" s="31" t="str">
        <f t="shared" si="197"/>
        <v/>
      </c>
      <c r="CB319" s="31" t="str">
        <f t="shared" si="198"/>
        <v/>
      </c>
      <c r="CH319" s="32">
        <f t="shared" si="199"/>
        <v>0</v>
      </c>
      <c r="CI319" s="32">
        <f t="shared" si="200"/>
        <v>0</v>
      </c>
      <c r="CK319" s="14"/>
      <c r="CL319" s="14"/>
      <c r="CM319" s="14"/>
      <c r="CN319" s="14"/>
    </row>
    <row r="320" spans="1:92" ht="16.350000000000001" customHeight="1" x14ac:dyDescent="0.2">
      <c r="A320" s="2923" t="s">
        <v>43</v>
      </c>
      <c r="B320" s="2924"/>
      <c r="C320" s="2925"/>
      <c r="D320" s="435">
        <f t="shared" si="195"/>
        <v>0</v>
      </c>
      <c r="E320" s="590">
        <f t="shared" si="196"/>
        <v>0</v>
      </c>
      <c r="F320" s="590">
        <f t="shared" si="196"/>
        <v>0</v>
      </c>
      <c r="G320" s="69"/>
      <c r="H320" s="38"/>
      <c r="I320" s="69"/>
      <c r="J320" s="38"/>
      <c r="K320" s="69"/>
      <c r="L320" s="38"/>
      <c r="M320" s="69"/>
      <c r="N320" s="38"/>
      <c r="O320" s="69"/>
      <c r="P320" s="38"/>
      <c r="Q320" s="69"/>
      <c r="R320" s="38"/>
      <c r="S320" s="69"/>
      <c r="T320" s="38"/>
      <c r="U320" s="69"/>
      <c r="V320" s="38"/>
      <c r="W320" s="69"/>
      <c r="X320" s="38"/>
      <c r="Y320" s="69"/>
      <c r="Z320" s="38"/>
      <c r="AA320" s="69"/>
      <c r="AB320" s="38"/>
      <c r="AC320" s="69"/>
      <c r="AD320" s="38"/>
      <c r="AE320" s="69"/>
      <c r="AF320" s="38"/>
      <c r="AG320" s="69"/>
      <c r="AH320" s="38"/>
      <c r="AI320" s="69"/>
      <c r="AJ320" s="38"/>
      <c r="AK320" s="69"/>
      <c r="AL320" s="38"/>
      <c r="AM320" s="69"/>
      <c r="AN320" s="38"/>
      <c r="AO320" s="69"/>
      <c r="AP320" s="39"/>
      <c r="AQ320" s="591"/>
      <c r="AR320" s="253"/>
      <c r="AS320" s="29" t="str">
        <f t="shared" si="194"/>
        <v/>
      </c>
      <c r="BV320" s="3"/>
      <c r="BW320" s="3"/>
      <c r="CA320" s="31" t="str">
        <f t="shared" si="197"/>
        <v/>
      </c>
      <c r="CB320" s="31" t="str">
        <f t="shared" si="198"/>
        <v/>
      </c>
      <c r="CH320" s="32">
        <f t="shared" si="199"/>
        <v>0</v>
      </c>
      <c r="CI320" s="32">
        <f t="shared" si="200"/>
        <v>0</v>
      </c>
      <c r="CK320" s="14"/>
      <c r="CL320" s="14"/>
      <c r="CM320" s="14"/>
      <c r="CN320" s="14"/>
    </row>
    <row r="321" spans="1:92" ht="16.350000000000001" customHeight="1" x14ac:dyDescent="0.2">
      <c r="A321" s="2926" t="s">
        <v>281</v>
      </c>
      <c r="B321" s="2927"/>
      <c r="C321" s="2928"/>
      <c r="D321" s="439">
        <f>SUM(E321:F321)</f>
        <v>0</v>
      </c>
      <c r="E321" s="592">
        <f>SUM(G321+I321+K321+M321+O321+Q321+S321+U321+W321+Y321+AA321+AC321+AE321+AG321+AI321+AK321+AM321+AO321)</f>
        <v>0</v>
      </c>
      <c r="F321" s="592">
        <f>SUM(H321+J321+L321+N321+P321+R321+T321+V321+X321+Z321+AB321+AD321+AF321+AH321+AJ321+AL321+AN321+AP321)</f>
        <v>0</v>
      </c>
      <c r="G321" s="76"/>
      <c r="H321" s="46"/>
      <c r="I321" s="76"/>
      <c r="J321" s="46"/>
      <c r="K321" s="76"/>
      <c r="L321" s="46"/>
      <c r="M321" s="76"/>
      <c r="N321" s="46"/>
      <c r="O321" s="76"/>
      <c r="P321" s="46"/>
      <c r="Q321" s="76"/>
      <c r="R321" s="46"/>
      <c r="S321" s="76"/>
      <c r="T321" s="46"/>
      <c r="U321" s="76"/>
      <c r="V321" s="46"/>
      <c r="W321" s="76"/>
      <c r="X321" s="46"/>
      <c r="Y321" s="76"/>
      <c r="Z321" s="46"/>
      <c r="AA321" s="76"/>
      <c r="AB321" s="46"/>
      <c r="AC321" s="76"/>
      <c r="AD321" s="46"/>
      <c r="AE321" s="76"/>
      <c r="AF321" s="46"/>
      <c r="AG321" s="76"/>
      <c r="AH321" s="46"/>
      <c r="AI321" s="76"/>
      <c r="AJ321" s="46"/>
      <c r="AK321" s="76"/>
      <c r="AL321" s="46"/>
      <c r="AM321" s="76"/>
      <c r="AN321" s="46"/>
      <c r="AO321" s="76"/>
      <c r="AP321" s="47"/>
      <c r="AQ321" s="331"/>
      <c r="AR321" s="48"/>
      <c r="AS321" s="29" t="str">
        <f t="shared" si="194"/>
        <v/>
      </c>
      <c r="BV321" s="3"/>
      <c r="BW321" s="3"/>
      <c r="CA321" s="31" t="str">
        <f t="shared" si="197"/>
        <v/>
      </c>
      <c r="CB321" s="31" t="str">
        <f t="shared" si="198"/>
        <v/>
      </c>
      <c r="CH321" s="32">
        <f t="shared" si="199"/>
        <v>0</v>
      </c>
      <c r="CI321" s="32">
        <f t="shared" si="200"/>
        <v>0</v>
      </c>
      <c r="CK321" s="14"/>
      <c r="CL321" s="14"/>
      <c r="CM321" s="14"/>
      <c r="CN321" s="14"/>
    </row>
    <row r="322" spans="1:92" ht="30.75" customHeight="1" x14ac:dyDescent="0.2">
      <c r="A322" s="237" t="s">
        <v>282</v>
      </c>
      <c r="B322" s="593"/>
      <c r="C322" s="593"/>
      <c r="D322" s="594"/>
      <c r="E322" s="595"/>
      <c r="F322" s="596"/>
      <c r="G322" s="9"/>
      <c r="H322" s="9"/>
      <c r="I322" s="9"/>
      <c r="J322" s="9"/>
      <c r="Q322" s="9" t="s">
        <v>283</v>
      </c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BV322" s="3"/>
      <c r="BW322" s="3"/>
      <c r="CH322" s="14"/>
      <c r="CI322" s="14"/>
      <c r="CJ322" s="14"/>
      <c r="CK322" s="14"/>
      <c r="CL322" s="14"/>
      <c r="CM322" s="14"/>
      <c r="CN322" s="14"/>
    </row>
    <row r="323" spans="1:92" ht="16.350000000000001" customHeight="1" x14ac:dyDescent="0.2">
      <c r="A323" s="2911" t="s">
        <v>260</v>
      </c>
      <c r="B323" s="2911" t="s">
        <v>284</v>
      </c>
      <c r="C323" s="2911" t="s">
        <v>285</v>
      </c>
      <c r="D323" s="2911" t="s">
        <v>286</v>
      </c>
      <c r="E323" s="2911" t="s">
        <v>287</v>
      </c>
      <c r="F323" s="9"/>
      <c r="G323" s="9"/>
      <c r="H323" s="9"/>
      <c r="I323" s="9"/>
      <c r="J323" s="9"/>
      <c r="BV323" s="3"/>
      <c r="BW323" s="3"/>
      <c r="CH323" s="14"/>
      <c r="CI323" s="14"/>
      <c r="CJ323" s="14"/>
      <c r="CK323" s="14"/>
      <c r="CL323" s="14"/>
      <c r="CM323" s="14"/>
      <c r="CN323" s="14"/>
    </row>
    <row r="324" spans="1:92" ht="32.1" customHeight="1" x14ac:dyDescent="0.2">
      <c r="A324" s="2912"/>
      <c r="B324" s="2912"/>
      <c r="C324" s="2912"/>
      <c r="D324" s="2912"/>
      <c r="E324" s="2912"/>
      <c r="F324" s="9"/>
      <c r="G324" s="9"/>
      <c r="H324" s="9"/>
      <c r="I324" s="9"/>
      <c r="J324" s="9"/>
      <c r="BV324" s="3"/>
      <c r="BW324" s="3"/>
      <c r="CH324" s="14"/>
      <c r="CI324" s="14"/>
      <c r="CJ324" s="14"/>
      <c r="CK324" s="14"/>
      <c r="CL324" s="14"/>
      <c r="CM324" s="14"/>
      <c r="CN324" s="14"/>
    </row>
    <row r="325" spans="1:92" ht="16.350000000000001" customHeight="1" x14ac:dyDescent="0.2">
      <c r="A325" s="2912"/>
      <c r="B325" s="2912"/>
      <c r="C325" s="2912"/>
      <c r="D325" s="2912"/>
      <c r="E325" s="2912"/>
      <c r="F325" s="9"/>
      <c r="G325" s="9"/>
      <c r="H325" s="9"/>
      <c r="I325" s="9"/>
      <c r="J325" s="9"/>
      <c r="BV325" s="3"/>
      <c r="BW325" s="3"/>
      <c r="CH325" s="14"/>
      <c r="CI325" s="14"/>
      <c r="CJ325" s="14"/>
      <c r="CK325" s="14"/>
      <c r="CL325" s="14"/>
      <c r="CM325" s="14"/>
      <c r="CN325" s="14"/>
    </row>
    <row r="326" spans="1:92" ht="16.350000000000001" customHeight="1" x14ac:dyDescent="0.2">
      <c r="A326" s="2913"/>
      <c r="B326" s="2913"/>
      <c r="C326" s="2913"/>
      <c r="D326" s="2913"/>
      <c r="E326" s="2913"/>
      <c r="F326" s="9"/>
      <c r="G326" s="9"/>
      <c r="H326" s="9"/>
      <c r="I326" s="9"/>
      <c r="J326" s="9"/>
      <c r="BV326" s="3"/>
      <c r="BW326" s="3"/>
      <c r="CH326" s="14"/>
      <c r="CI326" s="14"/>
      <c r="CJ326" s="14"/>
      <c r="CK326" s="14"/>
      <c r="CL326" s="14"/>
      <c r="CM326" s="14"/>
      <c r="CN326" s="14"/>
    </row>
    <row r="327" spans="1:92" ht="16.350000000000001" customHeight="1" x14ac:dyDescent="0.2">
      <c r="A327" s="597" t="s">
        <v>288</v>
      </c>
      <c r="B327" s="598"/>
      <c r="C327" s="599"/>
      <c r="D327" s="600">
        <f>SUM(D328:D330)</f>
        <v>0</v>
      </c>
      <c r="E327" s="600">
        <f>SUM(E328:E330)</f>
        <v>0</v>
      </c>
      <c r="F327" s="9"/>
      <c r="G327" s="9"/>
      <c r="H327" s="9"/>
      <c r="I327" s="9"/>
      <c r="J327" s="9"/>
      <c r="BV327" s="3"/>
      <c r="BW327" s="3"/>
      <c r="CH327" s="14"/>
      <c r="CI327" s="14"/>
      <c r="CJ327" s="14"/>
      <c r="CK327" s="14"/>
      <c r="CL327" s="14"/>
      <c r="CM327" s="14"/>
      <c r="CN327" s="14"/>
    </row>
    <row r="328" spans="1:92" ht="16.350000000000001" customHeight="1" x14ac:dyDescent="0.2">
      <c r="A328" s="399" t="s">
        <v>289</v>
      </c>
      <c r="B328" s="601"/>
      <c r="C328" s="390"/>
      <c r="D328" s="602"/>
      <c r="E328" s="240"/>
      <c r="F328" s="9"/>
      <c r="G328" s="9"/>
      <c r="H328" s="9"/>
      <c r="I328" s="9"/>
      <c r="J328" s="9"/>
      <c r="BV328" s="3"/>
      <c r="BW328" s="3"/>
      <c r="CH328" s="14"/>
      <c r="CI328" s="14"/>
      <c r="CJ328" s="14"/>
      <c r="CK328" s="14"/>
      <c r="CL328" s="14"/>
      <c r="CM328" s="14"/>
      <c r="CN328" s="14"/>
    </row>
    <row r="329" spans="1:92" ht="16.350000000000001" customHeight="1" x14ac:dyDescent="0.2">
      <c r="A329" s="405" t="s">
        <v>290</v>
      </c>
      <c r="B329" s="110"/>
      <c r="C329" s="603"/>
      <c r="D329" s="604"/>
      <c r="E329" s="40"/>
      <c r="F329" s="9"/>
      <c r="G329" s="9"/>
      <c r="H329" s="9"/>
      <c r="I329" s="9"/>
      <c r="J329" s="9"/>
      <c r="BV329" s="3"/>
      <c r="BW329" s="3"/>
      <c r="CH329" s="14"/>
      <c r="CI329" s="14"/>
      <c r="CJ329" s="14"/>
      <c r="CK329" s="14"/>
      <c r="CL329" s="14"/>
      <c r="CM329" s="14"/>
      <c r="CN329" s="14"/>
    </row>
    <row r="330" spans="1:92" ht="16.350000000000001" customHeight="1" x14ac:dyDescent="0.2">
      <c r="A330" s="236" t="s">
        <v>291</v>
      </c>
      <c r="B330" s="605"/>
      <c r="C330" s="393"/>
      <c r="D330" s="345"/>
      <c r="E330" s="48"/>
      <c r="F330" s="9"/>
      <c r="G330" s="9"/>
      <c r="H330" s="9"/>
      <c r="I330" s="9"/>
      <c r="J330" s="9"/>
      <c r="BV330" s="3"/>
      <c r="BW330" s="3"/>
      <c r="CH330" s="14"/>
      <c r="CI330" s="14"/>
      <c r="CJ330" s="14"/>
      <c r="CK330" s="14"/>
      <c r="CL330" s="14"/>
      <c r="CM330" s="14"/>
      <c r="CN330" s="14"/>
    </row>
    <row r="331" spans="1:92" ht="33.75" customHeight="1" x14ac:dyDescent="0.2">
      <c r="A331" s="237" t="s">
        <v>292</v>
      </c>
      <c r="B331" s="606"/>
      <c r="C331" s="606"/>
      <c r="D331" s="607"/>
      <c r="E331" s="608"/>
      <c r="F331" s="9"/>
      <c r="G331" s="9"/>
      <c r="H331" s="9"/>
      <c r="I331" s="9"/>
      <c r="J331" s="9"/>
      <c r="BV331" s="3"/>
      <c r="BW331" s="3"/>
      <c r="CH331" s="14"/>
      <c r="CI331" s="14"/>
      <c r="CJ331" s="14"/>
      <c r="CK331" s="14"/>
      <c r="CL331" s="14"/>
      <c r="CM331" s="14"/>
      <c r="CN331" s="14"/>
    </row>
    <row r="332" spans="1:92" ht="38.25" customHeight="1" x14ac:dyDescent="0.2">
      <c r="A332" s="2914" t="s">
        <v>293</v>
      </c>
      <c r="B332" s="2915"/>
      <c r="C332" s="609" t="s">
        <v>294</v>
      </c>
      <c r="D332" s="609" t="s">
        <v>295</v>
      </c>
      <c r="E332" s="609" t="s">
        <v>296</v>
      </c>
      <c r="F332" s="9"/>
      <c r="G332" s="9"/>
      <c r="H332" s="9"/>
      <c r="I332" s="9"/>
      <c r="J332" s="9"/>
      <c r="BV332" s="3"/>
      <c r="BW332" s="3"/>
    </row>
    <row r="333" spans="1:92" x14ac:dyDescent="0.2">
      <c r="A333" s="2905" t="s">
        <v>93</v>
      </c>
      <c r="B333" s="2906"/>
      <c r="C333" s="240"/>
      <c r="D333" s="240"/>
      <c r="E333" s="240"/>
      <c r="F333" s="9"/>
      <c r="G333" s="9"/>
      <c r="H333" s="9"/>
      <c r="I333" s="9"/>
      <c r="J333" s="9"/>
      <c r="BV333" s="3"/>
      <c r="BW333" s="3"/>
    </row>
    <row r="334" spans="1:92" ht="14.25" customHeight="1" x14ac:dyDescent="0.2">
      <c r="A334" s="2907" t="s">
        <v>105</v>
      </c>
      <c r="B334" s="2908"/>
      <c r="C334" s="40"/>
      <c r="D334" s="40"/>
      <c r="E334" s="40"/>
      <c r="F334" s="9"/>
      <c r="G334" s="9"/>
      <c r="H334" s="9"/>
      <c r="I334" s="9"/>
      <c r="J334" s="9"/>
      <c r="BV334" s="3"/>
      <c r="BW334" s="3"/>
    </row>
    <row r="335" spans="1:92" ht="16.350000000000001" customHeight="1" x14ac:dyDescent="0.2">
      <c r="A335" s="2909" t="s">
        <v>297</v>
      </c>
      <c r="B335" s="2910"/>
      <c r="C335" s="40"/>
      <c r="D335" s="40"/>
      <c r="E335" s="40"/>
      <c r="F335" s="9"/>
      <c r="G335" s="9"/>
      <c r="H335" s="9"/>
      <c r="I335" s="9"/>
      <c r="J335" s="9"/>
      <c r="BV335" s="3"/>
      <c r="BW335" s="3"/>
    </row>
    <row r="336" spans="1:92" ht="16.350000000000001" customHeight="1" x14ac:dyDescent="0.2">
      <c r="A336" s="2907" t="s">
        <v>270</v>
      </c>
      <c r="B336" s="2908"/>
      <c r="C336" s="40"/>
      <c r="D336" s="40"/>
      <c r="E336" s="40"/>
      <c r="F336" s="9"/>
      <c r="G336" s="9"/>
      <c r="H336" s="9"/>
      <c r="I336" s="9"/>
      <c r="J336" s="9"/>
      <c r="BV336" s="3"/>
      <c r="BW336" s="3"/>
    </row>
    <row r="337" spans="1:75" ht="16.350000000000001" customHeight="1" x14ac:dyDescent="0.2">
      <c r="A337" s="2907" t="s">
        <v>104</v>
      </c>
      <c r="B337" s="2908"/>
      <c r="C337" s="40"/>
      <c r="D337" s="40"/>
      <c r="E337" s="40"/>
      <c r="F337" s="9"/>
      <c r="G337" s="9"/>
      <c r="H337" s="9"/>
      <c r="I337" s="9"/>
      <c r="J337" s="9"/>
      <c r="BV337" s="3"/>
      <c r="BW337" s="3"/>
    </row>
    <row r="338" spans="1:75" ht="16.350000000000001" customHeight="1" x14ac:dyDescent="0.2">
      <c r="A338" s="2907" t="s">
        <v>94</v>
      </c>
      <c r="B338" s="2908"/>
      <c r="C338" s="40"/>
      <c r="D338" s="40"/>
      <c r="E338" s="40"/>
      <c r="F338" s="9"/>
      <c r="G338" s="9"/>
      <c r="H338" s="9"/>
      <c r="I338" s="9"/>
      <c r="J338" s="9"/>
      <c r="BV338" s="3"/>
      <c r="BW338" s="3"/>
    </row>
    <row r="339" spans="1:75" ht="16.350000000000001" customHeight="1" x14ac:dyDescent="0.2">
      <c r="A339" s="2899" t="s">
        <v>99</v>
      </c>
      <c r="B339" s="2900"/>
      <c r="C339" s="40"/>
      <c r="D339" s="40"/>
      <c r="E339" s="40"/>
      <c r="F339" s="9"/>
      <c r="G339" s="9"/>
      <c r="H339" s="9"/>
      <c r="I339" s="9"/>
      <c r="J339" s="9"/>
      <c r="BV339" s="3"/>
      <c r="BW339" s="3"/>
    </row>
    <row r="340" spans="1:75" ht="16.350000000000001" customHeight="1" x14ac:dyDescent="0.2">
      <c r="A340" s="2901" t="s">
        <v>108</v>
      </c>
      <c r="B340" s="2902"/>
      <c r="C340" s="40"/>
      <c r="D340" s="40"/>
      <c r="E340" s="40"/>
      <c r="F340" s="9"/>
      <c r="G340" s="9"/>
      <c r="H340" s="9"/>
      <c r="I340" s="9"/>
      <c r="J340" s="9"/>
      <c r="BV340" s="3"/>
      <c r="BW340" s="3"/>
    </row>
    <row r="341" spans="1:75" ht="16.350000000000001" customHeight="1" x14ac:dyDescent="0.2">
      <c r="A341" s="2901" t="s">
        <v>106</v>
      </c>
      <c r="B341" s="2902"/>
      <c r="C341" s="40"/>
      <c r="D341" s="40"/>
      <c r="E341" s="40"/>
      <c r="F341" s="9"/>
      <c r="G341" s="9"/>
      <c r="H341" s="9"/>
      <c r="I341" s="9"/>
      <c r="J341" s="9"/>
      <c r="BV341" s="3"/>
      <c r="BW341" s="3"/>
    </row>
    <row r="342" spans="1:75" ht="14.25" customHeight="1" x14ac:dyDescent="0.2">
      <c r="A342" s="2903" t="s">
        <v>107</v>
      </c>
      <c r="B342" s="2904"/>
      <c r="C342" s="48"/>
      <c r="D342" s="48"/>
      <c r="E342" s="48"/>
      <c r="F342" s="9"/>
      <c r="G342" s="9"/>
      <c r="H342" s="9"/>
      <c r="I342" s="9"/>
      <c r="J342" s="9"/>
      <c r="BV342" s="3"/>
      <c r="BW342" s="3"/>
    </row>
    <row r="343" spans="1:75" x14ac:dyDescent="0.2">
      <c r="BV343" s="3"/>
      <c r="BW343" s="3"/>
    </row>
    <row r="344" spans="1:75" x14ac:dyDescent="0.2">
      <c r="BV344" s="3"/>
      <c r="BW344" s="3"/>
    </row>
    <row r="345" spans="1:75" x14ac:dyDescent="0.2">
      <c r="BV345" s="3"/>
      <c r="BW345" s="3"/>
    </row>
    <row r="346" spans="1:75" x14ac:dyDescent="0.2">
      <c r="BV346" s="3"/>
      <c r="BW346" s="3"/>
    </row>
    <row r="347" spans="1:75" x14ac:dyDescent="0.2">
      <c r="BV347" s="3"/>
      <c r="BW347" s="3"/>
    </row>
    <row r="348" spans="1:75" x14ac:dyDescent="0.2">
      <c r="BV348" s="3"/>
      <c r="BW348" s="3"/>
    </row>
    <row r="349" spans="1:75" x14ac:dyDescent="0.2">
      <c r="BV349" s="3"/>
      <c r="BW349" s="3"/>
    </row>
    <row r="350" spans="1:75" x14ac:dyDescent="0.2">
      <c r="BV350" s="3"/>
      <c r="BW350" s="3"/>
    </row>
    <row r="351" spans="1:75" x14ac:dyDescent="0.2">
      <c r="BV351" s="3"/>
      <c r="BW351" s="3"/>
    </row>
    <row r="352" spans="1:75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1:98" x14ac:dyDescent="0.2">
      <c r="BV369" s="3"/>
      <c r="BW369" s="3"/>
    </row>
    <row r="370" spans="1:98" x14ac:dyDescent="0.2">
      <c r="BV370" s="3"/>
      <c r="BW370" s="3"/>
    </row>
    <row r="371" spans="1:98" x14ac:dyDescent="0.2">
      <c r="BV371" s="3"/>
      <c r="BW371" s="3"/>
    </row>
    <row r="372" spans="1:98" x14ac:dyDescent="0.2">
      <c r="BV372" s="3"/>
      <c r="BW372" s="3"/>
    </row>
    <row r="373" spans="1:98" x14ac:dyDescent="0.2">
      <c r="BV373" s="3"/>
      <c r="BW373" s="3"/>
    </row>
    <row r="374" spans="1:98" x14ac:dyDescent="0.2">
      <c r="BV374" s="3"/>
      <c r="BW374" s="3"/>
    </row>
    <row r="375" spans="1:98" x14ac:dyDescent="0.2">
      <c r="BV375" s="3"/>
      <c r="BW375" s="3"/>
    </row>
    <row r="376" spans="1:98" x14ac:dyDescent="0.2">
      <c r="BV376" s="3"/>
      <c r="BW376" s="3"/>
    </row>
    <row r="377" spans="1:98" x14ac:dyDescent="0.2">
      <c r="BV377" s="3"/>
      <c r="BW377" s="3"/>
    </row>
    <row r="378" spans="1:98" s="610" customFormat="1" hidden="1" x14ac:dyDescent="0.2">
      <c r="A378" s="610">
        <f>SUM(D12:D15,D36,D64,D67:I77,D85:D86,D145,D159,D164:D198,D203:D206,D213:D216,D307:D312,D317:D321,B327:C327,D328:E330,C333:C342)</f>
        <v>20879</v>
      </c>
      <c r="B378" s="610">
        <f>SUM(CH9:CN342)</f>
        <v>0</v>
      </c>
      <c r="AQ378" s="2"/>
      <c r="AR378" s="2"/>
      <c r="AS378" s="2"/>
      <c r="AT378" s="2"/>
      <c r="AU378" s="2"/>
      <c r="AV378" s="2"/>
      <c r="AW378" s="2"/>
      <c r="BV378" s="611"/>
      <c r="BW378" s="611"/>
      <c r="BX378" s="611"/>
      <c r="BY378" s="611"/>
      <c r="BZ378" s="611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</row>
    <row r="379" spans="1:98" ht="12" customHeight="1" x14ac:dyDescent="0.2">
      <c r="AQ379" s="610"/>
      <c r="AR379" s="610"/>
      <c r="AS379" s="610"/>
      <c r="AT379" s="610"/>
      <c r="AU379" s="610"/>
      <c r="AV379" s="610"/>
      <c r="AW379" s="610"/>
      <c r="BV379" s="3"/>
      <c r="BW379" s="3"/>
    </row>
    <row r="381" spans="1:98" x14ac:dyDescent="0.2">
      <c r="BV381" s="3"/>
      <c r="BW381" s="3"/>
    </row>
    <row r="382" spans="1:98" x14ac:dyDescent="0.2">
      <c r="BV382" s="3"/>
      <c r="BW382" s="3"/>
    </row>
    <row r="383" spans="1:98" x14ac:dyDescent="0.2">
      <c r="BV383" s="3"/>
      <c r="BW383" s="3"/>
    </row>
    <row r="384" spans="1:98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  <row r="395" spans="74:75" x14ac:dyDescent="0.2">
      <c r="BV395" s="3"/>
      <c r="BW395" s="3"/>
    </row>
    <row r="396" spans="74:75" x14ac:dyDescent="0.2">
      <c r="BV396" s="3"/>
      <c r="BW396" s="3"/>
    </row>
    <row r="397" spans="74:75" x14ac:dyDescent="0.2">
      <c r="BV397" s="3"/>
      <c r="BW397" s="3"/>
    </row>
    <row r="398" spans="74:75" x14ac:dyDescent="0.2">
      <c r="BV398" s="3"/>
      <c r="BW398" s="3"/>
    </row>
    <row r="399" spans="74:75" x14ac:dyDescent="0.2">
      <c r="BV399" s="3"/>
      <c r="BW399" s="3"/>
    </row>
    <row r="400" spans="74:75" x14ac:dyDescent="0.2">
      <c r="BV400" s="3"/>
      <c r="BW400" s="3"/>
    </row>
    <row r="401" spans="74:75" x14ac:dyDescent="0.2">
      <c r="BV401" s="3"/>
      <c r="BW401" s="3"/>
    </row>
    <row r="402" spans="74:75" x14ac:dyDescent="0.2">
      <c r="BV402" s="3"/>
      <c r="BW402" s="3"/>
    </row>
    <row r="403" spans="74:75" x14ac:dyDescent="0.2">
      <c r="BV403" s="3"/>
      <c r="BW403" s="3"/>
    </row>
    <row r="404" spans="74:75" x14ac:dyDescent="0.2">
      <c r="BV404" s="3"/>
      <c r="BW404" s="3"/>
    </row>
    <row r="405" spans="74:75" x14ac:dyDescent="0.2">
      <c r="BV405" s="3"/>
      <c r="BW405" s="3"/>
    </row>
    <row r="406" spans="74:75" x14ac:dyDescent="0.2">
      <c r="BV406" s="3"/>
      <c r="BW406" s="3"/>
    </row>
    <row r="407" spans="74:75" x14ac:dyDescent="0.2">
      <c r="BV407" s="3"/>
      <c r="BW407" s="3"/>
    </row>
    <row r="408" spans="74:75" x14ac:dyDescent="0.2">
      <c r="BV408" s="3"/>
      <c r="BW408" s="3"/>
    </row>
    <row r="409" spans="74:75" x14ac:dyDescent="0.2">
      <c r="BV409" s="3"/>
      <c r="BW409" s="3"/>
    </row>
    <row r="410" spans="74:75" x14ac:dyDescent="0.2">
      <c r="BV410" s="3"/>
      <c r="BW410" s="3"/>
    </row>
    <row r="411" spans="74:75" x14ac:dyDescent="0.2">
      <c r="BV411" s="3"/>
      <c r="BW411" s="3"/>
    </row>
    <row r="412" spans="74:75" x14ac:dyDescent="0.2">
      <c r="BV412" s="3"/>
      <c r="BW412" s="3"/>
    </row>
    <row r="413" spans="74:75" x14ac:dyDescent="0.2">
      <c r="BV413" s="3"/>
      <c r="BW413" s="3"/>
    </row>
    <row r="414" spans="74:75" x14ac:dyDescent="0.2">
      <c r="BV414" s="3"/>
      <c r="BW414" s="3"/>
    </row>
    <row r="415" spans="74:75" x14ac:dyDescent="0.2">
      <c r="BV415" s="3"/>
      <c r="BW415" s="3"/>
    </row>
    <row r="416" spans="74:75" x14ac:dyDescent="0.2">
      <c r="BV416" s="3"/>
      <c r="BW416" s="3"/>
    </row>
    <row r="417" spans="74:75" x14ac:dyDescent="0.2">
      <c r="BV417" s="3"/>
      <c r="BW417" s="3"/>
    </row>
    <row r="418" spans="74:75" x14ac:dyDescent="0.2">
      <c r="BV418" s="3"/>
      <c r="BW418" s="3"/>
    </row>
    <row r="419" spans="74:75" x14ac:dyDescent="0.2">
      <c r="BV419" s="3"/>
      <c r="BW419" s="3"/>
    </row>
    <row r="420" spans="74:75" x14ac:dyDescent="0.2">
      <c r="BV420" s="3"/>
      <c r="BW420" s="3"/>
    </row>
    <row r="421" spans="74:75" x14ac:dyDescent="0.2">
      <c r="BV421" s="3"/>
      <c r="BW421" s="3"/>
    </row>
    <row r="422" spans="74:75" x14ac:dyDescent="0.2">
      <c r="BV422" s="3"/>
      <c r="BW422" s="3"/>
    </row>
    <row r="423" spans="74:75" x14ac:dyDescent="0.2">
      <c r="BV423" s="3"/>
      <c r="BW423" s="3"/>
    </row>
    <row r="424" spans="74:75" x14ac:dyDescent="0.2">
      <c r="BV424" s="3"/>
      <c r="BW424" s="3"/>
    </row>
    <row r="425" spans="74:75" x14ac:dyDescent="0.2">
      <c r="BV425" s="3"/>
      <c r="BW425" s="3"/>
    </row>
    <row r="426" spans="74:75" x14ac:dyDescent="0.2">
      <c r="BV426" s="3"/>
      <c r="BW426" s="3"/>
    </row>
    <row r="427" spans="74:75" x14ac:dyDescent="0.2">
      <c r="BV427" s="3"/>
      <c r="BW427" s="3"/>
    </row>
  </sheetData>
  <mergeCells count="554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G10:H10"/>
    <mergeCell ref="I10:J10"/>
    <mergeCell ref="K10:L10"/>
    <mergeCell ref="M10:N10"/>
    <mergeCell ref="O10:P10"/>
    <mergeCell ref="Q10:R10"/>
    <mergeCell ref="AE10:AF10"/>
    <mergeCell ref="AG10:AH10"/>
    <mergeCell ref="AI10:AJ10"/>
    <mergeCell ref="AK10:AL10"/>
    <mergeCell ref="AM10:AN10"/>
    <mergeCell ref="AO10:AP10"/>
    <mergeCell ref="S10:T10"/>
    <mergeCell ref="U10:V10"/>
    <mergeCell ref="W10:X10"/>
    <mergeCell ref="Y10:Z10"/>
    <mergeCell ref="AA10:AB10"/>
    <mergeCell ref="AC10:AD10"/>
    <mergeCell ref="G17:H17"/>
    <mergeCell ref="I17:J17"/>
    <mergeCell ref="K17:L17"/>
    <mergeCell ref="M17:N17"/>
    <mergeCell ref="O17:P17"/>
    <mergeCell ref="Q17:R17"/>
    <mergeCell ref="A12:C12"/>
    <mergeCell ref="A13:C13"/>
    <mergeCell ref="A14:C14"/>
    <mergeCell ref="A15:C15"/>
    <mergeCell ref="A17:C18"/>
    <mergeCell ref="D17:F17"/>
    <mergeCell ref="AW17:AW18"/>
    <mergeCell ref="AX17:AX18"/>
    <mergeCell ref="A19:C19"/>
    <mergeCell ref="A20:C20"/>
    <mergeCell ref="A21:C21"/>
    <mergeCell ref="A22:C22"/>
    <mergeCell ref="AQ17:AQ18"/>
    <mergeCell ref="AR17:AR18"/>
    <mergeCell ref="AS17:AS18"/>
    <mergeCell ref="AT17:AT18"/>
    <mergeCell ref="AU17:AU18"/>
    <mergeCell ref="AV17:AV18"/>
    <mergeCell ref="AE17:AF17"/>
    <mergeCell ref="AG17:AH17"/>
    <mergeCell ref="AI17:AJ17"/>
    <mergeCell ref="AK17:AL17"/>
    <mergeCell ref="AM17:AN17"/>
    <mergeCell ref="AO17:AP17"/>
    <mergeCell ref="S17:T17"/>
    <mergeCell ref="U17:V17"/>
    <mergeCell ref="W17:X17"/>
    <mergeCell ref="Y17:Z17"/>
    <mergeCell ref="AA17:AB17"/>
    <mergeCell ref="AC17:AD17"/>
    <mergeCell ref="A29:C29"/>
    <mergeCell ref="A30:C30"/>
    <mergeCell ref="A31:C31"/>
    <mergeCell ref="A32:C32"/>
    <mergeCell ref="A33:C33"/>
    <mergeCell ref="A34:C34"/>
    <mergeCell ref="A23:C23"/>
    <mergeCell ref="A24:C24"/>
    <mergeCell ref="A25:C25"/>
    <mergeCell ref="A26:C26"/>
    <mergeCell ref="A27:C27"/>
    <mergeCell ref="A28:C28"/>
    <mergeCell ref="AR38:AR40"/>
    <mergeCell ref="AS38:AS40"/>
    <mergeCell ref="AT38:AT40"/>
    <mergeCell ref="AU38:AU40"/>
    <mergeCell ref="AV38:AV40"/>
    <mergeCell ref="AW38:AW40"/>
    <mergeCell ref="A35:C35"/>
    <mergeCell ref="A36:C36"/>
    <mergeCell ref="A38:C40"/>
    <mergeCell ref="D38:F39"/>
    <mergeCell ref="G38:AP38"/>
    <mergeCell ref="AQ38:AQ40"/>
    <mergeCell ref="G39:H39"/>
    <mergeCell ref="I39:J39"/>
    <mergeCell ref="K39:L39"/>
    <mergeCell ref="M39:N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O39:P39"/>
    <mergeCell ref="Q39:R39"/>
    <mergeCell ref="S39:T39"/>
    <mergeCell ref="U39:V39"/>
    <mergeCell ref="W39:X39"/>
    <mergeCell ref="Y39:Z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A83:C84"/>
    <mergeCell ref="D83:F83"/>
    <mergeCell ref="A85:A86"/>
    <mergeCell ref="B85:C85"/>
    <mergeCell ref="B86:C86"/>
    <mergeCell ref="A88:C90"/>
    <mergeCell ref="D88:F89"/>
    <mergeCell ref="A76:C76"/>
    <mergeCell ref="A77:C77"/>
    <mergeCell ref="A78:C78"/>
    <mergeCell ref="A79:C79"/>
    <mergeCell ref="A80:C80"/>
    <mergeCell ref="A81:C81"/>
    <mergeCell ref="AI89:AJ89"/>
    <mergeCell ref="AK89:AL89"/>
    <mergeCell ref="AM89:AN89"/>
    <mergeCell ref="AT88:AT90"/>
    <mergeCell ref="AU88:AU90"/>
    <mergeCell ref="AV88:AV90"/>
    <mergeCell ref="G89:H89"/>
    <mergeCell ref="I89:J89"/>
    <mergeCell ref="K89:L89"/>
    <mergeCell ref="M89:N89"/>
    <mergeCell ref="O89:P89"/>
    <mergeCell ref="Q89:R89"/>
    <mergeCell ref="S89:T89"/>
    <mergeCell ref="G88:AN88"/>
    <mergeCell ref="AO88:AO90"/>
    <mergeCell ref="AP88:AP90"/>
    <mergeCell ref="AQ88:AQ90"/>
    <mergeCell ref="AR88:AR90"/>
    <mergeCell ref="AS88:AS90"/>
    <mergeCell ref="U89:V89"/>
    <mergeCell ref="W89:X89"/>
    <mergeCell ref="Y89:Z89"/>
    <mergeCell ref="AA89:AB89"/>
    <mergeCell ref="A91:C91"/>
    <mergeCell ref="A92:C92"/>
    <mergeCell ref="A93:C93"/>
    <mergeCell ref="A94:C94"/>
    <mergeCell ref="A95:C95"/>
    <mergeCell ref="A96:C96"/>
    <mergeCell ref="AC89:AD89"/>
    <mergeCell ref="AE89:AF89"/>
    <mergeCell ref="AG89:AH89"/>
    <mergeCell ref="A103:C103"/>
    <mergeCell ref="A104:C104"/>
    <mergeCell ref="A105:C105"/>
    <mergeCell ref="A106:C106"/>
    <mergeCell ref="A107:C107"/>
    <mergeCell ref="A108:C108"/>
    <mergeCell ref="A97:C97"/>
    <mergeCell ref="A98:C98"/>
    <mergeCell ref="A99:C99"/>
    <mergeCell ref="A100:C100"/>
    <mergeCell ref="A101:C101"/>
    <mergeCell ref="A102:C102"/>
    <mergeCell ref="A115:C115"/>
    <mergeCell ref="A116:C116"/>
    <mergeCell ref="A117:C117"/>
    <mergeCell ref="A118:C118"/>
    <mergeCell ref="A119:C119"/>
    <mergeCell ref="A120:C120"/>
    <mergeCell ref="A109:C109"/>
    <mergeCell ref="A110:C110"/>
    <mergeCell ref="A111:C111"/>
    <mergeCell ref="A112:C112"/>
    <mergeCell ref="A113:C113"/>
    <mergeCell ref="A114:C114"/>
    <mergeCell ref="A127:C127"/>
    <mergeCell ref="A128:C128"/>
    <mergeCell ref="A129:C129"/>
    <mergeCell ref="A130:C130"/>
    <mergeCell ref="A131:C131"/>
    <mergeCell ref="A132:C132"/>
    <mergeCell ref="A121:C121"/>
    <mergeCell ref="A122:C122"/>
    <mergeCell ref="A123:C123"/>
    <mergeCell ref="A124:C124"/>
    <mergeCell ref="A125:C125"/>
    <mergeCell ref="A126:C126"/>
    <mergeCell ref="A139:C139"/>
    <mergeCell ref="A140:C140"/>
    <mergeCell ref="A141:C141"/>
    <mergeCell ref="A142:C142"/>
    <mergeCell ref="A143:C143"/>
    <mergeCell ref="A144:C144"/>
    <mergeCell ref="A133:C133"/>
    <mergeCell ref="A134:C134"/>
    <mergeCell ref="A135:C135"/>
    <mergeCell ref="A136:C136"/>
    <mergeCell ref="A137:C137"/>
    <mergeCell ref="A138:C138"/>
    <mergeCell ref="AS147:AS149"/>
    <mergeCell ref="AT147:AT149"/>
    <mergeCell ref="AU147:AU149"/>
    <mergeCell ref="AV147:AV149"/>
    <mergeCell ref="AW147:AW149"/>
    <mergeCell ref="AX147:AX149"/>
    <mergeCell ref="A145:C145"/>
    <mergeCell ref="A147:C149"/>
    <mergeCell ref="D147:F148"/>
    <mergeCell ref="G147:AP147"/>
    <mergeCell ref="AQ147:AQ149"/>
    <mergeCell ref="AR147:AR149"/>
    <mergeCell ref="G148:H148"/>
    <mergeCell ref="I148:J148"/>
    <mergeCell ref="K148:L148"/>
    <mergeCell ref="M148:N148"/>
    <mergeCell ref="A154:C154"/>
    <mergeCell ref="A155:C155"/>
    <mergeCell ref="A156:C156"/>
    <mergeCell ref="A157:C157"/>
    <mergeCell ref="A158:C158"/>
    <mergeCell ref="A159:C159"/>
    <mergeCell ref="AM148:AN148"/>
    <mergeCell ref="AO148:AP148"/>
    <mergeCell ref="A150:C150"/>
    <mergeCell ref="A151:C151"/>
    <mergeCell ref="A152:C152"/>
    <mergeCell ref="A153:C153"/>
    <mergeCell ref="AA148:AB148"/>
    <mergeCell ref="AC148:AD148"/>
    <mergeCell ref="AE148:AF148"/>
    <mergeCell ref="AG148:AH148"/>
    <mergeCell ref="AI148:AJ148"/>
    <mergeCell ref="AK148:AL148"/>
    <mergeCell ref="O148:P148"/>
    <mergeCell ref="Q148:R148"/>
    <mergeCell ref="S148:T148"/>
    <mergeCell ref="U148:V148"/>
    <mergeCell ref="W148:X148"/>
    <mergeCell ref="Y148:Z148"/>
    <mergeCell ref="AT161:AT163"/>
    <mergeCell ref="AU161:AU163"/>
    <mergeCell ref="AV161:AV163"/>
    <mergeCell ref="G162:H162"/>
    <mergeCell ref="I162:J162"/>
    <mergeCell ref="K162:L162"/>
    <mergeCell ref="M162:N162"/>
    <mergeCell ref="O162:P162"/>
    <mergeCell ref="Q162:R162"/>
    <mergeCell ref="S162:T162"/>
    <mergeCell ref="G161:AP161"/>
    <mergeCell ref="AQ161:AQ163"/>
    <mergeCell ref="AR161:AR163"/>
    <mergeCell ref="AS161:AS163"/>
    <mergeCell ref="U162:V162"/>
    <mergeCell ref="W162:X162"/>
    <mergeCell ref="Y162:Z162"/>
    <mergeCell ref="AA162:AB162"/>
    <mergeCell ref="AO162:AP162"/>
    <mergeCell ref="AK162:AL162"/>
    <mergeCell ref="AM162:AN162"/>
    <mergeCell ref="A164:A173"/>
    <mergeCell ref="B164:C164"/>
    <mergeCell ref="B165:C165"/>
    <mergeCell ref="B166:C166"/>
    <mergeCell ref="B167:B173"/>
    <mergeCell ref="AC162:AD162"/>
    <mergeCell ref="AE162:AF162"/>
    <mergeCell ref="AG162:AH162"/>
    <mergeCell ref="AI162:AJ162"/>
    <mergeCell ref="A161:C163"/>
    <mergeCell ref="D161:F162"/>
    <mergeCell ref="A189:A193"/>
    <mergeCell ref="B189:C189"/>
    <mergeCell ref="B190:B191"/>
    <mergeCell ref="B192:B193"/>
    <mergeCell ref="A194:A196"/>
    <mergeCell ref="B194:B196"/>
    <mergeCell ref="A174:A177"/>
    <mergeCell ref="B174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P200"/>
    <mergeCell ref="AQ200:AQ202"/>
    <mergeCell ref="S201:T201"/>
    <mergeCell ref="U201:V201"/>
    <mergeCell ref="W201:X201"/>
    <mergeCell ref="Y201:Z201"/>
    <mergeCell ref="AR200:AR202"/>
    <mergeCell ref="AS200:AS202"/>
    <mergeCell ref="AT200:AT202"/>
    <mergeCell ref="AU200:AU202"/>
    <mergeCell ref="G201:H201"/>
    <mergeCell ref="I201:J201"/>
    <mergeCell ref="K201:L201"/>
    <mergeCell ref="M201:N201"/>
    <mergeCell ref="O201:P201"/>
    <mergeCell ref="Q201:R201"/>
    <mergeCell ref="AM201:AN201"/>
    <mergeCell ref="AO201:AP201"/>
    <mergeCell ref="AK201:AL201"/>
    <mergeCell ref="A203:C203"/>
    <mergeCell ref="A204:C204"/>
    <mergeCell ref="A205:C205"/>
    <mergeCell ref="A206:C206"/>
    <mergeCell ref="AA201:AB201"/>
    <mergeCell ref="AC201:AD201"/>
    <mergeCell ref="AE201:AF201"/>
    <mergeCell ref="AG201:AH201"/>
    <mergeCell ref="AI201:AJ201"/>
    <mergeCell ref="Y211:Z211"/>
    <mergeCell ref="AA211:AB211"/>
    <mergeCell ref="A207:C207"/>
    <mergeCell ref="A208:C208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AU218:AU220"/>
    <mergeCell ref="AV218:AV220"/>
    <mergeCell ref="AW218:AW220"/>
    <mergeCell ref="AR219:AR220"/>
    <mergeCell ref="AO211:AP211"/>
    <mergeCell ref="A213:C213"/>
    <mergeCell ref="A214:C214"/>
    <mergeCell ref="A215:C215"/>
    <mergeCell ref="A216:C216"/>
    <mergeCell ref="A218:C220"/>
    <mergeCell ref="D218:F219"/>
    <mergeCell ref="G218:AN218"/>
    <mergeCell ref="AO218:AO220"/>
    <mergeCell ref="AP218:AP220"/>
    <mergeCell ref="AC211:AD211"/>
    <mergeCell ref="AE211:AF211"/>
    <mergeCell ref="AG211:AH211"/>
    <mergeCell ref="AI211:AJ211"/>
    <mergeCell ref="AK211:AL211"/>
    <mergeCell ref="AM211:AN211"/>
    <mergeCell ref="Q211:R211"/>
    <mergeCell ref="S211:T211"/>
    <mergeCell ref="U211:V211"/>
    <mergeCell ref="W211:X211"/>
    <mergeCell ref="G219:H219"/>
    <mergeCell ref="I219:J219"/>
    <mergeCell ref="K219:L219"/>
    <mergeCell ref="M219:N219"/>
    <mergeCell ref="O219:P219"/>
    <mergeCell ref="Q219:R219"/>
    <mergeCell ref="AQ218:AR218"/>
    <mergeCell ref="AS218:AS220"/>
    <mergeCell ref="AT218:AT220"/>
    <mergeCell ref="AE219:AF219"/>
    <mergeCell ref="AG219:AH219"/>
    <mergeCell ref="AI219:AJ219"/>
    <mergeCell ref="AK219:AL219"/>
    <mergeCell ref="AM219:AN219"/>
    <mergeCell ref="AQ219:AQ220"/>
    <mergeCell ref="S219:T219"/>
    <mergeCell ref="U219:V219"/>
    <mergeCell ref="W219:X219"/>
    <mergeCell ref="Y219:Z219"/>
    <mergeCell ref="AA219:AB219"/>
    <mergeCell ref="AC219:AD219"/>
    <mergeCell ref="A221:A222"/>
    <mergeCell ref="B221:C221"/>
    <mergeCell ref="B222:C222"/>
    <mergeCell ref="A223:A228"/>
    <mergeCell ref="B223:C223"/>
    <mergeCell ref="B224:C224"/>
    <mergeCell ref="B225:C225"/>
    <mergeCell ref="B226:C226"/>
    <mergeCell ref="B227:C227"/>
    <mergeCell ref="B228:C228"/>
    <mergeCell ref="A235:A240"/>
    <mergeCell ref="B235:C235"/>
    <mergeCell ref="B236:C236"/>
    <mergeCell ref="B237:C237"/>
    <mergeCell ref="B238:C238"/>
    <mergeCell ref="B239:C239"/>
    <mergeCell ref="B240:C240"/>
    <mergeCell ref="A229:A234"/>
    <mergeCell ref="B229:C229"/>
    <mergeCell ref="B230:C230"/>
    <mergeCell ref="B231:C231"/>
    <mergeCell ref="B232:C232"/>
    <mergeCell ref="B233:C233"/>
    <mergeCell ref="B234:C234"/>
    <mergeCell ref="A247:A252"/>
    <mergeCell ref="B247:C247"/>
    <mergeCell ref="B248:C248"/>
    <mergeCell ref="B249:C249"/>
    <mergeCell ref="B250:C250"/>
    <mergeCell ref="B251:C251"/>
    <mergeCell ref="B252:C252"/>
    <mergeCell ref="A241:A246"/>
    <mergeCell ref="B241:C241"/>
    <mergeCell ref="B242:C242"/>
    <mergeCell ref="B243:C243"/>
    <mergeCell ref="B244:C244"/>
    <mergeCell ref="B245:C245"/>
    <mergeCell ref="B246:C246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307:A312"/>
    <mergeCell ref="B307:C307"/>
    <mergeCell ref="B308:C308"/>
    <mergeCell ref="B309:C309"/>
    <mergeCell ref="B310:C310"/>
    <mergeCell ref="B311:C311"/>
    <mergeCell ref="B312:C312"/>
    <mergeCell ref="A301:A306"/>
    <mergeCell ref="B301:C301"/>
    <mergeCell ref="B302:C302"/>
    <mergeCell ref="B303:C303"/>
    <mergeCell ref="B304:C304"/>
    <mergeCell ref="B305:C305"/>
    <mergeCell ref="B306:C306"/>
    <mergeCell ref="A314:C316"/>
    <mergeCell ref="D314:F315"/>
    <mergeCell ref="G314:AP314"/>
    <mergeCell ref="AQ314:AQ316"/>
    <mergeCell ref="AR314:AR316"/>
    <mergeCell ref="G315:H315"/>
    <mergeCell ref="I315:J315"/>
    <mergeCell ref="K315:L315"/>
    <mergeCell ref="M315:N315"/>
    <mergeCell ref="O315:P315"/>
    <mergeCell ref="A323:A326"/>
    <mergeCell ref="B323:B326"/>
    <mergeCell ref="C323:C326"/>
    <mergeCell ref="D323:D326"/>
    <mergeCell ref="E323:E326"/>
    <mergeCell ref="A332:B332"/>
    <mergeCell ref="AO315:AP315"/>
    <mergeCell ref="A317:C317"/>
    <mergeCell ref="A318:C318"/>
    <mergeCell ref="A319:C319"/>
    <mergeCell ref="A320:C320"/>
    <mergeCell ref="A321:C321"/>
    <mergeCell ref="AC315:AD315"/>
    <mergeCell ref="AE315:AF315"/>
    <mergeCell ref="AG315:AH315"/>
    <mergeCell ref="AI315:AJ315"/>
    <mergeCell ref="AK315:AL315"/>
    <mergeCell ref="AM315:AN315"/>
    <mergeCell ref="Q315:R315"/>
    <mergeCell ref="S315:T315"/>
    <mergeCell ref="U315:V315"/>
    <mergeCell ref="W315:X315"/>
    <mergeCell ref="Y315:Z315"/>
    <mergeCell ref="AA315:AB315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38:B338"/>
  </mergeCells>
  <dataValidations count="2">
    <dataValidation type="whole" operator="greaterThanOrEqual" allowBlank="1" showInputMessage="1" showErrorMessage="1" errorTitle="Error" error="Favor Ingrese sólo Números." sqref="G12:AW15 C333:E342 G41:AW64 G317:AR321 E85:F86 G19:AX35 G91:AV144 G164:AV177 G179:AV198 G203:AU208 G213:AP216 G150:AX158 D67:I81 B327:C327 D328:E330 G221:AW306" xr:uid="{00000000-0002-0000-0000-000000000000}">
      <formula1>0</formula1>
    </dataValidation>
    <dataValidation operator="greaterThanOrEqual" allowBlank="1" showInputMessage="1" showErrorMessage="1" error="Valor no Permitido" sqref="CA7:CE59" xr:uid="{00000000-0002-0000-0000-000001000000}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T427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72" width="11.42578125" style="2"/>
    <col min="73" max="73" width="10.140625" style="2" customWidth="1"/>
    <col min="74" max="75" width="11.42578125" style="2"/>
    <col min="76" max="77" width="11.42578125" style="4"/>
    <col min="78" max="78" width="11.42578125" style="4" customWidth="1"/>
    <col min="79" max="98" width="11.42578125" style="5" hidden="1" customWidth="1"/>
    <col min="99" max="100" width="11.42578125" style="2" customWidth="1"/>
    <col min="101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",[10]NOMBRE!B2," - ","( ",[10]NOMBRE!C2,[10]NOMBRE!D2,[10]NOMBRE!E2,[10]NOMBRE!F2,[10]NOMBRE!G2,"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",[10]NOMBRE!B6," - ","( ",[10]NOMBRE!C6,[10]NOMBRE!D6," )")</f>
        <v>MES: SEPTIEMBRE - ( 09 )</v>
      </c>
      <c r="BU4" s="3"/>
      <c r="BV4" s="3"/>
      <c r="BW4" s="3"/>
    </row>
    <row r="5" spans="1:98" ht="16.350000000000001" customHeight="1" x14ac:dyDescent="0.2">
      <c r="A5" s="1" t="str">
        <f>CONCATENATE("AÑO: ",[10]NOMBRE!B7)</f>
        <v>AÑO: 2021</v>
      </c>
      <c r="BU5" s="3"/>
      <c r="BV5" s="3"/>
      <c r="BW5" s="3"/>
    </row>
    <row r="6" spans="1:98" s="1005" customFormat="1" ht="15" customHeight="1" x14ac:dyDescent="0.25">
      <c r="A6" s="3134" t="s">
        <v>1</v>
      </c>
      <c r="B6" s="3134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4"/>
      <c r="O6" s="3134"/>
      <c r="P6" s="3134"/>
      <c r="Q6" s="1002"/>
      <c r="R6" s="1002"/>
      <c r="S6" s="1002"/>
      <c r="T6" s="1002"/>
      <c r="U6" s="1002"/>
      <c r="V6" s="1002"/>
      <c r="W6" s="1002"/>
      <c r="X6" s="1002"/>
      <c r="Y6" s="1002"/>
      <c r="Z6" s="1002"/>
      <c r="AA6" s="1002"/>
      <c r="AB6" s="1002"/>
      <c r="AC6" s="1002"/>
      <c r="AD6" s="1002"/>
      <c r="AE6" s="1002"/>
      <c r="AF6" s="1002"/>
      <c r="AG6" s="1002"/>
      <c r="AH6" s="1002"/>
      <c r="AI6" s="1002"/>
      <c r="AJ6" s="1002"/>
      <c r="AK6" s="1002"/>
      <c r="AL6" s="1002"/>
      <c r="AM6" s="1002"/>
      <c r="AN6" s="1002"/>
      <c r="AO6" s="1002"/>
      <c r="AP6" s="1002"/>
      <c r="AQ6" s="1002"/>
      <c r="AR6" s="1002"/>
      <c r="AS6" s="1002"/>
      <c r="AT6" s="1002"/>
      <c r="AU6" s="1002"/>
      <c r="AV6" s="1002"/>
      <c r="AW6" s="3135"/>
      <c r="AX6" s="3135"/>
      <c r="AY6" s="3135"/>
      <c r="AZ6" s="3135"/>
      <c r="BA6" s="3135"/>
      <c r="BB6" s="3135"/>
      <c r="BC6" s="3135"/>
      <c r="BD6" s="3135"/>
      <c r="BE6" s="3135"/>
      <c r="BF6" s="3135"/>
      <c r="BG6" s="3135"/>
      <c r="BH6" s="3135"/>
      <c r="BI6" s="3135"/>
      <c r="BJ6" s="3135"/>
      <c r="BK6" s="3135"/>
      <c r="BL6" s="3135"/>
      <c r="BM6" s="3136"/>
      <c r="BN6" s="3136"/>
      <c r="BO6" s="3136"/>
      <c r="BP6" s="3136"/>
      <c r="BQ6" s="3136"/>
      <c r="BR6" s="3136"/>
      <c r="BS6" s="3136"/>
      <c r="BT6" s="3136"/>
      <c r="BU6" s="3136"/>
      <c r="BV6" s="3136"/>
      <c r="BW6" s="3136"/>
      <c r="BX6" s="3136"/>
      <c r="BY6" s="3136"/>
      <c r="BZ6" s="3136"/>
      <c r="CA6" s="3136"/>
      <c r="CB6" s="3136"/>
      <c r="CC6" s="3136"/>
      <c r="CD6" s="3136"/>
      <c r="CE6" s="3136"/>
      <c r="CF6" s="3136"/>
      <c r="CG6" s="3136"/>
      <c r="CH6" s="3136"/>
      <c r="CI6" s="3136"/>
      <c r="CJ6" s="3136"/>
      <c r="CK6" s="3136"/>
      <c r="CL6" s="3136"/>
      <c r="CM6" s="3136"/>
      <c r="CN6" s="3136"/>
      <c r="CO6" s="3136"/>
      <c r="CP6" s="3136"/>
      <c r="CQ6" s="3136"/>
      <c r="CR6" s="3136"/>
      <c r="CS6" s="3136"/>
      <c r="CT6" s="3136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1005"/>
      <c r="H8" s="13"/>
      <c r="I8" s="13"/>
      <c r="J8" s="13"/>
      <c r="K8" s="13"/>
      <c r="L8" s="13"/>
      <c r="M8" s="13"/>
      <c r="N8" s="13"/>
      <c r="O8" s="13"/>
      <c r="P8" s="1005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3258" t="s">
        <v>3</v>
      </c>
      <c r="B9" s="3258"/>
      <c r="C9" s="3824"/>
      <c r="D9" s="3245" t="s">
        <v>4</v>
      </c>
      <c r="E9" s="3245"/>
      <c r="F9" s="3819"/>
      <c r="G9" s="3784" t="s">
        <v>5</v>
      </c>
      <c r="H9" s="3805"/>
      <c r="I9" s="3805"/>
      <c r="J9" s="3805"/>
      <c r="K9" s="3805"/>
      <c r="L9" s="3805"/>
      <c r="M9" s="3805"/>
      <c r="N9" s="3805"/>
      <c r="O9" s="3805"/>
      <c r="P9" s="3805"/>
      <c r="Q9" s="3805"/>
      <c r="R9" s="3805"/>
      <c r="S9" s="3805"/>
      <c r="T9" s="3805"/>
      <c r="U9" s="3805"/>
      <c r="V9" s="3805"/>
      <c r="W9" s="3805"/>
      <c r="X9" s="3805"/>
      <c r="Y9" s="3805"/>
      <c r="Z9" s="3805"/>
      <c r="AA9" s="3805"/>
      <c r="AB9" s="3805"/>
      <c r="AC9" s="3805"/>
      <c r="AD9" s="3805"/>
      <c r="AE9" s="3805"/>
      <c r="AF9" s="3805"/>
      <c r="AG9" s="3805"/>
      <c r="AH9" s="3805"/>
      <c r="AI9" s="3805"/>
      <c r="AJ9" s="3805"/>
      <c r="AK9" s="3805"/>
      <c r="AL9" s="3805"/>
      <c r="AM9" s="3805"/>
      <c r="AN9" s="3805"/>
      <c r="AO9" s="3805"/>
      <c r="AP9" s="3877"/>
      <c r="AQ9" s="3819" t="s">
        <v>6</v>
      </c>
      <c r="AR9" s="3775" t="s">
        <v>7</v>
      </c>
      <c r="AS9" s="3775" t="s">
        <v>8</v>
      </c>
      <c r="AT9" s="3775" t="s">
        <v>298</v>
      </c>
      <c r="AU9" s="3775" t="s">
        <v>10</v>
      </c>
      <c r="AV9" s="3775" t="s">
        <v>11</v>
      </c>
      <c r="AW9" s="3832" t="s">
        <v>12</v>
      </c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X9" s="2"/>
      <c r="BY9" s="2"/>
      <c r="BZ9" s="2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934"/>
      <c r="B10" s="2934"/>
      <c r="C10" s="2935"/>
      <c r="D10" s="3247"/>
      <c r="E10" s="3247"/>
      <c r="F10" s="3248"/>
      <c r="G10" s="3873" t="s">
        <v>13</v>
      </c>
      <c r="H10" s="3799"/>
      <c r="I10" s="3784" t="s">
        <v>14</v>
      </c>
      <c r="J10" s="3788"/>
      <c r="K10" s="3805" t="s">
        <v>15</v>
      </c>
      <c r="L10" s="3788"/>
      <c r="M10" s="3784" t="s">
        <v>16</v>
      </c>
      <c r="N10" s="3788"/>
      <c r="O10" s="3784" t="s">
        <v>17</v>
      </c>
      <c r="P10" s="3788"/>
      <c r="Q10" s="3784" t="s">
        <v>18</v>
      </c>
      <c r="R10" s="3788"/>
      <c r="S10" s="3784" t="s">
        <v>19</v>
      </c>
      <c r="T10" s="3788"/>
      <c r="U10" s="3784" t="s">
        <v>20</v>
      </c>
      <c r="V10" s="3788"/>
      <c r="W10" s="3784" t="s">
        <v>21</v>
      </c>
      <c r="X10" s="3788"/>
      <c r="Y10" s="3784" t="s">
        <v>22</v>
      </c>
      <c r="Z10" s="3786"/>
      <c r="AA10" s="3784" t="s">
        <v>23</v>
      </c>
      <c r="AB10" s="3786"/>
      <c r="AC10" s="3784" t="s">
        <v>24</v>
      </c>
      <c r="AD10" s="3786"/>
      <c r="AE10" s="3784" t="s">
        <v>25</v>
      </c>
      <c r="AF10" s="3786"/>
      <c r="AG10" s="3784" t="s">
        <v>26</v>
      </c>
      <c r="AH10" s="3786"/>
      <c r="AI10" s="3784" t="s">
        <v>27</v>
      </c>
      <c r="AJ10" s="3786"/>
      <c r="AK10" s="3784" t="s">
        <v>28</v>
      </c>
      <c r="AL10" s="3786"/>
      <c r="AM10" s="3784" t="s">
        <v>29</v>
      </c>
      <c r="AN10" s="3786"/>
      <c r="AO10" s="3784" t="s">
        <v>30</v>
      </c>
      <c r="AP10" s="3881"/>
      <c r="AQ10" s="2961"/>
      <c r="AR10" s="2912"/>
      <c r="AS10" s="2912"/>
      <c r="AT10" s="2912"/>
      <c r="AU10" s="2912"/>
      <c r="AV10" s="2912"/>
      <c r="AW10" s="3064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X10" s="2"/>
      <c r="BY10" s="2"/>
      <c r="BZ10" s="2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3170"/>
      <c r="B11" s="3170"/>
      <c r="C11" s="3171"/>
      <c r="D11" s="2649" t="s">
        <v>31</v>
      </c>
      <c r="E11" s="2650" t="s">
        <v>32</v>
      </c>
      <c r="F11" s="2640" t="s">
        <v>33</v>
      </c>
      <c r="G11" s="2641" t="s">
        <v>32</v>
      </c>
      <c r="H11" s="2640" t="s">
        <v>33</v>
      </c>
      <c r="I11" s="2641" t="s">
        <v>32</v>
      </c>
      <c r="J11" s="2640" t="s">
        <v>33</v>
      </c>
      <c r="K11" s="2641" t="s">
        <v>32</v>
      </c>
      <c r="L11" s="2640" t="s">
        <v>33</v>
      </c>
      <c r="M11" s="2641" t="s">
        <v>32</v>
      </c>
      <c r="N11" s="2640" t="s">
        <v>33</v>
      </c>
      <c r="O11" s="2641" t="s">
        <v>32</v>
      </c>
      <c r="P11" s="2640" t="s">
        <v>33</v>
      </c>
      <c r="Q11" s="2641" t="s">
        <v>32</v>
      </c>
      <c r="R11" s="2640" t="s">
        <v>33</v>
      </c>
      <c r="S11" s="2641" t="s">
        <v>32</v>
      </c>
      <c r="T11" s="2640" t="s">
        <v>33</v>
      </c>
      <c r="U11" s="2641" t="s">
        <v>32</v>
      </c>
      <c r="V11" s="2640" t="s">
        <v>33</v>
      </c>
      <c r="W11" s="2641" t="s">
        <v>32</v>
      </c>
      <c r="X11" s="2640" t="s">
        <v>33</v>
      </c>
      <c r="Y11" s="2641" t="s">
        <v>32</v>
      </c>
      <c r="Z11" s="2640" t="s">
        <v>33</v>
      </c>
      <c r="AA11" s="2641" t="s">
        <v>32</v>
      </c>
      <c r="AB11" s="2640" t="s">
        <v>33</v>
      </c>
      <c r="AC11" s="2641" t="s">
        <v>32</v>
      </c>
      <c r="AD11" s="2640" t="s">
        <v>33</v>
      </c>
      <c r="AE11" s="2641" t="s">
        <v>32</v>
      </c>
      <c r="AF11" s="2640" t="s">
        <v>33</v>
      </c>
      <c r="AG11" s="2641" t="s">
        <v>32</v>
      </c>
      <c r="AH11" s="2640" t="s">
        <v>33</v>
      </c>
      <c r="AI11" s="2641" t="s">
        <v>32</v>
      </c>
      <c r="AJ11" s="2640" t="s">
        <v>33</v>
      </c>
      <c r="AK11" s="2641" t="s">
        <v>32</v>
      </c>
      <c r="AL11" s="2640" t="s">
        <v>33</v>
      </c>
      <c r="AM11" s="2641" t="s">
        <v>32</v>
      </c>
      <c r="AN11" s="2640" t="s">
        <v>33</v>
      </c>
      <c r="AO11" s="2641" t="s">
        <v>32</v>
      </c>
      <c r="AP11" s="2651" t="s">
        <v>33</v>
      </c>
      <c r="AQ11" s="3248"/>
      <c r="AR11" s="3537"/>
      <c r="AS11" s="3537"/>
      <c r="AT11" s="3537"/>
      <c r="AU11" s="3537"/>
      <c r="AV11" s="3537"/>
      <c r="AW11" s="3177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X11" s="2"/>
      <c r="BY11" s="2"/>
      <c r="BZ11" s="2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3120" t="s">
        <v>34</v>
      </c>
      <c r="B12" s="3888"/>
      <c r="C12" s="3766"/>
      <c r="D12" s="2263">
        <f>SUM(E12+F12)</f>
        <v>0</v>
      </c>
      <c r="E12" s="21">
        <f>SUM(G12+I12+K12+M12+O12+Q12+S12+U12+W12+Y12+AA12+AC12+AE12+AG12+AI12+AK12+AM12+AO12)</f>
        <v>0</v>
      </c>
      <c r="F12" s="22">
        <f t="shared" ref="E12:F15" si="0">SUM(H12+J12+L12+N12+P12+R12+T12+V12+X12+Z12+AB12+AD12+AF12+AH12+AJ12+AL12+AN12+AP12)</f>
        <v>0</v>
      </c>
      <c r="G12" s="23"/>
      <c r="H12" s="24"/>
      <c r="I12" s="1014"/>
      <c r="J12" s="24"/>
      <c r="K12" s="1014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3"/>
      <c r="AD12" s="26"/>
      <c r="AE12" s="23"/>
      <c r="AF12" s="26"/>
      <c r="AG12" s="23"/>
      <c r="AH12" s="26"/>
      <c r="AI12" s="23"/>
      <c r="AJ12" s="26"/>
      <c r="AK12" s="23"/>
      <c r="AL12" s="26"/>
      <c r="AM12" s="23"/>
      <c r="AN12" s="26"/>
      <c r="AO12" s="23"/>
      <c r="AP12" s="27"/>
      <c r="AQ12" s="24"/>
      <c r="AR12" s="24"/>
      <c r="AS12" s="28"/>
      <c r="AT12" s="28"/>
      <c r="AU12" s="28"/>
      <c r="AV12" s="28"/>
      <c r="AW12" s="28"/>
      <c r="AX12" s="671" t="str">
        <f>$CA12&amp;$CB12&amp;$CC12&amp;$CD12&amp;$CE12&amp;$CF12&amp;$CG12</f>
        <v/>
      </c>
      <c r="AY12" s="30"/>
      <c r="AZ12" s="30"/>
      <c r="BA12" s="30"/>
      <c r="BB12" s="30"/>
      <c r="BC12" s="30"/>
      <c r="BD12" s="30"/>
      <c r="BE12" s="30"/>
      <c r="BF12" s="30"/>
      <c r="BG12" s="9"/>
      <c r="BH12" s="9"/>
      <c r="BI12" s="9"/>
      <c r="BJ12" s="9"/>
      <c r="BX12" s="2"/>
      <c r="BY12" s="2"/>
      <c r="BZ12" s="2"/>
      <c r="CA12" s="31" t="str">
        <f>IF(CH12=1,"* Las consultas de 60 años NO DEBEN ser mayor que el total de Consultas entre 60-64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>IF(CJ12=1,"* Las consultas de 12 años NO DEBEN ser mayor que el total de Consultas entre 10-14 Años. ","")</f>
        <v/>
      </c>
      <c r="CD12" s="31" t="str">
        <f>IF(CK12=1,"* Las consultas de Pacientes en control PSCV NO DEBEN ser mayor que el total de Consultas. ","")</f>
        <v/>
      </c>
      <c r="CE12" s="31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1" t="str">
        <f>IF(AND(AU12="",D12&lt;&gt;0),"* No olvide digitar la población SENAME (Digite CEROS si no tiene). ",IF(D12&lt;AU12,"* La Población SENAME NO DEBE ser mayor al Total. ",""))</f>
        <v/>
      </c>
      <c r="CG12" s="31" t="str">
        <f>IF(AND(AV12="",D12&lt;&gt;0),"* No olvide digitar la población Migrante (Digite CEROS si no tiene). ",IF(D12&lt;AV12,"* La Población Migrante NO DEBE ser mayor al Total. ",""))</f>
        <v/>
      </c>
      <c r="CH12" s="32">
        <f>IF(AS12&gt;(AK12+AL12),1,0)</f>
        <v>0</v>
      </c>
      <c r="CI12" s="32">
        <f>IF(D12&lt;AT12,1,0)</f>
        <v>0</v>
      </c>
      <c r="CJ12" s="32">
        <f>IF((Y12+Z12)&lt;AQ12,1,0)</f>
        <v>0</v>
      </c>
      <c r="CK12" s="32">
        <f>IF(D12&lt;AW12,1,0)</f>
        <v>0</v>
      </c>
      <c r="CL12" s="32">
        <f>IF(AND(AR12="",D12&lt;&gt;0),1,IF(F12&lt;AR12,1,0))</f>
        <v>0</v>
      </c>
      <c r="CM12" s="32">
        <f>IF(AND(AU12="",D12&lt;&gt;0),1,IF(D12&lt;AU12,1,0))</f>
        <v>0</v>
      </c>
      <c r="CN12" s="32">
        <f>IF(AND(AV12="",D12&lt;&gt;0),1,IF(D12&lt;AV12,1,0))</f>
        <v>0</v>
      </c>
    </row>
    <row r="13" spans="1:98" ht="16.350000000000001" customHeight="1" x14ac:dyDescent="0.2">
      <c r="A13" s="3767" t="s">
        <v>35</v>
      </c>
      <c r="B13" s="3768"/>
      <c r="C13" s="3769"/>
      <c r="D13" s="2264">
        <f>SUM(E13+F13)</f>
        <v>0</v>
      </c>
      <c r="E13" s="2265">
        <f t="shared" si="0"/>
        <v>0</v>
      </c>
      <c r="F13" s="2266">
        <f>SUM(H13+J13+L13+N13+P13+R13+T13+V13+X13+Z13+AB13+AD13+AF13+AH13+AJ13+AL13+AN13+AP13)</f>
        <v>0</v>
      </c>
      <c r="G13" s="2267"/>
      <c r="H13" s="2268"/>
      <c r="I13" s="2267"/>
      <c r="J13" s="2268"/>
      <c r="K13" s="2267"/>
      <c r="L13" s="2268"/>
      <c r="M13" s="2267"/>
      <c r="N13" s="2268"/>
      <c r="O13" s="2267"/>
      <c r="P13" s="2268"/>
      <c r="Q13" s="2267"/>
      <c r="R13" s="2231"/>
      <c r="S13" s="2267"/>
      <c r="T13" s="2231"/>
      <c r="U13" s="2267"/>
      <c r="V13" s="2231"/>
      <c r="W13" s="2267"/>
      <c r="X13" s="2231"/>
      <c r="Y13" s="2267"/>
      <c r="Z13" s="2231"/>
      <c r="AA13" s="2267"/>
      <c r="AB13" s="2231"/>
      <c r="AC13" s="2267"/>
      <c r="AD13" s="2231"/>
      <c r="AE13" s="2267"/>
      <c r="AF13" s="2231"/>
      <c r="AG13" s="2267"/>
      <c r="AH13" s="2231"/>
      <c r="AI13" s="2267"/>
      <c r="AJ13" s="2231"/>
      <c r="AK13" s="2267"/>
      <c r="AL13" s="2231"/>
      <c r="AM13" s="2267"/>
      <c r="AN13" s="2231"/>
      <c r="AO13" s="2267"/>
      <c r="AP13" s="2232"/>
      <c r="AQ13" s="2268"/>
      <c r="AR13" s="2268"/>
      <c r="AS13" s="2234"/>
      <c r="AT13" s="2234"/>
      <c r="AU13" s="2234"/>
      <c r="AV13" s="2234"/>
      <c r="AW13" s="2234"/>
      <c r="AX13" s="671" t="str">
        <f t="shared" ref="AX13:AX15" si="2">$CA13&amp;$CB13&amp;$CC13&amp;$CD13&amp;$CE13&amp;$CF13&amp;$CG13</f>
        <v/>
      </c>
      <c r="AY13" s="30"/>
      <c r="AZ13" s="30"/>
      <c r="BA13" s="30"/>
      <c r="BB13" s="30"/>
      <c r="BC13" s="30"/>
      <c r="BD13" s="30"/>
      <c r="BE13" s="30"/>
      <c r="BF13" s="30"/>
      <c r="BG13" s="9"/>
      <c r="BH13" s="9"/>
      <c r="BI13" s="9"/>
      <c r="BJ13" s="9"/>
      <c r="BX13" s="2"/>
      <c r="BY13" s="2"/>
      <c r="BZ13" s="2"/>
      <c r="CA13" s="31" t="str">
        <f t="shared" ref="CA13:CA15" si="3">IF(CH13=1,"* Las consultas de 60 años NO DEBEN ser mayor que el total de Consultas entre 60-64 Años. ","")</f>
        <v/>
      </c>
      <c r="CB13" s="31" t="str">
        <f t="shared" si="1"/>
        <v/>
      </c>
      <c r="CC13" s="31" t="str">
        <f t="shared" ref="CC13:CC15" si="4">IF(CJ13=1,"* Las consultas de 12 años NO DEBEN ser mayor que el total de Consultas entre 10-14 Años. ","")</f>
        <v/>
      </c>
      <c r="CD13" s="31" t="str">
        <f t="shared" ref="CD13:CD15" si="5">IF(CK13=1,"* Las consultas de Pacientes en control PSCV NO DEBEN ser mayor que el total de Consultas. ","")</f>
        <v/>
      </c>
      <c r="CE13" s="31" t="str">
        <f t="shared" ref="CE13:CE15" si="6">IF(AND(AR13="",D13&lt;&gt;0),"* Recuerde que las Embarazadas deben ser incluídas en el ingreso por rango Etario (Digite CEROS si no tiene). ",IF(F13&lt;AR13,"* Las Embarazadas NO DEBEN ser mayor al total de mujeres. ",""))</f>
        <v/>
      </c>
      <c r="CF13" s="31" t="str">
        <f t="shared" ref="CF13:CF15" si="7">IF(AND(AU13="",D13&lt;&gt;0),"* No olvide digitar la población SENAME (Digite CEROS si no tiene). ",IF(D13&lt;AU13,"* La Población SENAME NO DEBE ser mayor al Total. ",""))</f>
        <v/>
      </c>
      <c r="CG13" s="31" t="str">
        <f t="shared" ref="CG13:CG15" si="8">IF(AND(AV13="",D13&lt;&gt;0),"* No olvide digitar la población Migrante (Digite CEROS si no tiene). ",IF(D13&lt;AV13,"* La Población Migrante NO DEBE ser mayor al Total. ",""))</f>
        <v/>
      </c>
      <c r="CH13" s="32">
        <f t="shared" ref="CH13:CH15" si="9">IF(AS13&gt;(AK13+AL13),1,0)</f>
        <v>0</v>
      </c>
      <c r="CI13" s="32">
        <f t="shared" ref="CI13:CI15" si="10">IF(D13&lt;AT13,1,0)</f>
        <v>0</v>
      </c>
      <c r="CJ13" s="32">
        <f t="shared" ref="CJ13:CJ15" si="11">IF((Y13+Z13)&lt;AQ13,1,0)</f>
        <v>0</v>
      </c>
      <c r="CK13" s="32">
        <f t="shared" ref="CK13:CK15" si="12">IF(D13&lt;AW13,1,0)</f>
        <v>0</v>
      </c>
      <c r="CL13" s="32">
        <f t="shared" ref="CL13:CL15" si="13">IF(AND(AR13="",D13&lt;&gt;0),1,IF(F13&lt;AR13,1,0))</f>
        <v>0</v>
      </c>
      <c r="CM13" s="32">
        <f>IF(AND(AH13="",D13&lt;&gt;0),1,IF(D13&lt;AH13,1,0))</f>
        <v>0</v>
      </c>
      <c r="CN13" s="32">
        <f t="shared" ref="CN13:CN15" si="14">IF(AND(AV13="",D13&lt;&gt;0),1,IF(D13&lt;AV13,1,0))</f>
        <v>0</v>
      </c>
    </row>
    <row r="14" spans="1:98" ht="16.350000000000001" customHeight="1" x14ac:dyDescent="0.2">
      <c r="A14" s="3767" t="s">
        <v>36</v>
      </c>
      <c r="B14" s="3768"/>
      <c r="C14" s="3769"/>
      <c r="D14" s="2264">
        <f>SUM(E14+F14)</f>
        <v>0</v>
      </c>
      <c r="E14" s="2265">
        <f t="shared" si="0"/>
        <v>0</v>
      </c>
      <c r="F14" s="2266">
        <f t="shared" si="0"/>
        <v>0</v>
      </c>
      <c r="G14" s="2267"/>
      <c r="H14" s="2268"/>
      <c r="I14" s="2267"/>
      <c r="J14" s="2268"/>
      <c r="K14" s="2267"/>
      <c r="L14" s="2268"/>
      <c r="M14" s="2267"/>
      <c r="N14" s="2231"/>
      <c r="O14" s="2267"/>
      <c r="P14" s="2231"/>
      <c r="Q14" s="2267"/>
      <c r="R14" s="2231"/>
      <c r="S14" s="2267"/>
      <c r="T14" s="2231"/>
      <c r="U14" s="2267"/>
      <c r="V14" s="2231"/>
      <c r="W14" s="2267"/>
      <c r="X14" s="2231"/>
      <c r="Y14" s="2267"/>
      <c r="Z14" s="2231"/>
      <c r="AA14" s="2267"/>
      <c r="AB14" s="2231"/>
      <c r="AC14" s="2267"/>
      <c r="AD14" s="2231"/>
      <c r="AE14" s="2267"/>
      <c r="AF14" s="2231"/>
      <c r="AG14" s="2267"/>
      <c r="AH14" s="2231"/>
      <c r="AI14" s="2267"/>
      <c r="AJ14" s="2231"/>
      <c r="AK14" s="2267"/>
      <c r="AL14" s="2231"/>
      <c r="AM14" s="2267"/>
      <c r="AN14" s="2231"/>
      <c r="AO14" s="2267"/>
      <c r="AP14" s="2232"/>
      <c r="AQ14" s="2268"/>
      <c r="AR14" s="2268"/>
      <c r="AS14" s="2234"/>
      <c r="AT14" s="2234"/>
      <c r="AU14" s="2234"/>
      <c r="AV14" s="2234"/>
      <c r="AW14" s="2234"/>
      <c r="AX14" s="671" t="str">
        <f t="shared" si="2"/>
        <v/>
      </c>
      <c r="AY14" s="30"/>
      <c r="AZ14" s="30"/>
      <c r="BA14" s="30"/>
      <c r="BB14" s="30"/>
      <c r="BC14" s="30"/>
      <c r="BD14" s="30"/>
      <c r="BE14" s="30"/>
      <c r="BF14" s="30"/>
      <c r="BG14" s="9"/>
      <c r="BH14" s="9"/>
      <c r="BI14" s="9"/>
      <c r="BJ14" s="9"/>
      <c r="BX14" s="2"/>
      <c r="BY14" s="2"/>
      <c r="BZ14" s="2"/>
      <c r="CA14" s="31" t="str">
        <f t="shared" si="3"/>
        <v/>
      </c>
      <c r="CB14" s="31" t="str">
        <f t="shared" si="1"/>
        <v/>
      </c>
      <c r="CC14" s="31" t="str">
        <f t="shared" si="4"/>
        <v/>
      </c>
      <c r="CD14" s="31" t="str">
        <f t="shared" si="5"/>
        <v/>
      </c>
      <c r="CE14" s="31" t="str">
        <f t="shared" si="6"/>
        <v/>
      </c>
      <c r="CF14" s="31" t="str">
        <f t="shared" si="7"/>
        <v/>
      </c>
      <c r="CG14" s="31" t="str">
        <f t="shared" si="8"/>
        <v/>
      </c>
      <c r="CH14" s="32">
        <f t="shared" si="9"/>
        <v>0</v>
      </c>
      <c r="CI14" s="32">
        <f t="shared" si="10"/>
        <v>0</v>
      </c>
      <c r="CJ14" s="32">
        <f t="shared" si="11"/>
        <v>0</v>
      </c>
      <c r="CK14" s="32">
        <f t="shared" si="12"/>
        <v>0</v>
      </c>
      <c r="CL14" s="32">
        <f t="shared" si="13"/>
        <v>0</v>
      </c>
      <c r="CM14" s="32">
        <f>IF(AND(AH14="",D14&lt;&gt;0),1,IF(D14&lt;AH14,1,0))</f>
        <v>0</v>
      </c>
      <c r="CN14" s="32">
        <f t="shared" si="14"/>
        <v>0</v>
      </c>
    </row>
    <row r="15" spans="1:98" ht="16.350000000000001" customHeight="1" x14ac:dyDescent="0.2">
      <c r="A15" s="3770" t="s">
        <v>37</v>
      </c>
      <c r="B15" s="3771"/>
      <c r="C15" s="3772"/>
      <c r="D15" s="2269">
        <f>SUM(E15+F15)</f>
        <v>0</v>
      </c>
      <c r="E15" s="2270">
        <f>SUM(G15+I15+K15+M15+O15+Q15+S15+U15+W15+Y15+AA15+AC15+AE15+AG15+AI15+AK15+AM15+AO15)</f>
        <v>0</v>
      </c>
      <c r="F15" s="2271">
        <f t="shared" si="0"/>
        <v>0</v>
      </c>
      <c r="G15" s="2272"/>
      <c r="H15" s="2273"/>
      <c r="I15" s="2272"/>
      <c r="J15" s="2273"/>
      <c r="K15" s="2272"/>
      <c r="L15" s="2273"/>
      <c r="M15" s="2272"/>
      <c r="N15" s="2240"/>
      <c r="O15" s="2272"/>
      <c r="P15" s="2240"/>
      <c r="Q15" s="2272"/>
      <c r="R15" s="2240"/>
      <c r="S15" s="2272"/>
      <c r="T15" s="2240"/>
      <c r="U15" s="2272"/>
      <c r="V15" s="2240"/>
      <c r="W15" s="2272"/>
      <c r="X15" s="2240"/>
      <c r="Y15" s="2272"/>
      <c r="Z15" s="2240"/>
      <c r="AA15" s="2272"/>
      <c r="AB15" s="2240"/>
      <c r="AC15" s="2272"/>
      <c r="AD15" s="2240"/>
      <c r="AE15" s="2272"/>
      <c r="AF15" s="2240"/>
      <c r="AG15" s="2272"/>
      <c r="AH15" s="2240"/>
      <c r="AI15" s="2272"/>
      <c r="AJ15" s="2240"/>
      <c r="AK15" s="2272"/>
      <c r="AL15" s="2240"/>
      <c r="AM15" s="2272"/>
      <c r="AN15" s="2240"/>
      <c r="AO15" s="2272"/>
      <c r="AP15" s="2241"/>
      <c r="AQ15" s="2273"/>
      <c r="AR15" s="2273"/>
      <c r="AS15" s="2243"/>
      <c r="AT15" s="2243"/>
      <c r="AU15" s="2243"/>
      <c r="AV15" s="2243"/>
      <c r="AW15" s="2243"/>
      <c r="AX15" s="671" t="str">
        <f t="shared" si="2"/>
        <v/>
      </c>
      <c r="AY15" s="30"/>
      <c r="AZ15" s="30"/>
      <c r="BA15" s="30"/>
      <c r="BB15" s="30"/>
      <c r="BC15" s="30"/>
      <c r="BD15" s="30"/>
      <c r="BE15" s="30"/>
      <c r="BF15" s="30"/>
      <c r="BG15" s="9"/>
      <c r="BH15" s="9"/>
      <c r="BI15" s="9"/>
      <c r="BJ15" s="9"/>
      <c r="BK15" s="9"/>
      <c r="BL15" s="9"/>
      <c r="BX15" s="2"/>
      <c r="BY15" s="2"/>
      <c r="BZ15" s="2"/>
      <c r="CA15" s="31" t="str">
        <f t="shared" si="3"/>
        <v/>
      </c>
      <c r="CB15" s="31" t="str">
        <f t="shared" si="1"/>
        <v/>
      </c>
      <c r="CC15" s="31" t="str">
        <f t="shared" si="4"/>
        <v/>
      </c>
      <c r="CD15" s="31" t="str">
        <f t="shared" si="5"/>
        <v/>
      </c>
      <c r="CE15" s="31" t="str">
        <f t="shared" si="6"/>
        <v/>
      </c>
      <c r="CF15" s="31" t="str">
        <f t="shared" si="7"/>
        <v/>
      </c>
      <c r="CG15" s="31" t="str">
        <f t="shared" si="8"/>
        <v/>
      </c>
      <c r="CH15" s="32">
        <f t="shared" si="9"/>
        <v>0</v>
      </c>
      <c r="CI15" s="32">
        <f t="shared" si="10"/>
        <v>0</v>
      </c>
      <c r="CJ15" s="32">
        <f t="shared" si="11"/>
        <v>0</v>
      </c>
      <c r="CK15" s="32">
        <f t="shared" si="12"/>
        <v>0</v>
      </c>
      <c r="CL15" s="32">
        <f t="shared" si="13"/>
        <v>0</v>
      </c>
      <c r="CM15" s="32">
        <f>IF(AND(AH15="",D15&lt;&gt;0),1,IF(D15&lt;AH15,1,0))</f>
        <v>0</v>
      </c>
      <c r="CN15" s="32">
        <f t="shared" si="14"/>
        <v>0</v>
      </c>
    </row>
    <row r="16" spans="1:98" ht="32.1" customHeight="1" x14ac:dyDescent="0.2">
      <c r="A16" s="49" t="s">
        <v>38</v>
      </c>
      <c r="B16" s="50"/>
      <c r="C16" s="50"/>
      <c r="D16" s="13"/>
      <c r="E16" s="13"/>
      <c r="F16" s="13"/>
      <c r="G16" s="2652"/>
      <c r="H16" s="2652"/>
      <c r="I16" s="13"/>
      <c r="J16" s="13"/>
      <c r="K16" s="13"/>
      <c r="L16" s="13"/>
      <c r="M16" s="13"/>
      <c r="N16" s="13"/>
      <c r="O16" s="13"/>
      <c r="P16" s="52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8" ht="33" customHeight="1" x14ac:dyDescent="0.2">
      <c r="A17" s="3823" t="s">
        <v>39</v>
      </c>
      <c r="B17" s="3258"/>
      <c r="C17" s="3824"/>
      <c r="D17" s="3784" t="s">
        <v>40</v>
      </c>
      <c r="E17" s="3805"/>
      <c r="F17" s="3788"/>
      <c r="G17" s="3851" t="s">
        <v>13</v>
      </c>
      <c r="H17" s="3852"/>
      <c r="I17" s="3788" t="s">
        <v>14</v>
      </c>
      <c r="J17" s="3883"/>
      <c r="K17" s="3784" t="s">
        <v>15</v>
      </c>
      <c r="L17" s="3788"/>
      <c r="M17" s="3788" t="s">
        <v>16</v>
      </c>
      <c r="N17" s="3883"/>
      <c r="O17" s="3784" t="s">
        <v>17</v>
      </c>
      <c r="P17" s="3788"/>
      <c r="Q17" s="3784" t="s">
        <v>18</v>
      </c>
      <c r="R17" s="3788"/>
      <c r="S17" s="3784" t="s">
        <v>19</v>
      </c>
      <c r="T17" s="3788"/>
      <c r="U17" s="3784" t="s">
        <v>20</v>
      </c>
      <c r="V17" s="3788"/>
      <c r="W17" s="3805" t="s">
        <v>21</v>
      </c>
      <c r="X17" s="3805"/>
      <c r="Y17" s="3784" t="s">
        <v>22</v>
      </c>
      <c r="Z17" s="3786"/>
      <c r="AA17" s="3805" t="s">
        <v>23</v>
      </c>
      <c r="AB17" s="3838"/>
      <c r="AC17" s="3784" t="s">
        <v>24</v>
      </c>
      <c r="AD17" s="3786"/>
      <c r="AE17" s="3805" t="s">
        <v>25</v>
      </c>
      <c r="AF17" s="3838"/>
      <c r="AG17" s="3784" t="s">
        <v>26</v>
      </c>
      <c r="AH17" s="3786"/>
      <c r="AI17" s="3805" t="s">
        <v>27</v>
      </c>
      <c r="AJ17" s="3838"/>
      <c r="AK17" s="3784" t="s">
        <v>28</v>
      </c>
      <c r="AL17" s="3786"/>
      <c r="AM17" s="3805" t="s">
        <v>29</v>
      </c>
      <c r="AN17" s="3786"/>
      <c r="AO17" s="3805" t="s">
        <v>30</v>
      </c>
      <c r="AP17" s="3881"/>
      <c r="AQ17" s="3819" t="s">
        <v>6</v>
      </c>
      <c r="AR17" s="3819" t="s">
        <v>7</v>
      </c>
      <c r="AS17" s="3775" t="s">
        <v>41</v>
      </c>
      <c r="AT17" s="3775" t="s">
        <v>8</v>
      </c>
      <c r="AU17" s="3775" t="s">
        <v>42</v>
      </c>
      <c r="AV17" s="3819" t="s">
        <v>298</v>
      </c>
      <c r="AW17" s="3850" t="s">
        <v>10</v>
      </c>
      <c r="AX17" s="3850" t="s">
        <v>11</v>
      </c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8" ht="44.25" customHeight="1" x14ac:dyDescent="0.2">
      <c r="A18" s="3169"/>
      <c r="B18" s="3170"/>
      <c r="C18" s="3171"/>
      <c r="D18" s="2641" t="s">
        <v>31</v>
      </c>
      <c r="E18" s="2653" t="s">
        <v>32</v>
      </c>
      <c r="F18" s="1003" t="s">
        <v>33</v>
      </c>
      <c r="G18" s="2641" t="s">
        <v>32</v>
      </c>
      <c r="H18" s="2640" t="s">
        <v>33</v>
      </c>
      <c r="I18" s="2541" t="s">
        <v>32</v>
      </c>
      <c r="J18" s="1003" t="s">
        <v>33</v>
      </c>
      <c r="K18" s="2541" t="s">
        <v>32</v>
      </c>
      <c r="L18" s="2542" t="s">
        <v>33</v>
      </c>
      <c r="M18" s="2541" t="s">
        <v>32</v>
      </c>
      <c r="N18" s="1003" t="s">
        <v>33</v>
      </c>
      <c r="O18" s="2541" t="s">
        <v>32</v>
      </c>
      <c r="P18" s="1003" t="s">
        <v>33</v>
      </c>
      <c r="Q18" s="2541" t="s">
        <v>32</v>
      </c>
      <c r="R18" s="1003" t="s">
        <v>33</v>
      </c>
      <c r="S18" s="2541" t="s">
        <v>32</v>
      </c>
      <c r="T18" s="1003" t="s">
        <v>33</v>
      </c>
      <c r="U18" s="2641" t="s">
        <v>32</v>
      </c>
      <c r="V18" s="2640" t="s">
        <v>33</v>
      </c>
      <c r="W18" s="2639" t="s">
        <v>32</v>
      </c>
      <c r="X18" s="2546" t="s">
        <v>33</v>
      </c>
      <c r="Y18" s="2641" t="s">
        <v>32</v>
      </c>
      <c r="Z18" s="2640" t="s">
        <v>33</v>
      </c>
      <c r="AA18" s="2639" t="s">
        <v>32</v>
      </c>
      <c r="AB18" s="2546" t="s">
        <v>33</v>
      </c>
      <c r="AC18" s="2641" t="s">
        <v>32</v>
      </c>
      <c r="AD18" s="2640" t="s">
        <v>33</v>
      </c>
      <c r="AE18" s="2639" t="s">
        <v>32</v>
      </c>
      <c r="AF18" s="2546" t="s">
        <v>33</v>
      </c>
      <c r="AG18" s="2641" t="s">
        <v>32</v>
      </c>
      <c r="AH18" s="2640" t="s">
        <v>33</v>
      </c>
      <c r="AI18" s="2639" t="s">
        <v>32</v>
      </c>
      <c r="AJ18" s="2546" t="s">
        <v>33</v>
      </c>
      <c r="AK18" s="2641" t="s">
        <v>32</v>
      </c>
      <c r="AL18" s="2640" t="s">
        <v>33</v>
      </c>
      <c r="AM18" s="2639" t="s">
        <v>32</v>
      </c>
      <c r="AN18" s="2640" t="s">
        <v>33</v>
      </c>
      <c r="AO18" s="2639" t="s">
        <v>32</v>
      </c>
      <c r="AP18" s="2651" t="s">
        <v>33</v>
      </c>
      <c r="AQ18" s="2961"/>
      <c r="AR18" s="3119"/>
      <c r="AS18" s="3537"/>
      <c r="AT18" s="3537"/>
      <c r="AU18" s="3537"/>
      <c r="AV18" s="3248"/>
      <c r="AW18" s="3708"/>
      <c r="AX18" s="3708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8" ht="16.350000000000001" customHeight="1" x14ac:dyDescent="0.2">
      <c r="A19" s="3232" t="s">
        <v>43</v>
      </c>
      <c r="B19" s="3003"/>
      <c r="C19" s="3131"/>
      <c r="D19" s="1015">
        <f>SUM(E19+F19)</f>
        <v>0</v>
      </c>
      <c r="E19" s="21">
        <f>SUM(G19+I19+K19+M19+O19+Q19+S19+U19+W19+Y19+AA19+AC19+AE19+AG19+AI19+AK19+AM19+AO19)</f>
        <v>0</v>
      </c>
      <c r="F19" s="22">
        <f>SUM(H19+J19+L19+N19+P19+R19+T19+V19+X19+Z19+AB19+AD19+AF19+AH19+AJ19+AL19+AN19+AP19)</f>
        <v>0</v>
      </c>
      <c r="G19" s="1014"/>
      <c r="H19" s="60"/>
      <c r="I19" s="1014"/>
      <c r="J19" s="2276"/>
      <c r="K19" s="1014"/>
      <c r="L19" s="60"/>
      <c r="M19" s="1014"/>
      <c r="N19" s="2276"/>
      <c r="O19" s="1014"/>
      <c r="P19" s="60"/>
      <c r="Q19" s="1014"/>
      <c r="R19" s="60"/>
      <c r="S19" s="1014"/>
      <c r="T19" s="60"/>
      <c r="U19" s="1014"/>
      <c r="V19" s="60"/>
      <c r="W19" s="2227"/>
      <c r="X19" s="63"/>
      <c r="Y19" s="1014"/>
      <c r="Z19" s="60"/>
      <c r="AA19" s="2227"/>
      <c r="AB19" s="63"/>
      <c r="AC19" s="1014"/>
      <c r="AD19" s="60"/>
      <c r="AE19" s="2227"/>
      <c r="AF19" s="63"/>
      <c r="AG19" s="1014"/>
      <c r="AH19" s="60"/>
      <c r="AI19" s="2227"/>
      <c r="AJ19" s="63"/>
      <c r="AK19" s="1014"/>
      <c r="AL19" s="60"/>
      <c r="AM19" s="2227"/>
      <c r="AN19" s="60"/>
      <c r="AO19" s="2227"/>
      <c r="AP19" s="64"/>
      <c r="AQ19" s="2277"/>
      <c r="AR19" s="2276"/>
      <c r="AS19" s="2278"/>
      <c r="AT19" s="2278"/>
      <c r="AU19" s="2278"/>
      <c r="AV19" s="2278"/>
      <c r="AW19" s="2278"/>
      <c r="AX19" s="2278"/>
      <c r="AY19" s="671" t="str">
        <f>$CA19&amp;$CB19&amp;$CC19&amp;$CD19&amp;$CE19&amp;$CF19&amp;$CG19</f>
        <v/>
      </c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4"/>
      <c r="BV19" s="4"/>
      <c r="BW19" s="4"/>
      <c r="CA19" s="31" t="str">
        <f>IF(CH19=1,"* Las consultas de 12 años NO DEBEN ser mayor que el total de Consultas entre 10-14 Años. ","")</f>
        <v/>
      </c>
      <c r="CB19" s="31" t="str">
        <f>IF(CI19=1,"* Las consultas de 60 años NO DEBEN ser mayor que el total de Consultas entre 60-64 Años. ","")</f>
        <v/>
      </c>
      <c r="CC19" s="31" t="str">
        <f>IF(CJ19=1,"* Las actividades de usuarios en situación de discapacidad NO DEBEN superar el total. ","")</f>
        <v/>
      </c>
      <c r="CD19" s="31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E19" s="31" t="str">
        <f>IF(AND(AS19="",D19&lt;&gt;0),"* No olvide digitar la columna Beneficiarios (Digite CEROS si no tiene). ",IF(D19&lt;AS19,"* El número de Beneficiarios NO DEBE ser mayor que el Total. ",""))</f>
        <v/>
      </c>
      <c r="CF19" s="31" t="str">
        <f>IF(AND(AW19="",D19&lt;&gt;0),"* No olvide digitar la Población SENAME (Digite CEROS si no tiene). ",IF(D19&lt;AW19,"* La Población SENAME NO DEBE ser mayor al Total. ",""))</f>
        <v/>
      </c>
      <c r="CG19" s="31" t="str">
        <f>IF(AND(AX19="",D19&lt;&gt;0),"* No olvide digitar la Población Migrante (Digite CEROS si no tiene). ",IF(D19&lt;AX19,"* La Población Migrante NO DEBE superar el Total. ",""))</f>
        <v/>
      </c>
      <c r="CH19" s="32">
        <f>IF(AQ19&gt;(Y19+Z19),1,0)</f>
        <v>0</v>
      </c>
      <c r="CI19" s="32">
        <f>IF(AT19&gt;(AK19+AL19),1,0)</f>
        <v>0</v>
      </c>
      <c r="CJ19" s="32">
        <f>IF(D19&lt;AV19,1,0)</f>
        <v>0</v>
      </c>
      <c r="CK19" s="32">
        <f>IF(AND(AR19="",D19&lt;&gt;0),1,IF(F19&lt;AR19,1,0))</f>
        <v>0</v>
      </c>
      <c r="CL19" s="32">
        <f>IF(AND(AS19="",D19&lt;&gt;0),1,IF(D19&lt;AS19,1,0))</f>
        <v>0</v>
      </c>
      <c r="CM19" s="32">
        <f>IF(AND(AW19="",D19&lt;&gt;0),1,IF(D19&lt;AW19,1,0))</f>
        <v>0</v>
      </c>
      <c r="CN19" s="32">
        <f>IF(AND(AX19="",D19&lt;&gt;0),1,IF(D19&lt;AX19,1,0))</f>
        <v>0</v>
      </c>
    </row>
    <row r="20" spans="1:98" ht="16.350000000000001" customHeight="1" x14ac:dyDescent="0.2">
      <c r="A20" s="3720" t="s">
        <v>44</v>
      </c>
      <c r="B20" s="3721"/>
      <c r="C20" s="3722"/>
      <c r="D20" s="2279">
        <f t="shared" ref="D20:D35" si="15">SUM(E20+F20)</f>
        <v>0</v>
      </c>
      <c r="E20" s="2265">
        <f>SUM(U20+W20+Y20+AA20+AC20+AE20+AG20+AI20+AK20+AM20+AO20)</f>
        <v>0</v>
      </c>
      <c r="F20" s="2266">
        <f>SUM(V20+X20+Z20+AB20+AD20+AF20+AH20+AJ20+AL20+AN20+AP20)</f>
        <v>0</v>
      </c>
      <c r="G20" s="2280"/>
      <c r="H20" s="2281"/>
      <c r="I20" s="2280"/>
      <c r="J20" s="2282"/>
      <c r="K20" s="2280"/>
      <c r="L20" s="2281"/>
      <c r="M20" s="2280"/>
      <c r="N20" s="2282"/>
      <c r="O20" s="2280"/>
      <c r="P20" s="2281"/>
      <c r="Q20" s="2280"/>
      <c r="R20" s="2281"/>
      <c r="S20" s="2280"/>
      <c r="T20" s="2281"/>
      <c r="U20" s="2267"/>
      <c r="V20" s="2231"/>
      <c r="W20" s="2230"/>
      <c r="X20" s="2283"/>
      <c r="Y20" s="2267"/>
      <c r="Z20" s="2231"/>
      <c r="AA20" s="2230"/>
      <c r="AB20" s="2283"/>
      <c r="AC20" s="2267"/>
      <c r="AD20" s="2231"/>
      <c r="AE20" s="2230"/>
      <c r="AF20" s="2283"/>
      <c r="AG20" s="2267"/>
      <c r="AH20" s="2231"/>
      <c r="AI20" s="2230"/>
      <c r="AJ20" s="2283"/>
      <c r="AK20" s="2267"/>
      <c r="AL20" s="2231"/>
      <c r="AM20" s="2230"/>
      <c r="AN20" s="2231"/>
      <c r="AO20" s="2230"/>
      <c r="AP20" s="2232"/>
      <c r="AQ20" s="2284"/>
      <c r="AR20" s="2268"/>
      <c r="AS20" s="2285"/>
      <c r="AT20" s="2285"/>
      <c r="AU20" s="2285"/>
      <c r="AV20" s="2285"/>
      <c r="AW20" s="2285"/>
      <c r="AX20" s="2285"/>
      <c r="AY20" s="671" t="str">
        <f t="shared" ref="AY20:AY35" si="16">$CA20&amp;$CB20&amp;$CC20&amp;$CD20&amp;$CE20&amp;$CF20&amp;$CG20</f>
        <v/>
      </c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4"/>
      <c r="BV20" s="4"/>
      <c r="BW20" s="4"/>
      <c r="CA20" s="31" t="str">
        <f t="shared" ref="CA20:CA35" si="17">IF(CH20=1,"* Las consultas de 12 años NO DEBEN ser mayor que el total de Consultas entre 10-14 Años. ","")</f>
        <v/>
      </c>
      <c r="CB20" s="31" t="str">
        <f t="shared" ref="CB20:CB35" si="18">IF(CI20=1,"* Las consultas de 60 años NO DEBEN ser mayor que el total de Consultas entre 60-64 Años. ","")</f>
        <v/>
      </c>
      <c r="CC20" s="31" t="str">
        <f t="shared" ref="CC20:CC35" si="19">IF(CJ20=1,"* Las actividades de usuarios en situación de discapacidad NO DEBEN superar el total. ","")</f>
        <v/>
      </c>
      <c r="CD20" s="31" t="str">
        <f t="shared" ref="CD20:CD35" si="20">IF(AND(AR20="",D20&lt;&gt;0),"* Recuerde que las Embarazadas deben ser incluídas en el ingreso por rango Etario (Digite CEROS si no tiene). ",IF(F20&lt;AR20,"* Las Embarazadas NO DEBEN ser mayor al total de mujeres. ",""))</f>
        <v/>
      </c>
      <c r="CE20" s="31" t="str">
        <f t="shared" ref="CE20:CE35" si="21">IF(AND(AS20="",D20&lt;&gt;0),"* No olvide digitar la columna Beneficiarios (Digite CEROS si no tiene). ",IF(D20&lt;AS20,"* El número de Beneficiarios NO DEBE ser mayor que el Total. ",""))</f>
        <v/>
      </c>
      <c r="CF20" s="31" t="str">
        <f t="shared" ref="CF20:CF35" si="22">IF(AND(AW20="",D20&lt;&gt;0),"* No olvide digitar la Población SENAME (Digite CEROS si no tiene). ",IF(D20&lt;AW20,"* La Población SENAME NO DEBE ser mayor al Total. ",""))</f>
        <v/>
      </c>
      <c r="CG20" s="31" t="str">
        <f t="shared" ref="CG20:CG35" si="23">IF(AND(AX20="",D20&lt;&gt;0),"* No olvide digitar la Población Migrante (Digite CEROS si no tiene). ",IF(D20&lt;AX20,"* La Población Migrante NO DEBE superar el Total. ",""))</f>
        <v/>
      </c>
      <c r="CH20" s="32">
        <f t="shared" ref="CH20:CH35" si="24">IF(AQ20&gt;(Y20+Z20),1,0)</f>
        <v>0</v>
      </c>
      <c r="CI20" s="32">
        <f t="shared" ref="CI20:CI35" si="25">IF(AT20&gt;(AK20+AL20),1,0)</f>
        <v>0</v>
      </c>
      <c r="CJ20" s="32">
        <f t="shared" ref="CJ20:CJ35" si="26">IF(D20&lt;AV20,1,0)</f>
        <v>0</v>
      </c>
      <c r="CK20" s="32">
        <f t="shared" ref="CK20:CK35" si="27">IF(AND(AR20="",D20&lt;&gt;0),1,IF(F20&lt;AR20,1,0))</f>
        <v>0</v>
      </c>
      <c r="CL20" s="32">
        <f t="shared" ref="CL20:CL35" si="28">IF(AND(AS20="",D20&lt;&gt;0),1,IF(D20&lt;AS20,1,0))</f>
        <v>0</v>
      </c>
      <c r="CM20" s="32">
        <f t="shared" ref="CM20:CM35" si="29">IF(AND(AW20="",D20&lt;&gt;0),1,IF(D20&lt;AW20,1,0))</f>
        <v>0</v>
      </c>
      <c r="CN20" s="32">
        <f t="shared" ref="CN20:CN35" si="30">IF(AND(AX20="",D20&lt;&gt;0),1,IF(D20&lt;AX20,1,0))</f>
        <v>0</v>
      </c>
    </row>
    <row r="21" spans="1:98" ht="16.350000000000001" customHeight="1" x14ac:dyDescent="0.2">
      <c r="A21" s="3618" t="s">
        <v>45</v>
      </c>
      <c r="B21" s="3619"/>
      <c r="C21" s="3620"/>
      <c r="D21" s="2279">
        <f t="shared" si="15"/>
        <v>0</v>
      </c>
      <c r="E21" s="2265">
        <f t="shared" ref="E21:F23" si="31">SUM(G21+I21+K21+M21+O21+Q21+S21+U21+W21+Y21+AA21+AC21+AE21+AG21+AI21+AK21+AM21+AO21)</f>
        <v>0</v>
      </c>
      <c r="F21" s="2266">
        <f t="shared" si="31"/>
        <v>0</v>
      </c>
      <c r="G21" s="2267"/>
      <c r="H21" s="2231"/>
      <c r="I21" s="2267"/>
      <c r="J21" s="2268"/>
      <c r="K21" s="2267"/>
      <c r="L21" s="2231"/>
      <c r="M21" s="2267"/>
      <c r="N21" s="2268"/>
      <c r="O21" s="2267"/>
      <c r="P21" s="2231"/>
      <c r="Q21" s="2267"/>
      <c r="R21" s="2231"/>
      <c r="S21" s="2267"/>
      <c r="T21" s="2231"/>
      <c r="U21" s="2267"/>
      <c r="V21" s="2231"/>
      <c r="W21" s="2230"/>
      <c r="X21" s="2283"/>
      <c r="Y21" s="2267"/>
      <c r="Z21" s="2231"/>
      <c r="AA21" s="2230"/>
      <c r="AB21" s="2283"/>
      <c r="AC21" s="2267"/>
      <c r="AD21" s="2231"/>
      <c r="AE21" s="2230"/>
      <c r="AF21" s="2283"/>
      <c r="AG21" s="2267"/>
      <c r="AH21" s="2231"/>
      <c r="AI21" s="2230"/>
      <c r="AJ21" s="2283"/>
      <c r="AK21" s="2267"/>
      <c r="AL21" s="2231"/>
      <c r="AM21" s="2230"/>
      <c r="AN21" s="2231"/>
      <c r="AO21" s="2230"/>
      <c r="AP21" s="2232"/>
      <c r="AQ21" s="2284"/>
      <c r="AR21" s="2268"/>
      <c r="AS21" s="2285"/>
      <c r="AT21" s="2285"/>
      <c r="AU21" s="2285"/>
      <c r="AV21" s="2285"/>
      <c r="AW21" s="2285"/>
      <c r="AX21" s="2285"/>
      <c r="AY21" s="671" t="str">
        <f t="shared" si="16"/>
        <v/>
      </c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4"/>
      <c r="BV21" s="4"/>
      <c r="BW21" s="4"/>
      <c r="BX21" s="71"/>
      <c r="BY21" s="71"/>
      <c r="BZ21" s="71"/>
      <c r="CA21" s="31" t="str">
        <f t="shared" si="17"/>
        <v/>
      </c>
      <c r="CB21" s="31" t="str">
        <f t="shared" si="18"/>
        <v/>
      </c>
      <c r="CC21" s="31" t="str">
        <f t="shared" si="19"/>
        <v/>
      </c>
      <c r="CD21" s="31" t="str">
        <f t="shared" si="20"/>
        <v/>
      </c>
      <c r="CE21" s="31" t="str">
        <f t="shared" si="21"/>
        <v/>
      </c>
      <c r="CF21" s="31" t="str">
        <f t="shared" si="22"/>
        <v/>
      </c>
      <c r="CG21" s="31" t="str">
        <f t="shared" si="23"/>
        <v/>
      </c>
      <c r="CH21" s="32">
        <f t="shared" si="24"/>
        <v>0</v>
      </c>
      <c r="CI21" s="32">
        <f t="shared" si="25"/>
        <v>0</v>
      </c>
      <c r="CJ21" s="32">
        <f t="shared" si="26"/>
        <v>0</v>
      </c>
      <c r="CK21" s="32">
        <f t="shared" si="27"/>
        <v>0</v>
      </c>
      <c r="CL21" s="32">
        <f t="shared" si="28"/>
        <v>0</v>
      </c>
      <c r="CM21" s="32">
        <f t="shared" si="29"/>
        <v>0</v>
      </c>
      <c r="CN21" s="32">
        <f t="shared" si="30"/>
        <v>0</v>
      </c>
      <c r="CO21" s="72"/>
      <c r="CP21" s="72"/>
      <c r="CQ21" s="72"/>
    </row>
    <row r="22" spans="1:98" ht="16.350000000000001" customHeight="1" x14ac:dyDescent="0.2">
      <c r="A22" s="3618" t="s">
        <v>46</v>
      </c>
      <c r="B22" s="3619"/>
      <c r="C22" s="3620"/>
      <c r="D22" s="2279">
        <f t="shared" si="15"/>
        <v>0</v>
      </c>
      <c r="E22" s="2265">
        <f t="shared" si="31"/>
        <v>0</v>
      </c>
      <c r="F22" s="2266">
        <f t="shared" si="31"/>
        <v>0</v>
      </c>
      <c r="G22" s="2267"/>
      <c r="H22" s="2231"/>
      <c r="I22" s="2267"/>
      <c r="J22" s="2268"/>
      <c r="K22" s="2267"/>
      <c r="L22" s="2231"/>
      <c r="M22" s="2267"/>
      <c r="N22" s="2268"/>
      <c r="O22" s="2267"/>
      <c r="P22" s="2231"/>
      <c r="Q22" s="2267"/>
      <c r="R22" s="2231"/>
      <c r="S22" s="2267"/>
      <c r="T22" s="2231"/>
      <c r="U22" s="2267"/>
      <c r="V22" s="2231"/>
      <c r="W22" s="2230"/>
      <c r="X22" s="2283"/>
      <c r="Y22" s="2267"/>
      <c r="Z22" s="2231"/>
      <c r="AA22" s="2230"/>
      <c r="AB22" s="2283"/>
      <c r="AC22" s="2267"/>
      <c r="AD22" s="2231"/>
      <c r="AE22" s="2230"/>
      <c r="AF22" s="2283"/>
      <c r="AG22" s="2267"/>
      <c r="AH22" s="2231"/>
      <c r="AI22" s="2230"/>
      <c r="AJ22" s="2283"/>
      <c r="AK22" s="2267"/>
      <c r="AL22" s="2231"/>
      <c r="AM22" s="2230"/>
      <c r="AN22" s="2231"/>
      <c r="AO22" s="2230"/>
      <c r="AP22" s="2232"/>
      <c r="AQ22" s="2284"/>
      <c r="AR22" s="2268"/>
      <c r="AS22" s="2285"/>
      <c r="AT22" s="2285"/>
      <c r="AU22" s="2285"/>
      <c r="AV22" s="2285"/>
      <c r="AW22" s="2285"/>
      <c r="AX22" s="2285"/>
      <c r="AY22" s="671" t="str">
        <f t="shared" si="16"/>
        <v/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4"/>
      <c r="BV22" s="4"/>
      <c r="BW22" s="4"/>
      <c r="CA22" s="31" t="str">
        <f t="shared" si="17"/>
        <v/>
      </c>
      <c r="CB22" s="31" t="str">
        <f t="shared" si="18"/>
        <v/>
      </c>
      <c r="CC22" s="31" t="str">
        <f t="shared" si="19"/>
        <v/>
      </c>
      <c r="CD22" s="31" t="str">
        <f t="shared" si="20"/>
        <v/>
      </c>
      <c r="CE22" s="31" t="str">
        <f t="shared" si="21"/>
        <v/>
      </c>
      <c r="CF22" s="31" t="str">
        <f t="shared" si="22"/>
        <v/>
      </c>
      <c r="CG22" s="31" t="str">
        <f t="shared" si="23"/>
        <v/>
      </c>
      <c r="CH22" s="32">
        <f t="shared" si="24"/>
        <v>0</v>
      </c>
      <c r="CI22" s="32">
        <f t="shared" si="25"/>
        <v>0</v>
      </c>
      <c r="CJ22" s="32">
        <f t="shared" si="26"/>
        <v>0</v>
      </c>
      <c r="CK22" s="32">
        <f t="shared" si="27"/>
        <v>0</v>
      </c>
      <c r="CL22" s="32">
        <f t="shared" si="28"/>
        <v>0</v>
      </c>
      <c r="CM22" s="32">
        <f t="shared" si="29"/>
        <v>0</v>
      </c>
      <c r="CN22" s="32">
        <f t="shared" si="30"/>
        <v>0</v>
      </c>
    </row>
    <row r="23" spans="1:98" ht="16.350000000000001" customHeight="1" x14ac:dyDescent="0.2">
      <c r="A23" s="3618" t="s">
        <v>47</v>
      </c>
      <c r="B23" s="3619"/>
      <c r="C23" s="3620"/>
      <c r="D23" s="2279">
        <f t="shared" si="15"/>
        <v>1</v>
      </c>
      <c r="E23" s="2265">
        <f t="shared" si="31"/>
        <v>0</v>
      </c>
      <c r="F23" s="2266">
        <f t="shared" si="31"/>
        <v>1</v>
      </c>
      <c r="G23" s="2267">
        <v>0</v>
      </c>
      <c r="H23" s="2231">
        <v>0</v>
      </c>
      <c r="I23" s="2267">
        <v>0</v>
      </c>
      <c r="J23" s="2268">
        <v>0</v>
      </c>
      <c r="K23" s="2267">
        <v>0</v>
      </c>
      <c r="L23" s="2231">
        <v>0</v>
      </c>
      <c r="M23" s="2267">
        <v>0</v>
      </c>
      <c r="N23" s="2268">
        <v>0</v>
      </c>
      <c r="O23" s="2267">
        <v>0</v>
      </c>
      <c r="P23" s="2231">
        <v>0</v>
      </c>
      <c r="Q23" s="2267">
        <v>0</v>
      </c>
      <c r="R23" s="2231">
        <v>0</v>
      </c>
      <c r="S23" s="2267">
        <v>0</v>
      </c>
      <c r="T23" s="2231">
        <v>0</v>
      </c>
      <c r="U23" s="2267">
        <v>0</v>
      </c>
      <c r="V23" s="2231">
        <v>0</v>
      </c>
      <c r="W23" s="2230">
        <v>0</v>
      </c>
      <c r="X23" s="2283">
        <v>0</v>
      </c>
      <c r="Y23" s="2267">
        <v>0</v>
      </c>
      <c r="Z23" s="2231">
        <v>0</v>
      </c>
      <c r="AA23" s="2230">
        <v>0</v>
      </c>
      <c r="AB23" s="2283">
        <v>0</v>
      </c>
      <c r="AC23" s="2267">
        <v>0</v>
      </c>
      <c r="AD23" s="2231">
        <v>0</v>
      </c>
      <c r="AE23" s="2230">
        <v>0</v>
      </c>
      <c r="AF23" s="2283">
        <v>0</v>
      </c>
      <c r="AG23" s="2267">
        <v>0</v>
      </c>
      <c r="AH23" s="2231">
        <v>0</v>
      </c>
      <c r="AI23" s="2230">
        <v>0</v>
      </c>
      <c r="AJ23" s="2283">
        <v>1</v>
      </c>
      <c r="AK23" s="2267">
        <v>0</v>
      </c>
      <c r="AL23" s="2231">
        <v>0</v>
      </c>
      <c r="AM23" s="2230">
        <v>0</v>
      </c>
      <c r="AN23" s="2231">
        <v>0</v>
      </c>
      <c r="AO23" s="2230">
        <v>0</v>
      </c>
      <c r="AP23" s="2232">
        <v>0</v>
      </c>
      <c r="AQ23" s="2284"/>
      <c r="AR23" s="2268">
        <v>0</v>
      </c>
      <c r="AS23" s="2285">
        <v>0</v>
      </c>
      <c r="AT23" s="2285">
        <v>0</v>
      </c>
      <c r="AU23" s="2285">
        <v>0</v>
      </c>
      <c r="AV23" s="2285">
        <v>0</v>
      </c>
      <c r="AW23" s="2285">
        <v>0</v>
      </c>
      <c r="AX23" s="2285">
        <v>0</v>
      </c>
      <c r="AY23" s="671" t="str">
        <f t="shared" si="16"/>
        <v/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4"/>
      <c r="BV23" s="4"/>
      <c r="BW23" s="4"/>
      <c r="CA23" s="31" t="str">
        <f t="shared" si="17"/>
        <v/>
      </c>
      <c r="CB23" s="31" t="str">
        <f t="shared" si="18"/>
        <v/>
      </c>
      <c r="CC23" s="31" t="str">
        <f t="shared" si="19"/>
        <v/>
      </c>
      <c r="CD23" s="31" t="str">
        <f t="shared" si="20"/>
        <v/>
      </c>
      <c r="CE23" s="31" t="str">
        <f t="shared" si="21"/>
        <v/>
      </c>
      <c r="CF23" s="31" t="str">
        <f t="shared" si="22"/>
        <v/>
      </c>
      <c r="CG23" s="31" t="str">
        <f t="shared" si="23"/>
        <v/>
      </c>
      <c r="CH23" s="32">
        <f t="shared" si="24"/>
        <v>0</v>
      </c>
      <c r="CI23" s="32">
        <f t="shared" si="25"/>
        <v>0</v>
      </c>
      <c r="CJ23" s="32">
        <f t="shared" si="26"/>
        <v>0</v>
      </c>
      <c r="CK23" s="32">
        <f t="shared" si="27"/>
        <v>0</v>
      </c>
      <c r="CL23" s="32">
        <f t="shared" si="28"/>
        <v>0</v>
      </c>
      <c r="CM23" s="32">
        <f t="shared" si="29"/>
        <v>0</v>
      </c>
      <c r="CN23" s="32">
        <f t="shared" si="30"/>
        <v>0</v>
      </c>
    </row>
    <row r="24" spans="1:98" ht="16.350000000000001" customHeight="1" x14ac:dyDescent="0.2">
      <c r="A24" s="3618" t="s">
        <v>48</v>
      </c>
      <c r="B24" s="3619"/>
      <c r="C24" s="3620"/>
      <c r="D24" s="2279">
        <f t="shared" si="15"/>
        <v>0</v>
      </c>
      <c r="E24" s="2265">
        <f t="shared" ref="E24:F31" si="32">SUM(G24+I24+K24+M24+O24+Q24+S24+U24+W24+Y24+AA24+AC24+AE24+AG24+AI24+AK24+AM24+AO24)</f>
        <v>0</v>
      </c>
      <c r="F24" s="2266">
        <f t="shared" si="32"/>
        <v>0</v>
      </c>
      <c r="G24" s="2267"/>
      <c r="H24" s="2231"/>
      <c r="I24" s="2267"/>
      <c r="J24" s="2268"/>
      <c r="K24" s="2267"/>
      <c r="L24" s="2231"/>
      <c r="M24" s="2267"/>
      <c r="N24" s="2268"/>
      <c r="O24" s="2267"/>
      <c r="P24" s="2231"/>
      <c r="Q24" s="2267"/>
      <c r="R24" s="2231"/>
      <c r="S24" s="2267"/>
      <c r="T24" s="2231"/>
      <c r="U24" s="2267"/>
      <c r="V24" s="2231"/>
      <c r="W24" s="2230"/>
      <c r="X24" s="2283"/>
      <c r="Y24" s="2267"/>
      <c r="Z24" s="2231"/>
      <c r="AA24" s="2230"/>
      <c r="AB24" s="2283"/>
      <c r="AC24" s="2267"/>
      <c r="AD24" s="2231"/>
      <c r="AE24" s="2230"/>
      <c r="AF24" s="2283"/>
      <c r="AG24" s="2267"/>
      <c r="AH24" s="2231"/>
      <c r="AI24" s="2230"/>
      <c r="AJ24" s="2283"/>
      <c r="AK24" s="2267"/>
      <c r="AL24" s="2231"/>
      <c r="AM24" s="2230"/>
      <c r="AN24" s="2231"/>
      <c r="AO24" s="2230"/>
      <c r="AP24" s="2232"/>
      <c r="AQ24" s="2284"/>
      <c r="AR24" s="2268"/>
      <c r="AS24" s="2285"/>
      <c r="AT24" s="2285"/>
      <c r="AU24" s="2285"/>
      <c r="AV24" s="2285"/>
      <c r="AW24" s="2285"/>
      <c r="AX24" s="2285"/>
      <c r="AY24" s="671" t="str">
        <f t="shared" si="16"/>
        <v/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4"/>
      <c r="BV24" s="4"/>
      <c r="BW24" s="4"/>
      <c r="CA24" s="31" t="str">
        <f t="shared" si="17"/>
        <v/>
      </c>
      <c r="CB24" s="31" t="str">
        <f t="shared" si="18"/>
        <v/>
      </c>
      <c r="CC24" s="31" t="str">
        <f t="shared" si="19"/>
        <v/>
      </c>
      <c r="CD24" s="31" t="str">
        <f t="shared" si="20"/>
        <v/>
      </c>
      <c r="CE24" s="31" t="str">
        <f t="shared" si="21"/>
        <v/>
      </c>
      <c r="CF24" s="31" t="str">
        <f t="shared" si="22"/>
        <v/>
      </c>
      <c r="CG24" s="31" t="str">
        <f t="shared" si="23"/>
        <v/>
      </c>
      <c r="CH24" s="32">
        <f t="shared" si="24"/>
        <v>0</v>
      </c>
      <c r="CI24" s="32">
        <f t="shared" si="25"/>
        <v>0</v>
      </c>
      <c r="CJ24" s="32">
        <f t="shared" si="26"/>
        <v>0</v>
      </c>
      <c r="CK24" s="32">
        <f t="shared" si="27"/>
        <v>0</v>
      </c>
      <c r="CL24" s="32">
        <f t="shared" si="28"/>
        <v>0</v>
      </c>
      <c r="CM24" s="32">
        <f t="shared" si="29"/>
        <v>0</v>
      </c>
      <c r="CN24" s="32">
        <f t="shared" si="30"/>
        <v>0</v>
      </c>
    </row>
    <row r="25" spans="1:98" ht="16.350000000000001" customHeight="1" x14ac:dyDescent="0.2">
      <c r="A25" s="3618" t="s">
        <v>49</v>
      </c>
      <c r="B25" s="3619"/>
      <c r="C25" s="3620"/>
      <c r="D25" s="2279">
        <f t="shared" si="15"/>
        <v>0</v>
      </c>
      <c r="E25" s="2265">
        <f t="shared" si="32"/>
        <v>0</v>
      </c>
      <c r="F25" s="2266">
        <f t="shared" si="32"/>
        <v>0</v>
      </c>
      <c r="G25" s="2267"/>
      <c r="H25" s="2231"/>
      <c r="I25" s="2267"/>
      <c r="J25" s="2268"/>
      <c r="K25" s="2267"/>
      <c r="L25" s="2231"/>
      <c r="M25" s="2267"/>
      <c r="N25" s="2268"/>
      <c r="O25" s="2267"/>
      <c r="P25" s="2231"/>
      <c r="Q25" s="2267"/>
      <c r="R25" s="2231"/>
      <c r="S25" s="2267"/>
      <c r="T25" s="2231"/>
      <c r="U25" s="2267"/>
      <c r="V25" s="2231"/>
      <c r="W25" s="2230"/>
      <c r="X25" s="2283"/>
      <c r="Y25" s="2267"/>
      <c r="Z25" s="2231"/>
      <c r="AA25" s="2230"/>
      <c r="AB25" s="2283"/>
      <c r="AC25" s="2267"/>
      <c r="AD25" s="2231"/>
      <c r="AE25" s="2230"/>
      <c r="AF25" s="2283"/>
      <c r="AG25" s="2267"/>
      <c r="AH25" s="2231"/>
      <c r="AI25" s="2230"/>
      <c r="AJ25" s="2283"/>
      <c r="AK25" s="2267"/>
      <c r="AL25" s="2231"/>
      <c r="AM25" s="2230"/>
      <c r="AN25" s="2231"/>
      <c r="AO25" s="2230"/>
      <c r="AP25" s="2232"/>
      <c r="AQ25" s="2284"/>
      <c r="AR25" s="2268"/>
      <c r="AS25" s="2285"/>
      <c r="AT25" s="2285"/>
      <c r="AU25" s="2285"/>
      <c r="AV25" s="2285"/>
      <c r="AW25" s="2285"/>
      <c r="AX25" s="2285"/>
      <c r="AY25" s="671" t="str">
        <f t="shared" si="16"/>
        <v/>
      </c>
      <c r="BU25" s="3"/>
      <c r="BV25" s="3"/>
      <c r="BW25" s="3"/>
      <c r="CA25" s="31" t="str">
        <f t="shared" si="17"/>
        <v/>
      </c>
      <c r="CB25" s="31" t="str">
        <f t="shared" si="18"/>
        <v/>
      </c>
      <c r="CC25" s="31" t="str">
        <f t="shared" si="19"/>
        <v/>
      </c>
      <c r="CD25" s="31" t="str">
        <f t="shared" si="20"/>
        <v/>
      </c>
      <c r="CE25" s="31" t="str">
        <f t="shared" si="21"/>
        <v/>
      </c>
      <c r="CF25" s="31" t="str">
        <f t="shared" si="22"/>
        <v/>
      </c>
      <c r="CG25" s="31" t="str">
        <f t="shared" si="23"/>
        <v/>
      </c>
      <c r="CH25" s="32">
        <f t="shared" si="24"/>
        <v>0</v>
      </c>
      <c r="CI25" s="32">
        <f t="shared" si="25"/>
        <v>0</v>
      </c>
      <c r="CJ25" s="32">
        <f t="shared" si="26"/>
        <v>0</v>
      </c>
      <c r="CK25" s="32">
        <f t="shared" si="27"/>
        <v>0</v>
      </c>
      <c r="CL25" s="32">
        <f t="shared" si="28"/>
        <v>0</v>
      </c>
      <c r="CM25" s="32">
        <f t="shared" si="29"/>
        <v>0</v>
      </c>
      <c r="CN25" s="32">
        <f t="shared" si="30"/>
        <v>0</v>
      </c>
    </row>
    <row r="26" spans="1:98" ht="16.350000000000001" customHeight="1" x14ac:dyDescent="0.2">
      <c r="A26" s="3618" t="s">
        <v>50</v>
      </c>
      <c r="B26" s="3619"/>
      <c r="C26" s="3620"/>
      <c r="D26" s="2286">
        <f t="shared" si="15"/>
        <v>16</v>
      </c>
      <c r="E26" s="2265">
        <f t="shared" si="32"/>
        <v>12</v>
      </c>
      <c r="F26" s="2266">
        <f t="shared" si="32"/>
        <v>4</v>
      </c>
      <c r="G26" s="2267">
        <v>0</v>
      </c>
      <c r="H26" s="2231">
        <v>0</v>
      </c>
      <c r="I26" s="2267">
        <v>0</v>
      </c>
      <c r="J26" s="2268">
        <v>0</v>
      </c>
      <c r="K26" s="2267">
        <v>0</v>
      </c>
      <c r="L26" s="2231">
        <v>0</v>
      </c>
      <c r="M26" s="2267">
        <v>0</v>
      </c>
      <c r="N26" s="2268">
        <v>0</v>
      </c>
      <c r="O26" s="2267">
        <v>0</v>
      </c>
      <c r="P26" s="2231">
        <v>0</v>
      </c>
      <c r="Q26" s="2267">
        <v>0</v>
      </c>
      <c r="R26" s="2231">
        <v>0</v>
      </c>
      <c r="S26" s="2267">
        <v>1</v>
      </c>
      <c r="T26" s="2231">
        <v>0</v>
      </c>
      <c r="U26" s="2267">
        <v>0</v>
      </c>
      <c r="V26" s="2231">
        <v>0</v>
      </c>
      <c r="W26" s="2230">
        <v>3</v>
      </c>
      <c r="X26" s="2283">
        <v>0</v>
      </c>
      <c r="Y26" s="2267">
        <v>0</v>
      </c>
      <c r="Z26" s="2231">
        <v>3</v>
      </c>
      <c r="AA26" s="2230">
        <v>5</v>
      </c>
      <c r="AB26" s="2283">
        <v>0</v>
      </c>
      <c r="AC26" s="2267">
        <v>0</v>
      </c>
      <c r="AD26" s="2231">
        <v>0</v>
      </c>
      <c r="AE26" s="2230">
        <v>1</v>
      </c>
      <c r="AF26" s="2283">
        <v>0</v>
      </c>
      <c r="AG26" s="2267">
        <v>0</v>
      </c>
      <c r="AH26" s="2231">
        <v>0</v>
      </c>
      <c r="AI26" s="2230">
        <v>2</v>
      </c>
      <c r="AJ26" s="2283">
        <v>1</v>
      </c>
      <c r="AK26" s="2267">
        <v>0</v>
      </c>
      <c r="AL26" s="2231">
        <v>0</v>
      </c>
      <c r="AM26" s="2230">
        <v>0</v>
      </c>
      <c r="AN26" s="2231">
        <v>0</v>
      </c>
      <c r="AO26" s="2230">
        <v>0</v>
      </c>
      <c r="AP26" s="2232">
        <v>0</v>
      </c>
      <c r="AQ26" s="2284"/>
      <c r="AR26" s="2268">
        <v>0</v>
      </c>
      <c r="AS26" s="2285">
        <v>15</v>
      </c>
      <c r="AT26" s="2284">
        <v>0</v>
      </c>
      <c r="AU26" s="2284">
        <v>0</v>
      </c>
      <c r="AV26" s="2284">
        <v>0</v>
      </c>
      <c r="AW26" s="2284">
        <v>0</v>
      </c>
      <c r="AX26" s="2284">
        <v>0</v>
      </c>
      <c r="AY26" s="671" t="str">
        <f t="shared" si="16"/>
        <v/>
      </c>
      <c r="BU26" s="3"/>
      <c r="BV26" s="3"/>
      <c r="BW26" s="3"/>
      <c r="CA26" s="31" t="str">
        <f t="shared" si="17"/>
        <v/>
      </c>
      <c r="CB26" s="31" t="str">
        <f t="shared" si="18"/>
        <v/>
      </c>
      <c r="CC26" s="31" t="str">
        <f t="shared" si="19"/>
        <v/>
      </c>
      <c r="CD26" s="31" t="str">
        <f t="shared" si="20"/>
        <v/>
      </c>
      <c r="CE26" s="31" t="str">
        <f t="shared" si="21"/>
        <v/>
      </c>
      <c r="CF26" s="31" t="str">
        <f t="shared" si="22"/>
        <v/>
      </c>
      <c r="CG26" s="31" t="str">
        <f t="shared" si="23"/>
        <v/>
      </c>
      <c r="CH26" s="32">
        <f t="shared" si="24"/>
        <v>0</v>
      </c>
      <c r="CI26" s="32">
        <f t="shared" si="25"/>
        <v>0</v>
      </c>
      <c r="CJ26" s="32">
        <f t="shared" si="26"/>
        <v>0</v>
      </c>
      <c r="CK26" s="32">
        <f t="shared" si="27"/>
        <v>0</v>
      </c>
      <c r="CL26" s="32">
        <f t="shared" si="28"/>
        <v>0</v>
      </c>
      <c r="CM26" s="32">
        <f t="shared" si="29"/>
        <v>0</v>
      </c>
      <c r="CN26" s="32">
        <f t="shared" si="30"/>
        <v>0</v>
      </c>
    </row>
    <row r="27" spans="1:98" ht="16.350000000000001" customHeight="1" x14ac:dyDescent="0.2">
      <c r="A27" s="3618" t="s">
        <v>51</v>
      </c>
      <c r="B27" s="3619"/>
      <c r="C27" s="3620"/>
      <c r="D27" s="2286">
        <f t="shared" si="15"/>
        <v>0</v>
      </c>
      <c r="E27" s="2265">
        <f t="shared" si="32"/>
        <v>0</v>
      </c>
      <c r="F27" s="2266">
        <f t="shared" si="32"/>
        <v>0</v>
      </c>
      <c r="G27" s="2267"/>
      <c r="H27" s="2231"/>
      <c r="I27" s="2267"/>
      <c r="J27" s="2268"/>
      <c r="K27" s="2267"/>
      <c r="L27" s="2231"/>
      <c r="M27" s="2267"/>
      <c r="N27" s="2268"/>
      <c r="O27" s="2267"/>
      <c r="P27" s="2231"/>
      <c r="Q27" s="2267"/>
      <c r="R27" s="2231"/>
      <c r="S27" s="2267"/>
      <c r="T27" s="2231"/>
      <c r="U27" s="2267"/>
      <c r="V27" s="2231"/>
      <c r="W27" s="2230"/>
      <c r="X27" s="2283"/>
      <c r="Y27" s="2267"/>
      <c r="Z27" s="2231"/>
      <c r="AA27" s="2230"/>
      <c r="AB27" s="2283"/>
      <c r="AC27" s="2267"/>
      <c r="AD27" s="2231"/>
      <c r="AE27" s="2230"/>
      <c r="AF27" s="2283"/>
      <c r="AG27" s="2267"/>
      <c r="AH27" s="2231"/>
      <c r="AI27" s="2230"/>
      <c r="AJ27" s="2283"/>
      <c r="AK27" s="2267"/>
      <c r="AL27" s="2231"/>
      <c r="AM27" s="2230"/>
      <c r="AN27" s="2231"/>
      <c r="AO27" s="2230"/>
      <c r="AP27" s="2232"/>
      <c r="AQ27" s="2284"/>
      <c r="AR27" s="2268"/>
      <c r="AS27" s="2285"/>
      <c r="AT27" s="2285"/>
      <c r="AU27" s="2285"/>
      <c r="AV27" s="2285"/>
      <c r="AW27" s="2285"/>
      <c r="AX27" s="2285"/>
      <c r="AY27" s="671" t="str">
        <f t="shared" si="16"/>
        <v/>
      </c>
      <c r="BU27" s="3"/>
      <c r="BV27" s="3"/>
      <c r="BW27" s="3"/>
      <c r="CA27" s="31" t="str">
        <f t="shared" si="17"/>
        <v/>
      </c>
      <c r="CB27" s="31" t="str">
        <f t="shared" si="18"/>
        <v/>
      </c>
      <c r="CC27" s="31" t="str">
        <f t="shared" si="19"/>
        <v/>
      </c>
      <c r="CD27" s="31" t="str">
        <f t="shared" si="20"/>
        <v/>
      </c>
      <c r="CE27" s="31" t="str">
        <f t="shared" si="21"/>
        <v/>
      </c>
      <c r="CF27" s="31" t="str">
        <f t="shared" si="22"/>
        <v/>
      </c>
      <c r="CG27" s="31" t="str">
        <f t="shared" si="23"/>
        <v/>
      </c>
      <c r="CH27" s="32">
        <f t="shared" si="24"/>
        <v>0</v>
      </c>
      <c r="CI27" s="32">
        <f t="shared" si="25"/>
        <v>0</v>
      </c>
      <c r="CJ27" s="32">
        <f t="shared" si="26"/>
        <v>0</v>
      </c>
      <c r="CK27" s="32">
        <f t="shared" si="27"/>
        <v>0</v>
      </c>
      <c r="CL27" s="32">
        <f t="shared" si="28"/>
        <v>0</v>
      </c>
      <c r="CM27" s="32">
        <f t="shared" si="29"/>
        <v>0</v>
      </c>
      <c r="CN27" s="32">
        <f t="shared" si="30"/>
        <v>0</v>
      </c>
    </row>
    <row r="28" spans="1:98" s="1005" customFormat="1" ht="16.350000000000001" customHeight="1" x14ac:dyDescent="0.2">
      <c r="A28" s="3618" t="s">
        <v>52</v>
      </c>
      <c r="B28" s="3619"/>
      <c r="C28" s="3620"/>
      <c r="D28" s="2279">
        <f>SUM(E28+F28)</f>
        <v>0</v>
      </c>
      <c r="E28" s="2265">
        <f t="shared" si="32"/>
        <v>0</v>
      </c>
      <c r="F28" s="2266">
        <f t="shared" si="32"/>
        <v>0</v>
      </c>
      <c r="G28" s="2267"/>
      <c r="H28" s="2231"/>
      <c r="I28" s="2267"/>
      <c r="J28" s="2268"/>
      <c r="K28" s="2267"/>
      <c r="L28" s="2231"/>
      <c r="M28" s="2267"/>
      <c r="N28" s="2268"/>
      <c r="O28" s="2267"/>
      <c r="P28" s="2231"/>
      <c r="Q28" s="2267"/>
      <c r="R28" s="2231"/>
      <c r="S28" s="2267"/>
      <c r="T28" s="2231"/>
      <c r="U28" s="2267"/>
      <c r="V28" s="2231"/>
      <c r="W28" s="2230"/>
      <c r="X28" s="2283"/>
      <c r="Y28" s="2267"/>
      <c r="Z28" s="2231"/>
      <c r="AA28" s="2230"/>
      <c r="AB28" s="2283"/>
      <c r="AC28" s="2267"/>
      <c r="AD28" s="2231"/>
      <c r="AE28" s="2230"/>
      <c r="AF28" s="2283"/>
      <c r="AG28" s="2267"/>
      <c r="AH28" s="2231"/>
      <c r="AI28" s="2230"/>
      <c r="AJ28" s="2283"/>
      <c r="AK28" s="2267"/>
      <c r="AL28" s="2231"/>
      <c r="AM28" s="2230"/>
      <c r="AN28" s="2231"/>
      <c r="AO28" s="2230"/>
      <c r="AP28" s="2232"/>
      <c r="AQ28" s="2284"/>
      <c r="AR28" s="2268"/>
      <c r="AS28" s="2285"/>
      <c r="AT28" s="2284"/>
      <c r="AU28" s="2284"/>
      <c r="AV28" s="2284"/>
      <c r="AW28" s="2284"/>
      <c r="AX28" s="2284"/>
      <c r="AY28" s="671" t="str">
        <f t="shared" si="16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451"/>
      <c r="CA28" s="31" t="str">
        <f t="shared" si="17"/>
        <v/>
      </c>
      <c r="CB28" s="31" t="str">
        <f t="shared" si="18"/>
        <v/>
      </c>
      <c r="CC28" s="31" t="str">
        <f t="shared" si="19"/>
        <v/>
      </c>
      <c r="CD28" s="31" t="str">
        <f t="shared" si="20"/>
        <v/>
      </c>
      <c r="CE28" s="31" t="str">
        <f t="shared" si="21"/>
        <v/>
      </c>
      <c r="CF28" s="31" t="str">
        <f t="shared" si="22"/>
        <v/>
      </c>
      <c r="CG28" s="31" t="str">
        <f t="shared" si="23"/>
        <v/>
      </c>
      <c r="CH28" s="32">
        <f t="shared" si="24"/>
        <v>0</v>
      </c>
      <c r="CI28" s="32">
        <f t="shared" si="25"/>
        <v>0</v>
      </c>
      <c r="CJ28" s="32">
        <f t="shared" si="26"/>
        <v>0</v>
      </c>
      <c r="CK28" s="32">
        <f t="shared" si="27"/>
        <v>0</v>
      </c>
      <c r="CL28" s="32">
        <f t="shared" si="28"/>
        <v>0</v>
      </c>
      <c r="CM28" s="32">
        <f t="shared" si="29"/>
        <v>0</v>
      </c>
      <c r="CN28" s="32">
        <f t="shared" si="30"/>
        <v>0</v>
      </c>
      <c r="CO28" s="5"/>
      <c r="CP28" s="5"/>
      <c r="CQ28" s="5"/>
      <c r="CR28" s="5"/>
      <c r="CS28" s="5"/>
      <c r="CT28" s="5"/>
    </row>
    <row r="29" spans="1:98" ht="16.350000000000001" customHeight="1" x14ac:dyDescent="0.2">
      <c r="A29" s="3618" t="s">
        <v>53</v>
      </c>
      <c r="B29" s="3619"/>
      <c r="C29" s="3620"/>
      <c r="D29" s="2279">
        <f t="shared" si="15"/>
        <v>0</v>
      </c>
      <c r="E29" s="2265">
        <f t="shared" si="32"/>
        <v>0</v>
      </c>
      <c r="F29" s="2266">
        <f t="shared" si="32"/>
        <v>0</v>
      </c>
      <c r="G29" s="2267"/>
      <c r="H29" s="2231"/>
      <c r="I29" s="2267"/>
      <c r="J29" s="2268"/>
      <c r="K29" s="2267"/>
      <c r="L29" s="2231"/>
      <c r="M29" s="2267"/>
      <c r="N29" s="2268"/>
      <c r="O29" s="2267"/>
      <c r="P29" s="2231"/>
      <c r="Q29" s="2267"/>
      <c r="R29" s="2231"/>
      <c r="S29" s="2267"/>
      <c r="T29" s="2231"/>
      <c r="U29" s="2267"/>
      <c r="V29" s="2231"/>
      <c r="W29" s="2230"/>
      <c r="X29" s="2283"/>
      <c r="Y29" s="2267"/>
      <c r="Z29" s="2231"/>
      <c r="AA29" s="2230"/>
      <c r="AB29" s="2283"/>
      <c r="AC29" s="2267"/>
      <c r="AD29" s="2231"/>
      <c r="AE29" s="2230"/>
      <c r="AF29" s="2283"/>
      <c r="AG29" s="2267"/>
      <c r="AH29" s="2231"/>
      <c r="AI29" s="2230"/>
      <c r="AJ29" s="2283"/>
      <c r="AK29" s="2267"/>
      <c r="AL29" s="2231"/>
      <c r="AM29" s="2230"/>
      <c r="AN29" s="2231"/>
      <c r="AO29" s="2230"/>
      <c r="AP29" s="2232"/>
      <c r="AQ29" s="2284"/>
      <c r="AR29" s="2268"/>
      <c r="AS29" s="2285"/>
      <c r="AT29" s="2284"/>
      <c r="AU29" s="2284"/>
      <c r="AV29" s="2284"/>
      <c r="AW29" s="2284"/>
      <c r="AX29" s="2284"/>
      <c r="AY29" s="671" t="str">
        <f t="shared" si="16"/>
        <v/>
      </c>
      <c r="BU29" s="3"/>
      <c r="BV29" s="3"/>
      <c r="BW29" s="3"/>
      <c r="CA29" s="31" t="str">
        <f t="shared" si="17"/>
        <v/>
      </c>
      <c r="CB29" s="31" t="str">
        <f t="shared" si="18"/>
        <v/>
      </c>
      <c r="CC29" s="31" t="str">
        <f t="shared" si="19"/>
        <v/>
      </c>
      <c r="CD29" s="31" t="str">
        <f t="shared" si="20"/>
        <v/>
      </c>
      <c r="CE29" s="31" t="str">
        <f t="shared" si="21"/>
        <v/>
      </c>
      <c r="CF29" s="31" t="str">
        <f t="shared" si="22"/>
        <v/>
      </c>
      <c r="CG29" s="31" t="str">
        <f t="shared" si="23"/>
        <v/>
      </c>
      <c r="CH29" s="32">
        <f t="shared" si="24"/>
        <v>0</v>
      </c>
      <c r="CI29" s="32">
        <f t="shared" si="25"/>
        <v>0</v>
      </c>
      <c r="CJ29" s="32">
        <f t="shared" si="26"/>
        <v>0</v>
      </c>
      <c r="CK29" s="32">
        <f t="shared" si="27"/>
        <v>0</v>
      </c>
      <c r="CL29" s="32">
        <f t="shared" si="28"/>
        <v>0</v>
      </c>
      <c r="CM29" s="32">
        <f t="shared" si="29"/>
        <v>0</v>
      </c>
      <c r="CN29" s="32">
        <f t="shared" si="30"/>
        <v>0</v>
      </c>
    </row>
    <row r="30" spans="1:98" ht="16.350000000000001" customHeight="1" x14ac:dyDescent="0.2">
      <c r="A30" s="3618" t="s">
        <v>54</v>
      </c>
      <c r="B30" s="3619"/>
      <c r="C30" s="3620"/>
      <c r="D30" s="2279">
        <f t="shared" si="15"/>
        <v>0</v>
      </c>
      <c r="E30" s="2265">
        <f t="shared" si="32"/>
        <v>0</v>
      </c>
      <c r="F30" s="2266">
        <f t="shared" si="32"/>
        <v>0</v>
      </c>
      <c r="G30" s="2267"/>
      <c r="H30" s="2231"/>
      <c r="I30" s="2267"/>
      <c r="J30" s="2268"/>
      <c r="K30" s="2267"/>
      <c r="L30" s="2231"/>
      <c r="M30" s="2267"/>
      <c r="N30" s="2268"/>
      <c r="O30" s="2267"/>
      <c r="P30" s="2231"/>
      <c r="Q30" s="2267"/>
      <c r="R30" s="2231"/>
      <c r="S30" s="2267"/>
      <c r="T30" s="2231"/>
      <c r="U30" s="2267"/>
      <c r="V30" s="2231"/>
      <c r="W30" s="2230"/>
      <c r="X30" s="2283"/>
      <c r="Y30" s="2267"/>
      <c r="Z30" s="2231"/>
      <c r="AA30" s="2230"/>
      <c r="AB30" s="2283"/>
      <c r="AC30" s="2267"/>
      <c r="AD30" s="2231"/>
      <c r="AE30" s="2230"/>
      <c r="AF30" s="2283"/>
      <c r="AG30" s="2267"/>
      <c r="AH30" s="2231"/>
      <c r="AI30" s="2230"/>
      <c r="AJ30" s="2283"/>
      <c r="AK30" s="2267"/>
      <c r="AL30" s="2231"/>
      <c r="AM30" s="2230"/>
      <c r="AN30" s="2231"/>
      <c r="AO30" s="2230"/>
      <c r="AP30" s="2232"/>
      <c r="AQ30" s="2284"/>
      <c r="AR30" s="2268"/>
      <c r="AS30" s="2285"/>
      <c r="AT30" s="2284"/>
      <c r="AU30" s="2284"/>
      <c r="AV30" s="2284"/>
      <c r="AW30" s="2284"/>
      <c r="AX30" s="2284"/>
      <c r="AY30" s="671" t="str">
        <f t="shared" si="16"/>
        <v/>
      </c>
      <c r="BU30" s="3"/>
      <c r="BV30" s="3"/>
      <c r="BW30" s="3"/>
      <c r="CA30" s="31" t="str">
        <f t="shared" si="17"/>
        <v/>
      </c>
      <c r="CB30" s="31" t="str">
        <f t="shared" si="18"/>
        <v/>
      </c>
      <c r="CC30" s="31" t="str">
        <f t="shared" si="19"/>
        <v/>
      </c>
      <c r="CD30" s="31" t="str">
        <f t="shared" si="20"/>
        <v/>
      </c>
      <c r="CE30" s="31" t="str">
        <f t="shared" si="21"/>
        <v/>
      </c>
      <c r="CF30" s="31" t="str">
        <f t="shared" si="22"/>
        <v/>
      </c>
      <c r="CG30" s="31" t="str">
        <f t="shared" si="23"/>
        <v/>
      </c>
      <c r="CH30" s="32">
        <f t="shared" si="24"/>
        <v>0</v>
      </c>
      <c r="CI30" s="32">
        <f t="shared" si="25"/>
        <v>0</v>
      </c>
      <c r="CJ30" s="32">
        <f t="shared" si="26"/>
        <v>0</v>
      </c>
      <c r="CK30" s="32">
        <f t="shared" si="27"/>
        <v>0</v>
      </c>
      <c r="CL30" s="32">
        <f t="shared" si="28"/>
        <v>0</v>
      </c>
      <c r="CM30" s="32">
        <f t="shared" si="29"/>
        <v>0</v>
      </c>
      <c r="CN30" s="32">
        <f t="shared" si="30"/>
        <v>0</v>
      </c>
    </row>
    <row r="31" spans="1:98" ht="16.350000000000001" customHeight="1" x14ac:dyDescent="0.2">
      <c r="A31" s="3618" t="s">
        <v>55</v>
      </c>
      <c r="B31" s="3619"/>
      <c r="C31" s="3620"/>
      <c r="D31" s="2279">
        <f t="shared" si="15"/>
        <v>109</v>
      </c>
      <c r="E31" s="2265">
        <f t="shared" si="32"/>
        <v>40</v>
      </c>
      <c r="F31" s="2266">
        <f t="shared" si="32"/>
        <v>69</v>
      </c>
      <c r="G31" s="2267">
        <v>0</v>
      </c>
      <c r="H31" s="2231">
        <v>0</v>
      </c>
      <c r="I31" s="2267">
        <v>0</v>
      </c>
      <c r="J31" s="2268">
        <v>0</v>
      </c>
      <c r="K31" s="2267">
        <v>0</v>
      </c>
      <c r="L31" s="2231">
        <v>0</v>
      </c>
      <c r="M31" s="2267">
        <v>0</v>
      </c>
      <c r="N31" s="2268">
        <v>0</v>
      </c>
      <c r="O31" s="2267">
        <v>0</v>
      </c>
      <c r="P31" s="2231">
        <v>4</v>
      </c>
      <c r="Q31" s="2267">
        <v>5</v>
      </c>
      <c r="R31" s="2231">
        <v>2</v>
      </c>
      <c r="S31" s="2267">
        <v>1</v>
      </c>
      <c r="T31" s="2231">
        <v>1</v>
      </c>
      <c r="U31" s="2267">
        <v>15</v>
      </c>
      <c r="V31" s="2231">
        <v>6</v>
      </c>
      <c r="W31" s="2230">
        <v>6</v>
      </c>
      <c r="X31" s="2283">
        <v>1</v>
      </c>
      <c r="Y31" s="2267">
        <v>6</v>
      </c>
      <c r="Z31" s="2231">
        <v>20</v>
      </c>
      <c r="AA31" s="2230">
        <v>0</v>
      </c>
      <c r="AB31" s="2283">
        <v>6</v>
      </c>
      <c r="AC31" s="2267">
        <v>0</v>
      </c>
      <c r="AD31" s="2231">
        <v>0</v>
      </c>
      <c r="AE31" s="2230">
        <v>1</v>
      </c>
      <c r="AF31" s="2283">
        <v>0</v>
      </c>
      <c r="AG31" s="2267">
        <v>3</v>
      </c>
      <c r="AH31" s="2231">
        <v>11</v>
      </c>
      <c r="AI31" s="2230">
        <v>3</v>
      </c>
      <c r="AJ31" s="2283">
        <v>12</v>
      </c>
      <c r="AK31" s="2267">
        <v>0</v>
      </c>
      <c r="AL31" s="2231">
        <v>4</v>
      </c>
      <c r="AM31" s="2230">
        <v>0</v>
      </c>
      <c r="AN31" s="2231">
        <v>2</v>
      </c>
      <c r="AO31" s="2230">
        <v>0</v>
      </c>
      <c r="AP31" s="2232">
        <v>0</v>
      </c>
      <c r="AQ31" s="2284"/>
      <c r="AR31" s="2268">
        <v>0</v>
      </c>
      <c r="AS31" s="2285">
        <v>106</v>
      </c>
      <c r="AT31" s="2284">
        <v>0</v>
      </c>
      <c r="AU31" s="2284">
        <v>0</v>
      </c>
      <c r="AV31" s="2284">
        <v>0</v>
      </c>
      <c r="AW31" s="2284">
        <v>0</v>
      </c>
      <c r="AX31" s="2284">
        <v>0</v>
      </c>
      <c r="AY31" s="671" t="str">
        <f t="shared" si="16"/>
        <v/>
      </c>
      <c r="BU31" s="3"/>
      <c r="BV31" s="3"/>
      <c r="BW31" s="3"/>
      <c r="CA31" s="31" t="str">
        <f t="shared" si="17"/>
        <v/>
      </c>
      <c r="CB31" s="31" t="str">
        <f t="shared" si="18"/>
        <v/>
      </c>
      <c r="CC31" s="31" t="str">
        <f t="shared" si="19"/>
        <v/>
      </c>
      <c r="CD31" s="31" t="str">
        <f t="shared" si="20"/>
        <v/>
      </c>
      <c r="CE31" s="31" t="str">
        <f t="shared" si="21"/>
        <v/>
      </c>
      <c r="CF31" s="31" t="str">
        <f t="shared" si="22"/>
        <v/>
      </c>
      <c r="CG31" s="31" t="str">
        <f t="shared" si="23"/>
        <v/>
      </c>
      <c r="CH31" s="32">
        <f t="shared" si="24"/>
        <v>0</v>
      </c>
      <c r="CI31" s="32">
        <f t="shared" si="25"/>
        <v>0</v>
      </c>
      <c r="CJ31" s="32">
        <f t="shared" si="26"/>
        <v>0</v>
      </c>
      <c r="CK31" s="32">
        <f t="shared" si="27"/>
        <v>0</v>
      </c>
      <c r="CL31" s="32">
        <f t="shared" si="28"/>
        <v>0</v>
      </c>
      <c r="CM31" s="32">
        <f t="shared" si="29"/>
        <v>0</v>
      </c>
      <c r="CN31" s="32">
        <f t="shared" si="30"/>
        <v>0</v>
      </c>
    </row>
    <row r="32" spans="1:98" ht="16.350000000000001" customHeight="1" x14ac:dyDescent="0.2">
      <c r="A32" s="3618" t="s">
        <v>56</v>
      </c>
      <c r="B32" s="3619"/>
      <c r="C32" s="3620"/>
      <c r="D32" s="2279">
        <f t="shared" si="15"/>
        <v>0</v>
      </c>
      <c r="E32" s="2265">
        <f>SUM(U32+W32+Y32+AA32+AC32+AE32+AG32+AI32+AK32+AM32+AO32)</f>
        <v>0</v>
      </c>
      <c r="F32" s="2266">
        <f>SUM(V32+X32+Z32+AB32+AD32+AF32+AH32+AJ32+AL32+AN32+AP32)</f>
        <v>0</v>
      </c>
      <c r="G32" s="2280"/>
      <c r="H32" s="2281"/>
      <c r="I32" s="2280"/>
      <c r="J32" s="2282"/>
      <c r="K32" s="2280"/>
      <c r="L32" s="2281"/>
      <c r="M32" s="2280"/>
      <c r="N32" s="2282"/>
      <c r="O32" s="2280"/>
      <c r="P32" s="2281"/>
      <c r="Q32" s="2280"/>
      <c r="R32" s="2281"/>
      <c r="S32" s="2280"/>
      <c r="T32" s="2281"/>
      <c r="U32" s="2267"/>
      <c r="V32" s="2231"/>
      <c r="W32" s="2230"/>
      <c r="X32" s="2283"/>
      <c r="Y32" s="2267"/>
      <c r="Z32" s="2231"/>
      <c r="AA32" s="2230"/>
      <c r="AB32" s="2283"/>
      <c r="AC32" s="2267"/>
      <c r="AD32" s="2231"/>
      <c r="AE32" s="2230"/>
      <c r="AF32" s="2283"/>
      <c r="AG32" s="2267"/>
      <c r="AH32" s="2231"/>
      <c r="AI32" s="2230"/>
      <c r="AJ32" s="2283"/>
      <c r="AK32" s="2267"/>
      <c r="AL32" s="2231"/>
      <c r="AM32" s="2230"/>
      <c r="AN32" s="2231"/>
      <c r="AO32" s="2230"/>
      <c r="AP32" s="2232"/>
      <c r="AQ32" s="2284"/>
      <c r="AR32" s="2268"/>
      <c r="AS32" s="2285"/>
      <c r="AT32" s="2284"/>
      <c r="AU32" s="2284"/>
      <c r="AV32" s="2284"/>
      <c r="AW32" s="2284"/>
      <c r="AX32" s="2284"/>
      <c r="AY32" s="671" t="str">
        <f t="shared" si="16"/>
        <v/>
      </c>
      <c r="BU32" s="3"/>
      <c r="BV32" s="3"/>
      <c r="BW32" s="3"/>
      <c r="CA32" s="31" t="str">
        <f t="shared" si="17"/>
        <v/>
      </c>
      <c r="CB32" s="31" t="str">
        <f t="shared" si="18"/>
        <v/>
      </c>
      <c r="CC32" s="31" t="str">
        <f t="shared" si="19"/>
        <v/>
      </c>
      <c r="CD32" s="31" t="str">
        <f t="shared" si="20"/>
        <v/>
      </c>
      <c r="CE32" s="31" t="str">
        <f t="shared" si="21"/>
        <v/>
      </c>
      <c r="CF32" s="31" t="str">
        <f t="shared" si="22"/>
        <v/>
      </c>
      <c r="CG32" s="31" t="str">
        <f t="shared" si="23"/>
        <v/>
      </c>
      <c r="CH32" s="32">
        <f t="shared" si="24"/>
        <v>0</v>
      </c>
      <c r="CI32" s="32">
        <f t="shared" si="25"/>
        <v>0</v>
      </c>
      <c r="CJ32" s="32">
        <f t="shared" si="26"/>
        <v>0</v>
      </c>
      <c r="CK32" s="32">
        <f t="shared" si="27"/>
        <v>0</v>
      </c>
      <c r="CL32" s="32">
        <f t="shared" si="28"/>
        <v>0</v>
      </c>
      <c r="CM32" s="32">
        <f t="shared" si="29"/>
        <v>0</v>
      </c>
      <c r="CN32" s="32">
        <f t="shared" si="30"/>
        <v>0</v>
      </c>
    </row>
    <row r="33" spans="1:92" ht="16.350000000000001" customHeight="1" x14ac:dyDescent="0.2">
      <c r="A33" s="3618" t="s">
        <v>57</v>
      </c>
      <c r="B33" s="3619"/>
      <c r="C33" s="3620"/>
      <c r="D33" s="2279">
        <f>SUM(E33+F33)</f>
        <v>0</v>
      </c>
      <c r="E33" s="2265">
        <f t="shared" ref="E33:F35" si="33">SUM(G33+I33+K33+M33+O33+Q33+S33+U33+W33+Y33+AA33+AC33+AE33+AG33+AI33+AK33+AM33+AO33)</f>
        <v>0</v>
      </c>
      <c r="F33" s="2266">
        <f t="shared" si="33"/>
        <v>0</v>
      </c>
      <c r="G33" s="2267"/>
      <c r="H33" s="2231"/>
      <c r="I33" s="2267"/>
      <c r="J33" s="2268"/>
      <c r="K33" s="2267"/>
      <c r="L33" s="2231"/>
      <c r="M33" s="2267"/>
      <c r="N33" s="2268"/>
      <c r="O33" s="2267"/>
      <c r="P33" s="2231"/>
      <c r="Q33" s="2267"/>
      <c r="R33" s="2231"/>
      <c r="S33" s="2267"/>
      <c r="T33" s="2231"/>
      <c r="U33" s="2267"/>
      <c r="V33" s="2231"/>
      <c r="W33" s="2230"/>
      <c r="X33" s="2283"/>
      <c r="Y33" s="2267"/>
      <c r="Z33" s="2231"/>
      <c r="AA33" s="2230"/>
      <c r="AB33" s="2283"/>
      <c r="AC33" s="2267"/>
      <c r="AD33" s="2231"/>
      <c r="AE33" s="2230"/>
      <c r="AF33" s="2283"/>
      <c r="AG33" s="2267"/>
      <c r="AH33" s="2231"/>
      <c r="AI33" s="2230"/>
      <c r="AJ33" s="2283"/>
      <c r="AK33" s="2267"/>
      <c r="AL33" s="2231"/>
      <c r="AM33" s="2230"/>
      <c r="AN33" s="2231"/>
      <c r="AO33" s="2230"/>
      <c r="AP33" s="2232"/>
      <c r="AQ33" s="2284"/>
      <c r="AR33" s="2268"/>
      <c r="AS33" s="2285"/>
      <c r="AT33" s="2284"/>
      <c r="AU33" s="2284"/>
      <c r="AV33" s="2284"/>
      <c r="AW33" s="2284"/>
      <c r="AX33" s="2284"/>
      <c r="AY33" s="671" t="str">
        <f t="shared" si="16"/>
        <v/>
      </c>
      <c r="BU33" s="3"/>
      <c r="BV33" s="3"/>
      <c r="BW33" s="3"/>
      <c r="CA33" s="31" t="str">
        <f t="shared" si="17"/>
        <v/>
      </c>
      <c r="CB33" s="31" t="str">
        <f t="shared" si="18"/>
        <v/>
      </c>
      <c r="CC33" s="31" t="str">
        <f t="shared" si="19"/>
        <v/>
      </c>
      <c r="CD33" s="31" t="str">
        <f t="shared" si="20"/>
        <v/>
      </c>
      <c r="CE33" s="31" t="str">
        <f t="shared" si="21"/>
        <v/>
      </c>
      <c r="CF33" s="31" t="str">
        <f t="shared" si="22"/>
        <v/>
      </c>
      <c r="CG33" s="31" t="str">
        <f t="shared" si="23"/>
        <v/>
      </c>
      <c r="CH33" s="32">
        <f t="shared" si="24"/>
        <v>0</v>
      </c>
      <c r="CI33" s="32">
        <f t="shared" si="25"/>
        <v>0</v>
      </c>
      <c r="CJ33" s="32">
        <f t="shared" si="26"/>
        <v>0</v>
      </c>
      <c r="CK33" s="32">
        <f t="shared" si="27"/>
        <v>0</v>
      </c>
      <c r="CL33" s="32">
        <f t="shared" si="28"/>
        <v>0</v>
      </c>
      <c r="CM33" s="32">
        <f t="shared" si="29"/>
        <v>0</v>
      </c>
      <c r="CN33" s="32">
        <f t="shared" si="30"/>
        <v>0</v>
      </c>
    </row>
    <row r="34" spans="1:92" ht="16.350000000000001" customHeight="1" x14ac:dyDescent="0.2">
      <c r="A34" s="3618" t="s">
        <v>58</v>
      </c>
      <c r="B34" s="3619"/>
      <c r="C34" s="3620"/>
      <c r="D34" s="2279">
        <f t="shared" si="15"/>
        <v>0</v>
      </c>
      <c r="E34" s="2265">
        <f t="shared" si="33"/>
        <v>0</v>
      </c>
      <c r="F34" s="2266">
        <f t="shared" si="33"/>
        <v>0</v>
      </c>
      <c r="G34" s="2267"/>
      <c r="H34" s="2231"/>
      <c r="I34" s="2267"/>
      <c r="J34" s="2268"/>
      <c r="K34" s="2267"/>
      <c r="L34" s="2231"/>
      <c r="M34" s="2267"/>
      <c r="N34" s="2268"/>
      <c r="O34" s="2267"/>
      <c r="P34" s="2231"/>
      <c r="Q34" s="2267"/>
      <c r="R34" s="2231"/>
      <c r="S34" s="2267"/>
      <c r="T34" s="2231"/>
      <c r="U34" s="2267"/>
      <c r="V34" s="2231"/>
      <c r="W34" s="2230"/>
      <c r="X34" s="2283"/>
      <c r="Y34" s="2267"/>
      <c r="Z34" s="2231"/>
      <c r="AA34" s="2230"/>
      <c r="AB34" s="2283"/>
      <c r="AC34" s="2267"/>
      <c r="AD34" s="2231"/>
      <c r="AE34" s="2230"/>
      <c r="AF34" s="2283"/>
      <c r="AG34" s="2267"/>
      <c r="AH34" s="2231"/>
      <c r="AI34" s="2230"/>
      <c r="AJ34" s="2283"/>
      <c r="AK34" s="2267"/>
      <c r="AL34" s="2231"/>
      <c r="AM34" s="2230"/>
      <c r="AN34" s="2231"/>
      <c r="AO34" s="2230"/>
      <c r="AP34" s="2232"/>
      <c r="AQ34" s="2284"/>
      <c r="AR34" s="2268"/>
      <c r="AS34" s="2285"/>
      <c r="AT34" s="2284"/>
      <c r="AU34" s="2284"/>
      <c r="AV34" s="2284"/>
      <c r="AW34" s="2284"/>
      <c r="AX34" s="2284"/>
      <c r="AY34" s="671" t="str">
        <f t="shared" si="16"/>
        <v/>
      </c>
      <c r="BU34" s="3"/>
      <c r="BV34" s="3"/>
      <c r="BW34" s="3"/>
      <c r="CA34" s="31" t="str">
        <f t="shared" si="17"/>
        <v/>
      </c>
      <c r="CB34" s="31" t="str">
        <f t="shared" si="18"/>
        <v/>
      </c>
      <c r="CC34" s="31" t="str">
        <f t="shared" si="19"/>
        <v/>
      </c>
      <c r="CD34" s="31" t="str">
        <f t="shared" si="20"/>
        <v/>
      </c>
      <c r="CE34" s="31" t="str">
        <f t="shared" si="21"/>
        <v/>
      </c>
      <c r="CF34" s="31" t="str">
        <f t="shared" si="22"/>
        <v/>
      </c>
      <c r="CG34" s="31" t="str">
        <f t="shared" si="23"/>
        <v/>
      </c>
      <c r="CH34" s="32">
        <f t="shared" si="24"/>
        <v>0</v>
      </c>
      <c r="CI34" s="32">
        <f t="shared" si="25"/>
        <v>0</v>
      </c>
      <c r="CJ34" s="32">
        <f t="shared" si="26"/>
        <v>0</v>
      </c>
      <c r="CK34" s="32">
        <f t="shared" si="27"/>
        <v>0</v>
      </c>
      <c r="CL34" s="32">
        <f t="shared" si="28"/>
        <v>0</v>
      </c>
      <c r="CM34" s="32">
        <f t="shared" si="29"/>
        <v>0</v>
      </c>
      <c r="CN34" s="32">
        <f t="shared" si="30"/>
        <v>0</v>
      </c>
    </row>
    <row r="35" spans="1:92" ht="16.350000000000001" customHeight="1" x14ac:dyDescent="0.2">
      <c r="A35" s="3731" t="s">
        <v>59</v>
      </c>
      <c r="B35" s="3725"/>
      <c r="C35" s="3732"/>
      <c r="D35" s="2287">
        <f t="shared" si="15"/>
        <v>0</v>
      </c>
      <c r="E35" s="2270">
        <f t="shared" si="33"/>
        <v>0</v>
      </c>
      <c r="F35" s="2271">
        <f t="shared" si="33"/>
        <v>0</v>
      </c>
      <c r="G35" s="2272"/>
      <c r="H35" s="2240"/>
      <c r="I35" s="2272"/>
      <c r="J35" s="2273"/>
      <c r="K35" s="2272"/>
      <c r="L35" s="2240"/>
      <c r="M35" s="2272"/>
      <c r="N35" s="2273"/>
      <c r="O35" s="2272"/>
      <c r="P35" s="2240"/>
      <c r="Q35" s="2272"/>
      <c r="R35" s="2240"/>
      <c r="S35" s="2272"/>
      <c r="T35" s="2240"/>
      <c r="U35" s="2272"/>
      <c r="V35" s="2240"/>
      <c r="W35" s="2239"/>
      <c r="X35" s="2288"/>
      <c r="Y35" s="2272"/>
      <c r="Z35" s="2240"/>
      <c r="AA35" s="2239"/>
      <c r="AB35" s="2288"/>
      <c r="AC35" s="2272"/>
      <c r="AD35" s="2240"/>
      <c r="AE35" s="2239"/>
      <c r="AF35" s="2288"/>
      <c r="AG35" s="2272"/>
      <c r="AH35" s="2240"/>
      <c r="AI35" s="2239"/>
      <c r="AJ35" s="2288"/>
      <c r="AK35" s="2272"/>
      <c r="AL35" s="2240"/>
      <c r="AM35" s="2239"/>
      <c r="AN35" s="2240"/>
      <c r="AO35" s="2239"/>
      <c r="AP35" s="2241"/>
      <c r="AQ35" s="77"/>
      <c r="AR35" s="77"/>
      <c r="AS35" s="77"/>
      <c r="AT35" s="77"/>
      <c r="AU35" s="77"/>
      <c r="AV35" s="77"/>
      <c r="AW35" s="77"/>
      <c r="AX35" s="77"/>
      <c r="AY35" s="671" t="str">
        <f t="shared" si="16"/>
        <v/>
      </c>
      <c r="BU35" s="3"/>
      <c r="BV35" s="3"/>
      <c r="BW35" s="3"/>
      <c r="CA35" s="31" t="str">
        <f t="shared" si="17"/>
        <v/>
      </c>
      <c r="CB35" s="31" t="str">
        <f t="shared" si="18"/>
        <v/>
      </c>
      <c r="CC35" s="31" t="str">
        <f t="shared" si="19"/>
        <v/>
      </c>
      <c r="CD35" s="31" t="str">
        <f t="shared" si="20"/>
        <v/>
      </c>
      <c r="CE35" s="31" t="str">
        <f t="shared" si="21"/>
        <v/>
      </c>
      <c r="CF35" s="31" t="str">
        <f t="shared" si="22"/>
        <v/>
      </c>
      <c r="CG35" s="31" t="str">
        <f t="shared" si="23"/>
        <v/>
      </c>
      <c r="CH35" s="32">
        <f t="shared" si="24"/>
        <v>0</v>
      </c>
      <c r="CI35" s="32">
        <f t="shared" si="25"/>
        <v>0</v>
      </c>
      <c r="CJ35" s="32">
        <f t="shared" si="26"/>
        <v>0</v>
      </c>
      <c r="CK35" s="32">
        <f t="shared" si="27"/>
        <v>0</v>
      </c>
      <c r="CL35" s="32">
        <f t="shared" si="28"/>
        <v>0</v>
      </c>
      <c r="CM35" s="32">
        <f t="shared" si="29"/>
        <v>0</v>
      </c>
      <c r="CN35" s="32">
        <f t="shared" si="30"/>
        <v>0</v>
      </c>
    </row>
    <row r="36" spans="1:92" ht="16.350000000000001" customHeight="1" x14ac:dyDescent="0.2">
      <c r="A36" s="3883" t="s">
        <v>60</v>
      </c>
      <c r="B36" s="3883"/>
      <c r="C36" s="3883"/>
      <c r="D36" s="2654">
        <f t="shared" ref="D36:AX36" si="34">SUM(D19:D35)</f>
        <v>126</v>
      </c>
      <c r="E36" s="2655">
        <f t="shared" si="34"/>
        <v>52</v>
      </c>
      <c r="F36" s="2656">
        <f t="shared" si="34"/>
        <v>74</v>
      </c>
      <c r="G36" s="2654">
        <f t="shared" si="34"/>
        <v>0</v>
      </c>
      <c r="H36" s="2656">
        <f t="shared" si="34"/>
        <v>0</v>
      </c>
      <c r="I36" s="2654">
        <f t="shared" si="34"/>
        <v>0</v>
      </c>
      <c r="J36" s="2656">
        <f t="shared" si="34"/>
        <v>0</v>
      </c>
      <c r="K36" s="2654">
        <f t="shared" si="34"/>
        <v>0</v>
      </c>
      <c r="L36" s="2656">
        <f t="shared" si="34"/>
        <v>0</v>
      </c>
      <c r="M36" s="2654">
        <f t="shared" si="34"/>
        <v>0</v>
      </c>
      <c r="N36" s="2656">
        <f t="shared" si="34"/>
        <v>0</v>
      </c>
      <c r="O36" s="2654">
        <f t="shared" si="34"/>
        <v>0</v>
      </c>
      <c r="P36" s="2656">
        <f t="shared" si="34"/>
        <v>4</v>
      </c>
      <c r="Q36" s="2654">
        <f t="shared" si="34"/>
        <v>5</v>
      </c>
      <c r="R36" s="2656">
        <f t="shared" si="34"/>
        <v>2</v>
      </c>
      <c r="S36" s="2654">
        <f t="shared" si="34"/>
        <v>2</v>
      </c>
      <c r="T36" s="2656">
        <f t="shared" si="34"/>
        <v>1</v>
      </c>
      <c r="U36" s="2654">
        <f t="shared" si="34"/>
        <v>15</v>
      </c>
      <c r="V36" s="2656">
        <f t="shared" si="34"/>
        <v>6</v>
      </c>
      <c r="W36" s="2657">
        <f t="shared" si="34"/>
        <v>9</v>
      </c>
      <c r="X36" s="2551">
        <f t="shared" si="34"/>
        <v>1</v>
      </c>
      <c r="Y36" s="2654">
        <f t="shared" si="34"/>
        <v>6</v>
      </c>
      <c r="Z36" s="2656">
        <f t="shared" si="34"/>
        <v>23</v>
      </c>
      <c r="AA36" s="2657">
        <f t="shared" si="34"/>
        <v>5</v>
      </c>
      <c r="AB36" s="2551">
        <f t="shared" si="34"/>
        <v>6</v>
      </c>
      <c r="AC36" s="2654">
        <f t="shared" si="34"/>
        <v>0</v>
      </c>
      <c r="AD36" s="2656">
        <f t="shared" si="34"/>
        <v>0</v>
      </c>
      <c r="AE36" s="2654">
        <f t="shared" si="34"/>
        <v>2</v>
      </c>
      <c r="AF36" s="2551">
        <f t="shared" si="34"/>
        <v>0</v>
      </c>
      <c r="AG36" s="2654">
        <f t="shared" si="34"/>
        <v>3</v>
      </c>
      <c r="AH36" s="2656">
        <f t="shared" si="34"/>
        <v>11</v>
      </c>
      <c r="AI36" s="2654">
        <f t="shared" si="34"/>
        <v>5</v>
      </c>
      <c r="AJ36" s="2551">
        <f t="shared" si="34"/>
        <v>14</v>
      </c>
      <c r="AK36" s="2654">
        <f t="shared" si="34"/>
        <v>0</v>
      </c>
      <c r="AL36" s="2656">
        <f t="shared" si="34"/>
        <v>4</v>
      </c>
      <c r="AM36" s="2654">
        <f t="shared" si="34"/>
        <v>0</v>
      </c>
      <c r="AN36" s="2656">
        <f t="shared" si="34"/>
        <v>2</v>
      </c>
      <c r="AO36" s="2654">
        <f t="shared" si="34"/>
        <v>0</v>
      </c>
      <c r="AP36" s="2658">
        <f t="shared" si="34"/>
        <v>0</v>
      </c>
      <c r="AQ36" s="2656">
        <f t="shared" si="34"/>
        <v>0</v>
      </c>
      <c r="AR36" s="2656">
        <f t="shared" si="34"/>
        <v>0</v>
      </c>
      <c r="AS36" s="2659">
        <f t="shared" si="34"/>
        <v>121</v>
      </c>
      <c r="AT36" s="2659">
        <f t="shared" si="34"/>
        <v>0</v>
      </c>
      <c r="AU36" s="2659">
        <f t="shared" si="34"/>
        <v>0</v>
      </c>
      <c r="AV36" s="2659">
        <f t="shared" si="34"/>
        <v>0</v>
      </c>
      <c r="AW36" s="2659">
        <f t="shared" si="34"/>
        <v>0</v>
      </c>
      <c r="AX36" s="2659">
        <f t="shared" si="34"/>
        <v>0</v>
      </c>
      <c r="AY36" s="9"/>
      <c r="BU36" s="3"/>
      <c r="BV36" s="3"/>
      <c r="BW36" s="3"/>
      <c r="CA36" s="31"/>
      <c r="CB36" s="31"/>
      <c r="CC36" s="31"/>
      <c r="CD36" s="31"/>
      <c r="CE36" s="31"/>
      <c r="CF36" s="31"/>
      <c r="CG36" s="31"/>
      <c r="CH36" s="32"/>
      <c r="CI36" s="32"/>
      <c r="CJ36" s="32"/>
      <c r="CK36" s="32"/>
      <c r="CL36" s="32"/>
      <c r="CM36" s="32"/>
      <c r="CN36" s="32"/>
    </row>
    <row r="37" spans="1:92" ht="30" customHeight="1" x14ac:dyDescent="0.2">
      <c r="A37" s="85" t="s">
        <v>61</v>
      </c>
      <c r="B37" s="86"/>
      <c r="C37" s="86"/>
      <c r="D37" s="87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31.5" customHeight="1" x14ac:dyDescent="0.2">
      <c r="A38" s="3818" t="s">
        <v>62</v>
      </c>
      <c r="B38" s="3245"/>
      <c r="C38" s="3245"/>
      <c r="D38" s="3818" t="s">
        <v>63</v>
      </c>
      <c r="E38" s="3245"/>
      <c r="F38" s="3819"/>
      <c r="G38" s="3784" t="s">
        <v>64</v>
      </c>
      <c r="H38" s="3805"/>
      <c r="I38" s="3805"/>
      <c r="J38" s="3805"/>
      <c r="K38" s="3805"/>
      <c r="L38" s="3805"/>
      <c r="M38" s="3805"/>
      <c r="N38" s="3805"/>
      <c r="O38" s="3805"/>
      <c r="P38" s="3805"/>
      <c r="Q38" s="3805"/>
      <c r="R38" s="3805"/>
      <c r="S38" s="3805"/>
      <c r="T38" s="3805"/>
      <c r="U38" s="3805"/>
      <c r="V38" s="3805"/>
      <c r="W38" s="3805"/>
      <c r="X38" s="3805"/>
      <c r="Y38" s="3805"/>
      <c r="Z38" s="3805"/>
      <c r="AA38" s="3805"/>
      <c r="AB38" s="3805"/>
      <c r="AC38" s="3805"/>
      <c r="AD38" s="3805"/>
      <c r="AE38" s="3805"/>
      <c r="AF38" s="3805"/>
      <c r="AG38" s="3805"/>
      <c r="AH38" s="3805"/>
      <c r="AI38" s="3805"/>
      <c r="AJ38" s="3805"/>
      <c r="AK38" s="3805"/>
      <c r="AL38" s="3805"/>
      <c r="AM38" s="3805"/>
      <c r="AN38" s="3805"/>
      <c r="AO38" s="3805"/>
      <c r="AP38" s="3877"/>
      <c r="AQ38" s="3819" t="s">
        <v>6</v>
      </c>
      <c r="AR38" s="3819" t="s">
        <v>7</v>
      </c>
      <c r="AS38" s="3819" t="s">
        <v>8</v>
      </c>
      <c r="AT38" s="3819" t="s">
        <v>298</v>
      </c>
      <c r="AU38" s="3775" t="s">
        <v>10</v>
      </c>
      <c r="AV38" s="3775" t="s">
        <v>11</v>
      </c>
      <c r="AW38" s="3832" t="s">
        <v>65</v>
      </c>
      <c r="BI38" s="3"/>
      <c r="BJ38" s="3"/>
      <c r="BK38" s="3"/>
      <c r="BL38" s="4"/>
      <c r="BM38" s="4"/>
      <c r="BN38" s="4"/>
      <c r="BO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3051"/>
      <c r="B39" s="3052"/>
      <c r="C39" s="3116"/>
      <c r="D39" s="3117"/>
      <c r="E39" s="3118"/>
      <c r="F39" s="3248"/>
      <c r="G39" s="3873" t="s">
        <v>13</v>
      </c>
      <c r="H39" s="3799"/>
      <c r="I39" s="3784" t="s">
        <v>14</v>
      </c>
      <c r="J39" s="3788"/>
      <c r="K39" s="3805" t="s">
        <v>15</v>
      </c>
      <c r="L39" s="3788"/>
      <c r="M39" s="3784" t="s">
        <v>16</v>
      </c>
      <c r="N39" s="3788"/>
      <c r="O39" s="3784" t="s">
        <v>17</v>
      </c>
      <c r="P39" s="3788"/>
      <c r="Q39" s="3784" t="s">
        <v>18</v>
      </c>
      <c r="R39" s="3788"/>
      <c r="S39" s="3784" t="s">
        <v>19</v>
      </c>
      <c r="T39" s="3788"/>
      <c r="U39" s="3784" t="s">
        <v>20</v>
      </c>
      <c r="V39" s="3788"/>
      <c r="W39" s="3784" t="s">
        <v>21</v>
      </c>
      <c r="X39" s="3788"/>
      <c r="Y39" s="3784" t="s">
        <v>22</v>
      </c>
      <c r="Z39" s="3786"/>
      <c r="AA39" s="3784" t="s">
        <v>23</v>
      </c>
      <c r="AB39" s="3786"/>
      <c r="AC39" s="3784" t="s">
        <v>24</v>
      </c>
      <c r="AD39" s="3786"/>
      <c r="AE39" s="3784" t="s">
        <v>25</v>
      </c>
      <c r="AF39" s="3786"/>
      <c r="AG39" s="3784" t="s">
        <v>26</v>
      </c>
      <c r="AH39" s="3786"/>
      <c r="AI39" s="3784" t="s">
        <v>27</v>
      </c>
      <c r="AJ39" s="3786"/>
      <c r="AK39" s="3784" t="s">
        <v>28</v>
      </c>
      <c r="AL39" s="3786"/>
      <c r="AM39" s="3784" t="s">
        <v>29</v>
      </c>
      <c r="AN39" s="3786"/>
      <c r="AO39" s="3784" t="s">
        <v>30</v>
      </c>
      <c r="AP39" s="3881"/>
      <c r="AQ39" s="2961"/>
      <c r="AR39" s="2961"/>
      <c r="AS39" s="2961"/>
      <c r="AT39" s="2961"/>
      <c r="AU39" s="2912"/>
      <c r="AV39" s="2912"/>
      <c r="AW39" s="3064"/>
      <c r="BJ39" s="3"/>
      <c r="BK39" s="3"/>
      <c r="BL39" s="3"/>
      <c r="BM39" s="4"/>
      <c r="BN39" s="4"/>
      <c r="BO39" s="4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3116"/>
      <c r="B40" s="3116"/>
      <c r="C40" s="2961"/>
      <c r="D40" s="2660" t="s">
        <v>31</v>
      </c>
      <c r="E40" s="2650" t="s">
        <v>32</v>
      </c>
      <c r="F40" s="2661" t="s">
        <v>33</v>
      </c>
      <c r="G40" s="2660" t="s">
        <v>32</v>
      </c>
      <c r="H40" s="2661" t="s">
        <v>33</v>
      </c>
      <c r="I40" s="2660" t="s">
        <v>32</v>
      </c>
      <c r="J40" s="2661" t="s">
        <v>33</v>
      </c>
      <c r="K40" s="2649" t="s">
        <v>32</v>
      </c>
      <c r="L40" s="2661" t="s">
        <v>33</v>
      </c>
      <c r="M40" s="2650" t="s">
        <v>32</v>
      </c>
      <c r="N40" s="2661" t="s">
        <v>33</v>
      </c>
      <c r="O40" s="2650" t="s">
        <v>32</v>
      </c>
      <c r="P40" s="2661" t="s">
        <v>33</v>
      </c>
      <c r="Q40" s="2650" t="s">
        <v>32</v>
      </c>
      <c r="R40" s="2661" t="s">
        <v>33</v>
      </c>
      <c r="S40" s="2650" t="s">
        <v>32</v>
      </c>
      <c r="T40" s="2661" t="s">
        <v>33</v>
      </c>
      <c r="U40" s="2662" t="s">
        <v>32</v>
      </c>
      <c r="V40" s="2640" t="s">
        <v>33</v>
      </c>
      <c r="W40" s="2662" t="s">
        <v>32</v>
      </c>
      <c r="X40" s="2640" t="s">
        <v>33</v>
      </c>
      <c r="Y40" s="2662" t="s">
        <v>32</v>
      </c>
      <c r="Z40" s="2640" t="s">
        <v>33</v>
      </c>
      <c r="AA40" s="2662" t="s">
        <v>32</v>
      </c>
      <c r="AB40" s="2640" t="s">
        <v>33</v>
      </c>
      <c r="AC40" s="2662" t="s">
        <v>32</v>
      </c>
      <c r="AD40" s="2640" t="s">
        <v>33</v>
      </c>
      <c r="AE40" s="2662" t="s">
        <v>32</v>
      </c>
      <c r="AF40" s="2640" t="s">
        <v>33</v>
      </c>
      <c r="AG40" s="2662" t="s">
        <v>32</v>
      </c>
      <c r="AH40" s="2640" t="s">
        <v>33</v>
      </c>
      <c r="AI40" s="2662" t="s">
        <v>32</v>
      </c>
      <c r="AJ40" s="2640" t="s">
        <v>33</v>
      </c>
      <c r="AK40" s="2662" t="s">
        <v>32</v>
      </c>
      <c r="AL40" s="2640" t="s">
        <v>33</v>
      </c>
      <c r="AM40" s="2662" t="s">
        <v>32</v>
      </c>
      <c r="AN40" s="2640" t="s">
        <v>33</v>
      </c>
      <c r="AO40" s="2662" t="s">
        <v>32</v>
      </c>
      <c r="AP40" s="2651" t="s">
        <v>33</v>
      </c>
      <c r="AQ40" s="3248"/>
      <c r="AR40" s="3248"/>
      <c r="AS40" s="3248"/>
      <c r="AT40" s="3248"/>
      <c r="AU40" s="3537"/>
      <c r="AV40" s="3537"/>
      <c r="AW40" s="3177"/>
      <c r="BJ40" s="3"/>
      <c r="BK40" s="3"/>
      <c r="BL40" s="3"/>
      <c r="BM40" s="4"/>
      <c r="BN40" s="4"/>
      <c r="BO40" s="4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3711" t="s">
        <v>66</v>
      </c>
      <c r="B41" s="3878"/>
      <c r="C41" s="3712"/>
      <c r="D41" s="1019">
        <f>SUM(E41+F41)</f>
        <v>0</v>
      </c>
      <c r="E41" s="92">
        <f>+S41+Y41+AA41+AC41+AE41+AG41+AI41+AK41+AM41+AO41</f>
        <v>0</v>
      </c>
      <c r="F41" s="2299">
        <f>+T41+Z41+AB41+AD41+AF41+AH41+AJ41+AL41+AN41+AP41</f>
        <v>0</v>
      </c>
      <c r="G41" s="2280"/>
      <c r="H41" s="2282"/>
      <c r="I41" s="2280"/>
      <c r="J41" s="2282"/>
      <c r="K41" s="2280"/>
      <c r="L41" s="2282"/>
      <c r="M41" s="2280"/>
      <c r="N41" s="2282"/>
      <c r="O41" s="2280"/>
      <c r="P41" s="2282"/>
      <c r="Q41" s="2280"/>
      <c r="R41" s="2282"/>
      <c r="S41" s="1021"/>
      <c r="T41" s="95"/>
      <c r="U41" s="2280"/>
      <c r="V41" s="2282"/>
      <c r="W41" s="2280"/>
      <c r="X41" s="2282"/>
      <c r="Y41" s="1021"/>
      <c r="Z41" s="95"/>
      <c r="AA41" s="2300"/>
      <c r="AB41" s="95"/>
      <c r="AC41" s="2301"/>
      <c r="AD41" s="95"/>
      <c r="AE41" s="2300"/>
      <c r="AF41" s="95"/>
      <c r="AG41" s="1021"/>
      <c r="AH41" s="95"/>
      <c r="AI41" s="1021"/>
      <c r="AJ41" s="95"/>
      <c r="AK41" s="2300"/>
      <c r="AL41" s="95"/>
      <c r="AM41" s="2301"/>
      <c r="AN41" s="95"/>
      <c r="AO41" s="2663"/>
      <c r="AP41" s="99"/>
      <c r="AQ41" s="1023"/>
      <c r="AR41" s="2303"/>
      <c r="AS41" s="2303"/>
      <c r="AT41" s="2303"/>
      <c r="AU41" s="2303"/>
      <c r="AV41" s="2303"/>
      <c r="AW41" s="2303"/>
      <c r="AX41" s="671" t="str">
        <f t="shared" ref="AX41:AX63" si="35">$CA41&amp;$CB41&amp;$CC41&amp;$CD41&amp;$CE41&amp;$CF41&amp;$CG41</f>
        <v/>
      </c>
      <c r="BJ41" s="3"/>
      <c r="BK41" s="3"/>
      <c r="BL41" s="3"/>
      <c r="BM41" s="4"/>
      <c r="BN41" s="4"/>
      <c r="BO41" s="4"/>
      <c r="CA41" s="31" t="str">
        <f>IF(CH41=1,"* Las consultas de 60 años NO DEBEN ser mayor que el total de Consultas entre 60-64 Años. ","")</f>
        <v/>
      </c>
      <c r="CB41" s="31" t="str">
        <f t="shared" ref="CB41:CB63" si="36">IF(CI41=1,"* Las actividades de usuarios en situación de discapacidad NO DEBEN superar el total. ","")</f>
        <v/>
      </c>
      <c r="CC41" s="31" t="str">
        <f>IF(CJ41=1,"* Las consultas de 12 años NO DEBEN ser mayor que el total de Consultas entre 10-14 Años. ","")</f>
        <v/>
      </c>
      <c r="CD41" s="31" t="str">
        <f>IF(CK41=1,"* Las consultas de Pacientes en control PSCV NO DEBEN ser mayor que el total de Consultas. ","")</f>
        <v/>
      </c>
      <c r="CE41" s="31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1" t="str">
        <f>IF(AND(AU41="",D41&lt;&gt;0),"* No olvide digitar la población SENAME (Digite CEROS si no tiene). ",IF(D41&lt;AU41,"* La Población SENAME NO DEBE ser mayor al Total. ",""))</f>
        <v/>
      </c>
      <c r="CG41" s="31" t="str">
        <f>IF(AND(AV41="",D41&lt;&gt;0),"* No olvide digitar la población Migrante (Digite CEROS si no tiene). ",IF(D41&lt;AV41,"* La Población Migrante NO DEBE ser mayor al Total. ",""))</f>
        <v/>
      </c>
      <c r="CH41" s="32">
        <f>IF(AS41&gt;(AK41+AL41),1,0)</f>
        <v>0</v>
      </c>
      <c r="CI41" s="32">
        <f>IF(D41&lt;AT41,1,0)</f>
        <v>0</v>
      </c>
      <c r="CJ41" s="32">
        <f>IF((Y41+Z41)&lt;AQ41,1,0)</f>
        <v>0</v>
      </c>
      <c r="CK41" s="32">
        <f>IF(D41&lt;AW41,1,0)</f>
        <v>0</v>
      </c>
      <c r="CL41" s="32">
        <f>IF(AND(AR41="",D41&lt;&gt;0),1,IF(F41&lt;AR41,1,0))</f>
        <v>0</v>
      </c>
      <c r="CM41" s="32">
        <f>IF(AND(AU41="",D41&lt;&gt;0),1,IF(D41&lt;AU41,1,0))</f>
        <v>0</v>
      </c>
      <c r="CN41" s="32">
        <f>IF(AND(AV41="",D41&lt;&gt;0),1,IF(D41&lt;AV41,1,0))</f>
        <v>0</v>
      </c>
    </row>
    <row r="42" spans="1:92" ht="24" customHeight="1" x14ac:dyDescent="0.2">
      <c r="A42" s="3618" t="s">
        <v>67</v>
      </c>
      <c r="B42" s="3619"/>
      <c r="C42" s="3620"/>
      <c r="D42" s="102">
        <f>SUM(E42+F42)</f>
        <v>0</v>
      </c>
      <c r="E42" s="103">
        <f>+G42+I42+K42+M42+O42+Q42+S42+U42+W42+Y42+AA42</f>
        <v>0</v>
      </c>
      <c r="F42" s="1004">
        <f>+H42+J42+L42+N42+P42+R42+T42+V42+X42+Z42+AB42</f>
        <v>0</v>
      </c>
      <c r="G42" s="105"/>
      <c r="H42" s="106"/>
      <c r="I42" s="105"/>
      <c r="J42" s="107"/>
      <c r="K42" s="105"/>
      <c r="L42" s="106"/>
      <c r="M42" s="105"/>
      <c r="N42" s="106"/>
      <c r="O42" s="105"/>
      <c r="P42" s="106"/>
      <c r="Q42" s="105"/>
      <c r="R42" s="108"/>
      <c r="S42" s="105"/>
      <c r="T42" s="108"/>
      <c r="U42" s="105"/>
      <c r="V42" s="106"/>
      <c r="W42" s="105"/>
      <c r="X42" s="108"/>
      <c r="Y42" s="105"/>
      <c r="Z42" s="108"/>
      <c r="AA42" s="105"/>
      <c r="AB42" s="106"/>
      <c r="AC42" s="2280"/>
      <c r="AD42" s="2281"/>
      <c r="AE42" s="2304"/>
      <c r="AF42" s="2281"/>
      <c r="AG42" s="2280"/>
      <c r="AH42" s="2282"/>
      <c r="AI42" s="2280"/>
      <c r="AJ42" s="2282"/>
      <c r="AK42" s="2304"/>
      <c r="AL42" s="2253"/>
      <c r="AM42" s="2280"/>
      <c r="AN42" s="2281"/>
      <c r="AO42" s="2304"/>
      <c r="AP42" s="2305"/>
      <c r="AQ42" s="2306"/>
      <c r="AR42" s="2282"/>
      <c r="AS42" s="2282"/>
      <c r="AT42" s="106"/>
      <c r="AU42" s="106"/>
      <c r="AV42" s="106"/>
      <c r="AW42" s="106"/>
      <c r="AX42" s="671" t="str">
        <f t="shared" si="35"/>
        <v/>
      </c>
      <c r="BJ42" s="3"/>
      <c r="BK42" s="3"/>
      <c r="BL42" s="3"/>
      <c r="BM42" s="4"/>
      <c r="BN42" s="4"/>
      <c r="BO42" s="4"/>
      <c r="CA42" s="31"/>
      <c r="CB42" s="31" t="str">
        <f t="shared" si="36"/>
        <v/>
      </c>
      <c r="CC42" s="31"/>
      <c r="CD42" s="31" t="str">
        <f t="shared" ref="CD42:CD63" si="37">IF(CK42=1,"* Las consultas de Pacientes en control PSCV NO DEBEN ser mayor que el total de Consultas. ","")</f>
        <v/>
      </c>
      <c r="CE42" s="31"/>
      <c r="CF42" s="31" t="str">
        <f t="shared" ref="CF42:CF63" si="38">IF(AND(AU42="",D42&lt;&gt;0),"* No olvide digitar la población SENAME (Digite CEROS si no tiene). ",IF(D42&lt;AU42,"* La Población SENAME NO DEBE ser mayor al Total. ",""))</f>
        <v/>
      </c>
      <c r="CG42" s="31" t="str">
        <f t="shared" ref="CG42:CG63" si="39">IF(AND(AV42="",D42&lt;&gt;0),"* No olvide digitar la población Migrante (Digite CEROS si no tiene). ",IF(D42&lt;AV42,"* La Población Migrante NO DEBE ser mayor al Total. ",""))</f>
        <v/>
      </c>
      <c r="CH42" s="32"/>
      <c r="CI42" s="32">
        <f t="shared" ref="CI42:CI63" si="40">IF(D42&lt;AT42,1,0)</f>
        <v>0</v>
      </c>
      <c r="CJ42" s="32"/>
      <c r="CK42" s="32">
        <f t="shared" ref="CK42:CK63" si="41">IF(D42&lt;AW42,1,0)</f>
        <v>0</v>
      </c>
      <c r="CL42" s="32"/>
      <c r="CM42" s="32">
        <f t="shared" ref="CM42:CM63" si="42">IF(AND(AU42="",D42&lt;&gt;0),1,IF(D42&lt;AU42,1,0))</f>
        <v>0</v>
      </c>
      <c r="CN42" s="32">
        <f t="shared" ref="CN42:CN63" si="43">IF(AND(AV42="",D42&lt;&gt;0),1,IF(D42&lt;AV42,1,0))</f>
        <v>0</v>
      </c>
    </row>
    <row r="43" spans="1:92" ht="16.350000000000001" customHeight="1" x14ac:dyDescent="0.2">
      <c r="A43" s="3618" t="s">
        <v>68</v>
      </c>
      <c r="B43" s="3619"/>
      <c r="C43" s="3620"/>
      <c r="D43" s="102">
        <f>SUM(E43+F43)</f>
        <v>0</v>
      </c>
      <c r="E43" s="103">
        <f>+G43+I43+K43+M43+O43+Q43+S43+U43+W43+Y43+AA43</f>
        <v>0</v>
      </c>
      <c r="F43" s="1004">
        <f>+H43+J43+L43+N43+P43+R43+T43+V43+X43+Z43+AB43</f>
        <v>0</v>
      </c>
      <c r="G43" s="105"/>
      <c r="H43" s="106"/>
      <c r="I43" s="105"/>
      <c r="J43" s="107"/>
      <c r="K43" s="105"/>
      <c r="L43" s="106"/>
      <c r="M43" s="105"/>
      <c r="N43" s="106"/>
      <c r="O43" s="105"/>
      <c r="P43" s="106"/>
      <c r="Q43" s="105"/>
      <c r="R43" s="108"/>
      <c r="S43" s="105"/>
      <c r="T43" s="108"/>
      <c r="U43" s="105"/>
      <c r="V43" s="106"/>
      <c r="W43" s="105"/>
      <c r="X43" s="108"/>
      <c r="Y43" s="105"/>
      <c r="Z43" s="108"/>
      <c r="AA43" s="105"/>
      <c r="AB43" s="106"/>
      <c r="AC43" s="2280"/>
      <c r="AD43" s="2281"/>
      <c r="AE43" s="2304"/>
      <c r="AF43" s="2281"/>
      <c r="AG43" s="2280"/>
      <c r="AH43" s="2282"/>
      <c r="AI43" s="2280"/>
      <c r="AJ43" s="2282"/>
      <c r="AK43" s="2304"/>
      <c r="AL43" s="2253"/>
      <c r="AM43" s="2280"/>
      <c r="AN43" s="2281"/>
      <c r="AO43" s="2304"/>
      <c r="AP43" s="2305"/>
      <c r="AQ43" s="2306"/>
      <c r="AR43" s="2282"/>
      <c r="AS43" s="2282"/>
      <c r="AT43" s="106"/>
      <c r="AU43" s="106"/>
      <c r="AV43" s="106"/>
      <c r="AW43" s="106"/>
      <c r="AX43" s="671" t="str">
        <f t="shared" si="35"/>
        <v/>
      </c>
      <c r="BJ43" s="3"/>
      <c r="BK43" s="3"/>
      <c r="BL43" s="3"/>
      <c r="BM43" s="4"/>
      <c r="BN43" s="4"/>
      <c r="BO43" s="4"/>
      <c r="CA43" s="31"/>
      <c r="CB43" s="31" t="str">
        <f t="shared" si="36"/>
        <v/>
      </c>
      <c r="CC43" s="31"/>
      <c r="CD43" s="31" t="str">
        <f t="shared" si="37"/>
        <v/>
      </c>
      <c r="CE43" s="31"/>
      <c r="CF43" s="31" t="str">
        <f t="shared" si="38"/>
        <v/>
      </c>
      <c r="CG43" s="31" t="str">
        <f t="shared" si="39"/>
        <v/>
      </c>
      <c r="CH43" s="32"/>
      <c r="CI43" s="32">
        <f t="shared" si="40"/>
        <v>0</v>
      </c>
      <c r="CJ43" s="32"/>
      <c r="CK43" s="32">
        <f t="shared" si="41"/>
        <v>0</v>
      </c>
      <c r="CL43" s="32"/>
      <c r="CM43" s="32">
        <f t="shared" si="42"/>
        <v>0</v>
      </c>
      <c r="CN43" s="32">
        <f t="shared" si="43"/>
        <v>0</v>
      </c>
    </row>
    <row r="44" spans="1:92" ht="16.350000000000001" customHeight="1" x14ac:dyDescent="0.2">
      <c r="A44" s="3618" t="s">
        <v>69</v>
      </c>
      <c r="B44" s="3619"/>
      <c r="C44" s="3620"/>
      <c r="D44" s="2307">
        <f>SUM(E44+F44)</f>
        <v>0</v>
      </c>
      <c r="E44" s="2308">
        <f>+Y44+AA44+AC44+AE44+AG44+AI44+AK44+AM44+AO44</f>
        <v>0</v>
      </c>
      <c r="F44" s="2309">
        <f>+Z44+AB44+AD44+AF44+AH44+AJ44+AL44+AN44+AP44</f>
        <v>0</v>
      </c>
      <c r="G44" s="2280"/>
      <c r="H44" s="2282"/>
      <c r="I44" s="2280"/>
      <c r="J44" s="2282"/>
      <c r="K44" s="2280"/>
      <c r="L44" s="2282"/>
      <c r="M44" s="2280"/>
      <c r="N44" s="2282"/>
      <c r="O44" s="2280"/>
      <c r="P44" s="2282"/>
      <c r="Q44" s="2280"/>
      <c r="R44" s="2282"/>
      <c r="S44" s="2280"/>
      <c r="T44" s="2282"/>
      <c r="U44" s="2280"/>
      <c r="V44" s="2282"/>
      <c r="W44" s="2280"/>
      <c r="X44" s="2282"/>
      <c r="Y44" s="2310"/>
      <c r="Z44" s="2311"/>
      <c r="AA44" s="2312"/>
      <c r="AB44" s="2313"/>
      <c r="AC44" s="2310"/>
      <c r="AD44" s="2311"/>
      <c r="AE44" s="2312"/>
      <c r="AF44" s="2311"/>
      <c r="AG44" s="2310"/>
      <c r="AH44" s="2311"/>
      <c r="AI44" s="2310"/>
      <c r="AJ44" s="2311"/>
      <c r="AK44" s="2312"/>
      <c r="AL44" s="2313"/>
      <c r="AM44" s="2310"/>
      <c r="AN44" s="2311"/>
      <c r="AO44" s="2312"/>
      <c r="AP44" s="2314"/>
      <c r="AQ44" s="2315"/>
      <c r="AR44" s="2316"/>
      <c r="AS44" s="2316"/>
      <c r="AT44" s="2316"/>
      <c r="AU44" s="2316"/>
      <c r="AV44" s="2316"/>
      <c r="AW44" s="2316"/>
      <c r="AX44" s="671" t="str">
        <f t="shared" si="35"/>
        <v/>
      </c>
      <c r="BJ44" s="3"/>
      <c r="BK44" s="3"/>
      <c r="BL44" s="3"/>
      <c r="BM44" s="4"/>
      <c r="BN44" s="4"/>
      <c r="BO44" s="4"/>
      <c r="CA44" s="31" t="str">
        <f t="shared" ref="CA44:CA63" si="44">IF(CH44=1,"* Las consultas de 60 años NO DEBEN ser mayor que el total de Consultas entre 60-64 Años. ","")</f>
        <v/>
      </c>
      <c r="CB44" s="31" t="str">
        <f t="shared" si="36"/>
        <v/>
      </c>
      <c r="CC44" s="31" t="str">
        <f t="shared" ref="CC44:CC63" si="45">IF(CJ44=1,"* Las consultas de 12 años NO DEBEN ser mayor que el total de Consultas entre 10-14 Años. ","")</f>
        <v/>
      </c>
      <c r="CD44" s="31" t="str">
        <f t="shared" si="37"/>
        <v/>
      </c>
      <c r="CE44" s="31" t="str">
        <f t="shared" ref="CE44:CE63" si="46">IF(AND(AR44="",D44&lt;&gt;0),"* Recuerde que las Embarazadas deben ser incluídas en el ingreso por rango Etario (Digite CEROS si no tiene). ",IF(F44&lt;AR44,"* Las Embarazadas NO DEBEN ser mayor al total de mujeres. ",""))</f>
        <v/>
      </c>
      <c r="CF44" s="31" t="str">
        <f t="shared" si="38"/>
        <v/>
      </c>
      <c r="CG44" s="31" t="str">
        <f t="shared" si="39"/>
        <v/>
      </c>
      <c r="CH44" s="32">
        <f t="shared" ref="CH44:CH63" si="47">IF(AS44&gt;(AK44+AL44),1,0)</f>
        <v>0</v>
      </c>
      <c r="CI44" s="32">
        <f t="shared" si="40"/>
        <v>0</v>
      </c>
      <c r="CJ44" s="32">
        <f t="shared" ref="CJ44:CJ63" si="48">IF((Y44+Z44)&lt;AQ44,1,0)</f>
        <v>0</v>
      </c>
      <c r="CK44" s="32">
        <f t="shared" si="41"/>
        <v>0</v>
      </c>
      <c r="CL44" s="32">
        <f t="shared" ref="CL44:CL63" si="49">IF(AND(AR44="",D44&lt;&gt;0),1,IF(F44&lt;AR44,1,0))</f>
        <v>0</v>
      </c>
      <c r="CM44" s="32">
        <f t="shared" si="42"/>
        <v>0</v>
      </c>
      <c r="CN44" s="32">
        <f t="shared" si="43"/>
        <v>0</v>
      </c>
    </row>
    <row r="45" spans="1:92" ht="16.350000000000001" customHeight="1" x14ac:dyDescent="0.2">
      <c r="A45" s="3618" t="s">
        <v>70</v>
      </c>
      <c r="B45" s="3619"/>
      <c r="C45" s="3620"/>
      <c r="D45" s="2317">
        <f>SUM(E45+F45)</f>
        <v>0</v>
      </c>
      <c r="E45" s="2318">
        <f>Y45+AA45+AC45+AE45+AG45+AI45+AK45+AM45+AO45</f>
        <v>0</v>
      </c>
      <c r="F45" s="2319">
        <f>+Z45+AB45+AD45+AF45+AH45+AJ45+AL45+AN45+AP45</f>
        <v>0</v>
      </c>
      <c r="G45" s="2320"/>
      <c r="H45" s="2321"/>
      <c r="I45" s="2320"/>
      <c r="J45" s="2321"/>
      <c r="K45" s="2320"/>
      <c r="L45" s="2321"/>
      <c r="M45" s="2320"/>
      <c r="N45" s="2321"/>
      <c r="O45" s="2320"/>
      <c r="P45" s="2321"/>
      <c r="Q45" s="2320"/>
      <c r="R45" s="2321"/>
      <c r="S45" s="2320"/>
      <c r="T45" s="2321"/>
      <c r="U45" s="2320"/>
      <c r="V45" s="2321"/>
      <c r="W45" s="2320"/>
      <c r="X45" s="2321"/>
      <c r="Y45" s="2322"/>
      <c r="Z45" s="2323"/>
      <c r="AA45" s="2324"/>
      <c r="AB45" s="2325"/>
      <c r="AC45" s="2322"/>
      <c r="AD45" s="2323"/>
      <c r="AE45" s="2326"/>
      <c r="AF45" s="2323"/>
      <c r="AG45" s="2322"/>
      <c r="AH45" s="2323"/>
      <c r="AI45" s="2322"/>
      <c r="AJ45" s="2323"/>
      <c r="AK45" s="2324"/>
      <c r="AL45" s="2325"/>
      <c r="AM45" s="2322"/>
      <c r="AN45" s="2323"/>
      <c r="AO45" s="2326"/>
      <c r="AP45" s="2327"/>
      <c r="AQ45" s="2328"/>
      <c r="AR45" s="2329"/>
      <c r="AS45" s="2330"/>
      <c r="AT45" s="2329"/>
      <c r="AU45" s="2329"/>
      <c r="AV45" s="2329"/>
      <c r="AW45" s="2329"/>
      <c r="AX45" s="671" t="str">
        <f t="shared" si="35"/>
        <v/>
      </c>
      <c r="BJ45" s="3"/>
      <c r="BK45" s="3"/>
      <c r="BL45" s="3"/>
      <c r="BM45" s="4"/>
      <c r="BN45" s="4"/>
      <c r="BO45" s="4"/>
      <c r="CA45" s="31"/>
      <c r="CB45" s="31" t="str">
        <f t="shared" si="36"/>
        <v/>
      </c>
      <c r="CC45" s="31" t="str">
        <f t="shared" si="45"/>
        <v/>
      </c>
      <c r="CD45" s="31" t="str">
        <f t="shared" si="37"/>
        <v/>
      </c>
      <c r="CE45" s="31" t="str">
        <f t="shared" si="46"/>
        <v/>
      </c>
      <c r="CF45" s="31" t="str">
        <f t="shared" si="38"/>
        <v/>
      </c>
      <c r="CG45" s="31" t="str">
        <f t="shared" si="39"/>
        <v/>
      </c>
      <c r="CH45" s="32"/>
      <c r="CI45" s="32">
        <f t="shared" si="40"/>
        <v>0</v>
      </c>
      <c r="CJ45" s="32">
        <f t="shared" si="48"/>
        <v>0</v>
      </c>
      <c r="CK45" s="32">
        <f t="shared" si="41"/>
        <v>0</v>
      </c>
      <c r="CL45" s="32">
        <f t="shared" si="49"/>
        <v>0</v>
      </c>
      <c r="CM45" s="32">
        <f t="shared" si="42"/>
        <v>0</v>
      </c>
      <c r="CN45" s="32">
        <f t="shared" si="43"/>
        <v>0</v>
      </c>
    </row>
    <row r="46" spans="1:92" ht="16.350000000000001" customHeight="1" x14ac:dyDescent="0.2">
      <c r="A46" s="3784" t="s">
        <v>71</v>
      </c>
      <c r="B46" s="3805"/>
      <c r="C46" s="3788"/>
      <c r="D46" s="2641">
        <f t="shared" ref="D46:D59" si="50">SUM(E46+F46)</f>
        <v>0</v>
      </c>
      <c r="E46" s="2653">
        <f>Y46+AA46+AC46+AE46+AG46+AI46+AK46+AM46+AO46</f>
        <v>0</v>
      </c>
      <c r="F46" s="2640">
        <f>+Z46+AB46+AD46+AF46+AH46+AJ46+AL46+AN46+AP46</f>
        <v>0</v>
      </c>
      <c r="G46" s="2664"/>
      <c r="H46" s="2665"/>
      <c r="I46" s="2664"/>
      <c r="J46" s="2665"/>
      <c r="K46" s="2664"/>
      <c r="L46" s="2665"/>
      <c r="M46" s="2664"/>
      <c r="N46" s="2665"/>
      <c r="O46" s="2664"/>
      <c r="P46" s="2665"/>
      <c r="Q46" s="2664"/>
      <c r="R46" s="2665"/>
      <c r="S46" s="2664"/>
      <c r="T46" s="2665"/>
      <c r="U46" s="2664"/>
      <c r="V46" s="2665"/>
      <c r="W46" s="2664"/>
      <c r="X46" s="2665"/>
      <c r="Y46" s="2641">
        <f t="shared" ref="Y46:AD46" si="51">SUM(Y44:Y45)</f>
        <v>0</v>
      </c>
      <c r="Z46" s="2639">
        <f t="shared" si="51"/>
        <v>0</v>
      </c>
      <c r="AA46" s="2641">
        <f t="shared" si="51"/>
        <v>0</v>
      </c>
      <c r="AB46" s="2639">
        <f t="shared" si="51"/>
        <v>0</v>
      </c>
      <c r="AC46" s="2641">
        <f t="shared" si="51"/>
        <v>0</v>
      </c>
      <c r="AD46" s="2640">
        <f t="shared" si="51"/>
        <v>0</v>
      </c>
      <c r="AE46" s="2639">
        <f>SUM(AE44:AE45)</f>
        <v>0</v>
      </c>
      <c r="AF46" s="2639">
        <f t="shared" ref="AF46:AN46" si="52">SUM(AF44:AF45)</f>
        <v>0</v>
      </c>
      <c r="AG46" s="2641">
        <f t="shared" si="52"/>
        <v>0</v>
      </c>
      <c r="AH46" s="2639">
        <f t="shared" si="52"/>
        <v>0</v>
      </c>
      <c r="AI46" s="2641">
        <f t="shared" si="52"/>
        <v>0</v>
      </c>
      <c r="AJ46" s="2639">
        <f t="shared" si="52"/>
        <v>0</v>
      </c>
      <c r="AK46" s="2641">
        <f t="shared" si="52"/>
        <v>0</v>
      </c>
      <c r="AL46" s="2639">
        <f t="shared" si="52"/>
        <v>0</v>
      </c>
      <c r="AM46" s="2641">
        <f t="shared" si="52"/>
        <v>0</v>
      </c>
      <c r="AN46" s="2640">
        <f t="shared" si="52"/>
        <v>0</v>
      </c>
      <c r="AO46" s="2639">
        <f>SUM(AO44:AO45)</f>
        <v>0</v>
      </c>
      <c r="AP46" s="2666">
        <f>SUM(AP44:AP45)</f>
        <v>0</v>
      </c>
      <c r="AQ46" s="2639">
        <f>SUM(AQ44:AQ45)</f>
        <v>0</v>
      </c>
      <c r="AR46" s="2667">
        <f>SUM(AR44:AR45)</f>
        <v>0</v>
      </c>
      <c r="AS46" s="2640">
        <f>SUM(AS44)</f>
        <v>0</v>
      </c>
      <c r="AT46" s="2640">
        <f>SUM(AT44:AT45)</f>
        <v>0</v>
      </c>
      <c r="AU46" s="2640">
        <f>SUM(AU44:AU45)</f>
        <v>0</v>
      </c>
      <c r="AV46" s="2640">
        <f>SUM(AV44:AV45)</f>
        <v>0</v>
      </c>
      <c r="AW46" s="2640">
        <f>SUM(AW44:AW45)</f>
        <v>0</v>
      </c>
      <c r="BJ46" s="3"/>
      <c r="BK46" s="3"/>
      <c r="BL46" s="3"/>
      <c r="BM46" s="4"/>
      <c r="BN46" s="4"/>
      <c r="BO46" s="4"/>
      <c r="CA46" s="31"/>
      <c r="CB46" s="31"/>
      <c r="CC46" s="31"/>
      <c r="CD46" s="31"/>
      <c r="CE46" s="31"/>
      <c r="CF46" s="31"/>
      <c r="CG46" s="31"/>
      <c r="CH46" s="32"/>
      <c r="CI46" s="32"/>
      <c r="CJ46" s="32"/>
      <c r="CK46" s="32"/>
      <c r="CL46" s="32"/>
      <c r="CM46" s="32"/>
      <c r="CN46" s="32"/>
    </row>
    <row r="47" spans="1:92" ht="16.350000000000001" customHeight="1" x14ac:dyDescent="0.2">
      <c r="A47" s="3886" t="s">
        <v>72</v>
      </c>
      <c r="B47" s="3843"/>
      <c r="C47" s="3887"/>
      <c r="D47" s="2641">
        <f t="shared" si="50"/>
        <v>0</v>
      </c>
      <c r="E47" s="2653">
        <f>+G47+I47+K47+M47+O47+Q47+S47+U47+W47+Y47+AA47+AC47+AE47+AG47+AI47+AK47+AM47+AO47</f>
        <v>0</v>
      </c>
      <c r="F47" s="2640">
        <f>+H47+J47+L47+N47+P47+R47+T47+V47+X47+Z47+AB47+AD47+AF47+AH47+AJ47+AL47+AN47+AP47</f>
        <v>0</v>
      </c>
      <c r="G47" s="2668"/>
      <c r="H47" s="2669"/>
      <c r="I47" s="2668"/>
      <c r="J47" s="2563"/>
      <c r="K47" s="2668"/>
      <c r="L47" s="2669"/>
      <c r="M47" s="2668"/>
      <c r="N47" s="2669"/>
      <c r="O47" s="2668"/>
      <c r="P47" s="2669"/>
      <c r="Q47" s="2668"/>
      <c r="R47" s="2670"/>
      <c r="S47" s="2668"/>
      <c r="T47" s="2670"/>
      <c r="U47" s="2668"/>
      <c r="V47" s="2670"/>
      <c r="W47" s="2668"/>
      <c r="X47" s="2670"/>
      <c r="Y47" s="2668"/>
      <c r="Z47" s="2670"/>
      <c r="AA47" s="2668"/>
      <c r="AB47" s="2670"/>
      <c r="AC47" s="2671"/>
      <c r="AD47" s="2670"/>
      <c r="AE47" s="2672"/>
      <c r="AF47" s="2670"/>
      <c r="AG47" s="2668"/>
      <c r="AH47" s="2670"/>
      <c r="AI47" s="2668"/>
      <c r="AJ47" s="2670"/>
      <c r="AK47" s="2668"/>
      <c r="AL47" s="2670"/>
      <c r="AM47" s="2671"/>
      <c r="AN47" s="2670"/>
      <c r="AO47" s="2563"/>
      <c r="AP47" s="2673"/>
      <c r="AQ47" s="2674"/>
      <c r="AR47" s="2669"/>
      <c r="AS47" s="2669"/>
      <c r="AT47" s="2669"/>
      <c r="AU47" s="2669"/>
      <c r="AV47" s="2669"/>
      <c r="AW47" s="2669"/>
      <c r="AX47" s="671" t="str">
        <f t="shared" si="35"/>
        <v/>
      </c>
      <c r="BJ47" s="3"/>
      <c r="BK47" s="3"/>
      <c r="BL47" s="3"/>
      <c r="BM47" s="4"/>
      <c r="BN47" s="4"/>
      <c r="BO47" s="4"/>
      <c r="CA47" s="31" t="str">
        <f t="shared" si="44"/>
        <v/>
      </c>
      <c r="CB47" s="31" t="str">
        <f t="shared" si="36"/>
        <v/>
      </c>
      <c r="CC47" s="31" t="str">
        <f t="shared" si="45"/>
        <v/>
      </c>
      <c r="CD47" s="31" t="str">
        <f t="shared" si="37"/>
        <v/>
      </c>
      <c r="CE47" s="31" t="str">
        <f t="shared" si="46"/>
        <v/>
      </c>
      <c r="CF47" s="31" t="str">
        <f t="shared" si="38"/>
        <v/>
      </c>
      <c r="CG47" s="31" t="str">
        <f t="shared" si="39"/>
        <v/>
      </c>
      <c r="CH47" s="32">
        <f t="shared" si="47"/>
        <v>0</v>
      </c>
      <c r="CI47" s="32">
        <f t="shared" si="40"/>
        <v>0</v>
      </c>
      <c r="CJ47" s="32">
        <f t="shared" si="48"/>
        <v>0</v>
      </c>
      <c r="CK47" s="32">
        <f t="shared" si="41"/>
        <v>0</v>
      </c>
      <c r="CL47" s="32">
        <f t="shared" si="49"/>
        <v>0</v>
      </c>
      <c r="CM47" s="32">
        <f t="shared" si="42"/>
        <v>0</v>
      </c>
      <c r="CN47" s="32">
        <f t="shared" si="43"/>
        <v>0</v>
      </c>
    </row>
    <row r="48" spans="1:92" ht="16.350000000000001" customHeight="1" x14ac:dyDescent="0.2">
      <c r="A48" s="3816" t="s">
        <v>73</v>
      </c>
      <c r="B48" s="3817"/>
      <c r="C48" s="149">
        <v>0</v>
      </c>
      <c r="D48" s="150">
        <f t="shared" si="50"/>
        <v>0</v>
      </c>
      <c r="E48" s="151">
        <f>SUM(G48+I48+K48+M48+O48+Q48+S48+U48+W48+Y48+AA48+AC48+AE48+AG48+AI48+AK48+AM48+AO48)</f>
        <v>0</v>
      </c>
      <c r="F48" s="1004">
        <f>SUM(H48+J48+L48+N48+P48+R48+T48+V48+X48+Z48+AB48+AD48+AF48+AH48+AJ48+AL48+AN48+AP48)</f>
        <v>0</v>
      </c>
      <c r="G48" s="105"/>
      <c r="H48" s="106"/>
      <c r="I48" s="105"/>
      <c r="J48" s="107"/>
      <c r="K48" s="105"/>
      <c r="L48" s="106"/>
      <c r="M48" s="105"/>
      <c r="N48" s="106"/>
      <c r="O48" s="105"/>
      <c r="P48" s="106"/>
      <c r="Q48" s="105"/>
      <c r="R48" s="108"/>
      <c r="S48" s="105"/>
      <c r="T48" s="108"/>
      <c r="U48" s="105"/>
      <c r="V48" s="108"/>
      <c r="W48" s="105"/>
      <c r="X48" s="108"/>
      <c r="Y48" s="105"/>
      <c r="Z48" s="108"/>
      <c r="AA48" s="105"/>
      <c r="AB48" s="108"/>
      <c r="AC48" s="152"/>
      <c r="AD48" s="108"/>
      <c r="AE48" s="153"/>
      <c r="AF48" s="108"/>
      <c r="AG48" s="105"/>
      <c r="AH48" s="108"/>
      <c r="AI48" s="105"/>
      <c r="AJ48" s="108"/>
      <c r="AK48" s="105"/>
      <c r="AL48" s="108"/>
      <c r="AM48" s="152"/>
      <c r="AN48" s="108"/>
      <c r="AO48" s="107"/>
      <c r="AP48" s="154"/>
      <c r="AQ48" s="155"/>
      <c r="AR48" s="106"/>
      <c r="AS48" s="106"/>
      <c r="AT48" s="106"/>
      <c r="AU48" s="106"/>
      <c r="AV48" s="106"/>
      <c r="AW48" s="106"/>
      <c r="AX48" s="671" t="str">
        <f t="shared" si="35"/>
        <v/>
      </c>
      <c r="BJ48" s="3"/>
      <c r="BK48" s="3"/>
      <c r="BL48" s="3"/>
      <c r="BM48" s="4"/>
      <c r="BN48" s="4"/>
      <c r="BO48" s="4"/>
      <c r="CA48" s="31" t="str">
        <f t="shared" si="44"/>
        <v/>
      </c>
      <c r="CB48" s="31" t="str">
        <f t="shared" si="36"/>
        <v/>
      </c>
      <c r="CC48" s="31" t="str">
        <f t="shared" si="45"/>
        <v/>
      </c>
      <c r="CD48" s="31" t="str">
        <f t="shared" si="37"/>
        <v/>
      </c>
      <c r="CE48" s="31" t="str">
        <f t="shared" si="46"/>
        <v/>
      </c>
      <c r="CF48" s="31" t="str">
        <f t="shared" si="38"/>
        <v/>
      </c>
      <c r="CG48" s="31" t="str">
        <f t="shared" si="39"/>
        <v/>
      </c>
      <c r="CH48" s="32">
        <f t="shared" si="47"/>
        <v>0</v>
      </c>
      <c r="CI48" s="32">
        <f t="shared" si="40"/>
        <v>0</v>
      </c>
      <c r="CJ48" s="32">
        <f t="shared" si="48"/>
        <v>0</v>
      </c>
      <c r="CK48" s="32">
        <f t="shared" si="41"/>
        <v>0</v>
      </c>
      <c r="CL48" s="32">
        <f t="shared" si="49"/>
        <v>0</v>
      </c>
      <c r="CM48" s="32">
        <f t="shared" si="42"/>
        <v>0</v>
      </c>
      <c r="CN48" s="32">
        <f t="shared" si="43"/>
        <v>0</v>
      </c>
    </row>
    <row r="49" spans="1:92" ht="16.350000000000001" customHeight="1" x14ac:dyDescent="0.2">
      <c r="A49" s="3011"/>
      <c r="B49" s="3013"/>
      <c r="C49" s="2343" t="s">
        <v>74</v>
      </c>
      <c r="D49" s="2307">
        <f t="shared" si="50"/>
        <v>0</v>
      </c>
      <c r="E49" s="151">
        <f t="shared" ref="E49:F58" si="53">SUM(G49+I49+K49+M49+O49+Q49+S49+U49+W49+Y49+AA49+AC49+AE49+AG49+AI49+AK49+AM49+AO49)</f>
        <v>0</v>
      </c>
      <c r="F49" s="1004">
        <f t="shared" si="53"/>
        <v>0</v>
      </c>
      <c r="G49" s="2310"/>
      <c r="H49" s="2316"/>
      <c r="I49" s="2310"/>
      <c r="J49" s="2344"/>
      <c r="K49" s="2310"/>
      <c r="L49" s="2316"/>
      <c r="M49" s="2310"/>
      <c r="N49" s="2316"/>
      <c r="O49" s="2310"/>
      <c r="P49" s="2316"/>
      <c r="Q49" s="2310"/>
      <c r="R49" s="2311"/>
      <c r="S49" s="2310"/>
      <c r="T49" s="2311"/>
      <c r="U49" s="2310"/>
      <c r="V49" s="2311"/>
      <c r="W49" s="2310"/>
      <c r="X49" s="2311"/>
      <c r="Y49" s="2310"/>
      <c r="Z49" s="2311"/>
      <c r="AA49" s="2310"/>
      <c r="AB49" s="2311"/>
      <c r="AC49" s="2345"/>
      <c r="AD49" s="2311"/>
      <c r="AE49" s="2312"/>
      <c r="AF49" s="2311"/>
      <c r="AG49" s="2310"/>
      <c r="AH49" s="2311"/>
      <c r="AI49" s="2310"/>
      <c r="AJ49" s="2311"/>
      <c r="AK49" s="2310"/>
      <c r="AL49" s="2311"/>
      <c r="AM49" s="2345"/>
      <c r="AN49" s="2311"/>
      <c r="AO49" s="2344"/>
      <c r="AP49" s="2314"/>
      <c r="AQ49" s="2315"/>
      <c r="AR49" s="2316"/>
      <c r="AS49" s="2316"/>
      <c r="AT49" s="2316"/>
      <c r="AU49" s="2316"/>
      <c r="AV49" s="2316"/>
      <c r="AW49" s="2316"/>
      <c r="AX49" s="671" t="str">
        <f t="shared" si="35"/>
        <v/>
      </c>
      <c r="BJ49" s="3"/>
      <c r="BK49" s="3"/>
      <c r="BL49" s="3"/>
      <c r="BM49" s="4"/>
      <c r="BN49" s="4"/>
      <c r="BO49" s="4"/>
      <c r="CA49" s="31" t="str">
        <f t="shared" si="44"/>
        <v/>
      </c>
      <c r="CB49" s="31" t="str">
        <f t="shared" si="36"/>
        <v/>
      </c>
      <c r="CC49" s="31" t="str">
        <f t="shared" si="45"/>
        <v/>
      </c>
      <c r="CD49" s="31" t="str">
        <f t="shared" si="37"/>
        <v/>
      </c>
      <c r="CE49" s="31" t="str">
        <f t="shared" si="46"/>
        <v/>
      </c>
      <c r="CF49" s="31" t="str">
        <f t="shared" si="38"/>
        <v/>
      </c>
      <c r="CG49" s="31" t="str">
        <f t="shared" si="39"/>
        <v/>
      </c>
      <c r="CH49" s="32">
        <f t="shared" si="47"/>
        <v>0</v>
      </c>
      <c r="CI49" s="32">
        <f t="shared" si="40"/>
        <v>0</v>
      </c>
      <c r="CJ49" s="32">
        <f t="shared" si="48"/>
        <v>0</v>
      </c>
      <c r="CK49" s="32">
        <f t="shared" si="41"/>
        <v>0</v>
      </c>
      <c r="CL49" s="32">
        <f t="shared" si="49"/>
        <v>0</v>
      </c>
      <c r="CM49" s="32">
        <f t="shared" si="42"/>
        <v>0</v>
      </c>
      <c r="CN49" s="32">
        <f t="shared" si="43"/>
        <v>0</v>
      </c>
    </row>
    <row r="50" spans="1:92" ht="16.350000000000001" customHeight="1" x14ac:dyDescent="0.2">
      <c r="A50" s="3011"/>
      <c r="B50" s="3013"/>
      <c r="C50" s="2343" t="s">
        <v>75</v>
      </c>
      <c r="D50" s="2307">
        <f t="shared" si="50"/>
        <v>0</v>
      </c>
      <c r="E50" s="151">
        <f t="shared" si="53"/>
        <v>0</v>
      </c>
      <c r="F50" s="1004">
        <f t="shared" si="53"/>
        <v>0</v>
      </c>
      <c r="G50" s="2310"/>
      <c r="H50" s="2316"/>
      <c r="I50" s="2310"/>
      <c r="J50" s="2344"/>
      <c r="K50" s="2310"/>
      <c r="L50" s="2316"/>
      <c r="M50" s="2310"/>
      <c r="N50" s="2316"/>
      <c r="O50" s="2310"/>
      <c r="P50" s="2316"/>
      <c r="Q50" s="2310"/>
      <c r="R50" s="2311"/>
      <c r="S50" s="2310"/>
      <c r="T50" s="2311"/>
      <c r="U50" s="2310"/>
      <c r="V50" s="2311"/>
      <c r="W50" s="2310"/>
      <c r="X50" s="2311"/>
      <c r="Y50" s="2310"/>
      <c r="Z50" s="2311"/>
      <c r="AA50" s="2310"/>
      <c r="AB50" s="2311"/>
      <c r="AC50" s="2345"/>
      <c r="AD50" s="2311"/>
      <c r="AE50" s="2312"/>
      <c r="AF50" s="2311"/>
      <c r="AG50" s="2310"/>
      <c r="AH50" s="2311"/>
      <c r="AI50" s="2310"/>
      <c r="AJ50" s="2311"/>
      <c r="AK50" s="2310"/>
      <c r="AL50" s="2311"/>
      <c r="AM50" s="2345"/>
      <c r="AN50" s="2311"/>
      <c r="AO50" s="2344"/>
      <c r="AP50" s="2314"/>
      <c r="AQ50" s="2315"/>
      <c r="AR50" s="2316"/>
      <c r="AS50" s="2316"/>
      <c r="AT50" s="2316"/>
      <c r="AU50" s="2316"/>
      <c r="AV50" s="2316"/>
      <c r="AW50" s="2316"/>
      <c r="AX50" s="671" t="str">
        <f t="shared" si="35"/>
        <v/>
      </c>
      <c r="BJ50" s="3"/>
      <c r="BK50" s="3"/>
      <c r="BL50" s="3"/>
      <c r="BM50" s="4"/>
      <c r="BN50" s="4"/>
      <c r="BO50" s="4"/>
      <c r="CA50" s="31" t="str">
        <f t="shared" si="44"/>
        <v/>
      </c>
      <c r="CB50" s="31" t="str">
        <f t="shared" si="36"/>
        <v/>
      </c>
      <c r="CC50" s="31" t="str">
        <f t="shared" si="45"/>
        <v/>
      </c>
      <c r="CD50" s="31" t="str">
        <f t="shared" si="37"/>
        <v/>
      </c>
      <c r="CE50" s="31" t="str">
        <f t="shared" si="46"/>
        <v/>
      </c>
      <c r="CF50" s="31" t="str">
        <f t="shared" si="38"/>
        <v/>
      </c>
      <c r="CG50" s="31" t="str">
        <f t="shared" si="39"/>
        <v/>
      </c>
      <c r="CH50" s="32">
        <f t="shared" si="47"/>
        <v>0</v>
      </c>
      <c r="CI50" s="32">
        <f t="shared" si="40"/>
        <v>0</v>
      </c>
      <c r="CJ50" s="32">
        <f t="shared" si="48"/>
        <v>0</v>
      </c>
      <c r="CK50" s="32">
        <f t="shared" si="41"/>
        <v>0</v>
      </c>
      <c r="CL50" s="32">
        <f t="shared" si="49"/>
        <v>0</v>
      </c>
      <c r="CM50" s="32">
        <f t="shared" si="42"/>
        <v>0</v>
      </c>
      <c r="CN50" s="32">
        <f t="shared" si="43"/>
        <v>0</v>
      </c>
    </row>
    <row r="51" spans="1:92" ht="16.350000000000001" customHeight="1" x14ac:dyDescent="0.2">
      <c r="A51" s="3011"/>
      <c r="B51" s="3013"/>
      <c r="C51" s="2343" t="s">
        <v>76</v>
      </c>
      <c r="D51" s="2307">
        <f t="shared" si="50"/>
        <v>0</v>
      </c>
      <c r="E51" s="151">
        <f t="shared" si="53"/>
        <v>0</v>
      </c>
      <c r="F51" s="1004">
        <f t="shared" si="53"/>
        <v>0</v>
      </c>
      <c r="G51" s="2310"/>
      <c r="H51" s="2316"/>
      <c r="I51" s="2310"/>
      <c r="J51" s="2344"/>
      <c r="K51" s="2310"/>
      <c r="L51" s="2316"/>
      <c r="M51" s="2310"/>
      <c r="N51" s="2316"/>
      <c r="O51" s="2310"/>
      <c r="P51" s="2316"/>
      <c r="Q51" s="2310"/>
      <c r="R51" s="2311"/>
      <c r="S51" s="2310"/>
      <c r="T51" s="2311"/>
      <c r="U51" s="2310"/>
      <c r="V51" s="2311"/>
      <c r="W51" s="2310"/>
      <c r="X51" s="2311"/>
      <c r="Y51" s="2310"/>
      <c r="Z51" s="2311"/>
      <c r="AA51" s="2310"/>
      <c r="AB51" s="2311"/>
      <c r="AC51" s="2345"/>
      <c r="AD51" s="2311"/>
      <c r="AE51" s="2312"/>
      <c r="AF51" s="2311"/>
      <c r="AG51" s="2310"/>
      <c r="AH51" s="2311"/>
      <c r="AI51" s="2310"/>
      <c r="AJ51" s="2311"/>
      <c r="AK51" s="2310"/>
      <c r="AL51" s="2311"/>
      <c r="AM51" s="2345"/>
      <c r="AN51" s="2311"/>
      <c r="AO51" s="2344"/>
      <c r="AP51" s="2314"/>
      <c r="AQ51" s="2315"/>
      <c r="AR51" s="2316"/>
      <c r="AS51" s="2316"/>
      <c r="AT51" s="2316"/>
      <c r="AU51" s="2316"/>
      <c r="AV51" s="2316"/>
      <c r="AW51" s="2316"/>
      <c r="AX51" s="671" t="str">
        <f t="shared" si="35"/>
        <v/>
      </c>
      <c r="BJ51" s="3"/>
      <c r="BK51" s="3"/>
      <c r="BL51" s="3"/>
      <c r="BM51" s="4"/>
      <c r="BN51" s="4"/>
      <c r="BO51" s="4"/>
      <c r="CA51" s="31" t="str">
        <f t="shared" si="44"/>
        <v/>
      </c>
      <c r="CB51" s="31" t="str">
        <f t="shared" si="36"/>
        <v/>
      </c>
      <c r="CC51" s="31" t="str">
        <f t="shared" si="45"/>
        <v/>
      </c>
      <c r="CD51" s="31" t="str">
        <f t="shared" si="37"/>
        <v/>
      </c>
      <c r="CE51" s="31" t="str">
        <f t="shared" si="46"/>
        <v/>
      </c>
      <c r="CF51" s="31" t="str">
        <f t="shared" si="38"/>
        <v/>
      </c>
      <c r="CG51" s="31" t="str">
        <f t="shared" si="39"/>
        <v/>
      </c>
      <c r="CH51" s="32">
        <f t="shared" si="47"/>
        <v>0</v>
      </c>
      <c r="CI51" s="32">
        <f t="shared" si="40"/>
        <v>0</v>
      </c>
      <c r="CJ51" s="32">
        <f t="shared" si="48"/>
        <v>0</v>
      </c>
      <c r="CK51" s="32">
        <f t="shared" si="41"/>
        <v>0</v>
      </c>
      <c r="CL51" s="32">
        <f t="shared" si="49"/>
        <v>0</v>
      </c>
      <c r="CM51" s="32">
        <f t="shared" si="42"/>
        <v>0</v>
      </c>
      <c r="CN51" s="32">
        <f t="shared" si="43"/>
        <v>0</v>
      </c>
    </row>
    <row r="52" spans="1:92" ht="16.350000000000001" customHeight="1" x14ac:dyDescent="0.2">
      <c r="A52" s="3011"/>
      <c r="B52" s="3013"/>
      <c r="C52" s="2346" t="s">
        <v>77</v>
      </c>
      <c r="D52" s="2317">
        <f>SUM(E52+F52)</f>
        <v>0</v>
      </c>
      <c r="E52" s="151">
        <f t="shared" si="53"/>
        <v>0</v>
      </c>
      <c r="F52" s="1004">
        <f t="shared" si="53"/>
        <v>0</v>
      </c>
      <c r="G52" s="2347"/>
      <c r="H52" s="2348"/>
      <c r="I52" s="2347"/>
      <c r="J52" s="162"/>
      <c r="K52" s="2347"/>
      <c r="L52" s="2348"/>
      <c r="M52" s="2347"/>
      <c r="N52" s="2348"/>
      <c r="O52" s="2347"/>
      <c r="P52" s="2348"/>
      <c r="Q52" s="2347"/>
      <c r="R52" s="2349"/>
      <c r="S52" s="2347"/>
      <c r="T52" s="2349"/>
      <c r="U52" s="2347"/>
      <c r="V52" s="2349"/>
      <c r="W52" s="2347"/>
      <c r="X52" s="2349"/>
      <c r="Y52" s="2347"/>
      <c r="Z52" s="2349"/>
      <c r="AA52" s="2347"/>
      <c r="AB52" s="2349"/>
      <c r="AC52" s="2350"/>
      <c r="AD52" s="2349"/>
      <c r="AE52" s="2324"/>
      <c r="AF52" s="2349"/>
      <c r="AG52" s="2347"/>
      <c r="AH52" s="2349"/>
      <c r="AI52" s="2347"/>
      <c r="AJ52" s="2349"/>
      <c r="AK52" s="2347"/>
      <c r="AL52" s="2349"/>
      <c r="AM52" s="2350"/>
      <c r="AN52" s="2349"/>
      <c r="AO52" s="162"/>
      <c r="AP52" s="2351"/>
      <c r="AQ52" s="2352"/>
      <c r="AR52" s="2348"/>
      <c r="AS52" s="2348"/>
      <c r="AT52" s="2348"/>
      <c r="AU52" s="2348"/>
      <c r="AV52" s="2348"/>
      <c r="AW52" s="2348"/>
      <c r="AX52" s="671" t="str">
        <f t="shared" si="35"/>
        <v/>
      </c>
      <c r="BJ52" s="3"/>
      <c r="BK52" s="3"/>
      <c r="BL52" s="3"/>
      <c r="BM52" s="4"/>
      <c r="BN52" s="4"/>
      <c r="BO52" s="4"/>
      <c r="CA52" s="31" t="str">
        <f t="shared" si="44"/>
        <v/>
      </c>
      <c r="CB52" s="31" t="str">
        <f t="shared" si="36"/>
        <v/>
      </c>
      <c r="CC52" s="31" t="str">
        <f t="shared" si="45"/>
        <v/>
      </c>
      <c r="CD52" s="31" t="str">
        <f t="shared" si="37"/>
        <v/>
      </c>
      <c r="CE52" s="31" t="str">
        <f t="shared" si="46"/>
        <v/>
      </c>
      <c r="CF52" s="31" t="str">
        <f t="shared" si="38"/>
        <v/>
      </c>
      <c r="CG52" s="31" t="str">
        <f t="shared" si="39"/>
        <v/>
      </c>
      <c r="CH52" s="32">
        <f t="shared" si="47"/>
        <v>0</v>
      </c>
      <c r="CI52" s="32">
        <f t="shared" si="40"/>
        <v>0</v>
      </c>
      <c r="CJ52" s="32">
        <f t="shared" si="48"/>
        <v>0</v>
      </c>
      <c r="CK52" s="32">
        <f t="shared" si="41"/>
        <v>0</v>
      </c>
      <c r="CL52" s="32">
        <f t="shared" si="49"/>
        <v>0</v>
      </c>
      <c r="CM52" s="32">
        <f t="shared" si="42"/>
        <v>0</v>
      </c>
      <c r="CN52" s="32">
        <f t="shared" si="43"/>
        <v>0</v>
      </c>
    </row>
    <row r="53" spans="1:92" ht="16.350000000000001" customHeight="1" x14ac:dyDescent="0.2">
      <c r="A53" s="3011"/>
      <c r="B53" s="3013"/>
      <c r="C53" s="2346" t="s">
        <v>78</v>
      </c>
      <c r="D53" s="2353">
        <f t="shared" si="50"/>
        <v>0</v>
      </c>
      <c r="E53" s="2354">
        <f t="shared" si="53"/>
        <v>0</v>
      </c>
      <c r="F53" s="2355">
        <f t="shared" si="53"/>
        <v>0</v>
      </c>
      <c r="G53" s="2322"/>
      <c r="H53" s="2329"/>
      <c r="I53" s="2322"/>
      <c r="J53" s="2356"/>
      <c r="K53" s="2322"/>
      <c r="L53" s="2329"/>
      <c r="M53" s="2322"/>
      <c r="N53" s="2329"/>
      <c r="O53" s="2322"/>
      <c r="P53" s="2329"/>
      <c r="Q53" s="2322"/>
      <c r="R53" s="2323"/>
      <c r="S53" s="2322"/>
      <c r="T53" s="2323"/>
      <c r="U53" s="2322"/>
      <c r="V53" s="2323"/>
      <c r="W53" s="2322"/>
      <c r="X53" s="2323"/>
      <c r="Y53" s="2322"/>
      <c r="Z53" s="2323"/>
      <c r="AA53" s="2322"/>
      <c r="AB53" s="2323"/>
      <c r="AC53" s="2357"/>
      <c r="AD53" s="2323"/>
      <c r="AE53" s="2326"/>
      <c r="AF53" s="2323"/>
      <c r="AG53" s="2322"/>
      <c r="AH53" s="2323"/>
      <c r="AI53" s="2322"/>
      <c r="AJ53" s="2323"/>
      <c r="AK53" s="2322"/>
      <c r="AL53" s="2323"/>
      <c r="AM53" s="2357"/>
      <c r="AN53" s="2323"/>
      <c r="AO53" s="2356"/>
      <c r="AP53" s="2327"/>
      <c r="AQ53" s="2329"/>
      <c r="AR53" s="2329"/>
      <c r="AS53" s="2329"/>
      <c r="AT53" s="2329"/>
      <c r="AU53" s="2329"/>
      <c r="AV53" s="2329"/>
      <c r="AW53" s="2329"/>
      <c r="AX53" s="671" t="str">
        <f t="shared" si="35"/>
        <v/>
      </c>
      <c r="BJ53" s="3"/>
      <c r="BK53" s="3"/>
      <c r="BL53" s="3"/>
      <c r="BM53" s="4"/>
      <c r="BN53" s="4"/>
      <c r="BO53" s="4"/>
      <c r="CA53" s="31" t="str">
        <f t="shared" si="44"/>
        <v/>
      </c>
      <c r="CB53" s="31" t="str">
        <f t="shared" si="36"/>
        <v/>
      </c>
      <c r="CC53" s="31" t="str">
        <f t="shared" si="45"/>
        <v/>
      </c>
      <c r="CD53" s="31" t="str">
        <f t="shared" si="37"/>
        <v/>
      </c>
      <c r="CE53" s="31" t="str">
        <f t="shared" si="46"/>
        <v/>
      </c>
      <c r="CF53" s="31" t="str">
        <f t="shared" si="38"/>
        <v/>
      </c>
      <c r="CG53" s="31" t="str">
        <f t="shared" si="39"/>
        <v/>
      </c>
      <c r="CH53" s="32">
        <f t="shared" si="47"/>
        <v>0</v>
      </c>
      <c r="CI53" s="32">
        <f t="shared" si="40"/>
        <v>0</v>
      </c>
      <c r="CJ53" s="32">
        <f t="shared" si="48"/>
        <v>0</v>
      </c>
      <c r="CK53" s="32">
        <f t="shared" si="41"/>
        <v>0</v>
      </c>
      <c r="CL53" s="32">
        <f t="shared" si="49"/>
        <v>0</v>
      </c>
      <c r="CM53" s="32">
        <f t="shared" si="42"/>
        <v>0</v>
      </c>
      <c r="CN53" s="32">
        <f t="shared" si="43"/>
        <v>0</v>
      </c>
    </row>
    <row r="54" spans="1:92" ht="16.350000000000001" customHeight="1" x14ac:dyDescent="0.2">
      <c r="A54" s="3883" t="s">
        <v>4</v>
      </c>
      <c r="B54" s="3883"/>
      <c r="C54" s="3883"/>
      <c r="D54" s="2641">
        <f>SUM(D48:D53)</f>
        <v>0</v>
      </c>
      <c r="E54" s="2639">
        <f>SUM(E48:E53)</f>
        <v>0</v>
      </c>
      <c r="F54" s="2640">
        <f>SUM(F48:F53)</f>
        <v>0</v>
      </c>
      <c r="G54" s="2641">
        <f>SUM(G48:G53)</f>
        <v>0</v>
      </c>
      <c r="H54" s="2641">
        <f t="shared" ref="H54:AV54" si="54">SUM(H48:H53)</f>
        <v>0</v>
      </c>
      <c r="I54" s="2641">
        <f t="shared" si="54"/>
        <v>0</v>
      </c>
      <c r="J54" s="2641">
        <f t="shared" si="54"/>
        <v>0</v>
      </c>
      <c r="K54" s="2641">
        <f t="shared" si="54"/>
        <v>0</v>
      </c>
      <c r="L54" s="2641">
        <f t="shared" si="54"/>
        <v>0</v>
      </c>
      <c r="M54" s="2641">
        <f t="shared" si="54"/>
        <v>0</v>
      </c>
      <c r="N54" s="2641">
        <f t="shared" si="54"/>
        <v>0</v>
      </c>
      <c r="O54" s="2641">
        <f t="shared" si="54"/>
        <v>0</v>
      </c>
      <c r="P54" s="2641">
        <f t="shared" si="54"/>
        <v>0</v>
      </c>
      <c r="Q54" s="2641">
        <f t="shared" si="54"/>
        <v>0</v>
      </c>
      <c r="R54" s="2641">
        <f t="shared" si="54"/>
        <v>0</v>
      </c>
      <c r="S54" s="2641">
        <f t="shared" si="54"/>
        <v>0</v>
      </c>
      <c r="T54" s="2641">
        <f t="shared" si="54"/>
        <v>0</v>
      </c>
      <c r="U54" s="2641">
        <f t="shared" si="54"/>
        <v>0</v>
      </c>
      <c r="V54" s="2641">
        <f t="shared" si="54"/>
        <v>0</v>
      </c>
      <c r="W54" s="2641">
        <f t="shared" si="54"/>
        <v>0</v>
      </c>
      <c r="X54" s="2641">
        <f t="shared" si="54"/>
        <v>0</v>
      </c>
      <c r="Y54" s="2641">
        <f t="shared" si="54"/>
        <v>0</v>
      </c>
      <c r="Z54" s="2641">
        <f t="shared" si="54"/>
        <v>0</v>
      </c>
      <c r="AA54" s="2641">
        <f t="shared" si="54"/>
        <v>0</v>
      </c>
      <c r="AB54" s="2641">
        <f t="shared" si="54"/>
        <v>0</v>
      </c>
      <c r="AC54" s="2641">
        <f t="shared" si="54"/>
        <v>0</v>
      </c>
      <c r="AD54" s="2641">
        <f t="shared" si="54"/>
        <v>0</v>
      </c>
      <c r="AE54" s="2641">
        <f t="shared" si="54"/>
        <v>0</v>
      </c>
      <c r="AF54" s="2641">
        <f t="shared" si="54"/>
        <v>0</v>
      </c>
      <c r="AG54" s="2641">
        <f t="shared" si="54"/>
        <v>0</v>
      </c>
      <c r="AH54" s="2641">
        <f t="shared" si="54"/>
        <v>0</v>
      </c>
      <c r="AI54" s="2641">
        <f t="shared" si="54"/>
        <v>0</v>
      </c>
      <c r="AJ54" s="2641">
        <f t="shared" si="54"/>
        <v>0</v>
      </c>
      <c r="AK54" s="2641">
        <f t="shared" si="54"/>
        <v>0</v>
      </c>
      <c r="AL54" s="2641">
        <f t="shared" si="54"/>
        <v>0</v>
      </c>
      <c r="AM54" s="2641">
        <f t="shared" si="54"/>
        <v>0</v>
      </c>
      <c r="AN54" s="2641">
        <f t="shared" si="54"/>
        <v>0</v>
      </c>
      <c r="AO54" s="2641">
        <f t="shared" si="54"/>
        <v>0</v>
      </c>
      <c r="AP54" s="2641">
        <f t="shared" si="54"/>
        <v>0</v>
      </c>
      <c r="AQ54" s="2641">
        <f t="shared" si="54"/>
        <v>0</v>
      </c>
      <c r="AR54" s="2641">
        <f t="shared" si="54"/>
        <v>0</v>
      </c>
      <c r="AS54" s="2641">
        <f t="shared" si="54"/>
        <v>0</v>
      </c>
      <c r="AT54" s="2641">
        <f t="shared" si="54"/>
        <v>0</v>
      </c>
      <c r="AU54" s="2641">
        <f t="shared" si="54"/>
        <v>0</v>
      </c>
      <c r="AV54" s="2641">
        <f t="shared" si="54"/>
        <v>0</v>
      </c>
      <c r="AW54" s="2641">
        <f>SUM(AW48:AW53)</f>
        <v>0</v>
      </c>
      <c r="BJ54" s="3"/>
      <c r="BK54" s="3"/>
      <c r="BL54" s="3"/>
      <c r="BM54" s="4"/>
      <c r="BN54" s="4"/>
      <c r="BO54" s="4"/>
      <c r="CA54" s="31"/>
      <c r="CB54" s="31"/>
      <c r="CC54" s="31"/>
      <c r="CD54" s="31"/>
      <c r="CE54" s="31"/>
      <c r="CF54" s="31"/>
      <c r="CG54" s="31"/>
      <c r="CH54" s="32"/>
      <c r="CI54" s="32"/>
      <c r="CJ54" s="32"/>
      <c r="CK54" s="32"/>
      <c r="CL54" s="32"/>
      <c r="CM54" s="32"/>
      <c r="CN54" s="32"/>
    </row>
    <row r="55" spans="1:92" ht="16.350000000000001" customHeight="1" x14ac:dyDescent="0.2">
      <c r="A55" s="3011" t="s">
        <v>79</v>
      </c>
      <c r="B55" s="3013"/>
      <c r="C55" s="175">
        <v>0</v>
      </c>
      <c r="D55" s="1019">
        <f t="shared" si="50"/>
        <v>0</v>
      </c>
      <c r="E55" s="176">
        <f t="shared" si="53"/>
        <v>0</v>
      </c>
      <c r="F55" s="177">
        <f t="shared" si="53"/>
        <v>0</v>
      </c>
      <c r="G55" s="1021"/>
      <c r="H55" s="95"/>
      <c r="I55" s="1021"/>
      <c r="J55" s="95"/>
      <c r="K55" s="1021"/>
      <c r="L55" s="95"/>
      <c r="M55" s="1021"/>
      <c r="N55" s="95"/>
      <c r="O55" s="1021"/>
      <c r="P55" s="95"/>
      <c r="Q55" s="1021"/>
      <c r="R55" s="95"/>
      <c r="S55" s="1021"/>
      <c r="T55" s="95"/>
      <c r="U55" s="1021"/>
      <c r="V55" s="95"/>
      <c r="W55" s="1021"/>
      <c r="X55" s="95"/>
      <c r="Y55" s="1021"/>
      <c r="Z55" s="95"/>
      <c r="AA55" s="1021"/>
      <c r="AB55" s="95"/>
      <c r="AC55" s="1021"/>
      <c r="AD55" s="95"/>
      <c r="AE55" s="1021"/>
      <c r="AF55" s="95"/>
      <c r="AG55" s="1021"/>
      <c r="AH55" s="95"/>
      <c r="AI55" s="1021"/>
      <c r="AJ55" s="95"/>
      <c r="AK55" s="1021"/>
      <c r="AL55" s="95"/>
      <c r="AM55" s="1021"/>
      <c r="AN55" s="95"/>
      <c r="AO55" s="1021"/>
      <c r="AP55" s="99"/>
      <c r="AQ55" s="2303"/>
      <c r="AR55" s="2303"/>
      <c r="AS55" s="2358"/>
      <c r="AT55" s="2358"/>
      <c r="AU55" s="2358"/>
      <c r="AV55" s="2358"/>
      <c r="AW55" s="2358"/>
      <c r="AX55" s="671" t="str">
        <f t="shared" si="35"/>
        <v/>
      </c>
      <c r="BJ55" s="3"/>
      <c r="BK55" s="3"/>
      <c r="BL55" s="3"/>
      <c r="BM55" s="4"/>
      <c r="BN55" s="4"/>
      <c r="BO55" s="4"/>
      <c r="CA55" s="31" t="str">
        <f t="shared" si="44"/>
        <v/>
      </c>
      <c r="CB55" s="31" t="str">
        <f t="shared" si="36"/>
        <v/>
      </c>
      <c r="CC55" s="31" t="str">
        <f t="shared" si="45"/>
        <v/>
      </c>
      <c r="CD55" s="31" t="str">
        <f t="shared" si="37"/>
        <v/>
      </c>
      <c r="CE55" s="31" t="str">
        <f t="shared" si="46"/>
        <v/>
      </c>
      <c r="CF55" s="31" t="str">
        <f t="shared" si="38"/>
        <v/>
      </c>
      <c r="CG55" s="31" t="str">
        <f t="shared" si="39"/>
        <v/>
      </c>
      <c r="CH55" s="32">
        <f t="shared" si="47"/>
        <v>0</v>
      </c>
      <c r="CI55" s="32">
        <f t="shared" si="40"/>
        <v>0</v>
      </c>
      <c r="CJ55" s="32">
        <f t="shared" si="48"/>
        <v>0</v>
      </c>
      <c r="CK55" s="32">
        <f t="shared" si="41"/>
        <v>0</v>
      </c>
      <c r="CL55" s="32">
        <f t="shared" si="49"/>
        <v>0</v>
      </c>
      <c r="CM55" s="32">
        <f t="shared" si="42"/>
        <v>0</v>
      </c>
      <c r="CN55" s="32">
        <f t="shared" si="43"/>
        <v>0</v>
      </c>
    </row>
    <row r="56" spans="1:92" ht="16.350000000000001" customHeight="1" x14ac:dyDescent="0.2">
      <c r="A56" s="3011"/>
      <c r="B56" s="3013"/>
      <c r="C56" s="2343" t="s">
        <v>80</v>
      </c>
      <c r="D56" s="2307">
        <f t="shared" si="50"/>
        <v>0</v>
      </c>
      <c r="E56" s="2359">
        <f t="shared" si="53"/>
        <v>0</v>
      </c>
      <c r="F56" s="2360">
        <f t="shared" si="53"/>
        <v>0</v>
      </c>
      <c r="G56" s="2310"/>
      <c r="H56" s="2311"/>
      <c r="I56" s="2310"/>
      <c r="J56" s="2311"/>
      <c r="K56" s="2310"/>
      <c r="L56" s="2311"/>
      <c r="M56" s="2310"/>
      <c r="N56" s="2311"/>
      <c r="O56" s="2310"/>
      <c r="P56" s="2311"/>
      <c r="Q56" s="2310"/>
      <c r="R56" s="2311"/>
      <c r="S56" s="2310"/>
      <c r="T56" s="2311"/>
      <c r="U56" s="2310"/>
      <c r="V56" s="2311"/>
      <c r="W56" s="2310"/>
      <c r="X56" s="2311"/>
      <c r="Y56" s="2310"/>
      <c r="Z56" s="2311"/>
      <c r="AA56" s="2310"/>
      <c r="AB56" s="2311"/>
      <c r="AC56" s="2310"/>
      <c r="AD56" s="2311"/>
      <c r="AE56" s="2310"/>
      <c r="AF56" s="2311"/>
      <c r="AG56" s="2310"/>
      <c r="AH56" s="2311"/>
      <c r="AI56" s="2310"/>
      <c r="AJ56" s="2311"/>
      <c r="AK56" s="2310"/>
      <c r="AL56" s="2311"/>
      <c r="AM56" s="2310"/>
      <c r="AN56" s="2311"/>
      <c r="AO56" s="2310"/>
      <c r="AP56" s="2314"/>
      <c r="AQ56" s="2316"/>
      <c r="AR56" s="2316"/>
      <c r="AS56" s="2361"/>
      <c r="AT56" s="2361"/>
      <c r="AU56" s="2361"/>
      <c r="AV56" s="2361"/>
      <c r="AW56" s="2361"/>
      <c r="AX56" s="671" t="str">
        <f t="shared" si="35"/>
        <v/>
      </c>
      <c r="BJ56" s="3"/>
      <c r="BK56" s="3"/>
      <c r="BL56" s="3"/>
      <c r="BM56" s="4"/>
      <c r="BN56" s="4"/>
      <c r="BO56" s="4"/>
      <c r="CA56" s="31" t="str">
        <f t="shared" si="44"/>
        <v/>
      </c>
      <c r="CB56" s="31" t="str">
        <f t="shared" si="36"/>
        <v/>
      </c>
      <c r="CC56" s="31" t="str">
        <f t="shared" si="45"/>
        <v/>
      </c>
      <c r="CD56" s="31" t="str">
        <f t="shared" si="37"/>
        <v/>
      </c>
      <c r="CE56" s="31" t="str">
        <f t="shared" si="46"/>
        <v/>
      </c>
      <c r="CF56" s="31" t="str">
        <f t="shared" si="38"/>
        <v/>
      </c>
      <c r="CG56" s="31" t="str">
        <f t="shared" si="39"/>
        <v/>
      </c>
      <c r="CH56" s="32">
        <f t="shared" si="47"/>
        <v>0</v>
      </c>
      <c r="CI56" s="32">
        <f t="shared" si="40"/>
        <v>0</v>
      </c>
      <c r="CJ56" s="32">
        <f t="shared" si="48"/>
        <v>0</v>
      </c>
      <c r="CK56" s="32">
        <f t="shared" si="41"/>
        <v>0</v>
      </c>
      <c r="CL56" s="32">
        <f t="shared" si="49"/>
        <v>0</v>
      </c>
      <c r="CM56" s="32">
        <f t="shared" si="42"/>
        <v>0</v>
      </c>
      <c r="CN56" s="32">
        <f t="shared" si="43"/>
        <v>0</v>
      </c>
    </row>
    <row r="57" spans="1:92" ht="16.350000000000001" customHeight="1" x14ac:dyDescent="0.2">
      <c r="A57" s="3011"/>
      <c r="B57" s="3013"/>
      <c r="C57" s="2343" t="s">
        <v>81</v>
      </c>
      <c r="D57" s="2307">
        <f t="shared" si="50"/>
        <v>0</v>
      </c>
      <c r="E57" s="2359">
        <f t="shared" si="53"/>
        <v>0</v>
      </c>
      <c r="F57" s="2360">
        <f t="shared" si="53"/>
        <v>0</v>
      </c>
      <c r="G57" s="2310"/>
      <c r="H57" s="2311"/>
      <c r="I57" s="2310"/>
      <c r="J57" s="2311"/>
      <c r="K57" s="2310"/>
      <c r="L57" s="2311"/>
      <c r="M57" s="2310"/>
      <c r="N57" s="2311"/>
      <c r="O57" s="2310"/>
      <c r="P57" s="2311"/>
      <c r="Q57" s="2310"/>
      <c r="R57" s="2311"/>
      <c r="S57" s="2310"/>
      <c r="T57" s="2311"/>
      <c r="U57" s="2310"/>
      <c r="V57" s="2311"/>
      <c r="W57" s="2310"/>
      <c r="X57" s="2311"/>
      <c r="Y57" s="2310"/>
      <c r="Z57" s="2311"/>
      <c r="AA57" s="2310"/>
      <c r="AB57" s="2311"/>
      <c r="AC57" s="2310"/>
      <c r="AD57" s="2311"/>
      <c r="AE57" s="2310"/>
      <c r="AF57" s="2311"/>
      <c r="AG57" s="2310"/>
      <c r="AH57" s="2311"/>
      <c r="AI57" s="2310"/>
      <c r="AJ57" s="2311"/>
      <c r="AK57" s="2310"/>
      <c r="AL57" s="2311"/>
      <c r="AM57" s="2310"/>
      <c r="AN57" s="2311"/>
      <c r="AO57" s="2310"/>
      <c r="AP57" s="2314"/>
      <c r="AQ57" s="2316"/>
      <c r="AR57" s="2316"/>
      <c r="AS57" s="2361"/>
      <c r="AT57" s="2361"/>
      <c r="AU57" s="2361"/>
      <c r="AV57" s="2361"/>
      <c r="AW57" s="2361"/>
      <c r="AX57" s="671" t="str">
        <f t="shared" si="35"/>
        <v/>
      </c>
      <c r="BJ57" s="3"/>
      <c r="BK57" s="3"/>
      <c r="BL57" s="3"/>
      <c r="BM57" s="4"/>
      <c r="BN57" s="4"/>
      <c r="BO57" s="4"/>
      <c r="CA57" s="31" t="str">
        <f t="shared" si="44"/>
        <v/>
      </c>
      <c r="CB57" s="31" t="str">
        <f t="shared" si="36"/>
        <v/>
      </c>
      <c r="CC57" s="31" t="str">
        <f t="shared" si="45"/>
        <v/>
      </c>
      <c r="CD57" s="31" t="str">
        <f t="shared" si="37"/>
        <v/>
      </c>
      <c r="CE57" s="31" t="str">
        <f t="shared" si="46"/>
        <v/>
      </c>
      <c r="CF57" s="31" t="str">
        <f t="shared" si="38"/>
        <v/>
      </c>
      <c r="CG57" s="31" t="str">
        <f t="shared" si="39"/>
        <v/>
      </c>
      <c r="CH57" s="32">
        <f t="shared" si="47"/>
        <v>0</v>
      </c>
      <c r="CI57" s="32">
        <f t="shared" si="40"/>
        <v>0</v>
      </c>
      <c r="CJ57" s="32">
        <f t="shared" si="48"/>
        <v>0</v>
      </c>
      <c r="CK57" s="32">
        <f t="shared" si="41"/>
        <v>0</v>
      </c>
      <c r="CL57" s="32">
        <f t="shared" si="49"/>
        <v>0</v>
      </c>
      <c r="CM57" s="32">
        <f t="shared" si="42"/>
        <v>0</v>
      </c>
      <c r="CN57" s="32">
        <f t="shared" si="43"/>
        <v>0</v>
      </c>
    </row>
    <row r="58" spans="1:92" ht="16.350000000000001" customHeight="1" x14ac:dyDescent="0.2">
      <c r="A58" s="3011"/>
      <c r="B58" s="3013"/>
      <c r="C58" s="2343" t="s">
        <v>82</v>
      </c>
      <c r="D58" s="2307">
        <f t="shared" si="50"/>
        <v>0</v>
      </c>
      <c r="E58" s="2359">
        <f t="shared" si="53"/>
        <v>0</v>
      </c>
      <c r="F58" s="2360">
        <f t="shared" si="53"/>
        <v>0</v>
      </c>
      <c r="G58" s="2310"/>
      <c r="H58" s="2311"/>
      <c r="I58" s="2310"/>
      <c r="J58" s="2311"/>
      <c r="K58" s="2310"/>
      <c r="L58" s="2311"/>
      <c r="M58" s="2310"/>
      <c r="N58" s="2311"/>
      <c r="O58" s="2310"/>
      <c r="P58" s="2311"/>
      <c r="Q58" s="2310"/>
      <c r="R58" s="2311"/>
      <c r="S58" s="2310"/>
      <c r="T58" s="2311"/>
      <c r="U58" s="2310"/>
      <c r="V58" s="2311"/>
      <c r="W58" s="2310"/>
      <c r="X58" s="2311"/>
      <c r="Y58" s="2310"/>
      <c r="Z58" s="2311"/>
      <c r="AA58" s="2310"/>
      <c r="AB58" s="2311"/>
      <c r="AC58" s="2310"/>
      <c r="AD58" s="2311"/>
      <c r="AE58" s="2310"/>
      <c r="AF58" s="2311"/>
      <c r="AG58" s="2310"/>
      <c r="AH58" s="2311"/>
      <c r="AI58" s="2310"/>
      <c r="AJ58" s="2311"/>
      <c r="AK58" s="2310"/>
      <c r="AL58" s="2311"/>
      <c r="AM58" s="2310"/>
      <c r="AN58" s="2311"/>
      <c r="AO58" s="2310"/>
      <c r="AP58" s="2314"/>
      <c r="AQ58" s="2316"/>
      <c r="AR58" s="2316"/>
      <c r="AS58" s="2361"/>
      <c r="AT58" s="2361"/>
      <c r="AU58" s="2361"/>
      <c r="AV58" s="2361"/>
      <c r="AW58" s="2361"/>
      <c r="AX58" s="671" t="str">
        <f t="shared" si="35"/>
        <v/>
      </c>
      <c r="BJ58" s="3"/>
      <c r="BK58" s="3"/>
      <c r="BL58" s="3"/>
      <c r="BM58" s="4"/>
      <c r="BN58" s="4"/>
      <c r="BO58" s="4"/>
      <c r="CA58" s="31" t="str">
        <f t="shared" si="44"/>
        <v/>
      </c>
      <c r="CB58" s="31" t="str">
        <f t="shared" si="36"/>
        <v/>
      </c>
      <c r="CC58" s="31" t="str">
        <f t="shared" si="45"/>
        <v/>
      </c>
      <c r="CD58" s="31" t="str">
        <f t="shared" si="37"/>
        <v/>
      </c>
      <c r="CE58" s="31" t="str">
        <f t="shared" si="46"/>
        <v/>
      </c>
      <c r="CF58" s="31" t="str">
        <f t="shared" si="38"/>
        <v/>
      </c>
      <c r="CG58" s="31" t="str">
        <f t="shared" si="39"/>
        <v/>
      </c>
      <c r="CH58" s="32">
        <f t="shared" si="47"/>
        <v>0</v>
      </c>
      <c r="CI58" s="32">
        <f t="shared" si="40"/>
        <v>0</v>
      </c>
      <c r="CJ58" s="32">
        <f t="shared" si="48"/>
        <v>0</v>
      </c>
      <c r="CK58" s="32">
        <f t="shared" si="41"/>
        <v>0</v>
      </c>
      <c r="CL58" s="32">
        <f t="shared" si="49"/>
        <v>0</v>
      </c>
      <c r="CM58" s="32">
        <f t="shared" si="42"/>
        <v>0</v>
      </c>
      <c r="CN58" s="32">
        <f t="shared" si="43"/>
        <v>0</v>
      </c>
    </row>
    <row r="59" spans="1:92" ht="16.350000000000001" customHeight="1" x14ac:dyDescent="0.2">
      <c r="A59" s="3391"/>
      <c r="B59" s="3243"/>
      <c r="C59" s="2362" t="s">
        <v>83</v>
      </c>
      <c r="D59" s="2353">
        <f t="shared" si="50"/>
        <v>0</v>
      </c>
      <c r="E59" s="2354">
        <f>SUM(G59+I59+K59+M59+O59+Q59+S59+U59+W59+Y59+AA59+AC59+AE59+AG59+AI59+AK59+AM59+AO59)</f>
        <v>0</v>
      </c>
      <c r="F59" s="2363">
        <f>SUM(H59+J59+L59+N59+P59+R59+T59+V59+X59+Z59+AB59+AD59+AF59+AH59+AJ59+AL59+AN59+AP59)</f>
        <v>0</v>
      </c>
      <c r="G59" s="2322"/>
      <c r="H59" s="2323"/>
      <c r="I59" s="2322"/>
      <c r="J59" s="2323"/>
      <c r="K59" s="2322"/>
      <c r="L59" s="2323"/>
      <c r="M59" s="2322"/>
      <c r="N59" s="2323"/>
      <c r="O59" s="2322"/>
      <c r="P59" s="2323"/>
      <c r="Q59" s="2322"/>
      <c r="R59" s="2323"/>
      <c r="S59" s="2322"/>
      <c r="T59" s="2323"/>
      <c r="U59" s="2322"/>
      <c r="V59" s="2323"/>
      <c r="W59" s="2322"/>
      <c r="X59" s="2323"/>
      <c r="Y59" s="2322"/>
      <c r="Z59" s="2323"/>
      <c r="AA59" s="2322"/>
      <c r="AB59" s="2323"/>
      <c r="AC59" s="2322"/>
      <c r="AD59" s="2323"/>
      <c r="AE59" s="2322"/>
      <c r="AF59" s="2323"/>
      <c r="AG59" s="2322"/>
      <c r="AH59" s="2323"/>
      <c r="AI59" s="2322"/>
      <c r="AJ59" s="2323"/>
      <c r="AK59" s="2322"/>
      <c r="AL59" s="2323"/>
      <c r="AM59" s="2322"/>
      <c r="AN59" s="2323"/>
      <c r="AO59" s="2322"/>
      <c r="AP59" s="2327"/>
      <c r="AQ59" s="2329"/>
      <c r="AR59" s="2329"/>
      <c r="AS59" s="2364"/>
      <c r="AT59" s="2364"/>
      <c r="AU59" s="2364"/>
      <c r="AV59" s="2364"/>
      <c r="AW59" s="2364"/>
      <c r="AX59" s="671" t="str">
        <f t="shared" si="35"/>
        <v/>
      </c>
      <c r="BJ59" s="3"/>
      <c r="BK59" s="3"/>
      <c r="BL59" s="3"/>
      <c r="BM59" s="4"/>
      <c r="BN59" s="4"/>
      <c r="BO59" s="4"/>
      <c r="CA59" s="31" t="str">
        <f t="shared" si="44"/>
        <v/>
      </c>
      <c r="CB59" s="31" t="str">
        <f t="shared" si="36"/>
        <v/>
      </c>
      <c r="CC59" s="31" t="str">
        <f t="shared" si="45"/>
        <v/>
      </c>
      <c r="CD59" s="31" t="str">
        <f t="shared" si="37"/>
        <v/>
      </c>
      <c r="CE59" s="31" t="str">
        <f t="shared" si="46"/>
        <v/>
      </c>
      <c r="CF59" s="31" t="str">
        <f t="shared" si="38"/>
        <v/>
      </c>
      <c r="CG59" s="31" t="str">
        <f t="shared" si="39"/>
        <v/>
      </c>
      <c r="CH59" s="32">
        <f t="shared" si="47"/>
        <v>0</v>
      </c>
      <c r="CI59" s="32">
        <f t="shared" si="40"/>
        <v>0</v>
      </c>
      <c r="CJ59" s="32">
        <f t="shared" si="48"/>
        <v>0</v>
      </c>
      <c r="CK59" s="32">
        <f t="shared" si="41"/>
        <v>0</v>
      </c>
      <c r="CL59" s="32">
        <f t="shared" si="49"/>
        <v>0</v>
      </c>
      <c r="CM59" s="32">
        <f t="shared" si="42"/>
        <v>0</v>
      </c>
      <c r="CN59" s="32">
        <f t="shared" si="43"/>
        <v>0</v>
      </c>
    </row>
    <row r="60" spans="1:92" ht="16.350000000000001" customHeight="1" x14ac:dyDescent="0.2">
      <c r="A60" s="3885" t="s">
        <v>4</v>
      </c>
      <c r="B60" s="3841"/>
      <c r="C60" s="3243"/>
      <c r="D60" s="2675">
        <f t="shared" ref="D60:AW60" si="55">SUM(D55:D59)</f>
        <v>0</v>
      </c>
      <c r="E60" s="2676">
        <f>SUM(E55:E59)</f>
        <v>0</v>
      </c>
      <c r="F60" s="2677">
        <f>SUM(F55:F59)</f>
        <v>0</v>
      </c>
      <c r="G60" s="2675">
        <f t="shared" si="55"/>
        <v>0</v>
      </c>
      <c r="H60" s="2678">
        <f t="shared" si="55"/>
        <v>0</v>
      </c>
      <c r="I60" s="2675">
        <f t="shared" si="55"/>
        <v>0</v>
      </c>
      <c r="J60" s="2678">
        <f t="shared" si="55"/>
        <v>0</v>
      </c>
      <c r="K60" s="2675">
        <f t="shared" si="55"/>
        <v>0</v>
      </c>
      <c r="L60" s="2678">
        <f t="shared" si="55"/>
        <v>0</v>
      </c>
      <c r="M60" s="2675">
        <f t="shared" si="55"/>
        <v>0</v>
      </c>
      <c r="N60" s="2678">
        <f t="shared" si="55"/>
        <v>0</v>
      </c>
      <c r="O60" s="2675">
        <f t="shared" si="55"/>
        <v>0</v>
      </c>
      <c r="P60" s="2678">
        <f t="shared" si="55"/>
        <v>0</v>
      </c>
      <c r="Q60" s="2675">
        <f t="shared" si="55"/>
        <v>0</v>
      </c>
      <c r="R60" s="2678">
        <f t="shared" si="55"/>
        <v>0</v>
      </c>
      <c r="S60" s="2675">
        <f t="shared" si="55"/>
        <v>0</v>
      </c>
      <c r="T60" s="2677">
        <f t="shared" si="55"/>
        <v>0</v>
      </c>
      <c r="U60" s="2675">
        <f t="shared" si="55"/>
        <v>0</v>
      </c>
      <c r="V60" s="2678">
        <f t="shared" si="55"/>
        <v>0</v>
      </c>
      <c r="W60" s="2675">
        <f t="shared" si="55"/>
        <v>0</v>
      </c>
      <c r="X60" s="2678">
        <f t="shared" si="55"/>
        <v>0</v>
      </c>
      <c r="Y60" s="2675">
        <f t="shared" si="55"/>
        <v>0</v>
      </c>
      <c r="Z60" s="2678">
        <f t="shared" si="55"/>
        <v>0</v>
      </c>
      <c r="AA60" s="2675">
        <f t="shared" si="55"/>
        <v>0</v>
      </c>
      <c r="AB60" s="2678">
        <f t="shared" si="55"/>
        <v>0</v>
      </c>
      <c r="AC60" s="2675">
        <f t="shared" si="55"/>
        <v>0</v>
      </c>
      <c r="AD60" s="2678">
        <f t="shared" si="55"/>
        <v>0</v>
      </c>
      <c r="AE60" s="2675">
        <f t="shared" si="55"/>
        <v>0</v>
      </c>
      <c r="AF60" s="2678">
        <f t="shared" si="55"/>
        <v>0</v>
      </c>
      <c r="AG60" s="2675">
        <f t="shared" si="55"/>
        <v>0</v>
      </c>
      <c r="AH60" s="2678">
        <f t="shared" si="55"/>
        <v>0</v>
      </c>
      <c r="AI60" s="2675">
        <f t="shared" si="55"/>
        <v>0</v>
      </c>
      <c r="AJ60" s="2678">
        <f t="shared" si="55"/>
        <v>0</v>
      </c>
      <c r="AK60" s="2675">
        <f t="shared" si="55"/>
        <v>0</v>
      </c>
      <c r="AL60" s="2678">
        <f t="shared" si="55"/>
        <v>0</v>
      </c>
      <c r="AM60" s="2675">
        <f t="shared" si="55"/>
        <v>0</v>
      </c>
      <c r="AN60" s="2678">
        <f t="shared" si="55"/>
        <v>0</v>
      </c>
      <c r="AO60" s="2675">
        <f t="shared" si="55"/>
        <v>0</v>
      </c>
      <c r="AP60" s="2679">
        <f t="shared" si="55"/>
        <v>0</v>
      </c>
      <c r="AQ60" s="2678">
        <f t="shared" si="55"/>
        <v>0</v>
      </c>
      <c r="AR60" s="2675">
        <f t="shared" si="55"/>
        <v>0</v>
      </c>
      <c r="AS60" s="2675">
        <f t="shared" si="55"/>
        <v>0</v>
      </c>
      <c r="AT60" s="2675">
        <f t="shared" si="55"/>
        <v>0</v>
      </c>
      <c r="AU60" s="2675">
        <f t="shared" si="55"/>
        <v>0</v>
      </c>
      <c r="AV60" s="2675">
        <f t="shared" si="55"/>
        <v>0</v>
      </c>
      <c r="AW60" s="2680">
        <f t="shared" si="55"/>
        <v>0</v>
      </c>
      <c r="BJ60" s="3"/>
      <c r="BK60" s="3"/>
      <c r="BL60" s="3"/>
      <c r="BM60" s="4"/>
      <c r="BN60" s="4"/>
      <c r="BO60" s="4"/>
      <c r="CA60" s="31"/>
      <c r="CB60" s="31"/>
      <c r="CC60" s="31"/>
      <c r="CD60" s="31"/>
      <c r="CE60" s="31"/>
      <c r="CF60" s="31"/>
      <c r="CG60" s="31"/>
      <c r="CH60" s="32"/>
      <c r="CI60" s="32"/>
      <c r="CJ60" s="32"/>
      <c r="CK60" s="32"/>
      <c r="CL60" s="32"/>
      <c r="CM60" s="32"/>
      <c r="CN60" s="32"/>
    </row>
    <row r="61" spans="1:92" ht="16.350000000000001" customHeight="1" x14ac:dyDescent="0.25">
      <c r="A61" s="3818" t="s">
        <v>84</v>
      </c>
      <c r="B61" s="3819"/>
      <c r="C61" s="2343">
        <v>0</v>
      </c>
      <c r="D61" s="2317">
        <f>SUM(E61:F61)</f>
        <v>0</v>
      </c>
      <c r="E61" s="2318">
        <f t="shared" ref="E61:F63" si="56">SUM(AA61+AC61+AE61+AG61+AI61+AK61+AM61+AO61)</f>
        <v>0</v>
      </c>
      <c r="F61" s="2309">
        <f t="shared" si="56"/>
        <v>0</v>
      </c>
      <c r="G61" s="1026"/>
      <c r="H61" s="192"/>
      <c r="I61" s="2371"/>
      <c r="J61" s="192"/>
      <c r="K61" s="2371"/>
      <c r="L61" s="192"/>
      <c r="M61" s="2371"/>
      <c r="N61" s="192"/>
      <c r="O61" s="2371"/>
      <c r="P61" s="192"/>
      <c r="Q61" s="2371"/>
      <c r="R61" s="192"/>
      <c r="S61" s="2372"/>
      <c r="T61" s="2373"/>
      <c r="U61" s="2371"/>
      <c r="V61" s="192"/>
      <c r="W61" s="2371"/>
      <c r="X61" s="192"/>
      <c r="Y61" s="2372"/>
      <c r="Z61" s="2373"/>
      <c r="AA61" s="2347"/>
      <c r="AB61" s="2349"/>
      <c r="AC61" s="2569"/>
      <c r="AD61" s="2570"/>
      <c r="AE61" s="646"/>
      <c r="AF61" s="648"/>
      <c r="AG61" s="646"/>
      <c r="AH61" s="648"/>
      <c r="AI61" s="2324"/>
      <c r="AJ61" s="2349"/>
      <c r="AK61" s="2347"/>
      <c r="AL61" s="2349"/>
      <c r="AM61" s="2569"/>
      <c r="AN61" s="2570"/>
      <c r="AO61" s="2324"/>
      <c r="AP61" s="99"/>
      <c r="AQ61" s="2571"/>
      <c r="AR61" s="2348"/>
      <c r="AS61" s="2348"/>
      <c r="AT61" s="2572"/>
      <c r="AU61" s="2348"/>
      <c r="AV61" s="2572"/>
      <c r="AW61" s="2572"/>
      <c r="AX61" s="671" t="str">
        <f t="shared" si="35"/>
        <v/>
      </c>
      <c r="BJ61" s="3"/>
      <c r="BK61" s="3"/>
      <c r="BL61" s="3"/>
      <c r="BM61" s="4"/>
      <c r="BN61" s="4"/>
      <c r="BO61" s="4"/>
      <c r="CA61" s="31" t="str">
        <f t="shared" si="44"/>
        <v/>
      </c>
      <c r="CB61" s="31" t="str">
        <f t="shared" si="36"/>
        <v/>
      </c>
      <c r="CC61" s="31" t="str">
        <f t="shared" si="45"/>
        <v/>
      </c>
      <c r="CD61" s="31" t="str">
        <f t="shared" si="37"/>
        <v/>
      </c>
      <c r="CE61" s="31" t="str">
        <f t="shared" si="46"/>
        <v/>
      </c>
      <c r="CF61" s="31" t="str">
        <f t="shared" si="38"/>
        <v/>
      </c>
      <c r="CG61" s="31" t="str">
        <f t="shared" si="39"/>
        <v/>
      </c>
      <c r="CH61" s="32">
        <f t="shared" si="47"/>
        <v>0</v>
      </c>
      <c r="CI61" s="32">
        <f t="shared" si="40"/>
        <v>0</v>
      </c>
      <c r="CJ61" s="32">
        <f t="shared" si="48"/>
        <v>0</v>
      </c>
      <c r="CK61" s="32">
        <f t="shared" si="41"/>
        <v>0</v>
      </c>
      <c r="CL61" s="32">
        <f t="shared" si="49"/>
        <v>0</v>
      </c>
      <c r="CM61" s="32">
        <f t="shared" si="42"/>
        <v>0</v>
      </c>
      <c r="CN61" s="32">
        <f t="shared" si="43"/>
        <v>0</v>
      </c>
    </row>
    <row r="62" spans="1:92" ht="16.350000000000001" customHeight="1" x14ac:dyDescent="0.25">
      <c r="A62" s="3051"/>
      <c r="B62" s="2961"/>
      <c r="C62" s="2343" t="s">
        <v>85</v>
      </c>
      <c r="D62" s="2317">
        <f>SUM(E62:F62)</f>
        <v>0</v>
      </c>
      <c r="E62" s="2318">
        <f t="shared" si="56"/>
        <v>0</v>
      </c>
      <c r="F62" s="2309">
        <f t="shared" si="56"/>
        <v>0</v>
      </c>
      <c r="G62" s="2374"/>
      <c r="H62" s="2375"/>
      <c r="I62" s="2374"/>
      <c r="J62" s="2375"/>
      <c r="K62" s="2374"/>
      <c r="L62" s="2375"/>
      <c r="M62" s="2374"/>
      <c r="N62" s="2375"/>
      <c r="O62" s="2374"/>
      <c r="P62" s="2375"/>
      <c r="Q62" s="2374"/>
      <c r="R62" s="2375"/>
      <c r="S62" s="2372"/>
      <c r="T62" s="2373"/>
      <c r="U62" s="2374"/>
      <c r="V62" s="2375"/>
      <c r="W62" s="2374"/>
      <c r="X62" s="2375"/>
      <c r="Y62" s="2372"/>
      <c r="Z62" s="2373"/>
      <c r="AA62" s="2347"/>
      <c r="AB62" s="2349"/>
      <c r="AC62" s="2347"/>
      <c r="AD62" s="2349"/>
      <c r="AE62" s="2324"/>
      <c r="AF62" s="2349"/>
      <c r="AG62" s="2324"/>
      <c r="AH62" s="2349"/>
      <c r="AI62" s="2324"/>
      <c r="AJ62" s="2349"/>
      <c r="AK62" s="2347"/>
      <c r="AL62" s="2349"/>
      <c r="AM62" s="2347"/>
      <c r="AN62" s="2349"/>
      <c r="AO62" s="2324"/>
      <c r="AP62" s="2351"/>
      <c r="AQ62" s="2352"/>
      <c r="AR62" s="2348"/>
      <c r="AS62" s="2348"/>
      <c r="AT62" s="2376"/>
      <c r="AU62" s="2348"/>
      <c r="AV62" s="2376"/>
      <c r="AW62" s="2376"/>
      <c r="AX62" s="671" t="str">
        <f t="shared" si="35"/>
        <v/>
      </c>
      <c r="BJ62" s="3"/>
      <c r="BK62" s="3"/>
      <c r="BL62" s="3"/>
      <c r="BM62" s="4"/>
      <c r="BN62" s="4"/>
      <c r="BO62" s="4"/>
      <c r="CA62" s="31" t="str">
        <f t="shared" si="44"/>
        <v/>
      </c>
      <c r="CB62" s="31" t="str">
        <f t="shared" si="36"/>
        <v/>
      </c>
      <c r="CC62" s="31" t="str">
        <f t="shared" si="45"/>
        <v/>
      </c>
      <c r="CD62" s="31" t="str">
        <f t="shared" si="37"/>
        <v/>
      </c>
      <c r="CE62" s="31" t="str">
        <f t="shared" si="46"/>
        <v/>
      </c>
      <c r="CF62" s="31" t="str">
        <f t="shared" si="38"/>
        <v/>
      </c>
      <c r="CG62" s="31" t="str">
        <f t="shared" si="39"/>
        <v/>
      </c>
      <c r="CH62" s="32">
        <f t="shared" si="47"/>
        <v>0</v>
      </c>
      <c r="CI62" s="32">
        <f t="shared" si="40"/>
        <v>0</v>
      </c>
      <c r="CJ62" s="32">
        <f t="shared" si="48"/>
        <v>0</v>
      </c>
      <c r="CK62" s="32">
        <f t="shared" si="41"/>
        <v>0</v>
      </c>
      <c r="CL62" s="32">
        <f t="shared" si="49"/>
        <v>0</v>
      </c>
      <c r="CM62" s="32">
        <f t="shared" si="42"/>
        <v>0</v>
      </c>
      <c r="CN62" s="32">
        <f t="shared" si="43"/>
        <v>0</v>
      </c>
    </row>
    <row r="63" spans="1:92" ht="16.350000000000001" customHeight="1" x14ac:dyDescent="0.25">
      <c r="A63" s="3051"/>
      <c r="B63" s="2961"/>
      <c r="C63" s="2346" t="s">
        <v>86</v>
      </c>
      <c r="D63" s="2317">
        <f>SUM(E63:F63)</f>
        <v>0</v>
      </c>
      <c r="E63" s="2318">
        <f t="shared" si="56"/>
        <v>0</v>
      </c>
      <c r="F63" s="2309">
        <f t="shared" si="56"/>
        <v>0</v>
      </c>
      <c r="G63" s="2374"/>
      <c r="H63" s="2375"/>
      <c r="I63" s="2374"/>
      <c r="J63" s="2375"/>
      <c r="K63" s="2374"/>
      <c r="L63" s="2375"/>
      <c r="M63" s="2374"/>
      <c r="N63" s="2375"/>
      <c r="O63" s="2374"/>
      <c r="P63" s="2375"/>
      <c r="Q63" s="2374"/>
      <c r="R63" s="2375"/>
      <c r="S63" s="2372"/>
      <c r="T63" s="2373"/>
      <c r="U63" s="2374"/>
      <c r="V63" s="2375"/>
      <c r="W63" s="2374"/>
      <c r="X63" s="2375"/>
      <c r="Y63" s="2372"/>
      <c r="Z63" s="2373"/>
      <c r="AA63" s="2347"/>
      <c r="AB63" s="2349"/>
      <c r="AC63" s="2347"/>
      <c r="AD63" s="2349"/>
      <c r="AE63" s="2324"/>
      <c r="AF63" s="2349"/>
      <c r="AG63" s="2324"/>
      <c r="AH63" s="2349"/>
      <c r="AI63" s="2324"/>
      <c r="AJ63" s="2349"/>
      <c r="AK63" s="2347"/>
      <c r="AL63" s="2349"/>
      <c r="AM63" s="2322"/>
      <c r="AN63" s="2323"/>
      <c r="AO63" s="2324"/>
      <c r="AP63" s="2351"/>
      <c r="AQ63" s="2328"/>
      <c r="AR63" s="2348"/>
      <c r="AS63" s="2348"/>
      <c r="AT63" s="2376"/>
      <c r="AU63" s="2348"/>
      <c r="AV63" s="2376"/>
      <c r="AW63" s="2376"/>
      <c r="AX63" s="671" t="str">
        <f t="shared" si="35"/>
        <v/>
      </c>
      <c r="BJ63" s="3"/>
      <c r="BK63" s="3"/>
      <c r="BL63" s="3"/>
      <c r="BM63" s="4"/>
      <c r="BN63" s="4"/>
      <c r="BO63" s="4"/>
      <c r="CA63" s="31" t="str">
        <f t="shared" si="44"/>
        <v/>
      </c>
      <c r="CB63" s="31" t="str">
        <f t="shared" si="36"/>
        <v/>
      </c>
      <c r="CC63" s="31" t="str">
        <f t="shared" si="45"/>
        <v/>
      </c>
      <c r="CD63" s="31" t="str">
        <f t="shared" si="37"/>
        <v/>
      </c>
      <c r="CE63" s="31" t="str">
        <f t="shared" si="46"/>
        <v/>
      </c>
      <c r="CF63" s="31" t="str">
        <f t="shared" si="38"/>
        <v/>
      </c>
      <c r="CG63" s="31" t="str">
        <f t="shared" si="39"/>
        <v/>
      </c>
      <c r="CH63" s="32">
        <f t="shared" si="47"/>
        <v>0</v>
      </c>
      <c r="CI63" s="32">
        <f t="shared" si="40"/>
        <v>0</v>
      </c>
      <c r="CJ63" s="32">
        <f t="shared" si="48"/>
        <v>0</v>
      </c>
      <c r="CK63" s="32">
        <f t="shared" si="41"/>
        <v>0</v>
      </c>
      <c r="CL63" s="32">
        <f t="shared" si="49"/>
        <v>0</v>
      </c>
      <c r="CM63" s="32">
        <f t="shared" si="42"/>
        <v>0</v>
      </c>
      <c r="CN63" s="32">
        <f t="shared" si="43"/>
        <v>0</v>
      </c>
    </row>
    <row r="64" spans="1:92" ht="16.350000000000001" customHeight="1" x14ac:dyDescent="0.2">
      <c r="A64" s="3394"/>
      <c r="B64" s="3248"/>
      <c r="C64" s="2667" t="s">
        <v>4</v>
      </c>
      <c r="D64" s="2675">
        <f>SUM(E64:F64)</f>
        <v>0</v>
      </c>
      <c r="E64" s="2676">
        <f>SUM(E61:E63)</f>
        <v>0</v>
      </c>
      <c r="F64" s="2640">
        <f>SUM(F61:F63)</f>
        <v>0</v>
      </c>
      <c r="G64" s="2681"/>
      <c r="H64" s="2682"/>
      <c r="I64" s="2681"/>
      <c r="J64" s="2682"/>
      <c r="K64" s="2681"/>
      <c r="L64" s="2682"/>
      <c r="M64" s="2681"/>
      <c r="N64" s="2682"/>
      <c r="O64" s="2681"/>
      <c r="P64" s="2682"/>
      <c r="Q64" s="2681"/>
      <c r="R64" s="2682"/>
      <c r="S64" s="2681"/>
      <c r="T64" s="2683"/>
      <c r="U64" s="2681"/>
      <c r="V64" s="2682"/>
      <c r="W64" s="2681"/>
      <c r="X64" s="2682"/>
      <c r="Y64" s="2681"/>
      <c r="Z64" s="2683"/>
      <c r="AA64" s="2641">
        <f t="shared" ref="AA64:AW64" si="57">SUM(AA61:AA63)</f>
        <v>0</v>
      </c>
      <c r="AB64" s="2640">
        <f t="shared" si="57"/>
        <v>0</v>
      </c>
      <c r="AC64" s="2641">
        <f t="shared" si="57"/>
        <v>0</v>
      </c>
      <c r="AD64" s="2684">
        <f t="shared" si="57"/>
        <v>0</v>
      </c>
      <c r="AE64" s="2639">
        <f t="shared" si="57"/>
        <v>0</v>
      </c>
      <c r="AF64" s="2684">
        <f t="shared" si="57"/>
        <v>0</v>
      </c>
      <c r="AG64" s="2639">
        <f t="shared" si="57"/>
        <v>0</v>
      </c>
      <c r="AH64" s="2684">
        <f t="shared" si="57"/>
        <v>0</v>
      </c>
      <c r="AI64" s="2639">
        <f t="shared" si="57"/>
        <v>0</v>
      </c>
      <c r="AJ64" s="2640">
        <f t="shared" si="57"/>
        <v>0</v>
      </c>
      <c r="AK64" s="2641">
        <f t="shared" si="57"/>
        <v>0</v>
      </c>
      <c r="AL64" s="2640">
        <f t="shared" si="57"/>
        <v>0</v>
      </c>
      <c r="AM64" s="2641">
        <f t="shared" si="57"/>
        <v>0</v>
      </c>
      <c r="AN64" s="2684">
        <f t="shared" si="57"/>
        <v>0</v>
      </c>
      <c r="AO64" s="2639">
        <f t="shared" si="57"/>
        <v>0</v>
      </c>
      <c r="AP64" s="2666">
        <f t="shared" si="57"/>
        <v>0</v>
      </c>
      <c r="AQ64" s="2685">
        <f t="shared" si="57"/>
        <v>0</v>
      </c>
      <c r="AR64" s="2640">
        <f t="shared" si="57"/>
        <v>0</v>
      </c>
      <c r="AS64" s="2640">
        <f t="shared" si="57"/>
        <v>0</v>
      </c>
      <c r="AT64" s="2667">
        <f t="shared" si="57"/>
        <v>0</v>
      </c>
      <c r="AU64" s="2640">
        <f t="shared" si="57"/>
        <v>0</v>
      </c>
      <c r="AV64" s="2667">
        <f t="shared" si="57"/>
        <v>0</v>
      </c>
      <c r="AW64" s="2667">
        <f t="shared" si="57"/>
        <v>0</v>
      </c>
      <c r="BJ64" s="3"/>
      <c r="BK64" s="3"/>
      <c r="BL64" s="3"/>
      <c r="BM64" s="4"/>
      <c r="BN64" s="4"/>
      <c r="BO64" s="4"/>
      <c r="CA64" s="31"/>
      <c r="CB64" s="31"/>
      <c r="CC64" s="31"/>
      <c r="CD64" s="31"/>
      <c r="CE64" s="31"/>
      <c r="CF64" s="31"/>
      <c r="CG64" s="31"/>
      <c r="CH64" s="32"/>
      <c r="CI64" s="32"/>
      <c r="CJ64" s="32"/>
      <c r="CK64" s="32"/>
      <c r="CL64" s="32"/>
      <c r="CM64" s="32"/>
      <c r="CN64" s="32"/>
    </row>
    <row r="65" spans="1:92" ht="33.75" customHeight="1" x14ac:dyDescent="0.2">
      <c r="A65" s="85" t="s">
        <v>87</v>
      </c>
      <c r="B65" s="210"/>
      <c r="C65" s="210"/>
      <c r="D65" s="211"/>
      <c r="E65" s="87"/>
      <c r="AH65" s="9"/>
      <c r="AI65" s="9"/>
      <c r="AJ65" s="9"/>
      <c r="AK65" s="9"/>
      <c r="AL65" s="212"/>
      <c r="AM65" s="212"/>
      <c r="AN65" s="212"/>
      <c r="AO65" s="212"/>
      <c r="AP65" s="212"/>
      <c r="AQ65" s="212"/>
      <c r="AR65" s="212"/>
      <c r="AS65" s="212"/>
      <c r="AT65" s="9"/>
      <c r="AU65" s="9"/>
      <c r="BU65" s="3"/>
      <c r="BV65" s="3"/>
      <c r="BW65" s="3"/>
      <c r="CA65" s="31"/>
      <c r="CB65" s="31"/>
      <c r="CC65" s="31"/>
      <c r="CD65" s="31"/>
      <c r="CE65" s="31"/>
      <c r="CF65" s="31"/>
      <c r="CG65" s="31"/>
      <c r="CH65" s="32"/>
      <c r="CI65" s="32"/>
      <c r="CJ65" s="32"/>
      <c r="CK65" s="32"/>
      <c r="CL65" s="32"/>
      <c r="CM65" s="14"/>
      <c r="CN65" s="14"/>
    </row>
    <row r="66" spans="1:92" ht="68.25" customHeight="1" x14ac:dyDescent="0.2">
      <c r="A66" s="3879" t="s">
        <v>88</v>
      </c>
      <c r="B66" s="3838"/>
      <c r="C66" s="3786"/>
      <c r="D66" s="2575" t="s">
        <v>4</v>
      </c>
      <c r="E66" s="2575" t="s">
        <v>89</v>
      </c>
      <c r="F66" s="2542" t="s">
        <v>90</v>
      </c>
      <c r="G66" s="2542" t="s">
        <v>298</v>
      </c>
      <c r="H66" s="1013" t="s">
        <v>92</v>
      </c>
      <c r="I66" s="1013" t="s">
        <v>11</v>
      </c>
      <c r="J66" s="9"/>
      <c r="K66" s="9"/>
      <c r="L66" s="9"/>
      <c r="M66" s="9"/>
      <c r="N66" s="9"/>
      <c r="AD66" s="9"/>
      <c r="AE66" s="9"/>
      <c r="AF66" s="9"/>
      <c r="AG66" s="9"/>
      <c r="AH66" s="9"/>
      <c r="AI66" s="9"/>
      <c r="AJ66" s="9"/>
      <c r="AK66" s="9"/>
      <c r="AL66" s="212"/>
      <c r="AM66" s="212"/>
      <c r="AN66" s="212"/>
      <c r="AO66" s="212"/>
      <c r="AP66" s="212"/>
      <c r="AQ66" s="212"/>
      <c r="AR66" s="212"/>
      <c r="AS66" s="212"/>
      <c r="AT66" s="9"/>
      <c r="AU66" s="9"/>
      <c r="BU66" s="3"/>
      <c r="BV66" s="3"/>
      <c r="BW66" s="3"/>
      <c r="CA66" s="31"/>
      <c r="CB66" s="31"/>
      <c r="CC66" s="31"/>
      <c r="CD66" s="31"/>
      <c r="CE66" s="31"/>
      <c r="CF66" s="31"/>
      <c r="CG66" s="31"/>
      <c r="CH66" s="32"/>
      <c r="CI66" s="32"/>
      <c r="CJ66" s="32"/>
      <c r="CK66" s="32"/>
      <c r="CL66" s="32"/>
      <c r="CM66" s="14"/>
      <c r="CN66" s="14"/>
    </row>
    <row r="67" spans="1:92" ht="19.5" customHeight="1" x14ac:dyDescent="0.2">
      <c r="A67" s="3886" t="s">
        <v>93</v>
      </c>
      <c r="B67" s="3843"/>
      <c r="C67" s="3887"/>
      <c r="D67" s="2686"/>
      <c r="E67" s="2686"/>
      <c r="F67" s="2686"/>
      <c r="G67" s="2686"/>
      <c r="H67" s="2686"/>
      <c r="I67" s="2686"/>
      <c r="J67" s="216" t="str">
        <f>CA67&amp;CB67&amp;CC67&amp;CD67&amp;CE67</f>
        <v/>
      </c>
      <c r="K67" s="30"/>
      <c r="L67" s="30"/>
      <c r="M67" s="30"/>
      <c r="N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BU67" s="3"/>
      <c r="BV67" s="3"/>
      <c r="BW67" s="3"/>
      <c r="CA67" s="31" t="str">
        <f>IF(CH67=1,"* Las Interconsultas de Gestantes NO DEBEN ser mayor al Total de Interconsultas. ","")</f>
        <v/>
      </c>
      <c r="CB67" s="31" t="str">
        <f>IF(CI67=1,"* Las Interconsultas de Pacientes de 60 años NO DEBEN ser mayor al Total de Interconsultas. ","")</f>
        <v/>
      </c>
      <c r="CC67" s="31" t="str">
        <f>IF(CJ67=1,"* Las Interconsultas de Usuarios en situación de Discapacidad NO DEBEN ser mayor al Total de Interconsultas. ","")</f>
        <v/>
      </c>
      <c r="CD67" s="31" t="str">
        <f>IF(CK67=1,"* Las Interconsultas de Niños, Niñas, Adolescentes y Jóvenes Red SENAME NO DEBEN ser mayor al Total de Interconsultas. ","")</f>
        <v/>
      </c>
      <c r="CE67" s="31" t="str">
        <f>IF(CL67=1,"* Las Interconsultas de Migrantes NO DEBEN ser mayor al Total de Interconsultas. ","")</f>
        <v/>
      </c>
      <c r="CF67" s="31"/>
      <c r="CG67" s="31"/>
      <c r="CH67" s="32">
        <f>IF($D67&lt;E67,1,0)</f>
        <v>0</v>
      </c>
      <c r="CI67" s="32">
        <f t="shared" ref="CI67:CL81" si="58">IF($D67&lt;F67,1,0)</f>
        <v>0</v>
      </c>
      <c r="CJ67" s="32">
        <f t="shared" si="58"/>
        <v>0</v>
      </c>
      <c r="CK67" s="32">
        <f t="shared" si="58"/>
        <v>0</v>
      </c>
      <c r="CL67" s="32">
        <f t="shared" si="58"/>
        <v>0</v>
      </c>
      <c r="CM67" s="14"/>
      <c r="CN67" s="14"/>
    </row>
    <row r="68" spans="1:92" x14ac:dyDescent="0.2">
      <c r="A68" s="3113" t="s">
        <v>94</v>
      </c>
      <c r="B68" s="3114" t="s">
        <v>95</v>
      </c>
      <c r="C68" s="3115"/>
      <c r="D68" s="217"/>
      <c r="E68" s="217"/>
      <c r="F68" s="217"/>
      <c r="G68" s="217"/>
      <c r="H68" s="217"/>
      <c r="I68" s="217"/>
      <c r="J68" s="216" t="str">
        <f t="shared" ref="J68:J81" si="59">CA68&amp;CB68&amp;CC68&amp;CD68&amp;CE68</f>
        <v/>
      </c>
      <c r="K68" s="30"/>
      <c r="L68" s="30"/>
      <c r="M68" s="30"/>
      <c r="N68" s="9"/>
      <c r="AL68" s="9"/>
      <c r="AM68" s="9"/>
      <c r="AN68" s="9"/>
      <c r="AO68" s="9"/>
      <c r="AP68" s="9"/>
      <c r="AQ68" s="9"/>
      <c r="BQ68" s="3"/>
      <c r="BR68" s="3"/>
      <c r="BS68" s="3"/>
      <c r="BT68" s="4"/>
      <c r="BU68" s="4"/>
      <c r="BV68" s="4"/>
      <c r="CA68" s="31" t="str">
        <f t="shared" ref="CA68:CA79" si="60">IF(CH68=1,"* Las Interconsultas de Gestantes NO DEBEN ser mayor al Total de Interconsultas. ","")</f>
        <v/>
      </c>
      <c r="CB68" s="31" t="str">
        <f t="shared" ref="CB68:CB79" si="61">IF(CI68=1,"* Las Interconsultas de Pacientes de 60 años NO DEBEN ser mayor al Total de Interconsultas. ","")</f>
        <v/>
      </c>
      <c r="CC68" s="31" t="str">
        <f t="shared" ref="CC68:CC79" si="62">IF(CJ68=1,"* Las Interconsultas de Usuarios en situación de Discapacidad NO DEBEN ser mayor al Total de Interconsultas. ","")</f>
        <v/>
      </c>
      <c r="CD68" s="31" t="str">
        <f t="shared" ref="CD68:CD79" si="63">IF(CK68=1,"* Las Interconsultas de Niños, Niñas, Adolescentes y Jóvenes Red SENAME NO DEBEN ser mayor al Total de Interconsultas. ","")</f>
        <v/>
      </c>
      <c r="CE68" s="31" t="str">
        <f t="shared" ref="CE68:CE79" si="64">IF(CL68=1,"* Las Interconsultas de Migrantes NO DEBEN ser mayor al Total de Interconsultas. ","")</f>
        <v/>
      </c>
      <c r="CF68" s="31"/>
      <c r="CG68" s="31"/>
      <c r="CH68" s="32">
        <f t="shared" ref="CH68:CH79" si="65">IF($D68&lt;E68,1,0)</f>
        <v>0</v>
      </c>
      <c r="CI68" s="32">
        <f t="shared" si="58"/>
        <v>0</v>
      </c>
      <c r="CJ68" s="32">
        <f t="shared" si="58"/>
        <v>0</v>
      </c>
      <c r="CK68" s="32">
        <f t="shared" si="58"/>
        <v>0</v>
      </c>
      <c r="CL68" s="32">
        <f t="shared" si="58"/>
        <v>0</v>
      </c>
      <c r="CM68" s="14"/>
      <c r="CN68" s="14"/>
    </row>
    <row r="69" spans="1:92" ht="16.350000000000001" customHeight="1" x14ac:dyDescent="0.2">
      <c r="A69" s="3113"/>
      <c r="B69" s="3618" t="s">
        <v>96</v>
      </c>
      <c r="C69" s="3620"/>
      <c r="D69" s="2383"/>
      <c r="E69" s="2383"/>
      <c r="F69" s="2383"/>
      <c r="G69" s="2383"/>
      <c r="H69" s="2383"/>
      <c r="I69" s="2383"/>
      <c r="J69" s="216" t="str">
        <f t="shared" si="59"/>
        <v/>
      </c>
      <c r="K69" s="30"/>
      <c r="L69" s="30"/>
      <c r="M69" s="30"/>
      <c r="N69" s="30"/>
      <c r="O69" s="30"/>
      <c r="P69" s="30"/>
      <c r="Q69" s="30"/>
      <c r="R69" s="9"/>
      <c r="BR69" s="3"/>
      <c r="BS69" s="3"/>
      <c r="BT69" s="4"/>
      <c r="BU69" s="4"/>
      <c r="BV69" s="4"/>
      <c r="CA69" s="31" t="str">
        <f t="shared" si="60"/>
        <v/>
      </c>
      <c r="CB69" s="31" t="str">
        <f t="shared" si="61"/>
        <v/>
      </c>
      <c r="CC69" s="31" t="str">
        <f t="shared" si="62"/>
        <v/>
      </c>
      <c r="CD69" s="31" t="str">
        <f t="shared" si="63"/>
        <v/>
      </c>
      <c r="CE69" s="31" t="str">
        <f t="shared" si="64"/>
        <v/>
      </c>
      <c r="CF69" s="31"/>
      <c r="CG69" s="31"/>
      <c r="CH69" s="32">
        <f t="shared" si="65"/>
        <v>0</v>
      </c>
      <c r="CI69" s="32">
        <f t="shared" si="58"/>
        <v>0</v>
      </c>
      <c r="CJ69" s="32">
        <f t="shared" si="58"/>
        <v>0</v>
      </c>
      <c r="CK69" s="32">
        <f t="shared" si="58"/>
        <v>0</v>
      </c>
      <c r="CL69" s="32">
        <f t="shared" si="58"/>
        <v>0</v>
      </c>
      <c r="CM69" s="14"/>
      <c r="CN69" s="14"/>
    </row>
    <row r="70" spans="1:92" ht="16.350000000000001" customHeight="1" x14ac:dyDescent="0.25">
      <c r="A70" s="3696"/>
      <c r="B70" s="3756" t="s">
        <v>97</v>
      </c>
      <c r="C70" s="3758"/>
      <c r="D70" s="2374"/>
      <c r="E70" s="2374"/>
      <c r="F70" s="2374"/>
      <c r="G70" s="2374"/>
      <c r="H70" s="2374"/>
      <c r="I70" s="2374"/>
      <c r="J70" s="216" t="str">
        <f t="shared" si="59"/>
        <v/>
      </c>
      <c r="K70" s="30"/>
      <c r="L70" s="30"/>
      <c r="M70" s="30"/>
      <c r="N70" s="30"/>
      <c r="O70" s="30"/>
      <c r="P70" s="30"/>
      <c r="Q70" s="30"/>
      <c r="R70" s="9"/>
      <c r="BR70" s="3"/>
      <c r="BS70" s="3"/>
      <c r="BT70" s="4"/>
      <c r="BU70" s="4"/>
      <c r="BV70" s="4"/>
      <c r="CA70" s="31" t="str">
        <f t="shared" si="60"/>
        <v/>
      </c>
      <c r="CB70" s="31" t="str">
        <f t="shared" si="61"/>
        <v/>
      </c>
      <c r="CC70" s="31" t="str">
        <f t="shared" si="62"/>
        <v/>
      </c>
      <c r="CD70" s="31" t="str">
        <f t="shared" si="63"/>
        <v/>
      </c>
      <c r="CE70" s="31" t="str">
        <f t="shared" si="64"/>
        <v/>
      </c>
      <c r="CF70" s="31"/>
      <c r="CG70" s="31"/>
      <c r="CH70" s="32">
        <f t="shared" si="65"/>
        <v>0</v>
      </c>
      <c r="CI70" s="32">
        <f t="shared" si="58"/>
        <v>0</v>
      </c>
      <c r="CJ70" s="32">
        <f t="shared" si="58"/>
        <v>0</v>
      </c>
      <c r="CK70" s="32">
        <f t="shared" si="58"/>
        <v>0</v>
      </c>
      <c r="CL70" s="32">
        <f t="shared" si="58"/>
        <v>0</v>
      </c>
      <c r="CM70" s="14"/>
      <c r="CN70" s="14"/>
    </row>
    <row r="71" spans="1:92" ht="16.350000000000001" customHeight="1" x14ac:dyDescent="0.2">
      <c r="A71" s="3615" t="s">
        <v>98</v>
      </c>
      <c r="B71" s="3787"/>
      <c r="C71" s="3617"/>
      <c r="D71" s="2384"/>
      <c r="E71" s="2384"/>
      <c r="F71" s="2384"/>
      <c r="G71" s="2384"/>
      <c r="H71" s="2384"/>
      <c r="I71" s="2384"/>
      <c r="J71" s="216" t="str">
        <f t="shared" si="59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60"/>
        <v/>
      </c>
      <c r="CB71" s="31" t="str">
        <f t="shared" si="61"/>
        <v/>
      </c>
      <c r="CC71" s="31" t="str">
        <f t="shared" si="62"/>
        <v/>
      </c>
      <c r="CD71" s="31" t="str">
        <f t="shared" si="63"/>
        <v/>
      </c>
      <c r="CE71" s="31" t="str">
        <f t="shared" si="64"/>
        <v/>
      </c>
      <c r="CF71" s="31"/>
      <c r="CG71" s="31"/>
      <c r="CH71" s="32">
        <f t="shared" si="65"/>
        <v>0</v>
      </c>
      <c r="CI71" s="32">
        <f t="shared" si="58"/>
        <v>0</v>
      </c>
      <c r="CJ71" s="32">
        <f t="shared" si="58"/>
        <v>0</v>
      </c>
      <c r="CK71" s="32">
        <f t="shared" si="58"/>
        <v>0</v>
      </c>
      <c r="CL71" s="32">
        <f t="shared" si="58"/>
        <v>0</v>
      </c>
      <c r="CM71" s="14"/>
      <c r="CN71" s="14"/>
    </row>
    <row r="72" spans="1:92" ht="16.350000000000001" customHeight="1" x14ac:dyDescent="0.2">
      <c r="A72" s="3759" t="s">
        <v>99</v>
      </c>
      <c r="B72" s="3103"/>
      <c r="C72" s="3760"/>
      <c r="D72" s="2383"/>
      <c r="E72" s="2383"/>
      <c r="F72" s="2383"/>
      <c r="G72" s="2383"/>
      <c r="H72" s="2383"/>
      <c r="I72" s="2383"/>
      <c r="J72" s="216" t="str">
        <f t="shared" si="59"/>
        <v/>
      </c>
      <c r="K72" s="30"/>
      <c r="L72" s="30"/>
      <c r="M72" s="30"/>
      <c r="N72" s="30"/>
      <c r="O72" s="30"/>
      <c r="P72" s="30"/>
      <c r="Q72" s="30"/>
      <c r="R72" s="9"/>
      <c r="BV72" s="3"/>
      <c r="BW72" s="3"/>
      <c r="CA72" s="31" t="str">
        <f t="shared" si="60"/>
        <v/>
      </c>
      <c r="CB72" s="31" t="str">
        <f t="shared" si="61"/>
        <v/>
      </c>
      <c r="CC72" s="31" t="str">
        <f t="shared" si="62"/>
        <v/>
      </c>
      <c r="CD72" s="31" t="str">
        <f t="shared" si="63"/>
        <v/>
      </c>
      <c r="CE72" s="31" t="str">
        <f t="shared" si="64"/>
        <v/>
      </c>
      <c r="CF72" s="31"/>
      <c r="CG72" s="31"/>
      <c r="CH72" s="32">
        <f t="shared" si="65"/>
        <v>0</v>
      </c>
      <c r="CI72" s="32">
        <f t="shared" si="58"/>
        <v>0</v>
      </c>
      <c r="CJ72" s="32">
        <f t="shared" si="58"/>
        <v>0</v>
      </c>
      <c r="CK72" s="32">
        <f t="shared" si="58"/>
        <v>0</v>
      </c>
      <c r="CL72" s="32">
        <f t="shared" si="58"/>
        <v>0</v>
      </c>
      <c r="CM72" s="14"/>
      <c r="CN72" s="14"/>
    </row>
    <row r="73" spans="1:92" ht="16.350000000000001" customHeight="1" x14ac:dyDescent="0.2">
      <c r="A73" s="3440" t="s">
        <v>100</v>
      </c>
      <c r="B73" s="3315"/>
      <c r="C73" s="3316"/>
      <c r="D73" s="2385"/>
      <c r="E73" s="2385"/>
      <c r="F73" s="2385"/>
      <c r="G73" s="2385"/>
      <c r="H73" s="2385"/>
      <c r="I73" s="2385"/>
      <c r="J73" s="216" t="str">
        <f t="shared" si="59"/>
        <v/>
      </c>
      <c r="K73" s="30"/>
      <c r="L73" s="30"/>
      <c r="M73" s="30"/>
      <c r="N73" s="30"/>
      <c r="O73" s="30"/>
      <c r="P73" s="30"/>
      <c r="Q73" s="30"/>
      <c r="R73" s="9"/>
      <c r="BV73" s="3"/>
      <c r="BW73" s="3"/>
      <c r="CA73" s="31" t="str">
        <f t="shared" si="60"/>
        <v/>
      </c>
      <c r="CB73" s="31" t="str">
        <f t="shared" si="61"/>
        <v/>
      </c>
      <c r="CC73" s="31" t="str">
        <f t="shared" si="62"/>
        <v/>
      </c>
      <c r="CD73" s="31" t="str">
        <f t="shared" si="63"/>
        <v/>
      </c>
      <c r="CE73" s="31" t="str">
        <f t="shared" si="64"/>
        <v/>
      </c>
      <c r="CF73" s="31"/>
      <c r="CG73" s="31"/>
      <c r="CH73" s="32">
        <f t="shared" si="65"/>
        <v>0</v>
      </c>
      <c r="CI73" s="32">
        <f t="shared" si="58"/>
        <v>0</v>
      </c>
      <c r="CJ73" s="32">
        <f t="shared" si="58"/>
        <v>0</v>
      </c>
      <c r="CK73" s="32">
        <f t="shared" si="58"/>
        <v>0</v>
      </c>
      <c r="CL73" s="32">
        <f t="shared" si="58"/>
        <v>0</v>
      </c>
      <c r="CM73" s="14"/>
      <c r="CN73" s="14"/>
    </row>
    <row r="74" spans="1:92" ht="16.350000000000001" customHeight="1" x14ac:dyDescent="0.2">
      <c r="A74" s="3839" t="s">
        <v>101</v>
      </c>
      <c r="B74" s="3615" t="s">
        <v>101</v>
      </c>
      <c r="C74" s="3617"/>
      <c r="D74" s="2384"/>
      <c r="E74" s="2384"/>
      <c r="F74" s="2386"/>
      <c r="G74" s="2387"/>
      <c r="H74" s="2387"/>
      <c r="I74" s="2387"/>
      <c r="J74" s="216" t="str">
        <f t="shared" si="59"/>
        <v/>
      </c>
      <c r="K74" s="30"/>
      <c r="L74" s="30"/>
      <c r="M74" s="30"/>
      <c r="N74" s="30"/>
      <c r="O74" s="30"/>
      <c r="P74" s="30"/>
      <c r="Q74" s="30"/>
      <c r="R74" s="9"/>
      <c r="BV74" s="3"/>
      <c r="BW74" s="3"/>
      <c r="CA74" s="31" t="str">
        <f t="shared" si="60"/>
        <v/>
      </c>
      <c r="CB74" s="31" t="str">
        <f t="shared" si="61"/>
        <v/>
      </c>
      <c r="CC74" s="31" t="str">
        <f t="shared" si="62"/>
        <v/>
      </c>
      <c r="CD74" s="31" t="str">
        <f t="shared" si="63"/>
        <v/>
      </c>
      <c r="CE74" s="31" t="str">
        <f t="shared" si="64"/>
        <v/>
      </c>
      <c r="CF74" s="31"/>
      <c r="CG74" s="31"/>
      <c r="CH74" s="32">
        <f t="shared" si="65"/>
        <v>0</v>
      </c>
      <c r="CI74" s="32">
        <f t="shared" si="58"/>
        <v>0</v>
      </c>
      <c r="CJ74" s="32">
        <f t="shared" si="58"/>
        <v>0</v>
      </c>
      <c r="CK74" s="32">
        <f t="shared" si="58"/>
        <v>0</v>
      </c>
      <c r="CL74" s="32">
        <f t="shared" si="58"/>
        <v>0</v>
      </c>
      <c r="CM74" s="14"/>
      <c r="CN74" s="14"/>
    </row>
    <row r="75" spans="1:92" ht="16.350000000000001" customHeight="1" x14ac:dyDescent="0.25">
      <c r="A75" s="3696"/>
      <c r="B75" s="3756" t="s">
        <v>103</v>
      </c>
      <c r="C75" s="3758"/>
      <c r="D75" s="2374"/>
      <c r="E75" s="2374"/>
      <c r="F75" s="2374"/>
      <c r="G75" s="2374"/>
      <c r="H75" s="2374"/>
      <c r="I75" s="2374"/>
      <c r="J75" s="216" t="str">
        <f t="shared" si="59"/>
        <v/>
      </c>
      <c r="K75" s="30"/>
      <c r="L75" s="30"/>
      <c r="M75" s="30"/>
      <c r="N75" s="30"/>
      <c r="O75" s="30"/>
      <c r="P75" s="30"/>
      <c r="Q75" s="30"/>
      <c r="R75" s="9"/>
      <c r="BV75" s="3"/>
      <c r="BW75" s="3"/>
      <c r="CA75" s="31" t="str">
        <f t="shared" si="60"/>
        <v/>
      </c>
      <c r="CB75" s="31" t="str">
        <f t="shared" si="61"/>
        <v/>
      </c>
      <c r="CC75" s="31" t="str">
        <f t="shared" si="62"/>
        <v/>
      </c>
      <c r="CD75" s="31" t="str">
        <f t="shared" si="63"/>
        <v/>
      </c>
      <c r="CE75" s="31" t="str">
        <f t="shared" si="64"/>
        <v/>
      </c>
      <c r="CF75" s="31"/>
      <c r="CG75" s="31"/>
      <c r="CH75" s="32">
        <f t="shared" si="65"/>
        <v>0</v>
      </c>
      <c r="CI75" s="32">
        <f t="shared" si="58"/>
        <v>0</v>
      </c>
      <c r="CJ75" s="32">
        <f t="shared" si="58"/>
        <v>0</v>
      </c>
      <c r="CK75" s="32">
        <f t="shared" si="58"/>
        <v>0</v>
      </c>
      <c r="CL75" s="32">
        <f t="shared" si="58"/>
        <v>0</v>
      </c>
      <c r="CM75" s="14"/>
      <c r="CN75" s="14"/>
    </row>
    <row r="76" spans="1:92" ht="16.350000000000001" customHeight="1" x14ac:dyDescent="0.2">
      <c r="A76" s="3615" t="s">
        <v>104</v>
      </c>
      <c r="B76" s="3787"/>
      <c r="C76" s="3617"/>
      <c r="D76" s="2384"/>
      <c r="E76" s="2384"/>
      <c r="F76" s="2384"/>
      <c r="G76" s="2384"/>
      <c r="H76" s="2384"/>
      <c r="I76" s="2384"/>
      <c r="J76" s="216" t="str">
        <f t="shared" si="59"/>
        <v/>
      </c>
      <c r="K76" s="30"/>
      <c r="L76" s="30"/>
      <c r="M76" s="30"/>
      <c r="N76" s="30"/>
      <c r="O76" s="30"/>
      <c r="P76" s="30"/>
      <c r="Q76" s="30"/>
      <c r="R76" s="9"/>
      <c r="BV76" s="3"/>
      <c r="BW76" s="3"/>
      <c r="CA76" s="31" t="str">
        <f t="shared" si="60"/>
        <v/>
      </c>
      <c r="CB76" s="31" t="str">
        <f t="shared" si="61"/>
        <v/>
      </c>
      <c r="CC76" s="31" t="str">
        <f t="shared" si="62"/>
        <v/>
      </c>
      <c r="CD76" s="31" t="str">
        <f t="shared" si="63"/>
        <v/>
      </c>
      <c r="CE76" s="31" t="str">
        <f t="shared" si="64"/>
        <v/>
      </c>
      <c r="CF76" s="31"/>
      <c r="CG76" s="31"/>
      <c r="CH76" s="32">
        <f t="shared" si="65"/>
        <v>0</v>
      </c>
      <c r="CI76" s="32">
        <f t="shared" si="58"/>
        <v>0</v>
      </c>
      <c r="CJ76" s="32">
        <f t="shared" si="58"/>
        <v>0</v>
      </c>
      <c r="CK76" s="32">
        <f t="shared" si="58"/>
        <v>0</v>
      </c>
      <c r="CL76" s="32">
        <f t="shared" si="58"/>
        <v>0</v>
      </c>
      <c r="CM76" s="14"/>
      <c r="CN76" s="14"/>
    </row>
    <row r="77" spans="1:92" ht="16.350000000000001" customHeight="1" x14ac:dyDescent="0.2">
      <c r="A77" s="3618" t="s">
        <v>105</v>
      </c>
      <c r="B77" s="3619"/>
      <c r="C77" s="3620"/>
      <c r="D77" s="2383"/>
      <c r="E77" s="2383"/>
      <c r="F77" s="2388"/>
      <c r="G77" s="2389"/>
      <c r="H77" s="2389"/>
      <c r="I77" s="2389"/>
      <c r="J77" s="216" t="str">
        <f t="shared" si="59"/>
        <v/>
      </c>
      <c r="K77" s="30"/>
      <c r="L77" s="30"/>
      <c r="M77" s="30"/>
      <c r="N77" s="30"/>
      <c r="O77" s="30"/>
      <c r="P77" s="30"/>
      <c r="Q77" s="30"/>
      <c r="R77" s="9"/>
      <c r="BV77" s="3"/>
      <c r="BW77" s="3"/>
      <c r="CA77" s="31" t="str">
        <f t="shared" si="60"/>
        <v/>
      </c>
      <c r="CB77" s="31" t="str">
        <f t="shared" si="61"/>
        <v/>
      </c>
      <c r="CC77" s="31" t="str">
        <f t="shared" si="62"/>
        <v/>
      </c>
      <c r="CD77" s="31" t="str">
        <f t="shared" si="63"/>
        <v/>
      </c>
      <c r="CE77" s="31" t="str">
        <f t="shared" si="64"/>
        <v/>
      </c>
      <c r="CF77" s="31"/>
      <c r="CG77" s="31"/>
      <c r="CH77" s="32">
        <f t="shared" si="65"/>
        <v>0</v>
      </c>
      <c r="CI77" s="32">
        <f t="shared" si="58"/>
        <v>0</v>
      </c>
      <c r="CJ77" s="32">
        <f t="shared" si="58"/>
        <v>0</v>
      </c>
      <c r="CK77" s="32">
        <f t="shared" si="58"/>
        <v>0</v>
      </c>
      <c r="CL77" s="32">
        <f t="shared" si="58"/>
        <v>0</v>
      </c>
      <c r="CM77" s="14"/>
      <c r="CN77" s="14"/>
    </row>
    <row r="78" spans="1:92" ht="16.350000000000001" customHeight="1" x14ac:dyDescent="0.2">
      <c r="A78" s="3618" t="s">
        <v>106</v>
      </c>
      <c r="B78" s="3619"/>
      <c r="C78" s="3620"/>
      <c r="D78" s="2383"/>
      <c r="E78" s="2383"/>
      <c r="F78" s="2388"/>
      <c r="G78" s="2389"/>
      <c r="H78" s="2389"/>
      <c r="I78" s="2389"/>
      <c r="J78" s="216" t="str">
        <f t="shared" si="59"/>
        <v/>
      </c>
      <c r="K78" s="30"/>
      <c r="L78" s="30"/>
      <c r="M78" s="30"/>
      <c r="N78" s="30"/>
      <c r="O78" s="30"/>
      <c r="P78" s="30"/>
      <c r="Q78" s="30"/>
      <c r="R78" s="9"/>
      <c r="BV78" s="3"/>
      <c r="BW78" s="3"/>
      <c r="CA78" s="31" t="str">
        <f t="shared" si="60"/>
        <v/>
      </c>
      <c r="CB78" s="31" t="str">
        <f t="shared" si="61"/>
        <v/>
      </c>
      <c r="CC78" s="31" t="str">
        <f t="shared" si="62"/>
        <v/>
      </c>
      <c r="CD78" s="31" t="str">
        <f t="shared" si="63"/>
        <v/>
      </c>
      <c r="CE78" s="31" t="str">
        <f t="shared" si="64"/>
        <v/>
      </c>
      <c r="CF78" s="31"/>
      <c r="CG78" s="31"/>
      <c r="CH78" s="32">
        <f t="shared" si="65"/>
        <v>0</v>
      </c>
      <c r="CI78" s="32">
        <f t="shared" si="58"/>
        <v>0</v>
      </c>
      <c r="CJ78" s="32">
        <f t="shared" si="58"/>
        <v>0</v>
      </c>
      <c r="CK78" s="32">
        <f t="shared" si="58"/>
        <v>0</v>
      </c>
      <c r="CL78" s="32">
        <f t="shared" si="58"/>
        <v>0</v>
      </c>
      <c r="CM78" s="14"/>
      <c r="CN78" s="14"/>
    </row>
    <row r="79" spans="1:92" ht="16.350000000000001" customHeight="1" x14ac:dyDescent="0.2">
      <c r="A79" s="3618" t="s">
        <v>107</v>
      </c>
      <c r="B79" s="3619"/>
      <c r="C79" s="3620"/>
      <c r="D79" s="2383"/>
      <c r="E79" s="2383"/>
      <c r="F79" s="2388"/>
      <c r="G79" s="2389"/>
      <c r="H79" s="2389"/>
      <c r="I79" s="2389"/>
      <c r="J79" s="216" t="str">
        <f t="shared" si="59"/>
        <v/>
      </c>
      <c r="K79" s="30"/>
      <c r="L79" s="30"/>
      <c r="M79" s="30"/>
      <c r="N79" s="30"/>
      <c r="O79" s="30"/>
      <c r="P79" s="30"/>
      <c r="Q79" s="30"/>
      <c r="R79" s="9"/>
      <c r="BV79" s="3"/>
      <c r="BW79" s="3"/>
      <c r="CA79" s="31" t="str">
        <f t="shared" si="60"/>
        <v/>
      </c>
      <c r="CB79" s="31" t="str">
        <f t="shared" si="61"/>
        <v/>
      </c>
      <c r="CC79" s="31" t="str">
        <f t="shared" si="62"/>
        <v/>
      </c>
      <c r="CD79" s="31" t="str">
        <f t="shared" si="63"/>
        <v/>
      </c>
      <c r="CE79" s="31" t="str">
        <f t="shared" si="64"/>
        <v/>
      </c>
      <c r="CF79" s="31"/>
      <c r="CG79" s="31"/>
      <c r="CH79" s="32">
        <f t="shared" si="65"/>
        <v>0</v>
      </c>
      <c r="CI79" s="32">
        <f t="shared" si="58"/>
        <v>0</v>
      </c>
      <c r="CJ79" s="32">
        <f t="shared" si="58"/>
        <v>0</v>
      </c>
      <c r="CK79" s="32">
        <f t="shared" si="58"/>
        <v>0</v>
      </c>
      <c r="CL79" s="32">
        <f t="shared" si="58"/>
        <v>0</v>
      </c>
      <c r="CM79" s="14"/>
      <c r="CN79" s="14"/>
    </row>
    <row r="80" spans="1:92" ht="16.350000000000001" customHeight="1" x14ac:dyDescent="0.2">
      <c r="A80" s="3618" t="s">
        <v>108</v>
      </c>
      <c r="B80" s="3619"/>
      <c r="C80" s="3620"/>
      <c r="D80" s="2383"/>
      <c r="E80" s="2383"/>
      <c r="F80" s="2388"/>
      <c r="G80" s="2389"/>
      <c r="H80" s="2389"/>
      <c r="I80" s="2389"/>
      <c r="J80" s="216" t="str">
        <f t="shared" si="59"/>
        <v/>
      </c>
      <c r="K80" s="30"/>
      <c r="L80" s="30"/>
      <c r="M80" s="30"/>
      <c r="N80" s="30"/>
      <c r="O80" s="30"/>
      <c r="P80" s="30"/>
      <c r="Q80" s="30"/>
      <c r="R80" s="9"/>
      <c r="BV80" s="3"/>
      <c r="BW80" s="3"/>
      <c r="CA80" s="31" t="str">
        <f>IF(CH80=1,"* Las Interconsultas de Gestantes NO DEBEN ser mayor al Total de Interconsultas. ","")</f>
        <v/>
      </c>
      <c r="CB80" s="31" t="str">
        <f>IF(CI80=1,"* Las Interconsultas de Pacientes de 60 años NO DEBEN ser mayor al Total de Interconsultas. ","")</f>
        <v/>
      </c>
      <c r="CC80" s="31" t="str">
        <f>IF(CJ80=1,"* Las Interconsultas de Usuarios en situación de Discapacidad NO DEBEN ser mayor al Total de Interconsultas. ","")</f>
        <v/>
      </c>
      <c r="CD80" s="31" t="str">
        <f>IF(CK80=1,"* Las Interconsultas de Niños, Niñas, Adolescentes y Jóvenes Red SENAME NO DEBEN ser mayor al Total de Interconsultas. ","")</f>
        <v/>
      </c>
      <c r="CE80" s="31" t="str">
        <f>IF(CL80=1,"* Las Interconsultas de Migrantes NO DEBEN ser mayor al Total de Interconsultas. ","")</f>
        <v/>
      </c>
      <c r="CF80" s="31"/>
      <c r="CG80" s="31"/>
      <c r="CH80" s="32">
        <f>IF($D80&lt;E80,1,0)</f>
        <v>0</v>
      </c>
      <c r="CI80" s="32">
        <f t="shared" si="58"/>
        <v>0</v>
      </c>
      <c r="CJ80" s="32">
        <f t="shared" si="58"/>
        <v>0</v>
      </c>
      <c r="CK80" s="32">
        <f t="shared" si="58"/>
        <v>0</v>
      </c>
      <c r="CL80" s="32">
        <f t="shared" si="58"/>
        <v>0</v>
      </c>
      <c r="CM80" s="14"/>
      <c r="CN80" s="14"/>
    </row>
    <row r="81" spans="1:92" ht="16.350000000000001" customHeight="1" x14ac:dyDescent="0.2">
      <c r="A81" s="3756" t="s">
        <v>109</v>
      </c>
      <c r="B81" s="3757"/>
      <c r="C81" s="3758"/>
      <c r="D81" s="2390"/>
      <c r="E81" s="2390"/>
      <c r="F81" s="2391"/>
      <c r="G81" s="2392"/>
      <c r="H81" s="2392"/>
      <c r="I81" s="2392"/>
      <c r="J81" s="216" t="str">
        <f t="shared" si="59"/>
        <v/>
      </c>
      <c r="K81" s="30"/>
      <c r="L81" s="30"/>
      <c r="M81" s="30"/>
      <c r="N81" s="30"/>
      <c r="O81" s="30"/>
      <c r="P81" s="30"/>
      <c r="Q81" s="30"/>
      <c r="R81" s="9"/>
      <c r="BV81" s="3"/>
      <c r="BW81" s="3"/>
      <c r="CA81" s="31" t="str">
        <f t="shared" ref="CA81" si="66">IF(CH81=1,"* Las Interconsultas de Gestantes NO DEBEN ser mayor al Total de Interconsultas. ","")</f>
        <v/>
      </c>
      <c r="CB81" s="31" t="str">
        <f t="shared" ref="CB81" si="67">IF(CI81=1,"* Las Interconsultas de Pacientes de 60 años NO DEBEN ser mayor al Total de Interconsultas. ","")</f>
        <v/>
      </c>
      <c r="CC81" s="31" t="str">
        <f t="shared" ref="CC81" si="68">IF(CJ81=1,"* Las Interconsultas de Usuarios en situación de Discapacidad NO DEBEN ser mayor al Total de Interconsultas. ","")</f>
        <v/>
      </c>
      <c r="CD81" s="31" t="str">
        <f t="shared" ref="CD81" si="69">IF(CK81=1,"* Las Interconsultas de Niños, Niñas, Adolescentes y Jóvenes Red SENAME NO DEBEN ser mayor al Total de Interconsultas. ","")</f>
        <v/>
      </c>
      <c r="CE81" s="31" t="str">
        <f t="shared" ref="CE81" si="70">IF(CL81=1,"* Las Interconsultas de Migrantes NO DEBEN ser mayor al Total de Interconsultas. ","")</f>
        <v/>
      </c>
      <c r="CF81" s="31"/>
      <c r="CG81" s="31"/>
      <c r="CH81" s="32">
        <f t="shared" ref="CH81" si="71">IF($D81&lt;E81,1,0)</f>
        <v>0</v>
      </c>
      <c r="CI81" s="32">
        <f t="shared" si="58"/>
        <v>0</v>
      </c>
      <c r="CJ81" s="32">
        <f t="shared" si="58"/>
        <v>0</v>
      </c>
      <c r="CK81" s="32">
        <f t="shared" si="58"/>
        <v>0</v>
      </c>
      <c r="CL81" s="32">
        <f t="shared" si="58"/>
        <v>0</v>
      </c>
      <c r="CM81" s="14"/>
      <c r="CN81" s="14"/>
    </row>
    <row r="82" spans="1:92" ht="25.5" customHeight="1" x14ac:dyDescent="0.2">
      <c r="A82" s="230" t="s">
        <v>110</v>
      </c>
      <c r="B82" s="52"/>
      <c r="C82" s="231"/>
      <c r="D82" s="52"/>
      <c r="E82" s="52"/>
      <c r="F82" s="232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BV82" s="3"/>
      <c r="BW82" s="3"/>
      <c r="CA82" s="31"/>
      <c r="CB82" s="31"/>
      <c r="CC82" s="31"/>
      <c r="CD82" s="31"/>
      <c r="CE82" s="31"/>
      <c r="CF82" s="31"/>
      <c r="CG82" s="31"/>
      <c r="CH82" s="32"/>
      <c r="CI82" s="32"/>
      <c r="CJ82" s="32"/>
      <c r="CK82" s="32"/>
      <c r="CL82" s="32"/>
      <c r="CM82" s="32"/>
      <c r="CN82" s="32"/>
    </row>
    <row r="83" spans="1:92" ht="16.350000000000001" customHeight="1" x14ac:dyDescent="0.2">
      <c r="A83" s="3823" t="s">
        <v>111</v>
      </c>
      <c r="B83" s="3258"/>
      <c r="C83" s="3824"/>
      <c r="D83" s="3879" t="s">
        <v>112</v>
      </c>
      <c r="E83" s="3838"/>
      <c r="F83" s="3786"/>
      <c r="BV83" s="3"/>
      <c r="BW83" s="3"/>
      <c r="CA83" s="31"/>
      <c r="CB83" s="31"/>
      <c r="CC83" s="31"/>
      <c r="CD83" s="31"/>
      <c r="CE83" s="31"/>
      <c r="CF83" s="31"/>
      <c r="CG83" s="31"/>
      <c r="CH83" s="32"/>
      <c r="CI83" s="32"/>
      <c r="CJ83" s="32"/>
      <c r="CK83" s="32"/>
      <c r="CL83" s="32"/>
      <c r="CM83" s="32"/>
      <c r="CN83" s="32"/>
    </row>
    <row r="84" spans="1:92" ht="32.1" customHeight="1" x14ac:dyDescent="0.2">
      <c r="A84" s="3169"/>
      <c r="B84" s="3170"/>
      <c r="C84" s="3171"/>
      <c r="D84" s="2687" t="s">
        <v>4</v>
      </c>
      <c r="E84" s="2660" t="s">
        <v>32</v>
      </c>
      <c r="F84" s="2688" t="s">
        <v>33</v>
      </c>
      <c r="BV84" s="3"/>
      <c r="BW84" s="3"/>
      <c r="CA84" s="31"/>
      <c r="CB84" s="31"/>
      <c r="CC84" s="31"/>
      <c r="CD84" s="31"/>
      <c r="CE84" s="31"/>
      <c r="CF84" s="31"/>
      <c r="CG84" s="31"/>
      <c r="CH84" s="32"/>
      <c r="CI84" s="32"/>
      <c r="CJ84" s="32"/>
      <c r="CK84" s="32"/>
      <c r="CL84" s="32"/>
      <c r="CM84" s="32"/>
      <c r="CN84" s="32"/>
    </row>
    <row r="85" spans="1:92" ht="16.350000000000001" customHeight="1" x14ac:dyDescent="0.2">
      <c r="A85" s="3839" t="s">
        <v>113</v>
      </c>
      <c r="B85" s="3754" t="s">
        <v>114</v>
      </c>
      <c r="C85" s="3755"/>
      <c r="D85" s="2395">
        <f>SUM(E85+F85)</f>
        <v>0</v>
      </c>
      <c r="E85" s="23"/>
      <c r="F85" s="26"/>
      <c r="BV85" s="3"/>
      <c r="BW85" s="3"/>
      <c r="CA85" s="31"/>
      <c r="CB85" s="31"/>
      <c r="CC85" s="31"/>
      <c r="CD85" s="31"/>
      <c r="CE85" s="31"/>
      <c r="CF85" s="31"/>
      <c r="CG85" s="31"/>
      <c r="CH85" s="32"/>
      <c r="CI85" s="32"/>
      <c r="CJ85" s="32"/>
      <c r="CK85" s="32"/>
      <c r="CL85" s="32"/>
      <c r="CM85" s="32"/>
      <c r="CN85" s="32"/>
    </row>
    <row r="86" spans="1:92" ht="16.350000000000001" customHeight="1" x14ac:dyDescent="0.2">
      <c r="A86" s="3696"/>
      <c r="B86" s="3624" t="s">
        <v>115</v>
      </c>
      <c r="C86" s="3626"/>
      <c r="D86" s="2238">
        <f>SUM(E86+F86)</f>
        <v>0</v>
      </c>
      <c r="E86" s="2272"/>
      <c r="F86" s="2240"/>
      <c r="BV86" s="3"/>
      <c r="BW86" s="3"/>
      <c r="CA86" s="31"/>
      <c r="CB86" s="31"/>
      <c r="CC86" s="31"/>
      <c r="CD86" s="31"/>
      <c r="CE86" s="31"/>
      <c r="CF86" s="31"/>
      <c r="CG86" s="31"/>
      <c r="CH86" s="32"/>
      <c r="CI86" s="32"/>
      <c r="CJ86" s="32"/>
      <c r="CK86" s="32"/>
      <c r="CL86" s="32"/>
      <c r="CM86" s="32"/>
      <c r="CN86" s="32"/>
    </row>
    <row r="87" spans="1:92" ht="33" customHeight="1" x14ac:dyDescent="0.2">
      <c r="A87" s="237" t="s">
        <v>116</v>
      </c>
      <c r="B87" s="238"/>
      <c r="C87" s="238"/>
      <c r="BV87" s="3"/>
      <c r="BW87" s="3"/>
      <c r="CA87" s="31"/>
      <c r="CB87" s="31"/>
      <c r="CC87" s="31"/>
      <c r="CD87" s="31"/>
      <c r="CE87" s="31"/>
      <c r="CF87" s="31"/>
      <c r="CG87" s="31"/>
      <c r="CH87" s="32"/>
      <c r="CI87" s="32"/>
      <c r="CJ87" s="32"/>
      <c r="CK87" s="32"/>
      <c r="CL87" s="32"/>
      <c r="CM87" s="32"/>
      <c r="CN87" s="32"/>
    </row>
    <row r="88" spans="1:92" ht="27.75" customHeight="1" x14ac:dyDescent="0.2">
      <c r="A88" s="3258" t="s">
        <v>117</v>
      </c>
      <c r="B88" s="3258"/>
      <c r="C88" s="3824"/>
      <c r="D88" s="3823" t="s">
        <v>4</v>
      </c>
      <c r="E88" s="3258"/>
      <c r="F88" s="3824"/>
      <c r="G88" s="3784" t="s">
        <v>5</v>
      </c>
      <c r="H88" s="3805"/>
      <c r="I88" s="3805"/>
      <c r="J88" s="3805"/>
      <c r="K88" s="3805"/>
      <c r="L88" s="3805"/>
      <c r="M88" s="3805"/>
      <c r="N88" s="3805"/>
      <c r="O88" s="3805"/>
      <c r="P88" s="3805"/>
      <c r="Q88" s="3805"/>
      <c r="R88" s="3805"/>
      <c r="S88" s="3805"/>
      <c r="T88" s="3805"/>
      <c r="U88" s="3805"/>
      <c r="V88" s="3805"/>
      <c r="W88" s="3805"/>
      <c r="X88" s="3805"/>
      <c r="Y88" s="3805"/>
      <c r="Z88" s="3805"/>
      <c r="AA88" s="3805"/>
      <c r="AB88" s="3805"/>
      <c r="AC88" s="3805"/>
      <c r="AD88" s="3805"/>
      <c r="AE88" s="3805"/>
      <c r="AF88" s="3805"/>
      <c r="AG88" s="3805"/>
      <c r="AH88" s="3805"/>
      <c r="AI88" s="3805"/>
      <c r="AJ88" s="3805"/>
      <c r="AK88" s="3805"/>
      <c r="AL88" s="3805"/>
      <c r="AM88" s="3805"/>
      <c r="AN88" s="3877"/>
      <c r="AO88" s="3788" t="s">
        <v>118</v>
      </c>
      <c r="AP88" s="3883" t="s">
        <v>7</v>
      </c>
      <c r="AQ88" s="3837" t="s">
        <v>41</v>
      </c>
      <c r="AR88" s="3775" t="s">
        <v>119</v>
      </c>
      <c r="AS88" s="3775" t="s">
        <v>120</v>
      </c>
      <c r="AT88" s="3880" t="s">
        <v>299</v>
      </c>
      <c r="AU88" s="3880" t="s">
        <v>122</v>
      </c>
      <c r="AV88" s="3802" t="s">
        <v>11</v>
      </c>
      <c r="BW88" s="3"/>
      <c r="BX88" s="3"/>
      <c r="CA88" s="31"/>
      <c r="CB88" s="31"/>
      <c r="CC88" s="31"/>
      <c r="CD88" s="31"/>
      <c r="CE88" s="31"/>
      <c r="CF88" s="31"/>
      <c r="CG88" s="31"/>
      <c r="CH88" s="32"/>
      <c r="CI88" s="32"/>
      <c r="CJ88" s="32"/>
      <c r="CK88" s="32"/>
      <c r="CL88" s="32"/>
      <c r="CM88" s="32"/>
      <c r="CN88" s="32"/>
    </row>
    <row r="89" spans="1:92" ht="27.75" customHeight="1" x14ac:dyDescent="0.2">
      <c r="A89" s="2934"/>
      <c r="B89" s="2934"/>
      <c r="C89" s="2935"/>
      <c r="D89" s="3169"/>
      <c r="E89" s="3170"/>
      <c r="F89" s="3171"/>
      <c r="G89" s="3873" t="s">
        <v>123</v>
      </c>
      <c r="H89" s="3799"/>
      <c r="I89" s="3784" t="s">
        <v>15</v>
      </c>
      <c r="J89" s="3805"/>
      <c r="K89" s="3784" t="s">
        <v>16</v>
      </c>
      <c r="L89" s="3788"/>
      <c r="M89" s="3784" t="s">
        <v>17</v>
      </c>
      <c r="N89" s="3788"/>
      <c r="O89" s="3784" t="s">
        <v>18</v>
      </c>
      <c r="P89" s="3788"/>
      <c r="Q89" s="3784" t="s">
        <v>19</v>
      </c>
      <c r="R89" s="3788"/>
      <c r="S89" s="3784" t="s">
        <v>20</v>
      </c>
      <c r="T89" s="3788"/>
      <c r="U89" s="3805" t="s">
        <v>21</v>
      </c>
      <c r="V89" s="3788"/>
      <c r="W89" s="3784" t="s">
        <v>22</v>
      </c>
      <c r="X89" s="3786"/>
      <c r="Y89" s="3784" t="s">
        <v>23</v>
      </c>
      <c r="Z89" s="3786"/>
      <c r="AA89" s="3784" t="s">
        <v>24</v>
      </c>
      <c r="AB89" s="3786"/>
      <c r="AC89" s="3805" t="s">
        <v>25</v>
      </c>
      <c r="AD89" s="3786"/>
      <c r="AE89" s="3805" t="s">
        <v>26</v>
      </c>
      <c r="AF89" s="3786"/>
      <c r="AG89" s="3805" t="s">
        <v>27</v>
      </c>
      <c r="AH89" s="3786"/>
      <c r="AI89" s="3805" t="s">
        <v>28</v>
      </c>
      <c r="AJ89" s="3786"/>
      <c r="AK89" s="3805" t="s">
        <v>29</v>
      </c>
      <c r="AL89" s="3786"/>
      <c r="AM89" s="3784" t="s">
        <v>30</v>
      </c>
      <c r="AN89" s="3881"/>
      <c r="AO89" s="3788"/>
      <c r="AP89" s="3883"/>
      <c r="AQ89" s="3091"/>
      <c r="AR89" s="2912"/>
      <c r="AS89" s="2912"/>
      <c r="AT89" s="3880"/>
      <c r="AU89" s="3880"/>
      <c r="AV89" s="2971"/>
      <c r="BU89" s="3"/>
      <c r="BV89" s="3"/>
      <c r="BW89" s="4"/>
      <c r="CA89" s="31"/>
      <c r="CB89" s="31"/>
      <c r="CC89" s="31"/>
      <c r="CD89" s="31"/>
      <c r="CE89" s="31"/>
      <c r="CF89" s="31"/>
      <c r="CG89" s="31"/>
      <c r="CH89" s="32"/>
      <c r="CI89" s="32"/>
      <c r="CJ89" s="32"/>
      <c r="CK89" s="32"/>
      <c r="CL89" s="32"/>
      <c r="CM89" s="32"/>
      <c r="CN89" s="32"/>
    </row>
    <row r="90" spans="1:92" ht="27.75" customHeight="1" x14ac:dyDescent="0.2">
      <c r="A90" s="3170"/>
      <c r="B90" s="3170"/>
      <c r="C90" s="3171"/>
      <c r="D90" s="2641" t="s">
        <v>31</v>
      </c>
      <c r="E90" s="2639" t="s">
        <v>32</v>
      </c>
      <c r="F90" s="2640" t="s">
        <v>33</v>
      </c>
      <c r="G90" s="2641" t="s">
        <v>32</v>
      </c>
      <c r="H90" s="2640" t="s">
        <v>33</v>
      </c>
      <c r="I90" s="2641" t="s">
        <v>32</v>
      </c>
      <c r="J90" s="2546" t="s">
        <v>33</v>
      </c>
      <c r="K90" s="2641" t="s">
        <v>32</v>
      </c>
      <c r="L90" s="2640" t="s">
        <v>33</v>
      </c>
      <c r="M90" s="2641" t="s">
        <v>32</v>
      </c>
      <c r="N90" s="2640" t="s">
        <v>33</v>
      </c>
      <c r="O90" s="2639" t="s">
        <v>32</v>
      </c>
      <c r="P90" s="2640" t="s">
        <v>33</v>
      </c>
      <c r="Q90" s="2639" t="s">
        <v>32</v>
      </c>
      <c r="R90" s="2640" t="s">
        <v>33</v>
      </c>
      <c r="S90" s="2639" t="s">
        <v>32</v>
      </c>
      <c r="T90" s="2640" t="s">
        <v>33</v>
      </c>
      <c r="U90" s="2639" t="s">
        <v>32</v>
      </c>
      <c r="V90" s="2640" t="s">
        <v>33</v>
      </c>
      <c r="W90" s="2639" t="s">
        <v>32</v>
      </c>
      <c r="X90" s="2640" t="s">
        <v>33</v>
      </c>
      <c r="Y90" s="2639" t="s">
        <v>32</v>
      </c>
      <c r="Z90" s="2640" t="s">
        <v>33</v>
      </c>
      <c r="AA90" s="2639" t="s">
        <v>32</v>
      </c>
      <c r="AB90" s="2640" t="s">
        <v>33</v>
      </c>
      <c r="AC90" s="2639" t="s">
        <v>32</v>
      </c>
      <c r="AD90" s="2640" t="s">
        <v>33</v>
      </c>
      <c r="AE90" s="2639" t="s">
        <v>32</v>
      </c>
      <c r="AF90" s="2640" t="s">
        <v>33</v>
      </c>
      <c r="AG90" s="2639" t="s">
        <v>32</v>
      </c>
      <c r="AH90" s="2640" t="s">
        <v>33</v>
      </c>
      <c r="AI90" s="2639" t="s">
        <v>32</v>
      </c>
      <c r="AJ90" s="2640" t="s">
        <v>33</v>
      </c>
      <c r="AK90" s="2639" t="s">
        <v>32</v>
      </c>
      <c r="AL90" s="2640" t="s">
        <v>33</v>
      </c>
      <c r="AM90" s="2639" t="s">
        <v>32</v>
      </c>
      <c r="AN90" s="2651" t="s">
        <v>33</v>
      </c>
      <c r="AO90" s="3788"/>
      <c r="AP90" s="3883"/>
      <c r="AQ90" s="3693"/>
      <c r="AR90" s="3537"/>
      <c r="AS90" s="3537"/>
      <c r="AT90" s="3880"/>
      <c r="AU90" s="3880"/>
      <c r="AV90" s="3646"/>
      <c r="BU90" s="3"/>
      <c r="BV90" s="3"/>
      <c r="BW90" s="4"/>
      <c r="CA90" s="31"/>
      <c r="CB90" s="31"/>
      <c r="CC90" s="31"/>
      <c r="CD90" s="31"/>
      <c r="CE90" s="31"/>
      <c r="CF90" s="31"/>
      <c r="CG90" s="31"/>
      <c r="CH90" s="32"/>
      <c r="CI90" s="32"/>
      <c r="CJ90" s="32"/>
      <c r="CK90" s="32"/>
      <c r="CL90" s="32"/>
      <c r="CM90" s="32"/>
      <c r="CN90" s="32"/>
    </row>
    <row r="91" spans="1:92" ht="16.350000000000001" customHeight="1" x14ac:dyDescent="0.2">
      <c r="A91" s="3753" t="s">
        <v>124</v>
      </c>
      <c r="B91" s="3753"/>
      <c r="C91" s="3753"/>
      <c r="D91" s="1030">
        <f>SUM(E91:F91)</f>
        <v>81</v>
      </c>
      <c r="E91" s="2263">
        <f>SUM(G91+I91+K91+M91+O91+Q91+S91+U91+W91+Y91+AA91+AC91+AE91+AG91+AI91+AK91+AM91)</f>
        <v>30</v>
      </c>
      <c r="F91" s="22">
        <f>SUM(H91+J91+L91+N91+P91+R91+T91+V91+X91+Z91+AB91+AD91+AF91+AH91+AJ91+AL91+AN91)</f>
        <v>51</v>
      </c>
      <c r="G91" s="1014">
        <v>0</v>
      </c>
      <c r="H91" s="60">
        <v>0</v>
      </c>
      <c r="I91" s="1014">
        <v>0</v>
      </c>
      <c r="J91" s="63">
        <v>1</v>
      </c>
      <c r="K91" s="1014">
        <v>0</v>
      </c>
      <c r="L91" s="60">
        <v>1</v>
      </c>
      <c r="M91" s="1014">
        <v>1</v>
      </c>
      <c r="N91" s="60">
        <v>1</v>
      </c>
      <c r="O91" s="2227">
        <v>0</v>
      </c>
      <c r="P91" s="60">
        <v>1</v>
      </c>
      <c r="Q91" s="2227">
        <v>0</v>
      </c>
      <c r="R91" s="60">
        <v>1</v>
      </c>
      <c r="S91" s="2227">
        <v>1</v>
      </c>
      <c r="T91" s="60">
        <v>2</v>
      </c>
      <c r="U91" s="2227">
        <v>4</v>
      </c>
      <c r="V91" s="60">
        <v>0</v>
      </c>
      <c r="W91" s="2227">
        <v>4</v>
      </c>
      <c r="X91" s="60">
        <v>2</v>
      </c>
      <c r="Y91" s="2227">
        <v>4</v>
      </c>
      <c r="Z91" s="60">
        <v>1</v>
      </c>
      <c r="AA91" s="2227">
        <v>2</v>
      </c>
      <c r="AB91" s="60">
        <v>3</v>
      </c>
      <c r="AC91" s="2227">
        <v>1</v>
      </c>
      <c r="AD91" s="60">
        <v>10</v>
      </c>
      <c r="AE91" s="2227">
        <v>4</v>
      </c>
      <c r="AF91" s="60">
        <v>13</v>
      </c>
      <c r="AG91" s="2227">
        <v>3</v>
      </c>
      <c r="AH91" s="60">
        <v>10</v>
      </c>
      <c r="AI91" s="2227">
        <v>2</v>
      </c>
      <c r="AJ91" s="60">
        <v>3</v>
      </c>
      <c r="AK91" s="2227">
        <v>2</v>
      </c>
      <c r="AL91" s="60">
        <v>2</v>
      </c>
      <c r="AM91" s="2227">
        <v>2</v>
      </c>
      <c r="AN91" s="64">
        <v>0</v>
      </c>
      <c r="AO91" s="2276">
        <v>0</v>
      </c>
      <c r="AP91" s="2252">
        <v>0</v>
      </c>
      <c r="AQ91" s="2252">
        <v>80</v>
      </c>
      <c r="AR91" s="2252">
        <v>0</v>
      </c>
      <c r="AS91" s="2252"/>
      <c r="AT91" s="2252">
        <v>0</v>
      </c>
      <c r="AU91" s="2252">
        <v>0</v>
      </c>
      <c r="AV91" s="2252">
        <v>0</v>
      </c>
      <c r="AW91" s="671" t="str">
        <f t="shared" ref="AW91:AW144" si="72">$CA91&amp;$CB91&amp;$CC91&amp;$CD91&amp;$CE91&amp;$CF91&amp;$CG91</f>
        <v/>
      </c>
      <c r="BT91" s="3"/>
      <c r="BU91" s="3"/>
      <c r="BV91" s="4"/>
      <c r="BW91" s="4"/>
      <c r="CA91" s="31" t="str">
        <f>IF(CH91=1,"* Las consultas de 12 años NO DEBEN ser mayor que el total de Consultas entre 10-14 Años. ","")</f>
        <v/>
      </c>
      <c r="CB91" s="31" t="str">
        <f>IF(CI91=1,"* Las consultas de 60 años NO DEBEN ser mayor que el total de Consultas entre 60-64 Años. ","")</f>
        <v/>
      </c>
      <c r="CC91" s="31" t="str">
        <f>IF(CJ91=1,"* Las actividades de usuarios en situación de discapacidad NO DEBEN superar el total. ","")</f>
        <v/>
      </c>
      <c r="CD91" s="31" t="str">
        <f>IF(AND(AP91="",D91&lt;&gt;0),"* Recuerde que las Embarazadas deben ser incluídas en el ingreso por rango Etario (Digite CEROS si no tiene). ",IF(F91&lt;AP91,"* Las Embarazadas NO DEBEN ser mayor al total de mujeres. ",""))</f>
        <v/>
      </c>
      <c r="CE91" s="31" t="str">
        <f>IF(AND(AQ91="",D91&lt;&gt;0),"* No olvide digitar la columna Beneficiarios (Digite CEROS si no tiene). ",IF(D91&lt;AQ91,"* El número de Beneficiarios NO DEBE ser mayor que el Total. ",""))</f>
        <v/>
      </c>
      <c r="CF91" s="31" t="str">
        <f>IF(AND(AU91="",D91&lt;&gt;0),"* No olvide digitar la Población SENAME (Digite CEROS si no tiene). ",IF(D91&lt;AU91,"* La Población SENAME NO DEBE ser mayor al Total. ",""))</f>
        <v/>
      </c>
      <c r="CG91" s="31" t="str">
        <f>IF(AND(AV91="",D91&lt;&gt;0),"* No olvide digitar la Población Migrante (Digite CEROS si no tiene). ",IF(D91&lt;AV91,"* La Población Migrante NO DEBE superar el Total. ",""))</f>
        <v/>
      </c>
      <c r="CH91" s="32">
        <f>IF(AO91&gt;(W91+X91),1,0)</f>
        <v>0</v>
      </c>
      <c r="CI91" s="32">
        <f>IF(AR91&gt;(AI91+AJ91),1,0)</f>
        <v>0</v>
      </c>
      <c r="CJ91" s="32">
        <f>IF(D91&lt;AT91,1,0)</f>
        <v>0</v>
      </c>
      <c r="CK91" s="32">
        <f>IF(AND(AP91="",D91&lt;&gt;0),1,IF(F91&lt;AP91,1,0))</f>
        <v>0</v>
      </c>
      <c r="CL91" s="32">
        <f>IF(AND(AQ91="",D91&lt;&gt;0),1,IF(D91&lt;AQ91,1,0))</f>
        <v>0</v>
      </c>
      <c r="CM91" s="32">
        <f>IF(AND(AU91="",D91&lt;&gt;0),1,IF(D91&lt;AU91,1,0))</f>
        <v>0</v>
      </c>
      <c r="CN91" s="32">
        <f>IF(AND(AV91="",D91&lt;&gt;0),1,IF(D91&lt;AV91,1,0))</f>
        <v>0</v>
      </c>
    </row>
    <row r="92" spans="1:92" x14ac:dyDescent="0.2">
      <c r="A92" s="3748" t="s">
        <v>125</v>
      </c>
      <c r="B92" s="3748"/>
      <c r="C92" s="3748"/>
      <c r="D92" s="2396">
        <f t="shared" ref="D92:D145" si="73">SUM(E92:F92)</f>
        <v>2</v>
      </c>
      <c r="E92" s="2264">
        <f t="shared" ref="E92:E145" si="74">SUM(G92+I92+K92+M92+O92+Q92+S92+U92+W92+Y92+AA92+AC92+AE92+AG92+AI92+AK92+AM92)</f>
        <v>1</v>
      </c>
      <c r="F92" s="2266">
        <f t="shared" ref="F92:F145" si="75">SUM(H92+J92+L92+N92+P92+R92+T92+V92+X92+Z92+AB92+AD92+AF92+AH92+AJ92+AL92+AN92)</f>
        <v>1</v>
      </c>
      <c r="G92" s="2267">
        <v>0</v>
      </c>
      <c r="H92" s="2231">
        <v>0</v>
      </c>
      <c r="I92" s="2267">
        <v>0</v>
      </c>
      <c r="J92" s="2283">
        <v>0</v>
      </c>
      <c r="K92" s="2267">
        <v>0</v>
      </c>
      <c r="L92" s="2231">
        <v>0</v>
      </c>
      <c r="M92" s="2267">
        <v>0</v>
      </c>
      <c r="N92" s="2231">
        <v>0</v>
      </c>
      <c r="O92" s="2230">
        <v>0</v>
      </c>
      <c r="P92" s="2231">
        <v>0</v>
      </c>
      <c r="Q92" s="2230">
        <v>0</v>
      </c>
      <c r="R92" s="2231">
        <v>0</v>
      </c>
      <c r="S92" s="2230">
        <v>0</v>
      </c>
      <c r="T92" s="2231">
        <v>0</v>
      </c>
      <c r="U92" s="2230">
        <v>0</v>
      </c>
      <c r="V92" s="2231">
        <v>0</v>
      </c>
      <c r="W92" s="2230">
        <v>0</v>
      </c>
      <c r="X92" s="2231">
        <v>0</v>
      </c>
      <c r="Y92" s="2230">
        <v>1</v>
      </c>
      <c r="Z92" s="2231">
        <v>0</v>
      </c>
      <c r="AA92" s="2230">
        <v>0</v>
      </c>
      <c r="AB92" s="2231">
        <v>0</v>
      </c>
      <c r="AC92" s="2230">
        <v>0</v>
      </c>
      <c r="AD92" s="2231">
        <v>0</v>
      </c>
      <c r="AE92" s="2230">
        <v>0</v>
      </c>
      <c r="AF92" s="2231">
        <v>1</v>
      </c>
      <c r="AG92" s="2230">
        <v>0</v>
      </c>
      <c r="AH92" s="2231">
        <v>0</v>
      </c>
      <c r="AI92" s="2230">
        <v>0</v>
      </c>
      <c r="AJ92" s="2231">
        <v>0</v>
      </c>
      <c r="AK92" s="2230">
        <v>0</v>
      </c>
      <c r="AL92" s="2231">
        <v>0</v>
      </c>
      <c r="AM92" s="2230">
        <v>0</v>
      </c>
      <c r="AN92" s="2232">
        <v>0</v>
      </c>
      <c r="AO92" s="2268">
        <v>0</v>
      </c>
      <c r="AP92" s="2268">
        <v>0</v>
      </c>
      <c r="AQ92" s="2234">
        <v>2</v>
      </c>
      <c r="AR92" s="2234">
        <v>0</v>
      </c>
      <c r="AS92" s="2234"/>
      <c r="AT92" s="2268">
        <v>0</v>
      </c>
      <c r="AU92" s="2268">
        <v>0</v>
      </c>
      <c r="AV92" s="2268">
        <v>0</v>
      </c>
      <c r="AW92" s="671" t="str">
        <f t="shared" si="72"/>
        <v/>
      </c>
      <c r="BT92" s="3"/>
      <c r="BU92" s="3"/>
      <c r="BV92" s="4"/>
      <c r="BW92" s="4"/>
      <c r="CA92" s="31" t="str">
        <f t="shared" ref="CA92:CA144" si="76">IF(CH92=1,"* Las consultas de 12 años NO DEBEN ser mayor que el total de Consultas entre 10-14 Años. ","")</f>
        <v/>
      </c>
      <c r="CB92" s="31" t="str">
        <f t="shared" ref="CB92:CB144" si="77">IF(CI92=1,"* Las consultas de 60 años NO DEBEN ser mayor que el total de Consultas entre 60-64 Años. ","")</f>
        <v/>
      </c>
      <c r="CC92" s="31" t="str">
        <f t="shared" ref="CC92:CC144" si="78">IF(CJ92=1,"* Las actividades de usuarios en situación de discapacidad NO DEBEN superar el total. ","")</f>
        <v/>
      </c>
      <c r="CD92" s="31" t="str">
        <f t="shared" ref="CD92:CD144" si="79">IF(AND(AP92="",D92&lt;&gt;0),"* Recuerde que las Embarazadas deben ser incluídas en el ingreso por rango Etario (Digite CEROS si no tiene). ",IF(F92&lt;AP92,"* Las Embarazadas NO DEBEN ser mayor al total de mujeres. ",""))</f>
        <v/>
      </c>
      <c r="CE92" s="31" t="str">
        <f t="shared" ref="CE92:CE144" si="80">IF(AND(AQ92="",D92&lt;&gt;0),"* No olvide digitar la columna Beneficiarios (Digite CEROS si no tiene). ",IF(D92&lt;AQ92,"* El número de Beneficiarios NO DEBE ser mayor que el Total. ",""))</f>
        <v/>
      </c>
      <c r="CF92" s="31" t="str">
        <f t="shared" ref="CF92:CF144" si="81">IF(AND(AU92="",D92&lt;&gt;0),"* No olvide digitar la Población SENAME (Digite CEROS si no tiene). ",IF(D92&lt;AU92,"* La Población SENAME NO DEBE ser mayor al Total. ",""))</f>
        <v/>
      </c>
      <c r="CG92" s="31" t="str">
        <f t="shared" ref="CG92:CG144" si="82">IF(AND(AV92="",D92&lt;&gt;0),"* No olvide digitar la Población Migrante (Digite CEROS si no tiene). ",IF(D92&lt;AV92,"* La Población Migrante NO DEBE superar el Total. ",""))</f>
        <v/>
      </c>
      <c r="CH92" s="32">
        <f t="shared" ref="CH92:CH144" si="83">IF(AO92&gt;(W92+X92),1,0)</f>
        <v>0</v>
      </c>
      <c r="CI92" s="32">
        <f t="shared" ref="CI92:CI144" si="84">IF(AR92&gt;(AI92+AJ92),1,0)</f>
        <v>0</v>
      </c>
      <c r="CJ92" s="32">
        <f t="shared" ref="CJ92:CJ144" si="85">IF(D92&lt;AT92,1,0)</f>
        <v>0</v>
      </c>
      <c r="CK92" s="32">
        <f t="shared" ref="CK92:CK144" si="86">IF(AND(AP92="",D92&lt;&gt;0),1,IF(F92&lt;AP92,1,0))</f>
        <v>0</v>
      </c>
      <c r="CL92" s="32">
        <f t="shared" ref="CL92:CL144" si="87">IF(AND(AQ92="",D92&lt;&gt;0),1,IF(D92&lt;AQ92,1,0))</f>
        <v>0</v>
      </c>
      <c r="CM92" s="32">
        <f t="shared" ref="CM92:CM144" si="88">IF(AND(AU92="",D92&lt;&gt;0),1,IF(D92&lt;AU92,1,0))</f>
        <v>0</v>
      </c>
      <c r="CN92" s="32">
        <f t="shared" ref="CN92:CN144" si="89">IF(AND(AV92="",D92&lt;&gt;0),1,IF(D92&lt;AV92,1,0))</f>
        <v>0</v>
      </c>
    </row>
    <row r="93" spans="1:92" ht="16.350000000000001" customHeight="1" x14ac:dyDescent="0.2">
      <c r="A93" s="3740" t="s">
        <v>126</v>
      </c>
      <c r="B93" s="3741"/>
      <c r="C93" s="3742"/>
      <c r="D93" s="2396">
        <f t="shared" si="73"/>
        <v>18</v>
      </c>
      <c r="E93" s="2264">
        <f t="shared" si="74"/>
        <v>14</v>
      </c>
      <c r="F93" s="2266">
        <f t="shared" si="75"/>
        <v>4</v>
      </c>
      <c r="G93" s="2267">
        <v>1</v>
      </c>
      <c r="H93" s="26">
        <v>0</v>
      </c>
      <c r="I93" s="23">
        <v>0</v>
      </c>
      <c r="J93" s="242">
        <v>0</v>
      </c>
      <c r="K93" s="23">
        <v>2</v>
      </c>
      <c r="L93" s="2231">
        <v>0</v>
      </c>
      <c r="M93" s="2267">
        <v>0</v>
      </c>
      <c r="N93" s="2231">
        <v>1</v>
      </c>
      <c r="O93" s="2230">
        <v>0</v>
      </c>
      <c r="P93" s="2231">
        <v>0</v>
      </c>
      <c r="Q93" s="2230">
        <v>0</v>
      </c>
      <c r="R93" s="2231">
        <v>0</v>
      </c>
      <c r="S93" s="2230">
        <v>0</v>
      </c>
      <c r="T93" s="2231">
        <v>0</v>
      </c>
      <c r="U93" s="2230">
        <v>0</v>
      </c>
      <c r="V93" s="2231">
        <v>0</v>
      </c>
      <c r="W93" s="2230">
        <v>0</v>
      </c>
      <c r="X93" s="2231">
        <v>0</v>
      </c>
      <c r="Y93" s="2230">
        <v>0</v>
      </c>
      <c r="Z93" s="2231">
        <v>0</v>
      </c>
      <c r="AA93" s="2230">
        <v>1</v>
      </c>
      <c r="AB93" s="2231">
        <v>0</v>
      </c>
      <c r="AC93" s="2230">
        <v>2</v>
      </c>
      <c r="AD93" s="2231">
        <v>0</v>
      </c>
      <c r="AE93" s="2230">
        <v>2</v>
      </c>
      <c r="AF93" s="2231">
        <v>0</v>
      </c>
      <c r="AG93" s="2230">
        <v>3</v>
      </c>
      <c r="AH93" s="2231">
        <v>0</v>
      </c>
      <c r="AI93" s="2230">
        <v>2</v>
      </c>
      <c r="AJ93" s="2231">
        <v>0</v>
      </c>
      <c r="AK93" s="2230">
        <v>1</v>
      </c>
      <c r="AL93" s="2231">
        <v>3</v>
      </c>
      <c r="AM93" s="2230">
        <v>0</v>
      </c>
      <c r="AN93" s="2232">
        <v>0</v>
      </c>
      <c r="AO93" s="2268">
        <v>0</v>
      </c>
      <c r="AP93" s="24">
        <v>0</v>
      </c>
      <c r="AQ93" s="28">
        <v>17</v>
      </c>
      <c r="AR93" s="28">
        <v>0</v>
      </c>
      <c r="AS93" s="28"/>
      <c r="AT93" s="24">
        <v>1</v>
      </c>
      <c r="AU93" s="24">
        <v>0</v>
      </c>
      <c r="AV93" s="24">
        <v>0</v>
      </c>
      <c r="AW93" s="671" t="str">
        <f t="shared" si="72"/>
        <v/>
      </c>
      <c r="BU93" s="3"/>
      <c r="BV93" s="3"/>
      <c r="BW93" s="4"/>
      <c r="CA93" s="31" t="str">
        <f t="shared" si="76"/>
        <v/>
      </c>
      <c r="CB93" s="31" t="str">
        <f t="shared" si="77"/>
        <v/>
      </c>
      <c r="CC93" s="31" t="str">
        <f t="shared" si="78"/>
        <v/>
      </c>
      <c r="CD93" s="31" t="str">
        <f t="shared" si="79"/>
        <v/>
      </c>
      <c r="CE93" s="31" t="str">
        <f t="shared" si="80"/>
        <v/>
      </c>
      <c r="CF93" s="31" t="str">
        <f t="shared" si="81"/>
        <v/>
      </c>
      <c r="CG93" s="31" t="str">
        <f t="shared" si="82"/>
        <v/>
      </c>
      <c r="CH93" s="32">
        <f t="shared" si="83"/>
        <v>0</v>
      </c>
      <c r="CI93" s="32">
        <f t="shared" si="84"/>
        <v>0</v>
      </c>
      <c r="CJ93" s="32">
        <f t="shared" si="85"/>
        <v>0</v>
      </c>
      <c r="CK93" s="32">
        <f t="shared" si="86"/>
        <v>0</v>
      </c>
      <c r="CL93" s="32">
        <f t="shared" si="87"/>
        <v>0</v>
      </c>
      <c r="CM93" s="32">
        <f t="shared" si="88"/>
        <v>0</v>
      </c>
      <c r="CN93" s="32">
        <f t="shared" si="89"/>
        <v>0</v>
      </c>
    </row>
    <row r="94" spans="1:92" ht="16.350000000000001" customHeight="1" x14ac:dyDescent="0.2">
      <c r="A94" s="3740" t="s">
        <v>127</v>
      </c>
      <c r="B94" s="3741"/>
      <c r="C94" s="3742"/>
      <c r="D94" s="2396">
        <f t="shared" si="73"/>
        <v>12</v>
      </c>
      <c r="E94" s="2264">
        <f t="shared" si="74"/>
        <v>11</v>
      </c>
      <c r="F94" s="2266">
        <f t="shared" si="75"/>
        <v>1</v>
      </c>
      <c r="G94" s="2267">
        <v>1</v>
      </c>
      <c r="H94" s="26">
        <v>0</v>
      </c>
      <c r="I94" s="23">
        <v>0</v>
      </c>
      <c r="J94" s="242">
        <v>0</v>
      </c>
      <c r="K94" s="23">
        <v>0</v>
      </c>
      <c r="L94" s="2231">
        <v>0</v>
      </c>
      <c r="M94" s="2267">
        <v>0</v>
      </c>
      <c r="N94" s="2231">
        <v>0</v>
      </c>
      <c r="O94" s="2230">
        <v>0</v>
      </c>
      <c r="P94" s="2231">
        <v>0</v>
      </c>
      <c r="Q94" s="2230">
        <v>0</v>
      </c>
      <c r="R94" s="2231">
        <v>0</v>
      </c>
      <c r="S94" s="2230">
        <v>0</v>
      </c>
      <c r="T94" s="2231">
        <v>0</v>
      </c>
      <c r="U94" s="2230">
        <v>0</v>
      </c>
      <c r="V94" s="2231">
        <v>0</v>
      </c>
      <c r="W94" s="2230">
        <v>0</v>
      </c>
      <c r="X94" s="2231">
        <v>0</v>
      </c>
      <c r="Y94" s="2230">
        <v>2</v>
      </c>
      <c r="Z94" s="2231">
        <v>0</v>
      </c>
      <c r="AA94" s="2230">
        <v>0</v>
      </c>
      <c r="AB94" s="2231">
        <v>0</v>
      </c>
      <c r="AC94" s="2230">
        <v>4</v>
      </c>
      <c r="AD94" s="2231">
        <v>0</v>
      </c>
      <c r="AE94" s="2230">
        <v>1</v>
      </c>
      <c r="AF94" s="2231">
        <v>0</v>
      </c>
      <c r="AG94" s="2230">
        <v>1</v>
      </c>
      <c r="AH94" s="2231">
        <v>0</v>
      </c>
      <c r="AI94" s="2230">
        <v>1</v>
      </c>
      <c r="AJ94" s="2231">
        <v>0</v>
      </c>
      <c r="AK94" s="2230">
        <v>1</v>
      </c>
      <c r="AL94" s="2231">
        <v>1</v>
      </c>
      <c r="AM94" s="2230">
        <v>0</v>
      </c>
      <c r="AN94" s="2232">
        <v>0</v>
      </c>
      <c r="AO94" s="2268">
        <v>0</v>
      </c>
      <c r="AP94" s="24">
        <v>0</v>
      </c>
      <c r="AQ94" s="28">
        <v>8</v>
      </c>
      <c r="AR94" s="28">
        <v>0</v>
      </c>
      <c r="AS94" s="28"/>
      <c r="AT94" s="24">
        <v>0</v>
      </c>
      <c r="AU94" s="24">
        <v>0</v>
      </c>
      <c r="AV94" s="24">
        <v>0</v>
      </c>
      <c r="AW94" s="671" t="str">
        <f t="shared" si="72"/>
        <v/>
      </c>
      <c r="BU94" s="3"/>
      <c r="BV94" s="3"/>
      <c r="BW94" s="4"/>
      <c r="CA94" s="31" t="str">
        <f t="shared" si="76"/>
        <v/>
      </c>
      <c r="CB94" s="31" t="str">
        <f t="shared" si="77"/>
        <v/>
      </c>
      <c r="CC94" s="31" t="str">
        <f t="shared" si="78"/>
        <v/>
      </c>
      <c r="CD94" s="31" t="str">
        <f t="shared" si="79"/>
        <v/>
      </c>
      <c r="CE94" s="31" t="str">
        <f t="shared" si="80"/>
        <v/>
      </c>
      <c r="CF94" s="31" t="str">
        <f t="shared" si="81"/>
        <v/>
      </c>
      <c r="CG94" s="31" t="str">
        <f t="shared" si="82"/>
        <v/>
      </c>
      <c r="CH94" s="32">
        <f t="shared" si="83"/>
        <v>0</v>
      </c>
      <c r="CI94" s="32">
        <f t="shared" si="84"/>
        <v>0</v>
      </c>
      <c r="CJ94" s="32">
        <f t="shared" si="85"/>
        <v>0</v>
      </c>
      <c r="CK94" s="32">
        <f t="shared" si="86"/>
        <v>0</v>
      </c>
      <c r="CL94" s="32">
        <f t="shared" si="87"/>
        <v>0</v>
      </c>
      <c r="CM94" s="32">
        <f t="shared" si="88"/>
        <v>0</v>
      </c>
      <c r="CN94" s="32">
        <f t="shared" si="89"/>
        <v>0</v>
      </c>
    </row>
    <row r="95" spans="1:92" ht="16.350000000000001" customHeight="1" x14ac:dyDescent="0.2">
      <c r="A95" s="3740" t="s">
        <v>128</v>
      </c>
      <c r="B95" s="3741"/>
      <c r="C95" s="3742"/>
      <c r="D95" s="2396">
        <f t="shared" si="73"/>
        <v>0</v>
      </c>
      <c r="E95" s="2264">
        <f t="shared" si="74"/>
        <v>0</v>
      </c>
      <c r="F95" s="2266">
        <f t="shared" si="75"/>
        <v>0</v>
      </c>
      <c r="G95" s="2267"/>
      <c r="H95" s="26"/>
      <c r="I95" s="23"/>
      <c r="J95" s="242"/>
      <c r="K95" s="23"/>
      <c r="L95" s="2231"/>
      <c r="M95" s="2267"/>
      <c r="N95" s="2231"/>
      <c r="O95" s="2230"/>
      <c r="P95" s="2231"/>
      <c r="Q95" s="2230"/>
      <c r="R95" s="2231"/>
      <c r="S95" s="2230"/>
      <c r="T95" s="2231"/>
      <c r="U95" s="2230"/>
      <c r="V95" s="2231"/>
      <c r="W95" s="2230"/>
      <c r="X95" s="2231"/>
      <c r="Y95" s="2230"/>
      <c r="Z95" s="2231"/>
      <c r="AA95" s="2230"/>
      <c r="AB95" s="2231"/>
      <c r="AC95" s="2230"/>
      <c r="AD95" s="2231"/>
      <c r="AE95" s="2230"/>
      <c r="AF95" s="2231"/>
      <c r="AG95" s="2230"/>
      <c r="AH95" s="2231"/>
      <c r="AI95" s="2230"/>
      <c r="AJ95" s="2231"/>
      <c r="AK95" s="2230"/>
      <c r="AL95" s="2231"/>
      <c r="AM95" s="2230"/>
      <c r="AN95" s="2232"/>
      <c r="AO95" s="2268"/>
      <c r="AP95" s="24"/>
      <c r="AQ95" s="28"/>
      <c r="AR95" s="28"/>
      <c r="AS95" s="28"/>
      <c r="AT95" s="24"/>
      <c r="AU95" s="24"/>
      <c r="AV95" s="24"/>
      <c r="AW95" s="671" t="str">
        <f t="shared" si="72"/>
        <v/>
      </c>
      <c r="BU95" s="3"/>
      <c r="BV95" s="3"/>
      <c r="BW95" s="4"/>
      <c r="CA95" s="31" t="str">
        <f t="shared" si="76"/>
        <v/>
      </c>
      <c r="CB95" s="31" t="str">
        <f t="shared" si="77"/>
        <v/>
      </c>
      <c r="CC95" s="31" t="str">
        <f t="shared" si="78"/>
        <v/>
      </c>
      <c r="CD95" s="31" t="str">
        <f t="shared" si="79"/>
        <v/>
      </c>
      <c r="CE95" s="31" t="str">
        <f t="shared" si="80"/>
        <v/>
      </c>
      <c r="CF95" s="31" t="str">
        <f t="shared" si="81"/>
        <v/>
      </c>
      <c r="CG95" s="31" t="str">
        <f t="shared" si="82"/>
        <v/>
      </c>
      <c r="CH95" s="32">
        <f t="shared" si="83"/>
        <v>0</v>
      </c>
      <c r="CI95" s="32">
        <f t="shared" si="84"/>
        <v>0</v>
      </c>
      <c r="CJ95" s="32">
        <f t="shared" si="85"/>
        <v>0</v>
      </c>
      <c r="CK95" s="32">
        <f t="shared" si="86"/>
        <v>0</v>
      </c>
      <c r="CL95" s="32">
        <f t="shared" si="87"/>
        <v>0</v>
      </c>
      <c r="CM95" s="32">
        <f t="shared" si="88"/>
        <v>0</v>
      </c>
      <c r="CN95" s="32">
        <f t="shared" si="89"/>
        <v>0</v>
      </c>
    </row>
    <row r="96" spans="1:92" ht="16.350000000000001" customHeight="1" x14ac:dyDescent="0.2">
      <c r="A96" s="3740" t="s">
        <v>129</v>
      </c>
      <c r="B96" s="3741"/>
      <c r="C96" s="3742"/>
      <c r="D96" s="2396">
        <f t="shared" si="73"/>
        <v>0</v>
      </c>
      <c r="E96" s="2264">
        <f>SUM(Y96+AA96+AC96+AE96+AG96+AI96+AK96+AM96)</f>
        <v>0</v>
      </c>
      <c r="F96" s="2266">
        <f>SUM(Z96+AB96+AD96+AF96+AH96+AJ96+AL96+AN96)</f>
        <v>0</v>
      </c>
      <c r="G96" s="2397"/>
      <c r="H96" s="2398"/>
      <c r="I96" s="2397"/>
      <c r="J96" s="2399"/>
      <c r="K96" s="2397"/>
      <c r="L96" s="2398"/>
      <c r="M96" s="2397"/>
      <c r="N96" s="2398"/>
      <c r="O96" s="2400"/>
      <c r="P96" s="2398"/>
      <c r="Q96" s="2400"/>
      <c r="R96" s="2398"/>
      <c r="S96" s="2400"/>
      <c r="T96" s="2398"/>
      <c r="U96" s="2400"/>
      <c r="V96" s="2398"/>
      <c r="W96" s="2400"/>
      <c r="X96" s="2398"/>
      <c r="Y96" s="2230"/>
      <c r="Z96" s="2231"/>
      <c r="AA96" s="2230"/>
      <c r="AB96" s="2231"/>
      <c r="AC96" s="2230"/>
      <c r="AD96" s="2231"/>
      <c r="AE96" s="2230"/>
      <c r="AF96" s="2231"/>
      <c r="AG96" s="2230"/>
      <c r="AH96" s="2231"/>
      <c r="AI96" s="2230"/>
      <c r="AJ96" s="2231"/>
      <c r="AK96" s="2230"/>
      <c r="AL96" s="2231"/>
      <c r="AM96" s="2230"/>
      <c r="AN96" s="2232"/>
      <c r="AO96" s="2401"/>
      <c r="AP96" s="24"/>
      <c r="AQ96" s="28"/>
      <c r="AR96" s="28"/>
      <c r="AS96" s="28"/>
      <c r="AT96" s="24"/>
      <c r="AU96" s="24"/>
      <c r="AV96" s="24"/>
      <c r="AW96" s="671" t="str">
        <f t="shared" si="72"/>
        <v/>
      </c>
      <c r="BU96" s="3"/>
      <c r="BV96" s="3"/>
      <c r="BW96" s="4"/>
      <c r="CA96" s="31"/>
      <c r="CB96" s="31" t="str">
        <f t="shared" si="77"/>
        <v/>
      </c>
      <c r="CC96" s="31" t="str">
        <f t="shared" si="78"/>
        <v/>
      </c>
      <c r="CD96" s="31" t="str">
        <f t="shared" si="79"/>
        <v/>
      </c>
      <c r="CE96" s="31" t="str">
        <f t="shared" si="80"/>
        <v/>
      </c>
      <c r="CF96" s="31" t="str">
        <f t="shared" si="81"/>
        <v/>
      </c>
      <c r="CG96" s="31" t="str">
        <f t="shared" si="82"/>
        <v/>
      </c>
      <c r="CH96" s="32"/>
      <c r="CI96" s="32">
        <f t="shared" si="84"/>
        <v>0</v>
      </c>
      <c r="CJ96" s="32">
        <f t="shared" si="85"/>
        <v>0</v>
      </c>
      <c r="CK96" s="32">
        <f t="shared" si="86"/>
        <v>0</v>
      </c>
      <c r="CL96" s="32">
        <f t="shared" si="87"/>
        <v>0</v>
      </c>
      <c r="CM96" s="32">
        <f t="shared" si="88"/>
        <v>0</v>
      </c>
      <c r="CN96" s="32">
        <f t="shared" si="89"/>
        <v>0</v>
      </c>
    </row>
    <row r="97" spans="1:92" ht="16.350000000000001" customHeight="1" x14ac:dyDescent="0.2">
      <c r="A97" s="3748" t="s">
        <v>130</v>
      </c>
      <c r="B97" s="3748"/>
      <c r="C97" s="3748"/>
      <c r="D97" s="2396">
        <f t="shared" si="73"/>
        <v>7</v>
      </c>
      <c r="E97" s="2264">
        <f t="shared" si="74"/>
        <v>5</v>
      </c>
      <c r="F97" s="2266">
        <f t="shared" si="75"/>
        <v>2</v>
      </c>
      <c r="G97" s="2267">
        <v>0</v>
      </c>
      <c r="H97" s="2231">
        <v>0</v>
      </c>
      <c r="I97" s="2267">
        <v>0</v>
      </c>
      <c r="J97" s="2283">
        <v>0</v>
      </c>
      <c r="K97" s="2267">
        <v>0</v>
      </c>
      <c r="L97" s="2231">
        <v>0</v>
      </c>
      <c r="M97" s="2267">
        <v>0</v>
      </c>
      <c r="N97" s="2231">
        <v>0</v>
      </c>
      <c r="O97" s="2230">
        <v>0</v>
      </c>
      <c r="P97" s="2231">
        <v>0</v>
      </c>
      <c r="Q97" s="2230">
        <v>0</v>
      </c>
      <c r="R97" s="2231">
        <v>0</v>
      </c>
      <c r="S97" s="2230">
        <v>1</v>
      </c>
      <c r="T97" s="2231">
        <v>0</v>
      </c>
      <c r="U97" s="2230">
        <v>0</v>
      </c>
      <c r="V97" s="2231">
        <v>0</v>
      </c>
      <c r="W97" s="2230">
        <v>0</v>
      </c>
      <c r="X97" s="2231">
        <v>0</v>
      </c>
      <c r="Y97" s="2230">
        <v>1</v>
      </c>
      <c r="Z97" s="2231">
        <v>0</v>
      </c>
      <c r="AA97" s="2230">
        <v>0</v>
      </c>
      <c r="AB97" s="2231">
        <v>2</v>
      </c>
      <c r="AC97" s="2230">
        <v>0</v>
      </c>
      <c r="AD97" s="2231">
        <v>0</v>
      </c>
      <c r="AE97" s="2230">
        <v>0</v>
      </c>
      <c r="AF97" s="2231">
        <v>0</v>
      </c>
      <c r="AG97" s="2230">
        <v>2</v>
      </c>
      <c r="AH97" s="2231">
        <v>0</v>
      </c>
      <c r="AI97" s="2230">
        <v>0</v>
      </c>
      <c r="AJ97" s="2231">
        <v>0</v>
      </c>
      <c r="AK97" s="2230">
        <v>0</v>
      </c>
      <c r="AL97" s="2231">
        <v>0</v>
      </c>
      <c r="AM97" s="2230">
        <v>1</v>
      </c>
      <c r="AN97" s="2232">
        <v>0</v>
      </c>
      <c r="AO97" s="2268">
        <v>0</v>
      </c>
      <c r="AP97" s="2268">
        <v>0</v>
      </c>
      <c r="AQ97" s="2234">
        <v>7</v>
      </c>
      <c r="AR97" s="2234">
        <v>0</v>
      </c>
      <c r="AS97" s="2234"/>
      <c r="AT97" s="2268">
        <v>0</v>
      </c>
      <c r="AU97" s="2268">
        <v>0</v>
      </c>
      <c r="AV97" s="2268">
        <v>0</v>
      </c>
      <c r="AW97" s="671" t="str">
        <f t="shared" si="72"/>
        <v/>
      </c>
      <c r="BU97" s="3"/>
      <c r="BV97" s="3"/>
      <c r="BW97" s="4"/>
      <c r="CA97" s="31" t="str">
        <f t="shared" si="76"/>
        <v/>
      </c>
      <c r="CB97" s="31" t="str">
        <f t="shared" si="77"/>
        <v/>
      </c>
      <c r="CC97" s="31" t="str">
        <f t="shared" si="78"/>
        <v/>
      </c>
      <c r="CD97" s="31" t="str">
        <f t="shared" si="79"/>
        <v/>
      </c>
      <c r="CE97" s="31" t="str">
        <f t="shared" si="80"/>
        <v/>
      </c>
      <c r="CF97" s="31" t="str">
        <f t="shared" si="81"/>
        <v/>
      </c>
      <c r="CG97" s="31" t="str">
        <f t="shared" si="82"/>
        <v/>
      </c>
      <c r="CH97" s="32">
        <f t="shared" si="83"/>
        <v>0</v>
      </c>
      <c r="CI97" s="32">
        <f t="shared" si="84"/>
        <v>0</v>
      </c>
      <c r="CJ97" s="32">
        <f t="shared" si="85"/>
        <v>0</v>
      </c>
      <c r="CK97" s="32">
        <f t="shared" si="86"/>
        <v>0</v>
      </c>
      <c r="CL97" s="32">
        <f t="shared" si="87"/>
        <v>0</v>
      </c>
      <c r="CM97" s="32">
        <f t="shared" si="88"/>
        <v>0</v>
      </c>
      <c r="CN97" s="32">
        <f t="shared" si="89"/>
        <v>0</v>
      </c>
    </row>
    <row r="98" spans="1:92" ht="16.350000000000001" customHeight="1" x14ac:dyDescent="0.2">
      <c r="A98" s="3748" t="s">
        <v>131</v>
      </c>
      <c r="B98" s="3748"/>
      <c r="C98" s="3748"/>
      <c r="D98" s="2396">
        <f t="shared" si="73"/>
        <v>0</v>
      </c>
      <c r="E98" s="2264">
        <f t="shared" si="74"/>
        <v>0</v>
      </c>
      <c r="F98" s="2266">
        <f t="shared" si="75"/>
        <v>0</v>
      </c>
      <c r="G98" s="2267">
        <v>0</v>
      </c>
      <c r="H98" s="2231">
        <v>0</v>
      </c>
      <c r="I98" s="2267">
        <v>0</v>
      </c>
      <c r="J98" s="2283">
        <v>0</v>
      </c>
      <c r="K98" s="2267">
        <v>0</v>
      </c>
      <c r="L98" s="2231">
        <v>0</v>
      </c>
      <c r="M98" s="2267">
        <v>0</v>
      </c>
      <c r="N98" s="2231">
        <v>0</v>
      </c>
      <c r="O98" s="2230">
        <v>0</v>
      </c>
      <c r="P98" s="2231">
        <v>0</v>
      </c>
      <c r="Q98" s="2230">
        <v>0</v>
      </c>
      <c r="R98" s="2231">
        <v>0</v>
      </c>
      <c r="S98" s="2230">
        <v>0</v>
      </c>
      <c r="T98" s="2231">
        <v>0</v>
      </c>
      <c r="U98" s="2230">
        <v>0</v>
      </c>
      <c r="V98" s="2231">
        <v>0</v>
      </c>
      <c r="W98" s="2230">
        <v>0</v>
      </c>
      <c r="X98" s="2231">
        <v>0</v>
      </c>
      <c r="Y98" s="2230">
        <v>0</v>
      </c>
      <c r="Z98" s="2231">
        <v>0</v>
      </c>
      <c r="AA98" s="2230">
        <v>0</v>
      </c>
      <c r="AB98" s="2231">
        <v>0</v>
      </c>
      <c r="AC98" s="2230">
        <v>0</v>
      </c>
      <c r="AD98" s="2231">
        <v>0</v>
      </c>
      <c r="AE98" s="2230">
        <v>0</v>
      </c>
      <c r="AF98" s="2231">
        <v>0</v>
      </c>
      <c r="AG98" s="2230">
        <v>0</v>
      </c>
      <c r="AH98" s="2231">
        <v>0</v>
      </c>
      <c r="AI98" s="2230">
        <v>0</v>
      </c>
      <c r="AJ98" s="2231">
        <v>0</v>
      </c>
      <c r="AK98" s="2230">
        <v>0</v>
      </c>
      <c r="AL98" s="2231">
        <v>0</v>
      </c>
      <c r="AM98" s="2230">
        <v>0</v>
      </c>
      <c r="AN98" s="2232">
        <v>0</v>
      </c>
      <c r="AO98" s="2268">
        <v>0</v>
      </c>
      <c r="AP98" s="2268">
        <v>0</v>
      </c>
      <c r="AQ98" s="2234">
        <v>0</v>
      </c>
      <c r="AR98" s="2234">
        <v>0</v>
      </c>
      <c r="AS98" s="2234"/>
      <c r="AT98" s="2268">
        <v>0</v>
      </c>
      <c r="AU98" s="2268">
        <v>0</v>
      </c>
      <c r="AV98" s="2268">
        <v>0</v>
      </c>
      <c r="AW98" s="671" t="str">
        <f t="shared" si="72"/>
        <v/>
      </c>
      <c r="BU98" s="3"/>
      <c r="BV98" s="3"/>
      <c r="BW98" s="4"/>
      <c r="CA98" s="31" t="str">
        <f t="shared" si="76"/>
        <v/>
      </c>
      <c r="CB98" s="31" t="str">
        <f t="shared" si="77"/>
        <v/>
      </c>
      <c r="CC98" s="31" t="str">
        <f t="shared" si="78"/>
        <v/>
      </c>
      <c r="CD98" s="31" t="str">
        <f t="shared" si="79"/>
        <v/>
      </c>
      <c r="CE98" s="31" t="str">
        <f t="shared" si="80"/>
        <v/>
      </c>
      <c r="CF98" s="31" t="str">
        <f t="shared" si="81"/>
        <v/>
      </c>
      <c r="CG98" s="31" t="str">
        <f t="shared" si="82"/>
        <v/>
      </c>
      <c r="CH98" s="32">
        <f t="shared" si="83"/>
        <v>0</v>
      </c>
      <c r="CI98" s="32">
        <f t="shared" si="84"/>
        <v>0</v>
      </c>
      <c r="CJ98" s="32">
        <f t="shared" si="85"/>
        <v>0</v>
      </c>
      <c r="CK98" s="32">
        <f t="shared" si="86"/>
        <v>0</v>
      </c>
      <c r="CL98" s="32">
        <f t="shared" si="87"/>
        <v>0</v>
      </c>
      <c r="CM98" s="32">
        <f t="shared" si="88"/>
        <v>0</v>
      </c>
      <c r="CN98" s="32">
        <f t="shared" si="89"/>
        <v>0</v>
      </c>
    </row>
    <row r="99" spans="1:92" ht="16.350000000000001" customHeight="1" x14ac:dyDescent="0.2">
      <c r="A99" s="3639" t="s">
        <v>132</v>
      </c>
      <c r="B99" s="3639"/>
      <c r="C99" s="3639"/>
      <c r="D99" s="2396">
        <f t="shared" si="73"/>
        <v>0</v>
      </c>
      <c r="E99" s="2264">
        <f t="shared" si="74"/>
        <v>0</v>
      </c>
      <c r="F99" s="2266">
        <f t="shared" si="75"/>
        <v>0</v>
      </c>
      <c r="G99" s="2267">
        <v>0</v>
      </c>
      <c r="H99" s="2231">
        <v>0</v>
      </c>
      <c r="I99" s="2267">
        <v>0</v>
      </c>
      <c r="J99" s="2283">
        <v>0</v>
      </c>
      <c r="K99" s="2267">
        <v>0</v>
      </c>
      <c r="L99" s="2231">
        <v>0</v>
      </c>
      <c r="M99" s="2267">
        <v>0</v>
      </c>
      <c r="N99" s="2231">
        <v>0</v>
      </c>
      <c r="O99" s="2230">
        <v>0</v>
      </c>
      <c r="P99" s="2231">
        <v>0</v>
      </c>
      <c r="Q99" s="2230">
        <v>0</v>
      </c>
      <c r="R99" s="2231">
        <v>0</v>
      </c>
      <c r="S99" s="2230">
        <v>0</v>
      </c>
      <c r="T99" s="2231">
        <v>0</v>
      </c>
      <c r="U99" s="2230">
        <v>0</v>
      </c>
      <c r="V99" s="2231">
        <v>0</v>
      </c>
      <c r="W99" s="2230">
        <v>0</v>
      </c>
      <c r="X99" s="2231">
        <v>0</v>
      </c>
      <c r="Y99" s="2230">
        <v>0</v>
      </c>
      <c r="Z99" s="2231">
        <v>0</v>
      </c>
      <c r="AA99" s="2230">
        <v>0</v>
      </c>
      <c r="AB99" s="2231">
        <v>0</v>
      </c>
      <c r="AC99" s="2230">
        <v>0</v>
      </c>
      <c r="AD99" s="2231">
        <v>0</v>
      </c>
      <c r="AE99" s="2230">
        <v>0</v>
      </c>
      <c r="AF99" s="2231">
        <v>0</v>
      </c>
      <c r="AG99" s="2230">
        <v>0</v>
      </c>
      <c r="AH99" s="2231">
        <v>0</v>
      </c>
      <c r="AI99" s="2230">
        <v>0</v>
      </c>
      <c r="AJ99" s="2231">
        <v>0</v>
      </c>
      <c r="AK99" s="2230">
        <v>0</v>
      </c>
      <c r="AL99" s="2231">
        <v>0</v>
      </c>
      <c r="AM99" s="2230">
        <v>0</v>
      </c>
      <c r="AN99" s="2232">
        <v>0</v>
      </c>
      <c r="AO99" s="2268">
        <v>0</v>
      </c>
      <c r="AP99" s="2268">
        <v>0</v>
      </c>
      <c r="AQ99" s="2234">
        <v>0</v>
      </c>
      <c r="AR99" s="2234">
        <v>0</v>
      </c>
      <c r="AS99" s="2234"/>
      <c r="AT99" s="2268">
        <v>0</v>
      </c>
      <c r="AU99" s="2268">
        <v>0</v>
      </c>
      <c r="AV99" s="2268">
        <v>0</v>
      </c>
      <c r="AW99" s="671" t="str">
        <f t="shared" si="72"/>
        <v/>
      </c>
      <c r="BU99" s="3"/>
      <c r="BV99" s="3"/>
      <c r="BW99" s="4"/>
      <c r="CA99" s="31" t="str">
        <f t="shared" si="76"/>
        <v/>
      </c>
      <c r="CB99" s="31" t="str">
        <f t="shared" si="77"/>
        <v/>
      </c>
      <c r="CC99" s="31" t="str">
        <f t="shared" si="78"/>
        <v/>
      </c>
      <c r="CD99" s="31" t="str">
        <f t="shared" si="79"/>
        <v/>
      </c>
      <c r="CE99" s="31" t="str">
        <f t="shared" si="80"/>
        <v/>
      </c>
      <c r="CF99" s="31" t="str">
        <f t="shared" si="81"/>
        <v/>
      </c>
      <c r="CG99" s="31" t="str">
        <f t="shared" si="82"/>
        <v/>
      </c>
      <c r="CH99" s="32">
        <f t="shared" si="83"/>
        <v>0</v>
      </c>
      <c r="CI99" s="32">
        <f t="shared" si="84"/>
        <v>0</v>
      </c>
      <c r="CJ99" s="32">
        <f t="shared" si="85"/>
        <v>0</v>
      </c>
      <c r="CK99" s="32">
        <f t="shared" si="86"/>
        <v>0</v>
      </c>
      <c r="CL99" s="32">
        <f t="shared" si="87"/>
        <v>0</v>
      </c>
      <c r="CM99" s="32">
        <f t="shared" si="88"/>
        <v>0</v>
      </c>
      <c r="CN99" s="32">
        <f t="shared" si="89"/>
        <v>0</v>
      </c>
    </row>
    <row r="100" spans="1:92" ht="16.350000000000001" customHeight="1" x14ac:dyDescent="0.2">
      <c r="A100" s="3618" t="s">
        <v>133</v>
      </c>
      <c r="B100" s="3619"/>
      <c r="C100" s="3620"/>
      <c r="D100" s="2396">
        <f t="shared" si="73"/>
        <v>60</v>
      </c>
      <c r="E100" s="2264">
        <f t="shared" si="74"/>
        <v>11</v>
      </c>
      <c r="F100" s="2266">
        <f t="shared" si="75"/>
        <v>49</v>
      </c>
      <c r="G100" s="2267">
        <v>0</v>
      </c>
      <c r="H100" s="26">
        <v>0</v>
      </c>
      <c r="I100" s="23">
        <v>0</v>
      </c>
      <c r="J100" s="242">
        <v>0</v>
      </c>
      <c r="K100" s="23">
        <v>0</v>
      </c>
      <c r="L100" s="2231">
        <v>0</v>
      </c>
      <c r="M100" s="2267">
        <v>0</v>
      </c>
      <c r="N100" s="2231">
        <v>0</v>
      </c>
      <c r="O100" s="2230">
        <v>0</v>
      </c>
      <c r="P100" s="2231">
        <v>0</v>
      </c>
      <c r="Q100" s="2230">
        <v>0</v>
      </c>
      <c r="R100" s="2231">
        <v>0</v>
      </c>
      <c r="S100" s="2230">
        <v>0</v>
      </c>
      <c r="T100" s="2231">
        <v>0</v>
      </c>
      <c r="U100" s="2230">
        <v>0</v>
      </c>
      <c r="V100" s="2231">
        <v>0</v>
      </c>
      <c r="W100" s="2230">
        <v>0</v>
      </c>
      <c r="X100" s="2231">
        <v>0</v>
      </c>
      <c r="Y100" s="2230">
        <v>0</v>
      </c>
      <c r="Z100" s="2231">
        <v>1</v>
      </c>
      <c r="AA100" s="2230">
        <v>0</v>
      </c>
      <c r="AB100" s="2231">
        <v>0</v>
      </c>
      <c r="AC100" s="2230">
        <v>1</v>
      </c>
      <c r="AD100" s="2231">
        <v>5</v>
      </c>
      <c r="AE100" s="2230">
        <v>2</v>
      </c>
      <c r="AF100" s="2231">
        <v>25</v>
      </c>
      <c r="AG100" s="2230">
        <v>2</v>
      </c>
      <c r="AH100" s="2231">
        <v>11</v>
      </c>
      <c r="AI100" s="2230">
        <v>2</v>
      </c>
      <c r="AJ100" s="2231">
        <v>6</v>
      </c>
      <c r="AK100" s="2230">
        <v>0</v>
      </c>
      <c r="AL100" s="2231">
        <v>1</v>
      </c>
      <c r="AM100" s="2230">
        <v>4</v>
      </c>
      <c r="AN100" s="2232">
        <v>0</v>
      </c>
      <c r="AO100" s="2268">
        <v>0</v>
      </c>
      <c r="AP100" s="24">
        <v>0</v>
      </c>
      <c r="AQ100" s="28">
        <v>57</v>
      </c>
      <c r="AR100" s="28">
        <v>0</v>
      </c>
      <c r="AS100" s="28"/>
      <c r="AT100" s="24">
        <v>0</v>
      </c>
      <c r="AU100" s="24">
        <v>0</v>
      </c>
      <c r="AV100" s="24">
        <v>0</v>
      </c>
      <c r="AW100" s="671" t="str">
        <f t="shared" si="72"/>
        <v/>
      </c>
      <c r="BU100" s="3"/>
      <c r="BV100" s="3"/>
      <c r="BW100" s="4"/>
      <c r="CA100" s="31" t="str">
        <f t="shared" si="76"/>
        <v/>
      </c>
      <c r="CB100" s="31" t="str">
        <f t="shared" si="77"/>
        <v/>
      </c>
      <c r="CC100" s="31" t="str">
        <f t="shared" si="78"/>
        <v/>
      </c>
      <c r="CD100" s="31" t="str">
        <f t="shared" si="79"/>
        <v/>
      </c>
      <c r="CE100" s="31" t="str">
        <f t="shared" si="80"/>
        <v/>
      </c>
      <c r="CF100" s="31" t="str">
        <f t="shared" si="81"/>
        <v/>
      </c>
      <c r="CG100" s="31" t="str">
        <f t="shared" si="82"/>
        <v/>
      </c>
      <c r="CH100" s="32">
        <f t="shared" si="83"/>
        <v>0</v>
      </c>
      <c r="CI100" s="32">
        <f t="shared" si="84"/>
        <v>0</v>
      </c>
      <c r="CJ100" s="32">
        <f t="shared" si="85"/>
        <v>0</v>
      </c>
      <c r="CK100" s="32">
        <f t="shared" si="86"/>
        <v>0</v>
      </c>
      <c r="CL100" s="32">
        <f t="shared" si="87"/>
        <v>0</v>
      </c>
      <c r="CM100" s="32">
        <f t="shared" si="88"/>
        <v>0</v>
      </c>
      <c r="CN100" s="32">
        <f t="shared" si="89"/>
        <v>0</v>
      </c>
    </row>
    <row r="101" spans="1:92" ht="16.350000000000001" customHeight="1" x14ac:dyDescent="0.2">
      <c r="A101" s="3740" t="s">
        <v>134</v>
      </c>
      <c r="B101" s="3741"/>
      <c r="C101" s="3742"/>
      <c r="D101" s="2396">
        <f t="shared" si="73"/>
        <v>0</v>
      </c>
      <c r="E101" s="2264">
        <f>SUM(Y101+AA101+AC101+AE101+AG101+AI101+AK101+AM101)</f>
        <v>0</v>
      </c>
      <c r="F101" s="2266">
        <f>SUM(Z101+AB101+AD101+AF101+AH101+AJ101+AL101+AN101)</f>
        <v>0</v>
      </c>
      <c r="G101" s="2397"/>
      <c r="H101" s="2398"/>
      <c r="I101" s="2397"/>
      <c r="J101" s="2399"/>
      <c r="K101" s="2397"/>
      <c r="L101" s="2398"/>
      <c r="M101" s="2397"/>
      <c r="N101" s="2398"/>
      <c r="O101" s="2400"/>
      <c r="P101" s="2398"/>
      <c r="Q101" s="2400"/>
      <c r="R101" s="2398"/>
      <c r="S101" s="2400"/>
      <c r="T101" s="2398"/>
      <c r="U101" s="2400"/>
      <c r="V101" s="2398"/>
      <c r="W101" s="2400"/>
      <c r="X101" s="2398"/>
      <c r="Y101" s="2230"/>
      <c r="Z101" s="2231"/>
      <c r="AA101" s="2230"/>
      <c r="AB101" s="2231"/>
      <c r="AC101" s="2230"/>
      <c r="AD101" s="2231"/>
      <c r="AE101" s="2230"/>
      <c r="AF101" s="2231"/>
      <c r="AG101" s="2230"/>
      <c r="AH101" s="2231"/>
      <c r="AI101" s="2230"/>
      <c r="AJ101" s="2231"/>
      <c r="AK101" s="2230"/>
      <c r="AL101" s="2231"/>
      <c r="AM101" s="2230"/>
      <c r="AN101" s="2232"/>
      <c r="AO101" s="2401"/>
      <c r="AP101" s="24"/>
      <c r="AQ101" s="28"/>
      <c r="AR101" s="28"/>
      <c r="AS101" s="28"/>
      <c r="AT101" s="24"/>
      <c r="AU101" s="24"/>
      <c r="AV101" s="24"/>
      <c r="AW101" s="671" t="str">
        <f t="shared" si="72"/>
        <v/>
      </c>
      <c r="BU101" s="3"/>
      <c r="BV101" s="3"/>
      <c r="BW101" s="4"/>
      <c r="CA101" s="31"/>
      <c r="CB101" s="31" t="str">
        <f t="shared" si="77"/>
        <v/>
      </c>
      <c r="CC101" s="31" t="str">
        <f t="shared" si="78"/>
        <v/>
      </c>
      <c r="CD101" s="31" t="str">
        <f t="shared" si="79"/>
        <v/>
      </c>
      <c r="CE101" s="31" t="str">
        <f t="shared" si="80"/>
        <v/>
      </c>
      <c r="CF101" s="31" t="str">
        <f t="shared" si="81"/>
        <v/>
      </c>
      <c r="CG101" s="31" t="str">
        <f t="shared" si="82"/>
        <v/>
      </c>
      <c r="CH101" s="32"/>
      <c r="CI101" s="32">
        <f t="shared" si="84"/>
        <v>0</v>
      </c>
      <c r="CJ101" s="32">
        <f t="shared" si="85"/>
        <v>0</v>
      </c>
      <c r="CK101" s="32">
        <f t="shared" si="86"/>
        <v>0</v>
      </c>
      <c r="CL101" s="32">
        <f t="shared" si="87"/>
        <v>0</v>
      </c>
      <c r="CM101" s="32">
        <f t="shared" si="88"/>
        <v>0</v>
      </c>
      <c r="CN101" s="32">
        <f t="shared" si="89"/>
        <v>0</v>
      </c>
    </row>
    <row r="102" spans="1:92" ht="16.350000000000001" customHeight="1" x14ac:dyDescent="0.2">
      <c r="A102" s="3748" t="s">
        <v>135</v>
      </c>
      <c r="B102" s="3748"/>
      <c r="C102" s="3748"/>
      <c r="D102" s="2396">
        <f t="shared" si="73"/>
        <v>2</v>
      </c>
      <c r="E102" s="2264">
        <f>SUM(G102+I102+K102+M102+O102+Q102+S102+U102+W102+Y102)</f>
        <v>0</v>
      </c>
      <c r="F102" s="2266">
        <f>SUM(H102+J102+L102+N102+P102+R102+T102+V102+X102+Z102)</f>
        <v>2</v>
      </c>
      <c r="G102" s="2267">
        <v>0</v>
      </c>
      <c r="H102" s="2231">
        <v>0</v>
      </c>
      <c r="I102" s="2267">
        <v>0</v>
      </c>
      <c r="J102" s="2283">
        <v>0</v>
      </c>
      <c r="K102" s="23">
        <v>0</v>
      </c>
      <c r="L102" s="2231">
        <v>0</v>
      </c>
      <c r="M102" s="2267">
        <v>0</v>
      </c>
      <c r="N102" s="2231">
        <v>0</v>
      </c>
      <c r="O102" s="2230">
        <v>0</v>
      </c>
      <c r="P102" s="2231">
        <v>0</v>
      </c>
      <c r="Q102" s="2230">
        <v>0</v>
      </c>
      <c r="R102" s="2231">
        <v>0</v>
      </c>
      <c r="S102" s="2230">
        <v>0</v>
      </c>
      <c r="T102" s="2231">
        <v>0</v>
      </c>
      <c r="U102" s="2230">
        <v>0</v>
      </c>
      <c r="V102" s="2231">
        <v>0</v>
      </c>
      <c r="W102" s="2230">
        <v>0</v>
      </c>
      <c r="X102" s="2231">
        <v>1</v>
      </c>
      <c r="Y102" s="2230"/>
      <c r="Z102" s="2231">
        <v>1</v>
      </c>
      <c r="AA102" s="2400"/>
      <c r="AB102" s="2398"/>
      <c r="AC102" s="2400"/>
      <c r="AD102" s="2398"/>
      <c r="AE102" s="2400"/>
      <c r="AF102" s="2398"/>
      <c r="AG102" s="2400"/>
      <c r="AH102" s="2398"/>
      <c r="AI102" s="2400"/>
      <c r="AJ102" s="2398"/>
      <c r="AK102" s="2400"/>
      <c r="AL102" s="2398"/>
      <c r="AM102" s="2400"/>
      <c r="AN102" s="2402"/>
      <c r="AO102" s="2268">
        <v>0</v>
      </c>
      <c r="AP102" s="2268">
        <v>0</v>
      </c>
      <c r="AQ102" s="2234">
        <v>2</v>
      </c>
      <c r="AR102" s="2403"/>
      <c r="AS102" s="2234">
        <v>0</v>
      </c>
      <c r="AT102" s="2268">
        <v>0</v>
      </c>
      <c r="AU102" s="2268">
        <v>0</v>
      </c>
      <c r="AV102" s="2268">
        <v>0</v>
      </c>
      <c r="AW102" s="671" t="str">
        <f t="shared" si="72"/>
        <v/>
      </c>
      <c r="BU102" s="3"/>
      <c r="BV102" s="3"/>
      <c r="BW102" s="4"/>
      <c r="CA102" s="31" t="str">
        <f t="shared" si="76"/>
        <v/>
      </c>
      <c r="CB102" s="31"/>
      <c r="CC102" s="31" t="str">
        <f t="shared" si="78"/>
        <v/>
      </c>
      <c r="CD102" s="31" t="str">
        <f t="shared" si="79"/>
        <v/>
      </c>
      <c r="CE102" s="31" t="str">
        <f t="shared" si="80"/>
        <v/>
      </c>
      <c r="CF102" s="31" t="str">
        <f t="shared" si="81"/>
        <v/>
      </c>
      <c r="CG102" s="31" t="str">
        <f t="shared" si="82"/>
        <v/>
      </c>
      <c r="CH102" s="32">
        <f t="shared" si="83"/>
        <v>0</v>
      </c>
      <c r="CI102" s="32"/>
      <c r="CJ102" s="32">
        <f t="shared" si="85"/>
        <v>0</v>
      </c>
      <c r="CK102" s="32">
        <f t="shared" si="86"/>
        <v>0</v>
      </c>
      <c r="CL102" s="32">
        <f t="shared" si="87"/>
        <v>0</v>
      </c>
      <c r="CM102" s="32">
        <f t="shared" si="88"/>
        <v>0</v>
      </c>
      <c r="CN102" s="32">
        <f t="shared" si="89"/>
        <v>0</v>
      </c>
    </row>
    <row r="103" spans="1:92" ht="16.350000000000001" customHeight="1" x14ac:dyDescent="0.2">
      <c r="A103" s="3749" t="s">
        <v>136</v>
      </c>
      <c r="B103" s="3084"/>
      <c r="C103" s="3750"/>
      <c r="D103" s="2396">
        <f t="shared" si="73"/>
        <v>20</v>
      </c>
      <c r="E103" s="2264">
        <f t="shared" si="74"/>
        <v>12</v>
      </c>
      <c r="F103" s="2266">
        <f t="shared" si="75"/>
        <v>8</v>
      </c>
      <c r="G103" s="2267">
        <v>0</v>
      </c>
      <c r="H103" s="2231">
        <v>0</v>
      </c>
      <c r="I103" s="2267">
        <v>0</v>
      </c>
      <c r="J103" s="2283">
        <v>0</v>
      </c>
      <c r="K103" s="23">
        <v>0</v>
      </c>
      <c r="L103" s="2231">
        <v>0</v>
      </c>
      <c r="M103" s="2267">
        <v>0</v>
      </c>
      <c r="N103" s="2231">
        <v>0</v>
      </c>
      <c r="O103" s="2230">
        <v>0</v>
      </c>
      <c r="P103" s="2231">
        <v>0</v>
      </c>
      <c r="Q103" s="2230">
        <v>0</v>
      </c>
      <c r="R103" s="2231">
        <v>0</v>
      </c>
      <c r="S103" s="2230">
        <v>0</v>
      </c>
      <c r="T103" s="2231">
        <v>0</v>
      </c>
      <c r="U103" s="2230">
        <v>0</v>
      </c>
      <c r="V103" s="2231">
        <v>0</v>
      </c>
      <c r="W103" s="2230">
        <v>0</v>
      </c>
      <c r="X103" s="2231">
        <v>0</v>
      </c>
      <c r="Y103" s="2230">
        <v>10</v>
      </c>
      <c r="Z103" s="2231">
        <v>6</v>
      </c>
      <c r="AA103" s="2230">
        <v>2</v>
      </c>
      <c r="AB103" s="2231">
        <v>2</v>
      </c>
      <c r="AC103" s="2230">
        <v>0</v>
      </c>
      <c r="AD103" s="2231">
        <v>0</v>
      </c>
      <c r="AE103" s="2230">
        <v>0</v>
      </c>
      <c r="AF103" s="2231">
        <v>0</v>
      </c>
      <c r="AG103" s="2230">
        <v>0</v>
      </c>
      <c r="AH103" s="2231">
        <v>0</v>
      </c>
      <c r="AI103" s="2230">
        <v>0</v>
      </c>
      <c r="AJ103" s="2231">
        <v>0</v>
      </c>
      <c r="AK103" s="2230">
        <v>0</v>
      </c>
      <c r="AL103" s="2231">
        <v>0</v>
      </c>
      <c r="AM103" s="2230">
        <v>0</v>
      </c>
      <c r="AN103" s="2232">
        <v>0</v>
      </c>
      <c r="AO103" s="2268">
        <v>0</v>
      </c>
      <c r="AP103" s="2268">
        <v>0</v>
      </c>
      <c r="AQ103" s="2234">
        <v>20</v>
      </c>
      <c r="AR103" s="28">
        <v>0</v>
      </c>
      <c r="AS103" s="2234"/>
      <c r="AT103" s="2268">
        <v>0</v>
      </c>
      <c r="AU103" s="2268">
        <v>0</v>
      </c>
      <c r="AV103" s="2268">
        <v>0</v>
      </c>
      <c r="AW103" s="671" t="str">
        <f t="shared" si="72"/>
        <v/>
      </c>
      <c r="BU103" s="3"/>
      <c r="BV103" s="3"/>
      <c r="BW103" s="4"/>
      <c r="CA103" s="31" t="str">
        <f t="shared" si="76"/>
        <v/>
      </c>
      <c r="CB103" s="31" t="str">
        <f t="shared" si="77"/>
        <v/>
      </c>
      <c r="CC103" s="31" t="str">
        <f t="shared" si="78"/>
        <v/>
      </c>
      <c r="CD103" s="31" t="str">
        <f t="shared" si="79"/>
        <v/>
      </c>
      <c r="CE103" s="31" t="str">
        <f t="shared" si="80"/>
        <v/>
      </c>
      <c r="CF103" s="31" t="str">
        <f t="shared" si="81"/>
        <v/>
      </c>
      <c r="CG103" s="31" t="str">
        <f t="shared" si="82"/>
        <v/>
      </c>
      <c r="CH103" s="32">
        <f t="shared" si="83"/>
        <v>0</v>
      </c>
      <c r="CI103" s="32">
        <f t="shared" si="84"/>
        <v>0</v>
      </c>
      <c r="CJ103" s="32">
        <f t="shared" si="85"/>
        <v>0</v>
      </c>
      <c r="CK103" s="32">
        <f t="shared" si="86"/>
        <v>0</v>
      </c>
      <c r="CL103" s="32">
        <f t="shared" si="87"/>
        <v>0</v>
      </c>
      <c r="CM103" s="32">
        <f t="shared" si="88"/>
        <v>0</v>
      </c>
      <c r="CN103" s="32">
        <f t="shared" si="89"/>
        <v>0</v>
      </c>
    </row>
    <row r="104" spans="1:92" ht="16.350000000000001" customHeight="1" x14ac:dyDescent="0.2">
      <c r="A104" s="3749" t="s">
        <v>137</v>
      </c>
      <c r="B104" s="3084"/>
      <c r="C104" s="3750"/>
      <c r="D104" s="2396">
        <f t="shared" si="73"/>
        <v>18</v>
      </c>
      <c r="E104" s="2264">
        <f t="shared" si="74"/>
        <v>5</v>
      </c>
      <c r="F104" s="2266">
        <f t="shared" si="75"/>
        <v>13</v>
      </c>
      <c r="G104" s="2267">
        <v>0</v>
      </c>
      <c r="H104" s="2231">
        <v>0</v>
      </c>
      <c r="I104" s="2267">
        <v>0</v>
      </c>
      <c r="J104" s="2283">
        <v>0</v>
      </c>
      <c r="K104" s="23">
        <v>0</v>
      </c>
      <c r="L104" s="2231">
        <v>0</v>
      </c>
      <c r="M104" s="2267">
        <v>0</v>
      </c>
      <c r="N104" s="2231">
        <v>0</v>
      </c>
      <c r="O104" s="2230">
        <v>0</v>
      </c>
      <c r="P104" s="2231">
        <v>0</v>
      </c>
      <c r="Q104" s="2230">
        <v>0</v>
      </c>
      <c r="R104" s="2231">
        <v>0</v>
      </c>
      <c r="S104" s="2230">
        <v>0</v>
      </c>
      <c r="T104" s="2231">
        <v>0</v>
      </c>
      <c r="U104" s="2230">
        <v>0</v>
      </c>
      <c r="V104" s="2231">
        <v>0</v>
      </c>
      <c r="W104" s="2230">
        <v>0</v>
      </c>
      <c r="X104" s="2231">
        <v>1</v>
      </c>
      <c r="Y104" s="2230">
        <v>3</v>
      </c>
      <c r="Z104" s="2231">
        <v>6</v>
      </c>
      <c r="AA104" s="2230">
        <v>0</v>
      </c>
      <c r="AB104" s="2231">
        <v>0</v>
      </c>
      <c r="AC104" s="2230">
        <v>1</v>
      </c>
      <c r="AD104" s="2231">
        <v>0</v>
      </c>
      <c r="AE104" s="2230">
        <v>0</v>
      </c>
      <c r="AF104" s="2231">
        <v>0</v>
      </c>
      <c r="AG104" s="2230">
        <v>1</v>
      </c>
      <c r="AH104" s="2231">
        <v>3</v>
      </c>
      <c r="AI104" s="2230">
        <v>0</v>
      </c>
      <c r="AJ104" s="2231">
        <v>2</v>
      </c>
      <c r="AK104" s="2230">
        <v>0</v>
      </c>
      <c r="AL104" s="2231">
        <v>1</v>
      </c>
      <c r="AM104" s="2230">
        <v>0</v>
      </c>
      <c r="AN104" s="2232">
        <v>0</v>
      </c>
      <c r="AO104" s="2268">
        <v>0</v>
      </c>
      <c r="AP104" s="2268">
        <v>0</v>
      </c>
      <c r="AQ104" s="2234">
        <v>18</v>
      </c>
      <c r="AR104" s="28">
        <v>0</v>
      </c>
      <c r="AS104" s="2234">
        <v>0</v>
      </c>
      <c r="AT104" s="2268">
        <v>0</v>
      </c>
      <c r="AU104" s="2268">
        <v>0</v>
      </c>
      <c r="AV104" s="2268">
        <v>0</v>
      </c>
      <c r="AW104" s="671" t="str">
        <f t="shared" si="72"/>
        <v/>
      </c>
      <c r="BU104" s="3"/>
      <c r="BV104" s="3"/>
      <c r="BW104" s="4"/>
      <c r="CA104" s="31" t="str">
        <f t="shared" si="76"/>
        <v/>
      </c>
      <c r="CB104" s="31" t="str">
        <f t="shared" si="77"/>
        <v/>
      </c>
      <c r="CC104" s="31" t="str">
        <f t="shared" si="78"/>
        <v/>
      </c>
      <c r="CD104" s="31" t="str">
        <f t="shared" si="79"/>
        <v/>
      </c>
      <c r="CE104" s="31" t="str">
        <f t="shared" si="80"/>
        <v/>
      </c>
      <c r="CF104" s="31" t="str">
        <f t="shared" si="81"/>
        <v/>
      </c>
      <c r="CG104" s="31" t="str">
        <f t="shared" si="82"/>
        <v/>
      </c>
      <c r="CH104" s="32">
        <f t="shared" si="83"/>
        <v>0</v>
      </c>
      <c r="CI104" s="32">
        <f t="shared" si="84"/>
        <v>0</v>
      </c>
      <c r="CJ104" s="32">
        <f t="shared" si="85"/>
        <v>0</v>
      </c>
      <c r="CK104" s="32">
        <f t="shared" si="86"/>
        <v>0</v>
      </c>
      <c r="CL104" s="32">
        <f t="shared" si="87"/>
        <v>0</v>
      </c>
      <c r="CM104" s="32">
        <f t="shared" si="88"/>
        <v>0</v>
      </c>
      <c r="CN104" s="32">
        <f t="shared" si="89"/>
        <v>0</v>
      </c>
    </row>
    <row r="105" spans="1:92" ht="16.350000000000001" customHeight="1" x14ac:dyDescent="0.2">
      <c r="A105" s="3748" t="s">
        <v>138</v>
      </c>
      <c r="B105" s="3748"/>
      <c r="C105" s="3748"/>
      <c r="D105" s="2396">
        <f t="shared" si="73"/>
        <v>19</v>
      </c>
      <c r="E105" s="2264">
        <f t="shared" si="74"/>
        <v>7</v>
      </c>
      <c r="F105" s="2266">
        <f t="shared" si="75"/>
        <v>12</v>
      </c>
      <c r="G105" s="2267">
        <v>0</v>
      </c>
      <c r="H105" s="2231">
        <v>0</v>
      </c>
      <c r="I105" s="2267">
        <v>0</v>
      </c>
      <c r="J105" s="2283">
        <v>0</v>
      </c>
      <c r="K105" s="2267">
        <v>0</v>
      </c>
      <c r="L105" s="2231">
        <v>0</v>
      </c>
      <c r="M105" s="2267">
        <v>0</v>
      </c>
      <c r="N105" s="2231">
        <v>0</v>
      </c>
      <c r="O105" s="2230">
        <v>0</v>
      </c>
      <c r="P105" s="2231">
        <v>0</v>
      </c>
      <c r="Q105" s="2230">
        <v>0</v>
      </c>
      <c r="R105" s="2231">
        <v>0</v>
      </c>
      <c r="S105" s="2230">
        <v>0</v>
      </c>
      <c r="T105" s="2231">
        <v>0</v>
      </c>
      <c r="U105" s="2230">
        <v>0</v>
      </c>
      <c r="V105" s="2231">
        <v>0</v>
      </c>
      <c r="W105" s="2230">
        <v>0</v>
      </c>
      <c r="X105" s="2231">
        <v>2</v>
      </c>
      <c r="Y105" s="2230">
        <v>7</v>
      </c>
      <c r="Z105" s="2231">
        <v>8</v>
      </c>
      <c r="AA105" s="2230">
        <v>0</v>
      </c>
      <c r="AB105" s="2231">
        <v>2</v>
      </c>
      <c r="AC105" s="2230">
        <v>0</v>
      </c>
      <c r="AD105" s="2231">
        <v>0</v>
      </c>
      <c r="AE105" s="2230">
        <v>0</v>
      </c>
      <c r="AF105" s="2231">
        <v>0</v>
      </c>
      <c r="AG105" s="2230">
        <v>0</v>
      </c>
      <c r="AH105" s="2231">
        <v>0</v>
      </c>
      <c r="AI105" s="2230">
        <v>0</v>
      </c>
      <c r="AJ105" s="2231">
        <v>0</v>
      </c>
      <c r="AK105" s="2230">
        <v>0</v>
      </c>
      <c r="AL105" s="2231">
        <v>0</v>
      </c>
      <c r="AM105" s="2230">
        <v>0</v>
      </c>
      <c r="AN105" s="2232">
        <v>0</v>
      </c>
      <c r="AO105" s="2268">
        <v>0</v>
      </c>
      <c r="AP105" s="2268">
        <v>0</v>
      </c>
      <c r="AQ105" s="2234">
        <v>18</v>
      </c>
      <c r="AR105" s="28">
        <v>0</v>
      </c>
      <c r="AS105" s="2234"/>
      <c r="AT105" s="2268">
        <v>0</v>
      </c>
      <c r="AU105" s="2268">
        <v>0</v>
      </c>
      <c r="AV105" s="2268">
        <v>0</v>
      </c>
      <c r="AW105" s="671" t="str">
        <f t="shared" si="72"/>
        <v/>
      </c>
      <c r="BU105" s="3"/>
      <c r="BV105" s="3"/>
      <c r="BW105" s="4"/>
      <c r="CA105" s="31" t="str">
        <f t="shared" si="76"/>
        <v/>
      </c>
      <c r="CB105" s="31" t="str">
        <f t="shared" si="77"/>
        <v/>
      </c>
      <c r="CC105" s="31" t="str">
        <f t="shared" si="78"/>
        <v/>
      </c>
      <c r="CD105" s="31" t="str">
        <f t="shared" si="79"/>
        <v/>
      </c>
      <c r="CE105" s="31" t="str">
        <f t="shared" si="80"/>
        <v/>
      </c>
      <c r="CF105" s="31" t="str">
        <f t="shared" si="81"/>
        <v/>
      </c>
      <c r="CG105" s="31" t="str">
        <f t="shared" si="82"/>
        <v/>
      </c>
      <c r="CH105" s="32">
        <f t="shared" si="83"/>
        <v>0</v>
      </c>
      <c r="CI105" s="32">
        <f t="shared" si="84"/>
        <v>0</v>
      </c>
      <c r="CJ105" s="32">
        <f t="shared" si="85"/>
        <v>0</v>
      </c>
      <c r="CK105" s="32">
        <f t="shared" si="86"/>
        <v>0</v>
      </c>
      <c r="CL105" s="32">
        <f t="shared" si="87"/>
        <v>0</v>
      </c>
      <c r="CM105" s="32">
        <f t="shared" si="88"/>
        <v>0</v>
      </c>
      <c r="CN105" s="32">
        <f t="shared" si="89"/>
        <v>0</v>
      </c>
    </row>
    <row r="106" spans="1:92" ht="16.350000000000001" customHeight="1" x14ac:dyDescent="0.2">
      <c r="A106" s="3748" t="s">
        <v>139</v>
      </c>
      <c r="B106" s="3748"/>
      <c r="C106" s="3748"/>
      <c r="D106" s="2396">
        <f t="shared" si="73"/>
        <v>0</v>
      </c>
      <c r="E106" s="2264">
        <f t="shared" si="74"/>
        <v>0</v>
      </c>
      <c r="F106" s="2266">
        <f t="shared" si="75"/>
        <v>0</v>
      </c>
      <c r="G106" s="2267"/>
      <c r="H106" s="2231"/>
      <c r="I106" s="2267"/>
      <c r="J106" s="2283"/>
      <c r="K106" s="2267"/>
      <c r="L106" s="2231"/>
      <c r="M106" s="2267"/>
      <c r="N106" s="2231"/>
      <c r="O106" s="2230"/>
      <c r="P106" s="2231"/>
      <c r="Q106" s="2230"/>
      <c r="R106" s="2231"/>
      <c r="S106" s="2230"/>
      <c r="T106" s="2231"/>
      <c r="U106" s="2230"/>
      <c r="V106" s="2231"/>
      <c r="W106" s="2230"/>
      <c r="X106" s="2231"/>
      <c r="Y106" s="2230"/>
      <c r="Z106" s="2231"/>
      <c r="AA106" s="2230"/>
      <c r="AB106" s="2231"/>
      <c r="AC106" s="2230"/>
      <c r="AD106" s="2231"/>
      <c r="AE106" s="2230"/>
      <c r="AF106" s="2231"/>
      <c r="AG106" s="2230"/>
      <c r="AH106" s="2231"/>
      <c r="AI106" s="2230"/>
      <c r="AJ106" s="2231"/>
      <c r="AK106" s="2230"/>
      <c r="AL106" s="2231"/>
      <c r="AM106" s="2230"/>
      <c r="AN106" s="2232"/>
      <c r="AO106" s="2268"/>
      <c r="AP106" s="2268"/>
      <c r="AQ106" s="2234"/>
      <c r="AR106" s="28"/>
      <c r="AS106" s="2234"/>
      <c r="AT106" s="2268"/>
      <c r="AU106" s="2268"/>
      <c r="AV106" s="2268"/>
      <c r="AW106" s="671" t="str">
        <f t="shared" si="72"/>
        <v/>
      </c>
      <c r="BU106" s="3"/>
      <c r="BV106" s="3"/>
      <c r="BW106" s="4"/>
      <c r="CA106" s="31" t="str">
        <f t="shared" si="76"/>
        <v/>
      </c>
      <c r="CB106" s="31" t="str">
        <f t="shared" si="77"/>
        <v/>
      </c>
      <c r="CC106" s="31" t="str">
        <f t="shared" si="78"/>
        <v/>
      </c>
      <c r="CD106" s="31" t="str">
        <f t="shared" si="79"/>
        <v/>
      </c>
      <c r="CE106" s="31" t="str">
        <f t="shared" si="80"/>
        <v/>
      </c>
      <c r="CF106" s="31" t="str">
        <f t="shared" si="81"/>
        <v/>
      </c>
      <c r="CG106" s="31" t="str">
        <f t="shared" si="82"/>
        <v/>
      </c>
      <c r="CH106" s="32">
        <f t="shared" si="83"/>
        <v>0</v>
      </c>
      <c r="CI106" s="32">
        <f t="shared" si="84"/>
        <v>0</v>
      </c>
      <c r="CJ106" s="32">
        <f t="shared" si="85"/>
        <v>0</v>
      </c>
      <c r="CK106" s="32">
        <f t="shared" si="86"/>
        <v>0</v>
      </c>
      <c r="CL106" s="32">
        <f t="shared" si="87"/>
        <v>0</v>
      </c>
      <c r="CM106" s="32">
        <f t="shared" si="88"/>
        <v>0</v>
      </c>
      <c r="CN106" s="32">
        <f t="shared" si="89"/>
        <v>0</v>
      </c>
    </row>
    <row r="107" spans="1:92" ht="16.350000000000001" customHeight="1" x14ac:dyDescent="0.2">
      <c r="A107" s="3748" t="s">
        <v>140</v>
      </c>
      <c r="B107" s="3748"/>
      <c r="C107" s="3748"/>
      <c r="D107" s="2396">
        <f t="shared" si="73"/>
        <v>0</v>
      </c>
      <c r="E107" s="2264">
        <f>SUM(G107+I107+K107+M107+O107+Q107+S107+U107+W107)</f>
        <v>0</v>
      </c>
      <c r="F107" s="2266">
        <f>SUM(H107+J107+L107+N107+P107+R107+T107+V107+X107)</f>
        <v>0</v>
      </c>
      <c r="G107" s="2404"/>
      <c r="H107" s="2231"/>
      <c r="I107" s="2404"/>
      <c r="J107" s="2283"/>
      <c r="K107" s="2267"/>
      <c r="L107" s="2231"/>
      <c r="M107" s="2267"/>
      <c r="N107" s="2231"/>
      <c r="O107" s="2230"/>
      <c r="P107" s="2231"/>
      <c r="Q107" s="2230"/>
      <c r="R107" s="2231"/>
      <c r="S107" s="2230"/>
      <c r="T107" s="2231"/>
      <c r="U107" s="2230"/>
      <c r="V107" s="2231"/>
      <c r="W107" s="2230"/>
      <c r="X107" s="2231"/>
      <c r="Y107" s="2400"/>
      <c r="Z107" s="2398"/>
      <c r="AA107" s="2400"/>
      <c r="AB107" s="2398"/>
      <c r="AC107" s="2400"/>
      <c r="AD107" s="2398"/>
      <c r="AE107" s="2400"/>
      <c r="AF107" s="2398"/>
      <c r="AG107" s="2400"/>
      <c r="AH107" s="2398"/>
      <c r="AI107" s="2400"/>
      <c r="AJ107" s="2398"/>
      <c r="AK107" s="2400"/>
      <c r="AL107" s="2398"/>
      <c r="AM107" s="2400"/>
      <c r="AN107" s="2402"/>
      <c r="AO107" s="2268"/>
      <c r="AP107" s="2268"/>
      <c r="AQ107" s="2234"/>
      <c r="AR107" s="2403"/>
      <c r="AS107" s="2234"/>
      <c r="AT107" s="2268"/>
      <c r="AU107" s="2268"/>
      <c r="AV107" s="2268"/>
      <c r="AW107" s="671" t="str">
        <f t="shared" si="72"/>
        <v/>
      </c>
      <c r="BU107" s="3"/>
      <c r="BV107" s="3"/>
      <c r="BW107" s="4"/>
      <c r="CA107" s="31" t="str">
        <f t="shared" si="76"/>
        <v/>
      </c>
      <c r="CB107" s="31"/>
      <c r="CC107" s="31" t="str">
        <f t="shared" si="78"/>
        <v/>
      </c>
      <c r="CD107" s="31" t="str">
        <f t="shared" si="79"/>
        <v/>
      </c>
      <c r="CE107" s="31" t="str">
        <f t="shared" si="80"/>
        <v/>
      </c>
      <c r="CF107" s="31" t="str">
        <f t="shared" si="81"/>
        <v/>
      </c>
      <c r="CG107" s="31" t="str">
        <f t="shared" si="82"/>
        <v/>
      </c>
      <c r="CH107" s="32">
        <f t="shared" si="83"/>
        <v>0</v>
      </c>
      <c r="CI107" s="32"/>
      <c r="CJ107" s="32">
        <f t="shared" si="85"/>
        <v>0</v>
      </c>
      <c r="CK107" s="32">
        <f t="shared" si="86"/>
        <v>0</v>
      </c>
      <c r="CL107" s="32">
        <f t="shared" si="87"/>
        <v>0</v>
      </c>
      <c r="CM107" s="32">
        <f t="shared" si="88"/>
        <v>0</v>
      </c>
      <c r="CN107" s="32">
        <f t="shared" si="89"/>
        <v>0</v>
      </c>
    </row>
    <row r="108" spans="1:92" ht="16.350000000000001" customHeight="1" x14ac:dyDescent="0.2">
      <c r="A108" s="3748" t="s">
        <v>141</v>
      </c>
      <c r="B108" s="3748"/>
      <c r="C108" s="3748"/>
      <c r="D108" s="2396">
        <f t="shared" si="73"/>
        <v>18</v>
      </c>
      <c r="E108" s="2264">
        <f>SUM(Q108+S108+U108+W108+Y108+AA108+AC108+AE108+AG108+AI108+AK108+AM108)</f>
        <v>5</v>
      </c>
      <c r="F108" s="2266">
        <f>SUM(R108+T108+V108+X108+Z108+AB108+AD108+AF108+AH108+AJ108+AL108+AN108)</f>
        <v>13</v>
      </c>
      <c r="G108" s="2280"/>
      <c r="H108" s="2281"/>
      <c r="I108" s="2280"/>
      <c r="J108" s="2405"/>
      <c r="K108" s="2280"/>
      <c r="L108" s="2281"/>
      <c r="M108" s="2280"/>
      <c r="N108" s="2281"/>
      <c r="O108" s="2304"/>
      <c r="P108" s="2281"/>
      <c r="Q108" s="2230">
        <v>0</v>
      </c>
      <c r="R108" s="2231">
        <v>0</v>
      </c>
      <c r="S108" s="2230">
        <v>0</v>
      </c>
      <c r="T108" s="2231">
        <v>0</v>
      </c>
      <c r="U108" s="2230">
        <v>0</v>
      </c>
      <c r="V108" s="2231">
        <v>0</v>
      </c>
      <c r="W108" s="2230">
        <v>0</v>
      </c>
      <c r="X108" s="2231">
        <v>1</v>
      </c>
      <c r="Y108" s="2230">
        <v>0</v>
      </c>
      <c r="Z108" s="2231">
        <v>1</v>
      </c>
      <c r="AA108" s="2230">
        <v>0</v>
      </c>
      <c r="AB108" s="2231">
        <v>1</v>
      </c>
      <c r="AC108" s="2230">
        <v>2</v>
      </c>
      <c r="AD108" s="2231">
        <v>2</v>
      </c>
      <c r="AE108" s="2230">
        <v>1</v>
      </c>
      <c r="AF108" s="2231">
        <v>5</v>
      </c>
      <c r="AG108" s="2230">
        <v>1</v>
      </c>
      <c r="AH108" s="2231">
        <v>2</v>
      </c>
      <c r="AI108" s="2230">
        <v>1</v>
      </c>
      <c r="AJ108" s="2231">
        <v>1</v>
      </c>
      <c r="AK108" s="2230">
        <v>0</v>
      </c>
      <c r="AL108" s="2231">
        <v>0</v>
      </c>
      <c r="AM108" s="2230">
        <v>0</v>
      </c>
      <c r="AN108" s="2232">
        <v>0</v>
      </c>
      <c r="AO108" s="2268">
        <v>0</v>
      </c>
      <c r="AP108" s="2268">
        <v>0</v>
      </c>
      <c r="AQ108" s="2234">
        <v>18</v>
      </c>
      <c r="AR108" s="2234">
        <v>0</v>
      </c>
      <c r="AS108" s="2234"/>
      <c r="AT108" s="2268">
        <v>0</v>
      </c>
      <c r="AU108" s="2268">
        <v>0</v>
      </c>
      <c r="AV108" s="2268">
        <v>0</v>
      </c>
      <c r="AW108" s="671" t="str">
        <f t="shared" si="72"/>
        <v/>
      </c>
      <c r="BU108" s="3"/>
      <c r="BV108" s="3"/>
      <c r="BW108" s="4"/>
      <c r="CA108" s="31" t="str">
        <f t="shared" si="76"/>
        <v/>
      </c>
      <c r="CB108" s="31" t="str">
        <f t="shared" si="77"/>
        <v/>
      </c>
      <c r="CC108" s="31" t="str">
        <f t="shared" si="78"/>
        <v/>
      </c>
      <c r="CD108" s="31" t="str">
        <f t="shared" si="79"/>
        <v/>
      </c>
      <c r="CE108" s="31" t="str">
        <f t="shared" si="80"/>
        <v/>
      </c>
      <c r="CF108" s="31" t="str">
        <f t="shared" si="81"/>
        <v/>
      </c>
      <c r="CG108" s="31" t="str">
        <f t="shared" si="82"/>
        <v/>
      </c>
      <c r="CH108" s="32">
        <f t="shared" si="83"/>
        <v>0</v>
      </c>
      <c r="CI108" s="32">
        <f t="shared" si="84"/>
        <v>0</v>
      </c>
      <c r="CJ108" s="32">
        <f t="shared" si="85"/>
        <v>0</v>
      </c>
      <c r="CK108" s="32">
        <f t="shared" si="86"/>
        <v>0</v>
      </c>
      <c r="CL108" s="32">
        <f t="shared" si="87"/>
        <v>0</v>
      </c>
      <c r="CM108" s="32">
        <f t="shared" si="88"/>
        <v>0</v>
      </c>
      <c r="CN108" s="32">
        <f t="shared" si="89"/>
        <v>0</v>
      </c>
    </row>
    <row r="109" spans="1:92" ht="16.350000000000001" customHeight="1" x14ac:dyDescent="0.2">
      <c r="A109" s="3748" t="s">
        <v>142</v>
      </c>
      <c r="B109" s="3748"/>
      <c r="C109" s="3748"/>
      <c r="D109" s="2396">
        <f t="shared" si="73"/>
        <v>4</v>
      </c>
      <c r="E109" s="2264">
        <f t="shared" ref="E109:F110" si="90">SUM(Q109+S109+U109+W109+Y109+AA109+AC109+AE109+AG109+AI109+AK109+AM109)</f>
        <v>2</v>
      </c>
      <c r="F109" s="2266">
        <f t="shared" si="90"/>
        <v>2</v>
      </c>
      <c r="G109" s="2280"/>
      <c r="H109" s="2281"/>
      <c r="I109" s="2280"/>
      <c r="J109" s="2405"/>
      <c r="K109" s="2280"/>
      <c r="L109" s="2281"/>
      <c r="M109" s="2280"/>
      <c r="N109" s="2281"/>
      <c r="O109" s="2304"/>
      <c r="P109" s="2281"/>
      <c r="Q109" s="2230">
        <v>0</v>
      </c>
      <c r="R109" s="2231">
        <v>0</v>
      </c>
      <c r="S109" s="2230">
        <v>0</v>
      </c>
      <c r="T109" s="2231">
        <v>0</v>
      </c>
      <c r="U109" s="2230">
        <v>0</v>
      </c>
      <c r="V109" s="2231">
        <v>0</v>
      </c>
      <c r="W109" s="2230">
        <v>0</v>
      </c>
      <c r="X109" s="2231">
        <v>0</v>
      </c>
      <c r="Y109" s="2230">
        <v>0</v>
      </c>
      <c r="Z109" s="2231">
        <v>0</v>
      </c>
      <c r="AA109" s="2230">
        <v>0</v>
      </c>
      <c r="AB109" s="2231">
        <v>0</v>
      </c>
      <c r="AC109" s="2230">
        <v>0</v>
      </c>
      <c r="AD109" s="2231">
        <v>1</v>
      </c>
      <c r="AE109" s="2230">
        <v>1</v>
      </c>
      <c r="AF109" s="2231">
        <v>1</v>
      </c>
      <c r="AG109" s="2230">
        <v>0</v>
      </c>
      <c r="AH109" s="2231">
        <v>0</v>
      </c>
      <c r="AI109" s="2230">
        <v>0</v>
      </c>
      <c r="AJ109" s="2231">
        <v>0</v>
      </c>
      <c r="AK109" s="2230">
        <v>1</v>
      </c>
      <c r="AL109" s="2231">
        <v>0</v>
      </c>
      <c r="AM109" s="2230">
        <v>0</v>
      </c>
      <c r="AN109" s="2232">
        <v>0</v>
      </c>
      <c r="AO109" s="2268">
        <v>0</v>
      </c>
      <c r="AP109" s="2268">
        <v>0</v>
      </c>
      <c r="AQ109" s="2234">
        <v>4</v>
      </c>
      <c r="AR109" s="2234">
        <v>0</v>
      </c>
      <c r="AS109" s="2234"/>
      <c r="AT109" s="2268">
        <v>0</v>
      </c>
      <c r="AU109" s="2268">
        <v>0</v>
      </c>
      <c r="AV109" s="2268">
        <v>0</v>
      </c>
      <c r="AW109" s="671" t="str">
        <f t="shared" si="72"/>
        <v/>
      </c>
      <c r="BU109" s="3"/>
      <c r="BV109" s="3"/>
      <c r="BW109" s="4"/>
      <c r="CA109" s="31" t="str">
        <f t="shared" si="76"/>
        <v/>
      </c>
      <c r="CB109" s="31" t="str">
        <f t="shared" si="77"/>
        <v/>
      </c>
      <c r="CC109" s="31" t="str">
        <f t="shared" si="78"/>
        <v/>
      </c>
      <c r="CD109" s="31" t="str">
        <f t="shared" si="79"/>
        <v/>
      </c>
      <c r="CE109" s="31" t="str">
        <f t="shared" si="80"/>
        <v/>
      </c>
      <c r="CF109" s="31" t="str">
        <f t="shared" si="81"/>
        <v/>
      </c>
      <c r="CG109" s="31" t="str">
        <f t="shared" si="82"/>
        <v/>
      </c>
      <c r="CH109" s="32">
        <f t="shared" si="83"/>
        <v>0</v>
      </c>
      <c r="CI109" s="32">
        <f t="shared" si="84"/>
        <v>0</v>
      </c>
      <c r="CJ109" s="32">
        <f t="shared" si="85"/>
        <v>0</v>
      </c>
      <c r="CK109" s="32">
        <f t="shared" si="86"/>
        <v>0</v>
      </c>
      <c r="CL109" s="32">
        <f t="shared" si="87"/>
        <v>0</v>
      </c>
      <c r="CM109" s="32">
        <f t="shared" si="88"/>
        <v>0</v>
      </c>
      <c r="CN109" s="32">
        <f t="shared" si="89"/>
        <v>0</v>
      </c>
    </row>
    <row r="110" spans="1:92" ht="16.350000000000001" customHeight="1" x14ac:dyDescent="0.2">
      <c r="A110" s="3748" t="s">
        <v>143</v>
      </c>
      <c r="B110" s="3748"/>
      <c r="C110" s="3748"/>
      <c r="D110" s="2396">
        <f t="shared" si="73"/>
        <v>14</v>
      </c>
      <c r="E110" s="2264">
        <f t="shared" si="90"/>
        <v>3</v>
      </c>
      <c r="F110" s="2266">
        <f t="shared" si="90"/>
        <v>11</v>
      </c>
      <c r="G110" s="2280"/>
      <c r="H110" s="2281"/>
      <c r="I110" s="2280"/>
      <c r="J110" s="2405"/>
      <c r="K110" s="2280"/>
      <c r="L110" s="2281"/>
      <c r="M110" s="2280"/>
      <c r="N110" s="2281"/>
      <c r="O110" s="2304"/>
      <c r="P110" s="2281"/>
      <c r="Q110" s="2230">
        <v>0</v>
      </c>
      <c r="R110" s="2231">
        <v>0</v>
      </c>
      <c r="S110" s="2230">
        <v>0</v>
      </c>
      <c r="T110" s="2231">
        <v>0</v>
      </c>
      <c r="U110" s="2230">
        <v>0</v>
      </c>
      <c r="V110" s="2231">
        <v>0</v>
      </c>
      <c r="W110" s="2230">
        <v>1</v>
      </c>
      <c r="X110" s="2231">
        <v>0</v>
      </c>
      <c r="Y110" s="2230">
        <v>0</v>
      </c>
      <c r="Z110" s="2231">
        <v>3</v>
      </c>
      <c r="AA110" s="2230">
        <v>0</v>
      </c>
      <c r="AB110" s="2231">
        <v>2</v>
      </c>
      <c r="AC110" s="2230">
        <v>0</v>
      </c>
      <c r="AD110" s="2231">
        <v>2</v>
      </c>
      <c r="AE110" s="2230">
        <v>2</v>
      </c>
      <c r="AF110" s="2231">
        <v>3</v>
      </c>
      <c r="AG110" s="2230">
        <v>0</v>
      </c>
      <c r="AH110" s="2231">
        <v>1</v>
      </c>
      <c r="AI110" s="2230">
        <v>0</v>
      </c>
      <c r="AJ110" s="2231">
        <v>0</v>
      </c>
      <c r="AK110" s="2230">
        <v>0</v>
      </c>
      <c r="AL110" s="2231">
        <v>0</v>
      </c>
      <c r="AM110" s="2230">
        <v>0</v>
      </c>
      <c r="AN110" s="2232">
        <v>0</v>
      </c>
      <c r="AO110" s="2268">
        <v>0</v>
      </c>
      <c r="AP110" s="2268">
        <v>0</v>
      </c>
      <c r="AQ110" s="2234">
        <v>13</v>
      </c>
      <c r="AR110" s="2234">
        <v>0</v>
      </c>
      <c r="AS110" s="2234"/>
      <c r="AT110" s="2268">
        <v>0</v>
      </c>
      <c r="AU110" s="2268">
        <v>0</v>
      </c>
      <c r="AV110" s="2268">
        <v>0</v>
      </c>
      <c r="AW110" s="671" t="str">
        <f t="shared" si="72"/>
        <v/>
      </c>
      <c r="BU110" s="3"/>
      <c r="BV110" s="3"/>
      <c r="BW110" s="4"/>
      <c r="CA110" s="31" t="str">
        <f t="shared" si="76"/>
        <v/>
      </c>
      <c r="CB110" s="31" t="str">
        <f t="shared" si="77"/>
        <v/>
      </c>
      <c r="CC110" s="31" t="str">
        <f t="shared" si="78"/>
        <v/>
      </c>
      <c r="CD110" s="31" t="str">
        <f t="shared" si="79"/>
        <v/>
      </c>
      <c r="CE110" s="31" t="str">
        <f t="shared" si="80"/>
        <v/>
      </c>
      <c r="CF110" s="31" t="str">
        <f t="shared" si="81"/>
        <v/>
      </c>
      <c r="CG110" s="31" t="str">
        <f t="shared" si="82"/>
        <v/>
      </c>
      <c r="CH110" s="32">
        <f t="shared" si="83"/>
        <v>0</v>
      </c>
      <c r="CI110" s="32">
        <f t="shared" si="84"/>
        <v>0</v>
      </c>
      <c r="CJ110" s="32">
        <f t="shared" si="85"/>
        <v>0</v>
      </c>
      <c r="CK110" s="32">
        <f t="shared" si="86"/>
        <v>0</v>
      </c>
      <c r="CL110" s="32">
        <f t="shared" si="87"/>
        <v>0</v>
      </c>
      <c r="CM110" s="32">
        <f t="shared" si="88"/>
        <v>0</v>
      </c>
      <c r="CN110" s="32">
        <f t="shared" si="89"/>
        <v>0</v>
      </c>
    </row>
    <row r="111" spans="1:92" ht="16.350000000000001" customHeight="1" x14ac:dyDescent="0.2">
      <c r="A111" s="3740" t="s">
        <v>144</v>
      </c>
      <c r="B111" s="3741"/>
      <c r="C111" s="3742"/>
      <c r="D111" s="2396">
        <f t="shared" si="73"/>
        <v>0</v>
      </c>
      <c r="E111" s="2264">
        <f>SUM(Q111+S111+U111+W111+Y111)</f>
        <v>0</v>
      </c>
      <c r="F111" s="2266">
        <f>SUM(R111+T111+V111+X111+Z111)</f>
        <v>0</v>
      </c>
      <c r="G111" s="2397"/>
      <c r="H111" s="2398"/>
      <c r="I111" s="2397"/>
      <c r="J111" s="2399"/>
      <c r="K111" s="2397"/>
      <c r="L111" s="2398"/>
      <c r="M111" s="2397"/>
      <c r="N111" s="2398"/>
      <c r="O111" s="2400"/>
      <c r="P111" s="2398"/>
      <c r="Q111" s="2230"/>
      <c r="R111" s="2231"/>
      <c r="S111" s="2230"/>
      <c r="T111" s="2231"/>
      <c r="U111" s="2230"/>
      <c r="V111" s="2231"/>
      <c r="W111" s="2230"/>
      <c r="X111" s="2231"/>
      <c r="Y111" s="2230"/>
      <c r="Z111" s="2231"/>
      <c r="AA111" s="2400"/>
      <c r="AB111" s="2398"/>
      <c r="AC111" s="2400"/>
      <c r="AD111" s="2398"/>
      <c r="AE111" s="2400"/>
      <c r="AF111" s="2398"/>
      <c r="AG111" s="2400"/>
      <c r="AH111" s="2398"/>
      <c r="AI111" s="2400"/>
      <c r="AJ111" s="2398"/>
      <c r="AK111" s="2400"/>
      <c r="AL111" s="2398"/>
      <c r="AM111" s="2400"/>
      <c r="AN111" s="2402"/>
      <c r="AO111" s="2268"/>
      <c r="AP111" s="2268"/>
      <c r="AQ111" s="2234"/>
      <c r="AR111" s="2403"/>
      <c r="AS111" s="2234"/>
      <c r="AT111" s="2268"/>
      <c r="AU111" s="2268"/>
      <c r="AV111" s="2268"/>
      <c r="AW111" s="671" t="str">
        <f t="shared" si="72"/>
        <v/>
      </c>
      <c r="BU111" s="3"/>
      <c r="BV111" s="3"/>
      <c r="BW111" s="4"/>
      <c r="CA111" s="31" t="str">
        <f t="shared" si="76"/>
        <v/>
      </c>
      <c r="CB111" s="31"/>
      <c r="CC111" s="31" t="str">
        <f t="shared" si="78"/>
        <v/>
      </c>
      <c r="CD111" s="31"/>
      <c r="CE111" s="31" t="str">
        <f t="shared" si="80"/>
        <v/>
      </c>
      <c r="CF111" s="31" t="str">
        <f t="shared" si="81"/>
        <v/>
      </c>
      <c r="CG111" s="31" t="str">
        <f t="shared" si="82"/>
        <v/>
      </c>
      <c r="CH111" s="32">
        <f t="shared" si="83"/>
        <v>0</v>
      </c>
      <c r="CI111" s="32"/>
      <c r="CJ111" s="32">
        <f t="shared" si="85"/>
        <v>0</v>
      </c>
      <c r="CK111" s="32"/>
      <c r="CL111" s="32">
        <f t="shared" si="87"/>
        <v>0</v>
      </c>
      <c r="CM111" s="32">
        <f t="shared" si="88"/>
        <v>0</v>
      </c>
      <c r="CN111" s="32">
        <f t="shared" si="89"/>
        <v>0</v>
      </c>
    </row>
    <row r="112" spans="1:92" ht="16.350000000000001" customHeight="1" x14ac:dyDescent="0.2">
      <c r="A112" s="3740" t="s">
        <v>145</v>
      </c>
      <c r="B112" s="3741"/>
      <c r="C112" s="3742"/>
      <c r="D112" s="2396">
        <f t="shared" si="73"/>
        <v>0</v>
      </c>
      <c r="E112" s="2264">
        <f>SUM(Q112+S112+U112+W112+Y112+AA112+AC112+AE112+AG112+AI112+AK112+AM112)</f>
        <v>0</v>
      </c>
      <c r="F112" s="2266">
        <f>SUM(R112+T112+V112+X112+Z112+AB112+AD112+AF112+AH112+AJ112+AL112+AN112)</f>
        <v>0</v>
      </c>
      <c r="G112" s="2397"/>
      <c r="H112" s="2398"/>
      <c r="I112" s="2397"/>
      <c r="J112" s="2399"/>
      <c r="K112" s="2397"/>
      <c r="L112" s="2398"/>
      <c r="M112" s="2397"/>
      <c r="N112" s="2398"/>
      <c r="O112" s="2400"/>
      <c r="P112" s="2398"/>
      <c r="Q112" s="2230"/>
      <c r="R112" s="2231"/>
      <c r="S112" s="2230"/>
      <c r="T112" s="2231"/>
      <c r="U112" s="2230"/>
      <c r="V112" s="2231"/>
      <c r="W112" s="2230"/>
      <c r="X112" s="2231"/>
      <c r="Y112" s="2230"/>
      <c r="Z112" s="2231"/>
      <c r="AA112" s="2230"/>
      <c r="AB112" s="2231"/>
      <c r="AC112" s="2230"/>
      <c r="AD112" s="2231"/>
      <c r="AE112" s="2230"/>
      <c r="AF112" s="2231"/>
      <c r="AG112" s="2230"/>
      <c r="AH112" s="2231"/>
      <c r="AI112" s="2230"/>
      <c r="AJ112" s="2231"/>
      <c r="AK112" s="2230"/>
      <c r="AL112" s="2231"/>
      <c r="AM112" s="2230"/>
      <c r="AN112" s="2232"/>
      <c r="AO112" s="2268"/>
      <c r="AP112" s="2268"/>
      <c r="AQ112" s="2234"/>
      <c r="AR112" s="2234"/>
      <c r="AS112" s="2234"/>
      <c r="AT112" s="2268"/>
      <c r="AU112" s="2268"/>
      <c r="AV112" s="2268"/>
      <c r="AW112" s="671" t="str">
        <f t="shared" si="72"/>
        <v/>
      </c>
      <c r="BU112" s="3"/>
      <c r="BV112" s="3"/>
      <c r="BW112" s="4"/>
      <c r="CA112" s="31" t="str">
        <f t="shared" si="76"/>
        <v/>
      </c>
      <c r="CB112" s="31" t="str">
        <f t="shared" si="77"/>
        <v/>
      </c>
      <c r="CC112" s="31" t="str">
        <f t="shared" si="78"/>
        <v/>
      </c>
      <c r="CD112" s="31" t="str">
        <f t="shared" si="79"/>
        <v/>
      </c>
      <c r="CE112" s="31" t="str">
        <f t="shared" si="80"/>
        <v/>
      </c>
      <c r="CF112" s="31" t="str">
        <f t="shared" si="81"/>
        <v/>
      </c>
      <c r="CG112" s="31" t="str">
        <f t="shared" si="82"/>
        <v/>
      </c>
      <c r="CH112" s="32">
        <f t="shared" si="83"/>
        <v>0</v>
      </c>
      <c r="CI112" s="32">
        <f t="shared" si="84"/>
        <v>0</v>
      </c>
      <c r="CJ112" s="32">
        <f t="shared" si="85"/>
        <v>0</v>
      </c>
      <c r="CK112" s="32">
        <f t="shared" si="86"/>
        <v>0</v>
      </c>
      <c r="CL112" s="32">
        <f t="shared" si="87"/>
        <v>0</v>
      </c>
      <c r="CM112" s="32">
        <f t="shared" si="88"/>
        <v>0</v>
      </c>
      <c r="CN112" s="32">
        <f t="shared" si="89"/>
        <v>0</v>
      </c>
    </row>
    <row r="113" spans="1:92" ht="16.350000000000001" customHeight="1" x14ac:dyDescent="0.2">
      <c r="A113" s="3740" t="s">
        <v>146</v>
      </c>
      <c r="B113" s="3741"/>
      <c r="C113" s="3742"/>
      <c r="D113" s="2396">
        <f t="shared" si="73"/>
        <v>0</v>
      </c>
      <c r="E113" s="2264">
        <f>SUM(Q113+S113+U113+W113+Y113+AA113+AC113+AE113+AG113+AI113+AK113+AM113)</f>
        <v>0</v>
      </c>
      <c r="F113" s="2266">
        <f>SUM(R113+T113+V113+X113+Z113+AB113+AD113+AF113+AH113+AJ113+AL113+AN113)</f>
        <v>0</v>
      </c>
      <c r="G113" s="2397"/>
      <c r="H113" s="2398"/>
      <c r="I113" s="2397"/>
      <c r="J113" s="2399"/>
      <c r="K113" s="2397"/>
      <c r="L113" s="2398"/>
      <c r="M113" s="2397"/>
      <c r="N113" s="2398"/>
      <c r="O113" s="2400"/>
      <c r="P113" s="2398"/>
      <c r="Q113" s="2230"/>
      <c r="R113" s="2231"/>
      <c r="S113" s="2230"/>
      <c r="T113" s="2231"/>
      <c r="U113" s="2230"/>
      <c r="V113" s="2231"/>
      <c r="W113" s="2230"/>
      <c r="X113" s="2231"/>
      <c r="Y113" s="2230"/>
      <c r="Z113" s="2231"/>
      <c r="AA113" s="2230"/>
      <c r="AB113" s="2231"/>
      <c r="AC113" s="2230"/>
      <c r="AD113" s="2231"/>
      <c r="AE113" s="2230"/>
      <c r="AF113" s="2231"/>
      <c r="AG113" s="2230"/>
      <c r="AH113" s="2231"/>
      <c r="AI113" s="2230"/>
      <c r="AJ113" s="2231"/>
      <c r="AK113" s="2230"/>
      <c r="AL113" s="2231"/>
      <c r="AM113" s="2230"/>
      <c r="AN113" s="2232"/>
      <c r="AO113" s="2268"/>
      <c r="AP113" s="2268"/>
      <c r="AQ113" s="2234"/>
      <c r="AR113" s="2234"/>
      <c r="AS113" s="2234"/>
      <c r="AT113" s="2268"/>
      <c r="AU113" s="2268"/>
      <c r="AV113" s="2268"/>
      <c r="AW113" s="671" t="str">
        <f t="shared" si="72"/>
        <v/>
      </c>
      <c r="BU113" s="3"/>
      <c r="BV113" s="3"/>
      <c r="BW113" s="4"/>
      <c r="CA113" s="31" t="str">
        <f t="shared" si="76"/>
        <v/>
      </c>
      <c r="CB113" s="31" t="str">
        <f t="shared" si="77"/>
        <v/>
      </c>
      <c r="CC113" s="31" t="str">
        <f t="shared" si="78"/>
        <v/>
      </c>
      <c r="CD113" s="31" t="str">
        <f t="shared" si="79"/>
        <v/>
      </c>
      <c r="CE113" s="31" t="str">
        <f t="shared" si="80"/>
        <v/>
      </c>
      <c r="CF113" s="31" t="str">
        <f t="shared" si="81"/>
        <v/>
      </c>
      <c r="CG113" s="31" t="str">
        <f t="shared" si="82"/>
        <v/>
      </c>
      <c r="CH113" s="32">
        <f t="shared" si="83"/>
        <v>0</v>
      </c>
      <c r="CI113" s="32">
        <f t="shared" si="84"/>
        <v>0</v>
      </c>
      <c r="CJ113" s="32">
        <f t="shared" si="85"/>
        <v>0</v>
      </c>
      <c r="CK113" s="32">
        <f t="shared" si="86"/>
        <v>0</v>
      </c>
      <c r="CL113" s="32">
        <f t="shared" si="87"/>
        <v>0</v>
      </c>
      <c r="CM113" s="32">
        <f t="shared" si="88"/>
        <v>0</v>
      </c>
      <c r="CN113" s="32">
        <f t="shared" si="89"/>
        <v>0</v>
      </c>
    </row>
    <row r="114" spans="1:92" ht="16.350000000000001" customHeight="1" x14ac:dyDescent="0.2">
      <c r="A114" s="3740" t="s">
        <v>147</v>
      </c>
      <c r="B114" s="3741"/>
      <c r="C114" s="3742"/>
      <c r="D114" s="2396">
        <f t="shared" si="73"/>
        <v>0</v>
      </c>
      <c r="E114" s="2264">
        <f t="shared" si="74"/>
        <v>0</v>
      </c>
      <c r="F114" s="2266">
        <f t="shared" si="75"/>
        <v>0</v>
      </c>
      <c r="G114" s="2404"/>
      <c r="H114" s="2406"/>
      <c r="I114" s="2267"/>
      <c r="J114" s="2283"/>
      <c r="K114" s="2267"/>
      <c r="L114" s="2231"/>
      <c r="M114" s="2267"/>
      <c r="N114" s="2231"/>
      <c r="O114" s="2230"/>
      <c r="P114" s="2231"/>
      <c r="Q114" s="2230"/>
      <c r="R114" s="2231"/>
      <c r="S114" s="2230"/>
      <c r="T114" s="2231"/>
      <c r="U114" s="2230"/>
      <c r="V114" s="2231"/>
      <c r="W114" s="2230"/>
      <c r="X114" s="2231"/>
      <c r="Y114" s="2230"/>
      <c r="Z114" s="2231"/>
      <c r="AA114" s="2230"/>
      <c r="AB114" s="2231"/>
      <c r="AC114" s="2230"/>
      <c r="AD114" s="2231"/>
      <c r="AE114" s="2230"/>
      <c r="AF114" s="2231"/>
      <c r="AG114" s="2230"/>
      <c r="AH114" s="2231"/>
      <c r="AI114" s="2230"/>
      <c r="AJ114" s="2231"/>
      <c r="AK114" s="2230"/>
      <c r="AL114" s="2231"/>
      <c r="AM114" s="2230"/>
      <c r="AN114" s="2232"/>
      <c r="AO114" s="2268"/>
      <c r="AP114" s="2268"/>
      <c r="AQ114" s="2234"/>
      <c r="AR114" s="2234"/>
      <c r="AS114" s="2234"/>
      <c r="AT114" s="2268"/>
      <c r="AU114" s="2268"/>
      <c r="AV114" s="2268"/>
      <c r="AW114" s="671" t="str">
        <f t="shared" si="72"/>
        <v/>
      </c>
      <c r="BU114" s="3"/>
      <c r="BV114" s="3"/>
      <c r="BW114" s="4"/>
      <c r="CA114" s="31" t="str">
        <f t="shared" si="76"/>
        <v/>
      </c>
      <c r="CB114" s="31" t="str">
        <f t="shared" si="77"/>
        <v/>
      </c>
      <c r="CC114" s="31" t="str">
        <f t="shared" si="78"/>
        <v/>
      </c>
      <c r="CD114" s="31" t="str">
        <f t="shared" si="79"/>
        <v/>
      </c>
      <c r="CE114" s="31" t="str">
        <f t="shared" si="80"/>
        <v/>
      </c>
      <c r="CF114" s="31" t="str">
        <f t="shared" si="81"/>
        <v/>
      </c>
      <c r="CG114" s="31" t="str">
        <f t="shared" si="82"/>
        <v/>
      </c>
      <c r="CH114" s="32">
        <f t="shared" si="83"/>
        <v>0</v>
      </c>
      <c r="CI114" s="32">
        <f t="shared" si="84"/>
        <v>0</v>
      </c>
      <c r="CJ114" s="32">
        <f t="shared" si="85"/>
        <v>0</v>
      </c>
      <c r="CK114" s="32">
        <f t="shared" si="86"/>
        <v>0</v>
      </c>
      <c r="CL114" s="32">
        <f t="shared" si="87"/>
        <v>0</v>
      </c>
      <c r="CM114" s="32">
        <f t="shared" si="88"/>
        <v>0</v>
      </c>
      <c r="CN114" s="32">
        <f t="shared" si="89"/>
        <v>0</v>
      </c>
    </row>
    <row r="115" spans="1:92" ht="16.350000000000001" customHeight="1" x14ac:dyDescent="0.2">
      <c r="A115" s="3740" t="s">
        <v>148</v>
      </c>
      <c r="B115" s="3741"/>
      <c r="C115" s="3742"/>
      <c r="D115" s="2396">
        <f t="shared" si="73"/>
        <v>0</v>
      </c>
      <c r="E115" s="2264">
        <f t="shared" si="74"/>
        <v>0</v>
      </c>
      <c r="F115" s="2266">
        <f t="shared" si="75"/>
        <v>0</v>
      </c>
      <c r="G115" s="2404"/>
      <c r="H115" s="2406"/>
      <c r="I115" s="2267"/>
      <c r="J115" s="2283"/>
      <c r="K115" s="2267"/>
      <c r="L115" s="2231"/>
      <c r="M115" s="2267"/>
      <c r="N115" s="2231"/>
      <c r="O115" s="2230"/>
      <c r="P115" s="2231"/>
      <c r="Q115" s="2230"/>
      <c r="R115" s="2231"/>
      <c r="S115" s="2230"/>
      <c r="T115" s="2231"/>
      <c r="U115" s="2230"/>
      <c r="V115" s="2231"/>
      <c r="W115" s="2230"/>
      <c r="X115" s="2231"/>
      <c r="Y115" s="2230"/>
      <c r="Z115" s="2231"/>
      <c r="AA115" s="2230"/>
      <c r="AB115" s="2231"/>
      <c r="AC115" s="2230"/>
      <c r="AD115" s="2231"/>
      <c r="AE115" s="2230"/>
      <c r="AF115" s="2231"/>
      <c r="AG115" s="2230"/>
      <c r="AH115" s="2231"/>
      <c r="AI115" s="2230"/>
      <c r="AJ115" s="2231"/>
      <c r="AK115" s="2230"/>
      <c r="AL115" s="2231"/>
      <c r="AM115" s="2230"/>
      <c r="AN115" s="2232"/>
      <c r="AO115" s="2268"/>
      <c r="AP115" s="2268"/>
      <c r="AQ115" s="2234"/>
      <c r="AR115" s="2234"/>
      <c r="AS115" s="2234"/>
      <c r="AT115" s="2268"/>
      <c r="AU115" s="2268"/>
      <c r="AV115" s="2268"/>
      <c r="AW115" s="671" t="str">
        <f t="shared" si="72"/>
        <v/>
      </c>
      <c r="BU115" s="3"/>
      <c r="BV115" s="3"/>
      <c r="BW115" s="4"/>
      <c r="CA115" s="31" t="str">
        <f t="shared" si="76"/>
        <v/>
      </c>
      <c r="CB115" s="31" t="str">
        <f t="shared" si="77"/>
        <v/>
      </c>
      <c r="CC115" s="31" t="str">
        <f t="shared" si="78"/>
        <v/>
      </c>
      <c r="CD115" s="31" t="str">
        <f t="shared" si="79"/>
        <v/>
      </c>
      <c r="CE115" s="31" t="str">
        <f t="shared" si="80"/>
        <v/>
      </c>
      <c r="CF115" s="31" t="str">
        <f t="shared" si="81"/>
        <v/>
      </c>
      <c r="CG115" s="31" t="str">
        <f t="shared" si="82"/>
        <v/>
      </c>
      <c r="CH115" s="32">
        <f t="shared" si="83"/>
        <v>0</v>
      </c>
      <c r="CI115" s="32">
        <f t="shared" si="84"/>
        <v>0</v>
      </c>
      <c r="CJ115" s="32">
        <f t="shared" si="85"/>
        <v>0</v>
      </c>
      <c r="CK115" s="32">
        <f t="shared" si="86"/>
        <v>0</v>
      </c>
      <c r="CL115" s="32">
        <f t="shared" si="87"/>
        <v>0</v>
      </c>
      <c r="CM115" s="32">
        <f t="shared" si="88"/>
        <v>0</v>
      </c>
      <c r="CN115" s="32">
        <f t="shared" si="89"/>
        <v>0</v>
      </c>
    </row>
    <row r="116" spans="1:92" ht="16.350000000000001" customHeight="1" x14ac:dyDescent="0.2">
      <c r="A116" s="3740" t="s">
        <v>149</v>
      </c>
      <c r="B116" s="3741"/>
      <c r="C116" s="3742"/>
      <c r="D116" s="2396">
        <f t="shared" si="73"/>
        <v>0</v>
      </c>
      <c r="E116" s="2264">
        <f t="shared" si="74"/>
        <v>0</v>
      </c>
      <c r="F116" s="2266">
        <f t="shared" si="75"/>
        <v>0</v>
      </c>
      <c r="G116" s="2404"/>
      <c r="H116" s="2406"/>
      <c r="I116" s="2267"/>
      <c r="J116" s="2283"/>
      <c r="K116" s="2267"/>
      <c r="L116" s="2231"/>
      <c r="M116" s="2267"/>
      <c r="N116" s="2231"/>
      <c r="O116" s="2230"/>
      <c r="P116" s="2231"/>
      <c r="Q116" s="2230"/>
      <c r="R116" s="2231"/>
      <c r="S116" s="2230"/>
      <c r="T116" s="2231"/>
      <c r="U116" s="2230"/>
      <c r="V116" s="2231"/>
      <c r="W116" s="2230"/>
      <c r="X116" s="2231"/>
      <c r="Y116" s="2230"/>
      <c r="Z116" s="2231"/>
      <c r="AA116" s="2230"/>
      <c r="AB116" s="2231"/>
      <c r="AC116" s="2230"/>
      <c r="AD116" s="2231"/>
      <c r="AE116" s="2230"/>
      <c r="AF116" s="2231"/>
      <c r="AG116" s="2230"/>
      <c r="AH116" s="2231"/>
      <c r="AI116" s="2230"/>
      <c r="AJ116" s="2231"/>
      <c r="AK116" s="2230"/>
      <c r="AL116" s="2231"/>
      <c r="AM116" s="2230"/>
      <c r="AN116" s="2232"/>
      <c r="AO116" s="2268"/>
      <c r="AP116" s="2268"/>
      <c r="AQ116" s="2234"/>
      <c r="AR116" s="2234"/>
      <c r="AS116" s="2234"/>
      <c r="AT116" s="2268"/>
      <c r="AU116" s="2268"/>
      <c r="AV116" s="2268"/>
      <c r="AW116" s="671" t="str">
        <f t="shared" si="72"/>
        <v/>
      </c>
      <c r="BU116" s="3"/>
      <c r="BV116" s="3"/>
      <c r="BW116" s="4"/>
      <c r="CA116" s="31" t="str">
        <f t="shared" si="76"/>
        <v/>
      </c>
      <c r="CB116" s="31" t="str">
        <f t="shared" si="77"/>
        <v/>
      </c>
      <c r="CC116" s="31" t="str">
        <f t="shared" si="78"/>
        <v/>
      </c>
      <c r="CD116" s="31" t="str">
        <f t="shared" si="79"/>
        <v/>
      </c>
      <c r="CE116" s="31" t="str">
        <f t="shared" si="80"/>
        <v/>
      </c>
      <c r="CF116" s="31" t="str">
        <f t="shared" si="81"/>
        <v/>
      </c>
      <c r="CG116" s="31" t="str">
        <f t="shared" si="82"/>
        <v/>
      </c>
      <c r="CH116" s="32">
        <f t="shared" si="83"/>
        <v>0</v>
      </c>
      <c r="CI116" s="32">
        <f t="shared" si="84"/>
        <v>0</v>
      </c>
      <c r="CJ116" s="32">
        <f t="shared" si="85"/>
        <v>0</v>
      </c>
      <c r="CK116" s="32">
        <f t="shared" si="86"/>
        <v>0</v>
      </c>
      <c r="CL116" s="32">
        <f t="shared" si="87"/>
        <v>0</v>
      </c>
      <c r="CM116" s="32">
        <f t="shared" si="88"/>
        <v>0</v>
      </c>
      <c r="CN116" s="32">
        <f t="shared" si="89"/>
        <v>0</v>
      </c>
    </row>
    <row r="117" spans="1:92" ht="16.350000000000001" customHeight="1" x14ac:dyDescent="0.2">
      <c r="A117" s="3740" t="s">
        <v>150</v>
      </c>
      <c r="B117" s="3741"/>
      <c r="C117" s="3742"/>
      <c r="D117" s="2396">
        <f t="shared" si="73"/>
        <v>0</v>
      </c>
      <c r="E117" s="2264">
        <f t="shared" si="74"/>
        <v>0</v>
      </c>
      <c r="F117" s="2266">
        <f t="shared" si="75"/>
        <v>0</v>
      </c>
      <c r="G117" s="2404"/>
      <c r="H117" s="2406"/>
      <c r="I117" s="2267"/>
      <c r="J117" s="2283"/>
      <c r="K117" s="2267"/>
      <c r="L117" s="2231"/>
      <c r="M117" s="2267"/>
      <c r="N117" s="2231"/>
      <c r="O117" s="2230"/>
      <c r="P117" s="2231"/>
      <c r="Q117" s="2230"/>
      <c r="R117" s="2231"/>
      <c r="S117" s="2230"/>
      <c r="T117" s="2231"/>
      <c r="U117" s="2230"/>
      <c r="V117" s="2231"/>
      <c r="W117" s="2230"/>
      <c r="X117" s="2231"/>
      <c r="Y117" s="2230"/>
      <c r="Z117" s="2231"/>
      <c r="AA117" s="2230"/>
      <c r="AB117" s="2231"/>
      <c r="AC117" s="2230"/>
      <c r="AD117" s="2231"/>
      <c r="AE117" s="2230"/>
      <c r="AF117" s="2231"/>
      <c r="AG117" s="2230"/>
      <c r="AH117" s="2231"/>
      <c r="AI117" s="2230"/>
      <c r="AJ117" s="2231"/>
      <c r="AK117" s="2230"/>
      <c r="AL117" s="2231"/>
      <c r="AM117" s="2230"/>
      <c r="AN117" s="2232"/>
      <c r="AO117" s="2268"/>
      <c r="AP117" s="2268"/>
      <c r="AQ117" s="2234"/>
      <c r="AR117" s="2234"/>
      <c r="AS117" s="2234"/>
      <c r="AT117" s="2268"/>
      <c r="AU117" s="2268"/>
      <c r="AV117" s="2268"/>
      <c r="AW117" s="671" t="str">
        <f t="shared" si="72"/>
        <v/>
      </c>
      <c r="BU117" s="3"/>
      <c r="BV117" s="3"/>
      <c r="BW117" s="4"/>
      <c r="CA117" s="31" t="str">
        <f t="shared" si="76"/>
        <v/>
      </c>
      <c r="CB117" s="31" t="str">
        <f t="shared" si="77"/>
        <v/>
      </c>
      <c r="CC117" s="31" t="str">
        <f t="shared" si="78"/>
        <v/>
      </c>
      <c r="CD117" s="31" t="str">
        <f t="shared" si="79"/>
        <v/>
      </c>
      <c r="CE117" s="31" t="str">
        <f t="shared" si="80"/>
        <v/>
      </c>
      <c r="CF117" s="31" t="str">
        <f t="shared" si="81"/>
        <v/>
      </c>
      <c r="CG117" s="31" t="str">
        <f t="shared" si="82"/>
        <v/>
      </c>
      <c r="CH117" s="32">
        <f t="shared" si="83"/>
        <v>0</v>
      </c>
      <c r="CI117" s="32">
        <f t="shared" si="84"/>
        <v>0</v>
      </c>
      <c r="CJ117" s="32">
        <f t="shared" si="85"/>
        <v>0</v>
      </c>
      <c r="CK117" s="32">
        <f t="shared" si="86"/>
        <v>0</v>
      </c>
      <c r="CL117" s="32">
        <f t="shared" si="87"/>
        <v>0</v>
      </c>
      <c r="CM117" s="32">
        <f t="shared" si="88"/>
        <v>0</v>
      </c>
      <c r="CN117" s="32">
        <f t="shared" si="89"/>
        <v>0</v>
      </c>
    </row>
    <row r="118" spans="1:92" ht="16.350000000000001" customHeight="1" x14ac:dyDescent="0.2">
      <c r="A118" s="3748" t="s">
        <v>151</v>
      </c>
      <c r="B118" s="3748"/>
      <c r="C118" s="3748"/>
      <c r="D118" s="2396">
        <f t="shared" si="73"/>
        <v>0</v>
      </c>
      <c r="E118" s="2264">
        <f>SUM(S118+U118+W118+Y118+AA118+AC118+AE118+AG118+AI118+AK118+AM118)</f>
        <v>0</v>
      </c>
      <c r="F118" s="2266">
        <f>SUM(T118+V118+X118+Z118+AB118+AD118+AF118+AH118+AJ118+AL118+AN118)</f>
        <v>0</v>
      </c>
      <c r="G118" s="2280"/>
      <c r="H118" s="2281"/>
      <c r="I118" s="2280"/>
      <c r="J118" s="2405"/>
      <c r="K118" s="2280"/>
      <c r="L118" s="2281"/>
      <c r="M118" s="2280"/>
      <c r="N118" s="2281"/>
      <c r="O118" s="2304"/>
      <c r="P118" s="2281"/>
      <c r="Q118" s="2304"/>
      <c r="R118" s="2281"/>
      <c r="S118" s="2230"/>
      <c r="T118" s="2231"/>
      <c r="U118" s="2230"/>
      <c r="V118" s="2231"/>
      <c r="W118" s="2230"/>
      <c r="X118" s="2231"/>
      <c r="Y118" s="2230"/>
      <c r="Z118" s="2231"/>
      <c r="AA118" s="2230"/>
      <c r="AB118" s="2231"/>
      <c r="AC118" s="2230"/>
      <c r="AD118" s="2231"/>
      <c r="AE118" s="2230"/>
      <c r="AF118" s="2231"/>
      <c r="AG118" s="2230"/>
      <c r="AH118" s="2231"/>
      <c r="AI118" s="2230"/>
      <c r="AJ118" s="2231"/>
      <c r="AK118" s="2230"/>
      <c r="AL118" s="2231"/>
      <c r="AM118" s="2230"/>
      <c r="AN118" s="2232"/>
      <c r="AO118" s="2268"/>
      <c r="AP118" s="2268"/>
      <c r="AQ118" s="2234"/>
      <c r="AR118" s="2234"/>
      <c r="AS118" s="2234"/>
      <c r="AT118" s="2268"/>
      <c r="AU118" s="2268"/>
      <c r="AV118" s="2268"/>
      <c r="AW118" s="671" t="str">
        <f t="shared" si="72"/>
        <v/>
      </c>
      <c r="BU118" s="3"/>
      <c r="BV118" s="3"/>
      <c r="BW118" s="4"/>
      <c r="CA118" s="31" t="str">
        <f t="shared" si="76"/>
        <v/>
      </c>
      <c r="CB118" s="31" t="str">
        <f t="shared" si="77"/>
        <v/>
      </c>
      <c r="CC118" s="31" t="str">
        <f t="shared" si="78"/>
        <v/>
      </c>
      <c r="CD118" s="31" t="str">
        <f t="shared" si="79"/>
        <v/>
      </c>
      <c r="CE118" s="31" t="str">
        <f t="shared" si="80"/>
        <v/>
      </c>
      <c r="CF118" s="31" t="str">
        <f t="shared" si="81"/>
        <v/>
      </c>
      <c r="CG118" s="31" t="str">
        <f t="shared" si="82"/>
        <v/>
      </c>
      <c r="CH118" s="32">
        <f t="shared" si="83"/>
        <v>0</v>
      </c>
      <c r="CI118" s="32">
        <f t="shared" si="84"/>
        <v>0</v>
      </c>
      <c r="CJ118" s="32">
        <f t="shared" si="85"/>
        <v>0</v>
      </c>
      <c r="CK118" s="32">
        <f t="shared" si="86"/>
        <v>0</v>
      </c>
      <c r="CL118" s="32">
        <f t="shared" si="87"/>
        <v>0</v>
      </c>
      <c r="CM118" s="32">
        <f t="shared" si="88"/>
        <v>0</v>
      </c>
      <c r="CN118" s="32">
        <f t="shared" si="89"/>
        <v>0</v>
      </c>
    </row>
    <row r="119" spans="1:92" ht="16.350000000000001" customHeight="1" x14ac:dyDescent="0.2">
      <c r="A119" s="3748" t="s">
        <v>152</v>
      </c>
      <c r="B119" s="3748"/>
      <c r="C119" s="3748"/>
      <c r="D119" s="2396">
        <f t="shared" si="73"/>
        <v>14</v>
      </c>
      <c r="E119" s="2264">
        <f>SUM(S119+U119+W119+Y119+AA119+AC119+AE119+AG119+AI119+AK119+AM119)</f>
        <v>1</v>
      </c>
      <c r="F119" s="2266">
        <f>SUM(T119+V119+X119+Z119+AB119+AD119+AF119+AH119+AJ119+AL119+AN119)</f>
        <v>13</v>
      </c>
      <c r="G119" s="2397"/>
      <c r="H119" s="2398"/>
      <c r="I119" s="2397"/>
      <c r="J119" s="2399"/>
      <c r="K119" s="2397"/>
      <c r="L119" s="2398"/>
      <c r="M119" s="2397"/>
      <c r="N119" s="2398"/>
      <c r="O119" s="2400"/>
      <c r="P119" s="2398"/>
      <c r="Q119" s="2400"/>
      <c r="R119" s="2398"/>
      <c r="S119" s="2230">
        <v>0</v>
      </c>
      <c r="T119" s="2231">
        <v>0</v>
      </c>
      <c r="U119" s="2230">
        <v>0</v>
      </c>
      <c r="V119" s="2231">
        <v>0</v>
      </c>
      <c r="W119" s="2230">
        <v>0</v>
      </c>
      <c r="X119" s="2231">
        <v>0</v>
      </c>
      <c r="Y119" s="2230">
        <v>0</v>
      </c>
      <c r="Z119" s="2231">
        <v>0</v>
      </c>
      <c r="AA119" s="2230">
        <v>0</v>
      </c>
      <c r="AB119" s="2231">
        <v>1</v>
      </c>
      <c r="AC119" s="2230">
        <v>1</v>
      </c>
      <c r="AD119" s="2231">
        <v>0</v>
      </c>
      <c r="AE119" s="2230">
        <v>0</v>
      </c>
      <c r="AF119" s="2231">
        <v>5</v>
      </c>
      <c r="AG119" s="2230">
        <v>0</v>
      </c>
      <c r="AH119" s="2231">
        <v>6</v>
      </c>
      <c r="AI119" s="2230">
        <v>0</v>
      </c>
      <c r="AJ119" s="2231">
        <v>1</v>
      </c>
      <c r="AK119" s="2230">
        <v>0</v>
      </c>
      <c r="AL119" s="2231">
        <v>0</v>
      </c>
      <c r="AM119" s="2230">
        <v>0</v>
      </c>
      <c r="AN119" s="2232">
        <v>0</v>
      </c>
      <c r="AO119" s="2268">
        <v>0</v>
      </c>
      <c r="AP119" s="2268">
        <v>0</v>
      </c>
      <c r="AQ119" s="2234">
        <v>14</v>
      </c>
      <c r="AR119" s="2234">
        <v>0</v>
      </c>
      <c r="AS119" s="2234"/>
      <c r="AT119" s="2268">
        <v>0</v>
      </c>
      <c r="AU119" s="2268">
        <v>0</v>
      </c>
      <c r="AV119" s="2268">
        <v>0</v>
      </c>
      <c r="AW119" s="671" t="str">
        <f t="shared" si="72"/>
        <v/>
      </c>
      <c r="BU119" s="3"/>
      <c r="BV119" s="3"/>
      <c r="BW119" s="4"/>
      <c r="CA119" s="31" t="str">
        <f t="shared" si="76"/>
        <v/>
      </c>
      <c r="CB119" s="31" t="str">
        <f t="shared" si="77"/>
        <v/>
      </c>
      <c r="CC119" s="31" t="str">
        <f t="shared" si="78"/>
        <v/>
      </c>
      <c r="CD119" s="31" t="str">
        <f t="shared" si="79"/>
        <v/>
      </c>
      <c r="CE119" s="31" t="str">
        <f t="shared" si="80"/>
        <v/>
      </c>
      <c r="CF119" s="31" t="str">
        <f t="shared" si="81"/>
        <v/>
      </c>
      <c r="CG119" s="31" t="str">
        <f t="shared" si="82"/>
        <v/>
      </c>
      <c r="CH119" s="32">
        <f t="shared" si="83"/>
        <v>0</v>
      </c>
      <c r="CI119" s="32">
        <f t="shared" si="84"/>
        <v>0</v>
      </c>
      <c r="CJ119" s="32">
        <f t="shared" si="85"/>
        <v>0</v>
      </c>
      <c r="CK119" s="32">
        <f t="shared" si="86"/>
        <v>0</v>
      </c>
      <c r="CL119" s="32">
        <f t="shared" si="87"/>
        <v>0</v>
      </c>
      <c r="CM119" s="32">
        <f t="shared" si="88"/>
        <v>0</v>
      </c>
      <c r="CN119" s="32">
        <f t="shared" si="89"/>
        <v>0</v>
      </c>
    </row>
    <row r="120" spans="1:92" ht="16.350000000000001" customHeight="1" x14ac:dyDescent="0.2">
      <c r="A120" s="3740" t="s">
        <v>153</v>
      </c>
      <c r="B120" s="3741"/>
      <c r="C120" s="3742"/>
      <c r="D120" s="2396">
        <f t="shared" si="73"/>
        <v>28</v>
      </c>
      <c r="E120" s="2264">
        <f>SUM(U120+W120+Y120+AA120+AC120+AE120+AG120+AI120+AK120+AM120)</f>
        <v>12</v>
      </c>
      <c r="F120" s="2266">
        <f>SUM(V120+X120+Z120+AB120+AD120+AF120+AH120+AJ120+AL120+AN120)</f>
        <v>16</v>
      </c>
      <c r="G120" s="2397"/>
      <c r="H120" s="2398"/>
      <c r="I120" s="2397"/>
      <c r="J120" s="2399"/>
      <c r="K120" s="2397"/>
      <c r="L120" s="2398"/>
      <c r="M120" s="2397"/>
      <c r="N120" s="2398"/>
      <c r="O120" s="2400"/>
      <c r="P120" s="2398"/>
      <c r="Q120" s="2400"/>
      <c r="R120" s="2398"/>
      <c r="S120" s="2400"/>
      <c r="T120" s="2398"/>
      <c r="U120" s="2230">
        <v>0</v>
      </c>
      <c r="V120" s="2231">
        <v>0</v>
      </c>
      <c r="W120" s="2230">
        <v>0</v>
      </c>
      <c r="X120" s="2231">
        <v>0</v>
      </c>
      <c r="Y120" s="2230">
        <v>4</v>
      </c>
      <c r="Z120" s="2231">
        <v>0</v>
      </c>
      <c r="AA120" s="2230">
        <v>0</v>
      </c>
      <c r="AB120" s="2231">
        <v>3</v>
      </c>
      <c r="AC120" s="2230">
        <v>7</v>
      </c>
      <c r="AD120" s="2231">
        <v>6</v>
      </c>
      <c r="AE120" s="2230">
        <v>0</v>
      </c>
      <c r="AF120" s="2231">
        <v>1</v>
      </c>
      <c r="AG120" s="2230">
        <v>1</v>
      </c>
      <c r="AH120" s="2231">
        <v>4</v>
      </c>
      <c r="AI120" s="2230">
        <v>0</v>
      </c>
      <c r="AJ120" s="2231">
        <v>2</v>
      </c>
      <c r="AK120" s="2230">
        <v>0</v>
      </c>
      <c r="AL120" s="2231">
        <v>0</v>
      </c>
      <c r="AM120" s="2230">
        <v>0</v>
      </c>
      <c r="AN120" s="2232">
        <v>0</v>
      </c>
      <c r="AO120" s="2268">
        <v>0</v>
      </c>
      <c r="AP120" s="2268">
        <v>0</v>
      </c>
      <c r="AQ120" s="2234">
        <v>27</v>
      </c>
      <c r="AR120" s="2234">
        <v>0</v>
      </c>
      <c r="AS120" s="2234"/>
      <c r="AT120" s="2268">
        <v>1</v>
      </c>
      <c r="AU120" s="2268">
        <v>0</v>
      </c>
      <c r="AV120" s="2268">
        <v>0</v>
      </c>
      <c r="AW120" s="671" t="str">
        <f t="shared" si="72"/>
        <v/>
      </c>
      <c r="BU120" s="3"/>
      <c r="BV120" s="3"/>
      <c r="BW120" s="4"/>
      <c r="CA120" s="31" t="str">
        <f t="shared" si="76"/>
        <v/>
      </c>
      <c r="CB120" s="31" t="str">
        <f t="shared" si="77"/>
        <v/>
      </c>
      <c r="CC120" s="31" t="str">
        <f t="shared" si="78"/>
        <v/>
      </c>
      <c r="CD120" s="31" t="str">
        <f t="shared" si="79"/>
        <v/>
      </c>
      <c r="CE120" s="31" t="str">
        <f t="shared" si="80"/>
        <v/>
      </c>
      <c r="CF120" s="31" t="str">
        <f t="shared" si="81"/>
        <v/>
      </c>
      <c r="CG120" s="31" t="str">
        <f t="shared" si="82"/>
        <v/>
      </c>
      <c r="CH120" s="32">
        <f t="shared" si="83"/>
        <v>0</v>
      </c>
      <c r="CI120" s="32">
        <f t="shared" si="84"/>
        <v>0</v>
      </c>
      <c r="CJ120" s="32">
        <f t="shared" si="85"/>
        <v>0</v>
      </c>
      <c r="CK120" s="32">
        <f t="shared" si="86"/>
        <v>0</v>
      </c>
      <c r="CL120" s="32">
        <f t="shared" si="87"/>
        <v>0</v>
      </c>
      <c r="CM120" s="32">
        <f t="shared" si="88"/>
        <v>0</v>
      </c>
      <c r="CN120" s="32">
        <f t="shared" si="89"/>
        <v>0</v>
      </c>
    </row>
    <row r="121" spans="1:92" ht="16.350000000000001" customHeight="1" x14ac:dyDescent="0.2">
      <c r="A121" s="3740" t="s">
        <v>154</v>
      </c>
      <c r="B121" s="3741"/>
      <c r="C121" s="3742"/>
      <c r="D121" s="2396">
        <f t="shared" si="73"/>
        <v>0</v>
      </c>
      <c r="E121" s="2264">
        <f>SUM(Y121+AA121+AC121+AE121+AG121+AI121+AK121+AM121)</f>
        <v>0</v>
      </c>
      <c r="F121" s="2266">
        <f>SUM(Z121+AB121+AD121+AF121+AH121+AJ121+AL121+AN121)</f>
        <v>0</v>
      </c>
      <c r="G121" s="2397"/>
      <c r="H121" s="2398"/>
      <c r="I121" s="2397"/>
      <c r="J121" s="2399"/>
      <c r="K121" s="2397"/>
      <c r="L121" s="2398"/>
      <c r="M121" s="2397"/>
      <c r="N121" s="2398"/>
      <c r="O121" s="2400"/>
      <c r="P121" s="2398"/>
      <c r="Q121" s="2400"/>
      <c r="R121" s="2398"/>
      <c r="S121" s="2400"/>
      <c r="T121" s="2398"/>
      <c r="U121" s="2400"/>
      <c r="V121" s="2398"/>
      <c r="W121" s="2400"/>
      <c r="X121" s="2398"/>
      <c r="Y121" s="2230"/>
      <c r="Z121" s="2231"/>
      <c r="AA121" s="2230"/>
      <c r="AB121" s="2231"/>
      <c r="AC121" s="2230"/>
      <c r="AD121" s="2231"/>
      <c r="AE121" s="2230"/>
      <c r="AF121" s="2231"/>
      <c r="AG121" s="2230"/>
      <c r="AH121" s="2231"/>
      <c r="AI121" s="2230"/>
      <c r="AJ121" s="2231"/>
      <c r="AK121" s="2230"/>
      <c r="AL121" s="2231"/>
      <c r="AM121" s="2230"/>
      <c r="AN121" s="2232"/>
      <c r="AO121" s="2401"/>
      <c r="AP121" s="2268"/>
      <c r="AQ121" s="2234"/>
      <c r="AR121" s="2234"/>
      <c r="AS121" s="2234"/>
      <c r="AT121" s="2268"/>
      <c r="AU121" s="2268"/>
      <c r="AV121" s="2268"/>
      <c r="AW121" s="671" t="str">
        <f t="shared" si="72"/>
        <v/>
      </c>
      <c r="BU121" s="3"/>
      <c r="BV121" s="3"/>
      <c r="BW121" s="4"/>
      <c r="CA121" s="31"/>
      <c r="CB121" s="31" t="str">
        <f t="shared" si="77"/>
        <v/>
      </c>
      <c r="CC121" s="31" t="str">
        <f t="shared" si="78"/>
        <v/>
      </c>
      <c r="CD121" s="31" t="str">
        <f t="shared" si="79"/>
        <v/>
      </c>
      <c r="CE121" s="31" t="str">
        <f t="shared" si="80"/>
        <v/>
      </c>
      <c r="CF121" s="31" t="str">
        <f t="shared" si="81"/>
        <v/>
      </c>
      <c r="CG121" s="31" t="str">
        <f t="shared" si="82"/>
        <v/>
      </c>
      <c r="CH121" s="32"/>
      <c r="CI121" s="32">
        <f t="shared" si="84"/>
        <v>0</v>
      </c>
      <c r="CJ121" s="32">
        <f t="shared" si="85"/>
        <v>0</v>
      </c>
      <c r="CK121" s="32">
        <f t="shared" si="86"/>
        <v>0</v>
      </c>
      <c r="CL121" s="32">
        <f t="shared" si="87"/>
        <v>0</v>
      </c>
      <c r="CM121" s="32">
        <f t="shared" si="88"/>
        <v>0</v>
      </c>
      <c r="CN121" s="32">
        <f t="shared" si="89"/>
        <v>0</v>
      </c>
    </row>
    <row r="122" spans="1:92" ht="16.350000000000001" customHeight="1" x14ac:dyDescent="0.2">
      <c r="A122" s="3751" t="s">
        <v>155</v>
      </c>
      <c r="B122" s="3751"/>
      <c r="C122" s="3751"/>
      <c r="D122" s="2396">
        <f t="shared" si="73"/>
        <v>18</v>
      </c>
      <c r="E122" s="2264">
        <f t="shared" si="74"/>
        <v>5</v>
      </c>
      <c r="F122" s="2266">
        <f t="shared" si="75"/>
        <v>13</v>
      </c>
      <c r="G122" s="2267">
        <v>0</v>
      </c>
      <c r="H122" s="2231">
        <v>0</v>
      </c>
      <c r="I122" s="2267">
        <v>0</v>
      </c>
      <c r="J122" s="2283">
        <v>0</v>
      </c>
      <c r="K122" s="2267">
        <v>0</v>
      </c>
      <c r="L122" s="2231">
        <v>0</v>
      </c>
      <c r="M122" s="2267">
        <v>0</v>
      </c>
      <c r="N122" s="2231">
        <v>0</v>
      </c>
      <c r="O122" s="2230">
        <v>0</v>
      </c>
      <c r="P122" s="2231">
        <v>0</v>
      </c>
      <c r="Q122" s="2230">
        <v>0</v>
      </c>
      <c r="R122" s="2231">
        <v>0</v>
      </c>
      <c r="S122" s="2230">
        <v>0</v>
      </c>
      <c r="T122" s="2231">
        <v>0</v>
      </c>
      <c r="U122" s="2230">
        <v>0</v>
      </c>
      <c r="V122" s="2231">
        <v>0</v>
      </c>
      <c r="W122" s="2230">
        <v>0</v>
      </c>
      <c r="X122" s="2231">
        <v>1</v>
      </c>
      <c r="Y122" s="2230">
        <v>3</v>
      </c>
      <c r="Z122" s="2231">
        <v>6</v>
      </c>
      <c r="AA122" s="2230">
        <v>0</v>
      </c>
      <c r="AB122" s="2231">
        <v>0</v>
      </c>
      <c r="AC122" s="2230">
        <v>1</v>
      </c>
      <c r="AD122" s="2231">
        <v>0</v>
      </c>
      <c r="AE122" s="2230">
        <v>0</v>
      </c>
      <c r="AF122" s="2231">
        <v>0</v>
      </c>
      <c r="AG122" s="2230">
        <v>1</v>
      </c>
      <c r="AH122" s="2231">
        <v>3</v>
      </c>
      <c r="AI122" s="2230">
        <v>0</v>
      </c>
      <c r="AJ122" s="2231">
        <v>2</v>
      </c>
      <c r="AK122" s="2230">
        <v>0</v>
      </c>
      <c r="AL122" s="2231">
        <v>1</v>
      </c>
      <c r="AM122" s="2230">
        <v>0</v>
      </c>
      <c r="AN122" s="2232">
        <v>0</v>
      </c>
      <c r="AO122" s="2268">
        <v>0</v>
      </c>
      <c r="AP122" s="2268">
        <v>0</v>
      </c>
      <c r="AQ122" s="2234">
        <v>18</v>
      </c>
      <c r="AR122" s="2234">
        <v>0</v>
      </c>
      <c r="AS122" s="2234"/>
      <c r="AT122" s="2268">
        <v>0</v>
      </c>
      <c r="AU122" s="2268">
        <v>0</v>
      </c>
      <c r="AV122" s="2268">
        <v>0</v>
      </c>
      <c r="AW122" s="671" t="str">
        <f t="shared" si="72"/>
        <v/>
      </c>
      <c r="BU122" s="3"/>
      <c r="BV122" s="3"/>
      <c r="BW122" s="4"/>
      <c r="CA122" s="31" t="str">
        <f t="shared" si="76"/>
        <v/>
      </c>
      <c r="CB122" s="31" t="str">
        <f t="shared" si="77"/>
        <v/>
      </c>
      <c r="CC122" s="31" t="str">
        <f t="shared" si="78"/>
        <v/>
      </c>
      <c r="CD122" s="31" t="str">
        <f t="shared" si="79"/>
        <v/>
      </c>
      <c r="CE122" s="31" t="str">
        <f t="shared" si="80"/>
        <v/>
      </c>
      <c r="CF122" s="31" t="str">
        <f t="shared" si="81"/>
        <v/>
      </c>
      <c r="CG122" s="31" t="str">
        <f t="shared" si="82"/>
        <v/>
      </c>
      <c r="CH122" s="32">
        <f t="shared" si="83"/>
        <v>0</v>
      </c>
      <c r="CI122" s="32">
        <f t="shared" si="84"/>
        <v>0</v>
      </c>
      <c r="CJ122" s="32">
        <f t="shared" si="85"/>
        <v>0</v>
      </c>
      <c r="CK122" s="32">
        <f t="shared" si="86"/>
        <v>0</v>
      </c>
      <c r="CL122" s="32">
        <f t="shared" si="87"/>
        <v>0</v>
      </c>
      <c r="CM122" s="32">
        <f t="shared" si="88"/>
        <v>0</v>
      </c>
      <c r="CN122" s="32">
        <f t="shared" si="89"/>
        <v>0</v>
      </c>
    </row>
    <row r="123" spans="1:92" ht="16.350000000000001" customHeight="1" x14ac:dyDescent="0.2">
      <c r="A123" s="3724" t="s">
        <v>156</v>
      </c>
      <c r="B123" s="3031"/>
      <c r="C123" s="3752"/>
      <c r="D123" s="2396">
        <f t="shared" si="73"/>
        <v>0</v>
      </c>
      <c r="E123" s="2264">
        <f>SUM(Y123+AA123+AC123+AE123+AG123+AI123+AK123+AM123)</f>
        <v>0</v>
      </c>
      <c r="F123" s="2266">
        <f>SUM(Z123+AB123+AD123+AF123+AH123+AJ123+AL123+AN123)</f>
        <v>0</v>
      </c>
      <c r="G123" s="2397"/>
      <c r="H123" s="2398"/>
      <c r="I123" s="2397"/>
      <c r="J123" s="2399"/>
      <c r="K123" s="2397"/>
      <c r="L123" s="2398"/>
      <c r="M123" s="2397"/>
      <c r="N123" s="2398"/>
      <c r="O123" s="2400"/>
      <c r="P123" s="2398"/>
      <c r="Q123" s="2400"/>
      <c r="R123" s="2398"/>
      <c r="S123" s="2400"/>
      <c r="T123" s="2398"/>
      <c r="U123" s="2400"/>
      <c r="V123" s="2398"/>
      <c r="W123" s="2400"/>
      <c r="X123" s="2398"/>
      <c r="Y123" s="2230"/>
      <c r="Z123" s="2231"/>
      <c r="AA123" s="2230"/>
      <c r="AB123" s="2231"/>
      <c r="AC123" s="2230"/>
      <c r="AD123" s="2231"/>
      <c r="AE123" s="2230"/>
      <c r="AF123" s="2231"/>
      <c r="AG123" s="2230"/>
      <c r="AH123" s="2231"/>
      <c r="AI123" s="2230"/>
      <c r="AJ123" s="2231"/>
      <c r="AK123" s="2230"/>
      <c r="AL123" s="2231"/>
      <c r="AM123" s="2230"/>
      <c r="AN123" s="2232"/>
      <c r="AO123" s="2401"/>
      <c r="AP123" s="2268"/>
      <c r="AQ123" s="2234"/>
      <c r="AR123" s="2407"/>
      <c r="AS123" s="2234"/>
      <c r="AT123" s="2268"/>
      <c r="AU123" s="2268"/>
      <c r="AV123" s="2268"/>
      <c r="AW123" s="671" t="str">
        <f t="shared" si="72"/>
        <v/>
      </c>
      <c r="BU123" s="3"/>
      <c r="BV123" s="3"/>
      <c r="BW123" s="4"/>
      <c r="CA123" s="31"/>
      <c r="CB123" s="31" t="str">
        <f t="shared" si="77"/>
        <v/>
      </c>
      <c r="CC123" s="31" t="str">
        <f t="shared" si="78"/>
        <v/>
      </c>
      <c r="CD123" s="31" t="str">
        <f t="shared" si="79"/>
        <v/>
      </c>
      <c r="CE123" s="31" t="str">
        <f t="shared" si="80"/>
        <v/>
      </c>
      <c r="CF123" s="31" t="str">
        <f t="shared" si="81"/>
        <v/>
      </c>
      <c r="CG123" s="31" t="str">
        <f t="shared" si="82"/>
        <v/>
      </c>
      <c r="CH123" s="32"/>
      <c r="CI123" s="32">
        <f t="shared" si="84"/>
        <v>0</v>
      </c>
      <c r="CJ123" s="32">
        <f t="shared" si="85"/>
        <v>0</v>
      </c>
      <c r="CK123" s="32">
        <f t="shared" si="86"/>
        <v>0</v>
      </c>
      <c r="CL123" s="32">
        <f t="shared" si="87"/>
        <v>0</v>
      </c>
      <c r="CM123" s="32">
        <f t="shared" si="88"/>
        <v>0</v>
      </c>
      <c r="CN123" s="32">
        <f t="shared" si="89"/>
        <v>0</v>
      </c>
    </row>
    <row r="124" spans="1:92" ht="16.350000000000001" customHeight="1" x14ac:dyDescent="0.2">
      <c r="A124" s="3724" t="s">
        <v>157</v>
      </c>
      <c r="B124" s="3031"/>
      <c r="C124" s="3752"/>
      <c r="D124" s="2396">
        <f t="shared" si="73"/>
        <v>0</v>
      </c>
      <c r="E124" s="2264">
        <f t="shared" ref="E124:F129" si="91">SUM(Y124+AA124+AC124+AE124+AG124+AI124+AK124+AM124)</f>
        <v>0</v>
      </c>
      <c r="F124" s="2266">
        <f t="shared" si="91"/>
        <v>0</v>
      </c>
      <c r="G124" s="2397"/>
      <c r="H124" s="2398"/>
      <c r="I124" s="2397"/>
      <c r="J124" s="2399"/>
      <c r="K124" s="2397"/>
      <c r="L124" s="2398"/>
      <c r="M124" s="2397"/>
      <c r="N124" s="2398"/>
      <c r="O124" s="2400"/>
      <c r="P124" s="2398"/>
      <c r="Q124" s="2400"/>
      <c r="R124" s="2398"/>
      <c r="S124" s="2400"/>
      <c r="T124" s="2398"/>
      <c r="U124" s="2400"/>
      <c r="V124" s="2398"/>
      <c r="W124" s="2400"/>
      <c r="X124" s="2398"/>
      <c r="Y124" s="2230"/>
      <c r="Z124" s="2231"/>
      <c r="AA124" s="2230"/>
      <c r="AB124" s="2231"/>
      <c r="AC124" s="2230"/>
      <c r="AD124" s="2231"/>
      <c r="AE124" s="2230"/>
      <c r="AF124" s="2231"/>
      <c r="AG124" s="2230"/>
      <c r="AH124" s="2231"/>
      <c r="AI124" s="2230"/>
      <c r="AJ124" s="2231"/>
      <c r="AK124" s="2230"/>
      <c r="AL124" s="2231"/>
      <c r="AM124" s="2230"/>
      <c r="AN124" s="2232"/>
      <c r="AO124" s="2401"/>
      <c r="AP124" s="2268"/>
      <c r="AQ124" s="2234"/>
      <c r="AR124" s="2407"/>
      <c r="AS124" s="2234"/>
      <c r="AT124" s="2268"/>
      <c r="AU124" s="2268"/>
      <c r="AV124" s="2268"/>
      <c r="AW124" s="671" t="str">
        <f t="shared" si="72"/>
        <v/>
      </c>
      <c r="BU124" s="3"/>
      <c r="BV124" s="3"/>
      <c r="BW124" s="4"/>
      <c r="CA124" s="31"/>
      <c r="CB124" s="31" t="str">
        <f t="shared" si="77"/>
        <v/>
      </c>
      <c r="CC124" s="31" t="str">
        <f t="shared" si="78"/>
        <v/>
      </c>
      <c r="CD124" s="31" t="str">
        <f t="shared" si="79"/>
        <v/>
      </c>
      <c r="CE124" s="31" t="str">
        <f t="shared" si="80"/>
        <v/>
      </c>
      <c r="CF124" s="31" t="str">
        <f t="shared" si="81"/>
        <v/>
      </c>
      <c r="CG124" s="31" t="str">
        <f t="shared" si="82"/>
        <v/>
      </c>
      <c r="CH124" s="32"/>
      <c r="CI124" s="32">
        <f t="shared" si="84"/>
        <v>0</v>
      </c>
      <c r="CJ124" s="32">
        <f t="shared" si="85"/>
        <v>0</v>
      </c>
      <c r="CK124" s="32">
        <f t="shared" si="86"/>
        <v>0</v>
      </c>
      <c r="CL124" s="32">
        <f t="shared" si="87"/>
        <v>0</v>
      </c>
      <c r="CM124" s="32">
        <f t="shared" si="88"/>
        <v>0</v>
      </c>
      <c r="CN124" s="32">
        <f t="shared" si="89"/>
        <v>0</v>
      </c>
    </row>
    <row r="125" spans="1:92" ht="16.350000000000001" customHeight="1" x14ac:dyDescent="0.2">
      <c r="A125" s="3751" t="s">
        <v>158</v>
      </c>
      <c r="B125" s="3751"/>
      <c r="C125" s="3751"/>
      <c r="D125" s="2396">
        <f t="shared" si="73"/>
        <v>0</v>
      </c>
      <c r="E125" s="2264">
        <f t="shared" si="91"/>
        <v>0</v>
      </c>
      <c r="F125" s="2266">
        <f t="shared" si="91"/>
        <v>0</v>
      </c>
      <c r="G125" s="2397"/>
      <c r="H125" s="2398"/>
      <c r="I125" s="2397"/>
      <c r="J125" s="2399"/>
      <c r="K125" s="2397"/>
      <c r="L125" s="2398"/>
      <c r="M125" s="2397"/>
      <c r="N125" s="2398"/>
      <c r="O125" s="2400"/>
      <c r="P125" s="2398"/>
      <c r="Q125" s="2400"/>
      <c r="R125" s="2398"/>
      <c r="S125" s="2400"/>
      <c r="T125" s="2398"/>
      <c r="U125" s="2400"/>
      <c r="V125" s="2398"/>
      <c r="W125" s="2400"/>
      <c r="X125" s="2398"/>
      <c r="Y125" s="2230"/>
      <c r="Z125" s="2231"/>
      <c r="AA125" s="2230"/>
      <c r="AB125" s="2231"/>
      <c r="AC125" s="2230"/>
      <c r="AD125" s="2231"/>
      <c r="AE125" s="2230"/>
      <c r="AF125" s="2231"/>
      <c r="AG125" s="2230"/>
      <c r="AH125" s="2231"/>
      <c r="AI125" s="2230"/>
      <c r="AJ125" s="2231"/>
      <c r="AK125" s="2230"/>
      <c r="AL125" s="2231"/>
      <c r="AM125" s="2230"/>
      <c r="AN125" s="2232"/>
      <c r="AO125" s="2401"/>
      <c r="AP125" s="2268"/>
      <c r="AQ125" s="2234"/>
      <c r="AR125" s="2234"/>
      <c r="AS125" s="2234"/>
      <c r="AT125" s="2268"/>
      <c r="AU125" s="2268"/>
      <c r="AV125" s="2268"/>
      <c r="AW125" s="671" t="str">
        <f t="shared" si="72"/>
        <v/>
      </c>
      <c r="BU125" s="3"/>
      <c r="BV125" s="3"/>
      <c r="BW125" s="4"/>
      <c r="CA125" s="31"/>
      <c r="CB125" s="31" t="str">
        <f t="shared" si="77"/>
        <v/>
      </c>
      <c r="CC125" s="31" t="str">
        <f t="shared" si="78"/>
        <v/>
      </c>
      <c r="CD125" s="31" t="str">
        <f t="shared" si="79"/>
        <v/>
      </c>
      <c r="CE125" s="31" t="str">
        <f t="shared" si="80"/>
        <v/>
      </c>
      <c r="CF125" s="31" t="str">
        <f t="shared" si="81"/>
        <v/>
      </c>
      <c r="CG125" s="31" t="str">
        <f t="shared" si="82"/>
        <v/>
      </c>
      <c r="CH125" s="32"/>
      <c r="CI125" s="32">
        <f t="shared" si="84"/>
        <v>0</v>
      </c>
      <c r="CJ125" s="32">
        <f t="shared" si="85"/>
        <v>0</v>
      </c>
      <c r="CK125" s="32">
        <f t="shared" si="86"/>
        <v>0</v>
      </c>
      <c r="CL125" s="32">
        <f t="shared" si="87"/>
        <v>0</v>
      </c>
      <c r="CM125" s="32">
        <f t="shared" si="88"/>
        <v>0</v>
      </c>
      <c r="CN125" s="32">
        <f t="shared" si="89"/>
        <v>0</v>
      </c>
    </row>
    <row r="126" spans="1:92" ht="16.350000000000001" customHeight="1" x14ac:dyDescent="0.2">
      <c r="A126" s="3748" t="s">
        <v>159</v>
      </c>
      <c r="B126" s="3748"/>
      <c r="C126" s="3748"/>
      <c r="D126" s="2396">
        <f t="shared" si="73"/>
        <v>0</v>
      </c>
      <c r="E126" s="2264">
        <f t="shared" si="91"/>
        <v>0</v>
      </c>
      <c r="F126" s="2266">
        <f t="shared" si="91"/>
        <v>0</v>
      </c>
      <c r="G126" s="2397"/>
      <c r="H126" s="2398"/>
      <c r="I126" s="2397"/>
      <c r="J126" s="2399"/>
      <c r="K126" s="2397"/>
      <c r="L126" s="2398"/>
      <c r="M126" s="2397"/>
      <c r="N126" s="2398"/>
      <c r="O126" s="2400"/>
      <c r="P126" s="2398"/>
      <c r="Q126" s="2400"/>
      <c r="R126" s="2398"/>
      <c r="S126" s="2400"/>
      <c r="T126" s="2398"/>
      <c r="U126" s="2400"/>
      <c r="V126" s="2398"/>
      <c r="W126" s="2400"/>
      <c r="X126" s="2398"/>
      <c r="Y126" s="2230"/>
      <c r="Z126" s="2231"/>
      <c r="AA126" s="2230"/>
      <c r="AB126" s="2231"/>
      <c r="AC126" s="2230"/>
      <c r="AD126" s="2231"/>
      <c r="AE126" s="2230"/>
      <c r="AF126" s="2231"/>
      <c r="AG126" s="2230"/>
      <c r="AH126" s="2231"/>
      <c r="AI126" s="2230"/>
      <c r="AJ126" s="2231"/>
      <c r="AK126" s="2230"/>
      <c r="AL126" s="2231"/>
      <c r="AM126" s="2230"/>
      <c r="AN126" s="2232"/>
      <c r="AO126" s="2401"/>
      <c r="AP126" s="2268"/>
      <c r="AQ126" s="2234"/>
      <c r="AR126" s="2234"/>
      <c r="AS126" s="2234"/>
      <c r="AT126" s="2268"/>
      <c r="AU126" s="2268"/>
      <c r="AV126" s="2268"/>
      <c r="AW126" s="671" t="str">
        <f t="shared" si="72"/>
        <v/>
      </c>
      <c r="BU126" s="3"/>
      <c r="BV126" s="3"/>
      <c r="BW126" s="4"/>
      <c r="CA126" s="31"/>
      <c r="CB126" s="31" t="str">
        <f t="shared" si="77"/>
        <v/>
      </c>
      <c r="CC126" s="31" t="str">
        <f t="shared" si="78"/>
        <v/>
      </c>
      <c r="CD126" s="31" t="str">
        <f t="shared" si="79"/>
        <v/>
      </c>
      <c r="CE126" s="31" t="str">
        <f t="shared" si="80"/>
        <v/>
      </c>
      <c r="CF126" s="31" t="str">
        <f t="shared" si="81"/>
        <v/>
      </c>
      <c r="CG126" s="31" t="str">
        <f t="shared" si="82"/>
        <v/>
      </c>
      <c r="CH126" s="32"/>
      <c r="CI126" s="32">
        <f t="shared" si="84"/>
        <v>0</v>
      </c>
      <c r="CJ126" s="32">
        <f t="shared" si="85"/>
        <v>0</v>
      </c>
      <c r="CK126" s="32">
        <f t="shared" si="86"/>
        <v>0</v>
      </c>
      <c r="CL126" s="32">
        <f t="shared" si="87"/>
        <v>0</v>
      </c>
      <c r="CM126" s="32">
        <f t="shared" si="88"/>
        <v>0</v>
      </c>
      <c r="CN126" s="32">
        <f t="shared" si="89"/>
        <v>0</v>
      </c>
    </row>
    <row r="127" spans="1:92" ht="16.350000000000001" customHeight="1" x14ac:dyDescent="0.2">
      <c r="A127" s="3748" t="s">
        <v>160</v>
      </c>
      <c r="B127" s="3748"/>
      <c r="C127" s="3748"/>
      <c r="D127" s="2396">
        <f t="shared" si="73"/>
        <v>0</v>
      </c>
      <c r="E127" s="2264">
        <f>SUM(Y127+AA127+AC127+AE127+AG127+AI127+AK127+AM127)</f>
        <v>0</v>
      </c>
      <c r="F127" s="2266">
        <f t="shared" si="91"/>
        <v>0</v>
      </c>
      <c r="G127" s="2397"/>
      <c r="H127" s="2398"/>
      <c r="I127" s="2397"/>
      <c r="J127" s="2399"/>
      <c r="K127" s="2397"/>
      <c r="L127" s="2398"/>
      <c r="M127" s="2397"/>
      <c r="N127" s="2398"/>
      <c r="O127" s="2400"/>
      <c r="P127" s="2398"/>
      <c r="Q127" s="2400"/>
      <c r="R127" s="2398"/>
      <c r="S127" s="2400"/>
      <c r="T127" s="2398"/>
      <c r="U127" s="2400"/>
      <c r="V127" s="2398"/>
      <c r="W127" s="2400"/>
      <c r="X127" s="2398"/>
      <c r="Y127" s="2230"/>
      <c r="Z127" s="2231"/>
      <c r="AA127" s="2230"/>
      <c r="AB127" s="2231"/>
      <c r="AC127" s="2230"/>
      <c r="AD127" s="2231"/>
      <c r="AE127" s="2230"/>
      <c r="AF127" s="2231"/>
      <c r="AG127" s="2230"/>
      <c r="AH127" s="2231"/>
      <c r="AI127" s="2230"/>
      <c r="AJ127" s="2231"/>
      <c r="AK127" s="2230"/>
      <c r="AL127" s="2231"/>
      <c r="AM127" s="2230"/>
      <c r="AN127" s="2232"/>
      <c r="AO127" s="2401"/>
      <c r="AP127" s="2268"/>
      <c r="AQ127" s="2234"/>
      <c r="AR127" s="2234"/>
      <c r="AS127" s="2234"/>
      <c r="AT127" s="2268"/>
      <c r="AU127" s="2268"/>
      <c r="AV127" s="2268"/>
      <c r="AW127" s="671" t="str">
        <f t="shared" si="72"/>
        <v/>
      </c>
      <c r="BU127" s="3"/>
      <c r="BV127" s="3"/>
      <c r="BW127" s="4"/>
      <c r="CA127" s="31"/>
      <c r="CB127" s="31" t="str">
        <f t="shared" si="77"/>
        <v/>
      </c>
      <c r="CC127" s="31" t="str">
        <f t="shared" si="78"/>
        <v/>
      </c>
      <c r="CD127" s="31" t="str">
        <f t="shared" si="79"/>
        <v/>
      </c>
      <c r="CE127" s="31" t="str">
        <f t="shared" si="80"/>
        <v/>
      </c>
      <c r="CF127" s="31" t="str">
        <f t="shared" si="81"/>
        <v/>
      </c>
      <c r="CG127" s="31" t="str">
        <f t="shared" si="82"/>
        <v/>
      </c>
      <c r="CH127" s="32"/>
      <c r="CI127" s="32">
        <f t="shared" si="84"/>
        <v>0</v>
      </c>
      <c r="CJ127" s="32">
        <f t="shared" si="85"/>
        <v>0</v>
      </c>
      <c r="CK127" s="32">
        <f t="shared" si="86"/>
        <v>0</v>
      </c>
      <c r="CL127" s="32">
        <f t="shared" si="87"/>
        <v>0</v>
      </c>
      <c r="CM127" s="32">
        <f t="shared" si="88"/>
        <v>0</v>
      </c>
      <c r="CN127" s="32">
        <f t="shared" si="89"/>
        <v>0</v>
      </c>
    </row>
    <row r="128" spans="1:92" ht="16.350000000000001" customHeight="1" x14ac:dyDescent="0.2">
      <c r="A128" s="3749" t="s">
        <v>161</v>
      </c>
      <c r="B128" s="3084"/>
      <c r="C128" s="3750"/>
      <c r="D128" s="2396">
        <f t="shared" si="73"/>
        <v>3</v>
      </c>
      <c r="E128" s="2264">
        <f t="shared" si="91"/>
        <v>3</v>
      </c>
      <c r="F128" s="2266">
        <f t="shared" si="91"/>
        <v>0</v>
      </c>
      <c r="G128" s="2397"/>
      <c r="H128" s="2398"/>
      <c r="I128" s="2397"/>
      <c r="J128" s="2399"/>
      <c r="K128" s="2397"/>
      <c r="L128" s="2398"/>
      <c r="M128" s="2397"/>
      <c r="N128" s="2398"/>
      <c r="O128" s="2400"/>
      <c r="P128" s="2398"/>
      <c r="Q128" s="2400"/>
      <c r="R128" s="2398"/>
      <c r="S128" s="2400"/>
      <c r="T128" s="2398"/>
      <c r="U128" s="2400"/>
      <c r="V128" s="2398"/>
      <c r="W128" s="2400"/>
      <c r="X128" s="2398"/>
      <c r="Y128" s="2230">
        <v>0</v>
      </c>
      <c r="Z128" s="2231">
        <v>0</v>
      </c>
      <c r="AA128" s="2230">
        <v>0</v>
      </c>
      <c r="AB128" s="2231">
        <v>0</v>
      </c>
      <c r="AC128" s="2230">
        <v>0</v>
      </c>
      <c r="AD128" s="2231">
        <v>0</v>
      </c>
      <c r="AE128" s="2230">
        <v>0</v>
      </c>
      <c r="AF128" s="2231">
        <v>0</v>
      </c>
      <c r="AG128" s="2230">
        <v>1</v>
      </c>
      <c r="AH128" s="2231">
        <v>0</v>
      </c>
      <c r="AI128" s="2230">
        <v>0</v>
      </c>
      <c r="AJ128" s="2231">
        <v>0</v>
      </c>
      <c r="AK128" s="2230">
        <v>2</v>
      </c>
      <c r="AL128" s="2231">
        <v>0</v>
      </c>
      <c r="AM128" s="2230">
        <v>0</v>
      </c>
      <c r="AN128" s="2232">
        <v>0</v>
      </c>
      <c r="AO128" s="2401"/>
      <c r="AP128" s="2268">
        <v>0</v>
      </c>
      <c r="AQ128" s="2234">
        <v>3</v>
      </c>
      <c r="AR128" s="2407">
        <v>0</v>
      </c>
      <c r="AS128" s="2234"/>
      <c r="AT128" s="2268">
        <v>0</v>
      </c>
      <c r="AU128" s="2268">
        <v>0</v>
      </c>
      <c r="AV128" s="2268">
        <v>0</v>
      </c>
      <c r="AW128" s="671" t="str">
        <f t="shared" si="72"/>
        <v/>
      </c>
      <c r="BU128" s="3"/>
      <c r="BV128" s="3"/>
      <c r="BW128" s="4"/>
      <c r="CA128" s="31"/>
      <c r="CB128" s="31" t="str">
        <f t="shared" si="77"/>
        <v/>
      </c>
      <c r="CC128" s="31" t="str">
        <f t="shared" si="78"/>
        <v/>
      </c>
      <c r="CD128" s="31" t="str">
        <f t="shared" si="79"/>
        <v/>
      </c>
      <c r="CE128" s="31" t="str">
        <f t="shared" si="80"/>
        <v/>
      </c>
      <c r="CF128" s="31" t="str">
        <f t="shared" si="81"/>
        <v/>
      </c>
      <c r="CG128" s="31" t="str">
        <f t="shared" si="82"/>
        <v/>
      </c>
      <c r="CH128" s="32"/>
      <c r="CI128" s="32">
        <f t="shared" si="84"/>
        <v>0</v>
      </c>
      <c r="CJ128" s="32">
        <f t="shared" si="85"/>
        <v>0</v>
      </c>
      <c r="CK128" s="32">
        <f t="shared" si="86"/>
        <v>0</v>
      </c>
      <c r="CL128" s="32">
        <f t="shared" si="87"/>
        <v>0</v>
      </c>
      <c r="CM128" s="32">
        <f t="shared" si="88"/>
        <v>0</v>
      </c>
      <c r="CN128" s="32">
        <f t="shared" si="89"/>
        <v>0</v>
      </c>
    </row>
    <row r="129" spans="1:92" ht="16.350000000000001" customHeight="1" x14ac:dyDescent="0.2">
      <c r="A129" s="3740" t="s">
        <v>162</v>
      </c>
      <c r="B129" s="3741"/>
      <c r="C129" s="3742"/>
      <c r="D129" s="2396">
        <f t="shared" si="73"/>
        <v>0</v>
      </c>
      <c r="E129" s="2264">
        <f t="shared" si="91"/>
        <v>0</v>
      </c>
      <c r="F129" s="2266">
        <f t="shared" si="91"/>
        <v>0</v>
      </c>
      <c r="G129" s="2397"/>
      <c r="H129" s="2398"/>
      <c r="I129" s="2397"/>
      <c r="J129" s="2399"/>
      <c r="K129" s="2397"/>
      <c r="L129" s="2398"/>
      <c r="M129" s="2397"/>
      <c r="N129" s="2398"/>
      <c r="O129" s="2400"/>
      <c r="P129" s="2398"/>
      <c r="Q129" s="2400"/>
      <c r="R129" s="2398"/>
      <c r="S129" s="2400"/>
      <c r="T129" s="2398"/>
      <c r="U129" s="2400"/>
      <c r="V129" s="2398"/>
      <c r="W129" s="2400"/>
      <c r="X129" s="2398"/>
      <c r="Y129" s="2230"/>
      <c r="Z129" s="2231"/>
      <c r="AA129" s="2230"/>
      <c r="AB129" s="2231"/>
      <c r="AC129" s="2230"/>
      <c r="AD129" s="2231"/>
      <c r="AE129" s="2230"/>
      <c r="AF129" s="2231"/>
      <c r="AG129" s="2230"/>
      <c r="AH129" s="2231"/>
      <c r="AI129" s="2230"/>
      <c r="AJ129" s="2231"/>
      <c r="AK129" s="2230"/>
      <c r="AL129" s="2231"/>
      <c r="AM129" s="2230"/>
      <c r="AN129" s="2232"/>
      <c r="AO129" s="2401"/>
      <c r="AP129" s="2268"/>
      <c r="AQ129" s="2234"/>
      <c r="AR129" s="2407"/>
      <c r="AS129" s="2234"/>
      <c r="AT129" s="2268"/>
      <c r="AU129" s="2268"/>
      <c r="AV129" s="2268"/>
      <c r="AW129" s="671" t="str">
        <f t="shared" si="72"/>
        <v/>
      </c>
      <c r="BU129" s="3"/>
      <c r="BV129" s="3"/>
      <c r="BW129" s="4"/>
      <c r="CA129" s="31"/>
      <c r="CB129" s="31" t="str">
        <f t="shared" si="77"/>
        <v/>
      </c>
      <c r="CC129" s="31" t="str">
        <f t="shared" si="78"/>
        <v/>
      </c>
      <c r="CD129" s="31" t="str">
        <f t="shared" si="79"/>
        <v/>
      </c>
      <c r="CE129" s="31" t="str">
        <f t="shared" si="80"/>
        <v/>
      </c>
      <c r="CF129" s="31" t="str">
        <f t="shared" si="81"/>
        <v/>
      </c>
      <c r="CG129" s="31" t="str">
        <f t="shared" si="82"/>
        <v/>
      </c>
      <c r="CH129" s="32"/>
      <c r="CI129" s="32">
        <f t="shared" si="84"/>
        <v>0</v>
      </c>
      <c r="CJ129" s="32">
        <f t="shared" si="85"/>
        <v>0</v>
      </c>
      <c r="CK129" s="32">
        <f t="shared" si="86"/>
        <v>0</v>
      </c>
      <c r="CL129" s="32">
        <f t="shared" si="87"/>
        <v>0</v>
      </c>
      <c r="CM129" s="32">
        <f t="shared" si="88"/>
        <v>0</v>
      </c>
      <c r="CN129" s="32">
        <f t="shared" si="89"/>
        <v>0</v>
      </c>
    </row>
    <row r="130" spans="1:92" ht="16.350000000000001" customHeight="1" x14ac:dyDescent="0.2">
      <c r="A130" s="3740" t="s">
        <v>163</v>
      </c>
      <c r="B130" s="3741"/>
      <c r="C130" s="3742"/>
      <c r="D130" s="2396">
        <f t="shared" si="73"/>
        <v>1</v>
      </c>
      <c r="E130" s="2264">
        <f t="shared" si="74"/>
        <v>0</v>
      </c>
      <c r="F130" s="2266">
        <f t="shared" si="75"/>
        <v>1</v>
      </c>
      <c r="G130" s="2404">
        <v>0</v>
      </c>
      <c r="H130" s="2406">
        <v>0</v>
      </c>
      <c r="I130" s="2404">
        <v>0</v>
      </c>
      <c r="J130" s="2408">
        <v>0</v>
      </c>
      <c r="K130" s="2404">
        <v>0</v>
      </c>
      <c r="L130" s="2406">
        <v>0</v>
      </c>
      <c r="M130" s="2404">
        <v>0</v>
      </c>
      <c r="N130" s="2406">
        <v>0</v>
      </c>
      <c r="O130" s="2409">
        <v>0</v>
      </c>
      <c r="P130" s="2231">
        <v>0</v>
      </c>
      <c r="Q130" s="2230">
        <v>0</v>
      </c>
      <c r="R130" s="2231">
        <v>0</v>
      </c>
      <c r="S130" s="2230">
        <v>0</v>
      </c>
      <c r="T130" s="2406">
        <v>0</v>
      </c>
      <c r="U130" s="2409">
        <v>0</v>
      </c>
      <c r="V130" s="2231">
        <v>0</v>
      </c>
      <c r="W130" s="2230">
        <v>0</v>
      </c>
      <c r="X130" s="2231">
        <v>0</v>
      </c>
      <c r="Y130" s="2230">
        <v>0</v>
      </c>
      <c r="Z130" s="2231">
        <v>0</v>
      </c>
      <c r="AA130" s="2230">
        <v>0</v>
      </c>
      <c r="AB130" s="2231">
        <v>0</v>
      </c>
      <c r="AC130" s="2230">
        <v>0</v>
      </c>
      <c r="AD130" s="2231">
        <v>0</v>
      </c>
      <c r="AE130" s="2230">
        <v>0</v>
      </c>
      <c r="AF130" s="2231">
        <v>0</v>
      </c>
      <c r="AG130" s="2230">
        <v>0</v>
      </c>
      <c r="AH130" s="2231">
        <v>0</v>
      </c>
      <c r="AI130" s="2230">
        <v>0</v>
      </c>
      <c r="AJ130" s="2231">
        <v>1</v>
      </c>
      <c r="AK130" s="2230">
        <v>0</v>
      </c>
      <c r="AL130" s="2231">
        <v>0</v>
      </c>
      <c r="AM130" s="2230">
        <v>0</v>
      </c>
      <c r="AN130" s="2232">
        <v>0</v>
      </c>
      <c r="AO130" s="2268">
        <v>0</v>
      </c>
      <c r="AP130" s="2410">
        <v>0</v>
      </c>
      <c r="AQ130" s="2407">
        <v>1</v>
      </c>
      <c r="AR130" s="2407">
        <v>0</v>
      </c>
      <c r="AS130" s="2234"/>
      <c r="AT130" s="2268">
        <v>0</v>
      </c>
      <c r="AU130" s="2268">
        <v>0</v>
      </c>
      <c r="AV130" s="2268">
        <v>0</v>
      </c>
      <c r="AW130" s="671" t="str">
        <f t="shared" si="72"/>
        <v/>
      </c>
      <c r="BU130" s="3"/>
      <c r="BV130" s="3"/>
      <c r="BW130" s="4"/>
      <c r="CA130" s="31" t="str">
        <f t="shared" si="76"/>
        <v/>
      </c>
      <c r="CB130" s="31" t="str">
        <f t="shared" si="77"/>
        <v/>
      </c>
      <c r="CC130" s="31" t="str">
        <f t="shared" si="78"/>
        <v/>
      </c>
      <c r="CD130" s="31" t="str">
        <f t="shared" si="79"/>
        <v/>
      </c>
      <c r="CE130" s="31" t="str">
        <f t="shared" si="80"/>
        <v/>
      </c>
      <c r="CF130" s="31" t="str">
        <f t="shared" si="81"/>
        <v/>
      </c>
      <c r="CG130" s="31" t="str">
        <f t="shared" si="82"/>
        <v/>
      </c>
      <c r="CH130" s="32">
        <f t="shared" si="83"/>
        <v>0</v>
      </c>
      <c r="CI130" s="32">
        <f t="shared" si="84"/>
        <v>0</v>
      </c>
      <c r="CJ130" s="32">
        <f t="shared" si="85"/>
        <v>0</v>
      </c>
      <c r="CK130" s="32">
        <f t="shared" si="86"/>
        <v>0</v>
      </c>
      <c r="CL130" s="32">
        <f t="shared" si="87"/>
        <v>0</v>
      </c>
      <c r="CM130" s="32">
        <f t="shared" si="88"/>
        <v>0</v>
      </c>
      <c r="CN130" s="32">
        <f t="shared" si="89"/>
        <v>0</v>
      </c>
    </row>
    <row r="131" spans="1:92" ht="16.350000000000001" customHeight="1" x14ac:dyDescent="0.2">
      <c r="A131" s="3740" t="s">
        <v>164</v>
      </c>
      <c r="B131" s="3741"/>
      <c r="C131" s="3742"/>
      <c r="D131" s="2396">
        <f t="shared" si="73"/>
        <v>0</v>
      </c>
      <c r="E131" s="2264">
        <f t="shared" si="74"/>
        <v>0</v>
      </c>
      <c r="F131" s="2266">
        <f t="shared" si="75"/>
        <v>0</v>
      </c>
      <c r="G131" s="2404"/>
      <c r="H131" s="2406"/>
      <c r="I131" s="2404"/>
      <c r="J131" s="2408"/>
      <c r="K131" s="2404"/>
      <c r="L131" s="2406"/>
      <c r="M131" s="2404"/>
      <c r="N131" s="2406"/>
      <c r="O131" s="2409"/>
      <c r="P131" s="2231"/>
      <c r="Q131" s="2230"/>
      <c r="R131" s="2231"/>
      <c r="S131" s="2230"/>
      <c r="T131" s="2406"/>
      <c r="U131" s="2409"/>
      <c r="V131" s="2231"/>
      <c r="W131" s="2230"/>
      <c r="X131" s="2231"/>
      <c r="Y131" s="2230"/>
      <c r="Z131" s="2231"/>
      <c r="AA131" s="2230"/>
      <c r="AB131" s="2231"/>
      <c r="AC131" s="2230"/>
      <c r="AD131" s="2231"/>
      <c r="AE131" s="2230"/>
      <c r="AF131" s="2231"/>
      <c r="AG131" s="2230"/>
      <c r="AH131" s="2231"/>
      <c r="AI131" s="2230"/>
      <c r="AJ131" s="2231"/>
      <c r="AK131" s="2230"/>
      <c r="AL131" s="2231"/>
      <c r="AM131" s="2230"/>
      <c r="AN131" s="2232"/>
      <c r="AO131" s="2268"/>
      <c r="AP131" s="2410"/>
      <c r="AQ131" s="2407"/>
      <c r="AR131" s="2407"/>
      <c r="AS131" s="2234"/>
      <c r="AT131" s="2268"/>
      <c r="AU131" s="2268"/>
      <c r="AV131" s="2268"/>
      <c r="AW131" s="671" t="str">
        <f t="shared" si="72"/>
        <v/>
      </c>
      <c r="BU131" s="3"/>
      <c r="BV131" s="3"/>
      <c r="BW131" s="4"/>
      <c r="CA131" s="31" t="str">
        <f t="shared" si="76"/>
        <v/>
      </c>
      <c r="CB131" s="31" t="str">
        <f t="shared" si="77"/>
        <v/>
      </c>
      <c r="CC131" s="31" t="str">
        <f t="shared" si="78"/>
        <v/>
      </c>
      <c r="CD131" s="31" t="str">
        <f t="shared" si="79"/>
        <v/>
      </c>
      <c r="CE131" s="31" t="str">
        <f t="shared" si="80"/>
        <v/>
      </c>
      <c r="CF131" s="31" t="str">
        <f t="shared" si="81"/>
        <v/>
      </c>
      <c r="CG131" s="31" t="str">
        <f t="shared" si="82"/>
        <v/>
      </c>
      <c r="CH131" s="32">
        <f t="shared" si="83"/>
        <v>0</v>
      </c>
      <c r="CI131" s="32">
        <f t="shared" si="84"/>
        <v>0</v>
      </c>
      <c r="CJ131" s="32">
        <f t="shared" si="85"/>
        <v>0</v>
      </c>
      <c r="CK131" s="32">
        <f t="shared" si="86"/>
        <v>0</v>
      </c>
      <c r="CL131" s="32">
        <f t="shared" si="87"/>
        <v>0</v>
      </c>
      <c r="CM131" s="32">
        <f t="shared" si="88"/>
        <v>0</v>
      </c>
      <c r="CN131" s="32">
        <f t="shared" si="89"/>
        <v>0</v>
      </c>
    </row>
    <row r="132" spans="1:92" ht="16.350000000000001" customHeight="1" x14ac:dyDescent="0.2">
      <c r="A132" s="3740" t="s">
        <v>165</v>
      </c>
      <c r="B132" s="3741"/>
      <c r="C132" s="3742"/>
      <c r="D132" s="2396">
        <f t="shared" si="73"/>
        <v>0</v>
      </c>
      <c r="E132" s="2264">
        <f t="shared" si="74"/>
        <v>0</v>
      </c>
      <c r="F132" s="2266">
        <f t="shared" si="75"/>
        <v>0</v>
      </c>
      <c r="G132" s="2404"/>
      <c r="H132" s="2406"/>
      <c r="I132" s="2404"/>
      <c r="J132" s="2408"/>
      <c r="K132" s="2404"/>
      <c r="L132" s="2406"/>
      <c r="M132" s="2404"/>
      <c r="N132" s="2406"/>
      <c r="O132" s="2409"/>
      <c r="P132" s="2231"/>
      <c r="Q132" s="2230"/>
      <c r="R132" s="2231"/>
      <c r="S132" s="2230"/>
      <c r="T132" s="2406"/>
      <c r="U132" s="2409"/>
      <c r="V132" s="2231"/>
      <c r="W132" s="2230"/>
      <c r="X132" s="2231"/>
      <c r="Y132" s="2230"/>
      <c r="Z132" s="2231"/>
      <c r="AA132" s="2230"/>
      <c r="AB132" s="2231"/>
      <c r="AC132" s="2230"/>
      <c r="AD132" s="2231"/>
      <c r="AE132" s="2230"/>
      <c r="AF132" s="2231"/>
      <c r="AG132" s="2230"/>
      <c r="AH132" s="2231"/>
      <c r="AI132" s="2230"/>
      <c r="AJ132" s="2231"/>
      <c r="AK132" s="2230"/>
      <c r="AL132" s="2231"/>
      <c r="AM132" s="2230"/>
      <c r="AN132" s="2232"/>
      <c r="AO132" s="2268"/>
      <c r="AP132" s="2410"/>
      <c r="AQ132" s="2407"/>
      <c r="AR132" s="2407"/>
      <c r="AS132" s="2234"/>
      <c r="AT132" s="2268"/>
      <c r="AU132" s="2268"/>
      <c r="AV132" s="2268"/>
      <c r="AW132" s="671" t="str">
        <f t="shared" si="72"/>
        <v/>
      </c>
      <c r="BU132" s="3"/>
      <c r="BV132" s="3"/>
      <c r="BW132" s="4"/>
      <c r="CA132" s="31" t="str">
        <f t="shared" si="76"/>
        <v/>
      </c>
      <c r="CB132" s="31" t="str">
        <f t="shared" si="77"/>
        <v/>
      </c>
      <c r="CC132" s="31" t="str">
        <f t="shared" si="78"/>
        <v/>
      </c>
      <c r="CD132" s="31" t="str">
        <f t="shared" si="79"/>
        <v/>
      </c>
      <c r="CE132" s="31" t="str">
        <f t="shared" si="80"/>
        <v/>
      </c>
      <c r="CF132" s="31" t="str">
        <f t="shared" si="81"/>
        <v/>
      </c>
      <c r="CG132" s="31" t="str">
        <f t="shared" si="82"/>
        <v/>
      </c>
      <c r="CH132" s="32">
        <f t="shared" si="83"/>
        <v>0</v>
      </c>
      <c r="CI132" s="32">
        <f t="shared" si="84"/>
        <v>0</v>
      </c>
      <c r="CJ132" s="32">
        <f t="shared" si="85"/>
        <v>0</v>
      </c>
      <c r="CK132" s="32">
        <f t="shared" si="86"/>
        <v>0</v>
      </c>
      <c r="CL132" s="32">
        <f t="shared" si="87"/>
        <v>0</v>
      </c>
      <c r="CM132" s="32">
        <f t="shared" si="88"/>
        <v>0</v>
      </c>
      <c r="CN132" s="32">
        <f t="shared" si="89"/>
        <v>0</v>
      </c>
    </row>
    <row r="133" spans="1:92" ht="16.350000000000001" customHeight="1" x14ac:dyDescent="0.2">
      <c r="A133" s="3740" t="s">
        <v>166</v>
      </c>
      <c r="B133" s="3741"/>
      <c r="C133" s="3742"/>
      <c r="D133" s="2396">
        <f t="shared" si="73"/>
        <v>0</v>
      </c>
      <c r="E133" s="2264">
        <f t="shared" si="74"/>
        <v>0</v>
      </c>
      <c r="F133" s="2266">
        <f t="shared" si="75"/>
        <v>0</v>
      </c>
      <c r="G133" s="2404"/>
      <c r="H133" s="2406"/>
      <c r="I133" s="2404"/>
      <c r="J133" s="2408"/>
      <c r="K133" s="2404"/>
      <c r="L133" s="2406"/>
      <c r="M133" s="2404"/>
      <c r="N133" s="2406"/>
      <c r="O133" s="2409"/>
      <c r="P133" s="2231"/>
      <c r="Q133" s="2230"/>
      <c r="R133" s="2231"/>
      <c r="S133" s="2230"/>
      <c r="T133" s="2406"/>
      <c r="U133" s="2409"/>
      <c r="V133" s="2231"/>
      <c r="W133" s="2230"/>
      <c r="X133" s="2231"/>
      <c r="Y133" s="2230"/>
      <c r="Z133" s="2231"/>
      <c r="AA133" s="2230"/>
      <c r="AB133" s="2231"/>
      <c r="AC133" s="2230"/>
      <c r="AD133" s="2231"/>
      <c r="AE133" s="2230"/>
      <c r="AF133" s="2231"/>
      <c r="AG133" s="2230"/>
      <c r="AH133" s="2231"/>
      <c r="AI133" s="2230"/>
      <c r="AJ133" s="2231"/>
      <c r="AK133" s="2230"/>
      <c r="AL133" s="2231"/>
      <c r="AM133" s="2230"/>
      <c r="AN133" s="2232"/>
      <c r="AO133" s="2268"/>
      <c r="AP133" s="2410"/>
      <c r="AQ133" s="2407"/>
      <c r="AR133" s="2407"/>
      <c r="AS133" s="2234"/>
      <c r="AT133" s="2268"/>
      <c r="AU133" s="2268"/>
      <c r="AV133" s="2268"/>
      <c r="AW133" s="671" t="str">
        <f t="shared" si="72"/>
        <v/>
      </c>
      <c r="BU133" s="3"/>
      <c r="BV133" s="3"/>
      <c r="BW133" s="4"/>
      <c r="CA133" s="31" t="str">
        <f t="shared" si="76"/>
        <v/>
      </c>
      <c r="CB133" s="31" t="str">
        <f t="shared" si="77"/>
        <v/>
      </c>
      <c r="CC133" s="31" t="str">
        <f t="shared" si="78"/>
        <v/>
      </c>
      <c r="CD133" s="31" t="str">
        <f t="shared" si="79"/>
        <v/>
      </c>
      <c r="CE133" s="31" t="str">
        <f t="shared" si="80"/>
        <v/>
      </c>
      <c r="CF133" s="31" t="str">
        <f t="shared" si="81"/>
        <v/>
      </c>
      <c r="CG133" s="31" t="str">
        <f t="shared" si="82"/>
        <v/>
      </c>
      <c r="CH133" s="32">
        <f t="shared" si="83"/>
        <v>0</v>
      </c>
      <c r="CI133" s="32">
        <f t="shared" si="84"/>
        <v>0</v>
      </c>
      <c r="CJ133" s="32">
        <f t="shared" si="85"/>
        <v>0</v>
      </c>
      <c r="CK133" s="32">
        <f t="shared" si="86"/>
        <v>0</v>
      </c>
      <c r="CL133" s="32">
        <f t="shared" si="87"/>
        <v>0</v>
      </c>
      <c r="CM133" s="32">
        <f t="shared" si="88"/>
        <v>0</v>
      </c>
      <c r="CN133" s="32">
        <f t="shared" si="89"/>
        <v>0</v>
      </c>
    </row>
    <row r="134" spans="1:92" ht="16.350000000000001" customHeight="1" x14ac:dyDescent="0.2">
      <c r="A134" s="3740" t="s">
        <v>167</v>
      </c>
      <c r="B134" s="3741"/>
      <c r="C134" s="3742"/>
      <c r="D134" s="2396">
        <f t="shared" si="73"/>
        <v>0</v>
      </c>
      <c r="E134" s="2264">
        <f t="shared" si="74"/>
        <v>0</v>
      </c>
      <c r="F134" s="2266">
        <f t="shared" si="75"/>
        <v>0</v>
      </c>
      <c r="G134" s="2404"/>
      <c r="H134" s="2406"/>
      <c r="I134" s="2404"/>
      <c r="J134" s="2408"/>
      <c r="K134" s="2404"/>
      <c r="L134" s="2406"/>
      <c r="M134" s="2404"/>
      <c r="N134" s="2406"/>
      <c r="O134" s="2409"/>
      <c r="P134" s="2231"/>
      <c r="Q134" s="2230"/>
      <c r="R134" s="2231"/>
      <c r="S134" s="2230"/>
      <c r="T134" s="2406"/>
      <c r="U134" s="2409"/>
      <c r="V134" s="2231"/>
      <c r="W134" s="2230"/>
      <c r="X134" s="2231"/>
      <c r="Y134" s="2230"/>
      <c r="Z134" s="2231"/>
      <c r="AA134" s="2230"/>
      <c r="AB134" s="2231"/>
      <c r="AC134" s="2230"/>
      <c r="AD134" s="2231"/>
      <c r="AE134" s="2230"/>
      <c r="AF134" s="2231"/>
      <c r="AG134" s="2230"/>
      <c r="AH134" s="2231"/>
      <c r="AI134" s="2230"/>
      <c r="AJ134" s="2231"/>
      <c r="AK134" s="2230"/>
      <c r="AL134" s="2231"/>
      <c r="AM134" s="2230"/>
      <c r="AN134" s="2232"/>
      <c r="AO134" s="2268"/>
      <c r="AP134" s="2410"/>
      <c r="AQ134" s="2407"/>
      <c r="AR134" s="2407"/>
      <c r="AS134" s="2234"/>
      <c r="AT134" s="2268"/>
      <c r="AU134" s="2268"/>
      <c r="AV134" s="2268"/>
      <c r="AW134" s="671" t="str">
        <f t="shared" si="72"/>
        <v/>
      </c>
      <c r="BU134" s="3"/>
      <c r="BV134" s="3"/>
      <c r="BW134" s="4"/>
      <c r="CA134" s="31" t="str">
        <f t="shared" si="76"/>
        <v/>
      </c>
      <c r="CB134" s="31" t="str">
        <f t="shared" si="77"/>
        <v/>
      </c>
      <c r="CC134" s="31" t="str">
        <f t="shared" si="78"/>
        <v/>
      </c>
      <c r="CD134" s="31" t="str">
        <f t="shared" si="79"/>
        <v/>
      </c>
      <c r="CE134" s="31" t="str">
        <f t="shared" si="80"/>
        <v/>
      </c>
      <c r="CF134" s="31" t="str">
        <f t="shared" si="81"/>
        <v/>
      </c>
      <c r="CG134" s="31" t="str">
        <f t="shared" si="82"/>
        <v/>
      </c>
      <c r="CH134" s="32">
        <f t="shared" si="83"/>
        <v>0</v>
      </c>
      <c r="CI134" s="32">
        <f t="shared" si="84"/>
        <v>0</v>
      </c>
      <c r="CJ134" s="32">
        <f t="shared" si="85"/>
        <v>0</v>
      </c>
      <c r="CK134" s="32">
        <f t="shared" si="86"/>
        <v>0</v>
      </c>
      <c r="CL134" s="32">
        <f t="shared" si="87"/>
        <v>0</v>
      </c>
      <c r="CM134" s="32">
        <f t="shared" si="88"/>
        <v>0</v>
      </c>
      <c r="CN134" s="32">
        <f t="shared" si="89"/>
        <v>0</v>
      </c>
    </row>
    <row r="135" spans="1:92" ht="16.350000000000001" customHeight="1" x14ac:dyDescent="0.2">
      <c r="A135" s="3740" t="s">
        <v>168</v>
      </c>
      <c r="B135" s="3741"/>
      <c r="C135" s="3742"/>
      <c r="D135" s="2396">
        <f t="shared" si="73"/>
        <v>0</v>
      </c>
      <c r="E135" s="2264">
        <f t="shared" si="74"/>
        <v>0</v>
      </c>
      <c r="F135" s="2266">
        <f t="shared" si="75"/>
        <v>0</v>
      </c>
      <c r="G135" s="2404"/>
      <c r="H135" s="2406"/>
      <c r="I135" s="2404"/>
      <c r="J135" s="2408"/>
      <c r="K135" s="2404"/>
      <c r="L135" s="2406"/>
      <c r="M135" s="2404"/>
      <c r="N135" s="2406"/>
      <c r="O135" s="2409"/>
      <c r="P135" s="2231"/>
      <c r="Q135" s="2230"/>
      <c r="R135" s="2231"/>
      <c r="S135" s="2230"/>
      <c r="T135" s="2406"/>
      <c r="U135" s="2409"/>
      <c r="V135" s="2231"/>
      <c r="W135" s="2230"/>
      <c r="X135" s="2231"/>
      <c r="Y135" s="2230"/>
      <c r="Z135" s="2231"/>
      <c r="AA135" s="2230"/>
      <c r="AB135" s="2231"/>
      <c r="AC135" s="2230"/>
      <c r="AD135" s="2231"/>
      <c r="AE135" s="2230"/>
      <c r="AF135" s="2231"/>
      <c r="AG135" s="2230"/>
      <c r="AH135" s="2231"/>
      <c r="AI135" s="2230"/>
      <c r="AJ135" s="2231"/>
      <c r="AK135" s="2230"/>
      <c r="AL135" s="2231"/>
      <c r="AM135" s="2230"/>
      <c r="AN135" s="2232"/>
      <c r="AO135" s="2268"/>
      <c r="AP135" s="2410"/>
      <c r="AQ135" s="2407"/>
      <c r="AR135" s="2407"/>
      <c r="AS135" s="2234"/>
      <c r="AT135" s="2268"/>
      <c r="AU135" s="2268"/>
      <c r="AV135" s="2268"/>
      <c r="AW135" s="671" t="str">
        <f t="shared" si="72"/>
        <v/>
      </c>
      <c r="BU135" s="3"/>
      <c r="BV135" s="3"/>
      <c r="BW135" s="4"/>
      <c r="CA135" s="31" t="str">
        <f t="shared" si="76"/>
        <v/>
      </c>
      <c r="CB135" s="31" t="str">
        <f t="shared" si="77"/>
        <v/>
      </c>
      <c r="CC135" s="31" t="str">
        <f t="shared" si="78"/>
        <v/>
      </c>
      <c r="CD135" s="31" t="str">
        <f t="shared" si="79"/>
        <v/>
      </c>
      <c r="CE135" s="31" t="str">
        <f t="shared" si="80"/>
        <v/>
      </c>
      <c r="CF135" s="31" t="str">
        <f t="shared" si="81"/>
        <v/>
      </c>
      <c r="CG135" s="31" t="str">
        <f t="shared" si="82"/>
        <v/>
      </c>
      <c r="CH135" s="32">
        <f t="shared" si="83"/>
        <v>0</v>
      </c>
      <c r="CI135" s="32">
        <f t="shared" si="84"/>
        <v>0</v>
      </c>
      <c r="CJ135" s="32">
        <f t="shared" si="85"/>
        <v>0</v>
      </c>
      <c r="CK135" s="32">
        <f t="shared" si="86"/>
        <v>0</v>
      </c>
      <c r="CL135" s="32">
        <f t="shared" si="87"/>
        <v>0</v>
      </c>
      <c r="CM135" s="32">
        <f t="shared" si="88"/>
        <v>0</v>
      </c>
      <c r="CN135" s="32">
        <f t="shared" si="89"/>
        <v>0</v>
      </c>
    </row>
    <row r="136" spans="1:92" ht="16.350000000000001" customHeight="1" x14ac:dyDescent="0.2">
      <c r="A136" s="3748" t="s">
        <v>169</v>
      </c>
      <c r="B136" s="3748"/>
      <c r="C136" s="3748"/>
      <c r="D136" s="2396">
        <f t="shared" si="73"/>
        <v>0</v>
      </c>
      <c r="E136" s="2264">
        <f t="shared" si="74"/>
        <v>0</v>
      </c>
      <c r="F136" s="2266">
        <f t="shared" si="75"/>
        <v>0</v>
      </c>
      <c r="G136" s="2267"/>
      <c r="H136" s="2231"/>
      <c r="I136" s="2267"/>
      <c r="J136" s="2283"/>
      <c r="K136" s="2267"/>
      <c r="L136" s="2231"/>
      <c r="M136" s="2267"/>
      <c r="N136" s="2231"/>
      <c r="O136" s="2230"/>
      <c r="P136" s="2231"/>
      <c r="Q136" s="2230"/>
      <c r="R136" s="2231"/>
      <c r="S136" s="2230"/>
      <c r="T136" s="2231"/>
      <c r="U136" s="2230"/>
      <c r="V136" s="2231"/>
      <c r="W136" s="2230"/>
      <c r="X136" s="2231"/>
      <c r="Y136" s="2230"/>
      <c r="Z136" s="2231"/>
      <c r="AA136" s="2230"/>
      <c r="AB136" s="2231"/>
      <c r="AC136" s="2230"/>
      <c r="AD136" s="2231"/>
      <c r="AE136" s="2230"/>
      <c r="AF136" s="2231"/>
      <c r="AG136" s="2230"/>
      <c r="AH136" s="2231"/>
      <c r="AI136" s="2230"/>
      <c r="AJ136" s="2231"/>
      <c r="AK136" s="2230"/>
      <c r="AL136" s="2231"/>
      <c r="AM136" s="2230"/>
      <c r="AN136" s="2232"/>
      <c r="AO136" s="2268"/>
      <c r="AP136" s="2268"/>
      <c r="AQ136" s="2234"/>
      <c r="AR136" s="2234"/>
      <c r="AS136" s="2234"/>
      <c r="AT136" s="2268"/>
      <c r="AU136" s="2268"/>
      <c r="AV136" s="2268"/>
      <c r="AW136" s="671" t="str">
        <f t="shared" si="72"/>
        <v/>
      </c>
      <c r="BU136" s="3"/>
      <c r="BV136" s="3"/>
      <c r="BW136" s="4"/>
      <c r="CA136" s="31" t="str">
        <f t="shared" si="76"/>
        <v/>
      </c>
      <c r="CB136" s="31" t="str">
        <f t="shared" si="77"/>
        <v/>
      </c>
      <c r="CC136" s="31" t="str">
        <f t="shared" si="78"/>
        <v/>
      </c>
      <c r="CD136" s="31" t="str">
        <f t="shared" si="79"/>
        <v/>
      </c>
      <c r="CE136" s="31" t="str">
        <f t="shared" si="80"/>
        <v/>
      </c>
      <c r="CF136" s="31" t="str">
        <f t="shared" si="81"/>
        <v/>
      </c>
      <c r="CG136" s="31" t="str">
        <f t="shared" si="82"/>
        <v/>
      </c>
      <c r="CH136" s="32">
        <f t="shared" si="83"/>
        <v>0</v>
      </c>
      <c r="CI136" s="32">
        <f t="shared" si="84"/>
        <v>0</v>
      </c>
      <c r="CJ136" s="32">
        <f t="shared" si="85"/>
        <v>0</v>
      </c>
      <c r="CK136" s="32">
        <f t="shared" si="86"/>
        <v>0</v>
      </c>
      <c r="CL136" s="32">
        <f t="shared" si="87"/>
        <v>0</v>
      </c>
      <c r="CM136" s="32">
        <f t="shared" si="88"/>
        <v>0</v>
      </c>
      <c r="CN136" s="32">
        <f t="shared" si="89"/>
        <v>0</v>
      </c>
    </row>
    <row r="137" spans="1:92" ht="16.350000000000001" customHeight="1" x14ac:dyDescent="0.2">
      <c r="A137" s="3740" t="s">
        <v>170</v>
      </c>
      <c r="B137" s="3741"/>
      <c r="C137" s="3742"/>
      <c r="D137" s="2396">
        <f t="shared" si="73"/>
        <v>0</v>
      </c>
      <c r="E137" s="2264">
        <f t="shared" si="74"/>
        <v>0</v>
      </c>
      <c r="F137" s="2266">
        <f t="shared" si="75"/>
        <v>0</v>
      </c>
      <c r="G137" s="2267"/>
      <c r="H137" s="2231"/>
      <c r="I137" s="2267"/>
      <c r="J137" s="2283"/>
      <c r="K137" s="2267"/>
      <c r="L137" s="2231"/>
      <c r="M137" s="2267"/>
      <c r="N137" s="2231"/>
      <c r="O137" s="2230"/>
      <c r="P137" s="2231"/>
      <c r="Q137" s="2230"/>
      <c r="R137" s="2231"/>
      <c r="S137" s="2230"/>
      <c r="T137" s="2231"/>
      <c r="U137" s="2230"/>
      <c r="V137" s="2231"/>
      <c r="W137" s="2230"/>
      <c r="X137" s="2231"/>
      <c r="Y137" s="2230"/>
      <c r="Z137" s="2231"/>
      <c r="AA137" s="2230"/>
      <c r="AB137" s="2231"/>
      <c r="AC137" s="2230"/>
      <c r="AD137" s="2231"/>
      <c r="AE137" s="2230"/>
      <c r="AF137" s="2231"/>
      <c r="AG137" s="2230"/>
      <c r="AH137" s="2231"/>
      <c r="AI137" s="2230"/>
      <c r="AJ137" s="2231"/>
      <c r="AK137" s="2230"/>
      <c r="AL137" s="2231"/>
      <c r="AM137" s="2230"/>
      <c r="AN137" s="2232"/>
      <c r="AO137" s="2268"/>
      <c r="AP137" s="2268"/>
      <c r="AQ137" s="2234"/>
      <c r="AR137" s="2234"/>
      <c r="AS137" s="2234"/>
      <c r="AT137" s="2268"/>
      <c r="AU137" s="2268"/>
      <c r="AV137" s="2268"/>
      <c r="AW137" s="671" t="str">
        <f t="shared" si="72"/>
        <v/>
      </c>
      <c r="BU137" s="3"/>
      <c r="BV137" s="3"/>
      <c r="BW137" s="4"/>
      <c r="CA137" s="31" t="str">
        <f t="shared" si="76"/>
        <v/>
      </c>
      <c r="CB137" s="31" t="str">
        <f t="shared" si="77"/>
        <v/>
      </c>
      <c r="CC137" s="31" t="str">
        <f t="shared" si="78"/>
        <v/>
      </c>
      <c r="CD137" s="31" t="str">
        <f t="shared" si="79"/>
        <v/>
      </c>
      <c r="CE137" s="31" t="str">
        <f t="shared" si="80"/>
        <v/>
      </c>
      <c r="CF137" s="31" t="str">
        <f t="shared" si="81"/>
        <v/>
      </c>
      <c r="CG137" s="31" t="str">
        <f t="shared" si="82"/>
        <v/>
      </c>
      <c r="CH137" s="32">
        <f t="shared" si="83"/>
        <v>0</v>
      </c>
      <c r="CI137" s="32">
        <f t="shared" si="84"/>
        <v>0</v>
      </c>
      <c r="CJ137" s="32">
        <f t="shared" si="85"/>
        <v>0</v>
      </c>
      <c r="CK137" s="32">
        <f t="shared" si="86"/>
        <v>0</v>
      </c>
      <c r="CL137" s="32">
        <f t="shared" si="87"/>
        <v>0</v>
      </c>
      <c r="CM137" s="32">
        <f t="shared" si="88"/>
        <v>0</v>
      </c>
      <c r="CN137" s="32">
        <f t="shared" si="89"/>
        <v>0</v>
      </c>
    </row>
    <row r="138" spans="1:92" ht="16.350000000000001" customHeight="1" x14ac:dyDescent="0.2">
      <c r="A138" s="3740" t="s">
        <v>171</v>
      </c>
      <c r="B138" s="3741"/>
      <c r="C138" s="3742"/>
      <c r="D138" s="2396">
        <f t="shared" si="73"/>
        <v>0</v>
      </c>
      <c r="E138" s="2264">
        <f t="shared" si="74"/>
        <v>0</v>
      </c>
      <c r="F138" s="2266">
        <f t="shared" si="75"/>
        <v>0</v>
      </c>
      <c r="G138" s="2411"/>
      <c r="H138" s="2412"/>
      <c r="I138" s="2411"/>
      <c r="J138" s="2413"/>
      <c r="K138" s="2411"/>
      <c r="L138" s="2231"/>
      <c r="M138" s="2267"/>
      <c r="N138" s="2231"/>
      <c r="O138" s="2230"/>
      <c r="P138" s="2231"/>
      <c r="Q138" s="2230"/>
      <c r="R138" s="2231"/>
      <c r="S138" s="2230"/>
      <c r="T138" s="2231"/>
      <c r="U138" s="2230"/>
      <c r="V138" s="2231"/>
      <c r="W138" s="2230"/>
      <c r="X138" s="2231"/>
      <c r="Y138" s="2230"/>
      <c r="Z138" s="2231"/>
      <c r="AA138" s="2230"/>
      <c r="AB138" s="2231"/>
      <c r="AC138" s="2230"/>
      <c r="AD138" s="2231"/>
      <c r="AE138" s="2230"/>
      <c r="AF138" s="2231"/>
      <c r="AG138" s="2230"/>
      <c r="AH138" s="2231"/>
      <c r="AI138" s="2230"/>
      <c r="AJ138" s="2231"/>
      <c r="AK138" s="2230"/>
      <c r="AL138" s="2231"/>
      <c r="AM138" s="2230"/>
      <c r="AN138" s="2232"/>
      <c r="AO138" s="2268"/>
      <c r="AP138" s="2414"/>
      <c r="AQ138" s="2234"/>
      <c r="AR138" s="2234"/>
      <c r="AS138" s="2236"/>
      <c r="AT138" s="2268"/>
      <c r="AU138" s="2268"/>
      <c r="AV138" s="2268"/>
      <c r="AW138" s="671" t="str">
        <f t="shared" si="72"/>
        <v/>
      </c>
      <c r="BU138" s="3"/>
      <c r="BV138" s="3"/>
      <c r="BW138" s="4"/>
      <c r="CA138" s="31" t="str">
        <f t="shared" si="76"/>
        <v/>
      </c>
      <c r="CB138" s="31" t="str">
        <f t="shared" si="77"/>
        <v/>
      </c>
      <c r="CC138" s="31" t="str">
        <f t="shared" si="78"/>
        <v/>
      </c>
      <c r="CD138" s="31" t="str">
        <f t="shared" si="79"/>
        <v/>
      </c>
      <c r="CE138" s="31" t="str">
        <f t="shared" si="80"/>
        <v/>
      </c>
      <c r="CF138" s="31" t="str">
        <f t="shared" si="81"/>
        <v/>
      </c>
      <c r="CG138" s="31" t="str">
        <f t="shared" si="82"/>
        <v/>
      </c>
      <c r="CH138" s="32">
        <f t="shared" si="83"/>
        <v>0</v>
      </c>
      <c r="CI138" s="32">
        <f t="shared" si="84"/>
        <v>0</v>
      </c>
      <c r="CJ138" s="32">
        <f t="shared" si="85"/>
        <v>0</v>
      </c>
      <c r="CK138" s="32">
        <f t="shared" si="86"/>
        <v>0</v>
      </c>
      <c r="CL138" s="32">
        <f t="shared" si="87"/>
        <v>0</v>
      </c>
      <c r="CM138" s="32">
        <f t="shared" si="88"/>
        <v>0</v>
      </c>
      <c r="CN138" s="32">
        <f t="shared" si="89"/>
        <v>0</v>
      </c>
    </row>
    <row r="139" spans="1:92" ht="16.350000000000001" customHeight="1" x14ac:dyDescent="0.2">
      <c r="A139" s="3740" t="s">
        <v>172</v>
      </c>
      <c r="B139" s="3741"/>
      <c r="C139" s="3742"/>
      <c r="D139" s="2396">
        <f t="shared" si="73"/>
        <v>0</v>
      </c>
      <c r="E139" s="2264">
        <f t="shared" si="74"/>
        <v>0</v>
      </c>
      <c r="F139" s="2266">
        <f t="shared" si="75"/>
        <v>0</v>
      </c>
      <c r="G139" s="2411"/>
      <c r="H139" s="2412"/>
      <c r="I139" s="2411"/>
      <c r="J139" s="2413"/>
      <c r="K139" s="2411"/>
      <c r="L139" s="2231"/>
      <c r="M139" s="2267"/>
      <c r="N139" s="2231"/>
      <c r="O139" s="2230"/>
      <c r="P139" s="2231"/>
      <c r="Q139" s="2230"/>
      <c r="R139" s="2231"/>
      <c r="S139" s="2230"/>
      <c r="T139" s="2231"/>
      <c r="U139" s="2230"/>
      <c r="V139" s="2231"/>
      <c r="W139" s="2230"/>
      <c r="X139" s="2231"/>
      <c r="Y139" s="2230"/>
      <c r="Z139" s="2231"/>
      <c r="AA139" s="2230"/>
      <c r="AB139" s="2231"/>
      <c r="AC139" s="2230"/>
      <c r="AD139" s="2231"/>
      <c r="AE139" s="2230"/>
      <c r="AF139" s="2231"/>
      <c r="AG139" s="2230"/>
      <c r="AH139" s="2231"/>
      <c r="AI139" s="2230"/>
      <c r="AJ139" s="2231"/>
      <c r="AK139" s="2230"/>
      <c r="AL139" s="2231"/>
      <c r="AM139" s="2230"/>
      <c r="AN139" s="2232"/>
      <c r="AO139" s="2268"/>
      <c r="AP139" s="2414"/>
      <c r="AQ139" s="2234"/>
      <c r="AR139" s="2234"/>
      <c r="AS139" s="2236"/>
      <c r="AT139" s="2268"/>
      <c r="AU139" s="2268"/>
      <c r="AV139" s="2268"/>
      <c r="AW139" s="671" t="str">
        <f t="shared" si="72"/>
        <v/>
      </c>
      <c r="BU139" s="3"/>
      <c r="BV139" s="3"/>
      <c r="BW139" s="4"/>
      <c r="CA139" s="31" t="str">
        <f t="shared" si="76"/>
        <v/>
      </c>
      <c r="CB139" s="31" t="str">
        <f t="shared" si="77"/>
        <v/>
      </c>
      <c r="CC139" s="31" t="str">
        <f t="shared" si="78"/>
        <v/>
      </c>
      <c r="CD139" s="31" t="str">
        <f t="shared" si="79"/>
        <v/>
      </c>
      <c r="CE139" s="31" t="str">
        <f t="shared" si="80"/>
        <v/>
      </c>
      <c r="CF139" s="31" t="str">
        <f t="shared" si="81"/>
        <v/>
      </c>
      <c r="CG139" s="31" t="str">
        <f t="shared" si="82"/>
        <v/>
      </c>
      <c r="CH139" s="32">
        <f t="shared" si="83"/>
        <v>0</v>
      </c>
      <c r="CI139" s="32">
        <f t="shared" si="84"/>
        <v>0</v>
      </c>
      <c r="CJ139" s="32">
        <f t="shared" si="85"/>
        <v>0</v>
      </c>
      <c r="CK139" s="32">
        <f t="shared" si="86"/>
        <v>0</v>
      </c>
      <c r="CL139" s="32">
        <f t="shared" si="87"/>
        <v>0</v>
      </c>
      <c r="CM139" s="32">
        <f t="shared" si="88"/>
        <v>0</v>
      </c>
      <c r="CN139" s="32">
        <f t="shared" si="89"/>
        <v>0</v>
      </c>
    </row>
    <row r="140" spans="1:92" ht="16.350000000000001" customHeight="1" x14ac:dyDescent="0.2">
      <c r="A140" s="3740" t="s">
        <v>173</v>
      </c>
      <c r="B140" s="3741"/>
      <c r="C140" s="3742"/>
      <c r="D140" s="2396">
        <f t="shared" si="73"/>
        <v>0</v>
      </c>
      <c r="E140" s="2264">
        <f t="shared" si="74"/>
        <v>0</v>
      </c>
      <c r="F140" s="2266">
        <f t="shared" si="75"/>
        <v>0</v>
      </c>
      <c r="G140" s="2411"/>
      <c r="H140" s="2412"/>
      <c r="I140" s="2411"/>
      <c r="J140" s="2413"/>
      <c r="K140" s="2411"/>
      <c r="L140" s="2231"/>
      <c r="M140" s="2267"/>
      <c r="N140" s="2231"/>
      <c r="O140" s="2230"/>
      <c r="P140" s="2231"/>
      <c r="Q140" s="2230"/>
      <c r="R140" s="2231"/>
      <c r="S140" s="2230"/>
      <c r="T140" s="2231"/>
      <c r="U140" s="2230"/>
      <c r="V140" s="2231"/>
      <c r="W140" s="2230"/>
      <c r="X140" s="2231"/>
      <c r="Y140" s="2230"/>
      <c r="Z140" s="2231"/>
      <c r="AA140" s="2230"/>
      <c r="AB140" s="2231"/>
      <c r="AC140" s="2230"/>
      <c r="AD140" s="2231"/>
      <c r="AE140" s="2230"/>
      <c r="AF140" s="2231"/>
      <c r="AG140" s="2230"/>
      <c r="AH140" s="2231"/>
      <c r="AI140" s="2230"/>
      <c r="AJ140" s="2231"/>
      <c r="AK140" s="2230"/>
      <c r="AL140" s="2231"/>
      <c r="AM140" s="2230"/>
      <c r="AN140" s="2232"/>
      <c r="AO140" s="2268"/>
      <c r="AP140" s="2414"/>
      <c r="AQ140" s="2234"/>
      <c r="AR140" s="2234"/>
      <c r="AS140" s="2236"/>
      <c r="AT140" s="2268"/>
      <c r="AU140" s="2268"/>
      <c r="AV140" s="2268"/>
      <c r="AW140" s="671" t="str">
        <f t="shared" si="72"/>
        <v/>
      </c>
      <c r="BU140" s="3"/>
      <c r="BV140" s="3"/>
      <c r="BW140" s="4"/>
      <c r="CA140" s="31" t="str">
        <f t="shared" si="76"/>
        <v/>
      </c>
      <c r="CB140" s="31" t="str">
        <f t="shared" si="77"/>
        <v/>
      </c>
      <c r="CC140" s="31" t="str">
        <f t="shared" si="78"/>
        <v/>
      </c>
      <c r="CD140" s="31" t="str">
        <f t="shared" si="79"/>
        <v/>
      </c>
      <c r="CE140" s="31" t="str">
        <f t="shared" si="80"/>
        <v/>
      </c>
      <c r="CF140" s="31" t="str">
        <f t="shared" si="81"/>
        <v/>
      </c>
      <c r="CG140" s="31" t="str">
        <f t="shared" si="82"/>
        <v/>
      </c>
      <c r="CH140" s="32">
        <f t="shared" si="83"/>
        <v>0</v>
      </c>
      <c r="CI140" s="32">
        <f t="shared" si="84"/>
        <v>0</v>
      </c>
      <c r="CJ140" s="32">
        <f t="shared" si="85"/>
        <v>0</v>
      </c>
      <c r="CK140" s="32">
        <f t="shared" si="86"/>
        <v>0</v>
      </c>
      <c r="CL140" s="32">
        <f t="shared" si="87"/>
        <v>0</v>
      </c>
      <c r="CM140" s="32">
        <f t="shared" si="88"/>
        <v>0</v>
      </c>
      <c r="CN140" s="32">
        <f t="shared" si="89"/>
        <v>0</v>
      </c>
    </row>
    <row r="141" spans="1:92" ht="16.350000000000001" customHeight="1" x14ac:dyDescent="0.2">
      <c r="A141" s="3740" t="s">
        <v>174</v>
      </c>
      <c r="B141" s="3741"/>
      <c r="C141" s="3742"/>
      <c r="D141" s="2396">
        <f t="shared" si="73"/>
        <v>0</v>
      </c>
      <c r="E141" s="2264">
        <f t="shared" si="74"/>
        <v>0</v>
      </c>
      <c r="F141" s="2266">
        <f t="shared" si="75"/>
        <v>0</v>
      </c>
      <c r="G141" s="2411"/>
      <c r="H141" s="2412"/>
      <c r="I141" s="2411"/>
      <c r="J141" s="2413"/>
      <c r="K141" s="2411"/>
      <c r="L141" s="2231"/>
      <c r="M141" s="2267"/>
      <c r="N141" s="2231"/>
      <c r="O141" s="2230"/>
      <c r="P141" s="2231"/>
      <c r="Q141" s="2230"/>
      <c r="R141" s="2231"/>
      <c r="S141" s="2230"/>
      <c r="T141" s="2231"/>
      <c r="U141" s="2230"/>
      <c r="V141" s="2231"/>
      <c r="W141" s="2230"/>
      <c r="X141" s="2231"/>
      <c r="Y141" s="2230"/>
      <c r="Z141" s="2231"/>
      <c r="AA141" s="2230"/>
      <c r="AB141" s="2231"/>
      <c r="AC141" s="2230"/>
      <c r="AD141" s="2231"/>
      <c r="AE141" s="2230"/>
      <c r="AF141" s="2231"/>
      <c r="AG141" s="2230"/>
      <c r="AH141" s="2231"/>
      <c r="AI141" s="2230"/>
      <c r="AJ141" s="2231"/>
      <c r="AK141" s="2230"/>
      <c r="AL141" s="2231"/>
      <c r="AM141" s="2230"/>
      <c r="AN141" s="2232"/>
      <c r="AO141" s="2268"/>
      <c r="AP141" s="2414"/>
      <c r="AQ141" s="2234"/>
      <c r="AR141" s="2234"/>
      <c r="AS141" s="2236"/>
      <c r="AT141" s="2268"/>
      <c r="AU141" s="2268"/>
      <c r="AV141" s="2268"/>
      <c r="AW141" s="671" t="str">
        <f t="shared" si="72"/>
        <v/>
      </c>
      <c r="BU141" s="3"/>
      <c r="BV141" s="3"/>
      <c r="BW141" s="4"/>
      <c r="CA141" s="31" t="str">
        <f t="shared" si="76"/>
        <v/>
      </c>
      <c r="CB141" s="31" t="str">
        <f t="shared" si="77"/>
        <v/>
      </c>
      <c r="CC141" s="31" t="str">
        <f t="shared" si="78"/>
        <v/>
      </c>
      <c r="CD141" s="31" t="str">
        <f t="shared" si="79"/>
        <v/>
      </c>
      <c r="CE141" s="31" t="str">
        <f t="shared" si="80"/>
        <v/>
      </c>
      <c r="CF141" s="31" t="str">
        <f t="shared" si="81"/>
        <v/>
      </c>
      <c r="CG141" s="31" t="str">
        <f t="shared" si="82"/>
        <v/>
      </c>
      <c r="CH141" s="32">
        <f t="shared" si="83"/>
        <v>0</v>
      </c>
      <c r="CI141" s="32">
        <f t="shared" si="84"/>
        <v>0</v>
      </c>
      <c r="CJ141" s="32">
        <f t="shared" si="85"/>
        <v>0</v>
      </c>
      <c r="CK141" s="32">
        <f t="shared" si="86"/>
        <v>0</v>
      </c>
      <c r="CL141" s="32">
        <f t="shared" si="87"/>
        <v>0</v>
      </c>
      <c r="CM141" s="32">
        <f t="shared" si="88"/>
        <v>0</v>
      </c>
      <c r="CN141" s="32">
        <f t="shared" si="89"/>
        <v>0</v>
      </c>
    </row>
    <row r="142" spans="1:92" ht="16.350000000000001" customHeight="1" x14ac:dyDescent="0.2">
      <c r="A142" s="3740" t="s">
        <v>175</v>
      </c>
      <c r="B142" s="3741"/>
      <c r="C142" s="3742"/>
      <c r="D142" s="2396">
        <f t="shared" si="73"/>
        <v>0</v>
      </c>
      <c r="E142" s="2264">
        <f t="shared" si="74"/>
        <v>0</v>
      </c>
      <c r="F142" s="2266">
        <f t="shared" si="75"/>
        <v>0</v>
      </c>
      <c r="G142" s="2411"/>
      <c r="H142" s="2412"/>
      <c r="I142" s="2411"/>
      <c r="J142" s="2413"/>
      <c r="K142" s="2411"/>
      <c r="L142" s="2231"/>
      <c r="M142" s="2267"/>
      <c r="N142" s="2231"/>
      <c r="O142" s="2230"/>
      <c r="P142" s="2231"/>
      <c r="Q142" s="2230"/>
      <c r="R142" s="2231"/>
      <c r="S142" s="2230"/>
      <c r="T142" s="2231"/>
      <c r="U142" s="2230"/>
      <c r="V142" s="2231"/>
      <c r="W142" s="2230"/>
      <c r="X142" s="2231"/>
      <c r="Y142" s="2230"/>
      <c r="Z142" s="2231"/>
      <c r="AA142" s="2230"/>
      <c r="AB142" s="2231"/>
      <c r="AC142" s="2230"/>
      <c r="AD142" s="2231"/>
      <c r="AE142" s="2230"/>
      <c r="AF142" s="2231"/>
      <c r="AG142" s="2230"/>
      <c r="AH142" s="2231"/>
      <c r="AI142" s="2230"/>
      <c r="AJ142" s="2231"/>
      <c r="AK142" s="2230"/>
      <c r="AL142" s="2231"/>
      <c r="AM142" s="2230"/>
      <c r="AN142" s="2232"/>
      <c r="AO142" s="2268"/>
      <c r="AP142" s="2414"/>
      <c r="AQ142" s="2234"/>
      <c r="AR142" s="2234"/>
      <c r="AS142" s="2236"/>
      <c r="AT142" s="2268"/>
      <c r="AU142" s="2268"/>
      <c r="AV142" s="2268"/>
      <c r="AW142" s="671" t="str">
        <f t="shared" si="72"/>
        <v/>
      </c>
      <c r="BU142" s="3"/>
      <c r="BV142" s="3"/>
      <c r="BW142" s="4"/>
      <c r="CA142" s="31" t="str">
        <f t="shared" si="76"/>
        <v/>
      </c>
      <c r="CB142" s="31" t="str">
        <f t="shared" si="77"/>
        <v/>
      </c>
      <c r="CC142" s="31" t="str">
        <f t="shared" si="78"/>
        <v/>
      </c>
      <c r="CD142" s="31" t="str">
        <f t="shared" si="79"/>
        <v/>
      </c>
      <c r="CE142" s="31" t="str">
        <f t="shared" si="80"/>
        <v/>
      </c>
      <c r="CF142" s="31" t="str">
        <f t="shared" si="81"/>
        <v/>
      </c>
      <c r="CG142" s="31" t="str">
        <f t="shared" si="82"/>
        <v/>
      </c>
      <c r="CH142" s="32">
        <f t="shared" si="83"/>
        <v>0</v>
      </c>
      <c r="CI142" s="32">
        <f t="shared" si="84"/>
        <v>0</v>
      </c>
      <c r="CJ142" s="32">
        <f t="shared" si="85"/>
        <v>0</v>
      </c>
      <c r="CK142" s="32">
        <f t="shared" si="86"/>
        <v>0</v>
      </c>
      <c r="CL142" s="32">
        <f t="shared" si="87"/>
        <v>0</v>
      </c>
      <c r="CM142" s="32">
        <f t="shared" si="88"/>
        <v>0</v>
      </c>
      <c r="CN142" s="32">
        <f t="shared" si="89"/>
        <v>0</v>
      </c>
    </row>
    <row r="143" spans="1:92" ht="16.350000000000001" customHeight="1" x14ac:dyDescent="0.2">
      <c r="A143" s="3740" t="s">
        <v>176</v>
      </c>
      <c r="B143" s="3741"/>
      <c r="C143" s="3742"/>
      <c r="D143" s="2396">
        <f t="shared" si="73"/>
        <v>0</v>
      </c>
      <c r="E143" s="2264">
        <f t="shared" si="74"/>
        <v>0</v>
      </c>
      <c r="F143" s="2266">
        <f t="shared" si="75"/>
        <v>0</v>
      </c>
      <c r="G143" s="2404"/>
      <c r="H143" s="2406"/>
      <c r="I143" s="2404"/>
      <c r="J143" s="2283"/>
      <c r="K143" s="2267"/>
      <c r="L143" s="2231"/>
      <c r="M143" s="2267"/>
      <c r="N143" s="2231"/>
      <c r="O143" s="2230"/>
      <c r="P143" s="2231"/>
      <c r="Q143" s="2230"/>
      <c r="R143" s="2231"/>
      <c r="S143" s="2230"/>
      <c r="T143" s="2231"/>
      <c r="U143" s="2230"/>
      <c r="V143" s="2231"/>
      <c r="W143" s="2230"/>
      <c r="X143" s="2231"/>
      <c r="Y143" s="2230"/>
      <c r="Z143" s="2231"/>
      <c r="AA143" s="2230"/>
      <c r="AB143" s="2231"/>
      <c r="AC143" s="2230"/>
      <c r="AD143" s="2231"/>
      <c r="AE143" s="2230"/>
      <c r="AF143" s="2231"/>
      <c r="AG143" s="2230"/>
      <c r="AH143" s="2231"/>
      <c r="AI143" s="2230"/>
      <c r="AJ143" s="2231"/>
      <c r="AK143" s="2230"/>
      <c r="AL143" s="2231"/>
      <c r="AM143" s="2230"/>
      <c r="AN143" s="2232"/>
      <c r="AO143" s="2268"/>
      <c r="AP143" s="2268"/>
      <c r="AQ143" s="2234"/>
      <c r="AR143" s="2234"/>
      <c r="AS143" s="2234"/>
      <c r="AT143" s="2268"/>
      <c r="AU143" s="2268"/>
      <c r="AV143" s="2268"/>
      <c r="AW143" s="671" t="str">
        <f t="shared" si="72"/>
        <v/>
      </c>
      <c r="BU143" s="3"/>
      <c r="BV143" s="3"/>
      <c r="BW143" s="4"/>
      <c r="CA143" s="31" t="str">
        <f t="shared" si="76"/>
        <v/>
      </c>
      <c r="CB143" s="31" t="str">
        <f t="shared" si="77"/>
        <v/>
      </c>
      <c r="CC143" s="31" t="str">
        <f t="shared" si="78"/>
        <v/>
      </c>
      <c r="CD143" s="31" t="str">
        <f t="shared" si="79"/>
        <v/>
      </c>
      <c r="CE143" s="31" t="str">
        <f t="shared" si="80"/>
        <v/>
      </c>
      <c r="CF143" s="31" t="str">
        <f t="shared" si="81"/>
        <v/>
      </c>
      <c r="CG143" s="31" t="str">
        <f t="shared" si="82"/>
        <v/>
      </c>
      <c r="CH143" s="32">
        <f t="shared" si="83"/>
        <v>0</v>
      </c>
      <c r="CI143" s="32">
        <f t="shared" si="84"/>
        <v>0</v>
      </c>
      <c r="CJ143" s="32">
        <f t="shared" si="85"/>
        <v>0</v>
      </c>
      <c r="CK143" s="32">
        <f t="shared" si="86"/>
        <v>0</v>
      </c>
      <c r="CL143" s="32">
        <f t="shared" si="87"/>
        <v>0</v>
      </c>
      <c r="CM143" s="32">
        <f t="shared" si="88"/>
        <v>0</v>
      </c>
      <c r="CN143" s="32">
        <f t="shared" si="89"/>
        <v>0</v>
      </c>
    </row>
    <row r="144" spans="1:92" ht="16.350000000000001" customHeight="1" x14ac:dyDescent="0.2">
      <c r="A144" s="3745" t="s">
        <v>177</v>
      </c>
      <c r="B144" s="3746"/>
      <c r="C144" s="3747"/>
      <c r="D144" s="2415">
        <f t="shared" si="73"/>
        <v>0</v>
      </c>
      <c r="E144" s="2269">
        <f t="shared" si="74"/>
        <v>0</v>
      </c>
      <c r="F144" s="2271">
        <f t="shared" si="75"/>
        <v>0</v>
      </c>
      <c r="G144" s="255"/>
      <c r="H144" s="649"/>
      <c r="I144" s="255"/>
      <c r="J144" s="647"/>
      <c r="K144" s="256"/>
      <c r="L144" s="2240"/>
      <c r="M144" s="2272"/>
      <c r="N144" s="2240"/>
      <c r="O144" s="2239"/>
      <c r="P144" s="2240"/>
      <c r="Q144" s="2239"/>
      <c r="R144" s="2240"/>
      <c r="S144" s="2239"/>
      <c r="T144" s="2240"/>
      <c r="U144" s="2239"/>
      <c r="V144" s="2240"/>
      <c r="W144" s="2239"/>
      <c r="X144" s="2240"/>
      <c r="Y144" s="2239"/>
      <c r="Z144" s="2240"/>
      <c r="AA144" s="2239"/>
      <c r="AB144" s="2240"/>
      <c r="AC144" s="2239"/>
      <c r="AD144" s="2240"/>
      <c r="AE144" s="2239"/>
      <c r="AF144" s="2240"/>
      <c r="AG144" s="2239"/>
      <c r="AH144" s="2240"/>
      <c r="AI144" s="2239"/>
      <c r="AJ144" s="2240"/>
      <c r="AK144" s="2239"/>
      <c r="AL144" s="2240"/>
      <c r="AM144" s="2239"/>
      <c r="AN144" s="2241"/>
      <c r="AO144" s="2273"/>
      <c r="AP144" s="2268"/>
      <c r="AQ144" s="2234"/>
      <c r="AR144" s="2234"/>
      <c r="AS144" s="2234"/>
      <c r="AT144" s="2268"/>
      <c r="AU144" s="77"/>
      <c r="AV144" s="77"/>
      <c r="AW144" s="671" t="str">
        <f t="shared" si="72"/>
        <v/>
      </c>
      <c r="BU144" s="3"/>
      <c r="BV144" s="3"/>
      <c r="BW144" s="4"/>
      <c r="CA144" s="31" t="str">
        <f t="shared" si="76"/>
        <v/>
      </c>
      <c r="CB144" s="31" t="str">
        <f t="shared" si="77"/>
        <v/>
      </c>
      <c r="CC144" s="31" t="str">
        <f t="shared" si="78"/>
        <v/>
      </c>
      <c r="CD144" s="31" t="str">
        <f t="shared" si="79"/>
        <v/>
      </c>
      <c r="CE144" s="31" t="str">
        <f t="shared" si="80"/>
        <v/>
      </c>
      <c r="CF144" s="31" t="str">
        <f t="shared" si="81"/>
        <v/>
      </c>
      <c r="CG144" s="31" t="str">
        <f t="shared" si="82"/>
        <v/>
      </c>
      <c r="CH144" s="32">
        <f t="shared" si="83"/>
        <v>0</v>
      </c>
      <c r="CI144" s="32">
        <f t="shared" si="84"/>
        <v>0</v>
      </c>
      <c r="CJ144" s="32">
        <f t="shared" si="85"/>
        <v>0</v>
      </c>
      <c r="CK144" s="32">
        <f t="shared" si="86"/>
        <v>0</v>
      </c>
      <c r="CL144" s="32">
        <f t="shared" si="87"/>
        <v>0</v>
      </c>
      <c r="CM144" s="32">
        <f t="shared" si="88"/>
        <v>0</v>
      </c>
      <c r="CN144" s="32">
        <f t="shared" si="89"/>
        <v>0</v>
      </c>
    </row>
    <row r="145" spans="1:92" ht="16.350000000000001" customHeight="1" x14ac:dyDescent="0.2">
      <c r="A145" s="3784" t="s">
        <v>4</v>
      </c>
      <c r="B145" s="3805"/>
      <c r="C145" s="3788"/>
      <c r="D145" s="2689">
        <f t="shared" si="73"/>
        <v>339</v>
      </c>
      <c r="E145" s="2657">
        <f t="shared" si="74"/>
        <v>127</v>
      </c>
      <c r="F145" s="2690">
        <f t="shared" si="75"/>
        <v>212</v>
      </c>
      <c r="G145" s="2689">
        <f t="shared" ref="G145:AN145" si="92">SUM(G91:G144)</f>
        <v>2</v>
      </c>
      <c r="H145" s="2691">
        <f t="shared" si="92"/>
        <v>0</v>
      </c>
      <c r="I145" s="2689">
        <f t="shared" si="92"/>
        <v>0</v>
      </c>
      <c r="J145" s="2580">
        <f t="shared" si="92"/>
        <v>1</v>
      </c>
      <c r="K145" s="2689">
        <f t="shared" si="92"/>
        <v>2</v>
      </c>
      <c r="L145" s="2691">
        <f t="shared" si="92"/>
        <v>1</v>
      </c>
      <c r="M145" s="2692">
        <f t="shared" si="92"/>
        <v>1</v>
      </c>
      <c r="N145" s="2693">
        <f t="shared" si="92"/>
        <v>2</v>
      </c>
      <c r="O145" s="2583">
        <f t="shared" si="92"/>
        <v>0</v>
      </c>
      <c r="P145" s="2693">
        <f t="shared" si="92"/>
        <v>1</v>
      </c>
      <c r="Q145" s="2583">
        <f t="shared" si="92"/>
        <v>0</v>
      </c>
      <c r="R145" s="2693">
        <f t="shared" si="92"/>
        <v>1</v>
      </c>
      <c r="S145" s="2583">
        <f t="shared" si="92"/>
        <v>2</v>
      </c>
      <c r="T145" s="2693">
        <f t="shared" si="92"/>
        <v>2</v>
      </c>
      <c r="U145" s="2583">
        <f t="shared" si="92"/>
        <v>4</v>
      </c>
      <c r="V145" s="2693">
        <f t="shared" si="92"/>
        <v>0</v>
      </c>
      <c r="W145" s="2583">
        <f t="shared" si="92"/>
        <v>5</v>
      </c>
      <c r="X145" s="2693">
        <f t="shared" si="92"/>
        <v>8</v>
      </c>
      <c r="Y145" s="2583">
        <f t="shared" si="92"/>
        <v>35</v>
      </c>
      <c r="Z145" s="2693">
        <f t="shared" si="92"/>
        <v>33</v>
      </c>
      <c r="AA145" s="2583">
        <f t="shared" si="92"/>
        <v>5</v>
      </c>
      <c r="AB145" s="2693">
        <f t="shared" si="92"/>
        <v>16</v>
      </c>
      <c r="AC145" s="2583">
        <f t="shared" si="92"/>
        <v>20</v>
      </c>
      <c r="AD145" s="2693">
        <f t="shared" si="92"/>
        <v>26</v>
      </c>
      <c r="AE145" s="2583">
        <f t="shared" si="92"/>
        <v>13</v>
      </c>
      <c r="AF145" s="2693">
        <f t="shared" si="92"/>
        <v>54</v>
      </c>
      <c r="AG145" s="2583">
        <f t="shared" si="92"/>
        <v>16</v>
      </c>
      <c r="AH145" s="2693">
        <f t="shared" si="92"/>
        <v>40</v>
      </c>
      <c r="AI145" s="2583">
        <f t="shared" si="92"/>
        <v>8</v>
      </c>
      <c r="AJ145" s="2693">
        <f t="shared" si="92"/>
        <v>18</v>
      </c>
      <c r="AK145" s="2583">
        <f t="shared" si="92"/>
        <v>7</v>
      </c>
      <c r="AL145" s="2693">
        <f t="shared" si="92"/>
        <v>9</v>
      </c>
      <c r="AM145" s="2583">
        <f t="shared" si="92"/>
        <v>7</v>
      </c>
      <c r="AN145" s="2694">
        <f t="shared" si="92"/>
        <v>0</v>
      </c>
      <c r="AO145" s="2695">
        <f>SUM(AO91:AO144)</f>
        <v>0</v>
      </c>
      <c r="AP145" s="2696">
        <f>SUM(AP91:AP144)</f>
        <v>0</v>
      </c>
      <c r="AQ145" s="2696">
        <f>SUM(AQ91:AQ144)</f>
        <v>327</v>
      </c>
      <c r="AR145" s="2696">
        <f>SUM(AR91:AR144)</f>
        <v>0</v>
      </c>
      <c r="AS145" s="2696">
        <f t="shared" ref="AS145:AV145" si="93">SUM(AS91:AS144)</f>
        <v>0</v>
      </c>
      <c r="AT145" s="2696">
        <f t="shared" si="93"/>
        <v>2</v>
      </c>
      <c r="AU145" s="2696">
        <f t="shared" si="93"/>
        <v>0</v>
      </c>
      <c r="AV145" s="2696">
        <f t="shared" si="93"/>
        <v>0</v>
      </c>
      <c r="BU145" s="3"/>
      <c r="BV145" s="3"/>
      <c r="BW145" s="4"/>
      <c r="CA145" s="31"/>
      <c r="CB145" s="31"/>
      <c r="CC145" s="31"/>
      <c r="CD145" s="31"/>
      <c r="CE145" s="31"/>
      <c r="CF145" s="31"/>
      <c r="CG145" s="31"/>
      <c r="CH145" s="32"/>
      <c r="CI145" s="32"/>
      <c r="CJ145" s="32"/>
      <c r="CK145" s="32"/>
      <c r="CL145" s="32"/>
      <c r="CM145" s="32"/>
      <c r="CN145" s="32"/>
    </row>
    <row r="146" spans="1:92" ht="24" customHeight="1" x14ac:dyDescent="0.2">
      <c r="A146" s="237" t="s">
        <v>178</v>
      </c>
      <c r="B146" s="232"/>
      <c r="C146" s="232"/>
      <c r="BW146" s="3"/>
      <c r="BX146" s="3"/>
      <c r="CH146" s="14"/>
      <c r="CI146" s="14"/>
      <c r="CJ146" s="14"/>
      <c r="CK146" s="14"/>
      <c r="CL146" s="14"/>
      <c r="CM146" s="14"/>
      <c r="CN146" s="14"/>
    </row>
    <row r="147" spans="1:92" ht="33" customHeight="1" x14ac:dyDescent="0.2">
      <c r="A147" s="3884" t="s">
        <v>179</v>
      </c>
      <c r="B147" s="3884"/>
      <c r="C147" s="3884"/>
      <c r="D147" s="3818" t="s">
        <v>4</v>
      </c>
      <c r="E147" s="3245"/>
      <c r="F147" s="3819"/>
      <c r="G147" s="3784" t="s">
        <v>5</v>
      </c>
      <c r="H147" s="3805"/>
      <c r="I147" s="3805"/>
      <c r="J147" s="3805"/>
      <c r="K147" s="3805"/>
      <c r="L147" s="3805"/>
      <c r="M147" s="3805"/>
      <c r="N147" s="3805"/>
      <c r="O147" s="3805"/>
      <c r="P147" s="3805"/>
      <c r="Q147" s="3805"/>
      <c r="R147" s="3805"/>
      <c r="S147" s="3805"/>
      <c r="T147" s="3805"/>
      <c r="U147" s="3805"/>
      <c r="V147" s="3805"/>
      <c r="W147" s="3805"/>
      <c r="X147" s="3805"/>
      <c r="Y147" s="3805"/>
      <c r="Z147" s="3805"/>
      <c r="AA147" s="3805"/>
      <c r="AB147" s="3805"/>
      <c r="AC147" s="3805"/>
      <c r="AD147" s="3805"/>
      <c r="AE147" s="3805"/>
      <c r="AF147" s="3805"/>
      <c r="AG147" s="3805"/>
      <c r="AH147" s="3805"/>
      <c r="AI147" s="3805"/>
      <c r="AJ147" s="3805"/>
      <c r="AK147" s="3805"/>
      <c r="AL147" s="3805"/>
      <c r="AM147" s="3805"/>
      <c r="AN147" s="3805"/>
      <c r="AO147" s="3805"/>
      <c r="AP147" s="3877"/>
      <c r="AQ147" s="3788" t="s">
        <v>118</v>
      </c>
      <c r="AR147" s="3883" t="s">
        <v>7</v>
      </c>
      <c r="AS147" s="3883" t="s">
        <v>41</v>
      </c>
      <c r="AT147" s="3883" t="s">
        <v>8</v>
      </c>
      <c r="AU147" s="3883" t="s">
        <v>42</v>
      </c>
      <c r="AV147" s="3880" t="s">
        <v>299</v>
      </c>
      <c r="AW147" s="3880" t="s">
        <v>122</v>
      </c>
      <c r="AX147" s="3880" t="s">
        <v>11</v>
      </c>
      <c r="BV147" s="3"/>
      <c r="BW147" s="3"/>
      <c r="CH147" s="14"/>
      <c r="CI147" s="14"/>
      <c r="CJ147" s="14"/>
      <c r="CK147" s="14"/>
      <c r="CL147" s="14"/>
      <c r="CM147" s="14"/>
      <c r="CN147" s="14"/>
    </row>
    <row r="148" spans="1:92" ht="37.5" customHeight="1" x14ac:dyDescent="0.2">
      <c r="A148" s="3884"/>
      <c r="B148" s="3884"/>
      <c r="C148" s="3884"/>
      <c r="D148" s="3394"/>
      <c r="E148" s="3247"/>
      <c r="F148" s="3248"/>
      <c r="G148" s="3873" t="s">
        <v>13</v>
      </c>
      <c r="H148" s="3799"/>
      <c r="I148" s="3784" t="s">
        <v>14</v>
      </c>
      <c r="J148" s="3788"/>
      <c r="K148" s="3805" t="s">
        <v>15</v>
      </c>
      <c r="L148" s="3788"/>
      <c r="M148" s="3784" t="s">
        <v>16</v>
      </c>
      <c r="N148" s="3788"/>
      <c r="O148" s="3784" t="s">
        <v>17</v>
      </c>
      <c r="P148" s="3788"/>
      <c r="Q148" s="3784" t="s">
        <v>18</v>
      </c>
      <c r="R148" s="3788"/>
      <c r="S148" s="3784" t="s">
        <v>19</v>
      </c>
      <c r="T148" s="3788"/>
      <c r="U148" s="3784" t="s">
        <v>20</v>
      </c>
      <c r="V148" s="3788"/>
      <c r="W148" s="3784" t="s">
        <v>21</v>
      </c>
      <c r="X148" s="3788"/>
      <c r="Y148" s="3784" t="s">
        <v>22</v>
      </c>
      <c r="Z148" s="3786"/>
      <c r="AA148" s="3784" t="s">
        <v>23</v>
      </c>
      <c r="AB148" s="3786"/>
      <c r="AC148" s="3784" t="s">
        <v>24</v>
      </c>
      <c r="AD148" s="3786"/>
      <c r="AE148" s="3784" t="s">
        <v>25</v>
      </c>
      <c r="AF148" s="3786"/>
      <c r="AG148" s="3784" t="s">
        <v>26</v>
      </c>
      <c r="AH148" s="3786"/>
      <c r="AI148" s="3784" t="s">
        <v>27</v>
      </c>
      <c r="AJ148" s="3786"/>
      <c r="AK148" s="3784" t="s">
        <v>28</v>
      </c>
      <c r="AL148" s="3786"/>
      <c r="AM148" s="3784" t="s">
        <v>29</v>
      </c>
      <c r="AN148" s="3786"/>
      <c r="AO148" s="3784" t="s">
        <v>30</v>
      </c>
      <c r="AP148" s="3881"/>
      <c r="AQ148" s="3788"/>
      <c r="AR148" s="3883"/>
      <c r="AS148" s="3883"/>
      <c r="AT148" s="3883"/>
      <c r="AU148" s="3883"/>
      <c r="AV148" s="3880"/>
      <c r="AW148" s="3880"/>
      <c r="AX148" s="3880"/>
      <c r="BV148" s="3"/>
      <c r="BW148" s="3"/>
      <c r="CH148" s="14"/>
      <c r="CI148" s="14"/>
      <c r="CJ148" s="14"/>
      <c r="CK148" s="14"/>
      <c r="CL148" s="14"/>
      <c r="CM148" s="14"/>
      <c r="CN148" s="14"/>
    </row>
    <row r="149" spans="1:92" ht="45.75" customHeight="1" x14ac:dyDescent="0.2">
      <c r="A149" s="3884"/>
      <c r="B149" s="3884"/>
      <c r="C149" s="3884"/>
      <c r="D149" s="2640" t="s">
        <v>180</v>
      </c>
      <c r="E149" s="2641" t="s">
        <v>32</v>
      </c>
      <c r="F149" s="2640" t="s">
        <v>33</v>
      </c>
      <c r="G149" s="2641" t="s">
        <v>32</v>
      </c>
      <c r="H149" s="2640" t="s">
        <v>33</v>
      </c>
      <c r="I149" s="2641" t="s">
        <v>32</v>
      </c>
      <c r="J149" s="2640" t="s">
        <v>33</v>
      </c>
      <c r="K149" s="2641" t="s">
        <v>32</v>
      </c>
      <c r="L149" s="2640" t="s">
        <v>33</v>
      </c>
      <c r="M149" s="2641" t="s">
        <v>32</v>
      </c>
      <c r="N149" s="2640" t="s">
        <v>33</v>
      </c>
      <c r="O149" s="2641" t="s">
        <v>32</v>
      </c>
      <c r="P149" s="2640" t="s">
        <v>33</v>
      </c>
      <c r="Q149" s="2641" t="s">
        <v>32</v>
      </c>
      <c r="R149" s="2640" t="s">
        <v>33</v>
      </c>
      <c r="S149" s="2641" t="s">
        <v>32</v>
      </c>
      <c r="T149" s="2640" t="s">
        <v>33</v>
      </c>
      <c r="U149" s="2641" t="s">
        <v>32</v>
      </c>
      <c r="V149" s="2640" t="s">
        <v>33</v>
      </c>
      <c r="W149" s="2641" t="s">
        <v>32</v>
      </c>
      <c r="X149" s="2640" t="s">
        <v>33</v>
      </c>
      <c r="Y149" s="2641" t="s">
        <v>32</v>
      </c>
      <c r="Z149" s="2640" t="s">
        <v>33</v>
      </c>
      <c r="AA149" s="2641" t="s">
        <v>32</v>
      </c>
      <c r="AB149" s="2640" t="s">
        <v>33</v>
      </c>
      <c r="AC149" s="2641" t="s">
        <v>32</v>
      </c>
      <c r="AD149" s="2640" t="s">
        <v>33</v>
      </c>
      <c r="AE149" s="2641" t="s">
        <v>32</v>
      </c>
      <c r="AF149" s="2640" t="s">
        <v>33</v>
      </c>
      <c r="AG149" s="2641" t="s">
        <v>32</v>
      </c>
      <c r="AH149" s="2640" t="s">
        <v>33</v>
      </c>
      <c r="AI149" s="2641" t="s">
        <v>32</v>
      </c>
      <c r="AJ149" s="2640" t="s">
        <v>33</v>
      </c>
      <c r="AK149" s="2641" t="s">
        <v>32</v>
      </c>
      <c r="AL149" s="2640" t="s">
        <v>33</v>
      </c>
      <c r="AM149" s="2641" t="s">
        <v>32</v>
      </c>
      <c r="AN149" s="2640" t="s">
        <v>33</v>
      </c>
      <c r="AO149" s="2641" t="s">
        <v>32</v>
      </c>
      <c r="AP149" s="2651" t="s">
        <v>33</v>
      </c>
      <c r="AQ149" s="3788"/>
      <c r="AR149" s="3883"/>
      <c r="AS149" s="3883"/>
      <c r="AT149" s="3883"/>
      <c r="AU149" s="3883"/>
      <c r="AV149" s="3880"/>
      <c r="AW149" s="3880"/>
      <c r="AX149" s="3880"/>
      <c r="BV149" s="3"/>
      <c r="BW149" s="3"/>
      <c r="CA149" s="31"/>
      <c r="CB149" s="31"/>
      <c r="CC149" s="31"/>
      <c r="CD149" s="31"/>
      <c r="CH149" s="32"/>
      <c r="CI149" s="32"/>
      <c r="CJ149" s="32"/>
      <c r="CK149" s="32"/>
      <c r="CM149" s="14"/>
      <c r="CN149" s="14"/>
    </row>
    <row r="150" spans="1:92" ht="16.350000000000001" customHeight="1" x14ac:dyDescent="0.2">
      <c r="A150" s="3737" t="s">
        <v>181</v>
      </c>
      <c r="B150" s="3882"/>
      <c r="C150" s="3739"/>
      <c r="D150" s="2225">
        <f>SUM(G150:AP150)</f>
        <v>609</v>
      </c>
      <c r="E150" s="2263">
        <f>SUM(G150+I150+K150+M150+O150+Q150+S150+U150+W150+Y150+AA150+AC150+AE150+AG150+AI150+AK150+AM150+AO150)</f>
        <v>111</v>
      </c>
      <c r="F150" s="22">
        <f>SUM(H150+J150+L150+N150+P150+R150+T150+V150+X150+Z150+AB150+AD150+AF150+AH150+AJ150+AL150+AN150+AP150)</f>
        <v>498</v>
      </c>
      <c r="G150" s="1014">
        <v>0</v>
      </c>
      <c r="H150" s="60">
        <v>2</v>
      </c>
      <c r="I150" s="2227">
        <v>0</v>
      </c>
      <c r="J150" s="60">
        <v>0</v>
      </c>
      <c r="K150" s="2227">
        <v>0</v>
      </c>
      <c r="L150" s="60">
        <v>0</v>
      </c>
      <c r="M150" s="2227">
        <v>0</v>
      </c>
      <c r="N150" s="60">
        <v>3</v>
      </c>
      <c r="O150" s="268">
        <v>5</v>
      </c>
      <c r="P150" s="60">
        <v>5</v>
      </c>
      <c r="Q150" s="268">
        <v>0</v>
      </c>
      <c r="R150" s="60">
        <v>3</v>
      </c>
      <c r="S150" s="268">
        <v>5</v>
      </c>
      <c r="T150" s="60">
        <v>4</v>
      </c>
      <c r="U150" s="2227">
        <v>5</v>
      </c>
      <c r="V150" s="60">
        <v>0</v>
      </c>
      <c r="W150" s="2227">
        <v>0</v>
      </c>
      <c r="X150" s="60">
        <v>0</v>
      </c>
      <c r="Y150" s="2227">
        <v>6</v>
      </c>
      <c r="Z150" s="60">
        <v>13</v>
      </c>
      <c r="AA150" s="2227">
        <v>6</v>
      </c>
      <c r="AB150" s="60">
        <v>28</v>
      </c>
      <c r="AC150" s="2227">
        <v>11</v>
      </c>
      <c r="AD150" s="60">
        <v>8</v>
      </c>
      <c r="AE150" s="2227">
        <v>7</v>
      </c>
      <c r="AF150" s="60">
        <v>83</v>
      </c>
      <c r="AG150" s="2227">
        <v>23</v>
      </c>
      <c r="AH150" s="60">
        <v>85</v>
      </c>
      <c r="AI150" s="2227">
        <v>15</v>
      </c>
      <c r="AJ150" s="60">
        <v>151</v>
      </c>
      <c r="AK150" s="2227">
        <v>25</v>
      </c>
      <c r="AL150" s="60">
        <v>60</v>
      </c>
      <c r="AM150" s="2227">
        <v>3</v>
      </c>
      <c r="AN150" s="60">
        <v>53</v>
      </c>
      <c r="AO150" s="2227">
        <v>0</v>
      </c>
      <c r="AP150" s="64">
        <v>0</v>
      </c>
      <c r="AQ150" s="2276">
        <v>0</v>
      </c>
      <c r="AR150" s="24">
        <v>2</v>
      </c>
      <c r="AS150" s="24">
        <v>573</v>
      </c>
      <c r="AT150" s="28">
        <v>0</v>
      </c>
      <c r="AU150" s="28"/>
      <c r="AV150" s="28">
        <v>0</v>
      </c>
      <c r="AW150" s="28">
        <v>0</v>
      </c>
      <c r="AX150" s="28">
        <v>0</v>
      </c>
      <c r="AY150" s="671" t="str">
        <f t="shared" ref="AY150:AY158" si="94">$CA150&amp;$CB150&amp;$CC150&amp;$CD150&amp;$CE150&amp;$CF150&amp;$CG150</f>
        <v/>
      </c>
      <c r="BV150" s="3"/>
      <c r="BW150" s="3"/>
      <c r="CA150" s="31" t="str">
        <f t="shared" ref="CA150:CA158" si="95">IF(CH150=1,"* Las consultas de 12 años NO DEBEN ser mayor que el total de Consultas entre 10-14 Años. ","")</f>
        <v/>
      </c>
      <c r="CB150" s="31" t="str">
        <f t="shared" ref="CB150:CB158" si="96">IF(CI150=1,"* Las consultas de 60 años NO DEBEN ser mayor que el total de Consultas entre 60-64 Años. ","")</f>
        <v/>
      </c>
      <c r="CC150" s="31" t="str">
        <f t="shared" ref="CC150:CC158" si="97">IF(CJ150=1,"* Las actividades de usuarios en situación de discapacidad NO DEBEN superar el total. ","")</f>
        <v/>
      </c>
      <c r="CD150" s="31" t="str">
        <f t="shared" ref="CD150:CD158" si="98">IF(AND(AR150="",D150&lt;&gt;0),"* Recuerde que las Embarazadas deben ser incluídas en el ingreso por rango Etario (Digite CEROS si no tiene). ",IF(F150&lt;AR150,"* Las Embarazadas NO DEBEN ser mayor al total de mujeres. ",""))</f>
        <v/>
      </c>
      <c r="CE150" s="31" t="str">
        <f t="shared" ref="CE150:CE158" si="99">IF(AND(AS150="",D150&lt;&gt;0),"* No olvide digitar la columna Beneficiarios (Digite CEROS si no tiene). ",IF(D150&lt;AS150,"* El número de Beneficiarios NO DEBE ser mayor que el Total. ",""))</f>
        <v/>
      </c>
      <c r="CF150" s="31" t="str">
        <f t="shared" ref="CF150:CF158" si="100">IF(AND(AW150="",D150&lt;&gt;0),"* No olvide digitar la Población SENAME (Digite CEROS si no tiene). ",IF(D150&lt;AW150,"* La Población SENAME NO DEBE ser mayor al Total. ",""))</f>
        <v/>
      </c>
      <c r="CG150" s="31" t="str">
        <f t="shared" ref="CG150:CG158" si="101">IF(AND(AX150="",D150&lt;&gt;0),"* No olvide digitar la Población Migrante (Digite CEROS si no tiene). ",IF(D150&lt;AX150,"* La Población Migrante NO DEBE superar el Total. ",""))</f>
        <v/>
      </c>
      <c r="CH150" s="32">
        <f t="shared" ref="CH150:CH158" si="102">IF(AQ150&gt;(Y150+Z150),1,0)</f>
        <v>0</v>
      </c>
      <c r="CI150" s="32">
        <f t="shared" ref="CI150:CI158" si="103">IF(AT150&gt;(AK150+AL150),1,0)</f>
        <v>0</v>
      </c>
      <c r="CJ150" s="32">
        <f t="shared" ref="CJ150:CJ158" si="104">IF(D150&lt;AV150,1,0)</f>
        <v>0</v>
      </c>
      <c r="CK150" s="32">
        <f t="shared" ref="CK150:CK158" si="105">IF(AND(AR150="",D150&lt;&gt;0),1,IF(F150&lt;AR150,1,0))</f>
        <v>0</v>
      </c>
      <c r="CL150" s="32">
        <f t="shared" ref="CL150:CL158" si="106">IF(AND(AS150="",D150&lt;&gt;0),1,IF(D150&lt;AS150,1,0))</f>
        <v>0</v>
      </c>
      <c r="CM150" s="32">
        <f t="shared" ref="CM150:CM158" si="107">IF(AND(AW150="",D150&lt;&gt;0),1,IF(D150&lt;AW150,1,0))</f>
        <v>0</v>
      </c>
      <c r="CN150" s="32">
        <f t="shared" ref="CN150:CN158" si="108">IF(AND(AX150="",D150&lt;&gt;0),1,IF(D150&lt;AX150,1,0))</f>
        <v>0</v>
      </c>
    </row>
    <row r="151" spans="1:92" ht="16.350000000000001" customHeight="1" x14ac:dyDescent="0.2">
      <c r="A151" s="3740" t="s">
        <v>304</v>
      </c>
      <c r="B151" s="3741"/>
      <c r="C151" s="3742"/>
      <c r="D151" s="269">
        <f t="shared" ref="D151:D158" si="109">SUM(G151:AP151)</f>
        <v>70</v>
      </c>
      <c r="E151" s="2264">
        <f t="shared" ref="E151:E157" si="110">SUM(G151+I151+K151+M151+O151+Q151+S151+U151+W151+Y151+AA151+AC151+AE151+AG151+AI151+AK151+AM151+AO151)</f>
        <v>22</v>
      </c>
      <c r="F151" s="2266">
        <f t="shared" ref="F151:F158" si="111">SUM(H151+J151+L151+N151+P151+R151+T151+V151+X151+Z151+AB151+AD151+AF151+AH151+AJ151+AL151+AN151+AP151)</f>
        <v>48</v>
      </c>
      <c r="G151" s="2267">
        <v>0</v>
      </c>
      <c r="H151" s="2231">
        <v>0</v>
      </c>
      <c r="I151" s="2230">
        <v>0</v>
      </c>
      <c r="J151" s="2231">
        <v>0</v>
      </c>
      <c r="K151" s="2230">
        <v>0</v>
      </c>
      <c r="L151" s="2231">
        <v>0</v>
      </c>
      <c r="M151" s="2230">
        <v>0</v>
      </c>
      <c r="N151" s="2231">
        <v>0</v>
      </c>
      <c r="O151" s="2424">
        <v>0</v>
      </c>
      <c r="P151" s="2231">
        <v>0</v>
      </c>
      <c r="Q151" s="2424">
        <v>0</v>
      </c>
      <c r="R151" s="2231">
        <v>0</v>
      </c>
      <c r="S151" s="2424">
        <v>2</v>
      </c>
      <c r="T151" s="2231">
        <v>0</v>
      </c>
      <c r="U151" s="2230">
        <v>0</v>
      </c>
      <c r="V151" s="2231">
        <v>0</v>
      </c>
      <c r="W151" s="2230">
        <v>0</v>
      </c>
      <c r="X151" s="2231">
        <v>1</v>
      </c>
      <c r="Y151" s="2230">
        <v>0</v>
      </c>
      <c r="Z151" s="2231">
        <v>10</v>
      </c>
      <c r="AA151" s="2230">
        <v>0</v>
      </c>
      <c r="AB151" s="2231">
        <v>0</v>
      </c>
      <c r="AC151" s="2230">
        <v>8</v>
      </c>
      <c r="AD151" s="2231">
        <v>0</v>
      </c>
      <c r="AE151" s="2230">
        <v>0</v>
      </c>
      <c r="AF151" s="2231">
        <v>13</v>
      </c>
      <c r="AG151" s="2230">
        <v>8</v>
      </c>
      <c r="AH151" s="2231">
        <v>12</v>
      </c>
      <c r="AI151" s="2230">
        <v>4</v>
      </c>
      <c r="AJ151" s="2231">
        <v>12</v>
      </c>
      <c r="AK151" s="2230">
        <v>0</v>
      </c>
      <c r="AL151" s="2231">
        <v>0</v>
      </c>
      <c r="AM151" s="2230">
        <v>0</v>
      </c>
      <c r="AN151" s="2231">
        <v>0</v>
      </c>
      <c r="AO151" s="2230">
        <v>0</v>
      </c>
      <c r="AP151" s="2232">
        <v>0</v>
      </c>
      <c r="AQ151" s="2268">
        <v>0</v>
      </c>
      <c r="AR151" s="24">
        <v>0</v>
      </c>
      <c r="AS151" s="24">
        <v>70</v>
      </c>
      <c r="AT151" s="28">
        <v>0</v>
      </c>
      <c r="AU151" s="28"/>
      <c r="AV151" s="28">
        <v>0</v>
      </c>
      <c r="AW151" s="28">
        <v>0</v>
      </c>
      <c r="AX151" s="28">
        <v>0</v>
      </c>
      <c r="AY151" s="671" t="str">
        <f t="shared" si="94"/>
        <v/>
      </c>
      <c r="BV151" s="3"/>
      <c r="BW151" s="3"/>
      <c r="CA151" s="31" t="str">
        <f t="shared" si="95"/>
        <v/>
      </c>
      <c r="CB151" s="31" t="str">
        <f t="shared" si="96"/>
        <v/>
      </c>
      <c r="CC151" s="31" t="str">
        <f t="shared" si="97"/>
        <v/>
      </c>
      <c r="CD151" s="31" t="str">
        <f t="shared" si="98"/>
        <v/>
      </c>
      <c r="CE151" s="31" t="str">
        <f t="shared" si="99"/>
        <v/>
      </c>
      <c r="CF151" s="31" t="str">
        <f t="shared" si="100"/>
        <v/>
      </c>
      <c r="CG151" s="31" t="str">
        <f t="shared" si="101"/>
        <v/>
      </c>
      <c r="CH151" s="32">
        <f t="shared" si="102"/>
        <v>0</v>
      </c>
      <c r="CI151" s="32">
        <f t="shared" si="103"/>
        <v>0</v>
      </c>
      <c r="CJ151" s="32">
        <f t="shared" si="104"/>
        <v>0</v>
      </c>
      <c r="CK151" s="32">
        <f t="shared" si="105"/>
        <v>0</v>
      </c>
      <c r="CL151" s="32">
        <f t="shared" si="106"/>
        <v>0</v>
      </c>
      <c r="CM151" s="32">
        <f t="shared" si="107"/>
        <v>0</v>
      </c>
      <c r="CN151" s="32">
        <f t="shared" si="108"/>
        <v>0</v>
      </c>
    </row>
    <row r="152" spans="1:92" ht="16.350000000000001" customHeight="1" x14ac:dyDescent="0.2">
      <c r="A152" s="3618" t="s">
        <v>183</v>
      </c>
      <c r="B152" s="3619"/>
      <c r="C152" s="3620"/>
      <c r="D152" s="2425">
        <f>SUM(G152:AP152)</f>
        <v>0</v>
      </c>
      <c r="E152" s="2264">
        <f t="shared" si="110"/>
        <v>0</v>
      </c>
      <c r="F152" s="2266">
        <f t="shared" si="111"/>
        <v>0</v>
      </c>
      <c r="G152" s="2267"/>
      <c r="H152" s="2231"/>
      <c r="I152" s="2230"/>
      <c r="J152" s="2231"/>
      <c r="K152" s="2230"/>
      <c r="L152" s="2231"/>
      <c r="M152" s="2230"/>
      <c r="N152" s="2231"/>
      <c r="O152" s="2424"/>
      <c r="P152" s="2231"/>
      <c r="Q152" s="2424"/>
      <c r="R152" s="2231"/>
      <c r="S152" s="2424"/>
      <c r="T152" s="2231"/>
      <c r="U152" s="2230"/>
      <c r="V152" s="2231"/>
      <c r="W152" s="2230"/>
      <c r="X152" s="2231"/>
      <c r="Y152" s="2230"/>
      <c r="Z152" s="2231"/>
      <c r="AA152" s="2230"/>
      <c r="AB152" s="2231"/>
      <c r="AC152" s="2230"/>
      <c r="AD152" s="2231"/>
      <c r="AE152" s="2230"/>
      <c r="AF152" s="2231"/>
      <c r="AG152" s="2230"/>
      <c r="AH152" s="2231"/>
      <c r="AI152" s="2230"/>
      <c r="AJ152" s="2231"/>
      <c r="AK152" s="2230"/>
      <c r="AL152" s="2231"/>
      <c r="AM152" s="2230"/>
      <c r="AN152" s="2231"/>
      <c r="AO152" s="2230"/>
      <c r="AP152" s="2232"/>
      <c r="AQ152" s="2268"/>
      <c r="AR152" s="24"/>
      <c r="AS152" s="24"/>
      <c r="AT152" s="28"/>
      <c r="AU152" s="28"/>
      <c r="AV152" s="28"/>
      <c r="AW152" s="28"/>
      <c r="AX152" s="28"/>
      <c r="AY152" s="671" t="str">
        <f t="shared" si="94"/>
        <v/>
      </c>
      <c r="BV152" s="3"/>
      <c r="BW152" s="3"/>
      <c r="CA152" s="31" t="str">
        <f t="shared" si="95"/>
        <v/>
      </c>
      <c r="CB152" s="31" t="str">
        <f t="shared" si="96"/>
        <v/>
      </c>
      <c r="CC152" s="31" t="str">
        <f t="shared" si="97"/>
        <v/>
      </c>
      <c r="CD152" s="31" t="str">
        <f t="shared" si="98"/>
        <v/>
      </c>
      <c r="CE152" s="31" t="str">
        <f t="shared" si="99"/>
        <v/>
      </c>
      <c r="CF152" s="31" t="str">
        <f t="shared" si="100"/>
        <v/>
      </c>
      <c r="CG152" s="31" t="str">
        <f t="shared" si="101"/>
        <v/>
      </c>
      <c r="CH152" s="32">
        <f t="shared" si="102"/>
        <v>0</v>
      </c>
      <c r="CI152" s="32">
        <f t="shared" si="103"/>
        <v>0</v>
      </c>
      <c r="CJ152" s="32">
        <f t="shared" si="104"/>
        <v>0</v>
      </c>
      <c r="CK152" s="32">
        <f t="shared" si="105"/>
        <v>0</v>
      </c>
      <c r="CL152" s="32">
        <f t="shared" si="106"/>
        <v>0</v>
      </c>
      <c r="CM152" s="32">
        <f t="shared" si="107"/>
        <v>0</v>
      </c>
      <c r="CN152" s="32">
        <f t="shared" si="108"/>
        <v>0</v>
      </c>
    </row>
    <row r="153" spans="1:92" ht="16.350000000000001" customHeight="1" x14ac:dyDescent="0.2">
      <c r="A153" s="3618" t="s">
        <v>184</v>
      </c>
      <c r="B153" s="3619"/>
      <c r="C153" s="3620"/>
      <c r="D153" s="2213">
        <f t="shared" si="109"/>
        <v>0</v>
      </c>
      <c r="E153" s="2264">
        <f t="shared" si="110"/>
        <v>0</v>
      </c>
      <c r="F153" s="2266">
        <f t="shared" si="111"/>
        <v>0</v>
      </c>
      <c r="G153" s="2267"/>
      <c r="H153" s="2231"/>
      <c r="I153" s="2230"/>
      <c r="J153" s="2231"/>
      <c r="K153" s="2230"/>
      <c r="L153" s="2231"/>
      <c r="M153" s="2230"/>
      <c r="N153" s="2231"/>
      <c r="O153" s="2424"/>
      <c r="P153" s="2231"/>
      <c r="Q153" s="2424"/>
      <c r="R153" s="2231"/>
      <c r="S153" s="2424"/>
      <c r="T153" s="2231"/>
      <c r="U153" s="2230"/>
      <c r="V153" s="2231"/>
      <c r="W153" s="2230"/>
      <c r="X153" s="2231"/>
      <c r="Y153" s="2230"/>
      <c r="Z153" s="2231"/>
      <c r="AA153" s="2230"/>
      <c r="AB153" s="2231"/>
      <c r="AC153" s="2230"/>
      <c r="AD153" s="2231"/>
      <c r="AE153" s="2230"/>
      <c r="AF153" s="2231"/>
      <c r="AG153" s="2230"/>
      <c r="AH153" s="2231"/>
      <c r="AI153" s="2230"/>
      <c r="AJ153" s="2231"/>
      <c r="AK153" s="2230"/>
      <c r="AL153" s="2231"/>
      <c r="AM153" s="2230"/>
      <c r="AN153" s="2231"/>
      <c r="AO153" s="2230"/>
      <c r="AP153" s="2232"/>
      <c r="AQ153" s="2268"/>
      <c r="AR153" s="24"/>
      <c r="AS153" s="24"/>
      <c r="AT153" s="28"/>
      <c r="AU153" s="28"/>
      <c r="AV153" s="28"/>
      <c r="AW153" s="28"/>
      <c r="AX153" s="28"/>
      <c r="AY153" s="671" t="str">
        <f t="shared" si="94"/>
        <v/>
      </c>
      <c r="BV153" s="3"/>
      <c r="BW153" s="3"/>
      <c r="CA153" s="31" t="str">
        <f t="shared" si="95"/>
        <v/>
      </c>
      <c r="CB153" s="31" t="str">
        <f t="shared" si="96"/>
        <v/>
      </c>
      <c r="CC153" s="31" t="str">
        <f t="shared" si="97"/>
        <v/>
      </c>
      <c r="CD153" s="31" t="str">
        <f t="shared" si="98"/>
        <v/>
      </c>
      <c r="CE153" s="31" t="str">
        <f t="shared" si="99"/>
        <v/>
      </c>
      <c r="CF153" s="31" t="str">
        <f t="shared" si="100"/>
        <v/>
      </c>
      <c r="CG153" s="31" t="str">
        <f t="shared" si="101"/>
        <v/>
      </c>
      <c r="CH153" s="32">
        <f t="shared" si="102"/>
        <v>0</v>
      </c>
      <c r="CI153" s="32">
        <f t="shared" si="103"/>
        <v>0</v>
      </c>
      <c r="CJ153" s="32">
        <f t="shared" si="104"/>
        <v>0</v>
      </c>
      <c r="CK153" s="32">
        <f t="shared" si="105"/>
        <v>0</v>
      </c>
      <c r="CL153" s="32">
        <f t="shared" si="106"/>
        <v>0</v>
      </c>
      <c r="CM153" s="32">
        <f t="shared" si="107"/>
        <v>0</v>
      </c>
      <c r="CN153" s="32">
        <f t="shared" si="108"/>
        <v>0</v>
      </c>
    </row>
    <row r="154" spans="1:92" ht="16.350000000000001" customHeight="1" x14ac:dyDescent="0.2">
      <c r="A154" s="3640" t="s">
        <v>185</v>
      </c>
      <c r="B154" s="3727"/>
      <c r="C154" s="3641"/>
      <c r="D154" s="2213">
        <f t="shared" si="109"/>
        <v>0</v>
      </c>
      <c r="E154" s="2264">
        <f t="shared" si="110"/>
        <v>0</v>
      </c>
      <c r="F154" s="2266">
        <f t="shared" si="111"/>
        <v>0</v>
      </c>
      <c r="G154" s="2267"/>
      <c r="H154" s="2231"/>
      <c r="I154" s="2230"/>
      <c r="J154" s="2231"/>
      <c r="K154" s="2230"/>
      <c r="L154" s="2231"/>
      <c r="M154" s="2230"/>
      <c r="N154" s="2231"/>
      <c r="O154" s="2424"/>
      <c r="P154" s="2231"/>
      <c r="Q154" s="2424"/>
      <c r="R154" s="2231"/>
      <c r="S154" s="2424"/>
      <c r="T154" s="2231"/>
      <c r="U154" s="2230"/>
      <c r="V154" s="2231"/>
      <c r="W154" s="2230"/>
      <c r="X154" s="2231"/>
      <c r="Y154" s="2230"/>
      <c r="Z154" s="2231"/>
      <c r="AA154" s="2230"/>
      <c r="AB154" s="2231"/>
      <c r="AC154" s="2230"/>
      <c r="AD154" s="2231"/>
      <c r="AE154" s="2230"/>
      <c r="AF154" s="2231"/>
      <c r="AG154" s="2230"/>
      <c r="AH154" s="2231"/>
      <c r="AI154" s="2230"/>
      <c r="AJ154" s="2231"/>
      <c r="AK154" s="2230"/>
      <c r="AL154" s="2231"/>
      <c r="AM154" s="2230"/>
      <c r="AN154" s="2231"/>
      <c r="AO154" s="2230"/>
      <c r="AP154" s="2232"/>
      <c r="AQ154" s="2268"/>
      <c r="AR154" s="24"/>
      <c r="AS154" s="24"/>
      <c r="AT154" s="28"/>
      <c r="AU154" s="28"/>
      <c r="AV154" s="28"/>
      <c r="AW154" s="28"/>
      <c r="AX154" s="28"/>
      <c r="AY154" s="671" t="str">
        <f t="shared" si="94"/>
        <v/>
      </c>
      <c r="BV154" s="3"/>
      <c r="BW154" s="3"/>
      <c r="CA154" s="31" t="str">
        <f t="shared" si="95"/>
        <v/>
      </c>
      <c r="CB154" s="31" t="str">
        <f t="shared" si="96"/>
        <v/>
      </c>
      <c r="CC154" s="31" t="str">
        <f t="shared" si="97"/>
        <v/>
      </c>
      <c r="CD154" s="31" t="str">
        <f t="shared" si="98"/>
        <v/>
      </c>
      <c r="CE154" s="31" t="str">
        <f t="shared" si="99"/>
        <v/>
      </c>
      <c r="CF154" s="31" t="str">
        <f t="shared" si="100"/>
        <v/>
      </c>
      <c r="CG154" s="31" t="str">
        <f t="shared" si="101"/>
        <v/>
      </c>
      <c r="CH154" s="32">
        <f t="shared" si="102"/>
        <v>0</v>
      </c>
      <c r="CI154" s="32">
        <f t="shared" si="103"/>
        <v>0</v>
      </c>
      <c r="CJ154" s="32">
        <f t="shared" si="104"/>
        <v>0</v>
      </c>
      <c r="CK154" s="32">
        <f t="shared" si="105"/>
        <v>0</v>
      </c>
      <c r="CL154" s="32">
        <f t="shared" si="106"/>
        <v>0</v>
      </c>
      <c r="CM154" s="32">
        <f t="shared" si="107"/>
        <v>0</v>
      </c>
      <c r="CN154" s="32">
        <f t="shared" si="108"/>
        <v>0</v>
      </c>
    </row>
    <row r="155" spans="1:92" ht="16.350000000000001" customHeight="1" x14ac:dyDescent="0.2">
      <c r="A155" s="3640" t="s">
        <v>186</v>
      </c>
      <c r="B155" s="3727"/>
      <c r="C155" s="3641"/>
      <c r="D155" s="2213">
        <f t="shared" si="109"/>
        <v>0</v>
      </c>
      <c r="E155" s="2264">
        <f t="shared" si="110"/>
        <v>0</v>
      </c>
      <c r="F155" s="2266">
        <f t="shared" si="111"/>
        <v>0</v>
      </c>
      <c r="G155" s="2267"/>
      <c r="H155" s="2231"/>
      <c r="I155" s="2230"/>
      <c r="J155" s="2231"/>
      <c r="K155" s="2230"/>
      <c r="L155" s="2231"/>
      <c r="M155" s="2230"/>
      <c r="N155" s="2231"/>
      <c r="O155" s="2424"/>
      <c r="P155" s="2231"/>
      <c r="Q155" s="2424"/>
      <c r="R155" s="2231"/>
      <c r="S155" s="2424"/>
      <c r="T155" s="2231"/>
      <c r="U155" s="2230"/>
      <c r="V155" s="2231"/>
      <c r="W155" s="2230"/>
      <c r="X155" s="2231"/>
      <c r="Y155" s="2230"/>
      <c r="Z155" s="2231"/>
      <c r="AA155" s="2230"/>
      <c r="AB155" s="2231"/>
      <c r="AC155" s="2230"/>
      <c r="AD155" s="2231"/>
      <c r="AE155" s="2230"/>
      <c r="AF155" s="2231"/>
      <c r="AG155" s="2230"/>
      <c r="AH155" s="2231"/>
      <c r="AI155" s="2230"/>
      <c r="AJ155" s="2231"/>
      <c r="AK155" s="2230"/>
      <c r="AL155" s="2231"/>
      <c r="AM155" s="2230"/>
      <c r="AN155" s="2231"/>
      <c r="AO155" s="2230"/>
      <c r="AP155" s="2232"/>
      <c r="AQ155" s="2268"/>
      <c r="AR155" s="24"/>
      <c r="AS155" s="24"/>
      <c r="AT155" s="28"/>
      <c r="AU155" s="28"/>
      <c r="AV155" s="28"/>
      <c r="AW155" s="28"/>
      <c r="AX155" s="28"/>
      <c r="AY155" s="671" t="str">
        <f t="shared" si="94"/>
        <v/>
      </c>
      <c r="BV155" s="3"/>
      <c r="BW155" s="3"/>
      <c r="CA155" s="31" t="str">
        <f t="shared" si="95"/>
        <v/>
      </c>
      <c r="CB155" s="31" t="str">
        <f t="shared" si="96"/>
        <v/>
      </c>
      <c r="CC155" s="31" t="str">
        <f t="shared" si="97"/>
        <v/>
      </c>
      <c r="CD155" s="31" t="str">
        <f t="shared" si="98"/>
        <v/>
      </c>
      <c r="CE155" s="31" t="str">
        <f t="shared" si="99"/>
        <v/>
      </c>
      <c r="CF155" s="31" t="str">
        <f t="shared" si="100"/>
        <v/>
      </c>
      <c r="CG155" s="31" t="str">
        <f t="shared" si="101"/>
        <v/>
      </c>
      <c r="CH155" s="32">
        <f t="shared" si="102"/>
        <v>0</v>
      </c>
      <c r="CI155" s="32">
        <f t="shared" si="103"/>
        <v>0</v>
      </c>
      <c r="CJ155" s="32">
        <f t="shared" si="104"/>
        <v>0</v>
      </c>
      <c r="CK155" s="32">
        <f t="shared" si="105"/>
        <v>0</v>
      </c>
      <c r="CL155" s="32">
        <f t="shared" si="106"/>
        <v>0</v>
      </c>
      <c r="CM155" s="32">
        <f t="shared" si="107"/>
        <v>0</v>
      </c>
      <c r="CN155" s="32">
        <f t="shared" si="108"/>
        <v>0</v>
      </c>
    </row>
    <row r="156" spans="1:92" ht="16.350000000000001" customHeight="1" x14ac:dyDescent="0.2">
      <c r="A156" s="3640" t="s">
        <v>187</v>
      </c>
      <c r="B156" s="3727"/>
      <c r="C156" s="3641"/>
      <c r="D156" s="2213">
        <f t="shared" si="109"/>
        <v>0</v>
      </c>
      <c r="E156" s="2264">
        <f t="shared" si="110"/>
        <v>0</v>
      </c>
      <c r="F156" s="2266">
        <f t="shared" si="111"/>
        <v>0</v>
      </c>
      <c r="G156" s="2267"/>
      <c r="H156" s="2231"/>
      <c r="I156" s="2230"/>
      <c r="J156" s="2231"/>
      <c r="K156" s="2230"/>
      <c r="L156" s="2231"/>
      <c r="M156" s="2230"/>
      <c r="N156" s="2231"/>
      <c r="O156" s="2424"/>
      <c r="P156" s="2231"/>
      <c r="Q156" s="2424"/>
      <c r="R156" s="2231"/>
      <c r="S156" s="2424"/>
      <c r="T156" s="2231"/>
      <c r="U156" s="2230"/>
      <c r="V156" s="2231"/>
      <c r="W156" s="2230"/>
      <c r="X156" s="2231"/>
      <c r="Y156" s="2230"/>
      <c r="Z156" s="2231"/>
      <c r="AA156" s="2230"/>
      <c r="AB156" s="2231"/>
      <c r="AC156" s="2230"/>
      <c r="AD156" s="2231"/>
      <c r="AE156" s="2230"/>
      <c r="AF156" s="2231"/>
      <c r="AG156" s="2230"/>
      <c r="AH156" s="2231"/>
      <c r="AI156" s="2230"/>
      <c r="AJ156" s="2231"/>
      <c r="AK156" s="2230"/>
      <c r="AL156" s="2231"/>
      <c r="AM156" s="2230"/>
      <c r="AN156" s="2231"/>
      <c r="AO156" s="2230"/>
      <c r="AP156" s="2232"/>
      <c r="AQ156" s="2268"/>
      <c r="AR156" s="24"/>
      <c r="AS156" s="24"/>
      <c r="AT156" s="28"/>
      <c r="AU156" s="28"/>
      <c r="AV156" s="28"/>
      <c r="AW156" s="28"/>
      <c r="AX156" s="28"/>
      <c r="AY156" s="671" t="str">
        <f t="shared" si="94"/>
        <v/>
      </c>
      <c r="BV156" s="3"/>
      <c r="BW156" s="3"/>
      <c r="CA156" s="31" t="str">
        <f t="shared" si="95"/>
        <v/>
      </c>
      <c r="CB156" s="31" t="str">
        <f t="shared" si="96"/>
        <v/>
      </c>
      <c r="CC156" s="31" t="str">
        <f t="shared" si="97"/>
        <v/>
      </c>
      <c r="CD156" s="31" t="str">
        <f t="shared" si="98"/>
        <v/>
      </c>
      <c r="CE156" s="31" t="str">
        <f t="shared" si="99"/>
        <v/>
      </c>
      <c r="CF156" s="31" t="str">
        <f t="shared" si="100"/>
        <v/>
      </c>
      <c r="CG156" s="31" t="str">
        <f t="shared" si="101"/>
        <v/>
      </c>
      <c r="CH156" s="32">
        <f t="shared" si="102"/>
        <v>0</v>
      </c>
      <c r="CI156" s="32">
        <f t="shared" si="103"/>
        <v>0</v>
      </c>
      <c r="CJ156" s="32">
        <f t="shared" si="104"/>
        <v>0</v>
      </c>
      <c r="CK156" s="32">
        <f t="shared" si="105"/>
        <v>0</v>
      </c>
      <c r="CL156" s="32">
        <f t="shared" si="106"/>
        <v>0</v>
      </c>
      <c r="CM156" s="32">
        <f t="shared" si="107"/>
        <v>0</v>
      </c>
      <c r="CN156" s="32">
        <f t="shared" si="108"/>
        <v>0</v>
      </c>
    </row>
    <row r="157" spans="1:92" ht="16.350000000000001" customHeight="1" x14ac:dyDescent="0.2">
      <c r="A157" s="3618" t="s">
        <v>188</v>
      </c>
      <c r="B157" s="3619"/>
      <c r="C157" s="3620"/>
      <c r="D157" s="2213">
        <f t="shared" si="109"/>
        <v>0</v>
      </c>
      <c r="E157" s="2264">
        <f t="shared" si="110"/>
        <v>0</v>
      </c>
      <c r="F157" s="2266">
        <f t="shared" si="111"/>
        <v>0</v>
      </c>
      <c r="G157" s="2267"/>
      <c r="H157" s="2231"/>
      <c r="I157" s="2230"/>
      <c r="J157" s="2231"/>
      <c r="K157" s="2230"/>
      <c r="L157" s="2231"/>
      <c r="M157" s="2230"/>
      <c r="N157" s="2231"/>
      <c r="O157" s="2424"/>
      <c r="P157" s="2231"/>
      <c r="Q157" s="2424"/>
      <c r="R157" s="2231"/>
      <c r="S157" s="2424"/>
      <c r="T157" s="2231"/>
      <c r="U157" s="2230"/>
      <c r="V157" s="2231"/>
      <c r="W157" s="2230"/>
      <c r="X157" s="2231"/>
      <c r="Y157" s="2230"/>
      <c r="Z157" s="2231"/>
      <c r="AA157" s="2230"/>
      <c r="AB157" s="2231"/>
      <c r="AC157" s="2230"/>
      <c r="AD157" s="2231"/>
      <c r="AE157" s="2230"/>
      <c r="AF157" s="2231"/>
      <c r="AG157" s="2230"/>
      <c r="AH157" s="2231"/>
      <c r="AI157" s="2230"/>
      <c r="AJ157" s="2231"/>
      <c r="AK157" s="2230"/>
      <c r="AL157" s="2231"/>
      <c r="AM157" s="2230"/>
      <c r="AN157" s="2231"/>
      <c r="AO157" s="2230"/>
      <c r="AP157" s="2232"/>
      <c r="AQ157" s="2268"/>
      <c r="AR157" s="24"/>
      <c r="AS157" s="24"/>
      <c r="AT157" s="28"/>
      <c r="AU157" s="28"/>
      <c r="AV157" s="28"/>
      <c r="AW157" s="28"/>
      <c r="AX157" s="28"/>
      <c r="AY157" s="671" t="str">
        <f t="shared" si="94"/>
        <v/>
      </c>
      <c r="BV157" s="3"/>
      <c r="BW157" s="3"/>
      <c r="CA157" s="31" t="str">
        <f t="shared" si="95"/>
        <v/>
      </c>
      <c r="CB157" s="31" t="str">
        <f t="shared" si="96"/>
        <v/>
      </c>
      <c r="CC157" s="31" t="str">
        <f t="shared" si="97"/>
        <v/>
      </c>
      <c r="CD157" s="31" t="str">
        <f t="shared" si="98"/>
        <v/>
      </c>
      <c r="CE157" s="31" t="str">
        <f t="shared" si="99"/>
        <v/>
      </c>
      <c r="CF157" s="31" t="str">
        <f t="shared" si="100"/>
        <v/>
      </c>
      <c r="CG157" s="31" t="str">
        <f t="shared" si="101"/>
        <v/>
      </c>
      <c r="CH157" s="32">
        <f t="shared" si="102"/>
        <v>0</v>
      </c>
      <c r="CI157" s="32">
        <f t="shared" si="103"/>
        <v>0</v>
      </c>
      <c r="CJ157" s="32">
        <f t="shared" si="104"/>
        <v>0</v>
      </c>
      <c r="CK157" s="32">
        <f t="shared" si="105"/>
        <v>0</v>
      </c>
      <c r="CL157" s="32">
        <f t="shared" si="106"/>
        <v>0</v>
      </c>
      <c r="CM157" s="32">
        <f t="shared" si="107"/>
        <v>0</v>
      </c>
      <c r="CN157" s="32">
        <f t="shared" si="108"/>
        <v>0</v>
      </c>
    </row>
    <row r="158" spans="1:92" ht="16.350000000000001" customHeight="1" x14ac:dyDescent="0.2">
      <c r="A158" s="3734" t="s">
        <v>189</v>
      </c>
      <c r="B158" s="3734"/>
      <c r="C158" s="3735"/>
      <c r="D158" s="2425">
        <f t="shared" si="109"/>
        <v>0</v>
      </c>
      <c r="E158" s="2264">
        <f>SUM(G158+I158+K158+M158+O158+Q158+S158+U158+W158+Y158+AA158+AC158+AE158+AG158+AI158+AK158+AM158+AO158)</f>
        <v>0</v>
      </c>
      <c r="F158" s="2266">
        <f t="shared" si="111"/>
        <v>0</v>
      </c>
      <c r="G158" s="2272"/>
      <c r="H158" s="2240"/>
      <c r="I158" s="2239"/>
      <c r="J158" s="2240"/>
      <c r="K158" s="2239"/>
      <c r="L158" s="2240"/>
      <c r="M158" s="2239"/>
      <c r="N158" s="2240"/>
      <c r="O158" s="2426"/>
      <c r="P158" s="2240"/>
      <c r="Q158" s="2426"/>
      <c r="R158" s="2240"/>
      <c r="S158" s="2426"/>
      <c r="T158" s="2240"/>
      <c r="U158" s="2239"/>
      <c r="V158" s="2240"/>
      <c r="W158" s="2239"/>
      <c r="X158" s="2240"/>
      <c r="Y158" s="2239"/>
      <c r="Z158" s="2240"/>
      <c r="AA158" s="2239"/>
      <c r="AB158" s="2240"/>
      <c r="AC158" s="2239"/>
      <c r="AD158" s="2240"/>
      <c r="AE158" s="2239"/>
      <c r="AF158" s="2240"/>
      <c r="AG158" s="2239"/>
      <c r="AH158" s="2240"/>
      <c r="AI158" s="2239"/>
      <c r="AJ158" s="2240"/>
      <c r="AK158" s="2239"/>
      <c r="AL158" s="2240"/>
      <c r="AM158" s="2239"/>
      <c r="AN158" s="2240"/>
      <c r="AO158" s="2239"/>
      <c r="AP158" s="2241"/>
      <c r="AQ158" s="2414"/>
      <c r="AR158" s="2268"/>
      <c r="AS158" s="2268"/>
      <c r="AT158" s="2234"/>
      <c r="AU158" s="2236"/>
      <c r="AV158" s="2236"/>
      <c r="AW158" s="2236"/>
      <c r="AX158" s="2236"/>
      <c r="AY158" s="671" t="str">
        <f t="shared" si="94"/>
        <v/>
      </c>
      <c r="BV158" s="3"/>
      <c r="BW158" s="3"/>
      <c r="CA158" s="31" t="str">
        <f t="shared" si="95"/>
        <v/>
      </c>
      <c r="CB158" s="31" t="str">
        <f t="shared" si="96"/>
        <v/>
      </c>
      <c r="CC158" s="31" t="str">
        <f t="shared" si="97"/>
        <v/>
      </c>
      <c r="CD158" s="31" t="str">
        <f t="shared" si="98"/>
        <v/>
      </c>
      <c r="CE158" s="31" t="str">
        <f t="shared" si="99"/>
        <v/>
      </c>
      <c r="CF158" s="31" t="str">
        <f t="shared" si="100"/>
        <v/>
      </c>
      <c r="CG158" s="31" t="str">
        <f t="shared" si="101"/>
        <v/>
      </c>
      <c r="CH158" s="32">
        <f t="shared" si="102"/>
        <v>0</v>
      </c>
      <c r="CI158" s="32">
        <f t="shared" si="103"/>
        <v>0</v>
      </c>
      <c r="CJ158" s="32">
        <f t="shared" si="104"/>
        <v>0</v>
      </c>
      <c r="CK158" s="32">
        <f t="shared" si="105"/>
        <v>0</v>
      </c>
      <c r="CL158" s="32">
        <f t="shared" si="106"/>
        <v>0</v>
      </c>
      <c r="CM158" s="32">
        <f t="shared" si="107"/>
        <v>0</v>
      </c>
      <c r="CN158" s="32">
        <f t="shared" si="108"/>
        <v>0</v>
      </c>
    </row>
    <row r="159" spans="1:92" ht="16.350000000000001" customHeight="1" x14ac:dyDescent="0.2">
      <c r="A159" s="3784" t="s">
        <v>4</v>
      </c>
      <c r="B159" s="3805"/>
      <c r="C159" s="3788"/>
      <c r="D159" s="2691">
        <f>SUM(D150:D158)</f>
        <v>679</v>
      </c>
      <c r="E159" s="2689">
        <f>SUM(E150:E158)</f>
        <v>133</v>
      </c>
      <c r="F159" s="2693">
        <f>SUM(F150:F158)</f>
        <v>546</v>
      </c>
      <c r="G159" s="2697">
        <f t="shared" ref="G159:AU159" si="112">SUM(G150:G158)</f>
        <v>0</v>
      </c>
      <c r="H159" s="2693">
        <f t="shared" si="112"/>
        <v>2</v>
      </c>
      <c r="I159" s="2697">
        <f t="shared" si="112"/>
        <v>0</v>
      </c>
      <c r="J159" s="2698">
        <f t="shared" si="112"/>
        <v>0</v>
      </c>
      <c r="K159" s="2697">
        <f t="shared" si="112"/>
        <v>0</v>
      </c>
      <c r="L159" s="2698">
        <f t="shared" si="112"/>
        <v>0</v>
      </c>
      <c r="M159" s="2697">
        <f t="shared" si="112"/>
        <v>0</v>
      </c>
      <c r="N159" s="2693">
        <f t="shared" si="112"/>
        <v>3</v>
      </c>
      <c r="O159" s="2697">
        <f t="shared" si="112"/>
        <v>5</v>
      </c>
      <c r="P159" s="2693">
        <f t="shared" si="112"/>
        <v>5</v>
      </c>
      <c r="Q159" s="2697">
        <f t="shared" si="112"/>
        <v>0</v>
      </c>
      <c r="R159" s="2693">
        <f t="shared" si="112"/>
        <v>3</v>
      </c>
      <c r="S159" s="2697">
        <f t="shared" si="112"/>
        <v>7</v>
      </c>
      <c r="T159" s="2693">
        <f t="shared" si="112"/>
        <v>4</v>
      </c>
      <c r="U159" s="2697">
        <f t="shared" si="112"/>
        <v>5</v>
      </c>
      <c r="V159" s="2693">
        <f t="shared" si="112"/>
        <v>0</v>
      </c>
      <c r="W159" s="2697">
        <f t="shared" si="112"/>
        <v>0</v>
      </c>
      <c r="X159" s="2693">
        <f t="shared" si="112"/>
        <v>1</v>
      </c>
      <c r="Y159" s="2697">
        <f t="shared" si="112"/>
        <v>6</v>
      </c>
      <c r="Z159" s="2693">
        <f t="shared" si="112"/>
        <v>23</v>
      </c>
      <c r="AA159" s="2697">
        <f t="shared" si="112"/>
        <v>6</v>
      </c>
      <c r="AB159" s="2693">
        <f t="shared" si="112"/>
        <v>28</v>
      </c>
      <c r="AC159" s="2697">
        <f t="shared" si="112"/>
        <v>19</v>
      </c>
      <c r="AD159" s="2693">
        <f t="shared" si="112"/>
        <v>8</v>
      </c>
      <c r="AE159" s="2697">
        <f t="shared" si="112"/>
        <v>7</v>
      </c>
      <c r="AF159" s="2693">
        <f t="shared" si="112"/>
        <v>96</v>
      </c>
      <c r="AG159" s="2697">
        <f t="shared" si="112"/>
        <v>31</v>
      </c>
      <c r="AH159" s="2693">
        <f t="shared" si="112"/>
        <v>97</v>
      </c>
      <c r="AI159" s="2697">
        <f t="shared" si="112"/>
        <v>19</v>
      </c>
      <c r="AJ159" s="2693">
        <f t="shared" si="112"/>
        <v>163</v>
      </c>
      <c r="AK159" s="2697">
        <f t="shared" si="112"/>
        <v>25</v>
      </c>
      <c r="AL159" s="2693">
        <f t="shared" si="112"/>
        <v>60</v>
      </c>
      <c r="AM159" s="2697">
        <f t="shared" si="112"/>
        <v>3</v>
      </c>
      <c r="AN159" s="2693">
        <f t="shared" si="112"/>
        <v>53</v>
      </c>
      <c r="AO159" s="2697">
        <f t="shared" si="112"/>
        <v>0</v>
      </c>
      <c r="AP159" s="2694">
        <f t="shared" si="112"/>
        <v>0</v>
      </c>
      <c r="AQ159" s="2693">
        <f t="shared" si="112"/>
        <v>0</v>
      </c>
      <c r="AR159" s="2583">
        <f t="shared" si="112"/>
        <v>2</v>
      </c>
      <c r="AS159" s="2696">
        <f t="shared" si="112"/>
        <v>643</v>
      </c>
      <c r="AT159" s="2693">
        <f t="shared" si="112"/>
        <v>0</v>
      </c>
      <c r="AU159" s="2699">
        <f t="shared" si="112"/>
        <v>0</v>
      </c>
      <c r="AV159" s="2699">
        <f>SUM(AV150:AV158)</f>
        <v>0</v>
      </c>
      <c r="AW159" s="2699">
        <f>SUM(AW150:AW158)</f>
        <v>0</v>
      </c>
      <c r="AX159" s="2699">
        <f t="shared" ref="AX159" si="113">SUM(AX150:AX158)</f>
        <v>0</v>
      </c>
      <c r="BV159" s="3"/>
      <c r="BW159" s="3"/>
      <c r="CA159" s="31"/>
      <c r="CB159" s="31"/>
      <c r="CC159" s="31"/>
      <c r="CD159" s="31"/>
      <c r="CH159" s="32"/>
      <c r="CI159" s="32"/>
      <c r="CJ159" s="32"/>
      <c r="CK159" s="32"/>
      <c r="CL159" s="14"/>
      <c r="CM159" s="14"/>
      <c r="CN159" s="14"/>
    </row>
    <row r="160" spans="1:92" ht="27" customHeight="1" x14ac:dyDescent="0.2">
      <c r="A160" s="85" t="s">
        <v>190</v>
      </c>
      <c r="B160" s="86"/>
      <c r="C160" s="86"/>
      <c r="D160" s="86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30"/>
      <c r="R160" s="52"/>
      <c r="S160" s="9"/>
      <c r="T160" s="9"/>
      <c r="U160" s="9"/>
      <c r="V160" s="9"/>
      <c r="W160" s="9"/>
      <c r="X160" s="232"/>
      <c r="Y160" s="9"/>
      <c r="Z160" s="9"/>
      <c r="AA160" s="9"/>
      <c r="AB160" s="9"/>
      <c r="AC160" s="9"/>
      <c r="AD160" s="9"/>
      <c r="AE160" s="9"/>
      <c r="AF160" s="9"/>
      <c r="BV160" s="3"/>
      <c r="BW160" s="3"/>
      <c r="CA160" s="31"/>
      <c r="CB160" s="31"/>
      <c r="CC160" s="31"/>
      <c r="CD160" s="31"/>
      <c r="CH160" s="32"/>
      <c r="CI160" s="32"/>
      <c r="CJ160" s="32"/>
      <c r="CK160" s="32"/>
      <c r="CL160" s="14"/>
      <c r="CM160" s="14"/>
      <c r="CN160" s="14"/>
    </row>
    <row r="161" spans="1:92" ht="16.350000000000001" customHeight="1" x14ac:dyDescent="0.2">
      <c r="A161" s="3823" t="s">
        <v>191</v>
      </c>
      <c r="B161" s="3258"/>
      <c r="C161" s="3824"/>
      <c r="D161" s="3818" t="s">
        <v>4</v>
      </c>
      <c r="E161" s="3245"/>
      <c r="F161" s="3819"/>
      <c r="G161" s="3784" t="s">
        <v>5</v>
      </c>
      <c r="H161" s="3805"/>
      <c r="I161" s="3805"/>
      <c r="J161" s="3805"/>
      <c r="K161" s="3805"/>
      <c r="L161" s="3805"/>
      <c r="M161" s="3805"/>
      <c r="N161" s="3805"/>
      <c r="O161" s="3805"/>
      <c r="P161" s="3805"/>
      <c r="Q161" s="3805"/>
      <c r="R161" s="3805"/>
      <c r="S161" s="3805"/>
      <c r="T161" s="3805"/>
      <c r="U161" s="3805"/>
      <c r="V161" s="3805"/>
      <c r="W161" s="3805"/>
      <c r="X161" s="3805"/>
      <c r="Y161" s="3805"/>
      <c r="Z161" s="3805"/>
      <c r="AA161" s="3805"/>
      <c r="AB161" s="3805"/>
      <c r="AC161" s="3805"/>
      <c r="AD161" s="3805"/>
      <c r="AE161" s="3805"/>
      <c r="AF161" s="3805"/>
      <c r="AG161" s="3805"/>
      <c r="AH161" s="3805"/>
      <c r="AI161" s="3805"/>
      <c r="AJ161" s="3805"/>
      <c r="AK161" s="3805"/>
      <c r="AL161" s="3805"/>
      <c r="AM161" s="3805"/>
      <c r="AN161" s="3805"/>
      <c r="AO161" s="3805"/>
      <c r="AP161" s="3788"/>
      <c r="AQ161" s="3833" t="s">
        <v>42</v>
      </c>
      <c r="AR161" s="3817" t="s">
        <v>298</v>
      </c>
      <c r="AS161" s="3880" t="s">
        <v>122</v>
      </c>
      <c r="AT161" s="3880" t="s">
        <v>11</v>
      </c>
      <c r="AU161" s="3802" t="s">
        <v>193</v>
      </c>
      <c r="AV161" s="3832" t="s">
        <v>194</v>
      </c>
      <c r="BV161" s="3"/>
      <c r="BW161" s="3"/>
      <c r="CA161" s="31"/>
      <c r="CB161" s="31"/>
      <c r="CC161" s="31"/>
      <c r="CD161" s="31"/>
      <c r="CH161" s="32"/>
      <c r="CI161" s="32"/>
      <c r="CJ161" s="32"/>
      <c r="CK161" s="32"/>
      <c r="CL161" s="14"/>
      <c r="CM161" s="14"/>
      <c r="CN161" s="14"/>
    </row>
    <row r="162" spans="1:92" ht="32.1" customHeight="1" x14ac:dyDescent="0.2">
      <c r="A162" s="2933"/>
      <c r="B162" s="2934"/>
      <c r="C162" s="2935"/>
      <c r="D162" s="3051"/>
      <c r="E162" s="3052"/>
      <c r="F162" s="2961"/>
      <c r="G162" s="3873" t="s">
        <v>13</v>
      </c>
      <c r="H162" s="3799"/>
      <c r="I162" s="3784" t="s">
        <v>14</v>
      </c>
      <c r="J162" s="3788"/>
      <c r="K162" s="3805" t="s">
        <v>15</v>
      </c>
      <c r="L162" s="3788"/>
      <c r="M162" s="3784" t="s">
        <v>16</v>
      </c>
      <c r="N162" s="3788"/>
      <c r="O162" s="3784" t="s">
        <v>17</v>
      </c>
      <c r="P162" s="3788"/>
      <c r="Q162" s="3784" t="s">
        <v>18</v>
      </c>
      <c r="R162" s="3788"/>
      <c r="S162" s="3784" t="s">
        <v>19</v>
      </c>
      <c r="T162" s="3788"/>
      <c r="U162" s="3784" t="s">
        <v>20</v>
      </c>
      <c r="V162" s="3788"/>
      <c r="W162" s="3784" t="s">
        <v>21</v>
      </c>
      <c r="X162" s="3788"/>
      <c r="Y162" s="3784" t="s">
        <v>22</v>
      </c>
      <c r="Z162" s="3786"/>
      <c r="AA162" s="3784" t="s">
        <v>23</v>
      </c>
      <c r="AB162" s="3786"/>
      <c r="AC162" s="3784" t="s">
        <v>24</v>
      </c>
      <c r="AD162" s="3786"/>
      <c r="AE162" s="3784" t="s">
        <v>25</v>
      </c>
      <c r="AF162" s="3786"/>
      <c r="AG162" s="3784" t="s">
        <v>26</v>
      </c>
      <c r="AH162" s="3786"/>
      <c r="AI162" s="3784" t="s">
        <v>27</v>
      </c>
      <c r="AJ162" s="3786"/>
      <c r="AK162" s="3784" t="s">
        <v>28</v>
      </c>
      <c r="AL162" s="3786"/>
      <c r="AM162" s="3784" t="s">
        <v>29</v>
      </c>
      <c r="AN162" s="3786"/>
      <c r="AO162" s="3784" t="s">
        <v>30</v>
      </c>
      <c r="AP162" s="3786"/>
      <c r="AQ162" s="2947"/>
      <c r="AR162" s="3013"/>
      <c r="AS162" s="3880"/>
      <c r="AT162" s="3880"/>
      <c r="AU162" s="2971"/>
      <c r="AV162" s="3064"/>
      <c r="BV162" s="3"/>
      <c r="BW162" s="3"/>
      <c r="CA162" s="31"/>
      <c r="CB162" s="31"/>
      <c r="CC162" s="31"/>
      <c r="CD162" s="31"/>
      <c r="CH162" s="32"/>
      <c r="CI162" s="32"/>
      <c r="CJ162" s="32"/>
      <c r="CK162" s="32"/>
      <c r="CL162" s="14"/>
      <c r="CM162" s="14"/>
      <c r="CN162" s="14"/>
    </row>
    <row r="163" spans="1:92" ht="16.350000000000001" customHeight="1" x14ac:dyDescent="0.2">
      <c r="A163" s="3169"/>
      <c r="B163" s="3170"/>
      <c r="C163" s="3171"/>
      <c r="D163" s="2687" t="s">
        <v>31</v>
      </c>
      <c r="E163" s="2661" t="s">
        <v>32</v>
      </c>
      <c r="F163" s="2667" t="s">
        <v>33</v>
      </c>
      <c r="G163" s="2641" t="s">
        <v>32</v>
      </c>
      <c r="H163" s="2640" t="s">
        <v>33</v>
      </c>
      <c r="I163" s="2641" t="s">
        <v>32</v>
      </c>
      <c r="J163" s="2640" t="s">
        <v>33</v>
      </c>
      <c r="K163" s="2641" t="s">
        <v>32</v>
      </c>
      <c r="L163" s="2640" t="s">
        <v>33</v>
      </c>
      <c r="M163" s="2641" t="s">
        <v>32</v>
      </c>
      <c r="N163" s="2640" t="s">
        <v>33</v>
      </c>
      <c r="O163" s="2641" t="s">
        <v>32</v>
      </c>
      <c r="P163" s="2640" t="s">
        <v>33</v>
      </c>
      <c r="Q163" s="2641" t="s">
        <v>32</v>
      </c>
      <c r="R163" s="2640" t="s">
        <v>33</v>
      </c>
      <c r="S163" s="2641" t="s">
        <v>32</v>
      </c>
      <c r="T163" s="2640" t="s">
        <v>33</v>
      </c>
      <c r="U163" s="2641" t="s">
        <v>32</v>
      </c>
      <c r="V163" s="2640" t="s">
        <v>33</v>
      </c>
      <c r="W163" s="2641" t="s">
        <v>32</v>
      </c>
      <c r="X163" s="2640" t="s">
        <v>33</v>
      </c>
      <c r="Y163" s="2641" t="s">
        <v>32</v>
      </c>
      <c r="Z163" s="2640" t="s">
        <v>33</v>
      </c>
      <c r="AA163" s="2641" t="s">
        <v>32</v>
      </c>
      <c r="AB163" s="2640" t="s">
        <v>33</v>
      </c>
      <c r="AC163" s="2641" t="s">
        <v>32</v>
      </c>
      <c r="AD163" s="2640" t="s">
        <v>33</v>
      </c>
      <c r="AE163" s="2641" t="s">
        <v>32</v>
      </c>
      <c r="AF163" s="2640" t="s">
        <v>33</v>
      </c>
      <c r="AG163" s="2641" t="s">
        <v>32</v>
      </c>
      <c r="AH163" s="2640" t="s">
        <v>33</v>
      </c>
      <c r="AI163" s="2641" t="s">
        <v>32</v>
      </c>
      <c r="AJ163" s="2640" t="s">
        <v>33</v>
      </c>
      <c r="AK163" s="2641" t="s">
        <v>32</v>
      </c>
      <c r="AL163" s="2640" t="s">
        <v>33</v>
      </c>
      <c r="AM163" s="2641" t="s">
        <v>32</v>
      </c>
      <c r="AN163" s="2640" t="s">
        <v>33</v>
      </c>
      <c r="AO163" s="2641" t="s">
        <v>32</v>
      </c>
      <c r="AP163" s="2640" t="s">
        <v>33</v>
      </c>
      <c r="AQ163" s="3550"/>
      <c r="AR163" s="3243"/>
      <c r="AS163" s="3880"/>
      <c r="AT163" s="3880"/>
      <c r="AU163" s="3646"/>
      <c r="AV163" s="3177"/>
      <c r="BV163" s="3"/>
      <c r="BW163" s="3"/>
      <c r="CA163" s="31"/>
      <c r="CB163" s="31"/>
      <c r="CC163" s="31"/>
      <c r="CD163" s="31"/>
      <c r="CH163" s="32"/>
      <c r="CI163" s="32"/>
      <c r="CJ163" s="32"/>
      <c r="CK163" s="32"/>
      <c r="CL163" s="14"/>
      <c r="CM163" s="14"/>
      <c r="CN163" s="14"/>
    </row>
    <row r="164" spans="1:92" ht="16.350000000000001" customHeight="1" x14ac:dyDescent="0.2">
      <c r="A164" s="3775" t="s">
        <v>195</v>
      </c>
      <c r="B164" s="3729" t="s">
        <v>196</v>
      </c>
      <c r="C164" s="3730"/>
      <c r="D164" s="2430">
        <f>SUM(E164+F164)</f>
        <v>0</v>
      </c>
      <c r="E164" s="2431"/>
      <c r="F164" s="2432">
        <f>SUM(AD164+AF164+AH164+AJ164+AL164+AN164+AP164)</f>
        <v>0</v>
      </c>
      <c r="G164" s="1036"/>
      <c r="H164" s="281"/>
      <c r="I164" s="1036"/>
      <c r="J164" s="281"/>
      <c r="K164" s="1036"/>
      <c r="L164" s="281"/>
      <c r="M164" s="1036"/>
      <c r="N164" s="281"/>
      <c r="O164" s="1036"/>
      <c r="P164" s="281"/>
      <c r="Q164" s="1036"/>
      <c r="R164" s="281"/>
      <c r="S164" s="1036"/>
      <c r="T164" s="281"/>
      <c r="U164" s="1036"/>
      <c r="V164" s="281"/>
      <c r="W164" s="1036"/>
      <c r="X164" s="281"/>
      <c r="Y164" s="1036"/>
      <c r="Z164" s="281"/>
      <c r="AA164" s="1036"/>
      <c r="AB164" s="281"/>
      <c r="AC164" s="1037"/>
      <c r="AD164" s="60"/>
      <c r="AE164" s="1037"/>
      <c r="AF164" s="60"/>
      <c r="AG164" s="1037"/>
      <c r="AH164" s="60"/>
      <c r="AI164" s="1037"/>
      <c r="AJ164" s="60"/>
      <c r="AK164" s="1037"/>
      <c r="AL164" s="60"/>
      <c r="AM164" s="1037"/>
      <c r="AN164" s="60"/>
      <c r="AO164" s="1037"/>
      <c r="AP164" s="60"/>
      <c r="AQ164" s="1038"/>
      <c r="AR164" s="60"/>
      <c r="AS164" s="2276"/>
      <c r="AT164" s="60"/>
      <c r="AU164" s="2433"/>
      <c r="AV164" s="2434"/>
      <c r="AW164" s="671" t="str">
        <f t="shared" ref="AW164:AW198" si="114">$CA164&amp;$CB164&amp;$CC164&amp;$CD164&amp;$CE164&amp;$CF164&amp;$CG164</f>
        <v/>
      </c>
      <c r="BV164" s="3"/>
      <c r="BW164" s="3"/>
      <c r="CA164" s="31" t="str">
        <f t="shared" ref="CA164:CA198" si="115">IF(CH164=1,"* El número de actividades en usuarios en situacion de discapacidad NO DEBE ser mayor al total. ","")</f>
        <v/>
      </c>
      <c r="CB164" s="31" t="str">
        <f t="shared" ref="CB164:CB198" si="116">IF(CI164=1," * El número de actividades en Niños, Niñas, Adolescentes y Jóvenes de la red SENAME NO DEBE ser mayor al total. ","")</f>
        <v/>
      </c>
      <c r="CC164" s="31" t="str">
        <f t="shared" ref="CC164:CC198" si="117">IF(CJ164=1," * El número de actividades en Población Migrante NO DEBE ser mayor al total. ","")</f>
        <v/>
      </c>
      <c r="CD164" s="31" t="str">
        <f>IF(CK164=1," * El número de actividades en Pacientes Diabéticos en Control PSCV NO DEBE superar el total. ","")</f>
        <v/>
      </c>
      <c r="CH164" s="32">
        <f>IF($D164&lt;AR164,1,0)</f>
        <v>0</v>
      </c>
      <c r="CI164" s="32">
        <f>IF($D164&lt;AS164,1,0)</f>
        <v>0</v>
      </c>
      <c r="CJ164" s="32">
        <f>IF($D164&lt;AT164,1,0)</f>
        <v>0</v>
      </c>
      <c r="CK164" s="32">
        <f>IF($D164&lt;AV164,1,0)</f>
        <v>0</v>
      </c>
      <c r="CM164" s="14"/>
      <c r="CN164" s="14"/>
    </row>
    <row r="165" spans="1:92" ht="16.350000000000001" customHeight="1" x14ac:dyDescent="0.2">
      <c r="A165" s="2912"/>
      <c r="B165" s="3640" t="s">
        <v>95</v>
      </c>
      <c r="C165" s="3641"/>
      <c r="D165" s="2435">
        <f t="shared" ref="D165:D177" si="118">SUM(E165+F165)</f>
        <v>0</v>
      </c>
      <c r="E165" s="2436"/>
      <c r="F165" s="2437">
        <f t="shared" ref="F165:F173" si="119">SUM(AD165+AF165+AH165+AJ165+AL165+AN165+AP165)</f>
        <v>0</v>
      </c>
      <c r="G165" s="289"/>
      <c r="H165" s="650"/>
      <c r="I165" s="289"/>
      <c r="J165" s="650"/>
      <c r="K165" s="289"/>
      <c r="L165" s="650"/>
      <c r="M165" s="289"/>
      <c r="N165" s="650"/>
      <c r="O165" s="289"/>
      <c r="P165" s="650"/>
      <c r="Q165" s="289"/>
      <c r="R165" s="650"/>
      <c r="S165" s="289"/>
      <c r="T165" s="650"/>
      <c r="U165" s="289"/>
      <c r="V165" s="650"/>
      <c r="W165" s="289"/>
      <c r="X165" s="650"/>
      <c r="Y165" s="289"/>
      <c r="Z165" s="650"/>
      <c r="AA165" s="289"/>
      <c r="AB165" s="650"/>
      <c r="AC165" s="291"/>
      <c r="AD165" s="26"/>
      <c r="AE165" s="291"/>
      <c r="AF165" s="26"/>
      <c r="AG165" s="291"/>
      <c r="AH165" s="26"/>
      <c r="AI165" s="291"/>
      <c r="AJ165" s="26"/>
      <c r="AK165" s="291"/>
      <c r="AL165" s="26"/>
      <c r="AM165" s="291"/>
      <c r="AN165" s="26"/>
      <c r="AO165" s="291"/>
      <c r="AP165" s="26"/>
      <c r="AQ165" s="292"/>
      <c r="AR165" s="26"/>
      <c r="AS165" s="24"/>
      <c r="AT165" s="26"/>
      <c r="AU165" s="293"/>
      <c r="AV165" s="294"/>
      <c r="AW165" s="671" t="str">
        <f t="shared" si="114"/>
        <v/>
      </c>
      <c r="BV165" s="3"/>
      <c r="BW165" s="3"/>
      <c r="CA165" s="31" t="str">
        <f t="shared" si="115"/>
        <v/>
      </c>
      <c r="CB165" s="31" t="str">
        <f t="shared" si="116"/>
        <v/>
      </c>
      <c r="CC165" s="31" t="str">
        <f t="shared" si="117"/>
        <v/>
      </c>
      <c r="CD165" s="31" t="str">
        <f t="shared" ref="CD165:CD197" si="120">IF(CK165=1," * El número de actividades en Pacientes Diabéticos en Control PSCV NO DEBE superar el total. ","")</f>
        <v/>
      </c>
      <c r="CH165" s="32">
        <f t="shared" ref="CH165:CJ197" si="121">IF($D165&lt;AR165,1,0)</f>
        <v>0</v>
      </c>
      <c r="CI165" s="32">
        <f t="shared" si="121"/>
        <v>0</v>
      </c>
      <c r="CJ165" s="32">
        <f t="shared" si="121"/>
        <v>0</v>
      </c>
      <c r="CK165" s="32">
        <f t="shared" ref="CK165:CK197" si="122">IF($D165&lt;AV165,1,0)</f>
        <v>0</v>
      </c>
      <c r="CL165" s="14"/>
      <c r="CM165" s="14"/>
      <c r="CN165" s="14"/>
    </row>
    <row r="166" spans="1:92" ht="16.350000000000001" customHeight="1" x14ac:dyDescent="0.2">
      <c r="A166" s="2912"/>
      <c r="B166" s="3731" t="s">
        <v>161</v>
      </c>
      <c r="C166" s="3732"/>
      <c r="D166" s="2438">
        <f t="shared" si="118"/>
        <v>0</v>
      </c>
      <c r="E166" s="2439"/>
      <c r="F166" s="2440">
        <f t="shared" si="119"/>
        <v>0</v>
      </c>
      <c r="G166" s="2441"/>
      <c r="H166" s="2442"/>
      <c r="I166" s="2441"/>
      <c r="J166" s="2442"/>
      <c r="K166" s="2441"/>
      <c r="L166" s="2442"/>
      <c r="M166" s="2441"/>
      <c r="N166" s="2442"/>
      <c r="O166" s="2441"/>
      <c r="P166" s="2442"/>
      <c r="Q166" s="2441"/>
      <c r="R166" s="2442"/>
      <c r="S166" s="2441"/>
      <c r="T166" s="2442"/>
      <c r="U166" s="2441"/>
      <c r="V166" s="2442"/>
      <c r="W166" s="2441"/>
      <c r="X166" s="2442"/>
      <c r="Y166" s="2441"/>
      <c r="Z166" s="2442"/>
      <c r="AA166" s="2441"/>
      <c r="AB166" s="2442"/>
      <c r="AC166" s="2067"/>
      <c r="AD166" s="2068"/>
      <c r="AE166" s="2067"/>
      <c r="AF166" s="2068"/>
      <c r="AG166" s="2067"/>
      <c r="AH166" s="2068"/>
      <c r="AI166" s="2067"/>
      <c r="AJ166" s="2068"/>
      <c r="AK166" s="2067"/>
      <c r="AL166" s="2068"/>
      <c r="AM166" s="2067"/>
      <c r="AN166" s="2068"/>
      <c r="AO166" s="2067"/>
      <c r="AP166" s="2068"/>
      <c r="AQ166" s="2069"/>
      <c r="AR166" s="2068"/>
      <c r="AS166" s="713"/>
      <c r="AT166" s="2068"/>
      <c r="AU166" s="2070"/>
      <c r="AV166" s="714"/>
      <c r="AW166" s="671" t="str">
        <f t="shared" si="114"/>
        <v/>
      </c>
      <c r="BV166" s="3"/>
      <c r="BW166" s="3"/>
      <c r="CA166" s="31" t="str">
        <f t="shared" si="115"/>
        <v/>
      </c>
      <c r="CB166" s="31" t="str">
        <f t="shared" si="116"/>
        <v/>
      </c>
      <c r="CC166" s="31" t="str">
        <f t="shared" si="117"/>
        <v/>
      </c>
      <c r="CD166" s="31" t="str">
        <f t="shared" si="120"/>
        <v/>
      </c>
      <c r="CH166" s="32">
        <f t="shared" si="121"/>
        <v>0</v>
      </c>
      <c r="CI166" s="32">
        <f t="shared" si="121"/>
        <v>0</v>
      </c>
      <c r="CJ166" s="32">
        <f t="shared" si="121"/>
        <v>0</v>
      </c>
      <c r="CK166" s="32">
        <f t="shared" si="122"/>
        <v>0</v>
      </c>
      <c r="CL166" s="14"/>
      <c r="CM166" s="14"/>
      <c r="CN166" s="14"/>
    </row>
    <row r="167" spans="1:92" ht="16.350000000000001" customHeight="1" x14ac:dyDescent="0.2">
      <c r="A167" s="2912"/>
      <c r="B167" s="3775" t="s">
        <v>197</v>
      </c>
      <c r="C167" s="2700" t="s">
        <v>4</v>
      </c>
      <c r="D167" s="2438">
        <f t="shared" si="118"/>
        <v>0</v>
      </c>
      <c r="E167" s="2439"/>
      <c r="F167" s="2699">
        <f t="shared" si="119"/>
        <v>0</v>
      </c>
      <c r="G167" s="2664"/>
      <c r="H167" s="2701"/>
      <c r="I167" s="2664"/>
      <c r="J167" s="2701"/>
      <c r="K167" s="2664"/>
      <c r="L167" s="2701"/>
      <c r="M167" s="2664"/>
      <c r="N167" s="2701"/>
      <c r="O167" s="2664"/>
      <c r="P167" s="2701"/>
      <c r="Q167" s="2664"/>
      <c r="R167" s="2701"/>
      <c r="S167" s="2664"/>
      <c r="T167" s="2701"/>
      <c r="U167" s="2664"/>
      <c r="V167" s="2701"/>
      <c r="W167" s="2664"/>
      <c r="X167" s="2701"/>
      <c r="Y167" s="2664"/>
      <c r="Z167" s="2701"/>
      <c r="AA167" s="2664"/>
      <c r="AB167" s="2701"/>
      <c r="AC167" s="2702"/>
      <c r="AD167" s="2690">
        <f t="shared" ref="AD167:AV167" si="123">SUM(AD168:AD173)</f>
        <v>0</v>
      </c>
      <c r="AE167" s="2702"/>
      <c r="AF167" s="2690">
        <f t="shared" si="123"/>
        <v>0</v>
      </c>
      <c r="AG167" s="2702"/>
      <c r="AH167" s="2690">
        <f t="shared" si="123"/>
        <v>0</v>
      </c>
      <c r="AI167" s="2702"/>
      <c r="AJ167" s="2690">
        <f t="shared" si="123"/>
        <v>0</v>
      </c>
      <c r="AK167" s="2702"/>
      <c r="AL167" s="2690">
        <f t="shared" si="123"/>
        <v>0</v>
      </c>
      <c r="AM167" s="2702"/>
      <c r="AN167" s="2690">
        <f t="shared" si="123"/>
        <v>0</v>
      </c>
      <c r="AO167" s="2702"/>
      <c r="AP167" s="2690">
        <f t="shared" si="123"/>
        <v>0</v>
      </c>
      <c r="AQ167" s="2703">
        <f>SUM(AQ168:AQ173)</f>
        <v>0</v>
      </c>
      <c r="AR167" s="2690">
        <f t="shared" si="123"/>
        <v>0</v>
      </c>
      <c r="AS167" s="2656">
        <f t="shared" si="123"/>
        <v>0</v>
      </c>
      <c r="AT167" s="2690">
        <f t="shared" si="123"/>
        <v>0</v>
      </c>
      <c r="AU167" s="2659">
        <f t="shared" si="123"/>
        <v>0</v>
      </c>
      <c r="AV167" s="2656">
        <f t="shared" si="123"/>
        <v>0</v>
      </c>
      <c r="AW167" s="671" t="str">
        <f t="shared" si="114"/>
        <v/>
      </c>
      <c r="BV167" s="3"/>
      <c r="BW167" s="3"/>
      <c r="CA167" s="31"/>
      <c r="CB167" s="31"/>
      <c r="CC167" s="31"/>
      <c r="CD167" s="31"/>
      <c r="CH167" s="32"/>
      <c r="CI167" s="32"/>
      <c r="CJ167" s="32"/>
      <c r="CK167" s="32"/>
      <c r="CL167" s="14"/>
      <c r="CM167" s="14"/>
      <c r="CN167" s="14"/>
    </row>
    <row r="168" spans="1:92" ht="16.350000000000001" customHeight="1" x14ac:dyDescent="0.2">
      <c r="A168" s="2912"/>
      <c r="B168" s="2912"/>
      <c r="C168" s="310" t="s">
        <v>198</v>
      </c>
      <c r="D168" s="311">
        <f t="shared" si="118"/>
        <v>0</v>
      </c>
      <c r="E168" s="2431"/>
      <c r="F168" s="312">
        <f>SUM(AD168+AF168+AH168+AJ168+AL168+AN168+AP168)</f>
        <v>0</v>
      </c>
      <c r="G168" s="289"/>
      <c r="H168" s="650"/>
      <c r="I168" s="289"/>
      <c r="J168" s="650"/>
      <c r="K168" s="289"/>
      <c r="L168" s="650"/>
      <c r="M168" s="289"/>
      <c r="N168" s="650"/>
      <c r="O168" s="289"/>
      <c r="P168" s="650"/>
      <c r="Q168" s="289"/>
      <c r="R168" s="650"/>
      <c r="S168" s="289"/>
      <c r="T168" s="650"/>
      <c r="U168" s="289"/>
      <c r="V168" s="650"/>
      <c r="W168" s="289"/>
      <c r="X168" s="650"/>
      <c r="Y168" s="289"/>
      <c r="Z168" s="650"/>
      <c r="AA168" s="289"/>
      <c r="AB168" s="650"/>
      <c r="AC168" s="291"/>
      <c r="AD168" s="26"/>
      <c r="AE168" s="291"/>
      <c r="AF168" s="26"/>
      <c r="AG168" s="291"/>
      <c r="AH168" s="26"/>
      <c r="AI168" s="291"/>
      <c r="AJ168" s="26"/>
      <c r="AK168" s="291"/>
      <c r="AL168" s="26"/>
      <c r="AM168" s="291"/>
      <c r="AN168" s="26"/>
      <c r="AO168" s="291"/>
      <c r="AP168" s="26"/>
      <c r="AQ168" s="292"/>
      <c r="AR168" s="26"/>
      <c r="AS168" s="24"/>
      <c r="AT168" s="26"/>
      <c r="AU168" s="28"/>
      <c r="AV168" s="24"/>
      <c r="AW168" s="671" t="str">
        <f t="shared" si="114"/>
        <v/>
      </c>
      <c r="BV168" s="3"/>
      <c r="BW168" s="3"/>
      <c r="CA168" s="31" t="str">
        <f t="shared" si="115"/>
        <v/>
      </c>
      <c r="CB168" s="31" t="str">
        <f t="shared" si="116"/>
        <v/>
      </c>
      <c r="CC168" s="31" t="str">
        <f t="shared" si="117"/>
        <v/>
      </c>
      <c r="CD168" s="31" t="str">
        <f t="shared" si="120"/>
        <v/>
      </c>
      <c r="CH168" s="32">
        <f t="shared" si="121"/>
        <v>0</v>
      </c>
      <c r="CI168" s="32">
        <f t="shared" si="121"/>
        <v>0</v>
      </c>
      <c r="CJ168" s="32">
        <f t="shared" si="121"/>
        <v>0</v>
      </c>
      <c r="CK168" s="32">
        <f t="shared" si="122"/>
        <v>0</v>
      </c>
      <c r="CL168" s="14"/>
      <c r="CM168" s="14"/>
      <c r="CN168" s="14"/>
    </row>
    <row r="169" spans="1:92" ht="16.350000000000001" customHeight="1" x14ac:dyDescent="0.2">
      <c r="A169" s="2912"/>
      <c r="B169" s="2912"/>
      <c r="C169" s="2447" t="s">
        <v>199</v>
      </c>
      <c r="D169" s="311">
        <f t="shared" si="118"/>
        <v>0</v>
      </c>
      <c r="E169" s="2436"/>
      <c r="F169" s="2437">
        <f t="shared" si="119"/>
        <v>0</v>
      </c>
      <c r="G169" s="2280"/>
      <c r="H169" s="2281"/>
      <c r="I169" s="2280"/>
      <c r="J169" s="2281"/>
      <c r="K169" s="2280"/>
      <c r="L169" s="2281"/>
      <c r="M169" s="2280"/>
      <c r="N169" s="2281"/>
      <c r="O169" s="2280"/>
      <c r="P169" s="2281"/>
      <c r="Q169" s="2280"/>
      <c r="R169" s="2281"/>
      <c r="S169" s="2280"/>
      <c r="T169" s="2281"/>
      <c r="U169" s="2280"/>
      <c r="V169" s="2281"/>
      <c r="W169" s="2280"/>
      <c r="X169" s="2281"/>
      <c r="Y169" s="2280"/>
      <c r="Z169" s="2281"/>
      <c r="AA169" s="2280"/>
      <c r="AB169" s="2281"/>
      <c r="AC169" s="291"/>
      <c r="AD169" s="26"/>
      <c r="AE169" s="291"/>
      <c r="AF169" s="26"/>
      <c r="AG169" s="291"/>
      <c r="AH169" s="26"/>
      <c r="AI169" s="291"/>
      <c r="AJ169" s="26"/>
      <c r="AK169" s="291"/>
      <c r="AL169" s="26"/>
      <c r="AM169" s="291"/>
      <c r="AN169" s="26"/>
      <c r="AO169" s="291"/>
      <c r="AP169" s="26"/>
      <c r="AQ169" s="292"/>
      <c r="AR169" s="26"/>
      <c r="AS169" s="24"/>
      <c r="AT169" s="26"/>
      <c r="AU169" s="28"/>
      <c r="AV169" s="24"/>
      <c r="AW169" s="671" t="str">
        <f t="shared" si="114"/>
        <v/>
      </c>
      <c r="BV169" s="3"/>
      <c r="BW169" s="3"/>
      <c r="CA169" s="31" t="str">
        <f t="shared" si="115"/>
        <v/>
      </c>
      <c r="CB169" s="31" t="str">
        <f t="shared" si="116"/>
        <v/>
      </c>
      <c r="CC169" s="31" t="str">
        <f t="shared" si="117"/>
        <v/>
      </c>
      <c r="CD169" s="31" t="str">
        <f t="shared" si="120"/>
        <v/>
      </c>
      <c r="CH169" s="32">
        <f t="shared" si="121"/>
        <v>0</v>
      </c>
      <c r="CI169" s="32">
        <f t="shared" si="121"/>
        <v>0</v>
      </c>
      <c r="CJ169" s="32">
        <f t="shared" si="121"/>
        <v>0</v>
      </c>
      <c r="CK169" s="32">
        <f t="shared" si="122"/>
        <v>0</v>
      </c>
      <c r="CL169" s="14"/>
      <c r="CM169" s="14"/>
      <c r="CN169" s="14"/>
    </row>
    <row r="170" spans="1:92" ht="16.350000000000001" customHeight="1" x14ac:dyDescent="0.2">
      <c r="A170" s="2912"/>
      <c r="B170" s="2912"/>
      <c r="C170" s="310" t="s">
        <v>200</v>
      </c>
      <c r="D170" s="311">
        <f t="shared" si="118"/>
        <v>0</v>
      </c>
      <c r="E170" s="2436"/>
      <c r="F170" s="2437">
        <f t="shared" si="119"/>
        <v>0</v>
      </c>
      <c r="G170" s="289"/>
      <c r="H170" s="650"/>
      <c r="I170" s="289"/>
      <c r="J170" s="650"/>
      <c r="K170" s="289"/>
      <c r="L170" s="650"/>
      <c r="M170" s="289"/>
      <c r="N170" s="650"/>
      <c r="O170" s="289"/>
      <c r="P170" s="650"/>
      <c r="Q170" s="289"/>
      <c r="R170" s="650"/>
      <c r="S170" s="289"/>
      <c r="T170" s="650"/>
      <c r="U170" s="289"/>
      <c r="V170" s="650"/>
      <c r="W170" s="289"/>
      <c r="X170" s="650"/>
      <c r="Y170" s="289"/>
      <c r="Z170" s="650"/>
      <c r="AA170" s="289"/>
      <c r="AB170" s="650"/>
      <c r="AC170" s="291"/>
      <c r="AD170" s="26"/>
      <c r="AE170" s="291"/>
      <c r="AF170" s="26"/>
      <c r="AG170" s="291"/>
      <c r="AH170" s="26"/>
      <c r="AI170" s="291"/>
      <c r="AJ170" s="26"/>
      <c r="AK170" s="291"/>
      <c r="AL170" s="26"/>
      <c r="AM170" s="291"/>
      <c r="AN170" s="26"/>
      <c r="AO170" s="291"/>
      <c r="AP170" s="26"/>
      <c r="AQ170" s="292"/>
      <c r="AR170" s="26"/>
      <c r="AS170" s="24"/>
      <c r="AT170" s="26"/>
      <c r="AU170" s="28"/>
      <c r="AV170" s="24"/>
      <c r="AW170" s="671" t="str">
        <f t="shared" si="114"/>
        <v/>
      </c>
      <c r="BV170" s="3"/>
      <c r="BW170" s="3"/>
      <c r="CA170" s="31" t="str">
        <f t="shared" si="115"/>
        <v/>
      </c>
      <c r="CB170" s="31" t="str">
        <f t="shared" si="116"/>
        <v/>
      </c>
      <c r="CC170" s="31" t="str">
        <f t="shared" si="117"/>
        <v/>
      </c>
      <c r="CD170" s="31" t="str">
        <f t="shared" si="120"/>
        <v/>
      </c>
      <c r="CH170" s="32">
        <f t="shared" si="121"/>
        <v>0</v>
      </c>
      <c r="CI170" s="32">
        <f t="shared" si="121"/>
        <v>0</v>
      </c>
      <c r="CJ170" s="32">
        <f t="shared" si="121"/>
        <v>0</v>
      </c>
      <c r="CK170" s="32">
        <f t="shared" si="122"/>
        <v>0</v>
      </c>
      <c r="CL170" s="14"/>
      <c r="CM170" s="14"/>
      <c r="CN170" s="14"/>
    </row>
    <row r="171" spans="1:92" ht="16.350000000000001" customHeight="1" x14ac:dyDescent="0.2">
      <c r="A171" s="2912"/>
      <c r="B171" s="2912"/>
      <c r="C171" s="310" t="s">
        <v>201</v>
      </c>
      <c r="D171" s="311">
        <f t="shared" si="118"/>
        <v>0</v>
      </c>
      <c r="E171" s="2436"/>
      <c r="F171" s="2437">
        <f t="shared" si="119"/>
        <v>0</v>
      </c>
      <c r="G171" s="289"/>
      <c r="H171" s="650"/>
      <c r="I171" s="289"/>
      <c r="J171" s="650"/>
      <c r="K171" s="289"/>
      <c r="L171" s="650"/>
      <c r="M171" s="289"/>
      <c r="N171" s="650"/>
      <c r="O171" s="289"/>
      <c r="P171" s="650"/>
      <c r="Q171" s="289"/>
      <c r="R171" s="650"/>
      <c r="S171" s="289"/>
      <c r="T171" s="650"/>
      <c r="U171" s="289"/>
      <c r="V171" s="650"/>
      <c r="W171" s="289"/>
      <c r="X171" s="650"/>
      <c r="Y171" s="289"/>
      <c r="Z171" s="650"/>
      <c r="AA171" s="289"/>
      <c r="AB171" s="650"/>
      <c r="AC171" s="291"/>
      <c r="AD171" s="26"/>
      <c r="AE171" s="291"/>
      <c r="AF171" s="26"/>
      <c r="AG171" s="291"/>
      <c r="AH171" s="26"/>
      <c r="AI171" s="291"/>
      <c r="AJ171" s="26"/>
      <c r="AK171" s="291"/>
      <c r="AL171" s="26"/>
      <c r="AM171" s="291"/>
      <c r="AN171" s="26"/>
      <c r="AO171" s="291"/>
      <c r="AP171" s="26"/>
      <c r="AQ171" s="292"/>
      <c r="AR171" s="2234"/>
      <c r="AS171" s="24"/>
      <c r="AT171" s="26"/>
      <c r="AU171" s="28"/>
      <c r="AV171" s="24"/>
      <c r="AW171" s="671" t="str">
        <f t="shared" si="114"/>
        <v/>
      </c>
      <c r="BV171" s="3"/>
      <c r="BW171" s="3"/>
      <c r="CA171" s="31" t="str">
        <f t="shared" si="115"/>
        <v/>
      </c>
      <c r="CB171" s="31" t="str">
        <f t="shared" si="116"/>
        <v/>
      </c>
      <c r="CC171" s="31" t="str">
        <f t="shared" si="117"/>
        <v/>
      </c>
      <c r="CD171" s="31" t="str">
        <f t="shared" si="120"/>
        <v/>
      </c>
      <c r="CH171" s="32">
        <f t="shared" si="121"/>
        <v>0</v>
      </c>
      <c r="CI171" s="32">
        <f t="shared" si="121"/>
        <v>0</v>
      </c>
      <c r="CJ171" s="32">
        <f t="shared" si="121"/>
        <v>0</v>
      </c>
      <c r="CK171" s="32">
        <f t="shared" si="122"/>
        <v>0</v>
      </c>
      <c r="CL171" s="14"/>
      <c r="CM171" s="14"/>
      <c r="CN171" s="14"/>
    </row>
    <row r="172" spans="1:92" ht="16.350000000000001" customHeight="1" x14ac:dyDescent="0.2">
      <c r="A172" s="2912"/>
      <c r="B172" s="2912"/>
      <c r="C172" s="2447" t="s">
        <v>202</v>
      </c>
      <c r="D172" s="311">
        <f t="shared" si="118"/>
        <v>0</v>
      </c>
      <c r="E172" s="2436"/>
      <c r="F172" s="2437">
        <f t="shared" si="119"/>
        <v>0</v>
      </c>
      <c r="G172" s="2280"/>
      <c r="H172" s="2281"/>
      <c r="I172" s="2280"/>
      <c r="J172" s="2281"/>
      <c r="K172" s="2280"/>
      <c r="L172" s="2281"/>
      <c r="M172" s="2280"/>
      <c r="N172" s="2281"/>
      <c r="O172" s="2280"/>
      <c r="P172" s="2281"/>
      <c r="Q172" s="2280"/>
      <c r="R172" s="2281"/>
      <c r="S172" s="2280"/>
      <c r="T172" s="2281"/>
      <c r="U172" s="2280"/>
      <c r="V172" s="2281"/>
      <c r="W172" s="2280"/>
      <c r="X172" s="2281"/>
      <c r="Y172" s="2280"/>
      <c r="Z172" s="2281"/>
      <c r="AA172" s="2280"/>
      <c r="AB172" s="2281"/>
      <c r="AC172" s="291"/>
      <c r="AD172" s="26"/>
      <c r="AE172" s="291"/>
      <c r="AF172" s="26"/>
      <c r="AG172" s="291"/>
      <c r="AH172" s="26"/>
      <c r="AI172" s="291"/>
      <c r="AJ172" s="26"/>
      <c r="AK172" s="291"/>
      <c r="AL172" s="26"/>
      <c r="AM172" s="291"/>
      <c r="AN172" s="26"/>
      <c r="AO172" s="291"/>
      <c r="AP172" s="26"/>
      <c r="AQ172" s="2233"/>
      <c r="AR172" s="28"/>
      <c r="AS172" s="2268"/>
      <c r="AT172" s="26"/>
      <c r="AU172" s="28"/>
      <c r="AV172" s="24"/>
      <c r="AW172" s="671" t="str">
        <f t="shared" si="114"/>
        <v/>
      </c>
      <c r="BV172" s="3"/>
      <c r="BW172" s="3"/>
      <c r="CA172" s="31" t="str">
        <f t="shared" si="115"/>
        <v/>
      </c>
      <c r="CB172" s="31" t="str">
        <f t="shared" si="116"/>
        <v/>
      </c>
      <c r="CC172" s="31" t="str">
        <f t="shared" si="117"/>
        <v/>
      </c>
      <c r="CD172" s="31" t="str">
        <f t="shared" si="120"/>
        <v/>
      </c>
      <c r="CH172" s="32">
        <f t="shared" si="121"/>
        <v>0</v>
      </c>
      <c r="CI172" s="32">
        <f t="shared" si="121"/>
        <v>0</v>
      </c>
      <c r="CJ172" s="32">
        <f t="shared" si="121"/>
        <v>0</v>
      </c>
      <c r="CK172" s="32">
        <f t="shared" si="122"/>
        <v>0</v>
      </c>
      <c r="CL172" s="14"/>
      <c r="CM172" s="14"/>
      <c r="CN172" s="14"/>
    </row>
    <row r="173" spans="1:92" ht="16.350000000000001" customHeight="1" x14ac:dyDescent="0.2">
      <c r="A173" s="3537"/>
      <c r="B173" s="3537"/>
      <c r="C173" s="310" t="s">
        <v>203</v>
      </c>
      <c r="D173" s="2438">
        <f t="shared" si="118"/>
        <v>0</v>
      </c>
      <c r="E173" s="2448"/>
      <c r="F173" s="2449">
        <f t="shared" si="119"/>
        <v>0</v>
      </c>
      <c r="G173" s="289"/>
      <c r="H173" s="2450"/>
      <c r="I173" s="289"/>
      <c r="J173" s="2450"/>
      <c r="K173" s="289"/>
      <c r="L173" s="2450"/>
      <c r="M173" s="289"/>
      <c r="N173" s="2450"/>
      <c r="O173" s="289"/>
      <c r="P173" s="2450"/>
      <c r="Q173" s="289"/>
      <c r="R173" s="2450"/>
      <c r="S173" s="289"/>
      <c r="T173" s="2450"/>
      <c r="U173" s="289"/>
      <c r="V173" s="2450"/>
      <c r="W173" s="289"/>
      <c r="X173" s="2450"/>
      <c r="Y173" s="289"/>
      <c r="Z173" s="2450"/>
      <c r="AA173" s="289"/>
      <c r="AB173" s="2450"/>
      <c r="AC173" s="2067"/>
      <c r="AD173" s="651"/>
      <c r="AE173" s="2067"/>
      <c r="AF173" s="651"/>
      <c r="AG173" s="2067"/>
      <c r="AH173" s="651"/>
      <c r="AI173" s="2067"/>
      <c r="AJ173" s="651"/>
      <c r="AK173" s="2067"/>
      <c r="AL173" s="651"/>
      <c r="AM173" s="2067"/>
      <c r="AN173" s="651"/>
      <c r="AO173" s="2067"/>
      <c r="AP173" s="651"/>
      <c r="AQ173" s="319"/>
      <c r="AR173" s="651"/>
      <c r="AS173" s="77"/>
      <c r="AT173" s="651"/>
      <c r="AU173" s="320"/>
      <c r="AV173" s="2243"/>
      <c r="AW173" s="671" t="str">
        <f t="shared" si="114"/>
        <v/>
      </c>
      <c r="BV173" s="3"/>
      <c r="BW173" s="3"/>
      <c r="CA173" s="31" t="str">
        <f t="shared" si="115"/>
        <v/>
      </c>
      <c r="CB173" s="31" t="str">
        <f t="shared" si="116"/>
        <v/>
      </c>
      <c r="CC173" s="31" t="str">
        <f t="shared" si="117"/>
        <v/>
      </c>
      <c r="CD173" s="31" t="str">
        <f t="shared" si="120"/>
        <v/>
      </c>
      <c r="CH173" s="32">
        <f t="shared" si="121"/>
        <v>0</v>
      </c>
      <c r="CI173" s="32">
        <f t="shared" si="121"/>
        <v>0</v>
      </c>
      <c r="CJ173" s="32">
        <f t="shared" si="121"/>
        <v>0</v>
      </c>
      <c r="CK173" s="32">
        <f t="shared" si="122"/>
        <v>0</v>
      </c>
      <c r="CL173" s="14"/>
      <c r="CM173" s="14"/>
      <c r="CN173" s="14"/>
    </row>
    <row r="174" spans="1:92" ht="16.350000000000001" customHeight="1" x14ac:dyDescent="0.2">
      <c r="A174" s="3775" t="s">
        <v>204</v>
      </c>
      <c r="B174" s="3775" t="s">
        <v>205</v>
      </c>
      <c r="C174" s="2451" t="s">
        <v>95</v>
      </c>
      <c r="D174" s="311">
        <f>SUM(E174+F174)</f>
        <v>0</v>
      </c>
      <c r="E174" s="2430">
        <f>SUM(AC174+AE174+AG174+AI174+AK174+AM174+AO174)</f>
        <v>0</v>
      </c>
      <c r="F174" s="2431"/>
      <c r="G174" s="1036"/>
      <c r="H174" s="281"/>
      <c r="I174" s="1036"/>
      <c r="J174" s="322"/>
      <c r="K174" s="1036"/>
      <c r="L174" s="281"/>
      <c r="M174" s="1036"/>
      <c r="N174" s="322"/>
      <c r="O174" s="1036"/>
      <c r="P174" s="281"/>
      <c r="Q174" s="1036"/>
      <c r="R174" s="322"/>
      <c r="S174" s="1036"/>
      <c r="T174" s="281"/>
      <c r="U174" s="1036"/>
      <c r="V174" s="322"/>
      <c r="W174" s="1036"/>
      <c r="X174" s="281"/>
      <c r="Y174" s="1036"/>
      <c r="Z174" s="322"/>
      <c r="AA174" s="1036"/>
      <c r="AB174" s="322"/>
      <c r="AC174" s="1014"/>
      <c r="AD174" s="2452"/>
      <c r="AE174" s="1014"/>
      <c r="AF174" s="2452"/>
      <c r="AG174" s="1014"/>
      <c r="AH174" s="2452"/>
      <c r="AI174" s="1014"/>
      <c r="AJ174" s="2452"/>
      <c r="AK174" s="1014"/>
      <c r="AL174" s="2452"/>
      <c r="AM174" s="1014"/>
      <c r="AN174" s="2452"/>
      <c r="AO174" s="1014"/>
      <c r="AP174" s="2452"/>
      <c r="AQ174" s="1038"/>
      <c r="AR174" s="2276"/>
      <c r="AS174" s="2276"/>
      <c r="AT174" s="2276"/>
      <c r="AU174" s="2433"/>
      <c r="AV174" s="24"/>
      <c r="AW174" s="671" t="str">
        <f t="shared" si="114"/>
        <v/>
      </c>
      <c r="BV174" s="3"/>
      <c r="BW174" s="3"/>
      <c r="CA174" s="31" t="str">
        <f t="shared" si="115"/>
        <v/>
      </c>
      <c r="CB174" s="31" t="str">
        <f t="shared" si="116"/>
        <v/>
      </c>
      <c r="CC174" s="31" t="str">
        <f t="shared" si="117"/>
        <v/>
      </c>
      <c r="CD174" s="31" t="str">
        <f t="shared" si="120"/>
        <v/>
      </c>
      <c r="CH174" s="32">
        <f t="shared" si="121"/>
        <v>0</v>
      </c>
      <c r="CI174" s="32">
        <f t="shared" si="121"/>
        <v>0</v>
      </c>
      <c r="CJ174" s="32">
        <f t="shared" si="121"/>
        <v>0</v>
      </c>
      <c r="CK174" s="32">
        <f t="shared" si="122"/>
        <v>0</v>
      </c>
      <c r="CL174" s="14"/>
      <c r="CM174" s="14"/>
      <c r="CN174" s="14"/>
    </row>
    <row r="175" spans="1:92" ht="16.350000000000001" customHeight="1" x14ac:dyDescent="0.2">
      <c r="A175" s="2912"/>
      <c r="B175" s="2912"/>
      <c r="C175" s="2447" t="s">
        <v>206</v>
      </c>
      <c r="D175" s="311">
        <f t="shared" si="118"/>
        <v>0</v>
      </c>
      <c r="E175" s="2435">
        <f t="shared" ref="E175:E177" si="124">SUM(AC175+AE175+AG175+AI175+AK175+AM175+AO175)</f>
        <v>0</v>
      </c>
      <c r="F175" s="2436"/>
      <c r="G175" s="2280"/>
      <c r="H175" s="2281"/>
      <c r="I175" s="2280"/>
      <c r="J175" s="324"/>
      <c r="K175" s="2280"/>
      <c r="L175" s="2281"/>
      <c r="M175" s="2280"/>
      <c r="N175" s="324"/>
      <c r="O175" s="2280"/>
      <c r="P175" s="2281"/>
      <c r="Q175" s="2280"/>
      <c r="R175" s="324"/>
      <c r="S175" s="2280"/>
      <c r="T175" s="2281"/>
      <c r="U175" s="2280"/>
      <c r="V175" s="324"/>
      <c r="W175" s="2280"/>
      <c r="X175" s="2281"/>
      <c r="Y175" s="2280"/>
      <c r="Z175" s="324"/>
      <c r="AA175" s="2280"/>
      <c r="AB175" s="324"/>
      <c r="AC175" s="2267"/>
      <c r="AD175" s="325"/>
      <c r="AE175" s="2267"/>
      <c r="AF175" s="325"/>
      <c r="AG175" s="2267"/>
      <c r="AH175" s="325"/>
      <c r="AI175" s="2267"/>
      <c r="AJ175" s="325"/>
      <c r="AK175" s="2267"/>
      <c r="AL175" s="325"/>
      <c r="AM175" s="2267"/>
      <c r="AN175" s="325"/>
      <c r="AO175" s="2267"/>
      <c r="AP175" s="325"/>
      <c r="AQ175" s="2233"/>
      <c r="AR175" s="24"/>
      <c r="AS175" s="2268"/>
      <c r="AT175" s="24"/>
      <c r="AU175" s="28"/>
      <c r="AV175" s="24"/>
      <c r="AW175" s="671" t="str">
        <f t="shared" si="114"/>
        <v/>
      </c>
      <c r="BV175" s="3"/>
      <c r="BW175" s="3"/>
      <c r="CA175" s="31" t="str">
        <f t="shared" si="115"/>
        <v/>
      </c>
      <c r="CB175" s="31" t="str">
        <f t="shared" si="116"/>
        <v/>
      </c>
      <c r="CC175" s="31" t="str">
        <f t="shared" si="117"/>
        <v/>
      </c>
      <c r="CD175" s="31" t="str">
        <f t="shared" si="120"/>
        <v/>
      </c>
      <c r="CH175" s="32">
        <f t="shared" si="121"/>
        <v>0</v>
      </c>
      <c r="CI175" s="32">
        <f t="shared" si="121"/>
        <v>0</v>
      </c>
      <c r="CJ175" s="32">
        <f t="shared" si="121"/>
        <v>0</v>
      </c>
      <c r="CK175" s="32">
        <f t="shared" si="122"/>
        <v>0</v>
      </c>
      <c r="CL175" s="14"/>
      <c r="CM175" s="14"/>
      <c r="CN175" s="14"/>
    </row>
    <row r="176" spans="1:92" ht="16.350000000000001" customHeight="1" x14ac:dyDescent="0.2">
      <c r="A176" s="2912"/>
      <c r="B176" s="2912"/>
      <c r="C176" s="326" t="s">
        <v>207</v>
      </c>
      <c r="D176" s="311">
        <f t="shared" si="118"/>
        <v>0</v>
      </c>
      <c r="E176" s="2435">
        <f t="shared" si="124"/>
        <v>0</v>
      </c>
      <c r="F176" s="327"/>
      <c r="G176" s="2280"/>
      <c r="H176" s="2281"/>
      <c r="I176" s="2280"/>
      <c r="J176" s="324"/>
      <c r="K176" s="2280"/>
      <c r="L176" s="2281"/>
      <c r="M176" s="2280"/>
      <c r="N176" s="324"/>
      <c r="O176" s="2280"/>
      <c r="P176" s="2281"/>
      <c r="Q176" s="2280"/>
      <c r="R176" s="324"/>
      <c r="S176" s="2280"/>
      <c r="T176" s="2281"/>
      <c r="U176" s="2280"/>
      <c r="V176" s="324"/>
      <c r="W176" s="2280"/>
      <c r="X176" s="2281"/>
      <c r="Y176" s="2280"/>
      <c r="Z176" s="324"/>
      <c r="AA176" s="2280"/>
      <c r="AB176" s="324"/>
      <c r="AC176" s="2267"/>
      <c r="AD176" s="325"/>
      <c r="AE176" s="2267"/>
      <c r="AF176" s="325"/>
      <c r="AG176" s="2267"/>
      <c r="AH176" s="325"/>
      <c r="AI176" s="2267"/>
      <c r="AJ176" s="325"/>
      <c r="AK176" s="2267"/>
      <c r="AL176" s="325"/>
      <c r="AM176" s="2267"/>
      <c r="AN176" s="325"/>
      <c r="AO176" s="2267"/>
      <c r="AP176" s="325"/>
      <c r="AQ176" s="2233"/>
      <c r="AR176" s="24"/>
      <c r="AS176" s="2268"/>
      <c r="AT176" s="24"/>
      <c r="AU176" s="293"/>
      <c r="AV176" s="24"/>
      <c r="AW176" s="671" t="str">
        <f t="shared" si="114"/>
        <v/>
      </c>
      <c r="BV176" s="3"/>
      <c r="BW176" s="3"/>
      <c r="CA176" s="31" t="str">
        <f t="shared" si="115"/>
        <v/>
      </c>
      <c r="CB176" s="31" t="str">
        <f t="shared" si="116"/>
        <v/>
      </c>
      <c r="CC176" s="31" t="str">
        <f t="shared" si="117"/>
        <v/>
      </c>
      <c r="CD176" s="31" t="str">
        <f t="shared" si="120"/>
        <v/>
      </c>
      <c r="CH176" s="32">
        <f t="shared" si="121"/>
        <v>0</v>
      </c>
      <c r="CI176" s="32">
        <f t="shared" si="121"/>
        <v>0</v>
      </c>
      <c r="CJ176" s="32">
        <f t="shared" si="121"/>
        <v>0</v>
      </c>
      <c r="CK176" s="32">
        <f t="shared" si="122"/>
        <v>0</v>
      </c>
      <c r="CL176" s="14"/>
      <c r="CM176" s="14"/>
      <c r="CN176" s="14"/>
    </row>
    <row r="177" spans="1:92" ht="16.350000000000001" customHeight="1" x14ac:dyDescent="0.2">
      <c r="A177" s="3537"/>
      <c r="B177" s="2912"/>
      <c r="C177" s="326" t="s">
        <v>208</v>
      </c>
      <c r="D177" s="2438">
        <f t="shared" si="118"/>
        <v>0</v>
      </c>
      <c r="E177" s="2438">
        <f t="shared" si="124"/>
        <v>0</v>
      </c>
      <c r="F177" s="2453"/>
      <c r="G177" s="2441"/>
      <c r="H177" s="2442"/>
      <c r="I177" s="2441"/>
      <c r="J177" s="2074"/>
      <c r="K177" s="2441"/>
      <c r="L177" s="2442"/>
      <c r="M177" s="2441"/>
      <c r="N177" s="2074"/>
      <c r="O177" s="2441"/>
      <c r="P177" s="2442"/>
      <c r="Q177" s="2441"/>
      <c r="R177" s="2074"/>
      <c r="S177" s="2441"/>
      <c r="T177" s="2442"/>
      <c r="U177" s="2441"/>
      <c r="V177" s="2074"/>
      <c r="W177" s="2441"/>
      <c r="X177" s="2442"/>
      <c r="Y177" s="2441"/>
      <c r="Z177" s="2074"/>
      <c r="AA177" s="2441"/>
      <c r="AB177" s="2074"/>
      <c r="AC177" s="2272"/>
      <c r="AD177" s="715"/>
      <c r="AE177" s="2272"/>
      <c r="AF177" s="715"/>
      <c r="AG177" s="2272"/>
      <c r="AH177" s="715"/>
      <c r="AI177" s="2272"/>
      <c r="AJ177" s="715"/>
      <c r="AK177" s="2272"/>
      <c r="AL177" s="715"/>
      <c r="AM177" s="2272"/>
      <c r="AN177" s="715"/>
      <c r="AO177" s="2272"/>
      <c r="AP177" s="715"/>
      <c r="AQ177" s="2242"/>
      <c r="AR177" s="713"/>
      <c r="AS177" s="2273"/>
      <c r="AT177" s="713"/>
      <c r="AU177" s="2454"/>
      <c r="AV177" s="2273"/>
      <c r="AW177" s="671" t="str">
        <f t="shared" si="114"/>
        <v/>
      </c>
      <c r="BV177" s="3"/>
      <c r="BW177" s="3"/>
      <c r="CA177" s="31" t="str">
        <f t="shared" si="115"/>
        <v/>
      </c>
      <c r="CB177" s="31" t="str">
        <f t="shared" si="116"/>
        <v/>
      </c>
      <c r="CC177" s="31" t="str">
        <f t="shared" si="117"/>
        <v/>
      </c>
      <c r="CD177" s="31" t="str">
        <f t="shared" si="120"/>
        <v/>
      </c>
      <c r="CH177" s="32">
        <f t="shared" si="121"/>
        <v>0</v>
      </c>
      <c r="CI177" s="32">
        <f t="shared" si="121"/>
        <v>0</v>
      </c>
      <c r="CJ177" s="32">
        <f t="shared" si="121"/>
        <v>0</v>
      </c>
      <c r="CK177" s="32">
        <f t="shared" si="122"/>
        <v>0</v>
      </c>
      <c r="CL177" s="14"/>
      <c r="CM177" s="14"/>
      <c r="CN177" s="14"/>
    </row>
    <row r="178" spans="1:92" ht="21.75" customHeight="1" x14ac:dyDescent="0.2">
      <c r="A178" s="3830" t="s">
        <v>209</v>
      </c>
      <c r="B178" s="3802" t="s">
        <v>210</v>
      </c>
      <c r="C178" s="2455" t="s">
        <v>211</v>
      </c>
      <c r="D178" s="2075">
        <f>SUM(E178:F178)</f>
        <v>0</v>
      </c>
      <c r="E178" s="2075">
        <f t="shared" ref="E178:F180" si="125">+G178+I178+K178+M178+O178+Q178+S178+U178+W178+Y178+AA178+AC178+AE178+AG178+AI178+AK178+AM178+AO178</f>
        <v>0</v>
      </c>
      <c r="F178" s="2076">
        <f t="shared" si="125"/>
        <v>0</v>
      </c>
      <c r="G178" s="2077">
        <f>SUM(G179:G180)</f>
        <v>0</v>
      </c>
      <c r="H178" s="716">
        <f t="shared" ref="H178:AT178" si="126">SUM(H179:H180)</f>
        <v>0</v>
      </c>
      <c r="I178" s="2077">
        <f t="shared" si="126"/>
        <v>0</v>
      </c>
      <c r="J178" s="716">
        <f t="shared" si="126"/>
        <v>0</v>
      </c>
      <c r="K178" s="2077">
        <f>SUM(K179:K180)</f>
        <v>0</v>
      </c>
      <c r="L178" s="664">
        <f t="shared" si="126"/>
        <v>0</v>
      </c>
      <c r="M178" s="2077">
        <f t="shared" si="126"/>
        <v>0</v>
      </c>
      <c r="N178" s="2078">
        <f t="shared" si="126"/>
        <v>0</v>
      </c>
      <c r="O178" s="2704">
        <f t="shared" si="126"/>
        <v>0</v>
      </c>
      <c r="P178" s="716">
        <f t="shared" si="126"/>
        <v>0</v>
      </c>
      <c r="Q178" s="2704">
        <f t="shared" si="126"/>
        <v>0</v>
      </c>
      <c r="R178" s="716">
        <f t="shared" si="126"/>
        <v>0</v>
      </c>
      <c r="S178" s="2704">
        <f t="shared" si="126"/>
        <v>0</v>
      </c>
      <c r="T178" s="716">
        <f t="shared" si="126"/>
        <v>0</v>
      </c>
      <c r="U178" s="2704">
        <f t="shared" si="126"/>
        <v>0</v>
      </c>
      <c r="V178" s="716">
        <f t="shared" si="126"/>
        <v>0</v>
      </c>
      <c r="W178" s="2704">
        <f t="shared" si="126"/>
        <v>0</v>
      </c>
      <c r="X178" s="716">
        <f t="shared" si="126"/>
        <v>0</v>
      </c>
      <c r="Y178" s="2704">
        <f t="shared" si="126"/>
        <v>0</v>
      </c>
      <c r="Z178" s="716">
        <f t="shared" si="126"/>
        <v>0</v>
      </c>
      <c r="AA178" s="2704">
        <f t="shared" si="126"/>
        <v>0</v>
      </c>
      <c r="AB178" s="716">
        <f t="shared" si="126"/>
        <v>0</v>
      </c>
      <c r="AC178" s="2077">
        <f t="shared" si="126"/>
        <v>0</v>
      </c>
      <c r="AD178" s="716">
        <f t="shared" si="126"/>
        <v>0</v>
      </c>
      <c r="AE178" s="2077">
        <f t="shared" si="126"/>
        <v>0</v>
      </c>
      <c r="AF178" s="716">
        <f t="shared" si="126"/>
        <v>0</v>
      </c>
      <c r="AG178" s="2077">
        <f t="shared" si="126"/>
        <v>0</v>
      </c>
      <c r="AH178" s="716">
        <f t="shared" si="126"/>
        <v>0</v>
      </c>
      <c r="AI178" s="2077">
        <f t="shared" si="126"/>
        <v>0</v>
      </c>
      <c r="AJ178" s="716">
        <f t="shared" si="126"/>
        <v>0</v>
      </c>
      <c r="AK178" s="2077">
        <f t="shared" si="126"/>
        <v>0</v>
      </c>
      <c r="AL178" s="716">
        <f t="shared" si="126"/>
        <v>0</v>
      </c>
      <c r="AM178" s="2077">
        <f t="shared" si="126"/>
        <v>0</v>
      </c>
      <c r="AN178" s="716">
        <f t="shared" si="126"/>
        <v>0</v>
      </c>
      <c r="AO178" s="2077">
        <f t="shared" si="126"/>
        <v>0</v>
      </c>
      <c r="AP178" s="716">
        <f t="shared" si="126"/>
        <v>0</v>
      </c>
      <c r="AQ178" s="2079">
        <f t="shared" si="126"/>
        <v>0</v>
      </c>
      <c r="AR178" s="716">
        <f t="shared" si="126"/>
        <v>0</v>
      </c>
      <c r="AS178" s="716">
        <f t="shared" si="126"/>
        <v>0</v>
      </c>
      <c r="AT178" s="716">
        <f t="shared" si="126"/>
        <v>0</v>
      </c>
      <c r="AU178" s="2080">
        <f>SUM(AU179:AU180)</f>
        <v>0</v>
      </c>
      <c r="AV178" s="716">
        <f>SUM(AV179:AV180)</f>
        <v>0</v>
      </c>
      <c r="AW178" s="671" t="str">
        <f t="shared" si="114"/>
        <v/>
      </c>
      <c r="BV178" s="3"/>
      <c r="BW178" s="3"/>
      <c r="CA178" s="31"/>
      <c r="CB178" s="31"/>
      <c r="CC178" s="31"/>
      <c r="CD178" s="31"/>
      <c r="CH178" s="32"/>
      <c r="CI178" s="32"/>
      <c r="CJ178" s="32"/>
      <c r="CK178" s="32"/>
      <c r="CL178" s="14"/>
      <c r="CM178" s="14"/>
      <c r="CN178" s="14"/>
    </row>
    <row r="179" spans="1:92" ht="16.5" customHeight="1" x14ac:dyDescent="0.2">
      <c r="A179" s="3049"/>
      <c r="B179" s="2971"/>
      <c r="C179" s="2455" t="s">
        <v>212</v>
      </c>
      <c r="D179" s="311">
        <f>SUM(E179:F179)</f>
        <v>0</v>
      </c>
      <c r="E179" s="311">
        <f t="shared" si="125"/>
        <v>0</v>
      </c>
      <c r="F179" s="2430">
        <f t="shared" si="125"/>
        <v>0</v>
      </c>
      <c r="G179" s="2227"/>
      <c r="H179" s="60"/>
      <c r="I179" s="1014"/>
      <c r="J179" s="2276"/>
      <c r="K179" s="1014"/>
      <c r="L179" s="2647"/>
      <c r="M179" s="1014"/>
      <c r="N179" s="60"/>
      <c r="O179" s="1014"/>
      <c r="P179" s="24"/>
      <c r="Q179" s="1014"/>
      <c r="R179" s="24"/>
      <c r="S179" s="1014"/>
      <c r="T179" s="24"/>
      <c r="U179" s="1014"/>
      <c r="V179" s="24"/>
      <c r="W179" s="1014"/>
      <c r="X179" s="24"/>
      <c r="Y179" s="1014"/>
      <c r="Z179" s="24"/>
      <c r="AA179" s="23"/>
      <c r="AB179" s="24"/>
      <c r="AC179" s="23"/>
      <c r="AD179" s="24"/>
      <c r="AE179" s="23"/>
      <c r="AF179" s="24"/>
      <c r="AG179" s="23"/>
      <c r="AH179" s="24"/>
      <c r="AI179" s="23"/>
      <c r="AJ179" s="24"/>
      <c r="AK179" s="23"/>
      <c r="AL179" s="24"/>
      <c r="AM179" s="23"/>
      <c r="AN179" s="24"/>
      <c r="AO179" s="23"/>
      <c r="AP179" s="24"/>
      <c r="AQ179" s="292"/>
      <c r="AR179" s="24"/>
      <c r="AS179" s="24"/>
      <c r="AT179" s="24"/>
      <c r="AU179" s="28"/>
      <c r="AV179" s="24"/>
      <c r="AW179" s="671" t="str">
        <f t="shared" si="114"/>
        <v/>
      </c>
      <c r="BV179" s="3"/>
      <c r="BW179" s="3"/>
      <c r="CA179" s="31" t="str">
        <f t="shared" si="115"/>
        <v/>
      </c>
      <c r="CB179" s="31" t="str">
        <f t="shared" si="116"/>
        <v/>
      </c>
      <c r="CC179" s="31" t="str">
        <f t="shared" si="117"/>
        <v/>
      </c>
      <c r="CD179" s="31" t="str">
        <f t="shared" si="120"/>
        <v/>
      </c>
      <c r="CH179" s="32">
        <f t="shared" si="121"/>
        <v>0</v>
      </c>
      <c r="CI179" s="32">
        <f t="shared" si="121"/>
        <v>0</v>
      </c>
      <c r="CJ179" s="32">
        <f t="shared" si="121"/>
        <v>0</v>
      </c>
      <c r="CK179" s="32">
        <f t="shared" si="122"/>
        <v>0</v>
      </c>
      <c r="CL179" s="14"/>
      <c r="CM179" s="14"/>
      <c r="CN179" s="14"/>
    </row>
    <row r="180" spans="1:92" ht="27" customHeight="1" x14ac:dyDescent="0.2">
      <c r="A180" s="3679"/>
      <c r="B180" s="3646"/>
      <c r="C180" s="344" t="s">
        <v>213</v>
      </c>
      <c r="D180" s="2438">
        <f>SUM(E180:F180)</f>
        <v>0</v>
      </c>
      <c r="E180" s="2438">
        <f t="shared" si="125"/>
        <v>0</v>
      </c>
      <c r="F180" s="2438">
        <f t="shared" si="125"/>
        <v>0</v>
      </c>
      <c r="G180" s="2239"/>
      <c r="H180" s="2240"/>
      <c r="I180" s="2272"/>
      <c r="J180" s="2273"/>
      <c r="K180" s="2272"/>
      <c r="L180" s="2258"/>
      <c r="M180" s="2272"/>
      <c r="N180" s="2240"/>
      <c r="O180" s="2272"/>
      <c r="P180" s="2273"/>
      <c r="Q180" s="2272"/>
      <c r="R180" s="2273"/>
      <c r="S180" s="2272"/>
      <c r="T180" s="2273"/>
      <c r="U180" s="2272"/>
      <c r="V180" s="2273"/>
      <c r="W180" s="2272"/>
      <c r="X180" s="2273"/>
      <c r="Y180" s="2272"/>
      <c r="Z180" s="2273"/>
      <c r="AA180" s="2272"/>
      <c r="AB180" s="2273"/>
      <c r="AC180" s="2272"/>
      <c r="AD180" s="2273"/>
      <c r="AE180" s="2272"/>
      <c r="AF180" s="2273"/>
      <c r="AG180" s="2272"/>
      <c r="AH180" s="2273"/>
      <c r="AI180" s="2272"/>
      <c r="AJ180" s="2273"/>
      <c r="AK180" s="2272"/>
      <c r="AL180" s="2273"/>
      <c r="AM180" s="2272"/>
      <c r="AN180" s="2273"/>
      <c r="AO180" s="2272"/>
      <c r="AP180" s="2273"/>
      <c r="AQ180" s="2242"/>
      <c r="AR180" s="2273"/>
      <c r="AS180" s="2273"/>
      <c r="AT180" s="2273"/>
      <c r="AU180" s="2243"/>
      <c r="AV180" s="2273"/>
      <c r="AW180" s="671" t="str">
        <f t="shared" si="114"/>
        <v/>
      </c>
      <c r="BV180" s="3"/>
      <c r="BW180" s="3"/>
      <c r="CA180" s="31" t="str">
        <f t="shared" si="115"/>
        <v/>
      </c>
      <c r="CB180" s="31" t="str">
        <f t="shared" si="116"/>
        <v/>
      </c>
      <c r="CC180" s="31" t="str">
        <f t="shared" si="117"/>
        <v/>
      </c>
      <c r="CD180" s="31" t="str">
        <f t="shared" si="120"/>
        <v/>
      </c>
      <c r="CH180" s="32">
        <f t="shared" si="121"/>
        <v>0</v>
      </c>
      <c r="CI180" s="32">
        <f t="shared" si="121"/>
        <v>0</v>
      </c>
      <c r="CJ180" s="32">
        <f t="shared" si="121"/>
        <v>0</v>
      </c>
      <c r="CK180" s="32">
        <f t="shared" si="122"/>
        <v>0</v>
      </c>
      <c r="CL180" s="14"/>
      <c r="CM180" s="14"/>
      <c r="CN180" s="14"/>
    </row>
    <row r="181" spans="1:92" ht="16.350000000000001" customHeight="1" x14ac:dyDescent="0.2">
      <c r="A181" s="3830" t="s">
        <v>214</v>
      </c>
      <c r="B181" s="3775" t="s">
        <v>215</v>
      </c>
      <c r="C181" s="2457" t="s">
        <v>216</v>
      </c>
      <c r="D181" s="311">
        <f>SUM(E181+F181)</f>
        <v>0</v>
      </c>
      <c r="E181" s="311">
        <f>SUM(AA181+AC181+AE181+AG181+AI181+AK181+AM181+AO181)</f>
        <v>0</v>
      </c>
      <c r="F181" s="311">
        <f>SUM(AB181+AD181+AF181+AH181+AJ181+AL181+AN181+AP181)</f>
        <v>0</v>
      </c>
      <c r="G181" s="294"/>
      <c r="H181" s="325"/>
      <c r="I181" s="294"/>
      <c r="J181" s="325"/>
      <c r="K181" s="294"/>
      <c r="L181" s="325"/>
      <c r="M181" s="294"/>
      <c r="N181" s="325"/>
      <c r="O181" s="294"/>
      <c r="P181" s="325"/>
      <c r="Q181" s="294"/>
      <c r="R181" s="325"/>
      <c r="S181" s="294"/>
      <c r="T181" s="325"/>
      <c r="U181" s="294"/>
      <c r="V181" s="325"/>
      <c r="W181" s="294"/>
      <c r="X181" s="325"/>
      <c r="Y181" s="294"/>
      <c r="Z181" s="324"/>
      <c r="AA181" s="23"/>
      <c r="AB181" s="24"/>
      <c r="AC181" s="23"/>
      <c r="AD181" s="24"/>
      <c r="AE181" s="23"/>
      <c r="AF181" s="24"/>
      <c r="AG181" s="23"/>
      <c r="AH181" s="24"/>
      <c r="AI181" s="23"/>
      <c r="AJ181" s="24"/>
      <c r="AK181" s="23"/>
      <c r="AL181" s="24"/>
      <c r="AM181" s="23"/>
      <c r="AN181" s="24"/>
      <c r="AO181" s="23"/>
      <c r="AP181" s="24"/>
      <c r="AQ181" s="292"/>
      <c r="AR181" s="26"/>
      <c r="AS181" s="24"/>
      <c r="AT181" s="26"/>
      <c r="AU181" s="28"/>
      <c r="AV181" s="24"/>
      <c r="AW181" s="671" t="str">
        <f t="shared" si="114"/>
        <v/>
      </c>
      <c r="BV181" s="3"/>
      <c r="BW181" s="3"/>
      <c r="CA181" s="31" t="str">
        <f t="shared" si="115"/>
        <v/>
      </c>
      <c r="CB181" s="31" t="str">
        <f t="shared" si="116"/>
        <v/>
      </c>
      <c r="CC181" s="31" t="str">
        <f t="shared" si="117"/>
        <v/>
      </c>
      <c r="CD181" s="31" t="str">
        <f t="shared" si="120"/>
        <v/>
      </c>
      <c r="CH181" s="32">
        <f t="shared" si="121"/>
        <v>0</v>
      </c>
      <c r="CI181" s="32">
        <f t="shared" si="121"/>
        <v>0</v>
      </c>
      <c r="CJ181" s="32">
        <f t="shared" si="121"/>
        <v>0</v>
      </c>
      <c r="CK181" s="32">
        <f t="shared" si="122"/>
        <v>0</v>
      </c>
      <c r="CL181" s="14"/>
      <c r="CM181" s="14"/>
      <c r="CN181" s="14"/>
    </row>
    <row r="182" spans="1:92" ht="16.350000000000001" customHeight="1" x14ac:dyDescent="0.2">
      <c r="A182" s="3049"/>
      <c r="B182" s="2912"/>
      <c r="C182" s="2447" t="s">
        <v>217</v>
      </c>
      <c r="D182" s="2458">
        <f>SUM(E182+F182)</f>
        <v>0</v>
      </c>
      <c r="E182" s="311">
        <f t="shared" ref="E182:F185" si="127">SUM(AA182+AC182+AE182+AG182+AI182+AK182+AM182+AO182)</f>
        <v>0</v>
      </c>
      <c r="F182" s="311">
        <f t="shared" si="127"/>
        <v>0</v>
      </c>
      <c r="G182" s="2459"/>
      <c r="H182" s="2460"/>
      <c r="I182" s="2459"/>
      <c r="J182" s="2460"/>
      <c r="K182" s="2459"/>
      <c r="L182" s="2460"/>
      <c r="M182" s="2459"/>
      <c r="N182" s="2460"/>
      <c r="O182" s="2459"/>
      <c r="P182" s="2460"/>
      <c r="Q182" s="2459"/>
      <c r="R182" s="2460"/>
      <c r="S182" s="2459"/>
      <c r="T182" s="2460"/>
      <c r="U182" s="2459"/>
      <c r="V182" s="2460"/>
      <c r="W182" s="2459"/>
      <c r="X182" s="2460"/>
      <c r="Y182" s="2459"/>
      <c r="Z182" s="2461"/>
      <c r="AA182" s="256"/>
      <c r="AB182" s="77"/>
      <c r="AC182" s="256"/>
      <c r="AD182" s="77"/>
      <c r="AE182" s="256"/>
      <c r="AF182" s="77"/>
      <c r="AG182" s="256"/>
      <c r="AH182" s="77"/>
      <c r="AI182" s="256"/>
      <c r="AJ182" s="77"/>
      <c r="AK182" s="256"/>
      <c r="AL182" s="77"/>
      <c r="AM182" s="256"/>
      <c r="AN182" s="77"/>
      <c r="AO182" s="256"/>
      <c r="AP182" s="77"/>
      <c r="AQ182" s="319"/>
      <c r="AR182" s="651"/>
      <c r="AS182" s="77"/>
      <c r="AT182" s="651"/>
      <c r="AU182" s="2462"/>
      <c r="AV182" s="77"/>
      <c r="AW182" s="671" t="str">
        <f t="shared" si="114"/>
        <v/>
      </c>
      <c r="BV182" s="3"/>
      <c r="BW182" s="3"/>
      <c r="CA182" s="31" t="str">
        <f t="shared" si="115"/>
        <v/>
      </c>
      <c r="CB182" s="31" t="str">
        <f t="shared" si="116"/>
        <v/>
      </c>
      <c r="CC182" s="31" t="str">
        <f t="shared" si="117"/>
        <v/>
      </c>
      <c r="CD182" s="31" t="str">
        <f t="shared" si="120"/>
        <v/>
      </c>
      <c r="CH182" s="32">
        <f t="shared" si="121"/>
        <v>0</v>
      </c>
      <c r="CI182" s="32">
        <f t="shared" si="121"/>
        <v>0</v>
      </c>
      <c r="CJ182" s="32">
        <f t="shared" si="121"/>
        <v>0</v>
      </c>
      <c r="CK182" s="32">
        <f t="shared" si="122"/>
        <v>0</v>
      </c>
      <c r="CL182" s="14"/>
      <c r="CM182" s="14"/>
      <c r="CN182" s="14"/>
    </row>
    <row r="183" spans="1:92" ht="16.350000000000001" customHeight="1" x14ac:dyDescent="0.2">
      <c r="A183" s="3049"/>
      <c r="B183" s="3537"/>
      <c r="C183" s="352" t="s">
        <v>218</v>
      </c>
      <c r="D183" s="2458">
        <f t="shared" ref="D183:D196" si="128">SUM(E183+F183)</f>
        <v>0</v>
      </c>
      <c r="E183" s="2438">
        <f>SUM(AA183+AC183+AE183+AG183+AI183+AK183+AM183+AO183)</f>
        <v>0</v>
      </c>
      <c r="F183" s="2438">
        <f t="shared" si="127"/>
        <v>0</v>
      </c>
      <c r="G183" s="2463"/>
      <c r="H183" s="2464"/>
      <c r="I183" s="2463"/>
      <c r="J183" s="2464"/>
      <c r="K183" s="2463"/>
      <c r="L183" s="2464"/>
      <c r="M183" s="2463"/>
      <c r="N183" s="2464"/>
      <c r="O183" s="2463"/>
      <c r="P183" s="2464"/>
      <c r="Q183" s="2463"/>
      <c r="R183" s="2464"/>
      <c r="S183" s="2463"/>
      <c r="T183" s="2464"/>
      <c r="U183" s="2463"/>
      <c r="V183" s="2464"/>
      <c r="W183" s="2463"/>
      <c r="X183" s="2464"/>
      <c r="Y183" s="2463"/>
      <c r="Z183" s="2465"/>
      <c r="AA183" s="2272"/>
      <c r="AB183" s="2273"/>
      <c r="AC183" s="2272"/>
      <c r="AD183" s="2273"/>
      <c r="AE183" s="2272"/>
      <c r="AF183" s="2273"/>
      <c r="AG183" s="2272"/>
      <c r="AH183" s="2273"/>
      <c r="AI183" s="2272"/>
      <c r="AJ183" s="2273"/>
      <c r="AK183" s="2272"/>
      <c r="AL183" s="2273"/>
      <c r="AM183" s="2272"/>
      <c r="AN183" s="2273"/>
      <c r="AO183" s="2272"/>
      <c r="AP183" s="2273"/>
      <c r="AQ183" s="2242"/>
      <c r="AR183" s="2240"/>
      <c r="AS183" s="2273"/>
      <c r="AT183" s="2240"/>
      <c r="AU183" s="2454"/>
      <c r="AV183" s="2273"/>
      <c r="AW183" s="671" t="str">
        <f t="shared" si="114"/>
        <v/>
      </c>
      <c r="BV183" s="3"/>
      <c r="BW183" s="3"/>
      <c r="CA183" s="31" t="str">
        <f t="shared" si="115"/>
        <v/>
      </c>
      <c r="CB183" s="31" t="str">
        <f t="shared" si="116"/>
        <v/>
      </c>
      <c r="CC183" s="31" t="str">
        <f t="shared" si="117"/>
        <v/>
      </c>
      <c r="CD183" s="31" t="str">
        <f t="shared" si="120"/>
        <v/>
      </c>
      <c r="CH183" s="32">
        <f t="shared" si="121"/>
        <v>0</v>
      </c>
      <c r="CI183" s="32">
        <f t="shared" si="121"/>
        <v>0</v>
      </c>
      <c r="CJ183" s="32">
        <f t="shared" si="121"/>
        <v>0</v>
      </c>
      <c r="CK183" s="32">
        <f t="shared" si="122"/>
        <v>0</v>
      </c>
      <c r="CL183" s="14"/>
      <c r="CM183" s="14"/>
      <c r="CN183" s="14"/>
    </row>
    <row r="184" spans="1:92" ht="16.350000000000001" customHeight="1" x14ac:dyDescent="0.2">
      <c r="A184" s="3049"/>
      <c r="B184" s="3802" t="s">
        <v>219</v>
      </c>
      <c r="C184" s="2455" t="s">
        <v>216</v>
      </c>
      <c r="D184" s="2430">
        <f t="shared" si="128"/>
        <v>0</v>
      </c>
      <c r="E184" s="311">
        <f>SUM(AA184+AC184+AE184+AG184+AI184+AK184+AM184+AO184)</f>
        <v>0</v>
      </c>
      <c r="F184" s="311">
        <f t="shared" si="127"/>
        <v>0</v>
      </c>
      <c r="G184" s="356"/>
      <c r="H184" s="322"/>
      <c r="I184" s="294"/>
      <c r="J184" s="322"/>
      <c r="K184" s="294"/>
      <c r="L184" s="322"/>
      <c r="M184" s="294"/>
      <c r="N184" s="322"/>
      <c r="O184" s="294"/>
      <c r="P184" s="322"/>
      <c r="Q184" s="294"/>
      <c r="R184" s="322"/>
      <c r="S184" s="294"/>
      <c r="T184" s="322"/>
      <c r="U184" s="294"/>
      <c r="V184" s="322"/>
      <c r="W184" s="294"/>
      <c r="X184" s="322"/>
      <c r="Y184" s="294"/>
      <c r="Z184" s="324"/>
      <c r="AA184" s="256"/>
      <c r="AB184" s="77"/>
      <c r="AC184" s="256"/>
      <c r="AD184" s="77"/>
      <c r="AE184" s="256"/>
      <c r="AF184" s="77"/>
      <c r="AG184" s="256"/>
      <c r="AH184" s="77"/>
      <c r="AI184" s="256"/>
      <c r="AJ184" s="77"/>
      <c r="AK184" s="256"/>
      <c r="AL184" s="77"/>
      <c r="AM184" s="256"/>
      <c r="AN184" s="77"/>
      <c r="AO184" s="256"/>
      <c r="AP184" s="77"/>
      <c r="AQ184" s="319"/>
      <c r="AR184" s="651"/>
      <c r="AS184" s="77"/>
      <c r="AT184" s="651"/>
      <c r="AU184" s="320"/>
      <c r="AV184" s="77"/>
      <c r="AW184" s="671" t="str">
        <f t="shared" si="114"/>
        <v/>
      </c>
      <c r="BV184" s="3"/>
      <c r="BW184" s="3"/>
      <c r="CA184" s="31" t="str">
        <f t="shared" si="115"/>
        <v/>
      </c>
      <c r="CB184" s="31" t="str">
        <f t="shared" si="116"/>
        <v/>
      </c>
      <c r="CC184" s="31" t="str">
        <f t="shared" si="117"/>
        <v/>
      </c>
      <c r="CD184" s="31" t="str">
        <f t="shared" si="120"/>
        <v/>
      </c>
      <c r="CH184" s="32">
        <f t="shared" si="121"/>
        <v>0</v>
      </c>
      <c r="CI184" s="32">
        <f t="shared" si="121"/>
        <v>0</v>
      </c>
      <c r="CJ184" s="32">
        <f t="shared" si="121"/>
        <v>0</v>
      </c>
      <c r="CK184" s="32">
        <f t="shared" si="122"/>
        <v>0</v>
      </c>
      <c r="CL184" s="14"/>
      <c r="CM184" s="14"/>
      <c r="CN184" s="14"/>
    </row>
    <row r="185" spans="1:92" ht="16.350000000000001" customHeight="1" x14ac:dyDescent="0.2">
      <c r="A185" s="3049"/>
      <c r="B185" s="3646"/>
      <c r="C185" s="2466" t="s">
        <v>220</v>
      </c>
      <c r="D185" s="2075">
        <f t="shared" si="128"/>
        <v>0</v>
      </c>
      <c r="E185" s="2438">
        <f>SUM(AA185+AC185+AE185+AG185+AI185+AK185+AM185+AO185)</f>
        <v>0</v>
      </c>
      <c r="F185" s="2438">
        <f t="shared" si="127"/>
        <v>0</v>
      </c>
      <c r="G185" s="2463"/>
      <c r="H185" s="2467"/>
      <c r="I185" s="2463"/>
      <c r="J185" s="2467"/>
      <c r="K185" s="2463"/>
      <c r="L185" s="2467"/>
      <c r="M185" s="2463"/>
      <c r="N185" s="2467"/>
      <c r="O185" s="2463"/>
      <c r="P185" s="2467"/>
      <c r="Q185" s="2463"/>
      <c r="R185" s="2467"/>
      <c r="S185" s="2463"/>
      <c r="T185" s="2467"/>
      <c r="U185" s="2463"/>
      <c r="V185" s="2467"/>
      <c r="W185" s="2463"/>
      <c r="X185" s="2467"/>
      <c r="Y185" s="2463"/>
      <c r="Z185" s="2465"/>
      <c r="AA185" s="256"/>
      <c r="AB185" s="77"/>
      <c r="AC185" s="256"/>
      <c r="AD185" s="77"/>
      <c r="AE185" s="256"/>
      <c r="AF185" s="77"/>
      <c r="AG185" s="256"/>
      <c r="AH185" s="77"/>
      <c r="AI185" s="256"/>
      <c r="AJ185" s="77"/>
      <c r="AK185" s="256"/>
      <c r="AL185" s="77"/>
      <c r="AM185" s="256"/>
      <c r="AN185" s="77"/>
      <c r="AO185" s="256"/>
      <c r="AP185" s="77"/>
      <c r="AQ185" s="319"/>
      <c r="AR185" s="651"/>
      <c r="AS185" s="77"/>
      <c r="AT185" s="651"/>
      <c r="AU185" s="293"/>
      <c r="AV185" s="77"/>
      <c r="AW185" s="671" t="str">
        <f t="shared" si="114"/>
        <v/>
      </c>
      <c r="BV185" s="3"/>
      <c r="BW185" s="3"/>
      <c r="CA185" s="31" t="str">
        <f t="shared" si="115"/>
        <v/>
      </c>
      <c r="CB185" s="31" t="str">
        <f t="shared" si="116"/>
        <v/>
      </c>
      <c r="CC185" s="31" t="str">
        <f t="shared" si="117"/>
        <v/>
      </c>
      <c r="CD185" s="31" t="str">
        <f t="shared" si="120"/>
        <v/>
      </c>
      <c r="CH185" s="32">
        <f t="shared" si="121"/>
        <v>0</v>
      </c>
      <c r="CI185" s="32">
        <f t="shared" si="121"/>
        <v>0</v>
      </c>
      <c r="CJ185" s="32">
        <f t="shared" si="121"/>
        <v>0</v>
      </c>
      <c r="CK185" s="32">
        <f t="shared" si="122"/>
        <v>0</v>
      </c>
      <c r="CL185" s="14"/>
      <c r="CM185" s="14"/>
      <c r="CN185" s="14"/>
    </row>
    <row r="186" spans="1:92" ht="16.350000000000001" customHeight="1" x14ac:dyDescent="0.2">
      <c r="A186" s="3049"/>
      <c r="B186" s="3818" t="s">
        <v>95</v>
      </c>
      <c r="C186" s="2457" t="s">
        <v>216</v>
      </c>
      <c r="D186" s="311">
        <f t="shared" si="128"/>
        <v>0</v>
      </c>
      <c r="E186" s="311">
        <f>SUM(AC186+AE186+AG186+AI186+AK186+AM186+AO186)</f>
        <v>0</v>
      </c>
      <c r="F186" s="311">
        <f>SUM(AD186+AF186+AH186+AJ186+AL186+AN186+AP186)</f>
        <v>0</v>
      </c>
      <c r="G186" s="291"/>
      <c r="H186" s="325"/>
      <c r="I186" s="291"/>
      <c r="J186" s="325"/>
      <c r="K186" s="291"/>
      <c r="L186" s="325"/>
      <c r="M186" s="291"/>
      <c r="N186" s="325"/>
      <c r="O186" s="291"/>
      <c r="P186" s="325"/>
      <c r="Q186" s="291"/>
      <c r="R186" s="325"/>
      <c r="S186" s="291"/>
      <c r="T186" s="325"/>
      <c r="U186" s="291"/>
      <c r="V186" s="325"/>
      <c r="W186" s="291"/>
      <c r="X186" s="325"/>
      <c r="Y186" s="291"/>
      <c r="Z186" s="325"/>
      <c r="AA186" s="1037"/>
      <c r="AB186" s="2452"/>
      <c r="AC186" s="1014"/>
      <c r="AD186" s="2276"/>
      <c r="AE186" s="1014"/>
      <c r="AF186" s="2276"/>
      <c r="AG186" s="1014"/>
      <c r="AH186" s="2276"/>
      <c r="AI186" s="1014"/>
      <c r="AJ186" s="2276"/>
      <c r="AK186" s="1014"/>
      <c r="AL186" s="2276"/>
      <c r="AM186" s="1014"/>
      <c r="AN186" s="2276"/>
      <c r="AO186" s="1014"/>
      <c r="AP186" s="2276"/>
      <c r="AQ186" s="1038"/>
      <c r="AR186" s="60"/>
      <c r="AS186" s="2276"/>
      <c r="AT186" s="60"/>
      <c r="AU186" s="2252"/>
      <c r="AV186" s="2276"/>
      <c r="AW186" s="671" t="str">
        <f t="shared" si="114"/>
        <v/>
      </c>
      <c r="BV186" s="3"/>
      <c r="BW186" s="3"/>
      <c r="CA186" s="31" t="str">
        <f t="shared" si="115"/>
        <v/>
      </c>
      <c r="CB186" s="31" t="str">
        <f t="shared" si="116"/>
        <v/>
      </c>
      <c r="CC186" s="31" t="str">
        <f t="shared" si="117"/>
        <v/>
      </c>
      <c r="CD186" s="31" t="str">
        <f t="shared" si="120"/>
        <v/>
      </c>
      <c r="CH186" s="32">
        <f t="shared" si="121"/>
        <v>0</v>
      </c>
      <c r="CI186" s="32">
        <f t="shared" si="121"/>
        <v>0</v>
      </c>
      <c r="CJ186" s="32">
        <f t="shared" si="121"/>
        <v>0</v>
      </c>
      <c r="CK186" s="32">
        <f t="shared" si="122"/>
        <v>0</v>
      </c>
      <c r="CL186" s="32"/>
      <c r="CM186" s="14"/>
      <c r="CN186" s="14"/>
    </row>
    <row r="187" spans="1:92" ht="16.350000000000001" customHeight="1" x14ac:dyDescent="0.2">
      <c r="A187" s="3049"/>
      <c r="B187" s="3051"/>
      <c r="C187" s="2447" t="s">
        <v>221</v>
      </c>
      <c r="D187" s="2458">
        <f t="shared" si="128"/>
        <v>0</v>
      </c>
      <c r="E187" s="311">
        <f t="shared" ref="E187:F188" si="129">SUM(AC187+AE187+AG187+AI187+AK187+AM187+AO187)</f>
        <v>0</v>
      </c>
      <c r="F187" s="311">
        <f t="shared" si="129"/>
        <v>0</v>
      </c>
      <c r="G187" s="2459"/>
      <c r="H187" s="359"/>
      <c r="I187" s="2459"/>
      <c r="J187" s="359"/>
      <c r="K187" s="2459"/>
      <c r="L187" s="359"/>
      <c r="M187" s="2459"/>
      <c r="N187" s="359"/>
      <c r="O187" s="2459"/>
      <c r="P187" s="359"/>
      <c r="Q187" s="2459"/>
      <c r="R187" s="359"/>
      <c r="S187" s="2459"/>
      <c r="T187" s="359"/>
      <c r="U187" s="2459"/>
      <c r="V187" s="359"/>
      <c r="W187" s="2459"/>
      <c r="X187" s="359"/>
      <c r="Y187" s="2459"/>
      <c r="Z187" s="359"/>
      <c r="AA187" s="2459"/>
      <c r="AB187" s="359"/>
      <c r="AC187" s="256"/>
      <c r="AD187" s="77"/>
      <c r="AE187" s="256"/>
      <c r="AF187" s="77"/>
      <c r="AG187" s="256"/>
      <c r="AH187" s="77"/>
      <c r="AI187" s="256"/>
      <c r="AJ187" s="77"/>
      <c r="AK187" s="256"/>
      <c r="AL187" s="77"/>
      <c r="AM187" s="256"/>
      <c r="AN187" s="77"/>
      <c r="AO187" s="256"/>
      <c r="AP187" s="77"/>
      <c r="AQ187" s="319"/>
      <c r="AR187" s="651"/>
      <c r="AS187" s="77"/>
      <c r="AT187" s="651"/>
      <c r="AU187" s="360"/>
      <c r="AV187" s="77"/>
      <c r="AW187" s="671" t="str">
        <f t="shared" si="114"/>
        <v/>
      </c>
      <c r="BV187" s="3"/>
      <c r="BW187" s="3"/>
      <c r="CA187" s="31" t="str">
        <f t="shared" si="115"/>
        <v/>
      </c>
      <c r="CB187" s="31" t="str">
        <f t="shared" si="116"/>
        <v/>
      </c>
      <c r="CC187" s="31" t="str">
        <f t="shared" si="117"/>
        <v/>
      </c>
      <c r="CD187" s="31" t="str">
        <f t="shared" si="120"/>
        <v/>
      </c>
      <c r="CH187" s="32">
        <f t="shared" si="121"/>
        <v>0</v>
      </c>
      <c r="CI187" s="32">
        <f t="shared" si="121"/>
        <v>0</v>
      </c>
      <c r="CJ187" s="32">
        <f t="shared" si="121"/>
        <v>0</v>
      </c>
      <c r="CK187" s="32">
        <f t="shared" si="122"/>
        <v>0</v>
      </c>
      <c r="CL187" s="32"/>
      <c r="CM187" s="14"/>
      <c r="CN187" s="14"/>
    </row>
    <row r="188" spans="1:92" ht="16.350000000000001" customHeight="1" x14ac:dyDescent="0.2">
      <c r="A188" s="3679"/>
      <c r="B188" s="3394"/>
      <c r="C188" s="2081" t="s">
        <v>222</v>
      </c>
      <c r="D188" s="2458">
        <f t="shared" si="128"/>
        <v>0</v>
      </c>
      <c r="E188" s="2438">
        <f t="shared" si="129"/>
        <v>0</v>
      </c>
      <c r="F188" s="2438">
        <f>SUM(AD188+AF188+AH188+AJ188+AL188+AN188+AP188)</f>
        <v>0</v>
      </c>
      <c r="G188" s="2463"/>
      <c r="H188" s="2468"/>
      <c r="I188" s="2463"/>
      <c r="J188" s="2468"/>
      <c r="K188" s="2463"/>
      <c r="L188" s="2468"/>
      <c r="M188" s="2463"/>
      <c r="N188" s="2468"/>
      <c r="O188" s="2463"/>
      <c r="P188" s="2468"/>
      <c r="Q188" s="2463"/>
      <c r="R188" s="2468"/>
      <c r="S188" s="2463"/>
      <c r="T188" s="2468"/>
      <c r="U188" s="2463"/>
      <c r="V188" s="2468"/>
      <c r="W188" s="2463"/>
      <c r="X188" s="2468"/>
      <c r="Y188" s="2463"/>
      <c r="Z188" s="2468"/>
      <c r="AA188" s="2463"/>
      <c r="AB188" s="2468"/>
      <c r="AC188" s="2272"/>
      <c r="AD188" s="2273"/>
      <c r="AE188" s="2272"/>
      <c r="AF188" s="2273"/>
      <c r="AG188" s="2272"/>
      <c r="AH188" s="2273"/>
      <c r="AI188" s="2272"/>
      <c r="AJ188" s="2273"/>
      <c r="AK188" s="2272"/>
      <c r="AL188" s="2273"/>
      <c r="AM188" s="2272"/>
      <c r="AN188" s="2273"/>
      <c r="AO188" s="2272"/>
      <c r="AP188" s="2273"/>
      <c r="AQ188" s="2242"/>
      <c r="AR188" s="2240"/>
      <c r="AS188" s="2273"/>
      <c r="AT188" s="2240"/>
      <c r="AU188" s="2454"/>
      <c r="AV188" s="2273"/>
      <c r="AW188" s="671" t="str">
        <f t="shared" si="114"/>
        <v/>
      </c>
      <c r="BV188" s="3"/>
      <c r="BW188" s="3"/>
      <c r="CA188" s="31" t="str">
        <f t="shared" si="115"/>
        <v/>
      </c>
      <c r="CB188" s="31" t="str">
        <f t="shared" si="116"/>
        <v/>
      </c>
      <c r="CC188" s="31" t="str">
        <f t="shared" si="117"/>
        <v/>
      </c>
      <c r="CD188" s="31" t="str">
        <f t="shared" si="120"/>
        <v/>
      </c>
      <c r="CH188" s="32">
        <f t="shared" si="121"/>
        <v>0</v>
      </c>
      <c r="CI188" s="32">
        <f t="shared" si="121"/>
        <v>0</v>
      </c>
      <c r="CJ188" s="32">
        <f t="shared" si="121"/>
        <v>0</v>
      </c>
      <c r="CK188" s="32">
        <f t="shared" si="122"/>
        <v>0</v>
      </c>
      <c r="CL188" s="32"/>
      <c r="CM188" s="14"/>
      <c r="CN188" s="14"/>
    </row>
    <row r="189" spans="1:92" ht="16.350000000000001" customHeight="1" x14ac:dyDescent="0.2">
      <c r="A189" s="3775" t="s">
        <v>223</v>
      </c>
      <c r="B189" s="3879" t="s">
        <v>197</v>
      </c>
      <c r="C189" s="3786"/>
      <c r="D189" s="2705">
        <f>SUM(E189+F189)</f>
        <v>0</v>
      </c>
      <c r="E189" s="2705">
        <f>SUM(AC189+AE189+AG189+AI189+AK189)</f>
        <v>0</v>
      </c>
      <c r="F189" s="2705">
        <f>SUM(AD189+AF189+AH189+AJ189+AL189)</f>
        <v>0</v>
      </c>
      <c r="G189" s="2664"/>
      <c r="H189" s="2665"/>
      <c r="I189" s="2664"/>
      <c r="J189" s="2665"/>
      <c r="K189" s="2664"/>
      <c r="L189" s="2665"/>
      <c r="M189" s="2664"/>
      <c r="N189" s="2665"/>
      <c r="O189" s="2664"/>
      <c r="P189" s="2665"/>
      <c r="Q189" s="2664"/>
      <c r="R189" s="2665"/>
      <c r="S189" s="2664"/>
      <c r="T189" s="2665"/>
      <c r="U189" s="2664"/>
      <c r="V189" s="2665"/>
      <c r="W189" s="2664"/>
      <c r="X189" s="2665"/>
      <c r="Y189" s="2664"/>
      <c r="Z189" s="2665"/>
      <c r="AA189" s="2664"/>
      <c r="AB189" s="2665"/>
      <c r="AC189" s="2706"/>
      <c r="AD189" s="2707"/>
      <c r="AE189" s="2706"/>
      <c r="AF189" s="2707"/>
      <c r="AG189" s="2706"/>
      <c r="AH189" s="2707"/>
      <c r="AI189" s="2706"/>
      <c r="AJ189" s="2707"/>
      <c r="AK189" s="2706"/>
      <c r="AL189" s="2707"/>
      <c r="AM189" s="2664"/>
      <c r="AN189" s="2665"/>
      <c r="AO189" s="2664"/>
      <c r="AP189" s="2665"/>
      <c r="AQ189" s="2708"/>
      <c r="AR189" s="2709"/>
      <c r="AS189" s="2707"/>
      <c r="AT189" s="2709"/>
      <c r="AU189" s="2710"/>
      <c r="AV189" s="2710"/>
      <c r="AW189" s="671" t="str">
        <f t="shared" si="114"/>
        <v/>
      </c>
      <c r="BV189" s="3"/>
      <c r="BW189" s="3"/>
      <c r="CA189" s="31" t="str">
        <f t="shared" si="115"/>
        <v/>
      </c>
      <c r="CB189" s="31" t="str">
        <f t="shared" si="116"/>
        <v/>
      </c>
      <c r="CC189" s="31" t="str">
        <f t="shared" si="117"/>
        <v/>
      </c>
      <c r="CD189" s="31" t="str">
        <f t="shared" si="120"/>
        <v/>
      </c>
      <c r="CH189" s="32">
        <f t="shared" si="121"/>
        <v>0</v>
      </c>
      <c r="CI189" s="32">
        <f t="shared" si="121"/>
        <v>0</v>
      </c>
      <c r="CJ189" s="32">
        <f t="shared" si="121"/>
        <v>0</v>
      </c>
      <c r="CK189" s="32">
        <f t="shared" si="122"/>
        <v>0</v>
      </c>
      <c r="CL189" s="32"/>
      <c r="CM189" s="14"/>
      <c r="CN189" s="14"/>
    </row>
    <row r="190" spans="1:92" ht="16.350000000000001" customHeight="1" x14ac:dyDescent="0.2">
      <c r="A190" s="2912"/>
      <c r="B190" s="2912" t="s">
        <v>215</v>
      </c>
      <c r="C190" s="310" t="s">
        <v>216</v>
      </c>
      <c r="D190" s="2430">
        <f t="shared" si="128"/>
        <v>0</v>
      </c>
      <c r="E190" s="2430">
        <f>SUM(AC190+AE190+AG190+AI190+AK190)</f>
        <v>0</v>
      </c>
      <c r="F190" s="369">
        <f t="shared" ref="E190:F193" si="130">SUM(AD190+AF190+AH190+AJ190+AL190)</f>
        <v>0</v>
      </c>
      <c r="G190" s="370"/>
      <c r="H190" s="371"/>
      <c r="I190" s="370"/>
      <c r="J190" s="371"/>
      <c r="K190" s="370"/>
      <c r="L190" s="371"/>
      <c r="M190" s="370"/>
      <c r="N190" s="371"/>
      <c r="O190" s="370"/>
      <c r="P190" s="371"/>
      <c r="Q190" s="370"/>
      <c r="R190" s="371"/>
      <c r="S190" s="370"/>
      <c r="T190" s="371"/>
      <c r="U190" s="370"/>
      <c r="V190" s="371"/>
      <c r="W190" s="370"/>
      <c r="X190" s="371"/>
      <c r="Y190" s="370"/>
      <c r="Z190" s="371"/>
      <c r="AA190" s="370"/>
      <c r="AB190" s="371"/>
      <c r="AC190" s="23"/>
      <c r="AD190" s="24"/>
      <c r="AE190" s="23"/>
      <c r="AF190" s="24"/>
      <c r="AG190" s="23"/>
      <c r="AH190" s="24"/>
      <c r="AI190" s="23"/>
      <c r="AJ190" s="24"/>
      <c r="AK190" s="23"/>
      <c r="AL190" s="24"/>
      <c r="AM190" s="370"/>
      <c r="AN190" s="371"/>
      <c r="AO190" s="370"/>
      <c r="AP190" s="371"/>
      <c r="AQ190" s="292"/>
      <c r="AR190" s="26"/>
      <c r="AS190" s="24"/>
      <c r="AT190" s="26"/>
      <c r="AU190" s="28"/>
      <c r="AV190" s="24"/>
      <c r="AW190" s="671" t="str">
        <f t="shared" si="114"/>
        <v/>
      </c>
      <c r="BV190" s="3"/>
      <c r="BW190" s="3"/>
      <c r="CA190" s="31" t="str">
        <f t="shared" si="115"/>
        <v/>
      </c>
      <c r="CB190" s="31" t="str">
        <f t="shared" si="116"/>
        <v/>
      </c>
      <c r="CC190" s="31" t="str">
        <f t="shared" si="117"/>
        <v/>
      </c>
      <c r="CD190" s="31" t="str">
        <f t="shared" si="120"/>
        <v/>
      </c>
      <c r="CH190" s="32">
        <f t="shared" si="121"/>
        <v>0</v>
      </c>
      <c r="CI190" s="32">
        <f t="shared" si="121"/>
        <v>0</v>
      </c>
      <c r="CJ190" s="32">
        <f t="shared" si="121"/>
        <v>0</v>
      </c>
      <c r="CK190" s="32">
        <f t="shared" si="122"/>
        <v>0</v>
      </c>
      <c r="CL190" s="32"/>
      <c r="CM190" s="14"/>
      <c r="CN190" s="14"/>
    </row>
    <row r="191" spans="1:92" ht="16.350000000000001" customHeight="1" x14ac:dyDescent="0.2">
      <c r="A191" s="2912"/>
      <c r="B191" s="2912"/>
      <c r="C191" s="2475" t="s">
        <v>224</v>
      </c>
      <c r="D191" s="2438">
        <f t="shared" si="128"/>
        <v>0</v>
      </c>
      <c r="E191" s="2438">
        <f t="shared" si="130"/>
        <v>0</v>
      </c>
      <c r="F191" s="2221">
        <f t="shared" si="130"/>
        <v>0</v>
      </c>
      <c r="G191" s="2320"/>
      <c r="H191" s="374"/>
      <c r="I191" s="2320"/>
      <c r="J191" s="374"/>
      <c r="K191" s="2320"/>
      <c r="L191" s="374"/>
      <c r="M191" s="2320"/>
      <c r="N191" s="374"/>
      <c r="O191" s="2320"/>
      <c r="P191" s="374"/>
      <c r="Q191" s="2320"/>
      <c r="R191" s="374"/>
      <c r="S191" s="2320"/>
      <c r="T191" s="374"/>
      <c r="U191" s="2320"/>
      <c r="V191" s="374"/>
      <c r="W191" s="2320"/>
      <c r="X191" s="374"/>
      <c r="Y191" s="2320"/>
      <c r="Z191" s="374"/>
      <c r="AA191" s="2320"/>
      <c r="AB191" s="374"/>
      <c r="AC191" s="256"/>
      <c r="AD191" s="77"/>
      <c r="AE191" s="256"/>
      <c r="AF191" s="77"/>
      <c r="AG191" s="256"/>
      <c r="AH191" s="77"/>
      <c r="AI191" s="256"/>
      <c r="AJ191" s="77"/>
      <c r="AK191" s="256"/>
      <c r="AL191" s="77"/>
      <c r="AM191" s="289"/>
      <c r="AN191" s="374"/>
      <c r="AO191" s="289"/>
      <c r="AP191" s="374"/>
      <c r="AQ191" s="319"/>
      <c r="AR191" s="651"/>
      <c r="AS191" s="77"/>
      <c r="AT191" s="651"/>
      <c r="AU191" s="2454"/>
      <c r="AV191" s="2243"/>
      <c r="AW191" s="671" t="str">
        <f t="shared" si="114"/>
        <v/>
      </c>
      <c r="BV191" s="3"/>
      <c r="BW191" s="3"/>
      <c r="CA191" s="31" t="str">
        <f t="shared" si="115"/>
        <v/>
      </c>
      <c r="CB191" s="31" t="str">
        <f t="shared" si="116"/>
        <v/>
      </c>
      <c r="CC191" s="31" t="str">
        <f t="shared" si="117"/>
        <v/>
      </c>
      <c r="CD191" s="31" t="str">
        <f t="shared" si="120"/>
        <v/>
      </c>
      <c r="CH191" s="32">
        <f t="shared" si="121"/>
        <v>0</v>
      </c>
      <c r="CI191" s="32">
        <f t="shared" si="121"/>
        <v>0</v>
      </c>
      <c r="CJ191" s="32">
        <f t="shared" si="121"/>
        <v>0</v>
      </c>
      <c r="CK191" s="32">
        <f t="shared" si="122"/>
        <v>0</v>
      </c>
      <c r="CL191" s="14"/>
      <c r="CM191" s="14"/>
      <c r="CN191" s="14"/>
    </row>
    <row r="192" spans="1:92" ht="16.350000000000001" customHeight="1" x14ac:dyDescent="0.2">
      <c r="A192" s="2912"/>
      <c r="B192" s="3775" t="s">
        <v>95</v>
      </c>
      <c r="C192" s="2457" t="s">
        <v>216</v>
      </c>
      <c r="D192" s="2430">
        <f t="shared" si="128"/>
        <v>0</v>
      </c>
      <c r="E192" s="311">
        <f t="shared" si="130"/>
        <v>0</v>
      </c>
      <c r="F192" s="369">
        <f t="shared" si="130"/>
        <v>0</v>
      </c>
      <c r="G192" s="1036"/>
      <c r="H192" s="2476"/>
      <c r="I192" s="1036"/>
      <c r="J192" s="2476"/>
      <c r="K192" s="1036"/>
      <c r="L192" s="2476"/>
      <c r="M192" s="1036"/>
      <c r="N192" s="2476"/>
      <c r="O192" s="1036"/>
      <c r="P192" s="2476"/>
      <c r="Q192" s="1036"/>
      <c r="R192" s="2476"/>
      <c r="S192" s="1036"/>
      <c r="T192" s="2476"/>
      <c r="U192" s="1036"/>
      <c r="V192" s="2476"/>
      <c r="W192" s="1036"/>
      <c r="X192" s="2476"/>
      <c r="Y192" s="1036"/>
      <c r="Z192" s="2476"/>
      <c r="AA192" s="1036"/>
      <c r="AB192" s="2476"/>
      <c r="AC192" s="1014"/>
      <c r="AD192" s="2276"/>
      <c r="AE192" s="1014"/>
      <c r="AF192" s="2276"/>
      <c r="AG192" s="1014"/>
      <c r="AH192" s="2276"/>
      <c r="AI192" s="1014"/>
      <c r="AJ192" s="2276"/>
      <c r="AK192" s="1014"/>
      <c r="AL192" s="2276"/>
      <c r="AM192" s="1036"/>
      <c r="AN192" s="2476"/>
      <c r="AO192" s="1036"/>
      <c r="AP192" s="2476"/>
      <c r="AQ192" s="1038"/>
      <c r="AR192" s="60"/>
      <c r="AS192" s="2276"/>
      <c r="AT192" s="60"/>
      <c r="AU192" s="28"/>
      <c r="AV192" s="28"/>
      <c r="AW192" s="671" t="str">
        <f t="shared" si="114"/>
        <v/>
      </c>
      <c r="BV192" s="3"/>
      <c r="BW192" s="3"/>
      <c r="CA192" s="31" t="str">
        <f t="shared" si="115"/>
        <v/>
      </c>
      <c r="CB192" s="31" t="str">
        <f t="shared" si="116"/>
        <v/>
      </c>
      <c r="CC192" s="31" t="str">
        <f t="shared" si="117"/>
        <v/>
      </c>
      <c r="CD192" s="31" t="str">
        <f t="shared" si="120"/>
        <v/>
      </c>
      <c r="CH192" s="32">
        <f t="shared" si="121"/>
        <v>0</v>
      </c>
      <c r="CI192" s="32">
        <f t="shared" si="121"/>
        <v>0</v>
      </c>
      <c r="CJ192" s="32">
        <f t="shared" si="121"/>
        <v>0</v>
      </c>
      <c r="CK192" s="32">
        <f t="shared" si="122"/>
        <v>0</v>
      </c>
      <c r="CL192" s="14"/>
      <c r="CM192" s="14"/>
      <c r="CN192" s="14"/>
    </row>
    <row r="193" spans="1:92" ht="16.350000000000001" customHeight="1" x14ac:dyDescent="0.2">
      <c r="A193" s="3537"/>
      <c r="B193" s="3537"/>
      <c r="C193" s="2477" t="s">
        <v>225</v>
      </c>
      <c r="D193" s="2438">
        <f t="shared" si="128"/>
        <v>0</v>
      </c>
      <c r="E193" s="311">
        <f t="shared" si="130"/>
        <v>0</v>
      </c>
      <c r="F193" s="369">
        <f t="shared" si="130"/>
        <v>0</v>
      </c>
      <c r="G193" s="2441"/>
      <c r="H193" s="717"/>
      <c r="I193" s="2441"/>
      <c r="J193" s="717"/>
      <c r="K193" s="2441"/>
      <c r="L193" s="717"/>
      <c r="M193" s="2441"/>
      <c r="N193" s="717"/>
      <c r="O193" s="2441"/>
      <c r="P193" s="717"/>
      <c r="Q193" s="2441"/>
      <c r="R193" s="717"/>
      <c r="S193" s="2441"/>
      <c r="T193" s="717"/>
      <c r="U193" s="2441"/>
      <c r="V193" s="717"/>
      <c r="W193" s="2441"/>
      <c r="X193" s="717"/>
      <c r="Y193" s="2441"/>
      <c r="Z193" s="717"/>
      <c r="AA193" s="2441"/>
      <c r="AB193" s="717"/>
      <c r="AC193" s="2086"/>
      <c r="AD193" s="713"/>
      <c r="AE193" s="2086"/>
      <c r="AF193" s="713"/>
      <c r="AG193" s="2086"/>
      <c r="AH193" s="713"/>
      <c r="AI193" s="2086"/>
      <c r="AJ193" s="713"/>
      <c r="AK193" s="2086"/>
      <c r="AL193" s="713"/>
      <c r="AM193" s="2087"/>
      <c r="AN193" s="717"/>
      <c r="AO193" s="2087"/>
      <c r="AP193" s="717"/>
      <c r="AQ193" s="2069"/>
      <c r="AR193" s="2068"/>
      <c r="AS193" s="713"/>
      <c r="AT193" s="2068"/>
      <c r="AU193" s="2454"/>
      <c r="AV193" s="2273"/>
      <c r="AW193" s="671" t="str">
        <f t="shared" si="114"/>
        <v/>
      </c>
      <c r="BV193" s="3"/>
      <c r="BW193" s="3"/>
      <c r="CA193" s="31" t="str">
        <f t="shared" si="115"/>
        <v/>
      </c>
      <c r="CB193" s="31" t="str">
        <f t="shared" si="116"/>
        <v/>
      </c>
      <c r="CC193" s="31" t="str">
        <f t="shared" si="117"/>
        <v/>
      </c>
      <c r="CD193" s="31" t="str">
        <f t="shared" si="120"/>
        <v/>
      </c>
      <c r="CH193" s="32">
        <f t="shared" si="121"/>
        <v>0</v>
      </c>
      <c r="CI193" s="32">
        <f t="shared" si="121"/>
        <v>0</v>
      </c>
      <c r="CJ193" s="32">
        <f t="shared" si="121"/>
        <v>0</v>
      </c>
      <c r="CK193" s="32">
        <f t="shared" si="122"/>
        <v>0</v>
      </c>
      <c r="CL193" s="14"/>
      <c r="CM193" s="14"/>
      <c r="CN193" s="14"/>
    </row>
    <row r="194" spans="1:92" ht="19.5" customHeight="1" x14ac:dyDescent="0.2">
      <c r="A194" s="3828" t="s">
        <v>300</v>
      </c>
      <c r="B194" s="3829" t="s">
        <v>301</v>
      </c>
      <c r="C194" s="2478" t="s">
        <v>228</v>
      </c>
      <c r="D194" s="2430">
        <f t="shared" si="128"/>
        <v>0</v>
      </c>
      <c r="E194" s="2430">
        <f>SUM(Y194+AA194+AC194+AE194+AG194+AI194+AK194+AM194+AO194)</f>
        <v>0</v>
      </c>
      <c r="F194" s="2479">
        <f>SUM(Z194+AB194+AD194+AF194+AH194+AJ194+AL194+AN194+AP194)</f>
        <v>0</v>
      </c>
      <c r="G194" s="291"/>
      <c r="H194" s="325"/>
      <c r="I194" s="291"/>
      <c r="J194" s="325"/>
      <c r="K194" s="291"/>
      <c r="L194" s="325"/>
      <c r="M194" s="291"/>
      <c r="N194" s="325"/>
      <c r="O194" s="291"/>
      <c r="P194" s="325"/>
      <c r="Q194" s="291"/>
      <c r="R194" s="325"/>
      <c r="S194" s="291"/>
      <c r="T194" s="325"/>
      <c r="U194" s="291"/>
      <c r="V194" s="325"/>
      <c r="W194" s="291"/>
      <c r="X194" s="325"/>
      <c r="Y194" s="23"/>
      <c r="Z194" s="24"/>
      <c r="AA194" s="23"/>
      <c r="AB194" s="24"/>
      <c r="AC194" s="23"/>
      <c r="AD194" s="24"/>
      <c r="AE194" s="23"/>
      <c r="AF194" s="24"/>
      <c r="AG194" s="23"/>
      <c r="AH194" s="24"/>
      <c r="AI194" s="23"/>
      <c r="AJ194" s="24"/>
      <c r="AK194" s="23"/>
      <c r="AL194" s="24"/>
      <c r="AM194" s="23"/>
      <c r="AN194" s="24"/>
      <c r="AO194" s="23"/>
      <c r="AP194" s="24"/>
      <c r="AQ194" s="292"/>
      <c r="AR194" s="26"/>
      <c r="AS194" s="24"/>
      <c r="AT194" s="26"/>
      <c r="AU194" s="28"/>
      <c r="AV194" s="24"/>
      <c r="AW194" s="671" t="str">
        <f t="shared" si="114"/>
        <v/>
      </c>
      <c r="BV194" s="3"/>
      <c r="BW194" s="3"/>
      <c r="CA194" s="31" t="str">
        <f t="shared" si="115"/>
        <v/>
      </c>
      <c r="CB194" s="31" t="str">
        <f t="shared" si="116"/>
        <v/>
      </c>
      <c r="CC194" s="31" t="str">
        <f t="shared" si="117"/>
        <v/>
      </c>
      <c r="CD194" s="31" t="str">
        <f t="shared" si="120"/>
        <v/>
      </c>
      <c r="CH194" s="32">
        <f t="shared" si="121"/>
        <v>0</v>
      </c>
      <c r="CI194" s="32">
        <f t="shared" si="121"/>
        <v>0</v>
      </c>
      <c r="CJ194" s="32">
        <f t="shared" si="121"/>
        <v>0</v>
      </c>
      <c r="CK194" s="32">
        <f t="shared" si="122"/>
        <v>0</v>
      </c>
      <c r="CL194" s="14"/>
      <c r="CM194" s="14"/>
      <c r="CN194" s="14"/>
    </row>
    <row r="195" spans="1:92" ht="24.75" customHeight="1" x14ac:dyDescent="0.2">
      <c r="A195" s="3497"/>
      <c r="B195" s="3500"/>
      <c r="C195" s="2480" t="s">
        <v>229</v>
      </c>
      <c r="D195" s="2435">
        <f t="shared" si="128"/>
        <v>0</v>
      </c>
      <c r="E195" s="2435">
        <f t="shared" ref="E195:F196" si="131">SUM(Y195+AA195+AC195+AE195+AG195+AI195+AK195+AM195+AO195)</f>
        <v>0</v>
      </c>
      <c r="F195" s="2481">
        <f>SUM(Z195+AB195+AD195+AF195+AH195+AJ195+AL195+AN195+AP195)</f>
        <v>0</v>
      </c>
      <c r="G195" s="384"/>
      <c r="H195" s="359"/>
      <c r="I195" s="384"/>
      <c r="J195" s="359"/>
      <c r="K195" s="384"/>
      <c r="L195" s="359"/>
      <c r="M195" s="384"/>
      <c r="N195" s="359"/>
      <c r="O195" s="384"/>
      <c r="P195" s="359"/>
      <c r="Q195" s="384"/>
      <c r="R195" s="359"/>
      <c r="S195" s="384"/>
      <c r="T195" s="359"/>
      <c r="U195" s="384"/>
      <c r="V195" s="359"/>
      <c r="W195" s="384"/>
      <c r="X195" s="359"/>
      <c r="Y195" s="256"/>
      <c r="Z195" s="77"/>
      <c r="AA195" s="256"/>
      <c r="AB195" s="77"/>
      <c r="AC195" s="256"/>
      <c r="AD195" s="77"/>
      <c r="AE195" s="256"/>
      <c r="AF195" s="77"/>
      <c r="AG195" s="256"/>
      <c r="AH195" s="77"/>
      <c r="AI195" s="256"/>
      <c r="AJ195" s="77"/>
      <c r="AK195" s="256"/>
      <c r="AL195" s="77"/>
      <c r="AM195" s="256"/>
      <c r="AN195" s="77"/>
      <c r="AO195" s="256"/>
      <c r="AP195" s="77"/>
      <c r="AQ195" s="319"/>
      <c r="AR195" s="651"/>
      <c r="AS195" s="77"/>
      <c r="AT195" s="651"/>
      <c r="AU195" s="320"/>
      <c r="AV195" s="77"/>
      <c r="AW195" s="671" t="str">
        <f t="shared" si="114"/>
        <v/>
      </c>
      <c r="BV195" s="3"/>
      <c r="BW195" s="3"/>
      <c r="CA195" s="31" t="str">
        <f t="shared" si="115"/>
        <v/>
      </c>
      <c r="CB195" s="31" t="str">
        <f t="shared" si="116"/>
        <v/>
      </c>
      <c r="CC195" s="31" t="str">
        <f t="shared" si="117"/>
        <v/>
      </c>
      <c r="CD195" s="31" t="str">
        <f t="shared" si="120"/>
        <v/>
      </c>
      <c r="CH195" s="32">
        <f t="shared" si="121"/>
        <v>0</v>
      </c>
      <c r="CI195" s="32">
        <f t="shared" si="121"/>
        <v>0</v>
      </c>
      <c r="CJ195" s="32">
        <f t="shared" si="121"/>
        <v>0</v>
      </c>
      <c r="CK195" s="32">
        <f t="shared" si="122"/>
        <v>0</v>
      </c>
      <c r="CL195" s="14"/>
      <c r="CM195" s="14"/>
      <c r="CN195" s="14"/>
    </row>
    <row r="196" spans="1:92" ht="27" customHeight="1" x14ac:dyDescent="0.2">
      <c r="A196" s="3684"/>
      <c r="B196" s="3686"/>
      <c r="C196" s="2482" t="s">
        <v>230</v>
      </c>
      <c r="D196" s="2438">
        <f t="shared" si="128"/>
        <v>0</v>
      </c>
      <c r="E196" s="2438">
        <f t="shared" si="131"/>
        <v>0</v>
      </c>
      <c r="F196" s="2483">
        <f t="shared" si="131"/>
        <v>0</v>
      </c>
      <c r="G196" s="2463"/>
      <c r="H196" s="2468"/>
      <c r="I196" s="2463"/>
      <c r="J196" s="2468"/>
      <c r="K196" s="2463"/>
      <c r="L196" s="2468"/>
      <c r="M196" s="2463"/>
      <c r="N196" s="2468"/>
      <c r="O196" s="2463"/>
      <c r="P196" s="2468"/>
      <c r="Q196" s="2463"/>
      <c r="R196" s="2468"/>
      <c r="S196" s="2463"/>
      <c r="T196" s="2468"/>
      <c r="U196" s="2463"/>
      <c r="V196" s="2468"/>
      <c r="W196" s="2463"/>
      <c r="X196" s="2468"/>
      <c r="Y196" s="2272"/>
      <c r="Z196" s="2273"/>
      <c r="AA196" s="2272"/>
      <c r="AB196" s="2273"/>
      <c r="AC196" s="2272"/>
      <c r="AD196" s="2273"/>
      <c r="AE196" s="2272"/>
      <c r="AF196" s="2273"/>
      <c r="AG196" s="2272"/>
      <c r="AH196" s="2273"/>
      <c r="AI196" s="2272"/>
      <c r="AJ196" s="2273"/>
      <c r="AK196" s="2272"/>
      <c r="AL196" s="2273"/>
      <c r="AM196" s="2272"/>
      <c r="AN196" s="2273"/>
      <c r="AO196" s="2272"/>
      <c r="AP196" s="2273"/>
      <c r="AQ196" s="2242"/>
      <c r="AR196" s="2273"/>
      <c r="AS196" s="2273"/>
      <c r="AT196" s="2273"/>
      <c r="AU196" s="2243"/>
      <c r="AV196" s="2273"/>
      <c r="AW196" s="671" t="str">
        <f t="shared" si="114"/>
        <v/>
      </c>
      <c r="BV196" s="3"/>
      <c r="BW196" s="3"/>
      <c r="CA196" s="31" t="str">
        <f t="shared" si="115"/>
        <v/>
      </c>
      <c r="CB196" s="31" t="str">
        <f t="shared" si="116"/>
        <v/>
      </c>
      <c r="CC196" s="31" t="str">
        <f t="shared" si="117"/>
        <v/>
      </c>
      <c r="CD196" s="31" t="str">
        <f t="shared" si="120"/>
        <v/>
      </c>
      <c r="CH196" s="32">
        <f t="shared" si="121"/>
        <v>0</v>
      </c>
      <c r="CI196" s="32">
        <f t="shared" si="121"/>
        <v>0</v>
      </c>
      <c r="CJ196" s="32">
        <f t="shared" si="121"/>
        <v>0</v>
      </c>
      <c r="CK196" s="32">
        <f t="shared" si="122"/>
        <v>0</v>
      </c>
      <c r="CL196" s="14"/>
      <c r="CM196" s="14"/>
      <c r="CN196" s="14"/>
    </row>
    <row r="197" spans="1:92" ht="32.25" customHeight="1" x14ac:dyDescent="0.2">
      <c r="A197" s="3049" t="s">
        <v>231</v>
      </c>
      <c r="B197" s="3775" t="s">
        <v>232</v>
      </c>
      <c r="C197" s="2484" t="s">
        <v>233</v>
      </c>
      <c r="D197" s="311">
        <f>SUM(E197+F197)</f>
        <v>0</v>
      </c>
      <c r="E197" s="311">
        <f>SUM(AC197+AE197+AG197+AI197+AK197+AM197+AO197)</f>
        <v>0</v>
      </c>
      <c r="F197" s="388">
        <f>SUM(AD197+AF197+AH197+AJ197+AL197+AN197+AP197)</f>
        <v>0</v>
      </c>
      <c r="G197" s="1036"/>
      <c r="H197" s="2476"/>
      <c r="I197" s="1036"/>
      <c r="J197" s="2476"/>
      <c r="K197" s="1036"/>
      <c r="L197" s="2476"/>
      <c r="M197" s="1036"/>
      <c r="N197" s="2476"/>
      <c r="O197" s="1036"/>
      <c r="P197" s="2476"/>
      <c r="Q197" s="1036"/>
      <c r="R197" s="2476"/>
      <c r="S197" s="1036"/>
      <c r="T197" s="2476"/>
      <c r="U197" s="1036"/>
      <c r="V197" s="2476"/>
      <c r="W197" s="1036"/>
      <c r="X197" s="2476"/>
      <c r="Y197" s="1036"/>
      <c r="Z197" s="2476"/>
      <c r="AA197" s="1036"/>
      <c r="AB197" s="2476"/>
      <c r="AC197" s="1014"/>
      <c r="AD197" s="2276"/>
      <c r="AE197" s="1014"/>
      <c r="AF197" s="2276"/>
      <c r="AG197" s="1014"/>
      <c r="AH197" s="2276"/>
      <c r="AI197" s="1014"/>
      <c r="AJ197" s="2276"/>
      <c r="AK197" s="1014"/>
      <c r="AL197" s="2276"/>
      <c r="AM197" s="1014"/>
      <c r="AN197" s="2276"/>
      <c r="AO197" s="1014"/>
      <c r="AP197" s="2276"/>
      <c r="AQ197" s="1048"/>
      <c r="AR197" s="2276"/>
      <c r="AS197" s="2276"/>
      <c r="AT197" s="2276"/>
      <c r="AU197" s="2250"/>
      <c r="AV197" s="2276"/>
      <c r="AW197" s="671" t="str">
        <f t="shared" si="114"/>
        <v/>
      </c>
      <c r="BV197" s="3"/>
      <c r="BW197" s="3"/>
      <c r="CA197" s="31" t="str">
        <f t="shared" si="115"/>
        <v/>
      </c>
      <c r="CB197" s="31" t="str">
        <f t="shared" si="116"/>
        <v/>
      </c>
      <c r="CC197" s="31" t="str">
        <f t="shared" si="117"/>
        <v/>
      </c>
      <c r="CD197" s="31" t="str">
        <f t="shared" si="120"/>
        <v/>
      </c>
      <c r="CH197" s="32">
        <f t="shared" si="121"/>
        <v>0</v>
      </c>
      <c r="CI197" s="32">
        <f t="shared" si="121"/>
        <v>0</v>
      </c>
      <c r="CJ197" s="32">
        <f t="shared" si="121"/>
        <v>0</v>
      </c>
      <c r="CK197" s="32">
        <f t="shared" si="122"/>
        <v>0</v>
      </c>
      <c r="CL197" s="14"/>
      <c r="CM197" s="14"/>
      <c r="CN197" s="14"/>
    </row>
    <row r="198" spans="1:92" ht="29.25" customHeight="1" x14ac:dyDescent="0.2">
      <c r="A198" s="3679"/>
      <c r="B198" s="3537"/>
      <c r="C198" s="2485" t="s">
        <v>234</v>
      </c>
      <c r="D198" s="2438">
        <f>SUM(E198+F198)</f>
        <v>0</v>
      </c>
      <c r="E198" s="2438">
        <f>SUM(AC198+AE198+AG198+AI198+AK198+AM198+AO198)</f>
        <v>0</v>
      </c>
      <c r="F198" s="2483">
        <f>SUM(AD198+AF198+AH198+AJ198+AL198+AN198+AP198)</f>
        <v>0</v>
      </c>
      <c r="G198" s="2441"/>
      <c r="H198" s="2330"/>
      <c r="I198" s="2441"/>
      <c r="J198" s="2330"/>
      <c r="K198" s="2441"/>
      <c r="L198" s="2330"/>
      <c r="M198" s="2441"/>
      <c r="N198" s="2330"/>
      <c r="O198" s="2441"/>
      <c r="P198" s="2330"/>
      <c r="Q198" s="2441"/>
      <c r="R198" s="2330"/>
      <c r="S198" s="2441"/>
      <c r="T198" s="2330"/>
      <c r="U198" s="2441"/>
      <c r="V198" s="2330"/>
      <c r="W198" s="2441"/>
      <c r="X198" s="2330"/>
      <c r="Y198" s="2441"/>
      <c r="Z198" s="2330"/>
      <c r="AA198" s="2441"/>
      <c r="AB198" s="2330"/>
      <c r="AC198" s="2272"/>
      <c r="AD198" s="2273"/>
      <c r="AE198" s="2272"/>
      <c r="AF198" s="2273"/>
      <c r="AG198" s="2272"/>
      <c r="AH198" s="2273"/>
      <c r="AI198" s="2272"/>
      <c r="AJ198" s="2273"/>
      <c r="AK198" s="2272"/>
      <c r="AL198" s="2273"/>
      <c r="AM198" s="2272"/>
      <c r="AN198" s="2273"/>
      <c r="AO198" s="2272"/>
      <c r="AP198" s="2273"/>
      <c r="AQ198" s="2486"/>
      <c r="AR198" s="2273"/>
      <c r="AS198" s="2273"/>
      <c r="AT198" s="2273"/>
      <c r="AU198" s="2257"/>
      <c r="AV198" s="2273"/>
      <c r="AW198" s="671" t="str">
        <f t="shared" si="114"/>
        <v/>
      </c>
      <c r="BV198" s="3"/>
      <c r="BW198" s="3"/>
      <c r="CA198" s="31" t="str">
        <f t="shared" si="115"/>
        <v/>
      </c>
      <c r="CB198" s="31" t="str">
        <f t="shared" si="116"/>
        <v/>
      </c>
      <c r="CC198" s="31" t="str">
        <f t="shared" si="117"/>
        <v/>
      </c>
      <c r="CD198" s="31" t="str">
        <f>IF(CK198=1," * El número de actividades en Pacientes Diabéticos en Control PSCV NO DEBE superar el total. ","")</f>
        <v/>
      </c>
      <c r="CH198" s="32">
        <f>IF($D198&lt;AR198,1,0)</f>
        <v>0</v>
      </c>
      <c r="CI198" s="32">
        <f>IF($D198&lt;AS198,1,0)</f>
        <v>0</v>
      </c>
      <c r="CJ198" s="32">
        <f>IF($D198&lt;AT198,1,0)</f>
        <v>0</v>
      </c>
      <c r="CK198" s="32">
        <f>IF($D198&lt;AV198,1,0)</f>
        <v>0</v>
      </c>
      <c r="CL198" s="14"/>
      <c r="CM198" s="14"/>
      <c r="CN198" s="14"/>
    </row>
    <row r="199" spans="1:92" ht="37.5" customHeight="1" x14ac:dyDescent="0.2">
      <c r="A199" s="49" t="s">
        <v>235</v>
      </c>
      <c r="B199" s="86"/>
      <c r="C199" s="86"/>
      <c r="D199" s="86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2" ht="30" customHeight="1" x14ac:dyDescent="0.2">
      <c r="A200" s="3823" t="s">
        <v>236</v>
      </c>
      <c r="B200" s="3258"/>
      <c r="C200" s="3824"/>
      <c r="D200" s="3818" t="s">
        <v>4</v>
      </c>
      <c r="E200" s="3245"/>
      <c r="F200" s="3819"/>
      <c r="G200" s="3784" t="s">
        <v>5</v>
      </c>
      <c r="H200" s="3805"/>
      <c r="I200" s="3805"/>
      <c r="J200" s="3805"/>
      <c r="K200" s="3805"/>
      <c r="L200" s="3805"/>
      <c r="M200" s="3805"/>
      <c r="N200" s="3805"/>
      <c r="O200" s="3805"/>
      <c r="P200" s="3805"/>
      <c r="Q200" s="3805"/>
      <c r="R200" s="3805"/>
      <c r="S200" s="3805"/>
      <c r="T200" s="3805"/>
      <c r="U200" s="3805"/>
      <c r="V200" s="3805"/>
      <c r="W200" s="3805"/>
      <c r="X200" s="3805"/>
      <c r="Y200" s="3805"/>
      <c r="Z200" s="3805"/>
      <c r="AA200" s="3805"/>
      <c r="AB200" s="3805"/>
      <c r="AC200" s="3805"/>
      <c r="AD200" s="3805"/>
      <c r="AE200" s="3805"/>
      <c r="AF200" s="3805"/>
      <c r="AG200" s="3805"/>
      <c r="AH200" s="3805"/>
      <c r="AI200" s="3805"/>
      <c r="AJ200" s="3805"/>
      <c r="AK200" s="3805"/>
      <c r="AL200" s="3805"/>
      <c r="AM200" s="3805"/>
      <c r="AN200" s="3805"/>
      <c r="AO200" s="3805"/>
      <c r="AP200" s="3788"/>
      <c r="AQ200" s="3826" t="s">
        <v>298</v>
      </c>
      <c r="AR200" s="3817" t="s">
        <v>237</v>
      </c>
      <c r="AS200" s="3817" t="s">
        <v>238</v>
      </c>
      <c r="AT200" s="3817" t="s">
        <v>239</v>
      </c>
      <c r="AU200" s="3817" t="s">
        <v>240</v>
      </c>
      <c r="BV200" s="3"/>
      <c r="BW200" s="3"/>
      <c r="CH200" s="14"/>
      <c r="CI200" s="14"/>
      <c r="CJ200" s="14"/>
      <c r="CK200" s="14"/>
      <c r="CL200" s="14"/>
      <c r="CM200" s="14"/>
      <c r="CN200" s="14"/>
    </row>
    <row r="201" spans="1:92" ht="32.1" customHeight="1" x14ac:dyDescent="0.2">
      <c r="A201" s="2933"/>
      <c r="B201" s="2934"/>
      <c r="C201" s="2935"/>
      <c r="D201" s="3051"/>
      <c r="E201" s="3052"/>
      <c r="F201" s="2961"/>
      <c r="G201" s="3873" t="s">
        <v>13</v>
      </c>
      <c r="H201" s="3799"/>
      <c r="I201" s="3784" t="s">
        <v>14</v>
      </c>
      <c r="J201" s="3788"/>
      <c r="K201" s="3805" t="s">
        <v>15</v>
      </c>
      <c r="L201" s="3788"/>
      <c r="M201" s="3784" t="s">
        <v>16</v>
      </c>
      <c r="N201" s="3788"/>
      <c r="O201" s="3784" t="s">
        <v>17</v>
      </c>
      <c r="P201" s="3788"/>
      <c r="Q201" s="3784" t="s">
        <v>18</v>
      </c>
      <c r="R201" s="3788"/>
      <c r="S201" s="3784" t="s">
        <v>19</v>
      </c>
      <c r="T201" s="3788"/>
      <c r="U201" s="3784" t="s">
        <v>20</v>
      </c>
      <c r="V201" s="3788"/>
      <c r="W201" s="3784" t="s">
        <v>21</v>
      </c>
      <c r="X201" s="3788"/>
      <c r="Y201" s="3784" t="s">
        <v>22</v>
      </c>
      <c r="Z201" s="3786"/>
      <c r="AA201" s="3784" t="s">
        <v>23</v>
      </c>
      <c r="AB201" s="3786"/>
      <c r="AC201" s="3784" t="s">
        <v>24</v>
      </c>
      <c r="AD201" s="3786"/>
      <c r="AE201" s="3784" t="s">
        <v>25</v>
      </c>
      <c r="AF201" s="3786"/>
      <c r="AG201" s="3784" t="s">
        <v>26</v>
      </c>
      <c r="AH201" s="3786"/>
      <c r="AI201" s="3784" t="s">
        <v>27</v>
      </c>
      <c r="AJ201" s="3786"/>
      <c r="AK201" s="3784" t="s">
        <v>28</v>
      </c>
      <c r="AL201" s="3786"/>
      <c r="AM201" s="3784" t="s">
        <v>29</v>
      </c>
      <c r="AN201" s="3786"/>
      <c r="AO201" s="3784" t="s">
        <v>30</v>
      </c>
      <c r="AP201" s="3786"/>
      <c r="AQ201" s="3054"/>
      <c r="AR201" s="3013"/>
      <c r="AS201" s="3013"/>
      <c r="AT201" s="3013"/>
      <c r="AU201" s="3013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2" ht="16.350000000000001" customHeight="1" x14ac:dyDescent="0.2">
      <c r="A202" s="3169"/>
      <c r="B202" s="3170"/>
      <c r="C202" s="3171"/>
      <c r="D202" s="2660" t="s">
        <v>31</v>
      </c>
      <c r="E202" s="2650" t="s">
        <v>32</v>
      </c>
      <c r="F202" s="2640" t="s">
        <v>33</v>
      </c>
      <c r="G202" s="2662" t="s">
        <v>32</v>
      </c>
      <c r="H202" s="2640" t="s">
        <v>33</v>
      </c>
      <c r="I202" s="2662" t="s">
        <v>32</v>
      </c>
      <c r="J202" s="2640" t="s">
        <v>33</v>
      </c>
      <c r="K202" s="2641" t="s">
        <v>32</v>
      </c>
      <c r="L202" s="2640" t="s">
        <v>33</v>
      </c>
      <c r="M202" s="2641" t="s">
        <v>32</v>
      </c>
      <c r="N202" s="2640" t="s">
        <v>33</v>
      </c>
      <c r="O202" s="2641" t="s">
        <v>32</v>
      </c>
      <c r="P202" s="2640" t="s">
        <v>33</v>
      </c>
      <c r="Q202" s="2641" t="s">
        <v>32</v>
      </c>
      <c r="R202" s="2640" t="s">
        <v>33</v>
      </c>
      <c r="S202" s="2641" t="s">
        <v>32</v>
      </c>
      <c r="T202" s="2640" t="s">
        <v>33</v>
      </c>
      <c r="U202" s="2641" t="s">
        <v>32</v>
      </c>
      <c r="V202" s="2640" t="s">
        <v>33</v>
      </c>
      <c r="W202" s="2641" t="s">
        <v>32</v>
      </c>
      <c r="X202" s="2640" t="s">
        <v>33</v>
      </c>
      <c r="Y202" s="2641" t="s">
        <v>32</v>
      </c>
      <c r="Z202" s="2640" t="s">
        <v>33</v>
      </c>
      <c r="AA202" s="2641" t="s">
        <v>32</v>
      </c>
      <c r="AB202" s="2640" t="s">
        <v>33</v>
      </c>
      <c r="AC202" s="2641" t="s">
        <v>32</v>
      </c>
      <c r="AD202" s="2640" t="s">
        <v>33</v>
      </c>
      <c r="AE202" s="2641" t="s">
        <v>32</v>
      </c>
      <c r="AF202" s="2640" t="s">
        <v>33</v>
      </c>
      <c r="AG202" s="2641" t="s">
        <v>32</v>
      </c>
      <c r="AH202" s="2640" t="s">
        <v>33</v>
      </c>
      <c r="AI202" s="2641" t="s">
        <v>32</v>
      </c>
      <c r="AJ202" s="2640" t="s">
        <v>33</v>
      </c>
      <c r="AK202" s="2641" t="s">
        <v>32</v>
      </c>
      <c r="AL202" s="2640" t="s">
        <v>33</v>
      </c>
      <c r="AM202" s="2641" t="s">
        <v>32</v>
      </c>
      <c r="AN202" s="2640" t="s">
        <v>33</v>
      </c>
      <c r="AO202" s="2641" t="s">
        <v>32</v>
      </c>
      <c r="AP202" s="2640" t="s">
        <v>33</v>
      </c>
      <c r="AQ202" s="3681"/>
      <c r="AR202" s="3243"/>
      <c r="AS202" s="3243"/>
      <c r="AT202" s="3243"/>
      <c r="AU202" s="3243"/>
      <c r="BX202" s="2"/>
      <c r="BY202" s="2"/>
      <c r="CH202" s="14"/>
      <c r="CI202" s="14"/>
      <c r="CJ202" s="14"/>
      <c r="CK202" s="14"/>
      <c r="CL202" s="14"/>
      <c r="CM202" s="14"/>
      <c r="CN202" s="14"/>
    </row>
    <row r="203" spans="1:92" ht="16.350000000000001" customHeight="1" x14ac:dyDescent="0.2">
      <c r="A203" s="3711" t="s">
        <v>241</v>
      </c>
      <c r="B203" s="3878"/>
      <c r="C203" s="3712"/>
      <c r="D203" s="1050">
        <f>SUM(E203+F203)</f>
        <v>0</v>
      </c>
      <c r="E203" s="21">
        <f>+K203+M203+O203+Q203+S203</f>
        <v>0</v>
      </c>
      <c r="F203" s="2487">
        <f>+L203+N203+P203+R203+T203</f>
        <v>0</v>
      </c>
      <c r="G203" s="1036"/>
      <c r="H203" s="2476"/>
      <c r="I203" s="1036"/>
      <c r="J203" s="2476"/>
      <c r="K203" s="1014"/>
      <c r="L203" s="2276"/>
      <c r="M203" s="1014"/>
      <c r="N203" s="2276"/>
      <c r="O203" s="1014"/>
      <c r="P203" s="2276"/>
      <c r="Q203" s="1014"/>
      <c r="R203" s="2276"/>
      <c r="S203" s="1014"/>
      <c r="T203" s="2276"/>
      <c r="U203" s="1052"/>
      <c r="V203" s="2488"/>
      <c r="W203" s="1052"/>
      <c r="X203" s="2488"/>
      <c r="Y203" s="1052"/>
      <c r="Z203" s="2488"/>
      <c r="AA203" s="1052"/>
      <c r="AB203" s="2711"/>
      <c r="AC203" s="1052"/>
      <c r="AD203" s="2711"/>
      <c r="AE203" s="1052"/>
      <c r="AF203" s="2711"/>
      <c r="AG203" s="1052"/>
      <c r="AH203" s="2711"/>
      <c r="AI203" s="1052"/>
      <c r="AJ203" s="2711"/>
      <c r="AK203" s="1052"/>
      <c r="AL203" s="2711"/>
      <c r="AM203" s="1052"/>
      <c r="AN203" s="2711"/>
      <c r="AO203" s="1052"/>
      <c r="AP203" s="2711"/>
      <c r="AQ203" s="1038"/>
      <c r="AR203" s="2226">
        <f>SUM(AS203:AU203)</f>
        <v>0</v>
      </c>
      <c r="AS203" s="2276"/>
      <c r="AT203" s="2276"/>
      <c r="AU203" s="2276"/>
      <c r="AV203" s="671" t="str">
        <f t="shared" ref="AV203:AV206" si="132">$CA203&amp;$CB203&amp;$CC203&amp;$CD203&amp;$CE203&amp;$CF203&amp;$CG203</f>
        <v/>
      </c>
      <c r="BX203" s="2"/>
      <c r="BY203" s="2"/>
      <c r="CA203" s="31" t="str">
        <f t="shared" ref="CA203:CA208" si="133">IF(CH203=1,"* El número de actividades en usuarios en situacion de discapacidad NO DEBE ser mayor al total. ","")</f>
        <v/>
      </c>
      <c r="CB203" s="31" t="str">
        <f>IF(CI203=1,"* El número de actividades en usuarios JUNJI NO DEBE ser mayor al total. ","")</f>
        <v/>
      </c>
      <c r="CC203" s="31" t="str">
        <f>IF(CJ203=1,"* El número de actividades en usuarios INTEGRA NO DEBE ser mayor al total. ","")</f>
        <v/>
      </c>
      <c r="CD203" s="31" t="str">
        <f>IF(CK203=1,"* El número de actividades en usuarios MINEDUC NO DEBE ser mayor al total. ","")</f>
        <v/>
      </c>
      <c r="CE203" s="31" t="str">
        <f>IF(CL203=1,"* El total de actividades de JUNJI, Integra y MINEDUC no puede superar el Total.","")</f>
        <v/>
      </c>
      <c r="CH203" s="32">
        <f>IF(D203&lt;AQ203,1,0)</f>
        <v>0</v>
      </c>
      <c r="CI203" s="32">
        <f>IF(D203&lt;AS203,1,0)</f>
        <v>0</v>
      </c>
      <c r="CJ203" s="32">
        <f>IF(D203&lt;AT203,1,0)</f>
        <v>0</v>
      </c>
      <c r="CK203" s="32">
        <f>IF(D203&lt;AU203,1,0)</f>
        <v>0</v>
      </c>
      <c r="CL203" s="32">
        <f>IF(D203&lt;AR203,1,0)</f>
        <v>0</v>
      </c>
      <c r="CM203" s="14"/>
      <c r="CN203" s="14"/>
    </row>
    <row r="204" spans="1:92" ht="16.350000000000001" customHeight="1" x14ac:dyDescent="0.2">
      <c r="A204" s="3640" t="s">
        <v>242</v>
      </c>
      <c r="B204" s="3727"/>
      <c r="C204" s="3641"/>
      <c r="D204" s="400">
        <f>SUM(E204+F204)</f>
        <v>0</v>
      </c>
      <c r="E204" s="2265">
        <f t="shared" ref="E204:F206" si="134">+K204+M204+O204+Q204+S204</f>
        <v>0</v>
      </c>
      <c r="F204" s="2490">
        <f t="shared" si="134"/>
        <v>0</v>
      </c>
      <c r="G204" s="370"/>
      <c r="H204" s="371"/>
      <c r="I204" s="370"/>
      <c r="J204" s="371"/>
      <c r="K204" s="23"/>
      <c r="L204" s="24"/>
      <c r="M204" s="23"/>
      <c r="N204" s="24"/>
      <c r="O204" s="23"/>
      <c r="P204" s="24"/>
      <c r="Q204" s="23"/>
      <c r="R204" s="24"/>
      <c r="S204" s="23"/>
      <c r="T204" s="24"/>
      <c r="U204" s="402"/>
      <c r="V204" s="403"/>
      <c r="W204" s="402"/>
      <c r="X204" s="403"/>
      <c r="Y204" s="402"/>
      <c r="Z204" s="403"/>
      <c r="AA204" s="402"/>
      <c r="AB204" s="404"/>
      <c r="AC204" s="402"/>
      <c r="AD204" s="404"/>
      <c r="AE204" s="402"/>
      <c r="AF204" s="404"/>
      <c r="AG204" s="402"/>
      <c r="AH204" s="404"/>
      <c r="AI204" s="402"/>
      <c r="AJ204" s="404"/>
      <c r="AK204" s="402"/>
      <c r="AL204" s="404"/>
      <c r="AM204" s="402"/>
      <c r="AN204" s="404"/>
      <c r="AO204" s="402"/>
      <c r="AP204" s="404"/>
      <c r="AQ204" s="292"/>
      <c r="AR204" s="2229">
        <f t="shared" ref="AR204:AR207" si="135">SUM(AS204:AU204)</f>
        <v>0</v>
      </c>
      <c r="AS204" s="24"/>
      <c r="AT204" s="24"/>
      <c r="AU204" s="24"/>
      <c r="AV204" s="671" t="str">
        <f t="shared" si="132"/>
        <v/>
      </c>
      <c r="BX204" s="2"/>
      <c r="BY204" s="2"/>
      <c r="CA204" s="31" t="str">
        <f t="shared" si="133"/>
        <v/>
      </c>
      <c r="CB204" s="31" t="str">
        <f t="shared" ref="CB204:CB208" si="136">IF(CI204=1,"* El número de actividades en usuarios JUNJI NO DEBE ser mayor al total. ","")</f>
        <v/>
      </c>
      <c r="CC204" s="31" t="str">
        <f t="shared" ref="CC204:CC208" si="137">IF(CJ204=1,"* El número de actividades en usuarios INTEGRA NO DEBE ser mayor al total. ","")</f>
        <v/>
      </c>
      <c r="CD204" s="31" t="str">
        <f t="shared" ref="CD204:CD208" si="138">IF(CK204=1,"* El número de actividades en usuarios MINEDUC NO DEBE ser mayor al total. ","")</f>
        <v/>
      </c>
      <c r="CE204" s="31" t="str">
        <f t="shared" ref="CE204:CE208" si="139">IF(CL204=1,"* El total de actividades de JUNJI, Integra y MINEDUC no puede superar el Total.","")</f>
        <v/>
      </c>
      <c r="CH204" s="32">
        <f t="shared" ref="CH204:CH206" si="140">IF(D204&lt;AQ204,1,0)</f>
        <v>0</v>
      </c>
      <c r="CI204" s="32">
        <f t="shared" ref="CI204:CI206" si="141">IF(D204&lt;AS204,1,0)</f>
        <v>0</v>
      </c>
      <c r="CJ204" s="32">
        <f t="shared" ref="CJ204:CJ206" si="142">IF(D204&lt;AT204,1,0)</f>
        <v>0</v>
      </c>
      <c r="CK204" s="32">
        <f t="shared" ref="CK204:CK206" si="143">IF(D204&lt;AU204,1,0)</f>
        <v>0</v>
      </c>
      <c r="CL204" s="32">
        <f t="shared" ref="CL204:CL206" si="144">IF(D204&lt;AR204,1,0)</f>
        <v>0</v>
      </c>
      <c r="CM204" s="14"/>
      <c r="CN204" s="14"/>
    </row>
    <row r="205" spans="1:92" ht="16.350000000000001" customHeight="1" x14ac:dyDescent="0.2">
      <c r="A205" s="3046" t="s">
        <v>243</v>
      </c>
      <c r="B205" s="3047"/>
      <c r="C205" s="3048"/>
      <c r="D205" s="2109">
        <f>SUM(E205+F205)</f>
        <v>0</v>
      </c>
      <c r="E205" s="2491">
        <f t="shared" si="134"/>
        <v>0</v>
      </c>
      <c r="F205" s="408">
        <f t="shared" si="134"/>
        <v>0</v>
      </c>
      <c r="G205" s="370"/>
      <c r="H205" s="371"/>
      <c r="I205" s="370"/>
      <c r="J205" s="371"/>
      <c r="K205" s="23"/>
      <c r="L205" s="24"/>
      <c r="M205" s="23"/>
      <c r="N205" s="24"/>
      <c r="O205" s="23"/>
      <c r="P205" s="24"/>
      <c r="Q205" s="23"/>
      <c r="R205" s="24"/>
      <c r="S205" s="23"/>
      <c r="T205" s="24"/>
      <c r="U205" s="402"/>
      <c r="V205" s="403"/>
      <c r="W205" s="402"/>
      <c r="X205" s="403"/>
      <c r="Y205" s="402"/>
      <c r="Z205" s="403"/>
      <c r="AA205" s="402"/>
      <c r="AB205" s="404"/>
      <c r="AC205" s="402"/>
      <c r="AD205" s="404"/>
      <c r="AE205" s="402"/>
      <c r="AF205" s="404"/>
      <c r="AG205" s="402"/>
      <c r="AH205" s="404"/>
      <c r="AI205" s="402"/>
      <c r="AJ205" s="404"/>
      <c r="AK205" s="402"/>
      <c r="AL205" s="404"/>
      <c r="AM205" s="402"/>
      <c r="AN205" s="404"/>
      <c r="AO205" s="402"/>
      <c r="AP205" s="404"/>
      <c r="AQ205" s="292"/>
      <c r="AR205" s="2229">
        <f t="shared" si="135"/>
        <v>0</v>
      </c>
      <c r="AS205" s="24"/>
      <c r="AT205" s="24"/>
      <c r="AU205" s="24"/>
      <c r="AV205" s="671" t="str">
        <f t="shared" si="132"/>
        <v/>
      </c>
      <c r="BX205" s="2"/>
      <c r="BY205" s="2"/>
      <c r="CA205" s="31" t="str">
        <f t="shared" si="133"/>
        <v/>
      </c>
      <c r="CB205" s="31" t="str">
        <f t="shared" si="136"/>
        <v/>
      </c>
      <c r="CC205" s="31" t="str">
        <f t="shared" si="137"/>
        <v/>
      </c>
      <c r="CD205" s="31" t="str">
        <f t="shared" si="138"/>
        <v/>
      </c>
      <c r="CE205" s="31" t="str">
        <f t="shared" si="139"/>
        <v/>
      </c>
      <c r="CH205" s="32">
        <f t="shared" si="140"/>
        <v>0</v>
      </c>
      <c r="CI205" s="32">
        <f t="shared" si="141"/>
        <v>0</v>
      </c>
      <c r="CJ205" s="32">
        <f t="shared" si="142"/>
        <v>0</v>
      </c>
      <c r="CK205" s="32">
        <f t="shared" si="143"/>
        <v>0</v>
      </c>
      <c r="CL205" s="32">
        <f t="shared" si="144"/>
        <v>0</v>
      </c>
      <c r="CM205" s="14"/>
      <c r="CN205" s="14"/>
    </row>
    <row r="206" spans="1:92" ht="16.350000000000001" customHeight="1" x14ac:dyDescent="0.2">
      <c r="A206" s="3640" t="s">
        <v>244</v>
      </c>
      <c r="B206" s="3727"/>
      <c r="C206" s="3641"/>
      <c r="D206" s="2109">
        <f>SUM(E206+F206)</f>
        <v>0</v>
      </c>
      <c r="E206" s="2491">
        <f t="shared" si="134"/>
        <v>0</v>
      </c>
      <c r="F206" s="2492">
        <f t="shared" si="134"/>
        <v>0</v>
      </c>
      <c r="G206" s="2280"/>
      <c r="H206" s="2282"/>
      <c r="I206" s="2280"/>
      <c r="J206" s="2282"/>
      <c r="K206" s="2267"/>
      <c r="L206" s="2268"/>
      <c r="M206" s="2267"/>
      <c r="N206" s="2268"/>
      <c r="O206" s="2267"/>
      <c r="P206" s="2268"/>
      <c r="Q206" s="2267"/>
      <c r="R206" s="2268"/>
      <c r="S206" s="2267"/>
      <c r="T206" s="2268"/>
      <c r="U206" s="2493"/>
      <c r="V206" s="2494"/>
      <c r="W206" s="2493"/>
      <c r="X206" s="2494"/>
      <c r="Y206" s="2493"/>
      <c r="Z206" s="2494"/>
      <c r="AA206" s="2493"/>
      <c r="AB206" s="2495"/>
      <c r="AC206" s="2493"/>
      <c r="AD206" s="2495"/>
      <c r="AE206" s="2493"/>
      <c r="AF206" s="2495"/>
      <c r="AG206" s="2493"/>
      <c r="AH206" s="2495"/>
      <c r="AI206" s="2493"/>
      <c r="AJ206" s="2495"/>
      <c r="AK206" s="2493"/>
      <c r="AL206" s="2495"/>
      <c r="AM206" s="2493"/>
      <c r="AN206" s="2495"/>
      <c r="AO206" s="2493"/>
      <c r="AP206" s="2495"/>
      <c r="AQ206" s="2233"/>
      <c r="AR206" s="2229">
        <f t="shared" si="135"/>
        <v>0</v>
      </c>
      <c r="AS206" s="2268"/>
      <c r="AT206" s="2268"/>
      <c r="AU206" s="2268"/>
      <c r="AV206" s="671" t="str">
        <f t="shared" si="132"/>
        <v/>
      </c>
      <c r="BX206" s="2"/>
      <c r="BY206" s="2"/>
      <c r="CA206" s="31" t="str">
        <f t="shared" si="133"/>
        <v/>
      </c>
      <c r="CB206" s="31" t="str">
        <f t="shared" si="136"/>
        <v/>
      </c>
      <c r="CC206" s="31" t="str">
        <f t="shared" si="137"/>
        <v/>
      </c>
      <c r="CD206" s="31" t="str">
        <f t="shared" si="138"/>
        <v/>
      </c>
      <c r="CE206" s="31" t="str">
        <f t="shared" si="139"/>
        <v/>
      </c>
      <c r="CH206" s="32">
        <f t="shared" si="140"/>
        <v>0</v>
      </c>
      <c r="CI206" s="32">
        <f t="shared" si="141"/>
        <v>0</v>
      </c>
      <c r="CJ206" s="32">
        <f t="shared" si="142"/>
        <v>0</v>
      </c>
      <c r="CK206" s="32">
        <f t="shared" si="143"/>
        <v>0</v>
      </c>
      <c r="CL206" s="32">
        <f t="shared" si="144"/>
        <v>0</v>
      </c>
      <c r="CM206" s="14"/>
      <c r="CN206" s="14"/>
    </row>
    <row r="207" spans="1:92" ht="16.350000000000001" customHeight="1" x14ac:dyDescent="0.2">
      <c r="A207" s="3724" t="s">
        <v>245</v>
      </c>
      <c r="B207" s="3031"/>
      <c r="C207" s="3031"/>
      <c r="D207" s="2496"/>
      <c r="E207" s="2497"/>
      <c r="F207" s="2498"/>
      <c r="G207" s="2499"/>
      <c r="H207" s="2321"/>
      <c r="I207" s="2320"/>
      <c r="J207" s="2321"/>
      <c r="K207" s="2320"/>
      <c r="L207" s="2321"/>
      <c r="M207" s="2320"/>
      <c r="N207" s="2321"/>
      <c r="O207" s="2320"/>
      <c r="P207" s="2321"/>
      <c r="Q207" s="2320"/>
      <c r="R207" s="2321"/>
      <c r="S207" s="2320"/>
      <c r="T207" s="2321"/>
      <c r="U207" s="2320"/>
      <c r="V207" s="2321"/>
      <c r="W207" s="2320"/>
      <c r="X207" s="2321"/>
      <c r="Y207" s="2320"/>
      <c r="Z207" s="2321"/>
      <c r="AA207" s="2320"/>
      <c r="AB207" s="2500"/>
      <c r="AC207" s="2320"/>
      <c r="AD207" s="2500"/>
      <c r="AE207" s="2320"/>
      <c r="AF207" s="2500"/>
      <c r="AG207" s="2320"/>
      <c r="AH207" s="2500"/>
      <c r="AI207" s="2320"/>
      <c r="AJ207" s="2500"/>
      <c r="AK207" s="2320"/>
      <c r="AL207" s="2500"/>
      <c r="AM207" s="2320"/>
      <c r="AN207" s="2500"/>
      <c r="AO207" s="2320"/>
      <c r="AP207" s="2500"/>
      <c r="AQ207" s="2501"/>
      <c r="AR207" s="2502">
        <f t="shared" si="135"/>
        <v>0</v>
      </c>
      <c r="AS207" s="2414"/>
      <c r="AT207" s="2414"/>
      <c r="AU207" s="2414"/>
      <c r="AV207" s="671"/>
      <c r="BX207" s="2"/>
      <c r="BY207" s="2"/>
      <c r="CA207" s="31" t="str">
        <f t="shared" si="133"/>
        <v/>
      </c>
      <c r="CB207" s="31" t="str">
        <f t="shared" si="136"/>
        <v/>
      </c>
      <c r="CC207" s="31" t="str">
        <f t="shared" si="137"/>
        <v/>
      </c>
      <c r="CD207" s="31" t="str">
        <f t="shared" si="138"/>
        <v/>
      </c>
      <c r="CE207" s="31" t="str">
        <f t="shared" si="139"/>
        <v/>
      </c>
      <c r="CH207" s="32"/>
      <c r="CI207" s="32"/>
      <c r="CJ207" s="32"/>
      <c r="CK207" s="32"/>
      <c r="CL207" s="32"/>
      <c r="CM207" s="14"/>
      <c r="CN207" s="14"/>
    </row>
    <row r="208" spans="1:92" ht="16.350000000000001" customHeight="1" x14ac:dyDescent="0.2">
      <c r="A208" s="3725" t="s">
        <v>246</v>
      </c>
      <c r="B208" s="3725"/>
      <c r="C208" s="3725"/>
      <c r="D208" s="2219"/>
      <c r="E208" s="2503"/>
      <c r="F208" s="2504"/>
      <c r="G208" s="2441"/>
      <c r="H208" s="2330"/>
      <c r="I208" s="2441"/>
      <c r="J208" s="2330"/>
      <c r="K208" s="2441"/>
      <c r="L208" s="2330"/>
      <c r="M208" s="2441"/>
      <c r="N208" s="2330"/>
      <c r="O208" s="2441"/>
      <c r="P208" s="2330"/>
      <c r="Q208" s="2441"/>
      <c r="R208" s="2330"/>
      <c r="S208" s="2441"/>
      <c r="T208" s="2330"/>
      <c r="U208" s="2441"/>
      <c r="V208" s="2330"/>
      <c r="W208" s="2441"/>
      <c r="X208" s="2330"/>
      <c r="Y208" s="2441"/>
      <c r="Z208" s="2330"/>
      <c r="AA208" s="2441"/>
      <c r="AB208" s="2505"/>
      <c r="AC208" s="2441"/>
      <c r="AD208" s="2505"/>
      <c r="AE208" s="2441"/>
      <c r="AF208" s="2505"/>
      <c r="AG208" s="2441"/>
      <c r="AH208" s="2505"/>
      <c r="AI208" s="2441"/>
      <c r="AJ208" s="2505"/>
      <c r="AK208" s="2441"/>
      <c r="AL208" s="2505"/>
      <c r="AM208" s="2441"/>
      <c r="AN208" s="2505"/>
      <c r="AO208" s="2441"/>
      <c r="AP208" s="2505"/>
      <c r="AQ208" s="2506"/>
      <c r="AR208" s="2238">
        <f>SUM(AS208:AU208)</f>
        <v>0</v>
      </c>
      <c r="AS208" s="2273"/>
      <c r="AT208" s="2273"/>
      <c r="AU208" s="2273"/>
      <c r="AV208" s="671"/>
      <c r="BX208" s="2"/>
      <c r="BY208" s="2"/>
      <c r="CA208" s="31" t="str">
        <f t="shared" si="133"/>
        <v/>
      </c>
      <c r="CB208" s="31" t="str">
        <f t="shared" si="136"/>
        <v/>
      </c>
      <c r="CC208" s="31" t="str">
        <f t="shared" si="137"/>
        <v/>
      </c>
      <c r="CD208" s="31" t="str">
        <f t="shared" si="138"/>
        <v/>
      </c>
      <c r="CE208" s="31" t="str">
        <f t="shared" si="139"/>
        <v/>
      </c>
      <c r="CH208" s="32"/>
      <c r="CI208" s="32"/>
      <c r="CJ208" s="32"/>
      <c r="CK208" s="32"/>
      <c r="CL208" s="32"/>
      <c r="CM208" s="14"/>
      <c r="CN208" s="14"/>
    </row>
    <row r="209" spans="1:98" ht="28.5" customHeight="1" x14ac:dyDescent="0.2">
      <c r="A209" s="49" t="s">
        <v>247</v>
      </c>
      <c r="B209" s="665"/>
      <c r="C209" s="86"/>
      <c r="D209" s="87"/>
      <c r="E209" s="87"/>
      <c r="F209" s="426"/>
      <c r="G209" s="426"/>
      <c r="H209" s="426"/>
      <c r="I209" s="52"/>
      <c r="J209" s="2091"/>
      <c r="K209" s="428"/>
      <c r="L209" s="52"/>
      <c r="M209" s="652"/>
      <c r="N209" s="652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30"/>
      <c r="AM209" s="30"/>
      <c r="AN209" s="30"/>
      <c r="AO209" s="30"/>
      <c r="AP209" s="30"/>
      <c r="AQ209" s="30"/>
      <c r="AR209" s="30"/>
      <c r="AS209" s="9"/>
      <c r="AT209" s="9"/>
      <c r="BX209" s="2"/>
      <c r="BY209" s="2"/>
      <c r="CA209" s="31"/>
      <c r="CB209" s="31"/>
      <c r="CC209" s="31"/>
      <c r="CD209" s="31"/>
      <c r="CE209" s="31"/>
      <c r="CF209" s="31"/>
      <c r="CG209" s="31"/>
      <c r="CH209" s="32"/>
      <c r="CI209" s="32"/>
      <c r="CJ209" s="32"/>
      <c r="CK209" s="32"/>
      <c r="CL209" s="32"/>
      <c r="CM209" s="32"/>
      <c r="CN209" s="32"/>
    </row>
    <row r="210" spans="1:98" ht="16.350000000000001" customHeight="1" x14ac:dyDescent="0.2">
      <c r="A210" s="3823" t="s">
        <v>236</v>
      </c>
      <c r="B210" s="3258"/>
      <c r="C210" s="3824"/>
      <c r="D210" s="3818" t="s">
        <v>4</v>
      </c>
      <c r="E210" s="3245"/>
      <c r="F210" s="3825"/>
      <c r="G210" s="3784" t="s">
        <v>5</v>
      </c>
      <c r="H210" s="3805"/>
      <c r="I210" s="3805"/>
      <c r="J210" s="3805"/>
      <c r="K210" s="3805"/>
      <c r="L210" s="3805"/>
      <c r="M210" s="3805"/>
      <c r="N210" s="3805"/>
      <c r="O210" s="3805"/>
      <c r="P210" s="3805"/>
      <c r="Q210" s="3805"/>
      <c r="R210" s="3805"/>
      <c r="S210" s="3805"/>
      <c r="T210" s="3805"/>
      <c r="U210" s="3805"/>
      <c r="V210" s="3805"/>
      <c r="W210" s="3805"/>
      <c r="X210" s="3805"/>
      <c r="Y210" s="3805"/>
      <c r="Z210" s="3805"/>
      <c r="AA210" s="3805"/>
      <c r="AB210" s="3805"/>
      <c r="AC210" s="3805"/>
      <c r="AD210" s="3805"/>
      <c r="AE210" s="3805"/>
      <c r="AF210" s="3805"/>
      <c r="AG210" s="3805"/>
      <c r="AH210" s="3805"/>
      <c r="AI210" s="3805"/>
      <c r="AJ210" s="3805"/>
      <c r="AK210" s="3805"/>
      <c r="AL210" s="3805"/>
      <c r="AM210" s="3805"/>
      <c r="AN210" s="3805"/>
      <c r="AO210" s="3805"/>
      <c r="AP210" s="3788"/>
      <c r="AQ210" s="30"/>
      <c r="AR210" s="30"/>
      <c r="AS210" s="9"/>
      <c r="AT210" s="9"/>
      <c r="BX210" s="2"/>
      <c r="BY210" s="2"/>
      <c r="CA210" s="31"/>
      <c r="CB210" s="31"/>
      <c r="CC210" s="31"/>
      <c r="CD210" s="31"/>
      <c r="CE210" s="31"/>
      <c r="CF210" s="31"/>
      <c r="CG210" s="31"/>
      <c r="CH210" s="32"/>
      <c r="CI210" s="32"/>
      <c r="CJ210" s="32"/>
      <c r="CK210" s="32"/>
      <c r="CL210" s="32"/>
      <c r="CM210" s="32"/>
      <c r="CN210" s="32"/>
    </row>
    <row r="211" spans="1:98" ht="32.1" customHeight="1" x14ac:dyDescent="0.2">
      <c r="A211" s="2933"/>
      <c r="B211" s="2934"/>
      <c r="C211" s="2935"/>
      <c r="D211" s="3394"/>
      <c r="E211" s="3247"/>
      <c r="F211" s="3262"/>
      <c r="G211" s="3873" t="s">
        <v>13</v>
      </c>
      <c r="H211" s="3799"/>
      <c r="I211" s="3784" t="s">
        <v>14</v>
      </c>
      <c r="J211" s="3788"/>
      <c r="K211" s="3805" t="s">
        <v>15</v>
      </c>
      <c r="L211" s="3788"/>
      <c r="M211" s="3784" t="s">
        <v>16</v>
      </c>
      <c r="N211" s="3788"/>
      <c r="O211" s="3784" t="s">
        <v>17</v>
      </c>
      <c r="P211" s="3788"/>
      <c r="Q211" s="3784" t="s">
        <v>18</v>
      </c>
      <c r="R211" s="3788"/>
      <c r="S211" s="3784" t="s">
        <v>19</v>
      </c>
      <c r="T211" s="3788"/>
      <c r="U211" s="3784" t="s">
        <v>20</v>
      </c>
      <c r="V211" s="3788"/>
      <c r="W211" s="3784" t="s">
        <v>21</v>
      </c>
      <c r="X211" s="3788"/>
      <c r="Y211" s="3784" t="s">
        <v>22</v>
      </c>
      <c r="Z211" s="3786"/>
      <c r="AA211" s="3784" t="s">
        <v>23</v>
      </c>
      <c r="AB211" s="3786"/>
      <c r="AC211" s="3784" t="s">
        <v>24</v>
      </c>
      <c r="AD211" s="3786"/>
      <c r="AE211" s="3784" t="s">
        <v>25</v>
      </c>
      <c r="AF211" s="3786"/>
      <c r="AG211" s="3784" t="s">
        <v>26</v>
      </c>
      <c r="AH211" s="3786"/>
      <c r="AI211" s="3784" t="s">
        <v>27</v>
      </c>
      <c r="AJ211" s="3786"/>
      <c r="AK211" s="3784" t="s">
        <v>28</v>
      </c>
      <c r="AL211" s="3786"/>
      <c r="AM211" s="3784" t="s">
        <v>29</v>
      </c>
      <c r="AN211" s="3786"/>
      <c r="AO211" s="3784" t="s">
        <v>30</v>
      </c>
      <c r="AP211" s="3786"/>
      <c r="AQ211" s="30"/>
      <c r="AR211" s="30"/>
      <c r="AS211" s="9"/>
      <c r="AT211" s="9"/>
      <c r="BV211" s="3"/>
      <c r="BW211" s="3"/>
      <c r="CA211" s="31"/>
      <c r="CB211" s="31"/>
      <c r="CC211" s="31"/>
      <c r="CD211" s="31"/>
      <c r="CE211" s="31"/>
      <c r="CF211" s="31"/>
      <c r="CG211" s="31"/>
      <c r="CH211" s="32"/>
      <c r="CI211" s="32"/>
      <c r="CJ211" s="32"/>
      <c r="CK211" s="32"/>
      <c r="CL211" s="32"/>
      <c r="CM211" s="32"/>
      <c r="CN211" s="32"/>
    </row>
    <row r="212" spans="1:98" ht="16.350000000000001" customHeight="1" x14ac:dyDescent="0.2">
      <c r="A212" s="3169"/>
      <c r="B212" s="3170"/>
      <c r="C212" s="3171"/>
      <c r="D212" s="2712" t="s">
        <v>31</v>
      </c>
      <c r="E212" s="2687" t="s">
        <v>32</v>
      </c>
      <c r="F212" s="431" t="s">
        <v>33</v>
      </c>
      <c r="G212" s="2641" t="s">
        <v>32</v>
      </c>
      <c r="H212" s="2640" t="s">
        <v>33</v>
      </c>
      <c r="I212" s="2641" t="s">
        <v>32</v>
      </c>
      <c r="J212" s="2640" t="s">
        <v>33</v>
      </c>
      <c r="K212" s="2641" t="s">
        <v>32</v>
      </c>
      <c r="L212" s="2640" t="s">
        <v>33</v>
      </c>
      <c r="M212" s="2641" t="s">
        <v>32</v>
      </c>
      <c r="N212" s="2640" t="s">
        <v>33</v>
      </c>
      <c r="O212" s="2641" t="s">
        <v>32</v>
      </c>
      <c r="P212" s="2640" t="s">
        <v>33</v>
      </c>
      <c r="Q212" s="2641" t="s">
        <v>32</v>
      </c>
      <c r="R212" s="2640" t="s">
        <v>33</v>
      </c>
      <c r="S212" s="2641" t="s">
        <v>32</v>
      </c>
      <c r="T212" s="2640" t="s">
        <v>33</v>
      </c>
      <c r="U212" s="2641" t="s">
        <v>32</v>
      </c>
      <c r="V212" s="2640" t="s">
        <v>33</v>
      </c>
      <c r="W212" s="2641" t="s">
        <v>32</v>
      </c>
      <c r="X212" s="2640" t="s">
        <v>33</v>
      </c>
      <c r="Y212" s="2641" t="s">
        <v>32</v>
      </c>
      <c r="Z212" s="2640" t="s">
        <v>33</v>
      </c>
      <c r="AA212" s="2641" t="s">
        <v>32</v>
      </c>
      <c r="AB212" s="2640" t="s">
        <v>33</v>
      </c>
      <c r="AC212" s="2641" t="s">
        <v>32</v>
      </c>
      <c r="AD212" s="2640" t="s">
        <v>33</v>
      </c>
      <c r="AE212" s="2641" t="s">
        <v>32</v>
      </c>
      <c r="AF212" s="2640" t="s">
        <v>33</v>
      </c>
      <c r="AG212" s="2641" t="s">
        <v>32</v>
      </c>
      <c r="AH212" s="2640" t="s">
        <v>33</v>
      </c>
      <c r="AI212" s="2641" t="s">
        <v>32</v>
      </c>
      <c r="AJ212" s="2640" t="s">
        <v>33</v>
      </c>
      <c r="AK212" s="2641" t="s">
        <v>32</v>
      </c>
      <c r="AL212" s="2640" t="s">
        <v>33</v>
      </c>
      <c r="AM212" s="2641" t="s">
        <v>32</v>
      </c>
      <c r="AN212" s="2640" t="s">
        <v>33</v>
      </c>
      <c r="AO212" s="2641" t="s">
        <v>32</v>
      </c>
      <c r="AP212" s="2640" t="s">
        <v>33</v>
      </c>
      <c r="BV212" s="3"/>
      <c r="BW212" s="3"/>
      <c r="CA212" s="31"/>
      <c r="CB212" s="31"/>
      <c r="CC212" s="31"/>
      <c r="CD212" s="31"/>
      <c r="CE212" s="31"/>
      <c r="CF212" s="31"/>
      <c r="CG212" s="31"/>
      <c r="CH212" s="32"/>
      <c r="CI212" s="32"/>
      <c r="CJ212" s="32"/>
      <c r="CK212" s="32"/>
      <c r="CL212" s="32"/>
      <c r="CM212" s="32"/>
      <c r="CN212" s="32"/>
    </row>
    <row r="213" spans="1:98" ht="17.25" customHeight="1" x14ac:dyDescent="0.2">
      <c r="A213" s="3232" t="s">
        <v>248</v>
      </c>
      <c r="B213" s="3003"/>
      <c r="C213" s="3004"/>
      <c r="D213" s="2225">
        <f>SUM(E213:F213)</f>
        <v>0</v>
      </c>
      <c r="E213" s="2508">
        <f>SUM(G213+I213+K213+M213+O213+Q213+S213+U213+W213+Y213+AA213+AC213+AE213+AG213+AI213+AK213+AM213+AO213)</f>
        <v>0</v>
      </c>
      <c r="F213" s="2509">
        <f>SUM(H213+J213+L213+N213+P213+R213+T213+V213+X213+Z213+AB213+AD213+AF213+AH213+AJ213+AL213+AN213+AP213)</f>
        <v>0</v>
      </c>
      <c r="G213" s="1057"/>
      <c r="H213" s="60"/>
      <c r="I213" s="2227"/>
      <c r="J213" s="60"/>
      <c r="K213" s="2227"/>
      <c r="L213" s="60"/>
      <c r="M213" s="2227"/>
      <c r="N213" s="60"/>
      <c r="O213" s="2227"/>
      <c r="P213" s="60"/>
      <c r="Q213" s="2227"/>
      <c r="R213" s="60"/>
      <c r="S213" s="2227"/>
      <c r="T213" s="60"/>
      <c r="U213" s="2227"/>
      <c r="V213" s="60"/>
      <c r="W213" s="268"/>
      <c r="X213" s="60"/>
      <c r="Y213" s="2227"/>
      <c r="Z213" s="60"/>
      <c r="AA213" s="2227"/>
      <c r="AB213" s="60"/>
      <c r="AC213" s="2227"/>
      <c r="AD213" s="60"/>
      <c r="AE213" s="2227"/>
      <c r="AF213" s="60"/>
      <c r="AG213" s="2227"/>
      <c r="AH213" s="60"/>
      <c r="AI213" s="2227"/>
      <c r="AJ213" s="60"/>
      <c r="AK213" s="268"/>
      <c r="AL213" s="60"/>
      <c r="AM213" s="2227"/>
      <c r="AN213" s="60"/>
      <c r="AO213" s="2227"/>
      <c r="AP213" s="60"/>
      <c r="BV213" s="3"/>
      <c r="BW213" s="3"/>
      <c r="CA213" s="31"/>
      <c r="CB213" s="31"/>
      <c r="CC213" s="31"/>
      <c r="CD213" s="31"/>
      <c r="CE213" s="31"/>
      <c r="CF213" s="31"/>
      <c r="CG213" s="31"/>
      <c r="CH213" s="32"/>
      <c r="CI213" s="32"/>
      <c r="CJ213" s="32"/>
      <c r="CK213" s="32"/>
      <c r="CL213" s="32"/>
      <c r="CM213" s="32"/>
      <c r="CN213" s="32"/>
    </row>
    <row r="214" spans="1:98" ht="16.350000000000001" customHeight="1" x14ac:dyDescent="0.2">
      <c r="A214" s="3618" t="s">
        <v>249</v>
      </c>
      <c r="B214" s="3619"/>
      <c r="C214" s="3620"/>
      <c r="D214" s="2228">
        <f t="shared" ref="D214:D216" si="145">SUM(E214:F214)</f>
        <v>0</v>
      </c>
      <c r="E214" s="2510">
        <f t="shared" ref="E214:F216" si="146">SUM(G214+I214+K214+M214+O214+Q214+S214+U214+W214+Y214+AA214+AC214+AE214+AG214+AI214+AK214+AM214+AO214)</f>
        <v>0</v>
      </c>
      <c r="F214" s="2511">
        <f t="shared" si="146"/>
        <v>0</v>
      </c>
      <c r="G214" s="2512"/>
      <c r="H214" s="2231"/>
      <c r="I214" s="2230"/>
      <c r="J214" s="2231"/>
      <c r="K214" s="2230"/>
      <c r="L214" s="2231"/>
      <c r="M214" s="2230"/>
      <c r="N214" s="2231"/>
      <c r="O214" s="2230"/>
      <c r="P214" s="2231"/>
      <c r="Q214" s="2230"/>
      <c r="R214" s="2231"/>
      <c r="S214" s="2230"/>
      <c r="T214" s="2231"/>
      <c r="U214" s="2230"/>
      <c r="V214" s="2231"/>
      <c r="W214" s="2424"/>
      <c r="X214" s="2231"/>
      <c r="Y214" s="2230"/>
      <c r="Z214" s="2231"/>
      <c r="AA214" s="2230"/>
      <c r="AB214" s="2231"/>
      <c r="AC214" s="2230"/>
      <c r="AD214" s="2231"/>
      <c r="AE214" s="2230"/>
      <c r="AF214" s="2231"/>
      <c r="AG214" s="2230"/>
      <c r="AH214" s="2231"/>
      <c r="AI214" s="2230"/>
      <c r="AJ214" s="2231"/>
      <c r="AK214" s="2424"/>
      <c r="AL214" s="2231"/>
      <c r="AM214" s="2230"/>
      <c r="AN214" s="2231"/>
      <c r="AO214" s="2230"/>
      <c r="AP214" s="2231"/>
      <c r="BV214" s="3"/>
      <c r="BW214" s="3"/>
      <c r="CA214" s="31"/>
      <c r="CB214" s="31"/>
      <c r="CC214" s="31"/>
      <c r="CD214" s="31"/>
      <c r="CE214" s="31"/>
      <c r="CF214" s="31"/>
      <c r="CG214" s="31"/>
      <c r="CH214" s="32"/>
      <c r="CI214" s="32"/>
      <c r="CJ214" s="32"/>
      <c r="CK214" s="32"/>
      <c r="CL214" s="32"/>
      <c r="CM214" s="32"/>
      <c r="CN214" s="32"/>
    </row>
    <row r="215" spans="1:98" ht="16.350000000000001" customHeight="1" x14ac:dyDescent="0.2">
      <c r="A215" s="3720" t="s">
        <v>250</v>
      </c>
      <c r="B215" s="3721"/>
      <c r="C215" s="3722"/>
      <c r="D215" s="2228">
        <f t="shared" si="145"/>
        <v>0</v>
      </c>
      <c r="E215" s="2510">
        <f t="shared" si="146"/>
        <v>0</v>
      </c>
      <c r="F215" s="2511">
        <f t="shared" si="146"/>
        <v>0</v>
      </c>
      <c r="G215" s="2512"/>
      <c r="H215" s="2231"/>
      <c r="I215" s="2230"/>
      <c r="J215" s="2231"/>
      <c r="K215" s="2230"/>
      <c r="L215" s="2231"/>
      <c r="M215" s="2230"/>
      <c r="N215" s="2231"/>
      <c r="O215" s="2230"/>
      <c r="P215" s="2231"/>
      <c r="Q215" s="2230"/>
      <c r="R215" s="2231"/>
      <c r="S215" s="2230"/>
      <c r="T215" s="2231"/>
      <c r="U215" s="2230"/>
      <c r="V215" s="2231"/>
      <c r="W215" s="2424"/>
      <c r="X215" s="2231"/>
      <c r="Y215" s="2230"/>
      <c r="Z215" s="2231"/>
      <c r="AA215" s="2230"/>
      <c r="AB215" s="2231"/>
      <c r="AC215" s="2230"/>
      <c r="AD215" s="2231"/>
      <c r="AE215" s="2230"/>
      <c r="AF215" s="2231"/>
      <c r="AG215" s="2230"/>
      <c r="AH215" s="2231"/>
      <c r="AI215" s="2230"/>
      <c r="AJ215" s="2231"/>
      <c r="AK215" s="2424"/>
      <c r="AL215" s="2231"/>
      <c r="AM215" s="2230"/>
      <c r="AN215" s="2231"/>
      <c r="AO215" s="2230"/>
      <c r="AP215" s="2231"/>
      <c r="BV215" s="3"/>
      <c r="BW215" s="3"/>
      <c r="CA215" s="31"/>
      <c r="CB215" s="31"/>
      <c r="CC215" s="31"/>
      <c r="CD215" s="31"/>
      <c r="CE215" s="31"/>
      <c r="CF215" s="31"/>
      <c r="CG215" s="31"/>
      <c r="CH215" s="32"/>
      <c r="CI215" s="32"/>
      <c r="CJ215" s="32"/>
      <c r="CK215" s="32"/>
      <c r="CL215" s="32"/>
      <c r="CM215" s="32"/>
      <c r="CN215" s="32"/>
    </row>
    <row r="216" spans="1:98" ht="16.350000000000001" customHeight="1" x14ac:dyDescent="0.2">
      <c r="A216" s="3625" t="s">
        <v>251</v>
      </c>
      <c r="B216" s="3625"/>
      <c r="C216" s="3626"/>
      <c r="D216" s="2237">
        <f t="shared" si="145"/>
        <v>0</v>
      </c>
      <c r="E216" s="2513">
        <f>SUM(G216+I216+K216+M216+O216+Q216+S216+U216+W216+Y216+AA216+AC216+AE216+AG216+AI216+AK216+AM216+AO216)</f>
        <v>0</v>
      </c>
      <c r="F216" s="2514">
        <f t="shared" si="146"/>
        <v>0</v>
      </c>
      <c r="G216" s="2515"/>
      <c r="H216" s="2240"/>
      <c r="I216" s="2239"/>
      <c r="J216" s="2240"/>
      <c r="K216" s="2239"/>
      <c r="L216" s="2240"/>
      <c r="M216" s="2239"/>
      <c r="N216" s="2240"/>
      <c r="O216" s="2239"/>
      <c r="P216" s="2240"/>
      <c r="Q216" s="2239"/>
      <c r="R216" s="2240"/>
      <c r="S216" s="2239"/>
      <c r="T216" s="2240"/>
      <c r="U216" s="2239"/>
      <c r="V216" s="2240"/>
      <c r="W216" s="2426"/>
      <c r="X216" s="2240"/>
      <c r="Y216" s="2239"/>
      <c r="Z216" s="2240"/>
      <c r="AA216" s="2239"/>
      <c r="AB216" s="2240"/>
      <c r="AC216" s="2239"/>
      <c r="AD216" s="2240"/>
      <c r="AE216" s="2239"/>
      <c r="AF216" s="2240"/>
      <c r="AG216" s="2239"/>
      <c r="AH216" s="2240"/>
      <c r="AI216" s="2239"/>
      <c r="AJ216" s="2240"/>
      <c r="AK216" s="2426"/>
      <c r="AL216" s="2240"/>
      <c r="AM216" s="2239"/>
      <c r="AN216" s="2240"/>
      <c r="AO216" s="2239"/>
      <c r="AP216" s="2240"/>
      <c r="BV216" s="3"/>
      <c r="BW216" s="3"/>
      <c r="CA216" s="31"/>
      <c r="CB216" s="31"/>
      <c r="CC216" s="31"/>
      <c r="CD216" s="31"/>
      <c r="CE216" s="31"/>
      <c r="CF216" s="31"/>
      <c r="CG216" s="31"/>
      <c r="CH216" s="32"/>
      <c r="CI216" s="32"/>
      <c r="CJ216" s="32"/>
      <c r="CK216" s="32"/>
      <c r="CL216" s="32"/>
      <c r="CM216" s="32"/>
      <c r="CN216" s="32"/>
    </row>
    <row r="217" spans="1:98" ht="27.75" customHeight="1" x14ac:dyDescent="0.2">
      <c r="A217" s="237" t="s">
        <v>252</v>
      </c>
      <c r="B217" s="443"/>
      <c r="C217" s="443"/>
      <c r="D217" s="444"/>
      <c r="E217" s="444"/>
      <c r="F217" s="444"/>
      <c r="G217" s="666"/>
      <c r="H217" s="666"/>
      <c r="I217" s="666"/>
      <c r="J217" s="667"/>
      <c r="K217" s="2093"/>
      <c r="L217" s="666"/>
      <c r="M217" s="2093"/>
      <c r="N217" s="2094"/>
      <c r="O217" s="9"/>
      <c r="P217" s="9"/>
      <c r="Q217" s="9"/>
      <c r="R217" s="9"/>
      <c r="S217" s="9"/>
      <c r="T217" s="9"/>
      <c r="U217" s="9"/>
      <c r="V217" s="9"/>
      <c r="W217" s="9"/>
      <c r="BV217" s="3"/>
      <c r="BW217" s="3"/>
      <c r="CA217" s="31"/>
      <c r="CB217" s="31"/>
      <c r="CC217" s="31"/>
      <c r="CD217" s="31"/>
      <c r="CE217" s="31"/>
      <c r="CF217" s="31"/>
      <c r="CG217" s="31"/>
      <c r="CH217" s="32"/>
      <c r="CI217" s="32"/>
      <c r="CJ217" s="32"/>
      <c r="CK217" s="32"/>
      <c r="CL217" s="32"/>
      <c r="CM217" s="32"/>
      <c r="CN217" s="32"/>
    </row>
    <row r="218" spans="1:98" s="1005" customFormat="1" ht="16.350000000000001" customHeight="1" x14ac:dyDescent="0.2">
      <c r="A218" s="3816" t="s">
        <v>253</v>
      </c>
      <c r="B218" s="3239"/>
      <c r="C218" s="3817"/>
      <c r="D218" s="3818" t="s">
        <v>254</v>
      </c>
      <c r="E218" s="3245"/>
      <c r="F218" s="3819"/>
      <c r="G218" s="3784" t="s">
        <v>5</v>
      </c>
      <c r="H218" s="3805"/>
      <c r="I218" s="3805"/>
      <c r="J218" s="3805"/>
      <c r="K218" s="3805"/>
      <c r="L218" s="3805"/>
      <c r="M218" s="3805"/>
      <c r="N218" s="3805"/>
      <c r="O218" s="3805"/>
      <c r="P218" s="3805"/>
      <c r="Q218" s="3805"/>
      <c r="R218" s="3805"/>
      <c r="S218" s="3805"/>
      <c r="T218" s="3805"/>
      <c r="U218" s="3805"/>
      <c r="V218" s="3805"/>
      <c r="W218" s="3805"/>
      <c r="X218" s="3805"/>
      <c r="Y218" s="3805"/>
      <c r="Z218" s="3805"/>
      <c r="AA218" s="3805"/>
      <c r="AB218" s="3805"/>
      <c r="AC218" s="3805"/>
      <c r="AD218" s="3805"/>
      <c r="AE218" s="3805"/>
      <c r="AF218" s="3805"/>
      <c r="AG218" s="3805"/>
      <c r="AH218" s="3805"/>
      <c r="AI218" s="3805"/>
      <c r="AJ218" s="3805"/>
      <c r="AK218" s="3805"/>
      <c r="AL218" s="3805"/>
      <c r="AM218" s="3805"/>
      <c r="AN218" s="3877"/>
      <c r="AO218" s="3821" t="s">
        <v>7</v>
      </c>
      <c r="AP218" s="3822" t="s">
        <v>255</v>
      </c>
      <c r="AQ218" s="3874" t="s">
        <v>256</v>
      </c>
      <c r="AR218" s="3875"/>
      <c r="AS218" s="3810" t="s">
        <v>302</v>
      </c>
      <c r="AT218" s="3811" t="s">
        <v>42</v>
      </c>
      <c r="AU218" s="3814" t="s">
        <v>298</v>
      </c>
      <c r="AV218" s="3876" t="s">
        <v>122</v>
      </c>
      <c r="AW218" s="3875" t="s">
        <v>11</v>
      </c>
      <c r="AY218" s="653"/>
      <c r="AZ218" s="653"/>
      <c r="BA218" s="653"/>
      <c r="BB218" s="654"/>
      <c r="BD218" s="654"/>
      <c r="BF218" s="653"/>
      <c r="BG218" s="653"/>
      <c r="BH218" s="653"/>
      <c r="BI218" s="653"/>
      <c r="BJ218" s="653"/>
      <c r="BK218" s="653"/>
      <c r="BL218" s="653"/>
      <c r="BM218" s="654"/>
      <c r="BO218" s="653"/>
      <c r="BP218" s="653"/>
      <c r="BQ218" s="653"/>
      <c r="BR218" s="653"/>
      <c r="BS218" s="654"/>
      <c r="BT218" s="451"/>
      <c r="BU218" s="655"/>
      <c r="BV218" s="4"/>
      <c r="BW218" s="656"/>
      <c r="BX218" s="4"/>
      <c r="CA218" s="31"/>
      <c r="CB218" s="31"/>
      <c r="CC218" s="31"/>
      <c r="CD218" s="31"/>
      <c r="CE218" s="31"/>
      <c r="CF218" s="31"/>
      <c r="CG218" s="31"/>
      <c r="CH218" s="32"/>
      <c r="CI218" s="32"/>
      <c r="CJ218" s="32"/>
      <c r="CK218" s="32"/>
      <c r="CL218" s="32"/>
      <c r="CM218" s="32"/>
      <c r="CN218" s="32"/>
      <c r="CO218" s="5"/>
      <c r="CP218" s="5"/>
      <c r="CQ218" s="5"/>
      <c r="CR218" s="5"/>
      <c r="CS218" s="5"/>
      <c r="CT218" s="5"/>
    </row>
    <row r="219" spans="1:98" ht="32.1" customHeight="1" x14ac:dyDescent="0.2">
      <c r="A219" s="3011"/>
      <c r="B219" s="3012"/>
      <c r="C219" s="3013"/>
      <c r="D219" s="3394"/>
      <c r="E219" s="3247"/>
      <c r="F219" s="3248"/>
      <c r="G219" s="3873" t="s">
        <v>123</v>
      </c>
      <c r="H219" s="3799"/>
      <c r="I219" s="3805" t="s">
        <v>15</v>
      </c>
      <c r="J219" s="3788"/>
      <c r="K219" s="3784" t="s">
        <v>16</v>
      </c>
      <c r="L219" s="3788"/>
      <c r="M219" s="3784" t="s">
        <v>17</v>
      </c>
      <c r="N219" s="3788"/>
      <c r="O219" s="3784" t="s">
        <v>18</v>
      </c>
      <c r="P219" s="3788"/>
      <c r="Q219" s="3784" t="s">
        <v>19</v>
      </c>
      <c r="R219" s="3788"/>
      <c r="S219" s="3784" t="s">
        <v>20</v>
      </c>
      <c r="T219" s="3788"/>
      <c r="U219" s="3784" t="s">
        <v>21</v>
      </c>
      <c r="V219" s="3788"/>
      <c r="W219" s="3784" t="s">
        <v>22</v>
      </c>
      <c r="X219" s="3786"/>
      <c r="Y219" s="3784" t="s">
        <v>23</v>
      </c>
      <c r="Z219" s="3786"/>
      <c r="AA219" s="3784" t="s">
        <v>24</v>
      </c>
      <c r="AB219" s="3786"/>
      <c r="AC219" s="3784" t="s">
        <v>25</v>
      </c>
      <c r="AD219" s="3786"/>
      <c r="AE219" s="3784" t="s">
        <v>26</v>
      </c>
      <c r="AF219" s="3786"/>
      <c r="AG219" s="3784" t="s">
        <v>27</v>
      </c>
      <c r="AH219" s="3786"/>
      <c r="AI219" s="3784" t="s">
        <v>28</v>
      </c>
      <c r="AJ219" s="3786"/>
      <c r="AK219" s="3784" t="s">
        <v>29</v>
      </c>
      <c r="AL219" s="3786"/>
      <c r="AM219" s="3784" t="s">
        <v>30</v>
      </c>
      <c r="AN219" s="3786"/>
      <c r="AO219" s="3025"/>
      <c r="AP219" s="3253"/>
      <c r="AQ219" s="3813" t="s">
        <v>258</v>
      </c>
      <c r="AR219" s="3815" t="s">
        <v>259</v>
      </c>
      <c r="AS219" s="2988"/>
      <c r="AT219" s="3222"/>
      <c r="AU219" s="2997"/>
      <c r="AV219" s="3876"/>
      <c r="AW219" s="3875"/>
      <c r="BT219" s="3"/>
      <c r="BU219" s="3"/>
      <c r="BV219" s="4"/>
      <c r="BW219" s="4"/>
      <c r="CA219" s="31"/>
      <c r="CB219" s="31"/>
      <c r="CC219" s="31"/>
      <c r="CD219" s="31"/>
      <c r="CE219" s="31"/>
      <c r="CF219" s="31"/>
      <c r="CG219" s="31"/>
      <c r="CH219" s="32"/>
      <c r="CI219" s="32"/>
      <c r="CJ219" s="32"/>
      <c r="CK219" s="32"/>
      <c r="CL219" s="32"/>
      <c r="CM219" s="32"/>
      <c r="CN219" s="32"/>
    </row>
    <row r="220" spans="1:98" ht="25.35" customHeight="1" x14ac:dyDescent="0.2">
      <c r="A220" s="3391"/>
      <c r="B220" s="3242"/>
      <c r="C220" s="3243"/>
      <c r="D220" s="2597" t="s">
        <v>31</v>
      </c>
      <c r="E220" s="2598" t="s">
        <v>32</v>
      </c>
      <c r="F220" s="1003" t="s">
        <v>33</v>
      </c>
      <c r="G220" s="2641" t="s">
        <v>32</v>
      </c>
      <c r="H220" s="2640" t="s">
        <v>33</v>
      </c>
      <c r="I220" s="2641" t="s">
        <v>32</v>
      </c>
      <c r="J220" s="2640" t="s">
        <v>33</v>
      </c>
      <c r="K220" s="2641" t="s">
        <v>32</v>
      </c>
      <c r="L220" s="2640" t="s">
        <v>33</v>
      </c>
      <c r="M220" s="2641" t="s">
        <v>32</v>
      </c>
      <c r="N220" s="2640" t="s">
        <v>33</v>
      </c>
      <c r="O220" s="2641" t="s">
        <v>32</v>
      </c>
      <c r="P220" s="2640" t="s">
        <v>33</v>
      </c>
      <c r="Q220" s="2641" t="s">
        <v>32</v>
      </c>
      <c r="R220" s="2640" t="s">
        <v>33</v>
      </c>
      <c r="S220" s="2641" t="s">
        <v>32</v>
      </c>
      <c r="T220" s="2640" t="s">
        <v>33</v>
      </c>
      <c r="U220" s="2641" t="s">
        <v>32</v>
      </c>
      <c r="V220" s="2640" t="s">
        <v>33</v>
      </c>
      <c r="W220" s="2641" t="s">
        <v>32</v>
      </c>
      <c r="X220" s="2640" t="s">
        <v>33</v>
      </c>
      <c r="Y220" s="2641" t="s">
        <v>32</v>
      </c>
      <c r="Z220" s="2640" t="s">
        <v>33</v>
      </c>
      <c r="AA220" s="2641" t="s">
        <v>32</v>
      </c>
      <c r="AB220" s="2640" t="s">
        <v>33</v>
      </c>
      <c r="AC220" s="2641" t="s">
        <v>32</v>
      </c>
      <c r="AD220" s="2640" t="s">
        <v>33</v>
      </c>
      <c r="AE220" s="2641" t="s">
        <v>32</v>
      </c>
      <c r="AF220" s="2640" t="s">
        <v>33</v>
      </c>
      <c r="AG220" s="2641" t="s">
        <v>32</v>
      </c>
      <c r="AH220" s="2640" t="s">
        <v>33</v>
      </c>
      <c r="AI220" s="2641" t="s">
        <v>32</v>
      </c>
      <c r="AJ220" s="2640" t="s">
        <v>33</v>
      </c>
      <c r="AK220" s="2641" t="s">
        <v>32</v>
      </c>
      <c r="AL220" s="2640" t="s">
        <v>33</v>
      </c>
      <c r="AM220" s="2641" t="s">
        <v>32</v>
      </c>
      <c r="AN220" s="2640" t="s">
        <v>33</v>
      </c>
      <c r="AO220" s="3675"/>
      <c r="AP220" s="3677"/>
      <c r="AQ220" s="3226"/>
      <c r="AR220" s="3666"/>
      <c r="AS220" s="3659"/>
      <c r="AT220" s="3223"/>
      <c r="AU220" s="3664"/>
      <c r="AV220" s="3876"/>
      <c r="AW220" s="3875"/>
      <c r="BT220" s="3"/>
      <c r="BU220" s="3"/>
      <c r="BV220" s="4"/>
      <c r="BW220" s="4"/>
      <c r="CA220" s="31"/>
      <c r="CB220" s="31"/>
      <c r="CC220" s="31"/>
      <c r="CD220" s="31"/>
      <c r="CE220" s="31"/>
      <c r="CF220" s="31"/>
      <c r="CG220" s="31"/>
      <c r="CH220" s="32"/>
      <c r="CI220" s="32"/>
      <c r="CJ220" s="32"/>
      <c r="CK220" s="32"/>
      <c r="CL220" s="32"/>
      <c r="CM220" s="32"/>
      <c r="CN220" s="32"/>
    </row>
    <row r="221" spans="1:98" ht="16.350000000000001" customHeight="1" x14ac:dyDescent="0.2">
      <c r="A221" s="3713" t="s">
        <v>260</v>
      </c>
      <c r="B221" s="3714" t="s">
        <v>303</v>
      </c>
      <c r="C221" s="3715"/>
      <c r="D221" s="1058">
        <f t="shared" ref="D221:D271" si="147">SUM(E221+F221)</f>
        <v>3</v>
      </c>
      <c r="E221" s="457">
        <f>SUM(G221+I221+K221+M221+O221+Q221+S221+U221+W221+Y221+AA221+AC221+AE221+AG221+AI221+AK221+AM221)</f>
        <v>1</v>
      </c>
      <c r="F221" s="2516">
        <f>SUM(H221+J221+L221+N221+P221+R221+T221+V221+X221+Z221+AB221+AD221+AF221+AH221+AJ221+AL221+AN221)</f>
        <v>2</v>
      </c>
      <c r="G221" s="1060">
        <v>0</v>
      </c>
      <c r="H221" s="459">
        <v>0</v>
      </c>
      <c r="I221" s="2517">
        <v>0</v>
      </c>
      <c r="J221" s="459">
        <v>0</v>
      </c>
      <c r="K221" s="2517">
        <v>0</v>
      </c>
      <c r="L221" s="459">
        <v>0</v>
      </c>
      <c r="M221" s="2517">
        <v>0</v>
      </c>
      <c r="N221" s="459">
        <v>0</v>
      </c>
      <c r="O221" s="2517">
        <v>0</v>
      </c>
      <c r="P221" s="459">
        <v>0</v>
      </c>
      <c r="Q221" s="2517">
        <v>0</v>
      </c>
      <c r="R221" s="459">
        <v>0</v>
      </c>
      <c r="S221" s="2517">
        <v>0</v>
      </c>
      <c r="T221" s="459">
        <v>0</v>
      </c>
      <c r="U221" s="2517">
        <v>0</v>
      </c>
      <c r="V221" s="2518">
        <v>0</v>
      </c>
      <c r="W221" s="2517">
        <v>0</v>
      </c>
      <c r="X221" s="2518">
        <v>0</v>
      </c>
      <c r="Y221" s="2517">
        <v>0</v>
      </c>
      <c r="Z221" s="2518">
        <v>0</v>
      </c>
      <c r="AA221" s="2517">
        <v>0</v>
      </c>
      <c r="AB221" s="2518">
        <v>0</v>
      </c>
      <c r="AC221" s="2517">
        <v>0</v>
      </c>
      <c r="AD221" s="2518">
        <v>1</v>
      </c>
      <c r="AE221" s="2517">
        <v>0</v>
      </c>
      <c r="AF221" s="2518">
        <v>0</v>
      </c>
      <c r="AG221" s="2517">
        <v>1</v>
      </c>
      <c r="AH221" s="2518">
        <v>1</v>
      </c>
      <c r="AI221" s="2517">
        <v>0</v>
      </c>
      <c r="AJ221" s="2518">
        <v>0</v>
      </c>
      <c r="AK221" s="2517">
        <v>0</v>
      </c>
      <c r="AL221" s="2518">
        <v>0</v>
      </c>
      <c r="AM221" s="2517">
        <v>0</v>
      </c>
      <c r="AN221" s="2518">
        <v>0</v>
      </c>
      <c r="AO221" s="1062">
        <v>0</v>
      </c>
      <c r="AP221" s="460">
        <v>0</v>
      </c>
      <c r="AQ221" s="2097"/>
      <c r="AR221" s="2098"/>
      <c r="AS221" s="2098"/>
      <c r="AT221" s="2517">
        <v>0</v>
      </c>
      <c r="AU221" s="461">
        <v>0</v>
      </c>
      <c r="AV221" s="461">
        <v>0</v>
      </c>
      <c r="AW221" s="2518">
        <v>0</v>
      </c>
      <c r="AX221" s="671" t="str">
        <f t="shared" ref="AX221:AX284" si="148">$CA221&amp;$CB221&amp;$CC221&amp;$CD221&amp;$CE221&amp;$CF221&amp;$CG221</f>
        <v/>
      </c>
      <c r="BT221" s="3"/>
      <c r="BU221" s="3"/>
      <c r="BV221" s="4"/>
      <c r="BW221" s="4"/>
      <c r="CA221" s="31" t="str">
        <f>IF(CH221=1,"* El número de pacientes de 60 años NO DEBE Ser mayor a lo registrado en el grupo Etario 60-64 años. ","")</f>
        <v/>
      </c>
      <c r="CB221" s="31" t="str">
        <f>IF(CI221=1,"* La consulta pertinente según Protocolo de Referencia NO DEBE ser mayor al Total registrado. ","")</f>
        <v/>
      </c>
      <c r="CC221" s="31" t="str">
        <f t="shared" ref="CC221:CC284" si="149">IF(CJ221=1,"* La consulta pertinente según condición clínica NO DEBE ser mayor al Total registrado. ","")</f>
        <v/>
      </c>
      <c r="CD221" s="31" t="str">
        <f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1" t="str">
        <f>IF(AND($D221&lt;&gt;0,AU221=""),"* No olvide digitar la columna Usuarios en Situación de Discapacidad (Digite CEROS si no tiene). ",IF($D221&lt;AU221,"* Los Usuarios en Situación de Discapacidad NO DEBEN ser mayor al total. ",""))</f>
        <v/>
      </c>
      <c r="CF221" s="31" t="str">
        <f>IF(AND($D221&lt;&gt;0,AV221=""),"* No olvide digitar la columna Niños, Niñas, Adolescentes y Jóvenes Población SENAME (Digite CEROS si no tiene). ",IF($D221&lt;AV221,"* Los Niños, Niñas, Adolescentes y Jóvenes Población SENAME NO DEBEN ser mayor al total. ",""))</f>
        <v/>
      </c>
      <c r="CG221" s="31" t="str">
        <f>IF(AND($D221&lt;&gt;0,AW221=""),"* No olvide digitar la columna Migrantes (Digite CEROS si no tiene). ",IF($D221&lt;AW221,"* Los Migrantes NO DEBEN ser mayor al total. ",""))</f>
        <v/>
      </c>
      <c r="CH221" s="32">
        <f>IF((AI221+AJ221)&lt;AP221,1,0)</f>
        <v>0</v>
      </c>
      <c r="CI221" s="32">
        <f>IF(D221&lt;AQ221,1,0)</f>
        <v>0</v>
      </c>
      <c r="CJ221" s="32">
        <f>IF(D221&lt;AR221,1,0)</f>
        <v>0</v>
      </c>
      <c r="CK221" s="32">
        <f>IF(AND(D221&lt;&gt;0,AO221=""),1,IF(F221&lt;AO221,1,0))</f>
        <v>0</v>
      </c>
      <c r="CL221" s="32">
        <f>IF(AND($D221&lt;&gt;0,AU221=""),1,IF($D221&lt;AU221,1,0))</f>
        <v>0</v>
      </c>
      <c r="CM221" s="32">
        <f>IF(AND($D221&lt;&gt;0,AV221=""),1,IF($D221&lt;AV221,1,0))</f>
        <v>0</v>
      </c>
      <c r="CN221" s="32">
        <f>IF(AND($D221&lt;&gt;0,AW221=""),1,IF($D221&lt;AW221,1,0))</f>
        <v>0</v>
      </c>
    </row>
    <row r="222" spans="1:98" ht="16.350000000000001" customHeight="1" x14ac:dyDescent="0.2">
      <c r="A222" s="3648"/>
      <c r="B222" s="3649" t="s">
        <v>262</v>
      </c>
      <c r="C222" s="3650"/>
      <c r="D222" s="2099">
        <f>SUM(E222+F222)</f>
        <v>31</v>
      </c>
      <c r="E222" s="2100">
        <f t="shared" ref="E222:E240" si="150">SUM(G222+I222+K222+M222+O222+Q222+S222+U222+W222+Y222+AA222+AC222+AE222+AG222+AI222+AK222+AM222)</f>
        <v>11</v>
      </c>
      <c r="F222" s="2101">
        <f t="shared" ref="F222:F270" si="151">SUM(H222+J222+L222+N222+P222+R222+T222+V222+X222+Z222+AB222+AD222+AF222+AH222+AJ222+AL222+AN222)</f>
        <v>20</v>
      </c>
      <c r="G222" s="2102">
        <v>0</v>
      </c>
      <c r="H222" s="2103">
        <v>0</v>
      </c>
      <c r="I222" s="2104">
        <v>0</v>
      </c>
      <c r="J222" s="2103">
        <v>0</v>
      </c>
      <c r="K222" s="2104">
        <v>0</v>
      </c>
      <c r="L222" s="2103">
        <v>0</v>
      </c>
      <c r="M222" s="2104">
        <v>0</v>
      </c>
      <c r="N222" s="2103">
        <v>0</v>
      </c>
      <c r="O222" s="2104">
        <v>0</v>
      </c>
      <c r="P222" s="2103">
        <v>0</v>
      </c>
      <c r="Q222" s="2104">
        <v>0</v>
      </c>
      <c r="R222" s="2103">
        <v>1</v>
      </c>
      <c r="S222" s="2104">
        <v>0</v>
      </c>
      <c r="T222" s="2103">
        <v>0</v>
      </c>
      <c r="U222" s="2104">
        <v>0</v>
      </c>
      <c r="V222" s="2105">
        <v>0</v>
      </c>
      <c r="W222" s="2104">
        <v>2</v>
      </c>
      <c r="X222" s="2105">
        <v>0</v>
      </c>
      <c r="Y222" s="2104">
        <v>2</v>
      </c>
      <c r="Z222" s="2105">
        <v>0</v>
      </c>
      <c r="AA222" s="2104">
        <v>1</v>
      </c>
      <c r="AB222" s="2105">
        <v>3</v>
      </c>
      <c r="AC222" s="2104">
        <v>2</v>
      </c>
      <c r="AD222" s="2105">
        <v>1</v>
      </c>
      <c r="AE222" s="2104">
        <v>1</v>
      </c>
      <c r="AF222" s="2105">
        <v>4</v>
      </c>
      <c r="AG222" s="2104">
        <v>1</v>
      </c>
      <c r="AH222" s="2105">
        <v>6</v>
      </c>
      <c r="AI222" s="2104">
        <v>0</v>
      </c>
      <c r="AJ222" s="2105">
        <v>2</v>
      </c>
      <c r="AK222" s="2104">
        <v>2</v>
      </c>
      <c r="AL222" s="2105">
        <v>3</v>
      </c>
      <c r="AM222" s="2104">
        <v>0</v>
      </c>
      <c r="AN222" s="2105">
        <v>0</v>
      </c>
      <c r="AO222" s="2106">
        <v>0</v>
      </c>
      <c r="AP222" s="2107">
        <v>0</v>
      </c>
      <c r="AQ222" s="2097"/>
      <c r="AR222" s="2098"/>
      <c r="AS222" s="2098"/>
      <c r="AT222" s="2104">
        <v>0</v>
      </c>
      <c r="AU222" s="2108">
        <v>0</v>
      </c>
      <c r="AV222" s="2108">
        <v>0</v>
      </c>
      <c r="AW222" s="2105">
        <v>0</v>
      </c>
      <c r="AX222" s="671" t="str">
        <f t="shared" si="148"/>
        <v/>
      </c>
      <c r="BT222" s="3"/>
      <c r="BU222" s="3"/>
      <c r="BV222" s="4"/>
      <c r="BW222" s="4"/>
      <c r="CA222" s="31" t="str">
        <f t="shared" ref="CA222:CA285" si="152">IF(CH222=1,"* El número de pacientes de 60 años NO DEBE Ser mayor a lo registrado en el grupo Etario 60-64 años. ","")</f>
        <v/>
      </c>
      <c r="CB222" s="31" t="str">
        <f t="shared" ref="CB222:CB285" si="153">IF(CI222=1,"* La consulta pertinente según Protocolo de Referencia NO DEBE ser mayor al Total registrado. ","")</f>
        <v/>
      </c>
      <c r="CC222" s="31" t="str">
        <f t="shared" si="149"/>
        <v/>
      </c>
      <c r="CD222" s="31" t="str">
        <f t="shared" ref="CD222:CD285" si="154">IF(AND(D222&lt;&gt;0,AO222=""),"* Recuerde que las Embarazadas deben ser incluídas en el ingreso por rango Etario (Digite CEROS si no tiene). ",IF(F222&lt;AO222,"* Las Embarazadas NO DEBEN ser mayor al total de Mujeres. ",""))</f>
        <v/>
      </c>
      <c r="CE222" s="31" t="str">
        <f t="shared" ref="CE222:CE285" si="155">IF(AND($D222&lt;&gt;0,AU222=""),"* No olvide digitar la columna Usuarios en Situación de Discapacidad (Digite CEROS si no tiene). ",IF($D222&lt;AU222,"* Los Usuarios en Situación de Discapacidad NO DEBEN ser mayor al total. ",""))</f>
        <v/>
      </c>
      <c r="CF222" s="31" t="str">
        <f t="shared" ref="CF222:CF285" si="156">IF(AND($D222&lt;&gt;0,AV222=""),"* No olvide digitar la columna Niños, Niñas, Adolescentes y Jóvenes Población SENAME (Digite CEROS si no tiene). ",IF($D222&lt;AV222,"* Los Niños, Niñas, Adolescentes y Jóvenes Población SENAME NO DEBEN ser mayor al total. ",""))</f>
        <v/>
      </c>
      <c r="CG222" s="31" t="str">
        <f t="shared" ref="CG222:CG285" si="157">IF(AND($D222&lt;&gt;0,AW222=""),"* No olvide digitar la columna Migrantes (Digite CEROS si no tiene). ",IF($D222&lt;AW222,"* Los Migrantes NO DEBEN ser mayor al total. ",""))</f>
        <v/>
      </c>
      <c r="CH222" s="32">
        <f t="shared" ref="CH222:CH285" si="158">IF((AI222+AJ222)&lt;AP222,1,0)</f>
        <v>0</v>
      </c>
      <c r="CI222" s="32">
        <f t="shared" ref="CI222:CI283" si="159">IF(D222&lt;AQ222,1,0)</f>
        <v>0</v>
      </c>
      <c r="CJ222" s="32">
        <f t="shared" ref="CJ222:CJ283" si="160">IF(D222&lt;AR222,1,0)</f>
        <v>0</v>
      </c>
      <c r="CK222" s="32">
        <f t="shared" ref="CK222:CK285" si="161">IF(AND(D222&lt;&gt;0,AO222=""),1,IF(F222&lt;AO222,1,0))</f>
        <v>0</v>
      </c>
      <c r="CL222" s="32">
        <f t="shared" ref="CL222:CN285" si="162">IF(AND($D222&lt;&gt;0,AU222=""),1,IF($D222&lt;AU222,1,0))</f>
        <v>0</v>
      </c>
      <c r="CM222" s="32">
        <f t="shared" si="162"/>
        <v>0</v>
      </c>
      <c r="CN222" s="32">
        <f t="shared" si="162"/>
        <v>0</v>
      </c>
    </row>
    <row r="223" spans="1:98" ht="16.350000000000001" customHeight="1" x14ac:dyDescent="0.2">
      <c r="A223" s="2912" t="s">
        <v>263</v>
      </c>
      <c r="B223" s="3184" t="s">
        <v>264</v>
      </c>
      <c r="C223" s="3184"/>
      <c r="D223" s="400">
        <f t="shared" si="147"/>
        <v>0</v>
      </c>
      <c r="E223" s="465">
        <f t="shared" si="150"/>
        <v>0</v>
      </c>
      <c r="F223" s="466">
        <f t="shared" si="151"/>
        <v>0</v>
      </c>
      <c r="G223" s="467"/>
      <c r="H223" s="468"/>
      <c r="I223" s="469"/>
      <c r="J223" s="468"/>
      <c r="K223" s="469"/>
      <c r="L223" s="468"/>
      <c r="M223" s="469"/>
      <c r="N223" s="468"/>
      <c r="O223" s="469"/>
      <c r="P223" s="468"/>
      <c r="Q223" s="469"/>
      <c r="R223" s="468"/>
      <c r="S223" s="469"/>
      <c r="T223" s="468"/>
      <c r="U223" s="469"/>
      <c r="V223" s="470"/>
      <c r="W223" s="469"/>
      <c r="X223" s="470"/>
      <c r="Y223" s="469"/>
      <c r="Z223" s="470"/>
      <c r="AA223" s="469"/>
      <c r="AB223" s="470"/>
      <c r="AC223" s="469"/>
      <c r="AD223" s="470"/>
      <c r="AE223" s="469"/>
      <c r="AF223" s="470"/>
      <c r="AG223" s="469"/>
      <c r="AH223" s="470"/>
      <c r="AI223" s="469"/>
      <c r="AJ223" s="470"/>
      <c r="AK223" s="469"/>
      <c r="AL223" s="470"/>
      <c r="AM223" s="469"/>
      <c r="AN223" s="470"/>
      <c r="AO223" s="471"/>
      <c r="AP223" s="472"/>
      <c r="AQ223" s="467"/>
      <c r="AR223" s="472"/>
      <c r="AS223" s="1060"/>
      <c r="AT223" s="469"/>
      <c r="AU223" s="473"/>
      <c r="AV223" s="473"/>
      <c r="AW223" s="468"/>
      <c r="AX223" s="671" t="str">
        <f t="shared" si="148"/>
        <v/>
      </c>
      <c r="BT223" s="3"/>
      <c r="BU223" s="3"/>
      <c r="BV223" s="4"/>
      <c r="BW223" s="4"/>
      <c r="CA223" s="31" t="str">
        <f t="shared" si="152"/>
        <v/>
      </c>
      <c r="CB223" s="31" t="str">
        <f t="shared" si="153"/>
        <v/>
      </c>
      <c r="CC223" s="31" t="str">
        <f t="shared" si="149"/>
        <v/>
      </c>
      <c r="CD223" s="31" t="str">
        <f t="shared" si="154"/>
        <v/>
      </c>
      <c r="CE223" s="31" t="str">
        <f t="shared" si="155"/>
        <v/>
      </c>
      <c r="CF223" s="31" t="str">
        <f t="shared" si="156"/>
        <v/>
      </c>
      <c r="CG223" s="31" t="str">
        <f t="shared" si="157"/>
        <v/>
      </c>
      <c r="CH223" s="32">
        <f t="shared" si="158"/>
        <v>0</v>
      </c>
      <c r="CI223" s="32">
        <f t="shared" si="159"/>
        <v>0</v>
      </c>
      <c r="CJ223" s="32">
        <f t="shared" si="160"/>
        <v>0</v>
      </c>
      <c r="CK223" s="32">
        <f t="shared" si="161"/>
        <v>0</v>
      </c>
      <c r="CL223" s="32">
        <f t="shared" si="162"/>
        <v>0</v>
      </c>
      <c r="CM223" s="32">
        <f t="shared" si="162"/>
        <v>0</v>
      </c>
      <c r="CN223" s="32">
        <f t="shared" si="162"/>
        <v>0</v>
      </c>
    </row>
    <row r="224" spans="1:98" ht="16.350000000000001" customHeight="1" x14ac:dyDescent="0.2">
      <c r="A224" s="2912"/>
      <c r="B224" s="3639" t="s">
        <v>265</v>
      </c>
      <c r="C224" s="3639"/>
      <c r="D224" s="2109">
        <f t="shared" si="147"/>
        <v>0</v>
      </c>
      <c r="E224" s="2110">
        <f t="shared" si="150"/>
        <v>0</v>
      </c>
      <c r="F224" s="2111">
        <f t="shared" si="151"/>
        <v>0</v>
      </c>
      <c r="G224" s="2112"/>
      <c r="H224" s="2113"/>
      <c r="I224" s="2114"/>
      <c r="J224" s="2113"/>
      <c r="K224" s="2114"/>
      <c r="L224" s="2113"/>
      <c r="M224" s="2114"/>
      <c r="N224" s="2113"/>
      <c r="O224" s="2114"/>
      <c r="P224" s="2113"/>
      <c r="Q224" s="2114"/>
      <c r="R224" s="2113"/>
      <c r="S224" s="2114"/>
      <c r="T224" s="2113"/>
      <c r="U224" s="2114"/>
      <c r="V224" s="2115"/>
      <c r="W224" s="2114"/>
      <c r="X224" s="2115"/>
      <c r="Y224" s="2114"/>
      <c r="Z224" s="2115"/>
      <c r="AA224" s="2114"/>
      <c r="AB224" s="2115"/>
      <c r="AC224" s="2114"/>
      <c r="AD224" s="2115"/>
      <c r="AE224" s="2114"/>
      <c r="AF224" s="2115"/>
      <c r="AG224" s="2114"/>
      <c r="AH224" s="2115"/>
      <c r="AI224" s="2114"/>
      <c r="AJ224" s="2115"/>
      <c r="AK224" s="2114"/>
      <c r="AL224" s="2115"/>
      <c r="AM224" s="2114"/>
      <c r="AN224" s="2115"/>
      <c r="AO224" s="2116"/>
      <c r="AP224" s="2117"/>
      <c r="AQ224" s="2097"/>
      <c r="AR224" s="2098"/>
      <c r="AS224" s="467"/>
      <c r="AT224" s="2114"/>
      <c r="AU224" s="2118"/>
      <c r="AV224" s="2118"/>
      <c r="AW224" s="2113"/>
      <c r="AX224" s="671" t="str">
        <f t="shared" si="148"/>
        <v/>
      </c>
      <c r="BT224" s="3"/>
      <c r="BU224" s="3"/>
      <c r="BV224" s="4"/>
      <c r="BW224" s="4"/>
      <c r="CA224" s="31" t="str">
        <f t="shared" si="152"/>
        <v/>
      </c>
      <c r="CB224" s="31"/>
      <c r="CC224" s="31" t="str">
        <f t="shared" si="149"/>
        <v/>
      </c>
      <c r="CD224" s="31" t="str">
        <f t="shared" si="154"/>
        <v/>
      </c>
      <c r="CE224" s="31" t="str">
        <f t="shared" si="155"/>
        <v/>
      </c>
      <c r="CF224" s="31" t="str">
        <f t="shared" si="156"/>
        <v/>
      </c>
      <c r="CG224" s="31" t="str">
        <f t="shared" si="157"/>
        <v/>
      </c>
      <c r="CH224" s="32">
        <f t="shared" si="158"/>
        <v>0</v>
      </c>
      <c r="CI224" s="32"/>
      <c r="CJ224" s="32"/>
      <c r="CK224" s="32">
        <f t="shared" si="161"/>
        <v>0</v>
      </c>
      <c r="CL224" s="32">
        <f t="shared" si="162"/>
        <v>0</v>
      </c>
      <c r="CM224" s="32">
        <f t="shared" si="162"/>
        <v>0</v>
      </c>
      <c r="CN224" s="32">
        <f t="shared" si="162"/>
        <v>0</v>
      </c>
    </row>
    <row r="225" spans="1:92" ht="16.350000000000001" customHeight="1" x14ac:dyDescent="0.2">
      <c r="A225" s="2912"/>
      <c r="B225" s="3639" t="s">
        <v>266</v>
      </c>
      <c r="C225" s="3639"/>
      <c r="D225" s="2109">
        <f t="shared" si="147"/>
        <v>0</v>
      </c>
      <c r="E225" s="2110">
        <f t="shared" si="150"/>
        <v>0</v>
      </c>
      <c r="F225" s="2111">
        <f t="shared" si="151"/>
        <v>0</v>
      </c>
      <c r="G225" s="2112"/>
      <c r="H225" s="2113"/>
      <c r="I225" s="2114"/>
      <c r="J225" s="2113"/>
      <c r="K225" s="2114"/>
      <c r="L225" s="2113"/>
      <c r="M225" s="2114"/>
      <c r="N225" s="2113"/>
      <c r="O225" s="2114"/>
      <c r="P225" s="2113"/>
      <c r="Q225" s="2114"/>
      <c r="R225" s="2113"/>
      <c r="S225" s="2114"/>
      <c r="T225" s="2113"/>
      <c r="U225" s="2114"/>
      <c r="V225" s="2115"/>
      <c r="W225" s="2114"/>
      <c r="X225" s="2115"/>
      <c r="Y225" s="2114"/>
      <c r="Z225" s="2115"/>
      <c r="AA225" s="2114"/>
      <c r="AB225" s="2115"/>
      <c r="AC225" s="2114"/>
      <c r="AD225" s="2115"/>
      <c r="AE225" s="2114"/>
      <c r="AF225" s="2115"/>
      <c r="AG225" s="2114"/>
      <c r="AH225" s="2115"/>
      <c r="AI225" s="2114"/>
      <c r="AJ225" s="2115"/>
      <c r="AK225" s="2114"/>
      <c r="AL225" s="2115"/>
      <c r="AM225" s="2114"/>
      <c r="AN225" s="2115"/>
      <c r="AO225" s="2116"/>
      <c r="AP225" s="2117"/>
      <c r="AQ225" s="2097"/>
      <c r="AR225" s="2098"/>
      <c r="AS225" s="2098"/>
      <c r="AT225" s="2114"/>
      <c r="AU225" s="2118"/>
      <c r="AV225" s="2118"/>
      <c r="AW225" s="2113"/>
      <c r="AX225" s="671" t="str">
        <f t="shared" si="148"/>
        <v/>
      </c>
      <c r="BT225" s="3"/>
      <c r="BU225" s="3"/>
      <c r="BV225" s="4"/>
      <c r="BW225" s="4"/>
      <c r="CA225" s="31" t="str">
        <f t="shared" si="152"/>
        <v/>
      </c>
      <c r="CB225" s="31"/>
      <c r="CC225" s="31" t="str">
        <f t="shared" si="149"/>
        <v/>
      </c>
      <c r="CD225" s="31" t="str">
        <f t="shared" si="154"/>
        <v/>
      </c>
      <c r="CE225" s="31" t="str">
        <f t="shared" si="155"/>
        <v/>
      </c>
      <c r="CF225" s="31" t="str">
        <f t="shared" si="156"/>
        <v/>
      </c>
      <c r="CG225" s="31" t="str">
        <f t="shared" si="157"/>
        <v/>
      </c>
      <c r="CH225" s="32">
        <f t="shared" si="158"/>
        <v>0</v>
      </c>
      <c r="CI225" s="32"/>
      <c r="CJ225" s="32"/>
      <c r="CK225" s="32">
        <f t="shared" si="161"/>
        <v>0</v>
      </c>
      <c r="CL225" s="32">
        <f t="shared" si="162"/>
        <v>0</v>
      </c>
      <c r="CM225" s="32">
        <f t="shared" si="162"/>
        <v>0</v>
      </c>
      <c r="CN225" s="32">
        <f t="shared" si="162"/>
        <v>0</v>
      </c>
    </row>
    <row r="226" spans="1:92" ht="16.350000000000001" customHeight="1" x14ac:dyDescent="0.2">
      <c r="A226" s="2912"/>
      <c r="B226" s="3640" t="s">
        <v>267</v>
      </c>
      <c r="C226" s="3641"/>
      <c r="D226" s="2109">
        <f t="shared" si="147"/>
        <v>0</v>
      </c>
      <c r="E226" s="2110">
        <f t="shared" si="150"/>
        <v>0</v>
      </c>
      <c r="F226" s="2111">
        <f t="shared" si="151"/>
        <v>0</v>
      </c>
      <c r="G226" s="2119"/>
      <c r="H226" s="2120"/>
      <c r="I226" s="2121"/>
      <c r="J226" s="2120"/>
      <c r="K226" s="2121"/>
      <c r="L226" s="2120"/>
      <c r="M226" s="2121"/>
      <c r="N226" s="2120"/>
      <c r="O226" s="2121"/>
      <c r="P226" s="2120"/>
      <c r="Q226" s="2121"/>
      <c r="R226" s="2120"/>
      <c r="S226" s="2121"/>
      <c r="T226" s="2120"/>
      <c r="U226" s="2121"/>
      <c r="V226" s="2122"/>
      <c r="W226" s="2121"/>
      <c r="X226" s="2122"/>
      <c r="Y226" s="2121"/>
      <c r="Z226" s="2122"/>
      <c r="AA226" s="2121"/>
      <c r="AB226" s="2122"/>
      <c r="AC226" s="2121"/>
      <c r="AD226" s="2122"/>
      <c r="AE226" s="2121"/>
      <c r="AF226" s="2122"/>
      <c r="AG226" s="2121"/>
      <c r="AH226" s="2122"/>
      <c r="AI226" s="2121"/>
      <c r="AJ226" s="2122"/>
      <c r="AK226" s="2121"/>
      <c r="AL226" s="2122"/>
      <c r="AM226" s="2121"/>
      <c r="AN226" s="2122"/>
      <c r="AO226" s="2123"/>
      <c r="AP226" s="2124"/>
      <c r="AQ226" s="2125"/>
      <c r="AR226" s="2126"/>
      <c r="AS226" s="2126"/>
      <c r="AT226" s="2121"/>
      <c r="AU226" s="2127"/>
      <c r="AV226" s="2127"/>
      <c r="AW226" s="2120"/>
      <c r="AX226" s="671" t="str">
        <f t="shared" si="148"/>
        <v/>
      </c>
      <c r="BT226" s="3"/>
      <c r="BU226" s="3"/>
      <c r="BV226" s="4"/>
      <c r="BW226" s="4"/>
      <c r="CA226" s="31" t="str">
        <f t="shared" si="152"/>
        <v/>
      </c>
      <c r="CB226" s="31"/>
      <c r="CC226" s="31" t="str">
        <f t="shared" si="149"/>
        <v/>
      </c>
      <c r="CD226" s="31" t="str">
        <f t="shared" si="154"/>
        <v/>
      </c>
      <c r="CE226" s="31" t="str">
        <f t="shared" si="155"/>
        <v/>
      </c>
      <c r="CF226" s="31" t="str">
        <f t="shared" si="156"/>
        <v/>
      </c>
      <c r="CG226" s="31" t="str">
        <f t="shared" si="157"/>
        <v/>
      </c>
      <c r="CH226" s="32">
        <f t="shared" si="158"/>
        <v>0</v>
      </c>
      <c r="CI226" s="32"/>
      <c r="CJ226" s="32"/>
      <c r="CK226" s="32">
        <f t="shared" si="161"/>
        <v>0</v>
      </c>
      <c r="CL226" s="32">
        <f t="shared" si="162"/>
        <v>0</v>
      </c>
      <c r="CM226" s="32">
        <f t="shared" si="162"/>
        <v>0</v>
      </c>
      <c r="CN226" s="32">
        <f t="shared" si="162"/>
        <v>0</v>
      </c>
    </row>
    <row r="227" spans="1:92" ht="16.350000000000001" customHeight="1" x14ac:dyDescent="0.2">
      <c r="A227" s="2912"/>
      <c r="B227" s="3640" t="s">
        <v>268</v>
      </c>
      <c r="C227" s="3641"/>
      <c r="D227" s="2109">
        <f t="shared" si="147"/>
        <v>0</v>
      </c>
      <c r="E227" s="2110">
        <f t="shared" si="150"/>
        <v>0</v>
      </c>
      <c r="F227" s="2111">
        <f t="shared" si="151"/>
        <v>0</v>
      </c>
      <c r="G227" s="2119"/>
      <c r="H227" s="2120"/>
      <c r="I227" s="2121"/>
      <c r="J227" s="2120"/>
      <c r="K227" s="2121"/>
      <c r="L227" s="2120"/>
      <c r="M227" s="2121"/>
      <c r="N227" s="2120"/>
      <c r="O227" s="2121"/>
      <c r="P227" s="2120"/>
      <c r="Q227" s="2121"/>
      <c r="R227" s="2120"/>
      <c r="S227" s="2121"/>
      <c r="T227" s="2120"/>
      <c r="U227" s="2121"/>
      <c r="V227" s="2122"/>
      <c r="W227" s="2121"/>
      <c r="X227" s="2122"/>
      <c r="Y227" s="2121"/>
      <c r="Z227" s="2122"/>
      <c r="AA227" s="2121"/>
      <c r="AB227" s="2122"/>
      <c r="AC227" s="2121"/>
      <c r="AD227" s="2122"/>
      <c r="AE227" s="2121"/>
      <c r="AF227" s="2122"/>
      <c r="AG227" s="2121"/>
      <c r="AH227" s="2122"/>
      <c r="AI227" s="2121"/>
      <c r="AJ227" s="2122"/>
      <c r="AK227" s="2121"/>
      <c r="AL227" s="2122"/>
      <c r="AM227" s="2121"/>
      <c r="AN227" s="2122"/>
      <c r="AO227" s="2123"/>
      <c r="AP227" s="2124"/>
      <c r="AQ227" s="2125"/>
      <c r="AR227" s="2126"/>
      <c r="AS227" s="2126"/>
      <c r="AT227" s="2121"/>
      <c r="AU227" s="2127"/>
      <c r="AV227" s="2127"/>
      <c r="AW227" s="2120"/>
      <c r="AX227" s="671" t="str">
        <f t="shared" si="148"/>
        <v/>
      </c>
      <c r="BT227" s="3"/>
      <c r="BU227" s="3"/>
      <c r="BV227" s="4"/>
      <c r="BW227" s="4"/>
      <c r="CA227" s="31" t="str">
        <f t="shared" si="152"/>
        <v/>
      </c>
      <c r="CB227" s="31"/>
      <c r="CC227" s="31" t="str">
        <f t="shared" si="149"/>
        <v/>
      </c>
      <c r="CD227" s="31" t="str">
        <f t="shared" si="154"/>
        <v/>
      </c>
      <c r="CE227" s="31" t="str">
        <f t="shared" si="155"/>
        <v/>
      </c>
      <c r="CF227" s="31" t="str">
        <f t="shared" si="156"/>
        <v/>
      </c>
      <c r="CG227" s="31" t="str">
        <f t="shared" si="157"/>
        <v/>
      </c>
      <c r="CH227" s="32">
        <f t="shared" si="158"/>
        <v>0</v>
      </c>
      <c r="CI227" s="32"/>
      <c r="CJ227" s="32"/>
      <c r="CK227" s="32">
        <f t="shared" si="161"/>
        <v>0</v>
      </c>
      <c r="CL227" s="32">
        <f t="shared" si="162"/>
        <v>0</v>
      </c>
      <c r="CM227" s="32">
        <f t="shared" si="162"/>
        <v>0</v>
      </c>
      <c r="CN227" s="32">
        <f t="shared" si="162"/>
        <v>0</v>
      </c>
    </row>
    <row r="228" spans="1:92" ht="16.350000000000001" customHeight="1" x14ac:dyDescent="0.2">
      <c r="A228" s="3537"/>
      <c r="B228" s="3642" t="s">
        <v>269</v>
      </c>
      <c r="C228" s="3642"/>
      <c r="D228" s="2128">
        <f t="shared" si="147"/>
        <v>0</v>
      </c>
      <c r="E228" s="2129">
        <f t="shared" si="150"/>
        <v>0</v>
      </c>
      <c r="F228" s="2130">
        <f t="shared" si="151"/>
        <v>0</v>
      </c>
      <c r="G228" s="2102"/>
      <c r="H228" s="2103"/>
      <c r="I228" s="2104"/>
      <c r="J228" s="2103"/>
      <c r="K228" s="2104"/>
      <c r="L228" s="2103"/>
      <c r="M228" s="2104"/>
      <c r="N228" s="2103"/>
      <c r="O228" s="2104"/>
      <c r="P228" s="2103"/>
      <c r="Q228" s="2104"/>
      <c r="R228" s="2103"/>
      <c r="S228" s="2104"/>
      <c r="T228" s="2103"/>
      <c r="U228" s="2104"/>
      <c r="V228" s="2105"/>
      <c r="W228" s="2104"/>
      <c r="X228" s="2105"/>
      <c r="Y228" s="2104"/>
      <c r="Z228" s="2105"/>
      <c r="AA228" s="2104"/>
      <c r="AB228" s="2105"/>
      <c r="AC228" s="2104"/>
      <c r="AD228" s="2105"/>
      <c r="AE228" s="2104"/>
      <c r="AF228" s="2105"/>
      <c r="AG228" s="2104"/>
      <c r="AH228" s="2105"/>
      <c r="AI228" s="2104"/>
      <c r="AJ228" s="2105"/>
      <c r="AK228" s="2104"/>
      <c r="AL228" s="2105"/>
      <c r="AM228" s="2104"/>
      <c r="AN228" s="2105"/>
      <c r="AO228" s="2106"/>
      <c r="AP228" s="2107"/>
      <c r="AQ228" s="2131"/>
      <c r="AR228" s="2132"/>
      <c r="AS228" s="2132"/>
      <c r="AT228" s="2104"/>
      <c r="AU228" s="2108"/>
      <c r="AV228" s="2108"/>
      <c r="AW228" s="2103"/>
      <c r="AX228" s="671" t="str">
        <f t="shared" si="148"/>
        <v/>
      </c>
      <c r="BT228" s="3"/>
      <c r="BU228" s="3"/>
      <c r="BV228" s="4"/>
      <c r="BW228" s="4"/>
      <c r="CA228" s="31" t="str">
        <f t="shared" si="152"/>
        <v/>
      </c>
      <c r="CB228" s="31"/>
      <c r="CC228" s="31" t="str">
        <f t="shared" si="149"/>
        <v/>
      </c>
      <c r="CD228" s="31" t="str">
        <f t="shared" si="154"/>
        <v/>
      </c>
      <c r="CE228" s="31" t="str">
        <f t="shared" si="155"/>
        <v/>
      </c>
      <c r="CF228" s="31" t="str">
        <f t="shared" si="156"/>
        <v/>
      </c>
      <c r="CG228" s="31" t="str">
        <f t="shared" si="157"/>
        <v/>
      </c>
      <c r="CH228" s="32">
        <f t="shared" si="158"/>
        <v>0</v>
      </c>
      <c r="CI228" s="32"/>
      <c r="CJ228" s="32"/>
      <c r="CK228" s="32">
        <f t="shared" si="161"/>
        <v>0</v>
      </c>
      <c r="CL228" s="32">
        <f t="shared" si="162"/>
        <v>0</v>
      </c>
      <c r="CM228" s="32">
        <f t="shared" si="162"/>
        <v>0</v>
      </c>
      <c r="CN228" s="32">
        <f t="shared" si="162"/>
        <v>0</v>
      </c>
    </row>
    <row r="229" spans="1:92" ht="16.350000000000001" customHeight="1" x14ac:dyDescent="0.2">
      <c r="A229" s="3775" t="s">
        <v>99</v>
      </c>
      <c r="B229" s="3184" t="s">
        <v>264</v>
      </c>
      <c r="C229" s="3184"/>
      <c r="D229" s="1050">
        <f t="shared" si="147"/>
        <v>32</v>
      </c>
      <c r="E229" s="485">
        <f t="shared" si="150"/>
        <v>23</v>
      </c>
      <c r="F229" s="2519">
        <f t="shared" si="151"/>
        <v>9</v>
      </c>
      <c r="G229" s="1060">
        <v>1</v>
      </c>
      <c r="H229" s="459">
        <v>0</v>
      </c>
      <c r="I229" s="2517">
        <v>0</v>
      </c>
      <c r="J229" s="459">
        <v>0</v>
      </c>
      <c r="K229" s="2517">
        <v>2</v>
      </c>
      <c r="L229" s="459">
        <v>0</v>
      </c>
      <c r="M229" s="2517">
        <v>0</v>
      </c>
      <c r="N229" s="459">
        <v>1</v>
      </c>
      <c r="O229" s="2517">
        <v>1</v>
      </c>
      <c r="P229" s="459">
        <v>0</v>
      </c>
      <c r="Q229" s="2517">
        <v>0</v>
      </c>
      <c r="R229" s="459">
        <v>0</v>
      </c>
      <c r="S229" s="2517">
        <v>0</v>
      </c>
      <c r="T229" s="459">
        <v>0</v>
      </c>
      <c r="U229" s="2517">
        <v>0</v>
      </c>
      <c r="V229" s="2518">
        <v>0</v>
      </c>
      <c r="W229" s="2517">
        <v>0</v>
      </c>
      <c r="X229" s="2518">
        <v>1</v>
      </c>
      <c r="Y229" s="2517">
        <v>6</v>
      </c>
      <c r="Z229" s="2518">
        <v>1</v>
      </c>
      <c r="AA229" s="2517">
        <v>1</v>
      </c>
      <c r="AB229" s="2518">
        <v>2</v>
      </c>
      <c r="AC229" s="2517">
        <v>3</v>
      </c>
      <c r="AD229" s="2518">
        <v>0</v>
      </c>
      <c r="AE229" s="2517">
        <v>1</v>
      </c>
      <c r="AF229" s="2518">
        <v>1</v>
      </c>
      <c r="AG229" s="2517">
        <v>4</v>
      </c>
      <c r="AH229" s="2518">
        <v>1</v>
      </c>
      <c r="AI229" s="2517">
        <v>2</v>
      </c>
      <c r="AJ229" s="2518">
        <v>0</v>
      </c>
      <c r="AK229" s="2517">
        <v>2</v>
      </c>
      <c r="AL229" s="2518">
        <v>2</v>
      </c>
      <c r="AM229" s="2517">
        <v>0</v>
      </c>
      <c r="AN229" s="2518">
        <v>0</v>
      </c>
      <c r="AO229" s="471">
        <v>0</v>
      </c>
      <c r="AP229" s="472">
        <v>0</v>
      </c>
      <c r="AQ229" s="1060">
        <v>0</v>
      </c>
      <c r="AR229" s="473">
        <v>0</v>
      </c>
      <c r="AS229" s="1060">
        <v>2</v>
      </c>
      <c r="AT229" s="469"/>
      <c r="AU229" s="473">
        <v>0</v>
      </c>
      <c r="AV229" s="473">
        <v>0</v>
      </c>
      <c r="AW229" s="468">
        <v>0</v>
      </c>
      <c r="AX229" s="671" t="str">
        <f t="shared" si="148"/>
        <v/>
      </c>
      <c r="BT229" s="3"/>
      <c r="BU229" s="3"/>
      <c r="BV229" s="4"/>
      <c r="BW229" s="4"/>
      <c r="CA229" s="31" t="str">
        <f t="shared" si="152"/>
        <v/>
      </c>
      <c r="CB229" s="31" t="str">
        <f t="shared" si="153"/>
        <v/>
      </c>
      <c r="CC229" s="31" t="str">
        <f t="shared" si="149"/>
        <v/>
      </c>
      <c r="CD229" s="31" t="str">
        <f t="shared" si="154"/>
        <v/>
      </c>
      <c r="CE229" s="31" t="str">
        <f t="shared" si="155"/>
        <v/>
      </c>
      <c r="CF229" s="31" t="str">
        <f t="shared" si="156"/>
        <v/>
      </c>
      <c r="CG229" s="31" t="str">
        <f t="shared" si="157"/>
        <v/>
      </c>
      <c r="CH229" s="32">
        <f t="shared" si="158"/>
        <v>0</v>
      </c>
      <c r="CI229" s="32">
        <f t="shared" si="159"/>
        <v>0</v>
      </c>
      <c r="CJ229" s="32">
        <f t="shared" si="160"/>
        <v>0</v>
      </c>
      <c r="CK229" s="32">
        <f t="shared" si="161"/>
        <v>0</v>
      </c>
      <c r="CL229" s="32">
        <f t="shared" si="162"/>
        <v>0</v>
      </c>
      <c r="CM229" s="32">
        <f t="shared" si="162"/>
        <v>0</v>
      </c>
      <c r="CN229" s="32">
        <f t="shared" si="162"/>
        <v>0</v>
      </c>
    </row>
    <row r="230" spans="1:92" ht="16.350000000000001" customHeight="1" x14ac:dyDescent="0.2">
      <c r="A230" s="2912"/>
      <c r="B230" s="3639" t="s">
        <v>265</v>
      </c>
      <c r="C230" s="3639"/>
      <c r="D230" s="2109">
        <f t="shared" si="147"/>
        <v>95</v>
      </c>
      <c r="E230" s="2110">
        <f t="shared" si="150"/>
        <v>35</v>
      </c>
      <c r="F230" s="2111">
        <f t="shared" si="151"/>
        <v>60</v>
      </c>
      <c r="G230" s="2112">
        <v>1</v>
      </c>
      <c r="H230" s="2113">
        <v>2</v>
      </c>
      <c r="I230" s="2114">
        <v>0</v>
      </c>
      <c r="J230" s="2113">
        <v>0</v>
      </c>
      <c r="K230" s="2114">
        <v>0</v>
      </c>
      <c r="L230" s="2113">
        <v>0</v>
      </c>
      <c r="M230" s="2114">
        <v>0</v>
      </c>
      <c r="N230" s="2113">
        <v>0</v>
      </c>
      <c r="O230" s="2114">
        <v>0</v>
      </c>
      <c r="P230" s="2113">
        <v>0</v>
      </c>
      <c r="Q230" s="2114">
        <v>0</v>
      </c>
      <c r="R230" s="2113">
        <v>0</v>
      </c>
      <c r="S230" s="2114">
        <v>2</v>
      </c>
      <c r="T230" s="2113">
        <v>1</v>
      </c>
      <c r="U230" s="2114">
        <v>1</v>
      </c>
      <c r="V230" s="2115">
        <v>1</v>
      </c>
      <c r="W230" s="2114">
        <v>1</v>
      </c>
      <c r="X230" s="2115">
        <v>5</v>
      </c>
      <c r="Y230" s="2114">
        <v>9</v>
      </c>
      <c r="Z230" s="2115">
        <v>7</v>
      </c>
      <c r="AA230" s="2114">
        <v>3</v>
      </c>
      <c r="AB230" s="2115">
        <v>10</v>
      </c>
      <c r="AC230" s="2114">
        <v>9</v>
      </c>
      <c r="AD230" s="2115">
        <v>9</v>
      </c>
      <c r="AE230" s="2114">
        <v>1</v>
      </c>
      <c r="AF230" s="2115">
        <v>8</v>
      </c>
      <c r="AG230" s="2114">
        <v>0</v>
      </c>
      <c r="AH230" s="2115">
        <v>8</v>
      </c>
      <c r="AI230" s="2114">
        <v>2</v>
      </c>
      <c r="AJ230" s="2115">
        <v>3</v>
      </c>
      <c r="AK230" s="2114">
        <v>3</v>
      </c>
      <c r="AL230" s="2115">
        <v>6</v>
      </c>
      <c r="AM230" s="2114">
        <v>3</v>
      </c>
      <c r="AN230" s="2115">
        <v>0</v>
      </c>
      <c r="AO230" s="2116">
        <v>0</v>
      </c>
      <c r="AP230" s="2117">
        <v>0</v>
      </c>
      <c r="AQ230" s="2097"/>
      <c r="AR230" s="2133"/>
      <c r="AS230" s="467">
        <v>16</v>
      </c>
      <c r="AT230" s="2114"/>
      <c r="AU230" s="2118">
        <v>0</v>
      </c>
      <c r="AV230" s="2118">
        <v>0</v>
      </c>
      <c r="AW230" s="2113">
        <v>0</v>
      </c>
      <c r="AX230" s="671" t="str">
        <f t="shared" si="148"/>
        <v/>
      </c>
      <c r="BT230" s="3"/>
      <c r="BU230" s="3"/>
      <c r="BV230" s="4"/>
      <c r="BW230" s="4"/>
      <c r="CA230" s="31" t="str">
        <f t="shared" si="152"/>
        <v/>
      </c>
      <c r="CB230" s="31"/>
      <c r="CC230" s="31" t="str">
        <f t="shared" si="149"/>
        <v/>
      </c>
      <c r="CD230" s="31" t="str">
        <f t="shared" si="154"/>
        <v/>
      </c>
      <c r="CE230" s="31" t="str">
        <f t="shared" si="155"/>
        <v/>
      </c>
      <c r="CF230" s="31" t="str">
        <f t="shared" si="156"/>
        <v/>
      </c>
      <c r="CG230" s="31" t="str">
        <f t="shared" si="157"/>
        <v/>
      </c>
      <c r="CH230" s="32">
        <f t="shared" si="158"/>
        <v>0</v>
      </c>
      <c r="CI230" s="32"/>
      <c r="CJ230" s="32"/>
      <c r="CK230" s="32">
        <f t="shared" si="161"/>
        <v>0</v>
      </c>
      <c r="CL230" s="32">
        <f t="shared" si="162"/>
        <v>0</v>
      </c>
      <c r="CM230" s="32">
        <f t="shared" si="162"/>
        <v>0</v>
      </c>
      <c r="CN230" s="32">
        <f t="shared" si="162"/>
        <v>0</v>
      </c>
    </row>
    <row r="231" spans="1:92" ht="16.350000000000001" customHeight="1" x14ac:dyDescent="0.2">
      <c r="A231" s="2912"/>
      <c r="B231" s="3639" t="s">
        <v>266</v>
      </c>
      <c r="C231" s="3639"/>
      <c r="D231" s="2109">
        <f t="shared" si="147"/>
        <v>27</v>
      </c>
      <c r="E231" s="2110">
        <f t="shared" si="150"/>
        <v>17</v>
      </c>
      <c r="F231" s="2111">
        <f t="shared" si="151"/>
        <v>10</v>
      </c>
      <c r="G231" s="2112">
        <v>1</v>
      </c>
      <c r="H231" s="2113">
        <v>0</v>
      </c>
      <c r="I231" s="2114">
        <v>0</v>
      </c>
      <c r="J231" s="2113">
        <v>0</v>
      </c>
      <c r="K231" s="2114">
        <v>0</v>
      </c>
      <c r="L231" s="2113">
        <v>0</v>
      </c>
      <c r="M231" s="2114">
        <v>0</v>
      </c>
      <c r="N231" s="2113">
        <v>1</v>
      </c>
      <c r="O231" s="2114">
        <v>1</v>
      </c>
      <c r="P231" s="2113">
        <v>0</v>
      </c>
      <c r="Q231" s="2114">
        <v>0</v>
      </c>
      <c r="R231" s="2113">
        <v>0</v>
      </c>
      <c r="S231" s="2114">
        <v>0</v>
      </c>
      <c r="T231" s="2113">
        <v>0</v>
      </c>
      <c r="U231" s="2114">
        <v>0</v>
      </c>
      <c r="V231" s="2115">
        <v>0</v>
      </c>
      <c r="W231" s="2114">
        <v>0</v>
      </c>
      <c r="X231" s="2115">
        <v>1</v>
      </c>
      <c r="Y231" s="2114">
        <v>5</v>
      </c>
      <c r="Z231" s="2115">
        <v>1</v>
      </c>
      <c r="AA231" s="2114">
        <v>0</v>
      </c>
      <c r="AB231" s="2115">
        <v>2</v>
      </c>
      <c r="AC231" s="2114">
        <v>3</v>
      </c>
      <c r="AD231" s="2115">
        <v>0</v>
      </c>
      <c r="AE231" s="2114">
        <v>1</v>
      </c>
      <c r="AF231" s="2115">
        <v>1</v>
      </c>
      <c r="AG231" s="2114">
        <v>2</v>
      </c>
      <c r="AH231" s="2115">
        <v>1</v>
      </c>
      <c r="AI231" s="2114">
        <v>2</v>
      </c>
      <c r="AJ231" s="2115">
        <v>0</v>
      </c>
      <c r="AK231" s="2114">
        <v>2</v>
      </c>
      <c r="AL231" s="2115">
        <v>3</v>
      </c>
      <c r="AM231" s="2114">
        <v>0</v>
      </c>
      <c r="AN231" s="2115">
        <v>0</v>
      </c>
      <c r="AO231" s="2116">
        <v>0</v>
      </c>
      <c r="AP231" s="2117">
        <v>0</v>
      </c>
      <c r="AQ231" s="2097"/>
      <c r="AR231" s="2133"/>
      <c r="AS231" s="2133"/>
      <c r="AT231" s="2114"/>
      <c r="AU231" s="2118">
        <v>1</v>
      </c>
      <c r="AV231" s="2118">
        <v>0</v>
      </c>
      <c r="AW231" s="2113">
        <v>0</v>
      </c>
      <c r="AX231" s="671" t="str">
        <f t="shared" si="148"/>
        <v/>
      </c>
      <c r="BT231" s="3"/>
      <c r="BU231" s="3"/>
      <c r="BV231" s="4"/>
      <c r="BW231" s="4"/>
      <c r="CA231" s="31" t="str">
        <f t="shared" si="152"/>
        <v/>
      </c>
      <c r="CB231" s="31"/>
      <c r="CC231" s="31" t="str">
        <f t="shared" si="149"/>
        <v/>
      </c>
      <c r="CD231" s="31" t="str">
        <f t="shared" si="154"/>
        <v/>
      </c>
      <c r="CE231" s="31" t="str">
        <f t="shared" si="155"/>
        <v/>
      </c>
      <c r="CF231" s="31" t="str">
        <f t="shared" si="156"/>
        <v/>
      </c>
      <c r="CG231" s="31" t="str">
        <f t="shared" si="157"/>
        <v/>
      </c>
      <c r="CH231" s="32">
        <f t="shared" si="158"/>
        <v>0</v>
      </c>
      <c r="CI231" s="32"/>
      <c r="CJ231" s="32"/>
      <c r="CK231" s="32">
        <f t="shared" si="161"/>
        <v>0</v>
      </c>
      <c r="CL231" s="32">
        <f t="shared" si="162"/>
        <v>0</v>
      </c>
      <c r="CM231" s="32">
        <f t="shared" si="162"/>
        <v>0</v>
      </c>
      <c r="CN231" s="32">
        <f t="shared" si="162"/>
        <v>0</v>
      </c>
    </row>
    <row r="232" spans="1:92" ht="16.350000000000001" customHeight="1" x14ac:dyDescent="0.2">
      <c r="A232" s="2912"/>
      <c r="B232" s="3640" t="s">
        <v>267</v>
      </c>
      <c r="C232" s="3641"/>
      <c r="D232" s="2109">
        <f t="shared" si="147"/>
        <v>40</v>
      </c>
      <c r="E232" s="2110">
        <f t="shared" si="150"/>
        <v>17</v>
      </c>
      <c r="F232" s="2111">
        <f t="shared" si="151"/>
        <v>23</v>
      </c>
      <c r="G232" s="2119">
        <v>1</v>
      </c>
      <c r="H232" s="2120">
        <v>1</v>
      </c>
      <c r="I232" s="2121">
        <v>0</v>
      </c>
      <c r="J232" s="2120">
        <v>0</v>
      </c>
      <c r="K232" s="2121">
        <v>2</v>
      </c>
      <c r="L232" s="2120">
        <v>0</v>
      </c>
      <c r="M232" s="2121">
        <v>0</v>
      </c>
      <c r="N232" s="2120">
        <v>0</v>
      </c>
      <c r="O232" s="2121">
        <v>0</v>
      </c>
      <c r="P232" s="2120">
        <v>0</v>
      </c>
      <c r="Q232" s="2121">
        <v>0</v>
      </c>
      <c r="R232" s="2120">
        <v>0</v>
      </c>
      <c r="S232" s="2121">
        <v>0</v>
      </c>
      <c r="T232" s="2120">
        <v>0</v>
      </c>
      <c r="U232" s="2121">
        <v>1</v>
      </c>
      <c r="V232" s="2122">
        <v>0</v>
      </c>
      <c r="W232" s="2121">
        <v>1</v>
      </c>
      <c r="X232" s="2122">
        <v>3</v>
      </c>
      <c r="Y232" s="2121">
        <v>2</v>
      </c>
      <c r="Z232" s="2122">
        <v>4</v>
      </c>
      <c r="AA232" s="2121">
        <v>3</v>
      </c>
      <c r="AB232" s="2122">
        <v>3</v>
      </c>
      <c r="AC232" s="2121">
        <v>3</v>
      </c>
      <c r="AD232" s="2122">
        <v>4</v>
      </c>
      <c r="AE232" s="2121">
        <v>0</v>
      </c>
      <c r="AF232" s="2122">
        <v>4</v>
      </c>
      <c r="AG232" s="2121">
        <v>1</v>
      </c>
      <c r="AH232" s="2122">
        <v>1</v>
      </c>
      <c r="AI232" s="2121">
        <v>2</v>
      </c>
      <c r="AJ232" s="2122">
        <v>1</v>
      </c>
      <c r="AK232" s="2121">
        <v>1</v>
      </c>
      <c r="AL232" s="2122">
        <v>2</v>
      </c>
      <c r="AM232" s="2121">
        <v>0</v>
      </c>
      <c r="AN232" s="2122">
        <v>0</v>
      </c>
      <c r="AO232" s="2123">
        <v>0</v>
      </c>
      <c r="AP232" s="2124">
        <v>0</v>
      </c>
      <c r="AQ232" s="2097"/>
      <c r="AR232" s="2133"/>
      <c r="AS232" s="2133"/>
      <c r="AT232" s="2121"/>
      <c r="AU232" s="2127">
        <v>0</v>
      </c>
      <c r="AV232" s="2127">
        <v>0</v>
      </c>
      <c r="AW232" s="2120">
        <v>0</v>
      </c>
      <c r="AX232" s="671" t="str">
        <f t="shared" si="148"/>
        <v/>
      </c>
      <c r="BT232" s="3"/>
      <c r="BU232" s="3"/>
      <c r="BV232" s="4"/>
      <c r="BW232" s="4"/>
      <c r="CA232" s="31" t="str">
        <f t="shared" si="152"/>
        <v/>
      </c>
      <c r="CB232" s="31"/>
      <c r="CC232" s="31" t="str">
        <f t="shared" si="149"/>
        <v/>
      </c>
      <c r="CD232" s="31" t="str">
        <f t="shared" si="154"/>
        <v/>
      </c>
      <c r="CE232" s="31" t="str">
        <f t="shared" si="155"/>
        <v/>
      </c>
      <c r="CF232" s="31" t="str">
        <f t="shared" si="156"/>
        <v/>
      </c>
      <c r="CG232" s="31" t="str">
        <f t="shared" si="157"/>
        <v/>
      </c>
      <c r="CH232" s="32">
        <f t="shared" si="158"/>
        <v>0</v>
      </c>
      <c r="CI232" s="32"/>
      <c r="CJ232" s="32"/>
      <c r="CK232" s="32">
        <f t="shared" si="161"/>
        <v>0</v>
      </c>
      <c r="CL232" s="32">
        <f t="shared" si="162"/>
        <v>0</v>
      </c>
      <c r="CM232" s="32">
        <f t="shared" si="162"/>
        <v>0</v>
      </c>
      <c r="CN232" s="32">
        <f t="shared" si="162"/>
        <v>0</v>
      </c>
    </row>
    <row r="233" spans="1:92" ht="16.350000000000001" customHeight="1" x14ac:dyDescent="0.2">
      <c r="A233" s="2912"/>
      <c r="B233" s="3640" t="s">
        <v>268</v>
      </c>
      <c r="C233" s="3641"/>
      <c r="D233" s="2109">
        <f t="shared" si="147"/>
        <v>1</v>
      </c>
      <c r="E233" s="2110">
        <f t="shared" si="150"/>
        <v>0</v>
      </c>
      <c r="F233" s="2111">
        <f t="shared" si="151"/>
        <v>1</v>
      </c>
      <c r="G233" s="2119">
        <v>0</v>
      </c>
      <c r="H233" s="2120">
        <v>0</v>
      </c>
      <c r="I233" s="2121">
        <v>0</v>
      </c>
      <c r="J233" s="2120">
        <v>0</v>
      </c>
      <c r="K233" s="2121">
        <v>0</v>
      </c>
      <c r="L233" s="2120">
        <v>0</v>
      </c>
      <c r="M233" s="2121">
        <v>0</v>
      </c>
      <c r="N233" s="2120">
        <v>0</v>
      </c>
      <c r="O233" s="2121">
        <v>0</v>
      </c>
      <c r="P233" s="2120">
        <v>0</v>
      </c>
      <c r="Q233" s="2121">
        <v>0</v>
      </c>
      <c r="R233" s="2120">
        <v>0</v>
      </c>
      <c r="S233" s="2121">
        <v>0</v>
      </c>
      <c r="T233" s="2120">
        <v>0</v>
      </c>
      <c r="U233" s="2121">
        <v>0</v>
      </c>
      <c r="V233" s="2122">
        <v>0</v>
      </c>
      <c r="W233" s="2121">
        <v>0</v>
      </c>
      <c r="X233" s="2122">
        <v>0</v>
      </c>
      <c r="Y233" s="2121">
        <v>0</v>
      </c>
      <c r="Z233" s="2122">
        <v>0</v>
      </c>
      <c r="AA233" s="2121">
        <v>0</v>
      </c>
      <c r="AB233" s="2122">
        <v>0</v>
      </c>
      <c r="AC233" s="2121">
        <v>0</v>
      </c>
      <c r="AD233" s="2122">
        <v>1</v>
      </c>
      <c r="AE233" s="2121">
        <v>0</v>
      </c>
      <c r="AF233" s="2122">
        <v>0</v>
      </c>
      <c r="AG233" s="2121">
        <v>0</v>
      </c>
      <c r="AH233" s="2122">
        <v>0</v>
      </c>
      <c r="AI233" s="2121">
        <v>0</v>
      </c>
      <c r="AJ233" s="2122">
        <v>0</v>
      </c>
      <c r="AK233" s="2121">
        <v>0</v>
      </c>
      <c r="AL233" s="2122">
        <v>0</v>
      </c>
      <c r="AM233" s="2121">
        <v>0</v>
      </c>
      <c r="AN233" s="2122">
        <v>0</v>
      </c>
      <c r="AO233" s="2123">
        <v>0</v>
      </c>
      <c r="AP233" s="2124">
        <v>0</v>
      </c>
      <c r="AQ233" s="2125"/>
      <c r="AR233" s="2126"/>
      <c r="AS233" s="2126"/>
      <c r="AT233" s="2121"/>
      <c r="AU233" s="2127">
        <v>0</v>
      </c>
      <c r="AV233" s="2127">
        <v>0</v>
      </c>
      <c r="AW233" s="2120">
        <v>0</v>
      </c>
      <c r="AX233" s="671" t="str">
        <f t="shared" si="148"/>
        <v/>
      </c>
      <c r="BT233" s="3"/>
      <c r="BU233" s="3"/>
      <c r="BV233" s="4"/>
      <c r="BW233" s="4"/>
      <c r="CA233" s="31" t="str">
        <f t="shared" si="152"/>
        <v/>
      </c>
      <c r="CB233" s="31"/>
      <c r="CC233" s="31" t="str">
        <f t="shared" si="149"/>
        <v/>
      </c>
      <c r="CD233" s="31" t="str">
        <f t="shared" si="154"/>
        <v/>
      </c>
      <c r="CE233" s="31" t="str">
        <f t="shared" si="155"/>
        <v/>
      </c>
      <c r="CF233" s="31" t="str">
        <f t="shared" si="156"/>
        <v/>
      </c>
      <c r="CG233" s="31" t="str">
        <f t="shared" si="157"/>
        <v/>
      </c>
      <c r="CH233" s="32">
        <f t="shared" si="158"/>
        <v>0</v>
      </c>
      <c r="CI233" s="32"/>
      <c r="CJ233" s="32"/>
      <c r="CK233" s="32">
        <f t="shared" si="161"/>
        <v>0</v>
      </c>
      <c r="CL233" s="32">
        <f t="shared" si="162"/>
        <v>0</v>
      </c>
      <c r="CM233" s="32">
        <f t="shared" si="162"/>
        <v>0</v>
      </c>
      <c r="CN233" s="32">
        <f t="shared" si="162"/>
        <v>0</v>
      </c>
    </row>
    <row r="234" spans="1:92" ht="16.350000000000001" customHeight="1" x14ac:dyDescent="0.2">
      <c r="A234" s="3537"/>
      <c r="B234" s="3642" t="s">
        <v>269</v>
      </c>
      <c r="C234" s="3642"/>
      <c r="D234" s="2128">
        <f t="shared" si="147"/>
        <v>2</v>
      </c>
      <c r="E234" s="2129">
        <f t="shared" si="150"/>
        <v>1</v>
      </c>
      <c r="F234" s="2130">
        <f t="shared" si="151"/>
        <v>1</v>
      </c>
      <c r="G234" s="2102">
        <v>0</v>
      </c>
      <c r="H234" s="2103">
        <v>0</v>
      </c>
      <c r="I234" s="2104">
        <v>0</v>
      </c>
      <c r="J234" s="2103">
        <v>0</v>
      </c>
      <c r="K234" s="2104">
        <v>0</v>
      </c>
      <c r="L234" s="2103">
        <v>0</v>
      </c>
      <c r="M234" s="2104">
        <v>0</v>
      </c>
      <c r="N234" s="2103">
        <v>0</v>
      </c>
      <c r="O234" s="2104">
        <v>0</v>
      </c>
      <c r="P234" s="2103">
        <v>0</v>
      </c>
      <c r="Q234" s="2104">
        <v>0</v>
      </c>
      <c r="R234" s="2103">
        <v>0</v>
      </c>
      <c r="S234" s="2104">
        <v>0</v>
      </c>
      <c r="T234" s="2103">
        <v>0</v>
      </c>
      <c r="U234" s="2104">
        <v>0</v>
      </c>
      <c r="V234" s="2105">
        <v>0</v>
      </c>
      <c r="W234" s="2104">
        <v>0</v>
      </c>
      <c r="X234" s="2105">
        <v>0</v>
      </c>
      <c r="Y234" s="2104">
        <v>0</v>
      </c>
      <c r="Z234" s="2105">
        <v>0</v>
      </c>
      <c r="AA234" s="2104">
        <v>0</v>
      </c>
      <c r="AB234" s="2105">
        <v>0</v>
      </c>
      <c r="AC234" s="2104">
        <v>0</v>
      </c>
      <c r="AD234" s="2105">
        <v>1</v>
      </c>
      <c r="AE234" s="2104">
        <v>0</v>
      </c>
      <c r="AF234" s="2105">
        <v>0</v>
      </c>
      <c r="AG234" s="2104">
        <v>1</v>
      </c>
      <c r="AH234" s="2105">
        <v>0</v>
      </c>
      <c r="AI234" s="2104">
        <v>0</v>
      </c>
      <c r="AJ234" s="2105">
        <v>0</v>
      </c>
      <c r="AK234" s="2104">
        <v>0</v>
      </c>
      <c r="AL234" s="2105">
        <v>0</v>
      </c>
      <c r="AM234" s="2104">
        <v>0</v>
      </c>
      <c r="AN234" s="2105">
        <v>0</v>
      </c>
      <c r="AO234" s="2106">
        <v>0</v>
      </c>
      <c r="AP234" s="2107">
        <v>0</v>
      </c>
      <c r="AQ234" s="2131"/>
      <c r="AR234" s="2132"/>
      <c r="AS234" s="2132"/>
      <c r="AT234" s="2104"/>
      <c r="AU234" s="2108">
        <v>0</v>
      </c>
      <c r="AV234" s="2108">
        <v>0</v>
      </c>
      <c r="AW234" s="2103">
        <v>0</v>
      </c>
      <c r="AX234" s="671" t="str">
        <f t="shared" si="148"/>
        <v/>
      </c>
      <c r="BT234" s="3"/>
      <c r="BU234" s="3"/>
      <c r="BV234" s="4"/>
      <c r="BW234" s="4"/>
      <c r="CA234" s="31" t="str">
        <f t="shared" si="152"/>
        <v/>
      </c>
      <c r="CB234" s="31"/>
      <c r="CC234" s="31" t="str">
        <f t="shared" si="149"/>
        <v/>
      </c>
      <c r="CD234" s="31" t="str">
        <f t="shared" si="154"/>
        <v/>
      </c>
      <c r="CE234" s="31" t="str">
        <f t="shared" si="155"/>
        <v/>
      </c>
      <c r="CF234" s="31" t="str">
        <f t="shared" si="156"/>
        <v/>
      </c>
      <c r="CG234" s="31" t="str">
        <f t="shared" si="157"/>
        <v/>
      </c>
      <c r="CH234" s="32">
        <f t="shared" si="158"/>
        <v>0</v>
      </c>
      <c r="CI234" s="32"/>
      <c r="CJ234" s="32"/>
      <c r="CK234" s="32">
        <f t="shared" si="161"/>
        <v>0</v>
      </c>
      <c r="CL234" s="32">
        <f t="shared" si="162"/>
        <v>0</v>
      </c>
      <c r="CM234" s="32">
        <f t="shared" si="162"/>
        <v>0</v>
      </c>
      <c r="CN234" s="32">
        <f t="shared" si="162"/>
        <v>0</v>
      </c>
    </row>
    <row r="235" spans="1:92" ht="16.350000000000001" customHeight="1" x14ac:dyDescent="0.2">
      <c r="A235" s="3775" t="s">
        <v>93</v>
      </c>
      <c r="B235" s="3184" t="s">
        <v>264</v>
      </c>
      <c r="C235" s="3184"/>
      <c r="D235" s="1050">
        <f t="shared" si="147"/>
        <v>29</v>
      </c>
      <c r="E235" s="485">
        <f t="shared" si="150"/>
        <v>8</v>
      </c>
      <c r="F235" s="2519">
        <f t="shared" si="151"/>
        <v>21</v>
      </c>
      <c r="G235" s="1060">
        <v>0</v>
      </c>
      <c r="H235" s="459">
        <v>0</v>
      </c>
      <c r="I235" s="2517">
        <v>0</v>
      </c>
      <c r="J235" s="459">
        <v>0</v>
      </c>
      <c r="K235" s="2517">
        <v>0</v>
      </c>
      <c r="L235" s="459">
        <v>0</v>
      </c>
      <c r="M235" s="2517">
        <v>0</v>
      </c>
      <c r="N235" s="459">
        <v>0</v>
      </c>
      <c r="O235" s="2517">
        <v>0</v>
      </c>
      <c r="P235" s="459">
        <v>0</v>
      </c>
      <c r="Q235" s="2517">
        <v>0</v>
      </c>
      <c r="R235" s="459">
        <v>0</v>
      </c>
      <c r="S235" s="2517">
        <v>0</v>
      </c>
      <c r="T235" s="459">
        <v>0</v>
      </c>
      <c r="U235" s="2517">
        <v>0</v>
      </c>
      <c r="V235" s="2518">
        <v>0</v>
      </c>
      <c r="W235" s="2517">
        <v>0</v>
      </c>
      <c r="X235" s="2518">
        <v>1</v>
      </c>
      <c r="Y235" s="2517">
        <v>3</v>
      </c>
      <c r="Z235" s="2518">
        <v>2</v>
      </c>
      <c r="AA235" s="2517">
        <v>1</v>
      </c>
      <c r="AB235" s="2518">
        <v>1</v>
      </c>
      <c r="AC235" s="2517">
        <v>1</v>
      </c>
      <c r="AD235" s="2518">
        <v>7</v>
      </c>
      <c r="AE235" s="2517">
        <v>1</v>
      </c>
      <c r="AF235" s="2518">
        <v>4</v>
      </c>
      <c r="AG235" s="2517">
        <v>1</v>
      </c>
      <c r="AH235" s="2518">
        <v>6</v>
      </c>
      <c r="AI235" s="2517">
        <v>1</v>
      </c>
      <c r="AJ235" s="2518">
        <v>0</v>
      </c>
      <c r="AK235" s="2517">
        <v>0</v>
      </c>
      <c r="AL235" s="2518">
        <v>0</v>
      </c>
      <c r="AM235" s="2517">
        <v>0</v>
      </c>
      <c r="AN235" s="2518">
        <v>0</v>
      </c>
      <c r="AO235" s="471">
        <v>1</v>
      </c>
      <c r="AP235" s="472"/>
      <c r="AQ235" s="1060">
        <v>23</v>
      </c>
      <c r="AR235" s="473">
        <v>4</v>
      </c>
      <c r="AS235" s="1060">
        <v>23</v>
      </c>
      <c r="AT235" s="469"/>
      <c r="AU235" s="473">
        <v>0</v>
      </c>
      <c r="AV235" s="473">
        <v>0</v>
      </c>
      <c r="AW235" s="468">
        <v>0</v>
      </c>
      <c r="AX235" s="671" t="str">
        <f t="shared" si="148"/>
        <v/>
      </c>
      <c r="BT235" s="3"/>
      <c r="BU235" s="3"/>
      <c r="BV235" s="4"/>
      <c r="BW235" s="4"/>
      <c r="CA235" s="31" t="str">
        <f t="shared" si="152"/>
        <v/>
      </c>
      <c r="CB235" s="31" t="str">
        <f t="shared" si="153"/>
        <v/>
      </c>
      <c r="CC235" s="31" t="str">
        <f t="shared" si="149"/>
        <v/>
      </c>
      <c r="CD235" s="31" t="str">
        <f t="shared" si="154"/>
        <v/>
      </c>
      <c r="CE235" s="31" t="str">
        <f t="shared" si="155"/>
        <v/>
      </c>
      <c r="CF235" s="31" t="str">
        <f t="shared" si="156"/>
        <v/>
      </c>
      <c r="CG235" s="31" t="str">
        <f t="shared" si="157"/>
        <v/>
      </c>
      <c r="CH235" s="32">
        <f t="shared" si="158"/>
        <v>0</v>
      </c>
      <c r="CI235" s="32">
        <f t="shared" si="159"/>
        <v>0</v>
      </c>
      <c r="CJ235" s="32">
        <f t="shared" si="160"/>
        <v>0</v>
      </c>
      <c r="CK235" s="32">
        <f t="shared" si="161"/>
        <v>0</v>
      </c>
      <c r="CL235" s="32">
        <f t="shared" si="162"/>
        <v>0</v>
      </c>
      <c r="CM235" s="32">
        <f t="shared" si="162"/>
        <v>0</v>
      </c>
      <c r="CN235" s="32">
        <f t="shared" si="162"/>
        <v>0</v>
      </c>
    </row>
    <row r="236" spans="1:92" ht="16.350000000000001" customHeight="1" x14ac:dyDescent="0.2">
      <c r="A236" s="2912"/>
      <c r="B236" s="3639" t="s">
        <v>265</v>
      </c>
      <c r="C236" s="3639"/>
      <c r="D236" s="2109">
        <f t="shared" si="147"/>
        <v>70</v>
      </c>
      <c r="E236" s="2110">
        <f t="shared" si="150"/>
        <v>18</v>
      </c>
      <c r="F236" s="2111">
        <f t="shared" si="151"/>
        <v>52</v>
      </c>
      <c r="G236" s="2112">
        <v>0</v>
      </c>
      <c r="H236" s="2113">
        <v>0</v>
      </c>
      <c r="I236" s="2114">
        <v>0</v>
      </c>
      <c r="J236" s="2113">
        <v>0</v>
      </c>
      <c r="K236" s="2114">
        <v>0</v>
      </c>
      <c r="L236" s="2113">
        <v>0</v>
      </c>
      <c r="M236" s="2114">
        <v>0</v>
      </c>
      <c r="N236" s="2113">
        <v>0</v>
      </c>
      <c r="O236" s="2114">
        <v>0</v>
      </c>
      <c r="P236" s="2113">
        <v>0</v>
      </c>
      <c r="Q236" s="2114">
        <v>0</v>
      </c>
      <c r="R236" s="2113">
        <v>0</v>
      </c>
      <c r="S236" s="2114">
        <v>0</v>
      </c>
      <c r="T236" s="2113">
        <v>0</v>
      </c>
      <c r="U236" s="2114">
        <v>0</v>
      </c>
      <c r="V236" s="2115">
        <v>0</v>
      </c>
      <c r="W236" s="2114">
        <v>3</v>
      </c>
      <c r="X236" s="2115">
        <v>1</v>
      </c>
      <c r="Y236" s="2114">
        <v>1</v>
      </c>
      <c r="Z236" s="2115">
        <v>5</v>
      </c>
      <c r="AA236" s="2114">
        <v>0</v>
      </c>
      <c r="AB236" s="2115">
        <v>7</v>
      </c>
      <c r="AC236" s="2114">
        <v>3</v>
      </c>
      <c r="AD236" s="2115">
        <v>13</v>
      </c>
      <c r="AE236" s="2114">
        <v>5</v>
      </c>
      <c r="AF236" s="2115">
        <v>19</v>
      </c>
      <c r="AG236" s="2114">
        <v>2</v>
      </c>
      <c r="AH236" s="2115">
        <v>6</v>
      </c>
      <c r="AI236" s="2114">
        <v>1</v>
      </c>
      <c r="AJ236" s="2115">
        <v>1</v>
      </c>
      <c r="AK236" s="2114">
        <v>2</v>
      </c>
      <c r="AL236" s="2115">
        <v>0</v>
      </c>
      <c r="AM236" s="2114">
        <v>1</v>
      </c>
      <c r="AN236" s="2115">
        <v>0</v>
      </c>
      <c r="AO236" s="2116">
        <v>1</v>
      </c>
      <c r="AP236" s="2117"/>
      <c r="AQ236" s="2097"/>
      <c r="AR236" s="2133"/>
      <c r="AS236" s="467">
        <v>11</v>
      </c>
      <c r="AT236" s="2114"/>
      <c r="AU236" s="2118">
        <v>0</v>
      </c>
      <c r="AV236" s="2118">
        <v>0</v>
      </c>
      <c r="AW236" s="2113">
        <v>0</v>
      </c>
      <c r="AX236" s="671" t="str">
        <f t="shared" si="148"/>
        <v/>
      </c>
      <c r="BT236" s="3"/>
      <c r="BU236" s="3"/>
      <c r="BV236" s="4"/>
      <c r="BW236" s="4"/>
      <c r="CA236" s="31" t="str">
        <f t="shared" si="152"/>
        <v/>
      </c>
      <c r="CB236" s="31"/>
      <c r="CC236" s="31" t="str">
        <f t="shared" si="149"/>
        <v/>
      </c>
      <c r="CD236" s="31" t="str">
        <f t="shared" si="154"/>
        <v/>
      </c>
      <c r="CE236" s="31" t="str">
        <f t="shared" si="155"/>
        <v/>
      </c>
      <c r="CF236" s="31" t="str">
        <f t="shared" si="156"/>
        <v/>
      </c>
      <c r="CG236" s="31" t="str">
        <f t="shared" si="157"/>
        <v/>
      </c>
      <c r="CH236" s="32">
        <f t="shared" si="158"/>
        <v>0</v>
      </c>
      <c r="CI236" s="32"/>
      <c r="CJ236" s="32"/>
      <c r="CK236" s="32">
        <f t="shared" si="161"/>
        <v>0</v>
      </c>
      <c r="CL236" s="32">
        <f t="shared" si="162"/>
        <v>0</v>
      </c>
      <c r="CM236" s="32">
        <f t="shared" si="162"/>
        <v>0</v>
      </c>
      <c r="CN236" s="32">
        <f t="shared" si="162"/>
        <v>0</v>
      </c>
    </row>
    <row r="237" spans="1:92" ht="16.350000000000001" customHeight="1" x14ac:dyDescent="0.2">
      <c r="A237" s="2912"/>
      <c r="B237" s="3640" t="s">
        <v>266</v>
      </c>
      <c r="C237" s="3641"/>
      <c r="D237" s="2109">
        <f t="shared" si="147"/>
        <v>17</v>
      </c>
      <c r="E237" s="2110">
        <f t="shared" si="150"/>
        <v>3</v>
      </c>
      <c r="F237" s="2111">
        <f t="shared" si="151"/>
        <v>14</v>
      </c>
      <c r="G237" s="2112">
        <v>0</v>
      </c>
      <c r="H237" s="2113">
        <v>0</v>
      </c>
      <c r="I237" s="2114">
        <v>0</v>
      </c>
      <c r="J237" s="2113">
        <v>0</v>
      </c>
      <c r="K237" s="2114">
        <v>0</v>
      </c>
      <c r="L237" s="2113">
        <v>0</v>
      </c>
      <c r="M237" s="2114">
        <v>0</v>
      </c>
      <c r="N237" s="2113">
        <v>0</v>
      </c>
      <c r="O237" s="2114">
        <v>0</v>
      </c>
      <c r="P237" s="2113">
        <v>0</v>
      </c>
      <c r="Q237" s="2114">
        <v>0</v>
      </c>
      <c r="R237" s="2113">
        <v>0</v>
      </c>
      <c r="S237" s="2114">
        <v>0</v>
      </c>
      <c r="T237" s="2113">
        <v>0</v>
      </c>
      <c r="U237" s="2114">
        <v>0</v>
      </c>
      <c r="V237" s="2115">
        <v>0</v>
      </c>
      <c r="W237" s="2114">
        <v>0</v>
      </c>
      <c r="X237" s="2115">
        <v>0</v>
      </c>
      <c r="Y237" s="2114">
        <v>0</v>
      </c>
      <c r="Z237" s="2115">
        <v>1</v>
      </c>
      <c r="AA237" s="2114">
        <v>0</v>
      </c>
      <c r="AB237" s="2115">
        <v>1</v>
      </c>
      <c r="AC237" s="2114">
        <v>0</v>
      </c>
      <c r="AD237" s="2115">
        <v>5</v>
      </c>
      <c r="AE237" s="2114">
        <v>1</v>
      </c>
      <c r="AF237" s="2115">
        <v>4</v>
      </c>
      <c r="AG237" s="2114">
        <v>1</v>
      </c>
      <c r="AH237" s="2115">
        <v>2</v>
      </c>
      <c r="AI237" s="2114">
        <v>0</v>
      </c>
      <c r="AJ237" s="2115">
        <v>1</v>
      </c>
      <c r="AK237" s="2114">
        <v>0</v>
      </c>
      <c r="AL237" s="2115">
        <v>0</v>
      </c>
      <c r="AM237" s="2114">
        <v>1</v>
      </c>
      <c r="AN237" s="2115">
        <v>0</v>
      </c>
      <c r="AO237" s="2116">
        <v>1</v>
      </c>
      <c r="AP237" s="2117"/>
      <c r="AQ237" s="2097"/>
      <c r="AR237" s="2133"/>
      <c r="AS237" s="2133"/>
      <c r="AT237" s="2114"/>
      <c r="AU237" s="2118">
        <v>0</v>
      </c>
      <c r="AV237" s="2118">
        <v>0</v>
      </c>
      <c r="AW237" s="2113">
        <v>0</v>
      </c>
      <c r="AX237" s="671" t="str">
        <f t="shared" si="148"/>
        <v/>
      </c>
      <c r="BT237" s="3"/>
      <c r="BU237" s="3"/>
      <c r="BV237" s="4"/>
      <c r="BW237" s="4"/>
      <c r="CA237" s="31" t="str">
        <f t="shared" si="152"/>
        <v/>
      </c>
      <c r="CB237" s="31"/>
      <c r="CC237" s="31" t="str">
        <f t="shared" si="149"/>
        <v/>
      </c>
      <c r="CD237" s="31" t="str">
        <f t="shared" si="154"/>
        <v/>
      </c>
      <c r="CE237" s="31" t="str">
        <f t="shared" si="155"/>
        <v/>
      </c>
      <c r="CF237" s="31" t="str">
        <f t="shared" si="156"/>
        <v/>
      </c>
      <c r="CG237" s="31" t="str">
        <f t="shared" si="157"/>
        <v/>
      </c>
      <c r="CH237" s="32">
        <f t="shared" si="158"/>
        <v>0</v>
      </c>
      <c r="CI237" s="32"/>
      <c r="CJ237" s="32"/>
      <c r="CK237" s="32">
        <f t="shared" si="161"/>
        <v>0</v>
      </c>
      <c r="CL237" s="32">
        <f t="shared" si="162"/>
        <v>0</v>
      </c>
      <c r="CM237" s="32">
        <f t="shared" si="162"/>
        <v>0</v>
      </c>
      <c r="CN237" s="32">
        <f t="shared" si="162"/>
        <v>0</v>
      </c>
    </row>
    <row r="238" spans="1:92" ht="16.350000000000001" customHeight="1" x14ac:dyDescent="0.2">
      <c r="A238" s="2912"/>
      <c r="B238" s="3639" t="s">
        <v>267</v>
      </c>
      <c r="C238" s="3639"/>
      <c r="D238" s="2109">
        <f t="shared" si="147"/>
        <v>36</v>
      </c>
      <c r="E238" s="2110">
        <f t="shared" si="150"/>
        <v>11</v>
      </c>
      <c r="F238" s="2111">
        <f t="shared" si="151"/>
        <v>25</v>
      </c>
      <c r="G238" s="2119">
        <v>0</v>
      </c>
      <c r="H238" s="2120">
        <v>0</v>
      </c>
      <c r="I238" s="2121">
        <v>0</v>
      </c>
      <c r="J238" s="2120">
        <v>0</v>
      </c>
      <c r="K238" s="2121">
        <v>0</v>
      </c>
      <c r="L238" s="2120">
        <v>0</v>
      </c>
      <c r="M238" s="2121">
        <v>0</v>
      </c>
      <c r="N238" s="2120">
        <v>0</v>
      </c>
      <c r="O238" s="2121">
        <v>0</v>
      </c>
      <c r="P238" s="2120">
        <v>0</v>
      </c>
      <c r="Q238" s="2121">
        <v>0</v>
      </c>
      <c r="R238" s="2120">
        <v>0</v>
      </c>
      <c r="S238" s="2121">
        <v>0</v>
      </c>
      <c r="T238" s="2120">
        <v>0</v>
      </c>
      <c r="U238" s="2121">
        <v>0</v>
      </c>
      <c r="V238" s="2122">
        <v>0</v>
      </c>
      <c r="W238" s="2121">
        <v>2</v>
      </c>
      <c r="X238" s="2122">
        <v>1</v>
      </c>
      <c r="Y238" s="2121">
        <v>0</v>
      </c>
      <c r="Z238" s="2122">
        <v>4</v>
      </c>
      <c r="AA238" s="2121">
        <v>0</v>
      </c>
      <c r="AB238" s="2122">
        <v>2</v>
      </c>
      <c r="AC238" s="2121">
        <v>2</v>
      </c>
      <c r="AD238" s="2122">
        <v>7</v>
      </c>
      <c r="AE238" s="2121">
        <v>3</v>
      </c>
      <c r="AF238" s="2122">
        <v>7</v>
      </c>
      <c r="AG238" s="2121">
        <v>1</v>
      </c>
      <c r="AH238" s="2122">
        <v>3</v>
      </c>
      <c r="AI238" s="2121">
        <v>1</v>
      </c>
      <c r="AJ238" s="2122">
        <v>1</v>
      </c>
      <c r="AK238" s="2121">
        <v>1</v>
      </c>
      <c r="AL238" s="2122">
        <v>0</v>
      </c>
      <c r="AM238" s="2121">
        <v>1</v>
      </c>
      <c r="AN238" s="2122">
        <v>0</v>
      </c>
      <c r="AO238" s="2123">
        <v>1</v>
      </c>
      <c r="AP238" s="2124"/>
      <c r="AQ238" s="2097"/>
      <c r="AR238" s="2133"/>
      <c r="AS238" s="2133"/>
      <c r="AT238" s="2121"/>
      <c r="AU238" s="2127">
        <v>0</v>
      </c>
      <c r="AV238" s="2127">
        <v>0</v>
      </c>
      <c r="AW238" s="2120">
        <v>0</v>
      </c>
      <c r="AX238" s="671" t="str">
        <f t="shared" si="148"/>
        <v/>
      </c>
      <c r="BT238" s="3"/>
      <c r="BU238" s="3"/>
      <c r="BV238" s="4"/>
      <c r="BW238" s="4"/>
      <c r="CA238" s="31" t="str">
        <f t="shared" si="152"/>
        <v/>
      </c>
      <c r="CB238" s="31"/>
      <c r="CC238" s="31" t="str">
        <f t="shared" si="149"/>
        <v/>
      </c>
      <c r="CD238" s="31" t="str">
        <f t="shared" si="154"/>
        <v/>
      </c>
      <c r="CE238" s="31" t="str">
        <f t="shared" si="155"/>
        <v/>
      </c>
      <c r="CF238" s="31" t="str">
        <f t="shared" si="156"/>
        <v/>
      </c>
      <c r="CG238" s="31" t="str">
        <f t="shared" si="157"/>
        <v/>
      </c>
      <c r="CH238" s="32">
        <f t="shared" si="158"/>
        <v>0</v>
      </c>
      <c r="CI238" s="32"/>
      <c r="CJ238" s="32"/>
      <c r="CK238" s="32">
        <f t="shared" si="161"/>
        <v>0</v>
      </c>
      <c r="CL238" s="32">
        <f t="shared" si="162"/>
        <v>0</v>
      </c>
      <c r="CM238" s="32">
        <f t="shared" si="162"/>
        <v>0</v>
      </c>
      <c r="CN238" s="32">
        <f t="shared" si="162"/>
        <v>0</v>
      </c>
    </row>
    <row r="239" spans="1:92" ht="16.350000000000001" customHeight="1" x14ac:dyDescent="0.2">
      <c r="A239" s="2912"/>
      <c r="B239" s="3640" t="s">
        <v>268</v>
      </c>
      <c r="C239" s="3641"/>
      <c r="D239" s="2109">
        <f t="shared" si="147"/>
        <v>2</v>
      </c>
      <c r="E239" s="2110">
        <f t="shared" si="150"/>
        <v>1</v>
      </c>
      <c r="F239" s="2111">
        <f t="shared" si="151"/>
        <v>1</v>
      </c>
      <c r="G239" s="2119">
        <v>0</v>
      </c>
      <c r="H239" s="2120">
        <v>0</v>
      </c>
      <c r="I239" s="2121">
        <v>0</v>
      </c>
      <c r="J239" s="2120">
        <v>0</v>
      </c>
      <c r="K239" s="2121">
        <v>0</v>
      </c>
      <c r="L239" s="2120">
        <v>0</v>
      </c>
      <c r="M239" s="2121">
        <v>0</v>
      </c>
      <c r="N239" s="2120">
        <v>0</v>
      </c>
      <c r="O239" s="2121">
        <v>0</v>
      </c>
      <c r="P239" s="2120">
        <v>0</v>
      </c>
      <c r="Q239" s="2121">
        <v>0</v>
      </c>
      <c r="R239" s="2120">
        <v>0</v>
      </c>
      <c r="S239" s="2121">
        <v>0</v>
      </c>
      <c r="T239" s="2120">
        <v>0</v>
      </c>
      <c r="U239" s="2121">
        <v>0</v>
      </c>
      <c r="V239" s="2122">
        <v>0</v>
      </c>
      <c r="W239" s="2121">
        <v>0</v>
      </c>
      <c r="X239" s="2122">
        <v>0</v>
      </c>
      <c r="Y239" s="2121">
        <v>0</v>
      </c>
      <c r="Z239" s="2122">
        <v>0</v>
      </c>
      <c r="AA239" s="2121">
        <v>0</v>
      </c>
      <c r="AB239" s="2122">
        <v>0</v>
      </c>
      <c r="AC239" s="2121">
        <v>1</v>
      </c>
      <c r="AD239" s="2122">
        <v>0</v>
      </c>
      <c r="AE239" s="2121">
        <v>0</v>
      </c>
      <c r="AF239" s="2122">
        <v>0</v>
      </c>
      <c r="AG239" s="2121">
        <v>0</v>
      </c>
      <c r="AH239" s="2122">
        <v>1</v>
      </c>
      <c r="AI239" s="2121">
        <v>0</v>
      </c>
      <c r="AJ239" s="2122">
        <v>0</v>
      </c>
      <c r="AK239" s="2121">
        <v>0</v>
      </c>
      <c r="AL239" s="2122">
        <v>0</v>
      </c>
      <c r="AM239" s="2121">
        <v>0</v>
      </c>
      <c r="AN239" s="2122">
        <v>0</v>
      </c>
      <c r="AO239" s="2123">
        <v>0</v>
      </c>
      <c r="AP239" s="2124"/>
      <c r="AQ239" s="2125"/>
      <c r="AR239" s="2126"/>
      <c r="AS239" s="2126"/>
      <c r="AT239" s="2121"/>
      <c r="AU239" s="2127">
        <v>0</v>
      </c>
      <c r="AV239" s="2127">
        <v>0</v>
      </c>
      <c r="AW239" s="2120">
        <v>0</v>
      </c>
      <c r="AX239" s="671" t="str">
        <f t="shared" si="148"/>
        <v/>
      </c>
      <c r="BT239" s="3"/>
      <c r="BU239" s="3"/>
      <c r="BV239" s="4"/>
      <c r="BW239" s="4"/>
      <c r="CA239" s="31" t="str">
        <f t="shared" si="152"/>
        <v/>
      </c>
      <c r="CB239" s="31"/>
      <c r="CC239" s="31" t="str">
        <f t="shared" si="149"/>
        <v/>
      </c>
      <c r="CD239" s="31" t="str">
        <f t="shared" si="154"/>
        <v/>
      </c>
      <c r="CE239" s="31" t="str">
        <f t="shared" si="155"/>
        <v/>
      </c>
      <c r="CF239" s="31" t="str">
        <f t="shared" si="156"/>
        <v/>
      </c>
      <c r="CG239" s="31" t="str">
        <f t="shared" si="157"/>
        <v/>
      </c>
      <c r="CH239" s="32">
        <f t="shared" si="158"/>
        <v>0</v>
      </c>
      <c r="CI239" s="32"/>
      <c r="CJ239" s="32"/>
      <c r="CK239" s="32">
        <f t="shared" si="161"/>
        <v>0</v>
      </c>
      <c r="CL239" s="32">
        <f t="shared" si="162"/>
        <v>0</v>
      </c>
      <c r="CM239" s="32">
        <f t="shared" si="162"/>
        <v>0</v>
      </c>
      <c r="CN239" s="32">
        <f t="shared" si="162"/>
        <v>0</v>
      </c>
    </row>
    <row r="240" spans="1:92" ht="16.350000000000001" customHeight="1" x14ac:dyDescent="0.2">
      <c r="A240" s="3537"/>
      <c r="B240" s="3555" t="s">
        <v>269</v>
      </c>
      <c r="C240" s="3555"/>
      <c r="D240" s="2128">
        <f t="shared" si="147"/>
        <v>1</v>
      </c>
      <c r="E240" s="2129">
        <f t="shared" si="150"/>
        <v>0</v>
      </c>
      <c r="F240" s="2130">
        <f t="shared" si="151"/>
        <v>1</v>
      </c>
      <c r="G240" s="2102">
        <v>0</v>
      </c>
      <c r="H240" s="2103">
        <v>0</v>
      </c>
      <c r="I240" s="2104">
        <v>0</v>
      </c>
      <c r="J240" s="2103">
        <v>0</v>
      </c>
      <c r="K240" s="2104">
        <v>0</v>
      </c>
      <c r="L240" s="2103">
        <v>0</v>
      </c>
      <c r="M240" s="2104">
        <v>0</v>
      </c>
      <c r="N240" s="2103">
        <v>0</v>
      </c>
      <c r="O240" s="2104">
        <v>0</v>
      </c>
      <c r="P240" s="2103">
        <v>0</v>
      </c>
      <c r="Q240" s="2104">
        <v>0</v>
      </c>
      <c r="R240" s="2103">
        <v>0</v>
      </c>
      <c r="S240" s="2104">
        <v>0</v>
      </c>
      <c r="T240" s="2103">
        <v>0</v>
      </c>
      <c r="U240" s="2104">
        <v>0</v>
      </c>
      <c r="V240" s="2105">
        <v>0</v>
      </c>
      <c r="W240" s="2104">
        <v>0</v>
      </c>
      <c r="X240" s="2105">
        <v>0</v>
      </c>
      <c r="Y240" s="2104">
        <v>0</v>
      </c>
      <c r="Z240" s="2105">
        <v>0</v>
      </c>
      <c r="AA240" s="2104">
        <v>0</v>
      </c>
      <c r="AB240" s="2105">
        <v>0</v>
      </c>
      <c r="AC240" s="2104">
        <v>0</v>
      </c>
      <c r="AD240" s="2105">
        <v>0</v>
      </c>
      <c r="AE240" s="2104">
        <v>0</v>
      </c>
      <c r="AF240" s="2105">
        <v>1</v>
      </c>
      <c r="AG240" s="2104">
        <v>0</v>
      </c>
      <c r="AH240" s="2105">
        <v>0</v>
      </c>
      <c r="AI240" s="2104">
        <v>0</v>
      </c>
      <c r="AJ240" s="2105">
        <v>0</v>
      </c>
      <c r="AK240" s="2104">
        <v>0</v>
      </c>
      <c r="AL240" s="2105">
        <v>0</v>
      </c>
      <c r="AM240" s="2104">
        <v>0</v>
      </c>
      <c r="AN240" s="2105">
        <v>0</v>
      </c>
      <c r="AO240" s="2106">
        <v>0</v>
      </c>
      <c r="AP240" s="2107"/>
      <c r="AQ240" s="2131"/>
      <c r="AR240" s="2132"/>
      <c r="AS240" s="2132"/>
      <c r="AT240" s="2104"/>
      <c r="AU240" s="2108">
        <v>0</v>
      </c>
      <c r="AV240" s="2108">
        <v>0</v>
      </c>
      <c r="AW240" s="2103">
        <v>0</v>
      </c>
      <c r="AX240" s="671" t="str">
        <f t="shared" si="148"/>
        <v/>
      </c>
      <c r="BT240" s="3"/>
      <c r="BU240" s="3"/>
      <c r="BV240" s="4"/>
      <c r="BW240" s="4"/>
      <c r="CA240" s="31" t="str">
        <f t="shared" si="152"/>
        <v/>
      </c>
      <c r="CB240" s="31"/>
      <c r="CC240" s="31" t="str">
        <f t="shared" si="149"/>
        <v/>
      </c>
      <c r="CD240" s="31" t="str">
        <f t="shared" si="154"/>
        <v/>
      </c>
      <c r="CE240" s="31" t="str">
        <f t="shared" si="155"/>
        <v/>
      </c>
      <c r="CF240" s="31" t="str">
        <f t="shared" si="156"/>
        <v/>
      </c>
      <c r="CG240" s="31" t="str">
        <f t="shared" si="157"/>
        <v/>
      </c>
      <c r="CH240" s="32">
        <f t="shared" si="158"/>
        <v>0</v>
      </c>
      <c r="CI240" s="32"/>
      <c r="CJ240" s="32"/>
      <c r="CK240" s="32">
        <f t="shared" si="161"/>
        <v>0</v>
      </c>
      <c r="CL240" s="32">
        <f t="shared" si="162"/>
        <v>0</v>
      </c>
      <c r="CM240" s="32">
        <f t="shared" si="162"/>
        <v>0</v>
      </c>
      <c r="CN240" s="32">
        <f t="shared" si="162"/>
        <v>0</v>
      </c>
    </row>
    <row r="241" spans="1:92" ht="16.350000000000001" customHeight="1" x14ac:dyDescent="0.2">
      <c r="A241" s="3775" t="s">
        <v>270</v>
      </c>
      <c r="B241" s="3184" t="s">
        <v>264</v>
      </c>
      <c r="C241" s="3184"/>
      <c r="D241" s="1050">
        <f>SUM(E241+F241)</f>
        <v>17</v>
      </c>
      <c r="E241" s="485">
        <f t="shared" ref="E241:E270" si="163">SUM(G241+I241+K241+M241+O241+Q241+S241+U241+W241+Y241+AA241+AC241+AE241+AG241+AI241+AK241+AM241)</f>
        <v>10</v>
      </c>
      <c r="F241" s="2519">
        <f t="shared" si="151"/>
        <v>7</v>
      </c>
      <c r="G241" s="1060">
        <v>0</v>
      </c>
      <c r="H241" s="459">
        <v>0</v>
      </c>
      <c r="I241" s="2517">
        <v>0</v>
      </c>
      <c r="J241" s="459">
        <v>1</v>
      </c>
      <c r="K241" s="2517">
        <v>0</v>
      </c>
      <c r="L241" s="459">
        <v>0</v>
      </c>
      <c r="M241" s="2517">
        <v>1</v>
      </c>
      <c r="N241" s="459">
        <v>1</v>
      </c>
      <c r="O241" s="2517">
        <v>1</v>
      </c>
      <c r="P241" s="459">
        <v>1</v>
      </c>
      <c r="Q241" s="2517">
        <v>0</v>
      </c>
      <c r="R241" s="459">
        <v>1</v>
      </c>
      <c r="S241" s="2517">
        <v>1</v>
      </c>
      <c r="T241" s="459">
        <v>2</v>
      </c>
      <c r="U241" s="2517">
        <v>4</v>
      </c>
      <c r="V241" s="459">
        <v>0</v>
      </c>
      <c r="W241" s="2517">
        <v>3</v>
      </c>
      <c r="X241" s="459">
        <v>1</v>
      </c>
      <c r="Y241" s="2517">
        <v>0</v>
      </c>
      <c r="Z241" s="459">
        <v>0</v>
      </c>
      <c r="AA241" s="2517">
        <v>0</v>
      </c>
      <c r="AB241" s="459">
        <v>0</v>
      </c>
      <c r="AC241" s="2517">
        <v>0</v>
      </c>
      <c r="AD241" s="459">
        <v>0</v>
      </c>
      <c r="AE241" s="2517">
        <v>0</v>
      </c>
      <c r="AF241" s="459">
        <v>0</v>
      </c>
      <c r="AG241" s="2517">
        <v>0</v>
      </c>
      <c r="AH241" s="459">
        <v>0</v>
      </c>
      <c r="AI241" s="2517">
        <v>0</v>
      </c>
      <c r="AJ241" s="459">
        <v>0</v>
      </c>
      <c r="AK241" s="2517">
        <v>0</v>
      </c>
      <c r="AL241" s="459">
        <v>0</v>
      </c>
      <c r="AM241" s="2517">
        <v>0</v>
      </c>
      <c r="AN241" s="459">
        <v>0</v>
      </c>
      <c r="AO241" s="1062">
        <v>0</v>
      </c>
      <c r="AP241" s="488"/>
      <c r="AQ241" s="1060">
        <v>1</v>
      </c>
      <c r="AR241" s="473">
        <v>14</v>
      </c>
      <c r="AS241" s="1060">
        <v>8</v>
      </c>
      <c r="AT241" s="469"/>
      <c r="AU241" s="473">
        <v>0</v>
      </c>
      <c r="AV241" s="473">
        <v>0</v>
      </c>
      <c r="AW241" s="468">
        <v>0</v>
      </c>
      <c r="AX241" s="671" t="str">
        <f t="shared" si="148"/>
        <v/>
      </c>
      <c r="BT241" s="3"/>
      <c r="BU241" s="3"/>
      <c r="BV241" s="4"/>
      <c r="BW241" s="4"/>
      <c r="CA241" s="31" t="str">
        <f t="shared" si="152"/>
        <v/>
      </c>
      <c r="CB241" s="31" t="str">
        <f t="shared" si="153"/>
        <v/>
      </c>
      <c r="CC241" s="31" t="str">
        <f t="shared" si="149"/>
        <v/>
      </c>
      <c r="CD241" s="31" t="str">
        <f t="shared" si="154"/>
        <v/>
      </c>
      <c r="CE241" s="31" t="str">
        <f t="shared" si="155"/>
        <v/>
      </c>
      <c r="CF241" s="31" t="str">
        <f t="shared" si="156"/>
        <v/>
      </c>
      <c r="CG241" s="31" t="str">
        <f t="shared" si="157"/>
        <v/>
      </c>
      <c r="CH241" s="32"/>
      <c r="CI241" s="32">
        <f t="shared" si="159"/>
        <v>0</v>
      </c>
      <c r="CJ241" s="32">
        <f t="shared" si="160"/>
        <v>0</v>
      </c>
      <c r="CK241" s="32">
        <f t="shared" si="161"/>
        <v>0</v>
      </c>
      <c r="CL241" s="32">
        <f t="shared" si="162"/>
        <v>0</v>
      </c>
      <c r="CM241" s="32">
        <f t="shared" si="162"/>
        <v>0</v>
      </c>
      <c r="CN241" s="32">
        <f t="shared" si="162"/>
        <v>0</v>
      </c>
    </row>
    <row r="242" spans="1:92" ht="16.350000000000001" customHeight="1" x14ac:dyDescent="0.2">
      <c r="A242" s="2912"/>
      <c r="B242" s="3639" t="s">
        <v>265</v>
      </c>
      <c r="C242" s="3639"/>
      <c r="D242" s="2109">
        <f t="shared" si="147"/>
        <v>33</v>
      </c>
      <c r="E242" s="2110">
        <f t="shared" si="163"/>
        <v>19</v>
      </c>
      <c r="F242" s="2111">
        <f t="shared" si="151"/>
        <v>14</v>
      </c>
      <c r="G242" s="2112">
        <v>0</v>
      </c>
      <c r="H242" s="2113">
        <v>1</v>
      </c>
      <c r="I242" s="2114">
        <v>1</v>
      </c>
      <c r="J242" s="2113">
        <v>0</v>
      </c>
      <c r="K242" s="2114">
        <v>0</v>
      </c>
      <c r="L242" s="2113">
        <v>0</v>
      </c>
      <c r="M242" s="2114">
        <v>0</v>
      </c>
      <c r="N242" s="2113">
        <v>2</v>
      </c>
      <c r="O242" s="2114">
        <v>3</v>
      </c>
      <c r="P242" s="2113">
        <v>2</v>
      </c>
      <c r="Q242" s="2114">
        <v>1</v>
      </c>
      <c r="R242" s="2113">
        <v>0</v>
      </c>
      <c r="S242" s="2114">
        <v>8</v>
      </c>
      <c r="T242" s="2113">
        <v>4</v>
      </c>
      <c r="U242" s="2114">
        <v>3</v>
      </c>
      <c r="V242" s="2113">
        <v>2</v>
      </c>
      <c r="W242" s="2114">
        <v>3</v>
      </c>
      <c r="X242" s="2113">
        <v>2</v>
      </c>
      <c r="Y242" s="2114">
        <v>0</v>
      </c>
      <c r="Z242" s="2113">
        <v>1</v>
      </c>
      <c r="AA242" s="2114">
        <v>0</v>
      </c>
      <c r="AB242" s="2113">
        <v>0</v>
      </c>
      <c r="AC242" s="2114">
        <v>0</v>
      </c>
      <c r="AD242" s="2113">
        <v>0</v>
      </c>
      <c r="AE242" s="2114">
        <v>0</v>
      </c>
      <c r="AF242" s="2113">
        <v>0</v>
      </c>
      <c r="AG242" s="2114">
        <v>0</v>
      </c>
      <c r="AH242" s="2113">
        <v>0</v>
      </c>
      <c r="AI242" s="2114">
        <v>0</v>
      </c>
      <c r="AJ242" s="2113">
        <v>0</v>
      </c>
      <c r="AK242" s="2114">
        <v>0</v>
      </c>
      <c r="AL242" s="2113">
        <v>0</v>
      </c>
      <c r="AM242" s="2114">
        <v>0</v>
      </c>
      <c r="AN242" s="2113">
        <v>0</v>
      </c>
      <c r="AO242" s="2116">
        <v>0</v>
      </c>
      <c r="AP242" s="2134"/>
      <c r="AQ242" s="2097"/>
      <c r="AR242" s="2133"/>
      <c r="AS242" s="467">
        <v>6</v>
      </c>
      <c r="AT242" s="2114"/>
      <c r="AU242" s="2118">
        <v>0</v>
      </c>
      <c r="AV242" s="2118">
        <v>0</v>
      </c>
      <c r="AW242" s="2113">
        <v>0</v>
      </c>
      <c r="AX242" s="671" t="str">
        <f t="shared" si="148"/>
        <v/>
      </c>
      <c r="BT242" s="3"/>
      <c r="BU242" s="3"/>
      <c r="BV242" s="4"/>
      <c r="BW242" s="4"/>
      <c r="CA242" s="31" t="str">
        <f t="shared" si="152"/>
        <v/>
      </c>
      <c r="CB242" s="31"/>
      <c r="CC242" s="31" t="str">
        <f t="shared" si="149"/>
        <v/>
      </c>
      <c r="CD242" s="31" t="str">
        <f t="shared" si="154"/>
        <v/>
      </c>
      <c r="CE242" s="31" t="str">
        <f t="shared" si="155"/>
        <v/>
      </c>
      <c r="CF242" s="31" t="str">
        <f t="shared" si="156"/>
        <v/>
      </c>
      <c r="CG242" s="31" t="str">
        <f t="shared" si="157"/>
        <v/>
      </c>
      <c r="CH242" s="32"/>
      <c r="CI242" s="32"/>
      <c r="CJ242" s="32"/>
      <c r="CK242" s="32">
        <f t="shared" si="161"/>
        <v>0</v>
      </c>
      <c r="CL242" s="32">
        <f t="shared" si="162"/>
        <v>0</v>
      </c>
      <c r="CM242" s="32">
        <f t="shared" si="162"/>
        <v>0</v>
      </c>
      <c r="CN242" s="32">
        <f t="shared" si="162"/>
        <v>0</v>
      </c>
    </row>
    <row r="243" spans="1:92" ht="16.350000000000001" customHeight="1" x14ac:dyDescent="0.2">
      <c r="A243" s="2912"/>
      <c r="B243" s="3639" t="s">
        <v>266</v>
      </c>
      <c r="C243" s="3639"/>
      <c r="D243" s="2109">
        <f t="shared" si="147"/>
        <v>17</v>
      </c>
      <c r="E243" s="2110">
        <f t="shared" si="163"/>
        <v>10</v>
      </c>
      <c r="F243" s="2111">
        <f t="shared" si="151"/>
        <v>7</v>
      </c>
      <c r="G243" s="2112">
        <v>0</v>
      </c>
      <c r="H243" s="2113">
        <v>0</v>
      </c>
      <c r="I243" s="2114">
        <v>0</v>
      </c>
      <c r="J243" s="2113">
        <v>1</v>
      </c>
      <c r="K243" s="2114">
        <v>0</v>
      </c>
      <c r="L243" s="2113">
        <v>0</v>
      </c>
      <c r="M243" s="2114">
        <v>1</v>
      </c>
      <c r="N243" s="2113">
        <v>1</v>
      </c>
      <c r="O243" s="2114">
        <v>1</v>
      </c>
      <c r="P243" s="2113">
        <v>1</v>
      </c>
      <c r="Q243" s="2114">
        <v>0</v>
      </c>
      <c r="R243" s="2113">
        <v>1</v>
      </c>
      <c r="S243" s="2114">
        <v>1</v>
      </c>
      <c r="T243" s="2113">
        <v>2</v>
      </c>
      <c r="U243" s="2114">
        <v>4</v>
      </c>
      <c r="V243" s="2113">
        <v>0</v>
      </c>
      <c r="W243" s="2114">
        <v>3</v>
      </c>
      <c r="X243" s="2113">
        <v>1</v>
      </c>
      <c r="Y243" s="2114">
        <v>0</v>
      </c>
      <c r="Z243" s="2113">
        <v>0</v>
      </c>
      <c r="AA243" s="2114">
        <v>0</v>
      </c>
      <c r="AB243" s="2113">
        <v>0</v>
      </c>
      <c r="AC243" s="2114">
        <v>0</v>
      </c>
      <c r="AD243" s="2113">
        <v>0</v>
      </c>
      <c r="AE243" s="2114">
        <v>0</v>
      </c>
      <c r="AF243" s="2113">
        <v>0</v>
      </c>
      <c r="AG243" s="2114">
        <v>0</v>
      </c>
      <c r="AH243" s="2113">
        <v>0</v>
      </c>
      <c r="AI243" s="2114">
        <v>0</v>
      </c>
      <c r="AJ243" s="2113">
        <v>0</v>
      </c>
      <c r="AK243" s="2114">
        <v>0</v>
      </c>
      <c r="AL243" s="2113">
        <v>0</v>
      </c>
      <c r="AM243" s="2114">
        <v>0</v>
      </c>
      <c r="AN243" s="2113">
        <v>0</v>
      </c>
      <c r="AO243" s="2116">
        <v>0</v>
      </c>
      <c r="AP243" s="2134"/>
      <c r="AQ243" s="2097"/>
      <c r="AR243" s="2133"/>
      <c r="AS243" s="2133"/>
      <c r="AT243" s="2114"/>
      <c r="AU243" s="2118">
        <v>0</v>
      </c>
      <c r="AV243" s="2118">
        <v>0</v>
      </c>
      <c r="AW243" s="2113">
        <v>0</v>
      </c>
      <c r="AX243" s="671" t="str">
        <f t="shared" si="148"/>
        <v/>
      </c>
      <c r="BT243" s="3"/>
      <c r="BU243" s="3"/>
      <c r="BV243" s="4"/>
      <c r="BW243" s="4"/>
      <c r="CA243" s="31" t="str">
        <f t="shared" si="152"/>
        <v/>
      </c>
      <c r="CB243" s="31"/>
      <c r="CC243" s="31" t="str">
        <f t="shared" si="149"/>
        <v/>
      </c>
      <c r="CD243" s="31" t="str">
        <f t="shared" si="154"/>
        <v/>
      </c>
      <c r="CE243" s="31" t="str">
        <f t="shared" si="155"/>
        <v/>
      </c>
      <c r="CF243" s="31" t="str">
        <f t="shared" si="156"/>
        <v/>
      </c>
      <c r="CG243" s="31" t="str">
        <f t="shared" si="157"/>
        <v/>
      </c>
      <c r="CH243" s="32"/>
      <c r="CI243" s="32"/>
      <c r="CJ243" s="32"/>
      <c r="CK243" s="32">
        <f t="shared" si="161"/>
        <v>0</v>
      </c>
      <c r="CL243" s="32">
        <f t="shared" si="162"/>
        <v>0</v>
      </c>
      <c r="CM243" s="32">
        <f t="shared" si="162"/>
        <v>0</v>
      </c>
      <c r="CN243" s="32">
        <f t="shared" si="162"/>
        <v>0</v>
      </c>
    </row>
    <row r="244" spans="1:92" ht="16.350000000000001" customHeight="1" x14ac:dyDescent="0.2">
      <c r="A244" s="2912"/>
      <c r="B244" s="3639" t="s">
        <v>267</v>
      </c>
      <c r="C244" s="3639"/>
      <c r="D244" s="2109">
        <f t="shared" si="147"/>
        <v>14</v>
      </c>
      <c r="E244" s="2110">
        <f t="shared" si="163"/>
        <v>8</v>
      </c>
      <c r="F244" s="2111">
        <f t="shared" si="151"/>
        <v>6</v>
      </c>
      <c r="G244" s="2119">
        <v>0</v>
      </c>
      <c r="H244" s="2120">
        <v>0</v>
      </c>
      <c r="I244" s="2121">
        <v>1</v>
      </c>
      <c r="J244" s="2120">
        <v>0</v>
      </c>
      <c r="K244" s="2121">
        <v>0</v>
      </c>
      <c r="L244" s="2120">
        <v>0</v>
      </c>
      <c r="M244" s="2121">
        <v>0</v>
      </c>
      <c r="N244" s="2120">
        <v>0</v>
      </c>
      <c r="O244" s="2121">
        <v>2</v>
      </c>
      <c r="P244" s="2120">
        <v>0</v>
      </c>
      <c r="Q244" s="2121">
        <v>0</v>
      </c>
      <c r="R244" s="2120">
        <v>0</v>
      </c>
      <c r="S244" s="2121">
        <v>2</v>
      </c>
      <c r="T244" s="2120">
        <v>3</v>
      </c>
      <c r="U244" s="2121">
        <v>1</v>
      </c>
      <c r="V244" s="2120">
        <v>1</v>
      </c>
      <c r="W244" s="2121">
        <v>2</v>
      </c>
      <c r="X244" s="2120">
        <v>0</v>
      </c>
      <c r="Y244" s="2121">
        <v>0</v>
      </c>
      <c r="Z244" s="2120">
        <v>2</v>
      </c>
      <c r="AA244" s="2121">
        <v>0</v>
      </c>
      <c r="AB244" s="2120">
        <v>0</v>
      </c>
      <c r="AC244" s="2121">
        <v>0</v>
      </c>
      <c r="AD244" s="2120">
        <v>0</v>
      </c>
      <c r="AE244" s="2121">
        <v>0</v>
      </c>
      <c r="AF244" s="2120">
        <v>0</v>
      </c>
      <c r="AG244" s="2121">
        <v>0</v>
      </c>
      <c r="AH244" s="2120">
        <v>0</v>
      </c>
      <c r="AI244" s="2121">
        <v>0</v>
      </c>
      <c r="AJ244" s="2120">
        <v>0</v>
      </c>
      <c r="AK244" s="2121">
        <v>0</v>
      </c>
      <c r="AL244" s="2120">
        <v>0</v>
      </c>
      <c r="AM244" s="2121">
        <v>0</v>
      </c>
      <c r="AN244" s="2120">
        <v>0</v>
      </c>
      <c r="AO244" s="2116">
        <v>0</v>
      </c>
      <c r="AP244" s="2134"/>
      <c r="AQ244" s="2097"/>
      <c r="AR244" s="2133"/>
      <c r="AS244" s="2133"/>
      <c r="AT244" s="2121"/>
      <c r="AU244" s="2127">
        <v>0</v>
      </c>
      <c r="AV244" s="2127">
        <v>0</v>
      </c>
      <c r="AW244" s="2120">
        <v>0</v>
      </c>
      <c r="AX244" s="671" t="str">
        <f t="shared" si="148"/>
        <v/>
      </c>
      <c r="BT244" s="3"/>
      <c r="BU244" s="3"/>
      <c r="BV244" s="4"/>
      <c r="BW244" s="4"/>
      <c r="CA244" s="31" t="str">
        <f t="shared" si="152"/>
        <v/>
      </c>
      <c r="CB244" s="31"/>
      <c r="CC244" s="31" t="str">
        <f t="shared" si="149"/>
        <v/>
      </c>
      <c r="CD244" s="31" t="str">
        <f t="shared" si="154"/>
        <v/>
      </c>
      <c r="CE244" s="31" t="str">
        <f t="shared" si="155"/>
        <v/>
      </c>
      <c r="CF244" s="31" t="str">
        <f t="shared" si="156"/>
        <v/>
      </c>
      <c r="CG244" s="31" t="str">
        <f t="shared" si="157"/>
        <v/>
      </c>
      <c r="CH244" s="32"/>
      <c r="CI244" s="32"/>
      <c r="CJ244" s="32"/>
      <c r="CK244" s="32">
        <f t="shared" si="161"/>
        <v>0</v>
      </c>
      <c r="CL244" s="32">
        <f t="shared" si="162"/>
        <v>0</v>
      </c>
      <c r="CM244" s="32">
        <f t="shared" si="162"/>
        <v>0</v>
      </c>
      <c r="CN244" s="32">
        <f t="shared" si="162"/>
        <v>0</v>
      </c>
    </row>
    <row r="245" spans="1:92" ht="16.350000000000001" customHeight="1" x14ac:dyDescent="0.2">
      <c r="A245" s="2912"/>
      <c r="B245" s="3640" t="s">
        <v>268</v>
      </c>
      <c r="C245" s="3641"/>
      <c r="D245" s="2109">
        <f t="shared" si="147"/>
        <v>0</v>
      </c>
      <c r="E245" s="2110">
        <f t="shared" si="163"/>
        <v>0</v>
      </c>
      <c r="F245" s="2111">
        <f t="shared" si="151"/>
        <v>0</v>
      </c>
      <c r="G245" s="2119">
        <v>0</v>
      </c>
      <c r="H245" s="2120">
        <v>0</v>
      </c>
      <c r="I245" s="2121">
        <v>0</v>
      </c>
      <c r="J245" s="2120">
        <v>0</v>
      </c>
      <c r="K245" s="2121">
        <v>0</v>
      </c>
      <c r="L245" s="2120">
        <v>0</v>
      </c>
      <c r="M245" s="2121">
        <v>0</v>
      </c>
      <c r="N245" s="2120">
        <v>0</v>
      </c>
      <c r="O245" s="2121">
        <v>0</v>
      </c>
      <c r="P245" s="2120">
        <v>0</v>
      </c>
      <c r="Q245" s="2121">
        <v>0</v>
      </c>
      <c r="R245" s="2120">
        <v>0</v>
      </c>
      <c r="S245" s="2121">
        <v>0</v>
      </c>
      <c r="T245" s="2120">
        <v>0</v>
      </c>
      <c r="U245" s="2121">
        <v>0</v>
      </c>
      <c r="V245" s="2120">
        <v>0</v>
      </c>
      <c r="W245" s="2121">
        <v>0</v>
      </c>
      <c r="X245" s="2120">
        <v>0</v>
      </c>
      <c r="Y245" s="2121">
        <v>0</v>
      </c>
      <c r="Z245" s="2120">
        <v>0</v>
      </c>
      <c r="AA245" s="2121">
        <v>0</v>
      </c>
      <c r="AB245" s="2120">
        <v>0</v>
      </c>
      <c r="AC245" s="2121">
        <v>0</v>
      </c>
      <c r="AD245" s="2120">
        <v>0</v>
      </c>
      <c r="AE245" s="2121">
        <v>0</v>
      </c>
      <c r="AF245" s="2120">
        <v>0</v>
      </c>
      <c r="AG245" s="2121">
        <v>0</v>
      </c>
      <c r="AH245" s="2120">
        <v>0</v>
      </c>
      <c r="AI245" s="2121">
        <v>0</v>
      </c>
      <c r="AJ245" s="2120">
        <v>0</v>
      </c>
      <c r="AK245" s="2121">
        <v>0</v>
      </c>
      <c r="AL245" s="2120">
        <v>0</v>
      </c>
      <c r="AM245" s="2121">
        <v>0</v>
      </c>
      <c r="AN245" s="2120">
        <v>0</v>
      </c>
      <c r="AO245" s="2123">
        <v>0</v>
      </c>
      <c r="AP245" s="2134"/>
      <c r="AQ245" s="2097"/>
      <c r="AR245" s="2135"/>
      <c r="AS245" s="2126"/>
      <c r="AT245" s="2121"/>
      <c r="AU245" s="2127">
        <v>0</v>
      </c>
      <c r="AV245" s="2127">
        <v>0</v>
      </c>
      <c r="AW245" s="2120">
        <v>0</v>
      </c>
      <c r="AX245" s="671" t="str">
        <f t="shared" si="148"/>
        <v/>
      </c>
      <c r="BT245" s="3"/>
      <c r="BU245" s="3"/>
      <c r="BV245" s="4"/>
      <c r="BW245" s="4"/>
      <c r="CA245" s="31" t="str">
        <f t="shared" si="152"/>
        <v/>
      </c>
      <c r="CB245" s="31"/>
      <c r="CC245" s="31" t="str">
        <f t="shared" si="149"/>
        <v/>
      </c>
      <c r="CD245" s="31" t="str">
        <f t="shared" si="154"/>
        <v/>
      </c>
      <c r="CE245" s="31" t="str">
        <f t="shared" si="155"/>
        <v/>
      </c>
      <c r="CF245" s="31" t="str">
        <f t="shared" si="156"/>
        <v/>
      </c>
      <c r="CG245" s="31" t="str">
        <f t="shared" si="157"/>
        <v/>
      </c>
      <c r="CH245" s="32"/>
      <c r="CI245" s="32"/>
      <c r="CJ245" s="32"/>
      <c r="CK245" s="32">
        <f t="shared" si="161"/>
        <v>0</v>
      </c>
      <c r="CL245" s="32">
        <f t="shared" si="162"/>
        <v>0</v>
      </c>
      <c r="CM245" s="32">
        <f t="shared" si="162"/>
        <v>0</v>
      </c>
      <c r="CN245" s="32">
        <f t="shared" si="162"/>
        <v>0</v>
      </c>
    </row>
    <row r="246" spans="1:92" ht="16.350000000000001" customHeight="1" x14ac:dyDescent="0.2">
      <c r="A246" s="3537"/>
      <c r="B246" s="3555" t="s">
        <v>269</v>
      </c>
      <c r="C246" s="3555"/>
      <c r="D246" s="2128">
        <f t="shared" si="147"/>
        <v>0</v>
      </c>
      <c r="E246" s="2129">
        <f t="shared" si="163"/>
        <v>0</v>
      </c>
      <c r="F246" s="2130">
        <f t="shared" si="151"/>
        <v>0</v>
      </c>
      <c r="G246" s="2102">
        <v>0</v>
      </c>
      <c r="H246" s="2103">
        <v>0</v>
      </c>
      <c r="I246" s="2104">
        <v>0</v>
      </c>
      <c r="J246" s="2103">
        <v>0</v>
      </c>
      <c r="K246" s="2104">
        <v>0</v>
      </c>
      <c r="L246" s="2103">
        <v>0</v>
      </c>
      <c r="M246" s="2104">
        <v>0</v>
      </c>
      <c r="N246" s="2103">
        <v>0</v>
      </c>
      <c r="O246" s="2104">
        <v>0</v>
      </c>
      <c r="P246" s="2103">
        <v>0</v>
      </c>
      <c r="Q246" s="2104">
        <v>0</v>
      </c>
      <c r="R246" s="2103">
        <v>0</v>
      </c>
      <c r="S246" s="2104">
        <v>0</v>
      </c>
      <c r="T246" s="2103">
        <v>0</v>
      </c>
      <c r="U246" s="2104">
        <v>0</v>
      </c>
      <c r="V246" s="2103">
        <v>0</v>
      </c>
      <c r="W246" s="2104">
        <v>0</v>
      </c>
      <c r="X246" s="2103">
        <v>0</v>
      </c>
      <c r="Y246" s="2104">
        <v>0</v>
      </c>
      <c r="Z246" s="2103">
        <v>0</v>
      </c>
      <c r="AA246" s="2104">
        <v>0</v>
      </c>
      <c r="AB246" s="2103">
        <v>0</v>
      </c>
      <c r="AC246" s="2104">
        <v>0</v>
      </c>
      <c r="AD246" s="2103">
        <v>0</v>
      </c>
      <c r="AE246" s="2104">
        <v>0</v>
      </c>
      <c r="AF246" s="2103">
        <v>0</v>
      </c>
      <c r="AG246" s="2104">
        <v>0</v>
      </c>
      <c r="AH246" s="2103">
        <v>0</v>
      </c>
      <c r="AI246" s="2104">
        <v>0</v>
      </c>
      <c r="AJ246" s="2103">
        <v>0</v>
      </c>
      <c r="AK246" s="2104">
        <v>0</v>
      </c>
      <c r="AL246" s="2103">
        <v>0</v>
      </c>
      <c r="AM246" s="2104">
        <v>0</v>
      </c>
      <c r="AN246" s="2103">
        <v>0</v>
      </c>
      <c r="AO246" s="2106">
        <v>0</v>
      </c>
      <c r="AP246" s="2132"/>
      <c r="AQ246" s="2131"/>
      <c r="AR246" s="2136"/>
      <c r="AS246" s="2132"/>
      <c r="AT246" s="2104"/>
      <c r="AU246" s="2108">
        <v>0</v>
      </c>
      <c r="AV246" s="2108">
        <v>0</v>
      </c>
      <c r="AW246" s="2103">
        <v>0</v>
      </c>
      <c r="AX246" s="671" t="str">
        <f t="shared" si="148"/>
        <v/>
      </c>
      <c r="BT246" s="3"/>
      <c r="BU246" s="3"/>
      <c r="BV246" s="4"/>
      <c r="BW246" s="4"/>
      <c r="CA246" s="31" t="str">
        <f t="shared" si="152"/>
        <v/>
      </c>
      <c r="CB246" s="31"/>
      <c r="CC246" s="31" t="str">
        <f t="shared" si="149"/>
        <v/>
      </c>
      <c r="CD246" s="31" t="str">
        <f t="shared" si="154"/>
        <v/>
      </c>
      <c r="CE246" s="31" t="str">
        <f t="shared" si="155"/>
        <v/>
      </c>
      <c r="CF246" s="31" t="str">
        <f t="shared" si="156"/>
        <v/>
      </c>
      <c r="CG246" s="31" t="str">
        <f t="shared" si="157"/>
        <v/>
      </c>
      <c r="CH246" s="32"/>
      <c r="CI246" s="32"/>
      <c r="CJ246" s="32"/>
      <c r="CK246" s="32">
        <f t="shared" si="161"/>
        <v>0</v>
      </c>
      <c r="CL246" s="32">
        <f t="shared" si="162"/>
        <v>0</v>
      </c>
      <c r="CM246" s="32">
        <f t="shared" si="162"/>
        <v>0</v>
      </c>
      <c r="CN246" s="32">
        <f t="shared" si="162"/>
        <v>0</v>
      </c>
    </row>
    <row r="247" spans="1:92" ht="16.350000000000001" customHeight="1" x14ac:dyDescent="0.2">
      <c r="A247" s="3775" t="s">
        <v>271</v>
      </c>
      <c r="B247" s="3184" t="s">
        <v>264</v>
      </c>
      <c r="C247" s="3184"/>
      <c r="D247" s="400">
        <f t="shared" si="147"/>
        <v>30</v>
      </c>
      <c r="E247" s="465">
        <f t="shared" si="163"/>
        <v>12</v>
      </c>
      <c r="F247" s="466">
        <f t="shared" si="151"/>
        <v>18</v>
      </c>
      <c r="G247" s="467">
        <v>0</v>
      </c>
      <c r="H247" s="468">
        <v>0</v>
      </c>
      <c r="I247" s="469">
        <v>0</v>
      </c>
      <c r="J247" s="468">
        <v>0</v>
      </c>
      <c r="K247" s="469">
        <v>0</v>
      </c>
      <c r="L247" s="468">
        <v>0</v>
      </c>
      <c r="M247" s="469">
        <v>0</v>
      </c>
      <c r="N247" s="468">
        <v>0</v>
      </c>
      <c r="O247" s="469">
        <v>0</v>
      </c>
      <c r="P247" s="468">
        <v>0</v>
      </c>
      <c r="Q247" s="469">
        <v>0</v>
      </c>
      <c r="R247" s="468">
        <v>0</v>
      </c>
      <c r="S247" s="469">
        <v>0</v>
      </c>
      <c r="T247" s="468">
        <v>0</v>
      </c>
      <c r="U247" s="469">
        <v>0</v>
      </c>
      <c r="V247" s="470">
        <v>0</v>
      </c>
      <c r="W247" s="469">
        <v>0</v>
      </c>
      <c r="X247" s="470">
        <v>0</v>
      </c>
      <c r="Y247" s="469">
        <v>2</v>
      </c>
      <c r="Z247" s="470">
        <v>0</v>
      </c>
      <c r="AA247" s="469">
        <v>1</v>
      </c>
      <c r="AB247" s="470">
        <v>0</v>
      </c>
      <c r="AC247" s="469">
        <v>2</v>
      </c>
      <c r="AD247" s="470">
        <v>2</v>
      </c>
      <c r="AE247" s="469">
        <v>2</v>
      </c>
      <c r="AF247" s="470">
        <v>7</v>
      </c>
      <c r="AG247" s="469">
        <v>1</v>
      </c>
      <c r="AH247" s="470">
        <v>4</v>
      </c>
      <c r="AI247" s="469">
        <v>2</v>
      </c>
      <c r="AJ247" s="470">
        <v>3</v>
      </c>
      <c r="AK247" s="469">
        <v>1</v>
      </c>
      <c r="AL247" s="470">
        <v>2</v>
      </c>
      <c r="AM247" s="469">
        <v>1</v>
      </c>
      <c r="AN247" s="470">
        <v>0</v>
      </c>
      <c r="AO247" s="471">
        <v>0</v>
      </c>
      <c r="AP247" s="472"/>
      <c r="AQ247" s="1060">
        <v>2</v>
      </c>
      <c r="AR247" s="473">
        <v>1</v>
      </c>
      <c r="AS247" s="1060">
        <v>15</v>
      </c>
      <c r="AT247" s="469"/>
      <c r="AU247" s="473">
        <v>0</v>
      </c>
      <c r="AV247" s="473">
        <v>0</v>
      </c>
      <c r="AW247" s="468">
        <v>0</v>
      </c>
      <c r="AX247" s="671" t="str">
        <f t="shared" si="148"/>
        <v/>
      </c>
      <c r="BT247" s="3"/>
      <c r="BU247" s="3"/>
      <c r="BV247" s="4"/>
      <c r="BW247" s="4"/>
      <c r="CA247" s="31" t="str">
        <f t="shared" si="152"/>
        <v/>
      </c>
      <c r="CB247" s="31" t="str">
        <f t="shared" si="153"/>
        <v/>
      </c>
      <c r="CC247" s="31" t="str">
        <f t="shared" si="149"/>
        <v/>
      </c>
      <c r="CD247" s="31" t="str">
        <f t="shared" si="154"/>
        <v/>
      </c>
      <c r="CE247" s="31" t="str">
        <f t="shared" si="155"/>
        <v/>
      </c>
      <c r="CF247" s="31" t="str">
        <f t="shared" si="156"/>
        <v/>
      </c>
      <c r="CG247" s="31" t="str">
        <f t="shared" si="157"/>
        <v/>
      </c>
      <c r="CH247" s="32">
        <f t="shared" si="158"/>
        <v>0</v>
      </c>
      <c r="CI247" s="32">
        <f t="shared" si="159"/>
        <v>0</v>
      </c>
      <c r="CJ247" s="32">
        <f t="shared" si="160"/>
        <v>0</v>
      </c>
      <c r="CK247" s="32">
        <f t="shared" si="161"/>
        <v>0</v>
      </c>
      <c r="CL247" s="32">
        <f t="shared" si="162"/>
        <v>0</v>
      </c>
      <c r="CM247" s="32">
        <f t="shared" si="162"/>
        <v>0</v>
      </c>
      <c r="CN247" s="32">
        <f t="shared" si="162"/>
        <v>0</v>
      </c>
    </row>
    <row r="248" spans="1:92" ht="16.350000000000001" customHeight="1" x14ac:dyDescent="0.2">
      <c r="A248" s="2912"/>
      <c r="B248" s="3639" t="s">
        <v>265</v>
      </c>
      <c r="C248" s="3639"/>
      <c r="D248" s="2109">
        <f t="shared" si="147"/>
        <v>29</v>
      </c>
      <c r="E248" s="2110">
        <f t="shared" si="163"/>
        <v>4</v>
      </c>
      <c r="F248" s="2111">
        <f t="shared" si="151"/>
        <v>25</v>
      </c>
      <c r="G248" s="2112">
        <v>0</v>
      </c>
      <c r="H248" s="2113">
        <v>0</v>
      </c>
      <c r="I248" s="2114">
        <v>0</v>
      </c>
      <c r="J248" s="2113">
        <v>0</v>
      </c>
      <c r="K248" s="2114">
        <v>0</v>
      </c>
      <c r="L248" s="2113">
        <v>0</v>
      </c>
      <c r="M248" s="2114">
        <v>0</v>
      </c>
      <c r="N248" s="2113">
        <v>0</v>
      </c>
      <c r="O248" s="2114">
        <v>0</v>
      </c>
      <c r="P248" s="2113">
        <v>0</v>
      </c>
      <c r="Q248" s="2114">
        <v>0</v>
      </c>
      <c r="R248" s="2113">
        <v>0</v>
      </c>
      <c r="S248" s="2114">
        <v>0</v>
      </c>
      <c r="T248" s="2113">
        <v>0</v>
      </c>
      <c r="U248" s="2114">
        <v>0</v>
      </c>
      <c r="V248" s="2115">
        <v>0</v>
      </c>
      <c r="W248" s="2114">
        <v>0</v>
      </c>
      <c r="X248" s="2115">
        <v>0</v>
      </c>
      <c r="Y248" s="2114">
        <v>1</v>
      </c>
      <c r="Z248" s="2115">
        <v>1</v>
      </c>
      <c r="AA248" s="2114">
        <v>0</v>
      </c>
      <c r="AB248" s="2115">
        <v>0</v>
      </c>
      <c r="AC248" s="2114">
        <v>0</v>
      </c>
      <c r="AD248" s="2115">
        <v>1</v>
      </c>
      <c r="AE248" s="2114">
        <v>0</v>
      </c>
      <c r="AF248" s="2115">
        <v>12</v>
      </c>
      <c r="AG248" s="2114">
        <v>3</v>
      </c>
      <c r="AH248" s="2115">
        <v>10</v>
      </c>
      <c r="AI248" s="2114">
        <v>0</v>
      </c>
      <c r="AJ248" s="2115">
        <v>1</v>
      </c>
      <c r="AK248" s="2114">
        <v>0</v>
      </c>
      <c r="AL248" s="2115">
        <v>0</v>
      </c>
      <c r="AM248" s="2114">
        <v>0</v>
      </c>
      <c r="AN248" s="2115">
        <v>0</v>
      </c>
      <c r="AO248" s="2116">
        <v>0</v>
      </c>
      <c r="AP248" s="2117"/>
      <c r="AQ248" s="2097"/>
      <c r="AR248" s="2133"/>
      <c r="AS248" s="467">
        <v>13</v>
      </c>
      <c r="AT248" s="2114"/>
      <c r="AU248" s="2118">
        <v>0</v>
      </c>
      <c r="AV248" s="2118">
        <v>0</v>
      </c>
      <c r="AW248" s="2113">
        <v>0</v>
      </c>
      <c r="AX248" s="671" t="str">
        <f t="shared" si="148"/>
        <v/>
      </c>
      <c r="BT248" s="3"/>
      <c r="BU248" s="3"/>
      <c r="BV248" s="4"/>
      <c r="BW248" s="4"/>
      <c r="CA248" s="31" t="str">
        <f t="shared" si="152"/>
        <v/>
      </c>
      <c r="CB248" s="31"/>
      <c r="CC248" s="31" t="str">
        <f t="shared" si="149"/>
        <v/>
      </c>
      <c r="CD248" s="31" t="str">
        <f t="shared" si="154"/>
        <v/>
      </c>
      <c r="CE248" s="31" t="str">
        <f t="shared" si="155"/>
        <v/>
      </c>
      <c r="CF248" s="31" t="str">
        <f t="shared" si="156"/>
        <v/>
      </c>
      <c r="CG248" s="31" t="str">
        <f t="shared" si="157"/>
        <v/>
      </c>
      <c r="CH248" s="32">
        <f t="shared" si="158"/>
        <v>0</v>
      </c>
      <c r="CI248" s="32"/>
      <c r="CJ248" s="32"/>
      <c r="CK248" s="32">
        <f t="shared" si="161"/>
        <v>0</v>
      </c>
      <c r="CL248" s="32">
        <f t="shared" si="162"/>
        <v>0</v>
      </c>
      <c r="CM248" s="32">
        <f t="shared" si="162"/>
        <v>0</v>
      </c>
      <c r="CN248" s="32">
        <f t="shared" si="162"/>
        <v>0</v>
      </c>
    </row>
    <row r="249" spans="1:92" ht="16.350000000000001" customHeight="1" x14ac:dyDescent="0.2">
      <c r="A249" s="2912"/>
      <c r="B249" s="3639" t="s">
        <v>266</v>
      </c>
      <c r="C249" s="3639"/>
      <c r="D249" s="2109">
        <f t="shared" si="147"/>
        <v>19</v>
      </c>
      <c r="E249" s="2110">
        <f t="shared" si="163"/>
        <v>7</v>
      </c>
      <c r="F249" s="2111">
        <f t="shared" si="151"/>
        <v>12</v>
      </c>
      <c r="G249" s="2112">
        <v>0</v>
      </c>
      <c r="H249" s="2113">
        <v>0</v>
      </c>
      <c r="I249" s="2114">
        <v>0</v>
      </c>
      <c r="J249" s="2113">
        <v>0</v>
      </c>
      <c r="K249" s="2114">
        <v>0</v>
      </c>
      <c r="L249" s="2113">
        <v>0</v>
      </c>
      <c r="M249" s="2114">
        <v>0</v>
      </c>
      <c r="N249" s="2113">
        <v>0</v>
      </c>
      <c r="O249" s="2114">
        <v>0</v>
      </c>
      <c r="P249" s="2113">
        <v>0</v>
      </c>
      <c r="Q249" s="2114">
        <v>0</v>
      </c>
      <c r="R249" s="2113">
        <v>0</v>
      </c>
      <c r="S249" s="2114">
        <v>0</v>
      </c>
      <c r="T249" s="2113">
        <v>0</v>
      </c>
      <c r="U249" s="2114">
        <v>0</v>
      </c>
      <c r="V249" s="2115">
        <v>0</v>
      </c>
      <c r="W249" s="2114">
        <v>0</v>
      </c>
      <c r="X249" s="2115">
        <v>0</v>
      </c>
      <c r="Y249" s="2114">
        <v>1</v>
      </c>
      <c r="Z249" s="2115">
        <v>0</v>
      </c>
      <c r="AA249" s="2114">
        <v>1</v>
      </c>
      <c r="AB249" s="2115">
        <v>0</v>
      </c>
      <c r="AC249" s="2114">
        <v>1</v>
      </c>
      <c r="AD249" s="2115">
        <v>0</v>
      </c>
      <c r="AE249" s="2114">
        <v>1</v>
      </c>
      <c r="AF249" s="2115">
        <v>4</v>
      </c>
      <c r="AG249" s="2114">
        <v>0</v>
      </c>
      <c r="AH249" s="2115">
        <v>3</v>
      </c>
      <c r="AI249" s="2114">
        <v>1</v>
      </c>
      <c r="AJ249" s="2115">
        <v>2</v>
      </c>
      <c r="AK249" s="2114">
        <v>1</v>
      </c>
      <c r="AL249" s="2115">
        <v>3</v>
      </c>
      <c r="AM249" s="2114">
        <v>1</v>
      </c>
      <c r="AN249" s="2115">
        <v>0</v>
      </c>
      <c r="AO249" s="2116">
        <v>0</v>
      </c>
      <c r="AP249" s="2117"/>
      <c r="AQ249" s="2097"/>
      <c r="AR249" s="2133"/>
      <c r="AS249" s="2133"/>
      <c r="AT249" s="2114"/>
      <c r="AU249" s="2118">
        <v>0</v>
      </c>
      <c r="AV249" s="2118">
        <v>0</v>
      </c>
      <c r="AW249" s="2113">
        <v>0</v>
      </c>
      <c r="AX249" s="671" t="str">
        <f t="shared" si="148"/>
        <v/>
      </c>
      <c r="BT249" s="3"/>
      <c r="BU249" s="3"/>
      <c r="BV249" s="4"/>
      <c r="BW249" s="4"/>
      <c r="CA249" s="31" t="str">
        <f t="shared" si="152"/>
        <v/>
      </c>
      <c r="CB249" s="31"/>
      <c r="CC249" s="31" t="str">
        <f t="shared" si="149"/>
        <v/>
      </c>
      <c r="CD249" s="31" t="str">
        <f t="shared" si="154"/>
        <v/>
      </c>
      <c r="CE249" s="31" t="str">
        <f t="shared" si="155"/>
        <v/>
      </c>
      <c r="CF249" s="31" t="str">
        <f t="shared" si="156"/>
        <v/>
      </c>
      <c r="CG249" s="31" t="str">
        <f t="shared" si="157"/>
        <v/>
      </c>
      <c r="CH249" s="32">
        <f t="shared" si="158"/>
        <v>0</v>
      </c>
      <c r="CI249" s="32"/>
      <c r="CJ249" s="32"/>
      <c r="CK249" s="32">
        <f t="shared" si="161"/>
        <v>0</v>
      </c>
      <c r="CL249" s="32">
        <f t="shared" si="162"/>
        <v>0</v>
      </c>
      <c r="CM249" s="32">
        <f t="shared" si="162"/>
        <v>0</v>
      </c>
      <c r="CN249" s="32">
        <f t="shared" si="162"/>
        <v>0</v>
      </c>
    </row>
    <row r="250" spans="1:92" ht="16.350000000000001" customHeight="1" x14ac:dyDescent="0.2">
      <c r="A250" s="2912"/>
      <c r="B250" s="3647" t="s">
        <v>267</v>
      </c>
      <c r="C250" s="3647"/>
      <c r="D250" s="2109">
        <f t="shared" si="147"/>
        <v>18</v>
      </c>
      <c r="E250" s="2110">
        <f>SUM(G250+I250+K250+M250+O250+Q250+S250+U250+W250+Y250+AA250+AC250+AE250+AG250+AI250+AK250+AM250)</f>
        <v>5</v>
      </c>
      <c r="F250" s="2111">
        <f t="shared" si="151"/>
        <v>13</v>
      </c>
      <c r="G250" s="2119">
        <v>0</v>
      </c>
      <c r="H250" s="2120">
        <v>0</v>
      </c>
      <c r="I250" s="2121">
        <v>0</v>
      </c>
      <c r="J250" s="2120">
        <v>0</v>
      </c>
      <c r="K250" s="2121">
        <v>0</v>
      </c>
      <c r="L250" s="2120">
        <v>0</v>
      </c>
      <c r="M250" s="2121">
        <v>0</v>
      </c>
      <c r="N250" s="2120">
        <v>0</v>
      </c>
      <c r="O250" s="2121">
        <v>0</v>
      </c>
      <c r="P250" s="2120">
        <v>0</v>
      </c>
      <c r="Q250" s="2121">
        <v>0</v>
      </c>
      <c r="R250" s="2120">
        <v>0</v>
      </c>
      <c r="S250" s="2121">
        <v>0</v>
      </c>
      <c r="T250" s="2120">
        <v>0</v>
      </c>
      <c r="U250" s="2121">
        <v>0</v>
      </c>
      <c r="V250" s="2122">
        <v>0</v>
      </c>
      <c r="W250" s="2121">
        <v>0</v>
      </c>
      <c r="X250" s="2122">
        <v>0</v>
      </c>
      <c r="Y250" s="2121">
        <v>0</v>
      </c>
      <c r="Z250" s="2122">
        <v>4</v>
      </c>
      <c r="AA250" s="2121">
        <v>1</v>
      </c>
      <c r="AB250" s="2122">
        <v>0</v>
      </c>
      <c r="AC250" s="2121">
        <v>0</v>
      </c>
      <c r="AD250" s="2122">
        <v>1</v>
      </c>
      <c r="AE250" s="2121">
        <v>1</v>
      </c>
      <c r="AF250" s="2122">
        <v>1</v>
      </c>
      <c r="AG250" s="2121">
        <v>0</v>
      </c>
      <c r="AH250" s="2122">
        <v>3</v>
      </c>
      <c r="AI250" s="2121">
        <v>1</v>
      </c>
      <c r="AJ250" s="2122">
        <v>1</v>
      </c>
      <c r="AK250" s="2121">
        <v>1</v>
      </c>
      <c r="AL250" s="2122">
        <v>3</v>
      </c>
      <c r="AM250" s="2121">
        <v>1</v>
      </c>
      <c r="AN250" s="2122">
        <v>0</v>
      </c>
      <c r="AO250" s="2123">
        <v>0</v>
      </c>
      <c r="AP250" s="2124"/>
      <c r="AQ250" s="2097"/>
      <c r="AR250" s="2133"/>
      <c r="AS250" s="2133"/>
      <c r="AT250" s="2121"/>
      <c r="AU250" s="2127">
        <v>0</v>
      </c>
      <c r="AV250" s="2127">
        <v>0</v>
      </c>
      <c r="AW250" s="2120">
        <v>0</v>
      </c>
      <c r="AX250" s="671" t="str">
        <f t="shared" si="148"/>
        <v/>
      </c>
      <c r="BT250" s="3"/>
      <c r="BU250" s="3"/>
      <c r="BV250" s="4"/>
      <c r="BW250" s="4"/>
      <c r="CA250" s="31" t="str">
        <f t="shared" si="152"/>
        <v/>
      </c>
      <c r="CB250" s="31"/>
      <c r="CC250" s="31" t="str">
        <f t="shared" si="149"/>
        <v/>
      </c>
      <c r="CD250" s="31" t="str">
        <f t="shared" si="154"/>
        <v/>
      </c>
      <c r="CE250" s="31" t="str">
        <f t="shared" si="155"/>
        <v/>
      </c>
      <c r="CF250" s="31" t="str">
        <f t="shared" si="156"/>
        <v/>
      </c>
      <c r="CG250" s="31" t="str">
        <f t="shared" si="157"/>
        <v/>
      </c>
      <c r="CH250" s="32">
        <f t="shared" si="158"/>
        <v>0</v>
      </c>
      <c r="CI250" s="32"/>
      <c r="CJ250" s="32"/>
      <c r="CK250" s="32">
        <f t="shared" si="161"/>
        <v>0</v>
      </c>
      <c r="CL250" s="32">
        <f t="shared" si="162"/>
        <v>0</v>
      </c>
      <c r="CM250" s="32">
        <f t="shared" si="162"/>
        <v>0</v>
      </c>
      <c r="CN250" s="32">
        <f t="shared" si="162"/>
        <v>0</v>
      </c>
    </row>
    <row r="251" spans="1:92" ht="16.350000000000001" customHeight="1" x14ac:dyDescent="0.2">
      <c r="A251" s="2912"/>
      <c r="B251" s="3640" t="s">
        <v>268</v>
      </c>
      <c r="C251" s="3641"/>
      <c r="D251" s="2109">
        <f t="shared" si="147"/>
        <v>1</v>
      </c>
      <c r="E251" s="2110">
        <f t="shared" si="163"/>
        <v>0</v>
      </c>
      <c r="F251" s="2111">
        <f t="shared" si="151"/>
        <v>1</v>
      </c>
      <c r="G251" s="2119">
        <v>0</v>
      </c>
      <c r="H251" s="2120">
        <v>0</v>
      </c>
      <c r="I251" s="2121">
        <v>0</v>
      </c>
      <c r="J251" s="2120">
        <v>0</v>
      </c>
      <c r="K251" s="2121">
        <v>0</v>
      </c>
      <c r="L251" s="2120">
        <v>0</v>
      </c>
      <c r="M251" s="2121">
        <v>0</v>
      </c>
      <c r="N251" s="2120">
        <v>0</v>
      </c>
      <c r="O251" s="2121">
        <v>0</v>
      </c>
      <c r="P251" s="2120">
        <v>0</v>
      </c>
      <c r="Q251" s="2121">
        <v>0</v>
      </c>
      <c r="R251" s="2120">
        <v>0</v>
      </c>
      <c r="S251" s="2121">
        <v>0</v>
      </c>
      <c r="T251" s="2120">
        <v>0</v>
      </c>
      <c r="U251" s="2121">
        <v>0</v>
      </c>
      <c r="V251" s="2122">
        <v>0</v>
      </c>
      <c r="W251" s="2121">
        <v>0</v>
      </c>
      <c r="X251" s="2122">
        <v>0</v>
      </c>
      <c r="Y251" s="2121">
        <v>0</v>
      </c>
      <c r="Z251" s="2122">
        <v>1</v>
      </c>
      <c r="AA251" s="2121">
        <v>0</v>
      </c>
      <c r="AB251" s="2122">
        <v>0</v>
      </c>
      <c r="AC251" s="2121">
        <v>0</v>
      </c>
      <c r="AD251" s="2122">
        <v>0</v>
      </c>
      <c r="AE251" s="2121">
        <v>0</v>
      </c>
      <c r="AF251" s="2122">
        <v>0</v>
      </c>
      <c r="AG251" s="2121">
        <v>0</v>
      </c>
      <c r="AH251" s="2122">
        <v>0</v>
      </c>
      <c r="AI251" s="2121">
        <v>0</v>
      </c>
      <c r="AJ251" s="2122">
        <v>0</v>
      </c>
      <c r="AK251" s="2121">
        <v>0</v>
      </c>
      <c r="AL251" s="2122">
        <v>0</v>
      </c>
      <c r="AM251" s="2121">
        <v>0</v>
      </c>
      <c r="AN251" s="2122">
        <v>0</v>
      </c>
      <c r="AO251" s="2123">
        <v>0</v>
      </c>
      <c r="AP251" s="2124"/>
      <c r="AQ251" s="2125"/>
      <c r="AR251" s="2126"/>
      <c r="AS251" s="2126"/>
      <c r="AT251" s="2121"/>
      <c r="AU251" s="2127">
        <v>0</v>
      </c>
      <c r="AV251" s="2127">
        <v>0</v>
      </c>
      <c r="AW251" s="2120">
        <v>0</v>
      </c>
      <c r="AX251" s="671" t="str">
        <f t="shared" si="148"/>
        <v/>
      </c>
      <c r="BT251" s="3"/>
      <c r="BU251" s="3"/>
      <c r="BV251" s="4"/>
      <c r="BW251" s="4"/>
      <c r="CA251" s="31" t="str">
        <f t="shared" si="152"/>
        <v/>
      </c>
      <c r="CB251" s="31"/>
      <c r="CC251" s="31" t="str">
        <f t="shared" si="149"/>
        <v/>
      </c>
      <c r="CD251" s="31" t="str">
        <f t="shared" si="154"/>
        <v/>
      </c>
      <c r="CE251" s="31" t="str">
        <f t="shared" si="155"/>
        <v/>
      </c>
      <c r="CF251" s="31" t="str">
        <f t="shared" si="156"/>
        <v/>
      </c>
      <c r="CG251" s="31" t="str">
        <f t="shared" si="157"/>
        <v/>
      </c>
      <c r="CH251" s="32">
        <f t="shared" si="158"/>
        <v>0</v>
      </c>
      <c r="CI251" s="32"/>
      <c r="CJ251" s="32"/>
      <c r="CK251" s="32">
        <f t="shared" si="161"/>
        <v>0</v>
      </c>
      <c r="CL251" s="32">
        <f t="shared" si="162"/>
        <v>0</v>
      </c>
      <c r="CM251" s="32">
        <f t="shared" si="162"/>
        <v>0</v>
      </c>
      <c r="CN251" s="32">
        <f t="shared" si="162"/>
        <v>0</v>
      </c>
    </row>
    <row r="252" spans="1:92" ht="16.350000000000001" customHeight="1" x14ac:dyDescent="0.2">
      <c r="A252" s="3537"/>
      <c r="B252" s="3642" t="s">
        <v>269</v>
      </c>
      <c r="C252" s="3642"/>
      <c r="D252" s="2137">
        <f t="shared" si="147"/>
        <v>1</v>
      </c>
      <c r="E252" s="2138">
        <f t="shared" si="163"/>
        <v>0</v>
      </c>
      <c r="F252" s="2139">
        <f t="shared" si="151"/>
        <v>1</v>
      </c>
      <c r="G252" s="2102">
        <v>0</v>
      </c>
      <c r="H252" s="2103">
        <v>0</v>
      </c>
      <c r="I252" s="2104">
        <v>0</v>
      </c>
      <c r="J252" s="2103">
        <v>0</v>
      </c>
      <c r="K252" s="2104">
        <v>0</v>
      </c>
      <c r="L252" s="2103">
        <v>0</v>
      </c>
      <c r="M252" s="2104">
        <v>0</v>
      </c>
      <c r="N252" s="2103">
        <v>0</v>
      </c>
      <c r="O252" s="2104">
        <v>0</v>
      </c>
      <c r="P252" s="2103">
        <v>0</v>
      </c>
      <c r="Q252" s="2104">
        <v>0</v>
      </c>
      <c r="R252" s="2103">
        <v>0</v>
      </c>
      <c r="S252" s="2104">
        <v>0</v>
      </c>
      <c r="T252" s="2103">
        <v>0</v>
      </c>
      <c r="U252" s="2104">
        <v>0</v>
      </c>
      <c r="V252" s="2105">
        <v>0</v>
      </c>
      <c r="W252" s="2104">
        <v>0</v>
      </c>
      <c r="X252" s="2105">
        <v>0</v>
      </c>
      <c r="Y252" s="2121">
        <v>0</v>
      </c>
      <c r="Z252" s="2122">
        <v>0</v>
      </c>
      <c r="AA252" s="2121">
        <v>0</v>
      </c>
      <c r="AB252" s="2122">
        <v>0</v>
      </c>
      <c r="AC252" s="2121">
        <v>0</v>
      </c>
      <c r="AD252" s="2122">
        <v>0</v>
      </c>
      <c r="AE252" s="2121">
        <v>0</v>
      </c>
      <c r="AF252" s="2122">
        <v>1</v>
      </c>
      <c r="AG252" s="2121">
        <v>0</v>
      </c>
      <c r="AH252" s="2122">
        <v>0</v>
      </c>
      <c r="AI252" s="2121">
        <v>0</v>
      </c>
      <c r="AJ252" s="2122">
        <v>0</v>
      </c>
      <c r="AK252" s="2121">
        <v>0</v>
      </c>
      <c r="AL252" s="2122">
        <v>0</v>
      </c>
      <c r="AM252" s="2121">
        <v>0</v>
      </c>
      <c r="AN252" s="2122">
        <v>0</v>
      </c>
      <c r="AO252" s="2106">
        <v>0</v>
      </c>
      <c r="AP252" s="2107"/>
      <c r="AQ252" s="2131"/>
      <c r="AR252" s="2132"/>
      <c r="AS252" s="2132"/>
      <c r="AT252" s="2104"/>
      <c r="AU252" s="2108">
        <v>0</v>
      </c>
      <c r="AV252" s="2108">
        <v>0</v>
      </c>
      <c r="AW252" s="2103">
        <v>0</v>
      </c>
      <c r="AX252" s="671" t="str">
        <f t="shared" si="148"/>
        <v/>
      </c>
      <c r="BT252" s="3"/>
      <c r="BU252" s="3"/>
      <c r="BV252" s="4"/>
      <c r="BW252" s="4"/>
      <c r="CA252" s="31" t="str">
        <f t="shared" si="152"/>
        <v/>
      </c>
      <c r="CB252" s="31"/>
      <c r="CC252" s="31" t="str">
        <f t="shared" si="149"/>
        <v/>
      </c>
      <c r="CD252" s="31" t="str">
        <f t="shared" si="154"/>
        <v/>
      </c>
      <c r="CE252" s="31" t="str">
        <f t="shared" si="155"/>
        <v/>
      </c>
      <c r="CF252" s="31" t="str">
        <f t="shared" si="156"/>
        <v/>
      </c>
      <c r="CG252" s="31" t="str">
        <f t="shared" si="157"/>
        <v/>
      </c>
      <c r="CH252" s="32">
        <f t="shared" si="158"/>
        <v>0</v>
      </c>
      <c r="CI252" s="32"/>
      <c r="CJ252" s="32"/>
      <c r="CK252" s="32">
        <f t="shared" si="161"/>
        <v>0</v>
      </c>
      <c r="CL252" s="32">
        <f t="shared" si="162"/>
        <v>0</v>
      </c>
      <c r="CM252" s="32">
        <f t="shared" si="162"/>
        <v>0</v>
      </c>
      <c r="CN252" s="32">
        <f t="shared" si="162"/>
        <v>0</v>
      </c>
    </row>
    <row r="253" spans="1:92" ht="16.350000000000001" customHeight="1" x14ac:dyDescent="0.2">
      <c r="A253" s="3775" t="s">
        <v>272</v>
      </c>
      <c r="B253" s="3184" t="s">
        <v>264</v>
      </c>
      <c r="C253" s="3184"/>
      <c r="D253" s="1050">
        <f t="shared" si="147"/>
        <v>2</v>
      </c>
      <c r="E253" s="485">
        <f t="shared" si="163"/>
        <v>1</v>
      </c>
      <c r="F253" s="2519">
        <f t="shared" si="151"/>
        <v>1</v>
      </c>
      <c r="G253" s="467">
        <v>0</v>
      </c>
      <c r="H253" s="468">
        <v>0</v>
      </c>
      <c r="I253" s="469">
        <v>0</v>
      </c>
      <c r="J253" s="468">
        <v>0</v>
      </c>
      <c r="K253" s="469">
        <v>0</v>
      </c>
      <c r="L253" s="468">
        <v>1</v>
      </c>
      <c r="M253" s="469">
        <v>0</v>
      </c>
      <c r="N253" s="468">
        <v>0</v>
      </c>
      <c r="O253" s="469">
        <v>0</v>
      </c>
      <c r="P253" s="468">
        <v>0</v>
      </c>
      <c r="Q253" s="469">
        <v>0</v>
      </c>
      <c r="R253" s="468">
        <v>0</v>
      </c>
      <c r="S253" s="469">
        <v>0</v>
      </c>
      <c r="T253" s="468">
        <v>0</v>
      </c>
      <c r="U253" s="469">
        <v>0</v>
      </c>
      <c r="V253" s="470">
        <v>0</v>
      </c>
      <c r="W253" s="469">
        <v>0</v>
      </c>
      <c r="X253" s="470">
        <v>0</v>
      </c>
      <c r="Y253" s="2517">
        <v>1</v>
      </c>
      <c r="Z253" s="2518">
        <v>0</v>
      </c>
      <c r="AA253" s="2517">
        <v>0</v>
      </c>
      <c r="AB253" s="2518">
        <v>0</v>
      </c>
      <c r="AC253" s="2517">
        <v>0</v>
      </c>
      <c r="AD253" s="2518">
        <v>0</v>
      </c>
      <c r="AE253" s="2517">
        <v>0</v>
      </c>
      <c r="AF253" s="2518">
        <v>0</v>
      </c>
      <c r="AG253" s="2517">
        <v>0</v>
      </c>
      <c r="AH253" s="2518">
        <v>0</v>
      </c>
      <c r="AI253" s="2517">
        <v>0</v>
      </c>
      <c r="AJ253" s="2518">
        <v>0</v>
      </c>
      <c r="AK253" s="2517">
        <v>0</v>
      </c>
      <c r="AL253" s="2518">
        <v>0</v>
      </c>
      <c r="AM253" s="2517">
        <v>0</v>
      </c>
      <c r="AN253" s="2518">
        <v>0</v>
      </c>
      <c r="AO253" s="1063"/>
      <c r="AP253" s="488"/>
      <c r="AQ253" s="1060">
        <v>0</v>
      </c>
      <c r="AR253" s="473">
        <v>0</v>
      </c>
      <c r="AS253" s="1060">
        <v>0</v>
      </c>
      <c r="AT253" s="469"/>
      <c r="AU253" s="473">
        <v>0</v>
      </c>
      <c r="AV253" s="473">
        <v>0</v>
      </c>
      <c r="AW253" s="468">
        <v>0</v>
      </c>
      <c r="AX253" s="671" t="str">
        <f t="shared" si="148"/>
        <v/>
      </c>
      <c r="BT253" s="3"/>
      <c r="BU253" s="3"/>
      <c r="BV253" s="4"/>
      <c r="BW253" s="4"/>
      <c r="CA253" s="31" t="str">
        <f t="shared" si="152"/>
        <v/>
      </c>
      <c r="CB253" s="31" t="str">
        <f t="shared" si="153"/>
        <v/>
      </c>
      <c r="CC253" s="31" t="str">
        <f t="shared" si="149"/>
        <v/>
      </c>
      <c r="CD253" s="31"/>
      <c r="CE253" s="31" t="str">
        <f t="shared" si="155"/>
        <v/>
      </c>
      <c r="CF253" s="31" t="str">
        <f t="shared" si="156"/>
        <v/>
      </c>
      <c r="CG253" s="31" t="str">
        <f t="shared" si="157"/>
        <v/>
      </c>
      <c r="CH253" s="32"/>
      <c r="CI253" s="32">
        <f t="shared" si="159"/>
        <v>0</v>
      </c>
      <c r="CJ253" s="32">
        <f t="shared" si="160"/>
        <v>0</v>
      </c>
      <c r="CK253" s="32"/>
      <c r="CL253" s="32">
        <f t="shared" si="162"/>
        <v>0</v>
      </c>
      <c r="CM253" s="32">
        <f t="shared" si="162"/>
        <v>0</v>
      </c>
      <c r="CN253" s="32">
        <f t="shared" si="162"/>
        <v>0</v>
      </c>
    </row>
    <row r="254" spans="1:92" ht="16.350000000000001" customHeight="1" x14ac:dyDescent="0.2">
      <c r="A254" s="2912"/>
      <c r="B254" s="3639" t="s">
        <v>265</v>
      </c>
      <c r="C254" s="3639"/>
      <c r="D254" s="2109">
        <f t="shared" si="147"/>
        <v>218</v>
      </c>
      <c r="E254" s="2110">
        <f t="shared" si="163"/>
        <v>98</v>
      </c>
      <c r="F254" s="2111">
        <f t="shared" si="151"/>
        <v>120</v>
      </c>
      <c r="G254" s="2112">
        <v>0</v>
      </c>
      <c r="H254" s="2113">
        <v>0</v>
      </c>
      <c r="I254" s="2114">
        <v>0</v>
      </c>
      <c r="J254" s="2113">
        <v>0</v>
      </c>
      <c r="K254" s="2114">
        <v>0</v>
      </c>
      <c r="L254" s="2113">
        <v>0</v>
      </c>
      <c r="M254" s="2114">
        <v>0</v>
      </c>
      <c r="N254" s="2113">
        <v>0</v>
      </c>
      <c r="O254" s="2114">
        <v>0</v>
      </c>
      <c r="P254" s="2113">
        <v>0</v>
      </c>
      <c r="Q254" s="2114">
        <v>0</v>
      </c>
      <c r="R254" s="2113">
        <v>0</v>
      </c>
      <c r="S254" s="2114">
        <v>0</v>
      </c>
      <c r="T254" s="2113">
        <v>1</v>
      </c>
      <c r="U254" s="2114">
        <v>1</v>
      </c>
      <c r="V254" s="2115">
        <v>0</v>
      </c>
      <c r="W254" s="2114">
        <v>17</v>
      </c>
      <c r="X254" s="2115">
        <v>21</v>
      </c>
      <c r="Y254" s="2114">
        <v>64</v>
      </c>
      <c r="Z254" s="2115">
        <v>68</v>
      </c>
      <c r="AA254" s="2114">
        <v>16</v>
      </c>
      <c r="AB254" s="2115">
        <v>28</v>
      </c>
      <c r="AC254" s="2114">
        <v>0</v>
      </c>
      <c r="AD254" s="2115">
        <v>1</v>
      </c>
      <c r="AE254" s="2114">
        <v>0</v>
      </c>
      <c r="AF254" s="2115">
        <v>1</v>
      </c>
      <c r="AG254" s="2114">
        <v>0</v>
      </c>
      <c r="AH254" s="2115">
        <v>0</v>
      </c>
      <c r="AI254" s="2114">
        <v>0</v>
      </c>
      <c r="AJ254" s="2115">
        <v>0</v>
      </c>
      <c r="AK254" s="2114">
        <v>0</v>
      </c>
      <c r="AL254" s="2115">
        <v>0</v>
      </c>
      <c r="AM254" s="2114">
        <v>0</v>
      </c>
      <c r="AN254" s="2115">
        <v>0</v>
      </c>
      <c r="AO254" s="2140"/>
      <c r="AP254" s="2134"/>
      <c r="AQ254" s="2097"/>
      <c r="AR254" s="2133"/>
      <c r="AS254" s="467">
        <v>20</v>
      </c>
      <c r="AT254" s="2114"/>
      <c r="AU254" s="2118">
        <v>0</v>
      </c>
      <c r="AV254" s="2118">
        <v>0</v>
      </c>
      <c r="AW254" s="2113">
        <v>0</v>
      </c>
      <c r="AX254" s="671" t="str">
        <f t="shared" si="148"/>
        <v/>
      </c>
      <c r="BT254" s="3"/>
      <c r="BU254" s="3"/>
      <c r="BV254" s="4"/>
      <c r="BW254" s="4"/>
      <c r="CA254" s="31" t="str">
        <f t="shared" si="152"/>
        <v/>
      </c>
      <c r="CB254" s="31"/>
      <c r="CC254" s="31" t="str">
        <f t="shared" si="149"/>
        <v/>
      </c>
      <c r="CD254" s="31"/>
      <c r="CE254" s="31" t="str">
        <f t="shared" si="155"/>
        <v/>
      </c>
      <c r="CF254" s="31" t="str">
        <f t="shared" si="156"/>
        <v/>
      </c>
      <c r="CG254" s="31" t="str">
        <f t="shared" si="157"/>
        <v/>
      </c>
      <c r="CH254" s="32"/>
      <c r="CI254" s="32"/>
      <c r="CJ254" s="32"/>
      <c r="CK254" s="32"/>
      <c r="CL254" s="32">
        <f t="shared" si="162"/>
        <v>0</v>
      </c>
      <c r="CM254" s="32">
        <f t="shared" si="162"/>
        <v>0</v>
      </c>
      <c r="CN254" s="32">
        <f t="shared" si="162"/>
        <v>0</v>
      </c>
    </row>
    <row r="255" spans="1:92" ht="16.350000000000001" customHeight="1" x14ac:dyDescent="0.2">
      <c r="A255" s="2912"/>
      <c r="B255" s="3639" t="s">
        <v>266</v>
      </c>
      <c r="C255" s="3639"/>
      <c r="D255" s="2109">
        <f t="shared" si="147"/>
        <v>2</v>
      </c>
      <c r="E255" s="2110">
        <f t="shared" si="163"/>
        <v>2</v>
      </c>
      <c r="F255" s="2111">
        <f t="shared" si="151"/>
        <v>0</v>
      </c>
      <c r="G255" s="2112">
        <v>0</v>
      </c>
      <c r="H255" s="2113">
        <v>0</v>
      </c>
      <c r="I255" s="2114">
        <v>0</v>
      </c>
      <c r="J255" s="2113">
        <v>0</v>
      </c>
      <c r="K255" s="2114">
        <v>0</v>
      </c>
      <c r="L255" s="2113">
        <v>0</v>
      </c>
      <c r="M255" s="2114">
        <v>0</v>
      </c>
      <c r="N255" s="2113">
        <v>0</v>
      </c>
      <c r="O255" s="2114">
        <v>0</v>
      </c>
      <c r="P255" s="2113">
        <v>0</v>
      </c>
      <c r="Q255" s="2114">
        <v>0</v>
      </c>
      <c r="R255" s="2113">
        <v>0</v>
      </c>
      <c r="S255" s="2114">
        <v>0</v>
      </c>
      <c r="T255" s="2113">
        <v>0</v>
      </c>
      <c r="U255" s="2114">
        <v>0</v>
      </c>
      <c r="V255" s="2115">
        <v>0</v>
      </c>
      <c r="W255" s="2114">
        <v>0</v>
      </c>
      <c r="X255" s="2115">
        <v>0</v>
      </c>
      <c r="Y255" s="2114">
        <v>2</v>
      </c>
      <c r="Z255" s="2115">
        <v>0</v>
      </c>
      <c r="AA255" s="2114">
        <v>0</v>
      </c>
      <c r="AB255" s="2115">
        <v>0</v>
      </c>
      <c r="AC255" s="2114">
        <v>0</v>
      </c>
      <c r="AD255" s="2115">
        <v>0</v>
      </c>
      <c r="AE255" s="2114">
        <v>0</v>
      </c>
      <c r="AF255" s="2115">
        <v>0</v>
      </c>
      <c r="AG255" s="2114">
        <v>0</v>
      </c>
      <c r="AH255" s="2115">
        <v>0</v>
      </c>
      <c r="AI255" s="2114">
        <v>0</v>
      </c>
      <c r="AJ255" s="2115">
        <v>0</v>
      </c>
      <c r="AK255" s="2114">
        <v>0</v>
      </c>
      <c r="AL255" s="2115">
        <v>0</v>
      </c>
      <c r="AM255" s="2114">
        <v>0</v>
      </c>
      <c r="AN255" s="2115">
        <v>0</v>
      </c>
      <c r="AO255" s="2140"/>
      <c r="AP255" s="2134"/>
      <c r="AQ255" s="2097"/>
      <c r="AR255" s="2133"/>
      <c r="AS255" s="2133"/>
      <c r="AT255" s="2114"/>
      <c r="AU255" s="2118">
        <v>0</v>
      </c>
      <c r="AV255" s="2118">
        <v>0</v>
      </c>
      <c r="AW255" s="2113">
        <v>0</v>
      </c>
      <c r="AX255" s="671" t="str">
        <f t="shared" si="148"/>
        <v/>
      </c>
      <c r="BT255" s="3"/>
      <c r="BU255" s="3"/>
      <c r="BV255" s="4"/>
      <c r="BW255" s="4"/>
      <c r="CA255" s="31" t="str">
        <f t="shared" si="152"/>
        <v/>
      </c>
      <c r="CB255" s="31"/>
      <c r="CC255" s="31" t="str">
        <f t="shared" si="149"/>
        <v/>
      </c>
      <c r="CD255" s="31"/>
      <c r="CE255" s="31" t="str">
        <f t="shared" si="155"/>
        <v/>
      </c>
      <c r="CF255" s="31" t="str">
        <f t="shared" si="156"/>
        <v/>
      </c>
      <c r="CG255" s="31" t="str">
        <f t="shared" si="157"/>
        <v/>
      </c>
      <c r="CH255" s="32"/>
      <c r="CI255" s="32"/>
      <c r="CJ255" s="32"/>
      <c r="CK255" s="32"/>
      <c r="CL255" s="32">
        <f t="shared" si="162"/>
        <v>0</v>
      </c>
      <c r="CM255" s="32">
        <f t="shared" si="162"/>
        <v>0</v>
      </c>
      <c r="CN255" s="32">
        <f t="shared" si="162"/>
        <v>0</v>
      </c>
    </row>
    <row r="256" spans="1:92" ht="16.350000000000001" customHeight="1" x14ac:dyDescent="0.2">
      <c r="A256" s="2912"/>
      <c r="B256" s="3639" t="s">
        <v>267</v>
      </c>
      <c r="C256" s="3639"/>
      <c r="D256" s="2109">
        <f t="shared" si="147"/>
        <v>5</v>
      </c>
      <c r="E256" s="2110">
        <f t="shared" si="163"/>
        <v>3</v>
      </c>
      <c r="F256" s="2111">
        <f t="shared" si="151"/>
        <v>2</v>
      </c>
      <c r="G256" s="2119">
        <v>0</v>
      </c>
      <c r="H256" s="2120">
        <v>0</v>
      </c>
      <c r="I256" s="2121">
        <v>0</v>
      </c>
      <c r="J256" s="2120">
        <v>0</v>
      </c>
      <c r="K256" s="2121">
        <v>0</v>
      </c>
      <c r="L256" s="2120">
        <v>0</v>
      </c>
      <c r="M256" s="2121">
        <v>0</v>
      </c>
      <c r="N256" s="2120">
        <v>0</v>
      </c>
      <c r="O256" s="2121">
        <v>0</v>
      </c>
      <c r="P256" s="2120">
        <v>0</v>
      </c>
      <c r="Q256" s="2121">
        <v>0</v>
      </c>
      <c r="R256" s="2120">
        <v>0</v>
      </c>
      <c r="S256" s="2121">
        <v>0</v>
      </c>
      <c r="T256" s="2120">
        <v>0</v>
      </c>
      <c r="U256" s="2121">
        <v>0</v>
      </c>
      <c r="V256" s="2122">
        <v>0</v>
      </c>
      <c r="W256" s="2121">
        <v>1</v>
      </c>
      <c r="X256" s="2122">
        <v>0</v>
      </c>
      <c r="Y256" s="2121">
        <v>2</v>
      </c>
      <c r="Z256" s="2122">
        <v>2</v>
      </c>
      <c r="AA256" s="2121">
        <v>0</v>
      </c>
      <c r="AB256" s="2122">
        <v>0</v>
      </c>
      <c r="AC256" s="2121">
        <v>0</v>
      </c>
      <c r="AD256" s="2122">
        <v>0</v>
      </c>
      <c r="AE256" s="2121">
        <v>0</v>
      </c>
      <c r="AF256" s="2122">
        <v>0</v>
      </c>
      <c r="AG256" s="2121">
        <v>0</v>
      </c>
      <c r="AH256" s="2122">
        <v>0</v>
      </c>
      <c r="AI256" s="2121">
        <v>0</v>
      </c>
      <c r="AJ256" s="2122">
        <v>0</v>
      </c>
      <c r="AK256" s="2121">
        <v>0</v>
      </c>
      <c r="AL256" s="2122">
        <v>0</v>
      </c>
      <c r="AM256" s="2121">
        <v>0</v>
      </c>
      <c r="AN256" s="2122">
        <v>0</v>
      </c>
      <c r="AO256" s="2140"/>
      <c r="AP256" s="2134"/>
      <c r="AQ256" s="2097"/>
      <c r="AR256" s="2133"/>
      <c r="AS256" s="2133"/>
      <c r="AT256" s="2121"/>
      <c r="AU256" s="2127">
        <v>0</v>
      </c>
      <c r="AV256" s="2127">
        <v>0</v>
      </c>
      <c r="AW256" s="2120">
        <v>0</v>
      </c>
      <c r="AX256" s="671" t="str">
        <f t="shared" si="148"/>
        <v/>
      </c>
      <c r="BT256" s="3"/>
      <c r="BU256" s="3"/>
      <c r="BV256" s="4"/>
      <c r="BW256" s="4"/>
      <c r="CA256" s="31" t="str">
        <f t="shared" si="152"/>
        <v/>
      </c>
      <c r="CB256" s="31"/>
      <c r="CC256" s="31" t="str">
        <f t="shared" si="149"/>
        <v/>
      </c>
      <c r="CD256" s="31"/>
      <c r="CE256" s="31" t="str">
        <f t="shared" si="155"/>
        <v/>
      </c>
      <c r="CF256" s="31" t="str">
        <f t="shared" si="156"/>
        <v/>
      </c>
      <c r="CG256" s="31" t="str">
        <f t="shared" si="157"/>
        <v/>
      </c>
      <c r="CH256" s="32"/>
      <c r="CI256" s="32"/>
      <c r="CJ256" s="32"/>
      <c r="CK256" s="32"/>
      <c r="CL256" s="32">
        <f t="shared" si="162"/>
        <v>0</v>
      </c>
      <c r="CM256" s="32">
        <f t="shared" si="162"/>
        <v>0</v>
      </c>
      <c r="CN256" s="32">
        <f t="shared" si="162"/>
        <v>0</v>
      </c>
    </row>
    <row r="257" spans="1:92" ht="16.350000000000001" customHeight="1" x14ac:dyDescent="0.2">
      <c r="A257" s="2912"/>
      <c r="B257" s="3640" t="s">
        <v>268</v>
      </c>
      <c r="C257" s="3641"/>
      <c r="D257" s="2109">
        <f t="shared" si="147"/>
        <v>0</v>
      </c>
      <c r="E257" s="2110">
        <f t="shared" si="163"/>
        <v>0</v>
      </c>
      <c r="F257" s="2111">
        <f t="shared" si="151"/>
        <v>0</v>
      </c>
      <c r="G257" s="2119">
        <v>0</v>
      </c>
      <c r="H257" s="2120">
        <v>0</v>
      </c>
      <c r="I257" s="2121">
        <v>0</v>
      </c>
      <c r="J257" s="2120">
        <v>0</v>
      </c>
      <c r="K257" s="2121">
        <v>0</v>
      </c>
      <c r="L257" s="2120">
        <v>0</v>
      </c>
      <c r="M257" s="2121">
        <v>0</v>
      </c>
      <c r="N257" s="2120">
        <v>0</v>
      </c>
      <c r="O257" s="2121">
        <v>0</v>
      </c>
      <c r="P257" s="2120">
        <v>0</v>
      </c>
      <c r="Q257" s="2121">
        <v>0</v>
      </c>
      <c r="R257" s="2120">
        <v>0</v>
      </c>
      <c r="S257" s="2121">
        <v>0</v>
      </c>
      <c r="T257" s="2120">
        <v>0</v>
      </c>
      <c r="U257" s="2121">
        <v>0</v>
      </c>
      <c r="V257" s="2122">
        <v>0</v>
      </c>
      <c r="W257" s="2121">
        <v>0</v>
      </c>
      <c r="X257" s="2122">
        <v>0</v>
      </c>
      <c r="Y257" s="2121">
        <v>0</v>
      </c>
      <c r="Z257" s="2122">
        <v>0</v>
      </c>
      <c r="AA257" s="2121">
        <v>0</v>
      </c>
      <c r="AB257" s="2122">
        <v>0</v>
      </c>
      <c r="AC257" s="2121">
        <v>0</v>
      </c>
      <c r="AD257" s="2122">
        <v>0</v>
      </c>
      <c r="AE257" s="2121">
        <v>0</v>
      </c>
      <c r="AF257" s="2122">
        <v>0</v>
      </c>
      <c r="AG257" s="2121">
        <v>0</v>
      </c>
      <c r="AH257" s="2122">
        <v>0</v>
      </c>
      <c r="AI257" s="2121">
        <v>0</v>
      </c>
      <c r="AJ257" s="2122">
        <v>0</v>
      </c>
      <c r="AK257" s="2121">
        <v>0</v>
      </c>
      <c r="AL257" s="2122">
        <v>0</v>
      </c>
      <c r="AM257" s="2121">
        <v>0</v>
      </c>
      <c r="AN257" s="2122">
        <v>0</v>
      </c>
      <c r="AO257" s="2140"/>
      <c r="AP257" s="2134"/>
      <c r="AQ257" s="2097"/>
      <c r="AR257" s="2135"/>
      <c r="AS257" s="2126"/>
      <c r="AT257" s="2121"/>
      <c r="AU257" s="2127"/>
      <c r="AV257" s="2127"/>
      <c r="AW257" s="2120"/>
      <c r="AX257" s="671" t="str">
        <f t="shared" si="148"/>
        <v/>
      </c>
      <c r="BT257" s="3"/>
      <c r="BU257" s="3"/>
      <c r="BV257" s="4"/>
      <c r="BW257" s="4"/>
      <c r="CA257" s="31" t="str">
        <f t="shared" si="152"/>
        <v/>
      </c>
      <c r="CB257" s="31"/>
      <c r="CC257" s="31" t="str">
        <f t="shared" si="149"/>
        <v/>
      </c>
      <c r="CD257" s="31"/>
      <c r="CE257" s="31" t="str">
        <f t="shared" si="155"/>
        <v/>
      </c>
      <c r="CF257" s="31" t="str">
        <f t="shared" si="156"/>
        <v/>
      </c>
      <c r="CG257" s="31" t="str">
        <f t="shared" si="157"/>
        <v/>
      </c>
      <c r="CH257" s="32"/>
      <c r="CI257" s="32"/>
      <c r="CJ257" s="32"/>
      <c r="CK257" s="32"/>
      <c r="CL257" s="32">
        <f t="shared" si="162"/>
        <v>0</v>
      </c>
      <c r="CM257" s="32">
        <f t="shared" si="162"/>
        <v>0</v>
      </c>
      <c r="CN257" s="32">
        <f t="shared" si="162"/>
        <v>0</v>
      </c>
    </row>
    <row r="258" spans="1:92" ht="16.350000000000001" customHeight="1" x14ac:dyDescent="0.2">
      <c r="A258" s="3537"/>
      <c r="B258" s="3555" t="s">
        <v>269</v>
      </c>
      <c r="C258" s="3555"/>
      <c r="D258" s="2128">
        <f t="shared" si="147"/>
        <v>0</v>
      </c>
      <c r="E258" s="2129">
        <f t="shared" si="163"/>
        <v>0</v>
      </c>
      <c r="F258" s="2129">
        <f t="shared" si="151"/>
        <v>0</v>
      </c>
      <c r="G258" s="2102">
        <v>0</v>
      </c>
      <c r="H258" s="2103">
        <v>0</v>
      </c>
      <c r="I258" s="2104">
        <v>0</v>
      </c>
      <c r="J258" s="2103">
        <v>0</v>
      </c>
      <c r="K258" s="2104">
        <v>0</v>
      </c>
      <c r="L258" s="2103">
        <v>0</v>
      </c>
      <c r="M258" s="2104">
        <v>0</v>
      </c>
      <c r="N258" s="2103">
        <v>0</v>
      </c>
      <c r="O258" s="2104">
        <v>0</v>
      </c>
      <c r="P258" s="2103">
        <v>0</v>
      </c>
      <c r="Q258" s="2104">
        <v>0</v>
      </c>
      <c r="R258" s="2103">
        <v>0</v>
      </c>
      <c r="S258" s="2104">
        <v>0</v>
      </c>
      <c r="T258" s="2103">
        <v>0</v>
      </c>
      <c r="U258" s="2104">
        <v>0</v>
      </c>
      <c r="V258" s="2105">
        <v>0</v>
      </c>
      <c r="W258" s="2104">
        <v>0</v>
      </c>
      <c r="X258" s="2105">
        <v>0</v>
      </c>
      <c r="Y258" s="2104">
        <v>0</v>
      </c>
      <c r="Z258" s="2105">
        <v>0</v>
      </c>
      <c r="AA258" s="2104">
        <v>0</v>
      </c>
      <c r="AB258" s="2105">
        <v>0</v>
      </c>
      <c r="AC258" s="2104">
        <v>0</v>
      </c>
      <c r="AD258" s="2105">
        <v>0</v>
      </c>
      <c r="AE258" s="2104">
        <v>0</v>
      </c>
      <c r="AF258" s="2105">
        <v>0</v>
      </c>
      <c r="AG258" s="2104">
        <v>0</v>
      </c>
      <c r="AH258" s="2105">
        <v>0</v>
      </c>
      <c r="AI258" s="2104">
        <v>0</v>
      </c>
      <c r="AJ258" s="2105">
        <v>0</v>
      </c>
      <c r="AK258" s="2104">
        <v>0</v>
      </c>
      <c r="AL258" s="2105">
        <v>0</v>
      </c>
      <c r="AM258" s="2104">
        <v>0</v>
      </c>
      <c r="AN258" s="2105">
        <v>0</v>
      </c>
      <c r="AO258" s="2141"/>
      <c r="AP258" s="2132"/>
      <c r="AQ258" s="2131"/>
      <c r="AR258" s="2136"/>
      <c r="AS258" s="2132"/>
      <c r="AT258" s="2104"/>
      <c r="AU258" s="2108"/>
      <c r="AV258" s="2108"/>
      <c r="AW258" s="2103"/>
      <c r="AX258" s="671" t="str">
        <f t="shared" si="148"/>
        <v/>
      </c>
      <c r="BT258" s="3"/>
      <c r="BU258" s="3"/>
      <c r="BV258" s="4"/>
      <c r="BW258" s="4"/>
      <c r="CA258" s="31" t="str">
        <f t="shared" si="152"/>
        <v/>
      </c>
      <c r="CB258" s="31"/>
      <c r="CC258" s="31" t="str">
        <f t="shared" si="149"/>
        <v/>
      </c>
      <c r="CD258" s="31"/>
      <c r="CE258" s="31" t="str">
        <f t="shared" si="155"/>
        <v/>
      </c>
      <c r="CF258" s="31" t="str">
        <f t="shared" si="156"/>
        <v/>
      </c>
      <c r="CG258" s="31" t="str">
        <f t="shared" si="157"/>
        <v/>
      </c>
      <c r="CH258" s="32"/>
      <c r="CI258" s="32"/>
      <c r="CJ258" s="32"/>
      <c r="CK258" s="32"/>
      <c r="CL258" s="32">
        <f t="shared" si="162"/>
        <v>0</v>
      </c>
      <c r="CM258" s="32">
        <f t="shared" si="162"/>
        <v>0</v>
      </c>
      <c r="CN258" s="32">
        <f t="shared" si="162"/>
        <v>0</v>
      </c>
    </row>
    <row r="259" spans="1:92" ht="16.350000000000001" customHeight="1" x14ac:dyDescent="0.2">
      <c r="A259" s="3802" t="s">
        <v>273</v>
      </c>
      <c r="B259" s="3184" t="s">
        <v>264</v>
      </c>
      <c r="C259" s="3184"/>
      <c r="D259" s="1050">
        <f t="shared" si="147"/>
        <v>0</v>
      </c>
      <c r="E259" s="485">
        <f t="shared" si="163"/>
        <v>0</v>
      </c>
      <c r="F259" s="466">
        <f t="shared" si="151"/>
        <v>0</v>
      </c>
      <c r="G259" s="467"/>
      <c r="H259" s="468"/>
      <c r="I259" s="469"/>
      <c r="J259" s="468"/>
      <c r="K259" s="469"/>
      <c r="L259" s="468"/>
      <c r="M259" s="469"/>
      <c r="N259" s="468"/>
      <c r="O259" s="469"/>
      <c r="P259" s="468"/>
      <c r="Q259" s="469"/>
      <c r="R259" s="468"/>
      <c r="S259" s="469"/>
      <c r="T259" s="468"/>
      <c r="U259" s="469"/>
      <c r="V259" s="470"/>
      <c r="W259" s="469"/>
      <c r="X259" s="470"/>
      <c r="Y259" s="469"/>
      <c r="Z259" s="470"/>
      <c r="AA259" s="469"/>
      <c r="AB259" s="470"/>
      <c r="AC259" s="469"/>
      <c r="AD259" s="470"/>
      <c r="AE259" s="469"/>
      <c r="AF259" s="470"/>
      <c r="AG259" s="469"/>
      <c r="AH259" s="2518"/>
      <c r="AI259" s="2517"/>
      <c r="AJ259" s="2518"/>
      <c r="AK259" s="2517"/>
      <c r="AL259" s="2518"/>
      <c r="AM259" s="2517"/>
      <c r="AN259" s="2518"/>
      <c r="AO259" s="1064"/>
      <c r="AP259" s="499"/>
      <c r="AQ259" s="1060"/>
      <c r="AR259" s="473"/>
      <c r="AS259" s="1060"/>
      <c r="AT259" s="469"/>
      <c r="AU259" s="473"/>
      <c r="AV259" s="473"/>
      <c r="AW259" s="468"/>
      <c r="AX259" s="671" t="str">
        <f t="shared" si="148"/>
        <v/>
      </c>
      <c r="BT259" s="3"/>
      <c r="BU259" s="3"/>
      <c r="BV259" s="4"/>
      <c r="BW259" s="4"/>
      <c r="CA259" s="31" t="str">
        <f t="shared" si="152"/>
        <v/>
      </c>
      <c r="CB259" s="31" t="str">
        <f t="shared" si="153"/>
        <v/>
      </c>
      <c r="CC259" s="31" t="str">
        <f t="shared" si="149"/>
        <v/>
      </c>
      <c r="CD259" s="31"/>
      <c r="CE259" s="31" t="str">
        <f t="shared" si="155"/>
        <v/>
      </c>
      <c r="CF259" s="31" t="str">
        <f t="shared" si="156"/>
        <v/>
      </c>
      <c r="CG259" s="31" t="str">
        <f t="shared" si="157"/>
        <v/>
      </c>
      <c r="CH259" s="32"/>
      <c r="CI259" s="32">
        <f t="shared" si="159"/>
        <v>0</v>
      </c>
      <c r="CJ259" s="32">
        <f t="shared" si="160"/>
        <v>0</v>
      </c>
      <c r="CK259" s="32"/>
      <c r="CL259" s="32">
        <f t="shared" si="162"/>
        <v>0</v>
      </c>
      <c r="CM259" s="32">
        <f t="shared" si="162"/>
        <v>0</v>
      </c>
      <c r="CN259" s="32">
        <f t="shared" si="162"/>
        <v>0</v>
      </c>
    </row>
    <row r="260" spans="1:92" ht="16.350000000000001" customHeight="1" x14ac:dyDescent="0.2">
      <c r="A260" s="2971"/>
      <c r="B260" s="3639" t="s">
        <v>265</v>
      </c>
      <c r="C260" s="3639"/>
      <c r="D260" s="2109">
        <f t="shared" si="147"/>
        <v>0</v>
      </c>
      <c r="E260" s="2110">
        <f t="shared" si="163"/>
        <v>0</v>
      </c>
      <c r="F260" s="2111">
        <f t="shared" si="151"/>
        <v>0</v>
      </c>
      <c r="G260" s="2112"/>
      <c r="H260" s="2113"/>
      <c r="I260" s="2114"/>
      <c r="J260" s="2113"/>
      <c r="K260" s="2114"/>
      <c r="L260" s="2113"/>
      <c r="M260" s="2114"/>
      <c r="N260" s="2113"/>
      <c r="O260" s="2114"/>
      <c r="P260" s="2113"/>
      <c r="Q260" s="2114"/>
      <c r="R260" s="2113"/>
      <c r="S260" s="2114"/>
      <c r="T260" s="2113"/>
      <c r="U260" s="2114"/>
      <c r="V260" s="2115"/>
      <c r="W260" s="2114"/>
      <c r="X260" s="2115"/>
      <c r="Y260" s="2114"/>
      <c r="Z260" s="2115"/>
      <c r="AA260" s="2114"/>
      <c r="AB260" s="2115"/>
      <c r="AC260" s="2114"/>
      <c r="AD260" s="2115"/>
      <c r="AE260" s="2114"/>
      <c r="AF260" s="2115"/>
      <c r="AG260" s="2114"/>
      <c r="AH260" s="2115"/>
      <c r="AI260" s="2114"/>
      <c r="AJ260" s="2115"/>
      <c r="AK260" s="2114"/>
      <c r="AL260" s="2115"/>
      <c r="AM260" s="2114"/>
      <c r="AN260" s="2115"/>
      <c r="AO260" s="2142"/>
      <c r="AP260" s="2098"/>
      <c r="AQ260" s="2097"/>
      <c r="AR260" s="2133"/>
      <c r="AS260" s="467"/>
      <c r="AT260" s="2114"/>
      <c r="AU260" s="2118"/>
      <c r="AV260" s="2118"/>
      <c r="AW260" s="2113"/>
      <c r="AX260" s="671" t="str">
        <f t="shared" si="148"/>
        <v/>
      </c>
      <c r="BT260" s="3"/>
      <c r="BU260" s="3"/>
      <c r="BV260" s="4"/>
      <c r="BW260" s="4"/>
      <c r="CA260" s="31" t="str">
        <f t="shared" si="152"/>
        <v/>
      </c>
      <c r="CB260" s="31"/>
      <c r="CC260" s="31" t="str">
        <f t="shared" si="149"/>
        <v/>
      </c>
      <c r="CD260" s="31"/>
      <c r="CE260" s="31" t="str">
        <f t="shared" si="155"/>
        <v/>
      </c>
      <c r="CF260" s="31" t="str">
        <f t="shared" si="156"/>
        <v/>
      </c>
      <c r="CG260" s="31" t="str">
        <f t="shared" si="157"/>
        <v/>
      </c>
      <c r="CH260" s="32"/>
      <c r="CI260" s="32"/>
      <c r="CJ260" s="32"/>
      <c r="CK260" s="32"/>
      <c r="CL260" s="32">
        <f t="shared" si="162"/>
        <v>0</v>
      </c>
      <c r="CM260" s="32">
        <f t="shared" si="162"/>
        <v>0</v>
      </c>
      <c r="CN260" s="32">
        <f t="shared" si="162"/>
        <v>0</v>
      </c>
    </row>
    <row r="261" spans="1:92" ht="16.350000000000001" customHeight="1" x14ac:dyDescent="0.2">
      <c r="A261" s="2971"/>
      <c r="B261" s="3639" t="s">
        <v>266</v>
      </c>
      <c r="C261" s="3639"/>
      <c r="D261" s="2109">
        <f t="shared" si="147"/>
        <v>0</v>
      </c>
      <c r="E261" s="2110">
        <f t="shared" si="163"/>
        <v>0</v>
      </c>
      <c r="F261" s="2111">
        <f t="shared" si="151"/>
        <v>0</v>
      </c>
      <c r="G261" s="2112"/>
      <c r="H261" s="2113"/>
      <c r="I261" s="2114"/>
      <c r="J261" s="2113"/>
      <c r="K261" s="2114"/>
      <c r="L261" s="2113"/>
      <c r="M261" s="2114"/>
      <c r="N261" s="2113"/>
      <c r="O261" s="2114"/>
      <c r="P261" s="2113"/>
      <c r="Q261" s="2114"/>
      <c r="R261" s="2113"/>
      <c r="S261" s="2114"/>
      <c r="T261" s="2113"/>
      <c r="U261" s="2114"/>
      <c r="V261" s="2115"/>
      <c r="W261" s="2114"/>
      <c r="X261" s="2115"/>
      <c r="Y261" s="2114"/>
      <c r="Z261" s="2115"/>
      <c r="AA261" s="2114"/>
      <c r="AB261" s="2115"/>
      <c r="AC261" s="2114"/>
      <c r="AD261" s="2115"/>
      <c r="AE261" s="2114"/>
      <c r="AF261" s="2115"/>
      <c r="AG261" s="2114"/>
      <c r="AH261" s="2115"/>
      <c r="AI261" s="2114"/>
      <c r="AJ261" s="2115"/>
      <c r="AK261" s="2114"/>
      <c r="AL261" s="2115"/>
      <c r="AM261" s="2114"/>
      <c r="AN261" s="2115"/>
      <c r="AO261" s="2142"/>
      <c r="AP261" s="2098"/>
      <c r="AQ261" s="2097"/>
      <c r="AR261" s="2133"/>
      <c r="AS261" s="2133"/>
      <c r="AT261" s="2114"/>
      <c r="AU261" s="2118"/>
      <c r="AV261" s="2118"/>
      <c r="AW261" s="2113"/>
      <c r="AX261" s="671" t="str">
        <f t="shared" si="148"/>
        <v/>
      </c>
      <c r="BT261" s="3"/>
      <c r="BU261" s="3"/>
      <c r="BV261" s="4"/>
      <c r="BW261" s="4"/>
      <c r="CA261" s="31" t="str">
        <f t="shared" si="152"/>
        <v/>
      </c>
      <c r="CB261" s="31"/>
      <c r="CC261" s="31" t="str">
        <f t="shared" si="149"/>
        <v/>
      </c>
      <c r="CD261" s="31"/>
      <c r="CE261" s="31" t="str">
        <f t="shared" si="155"/>
        <v/>
      </c>
      <c r="CF261" s="31" t="str">
        <f t="shared" si="156"/>
        <v/>
      </c>
      <c r="CG261" s="31" t="str">
        <f t="shared" si="157"/>
        <v/>
      </c>
      <c r="CH261" s="32"/>
      <c r="CI261" s="32"/>
      <c r="CJ261" s="32"/>
      <c r="CK261" s="32"/>
      <c r="CL261" s="32">
        <f t="shared" si="162"/>
        <v>0</v>
      </c>
      <c r="CM261" s="32">
        <f t="shared" si="162"/>
        <v>0</v>
      </c>
      <c r="CN261" s="32">
        <f t="shared" si="162"/>
        <v>0</v>
      </c>
    </row>
    <row r="262" spans="1:92" ht="16.350000000000001" customHeight="1" x14ac:dyDescent="0.2">
      <c r="A262" s="2971"/>
      <c r="B262" s="3639" t="s">
        <v>267</v>
      </c>
      <c r="C262" s="3639"/>
      <c r="D262" s="2109">
        <f t="shared" si="147"/>
        <v>0</v>
      </c>
      <c r="E262" s="2110">
        <f t="shared" si="163"/>
        <v>0</v>
      </c>
      <c r="F262" s="2111">
        <f t="shared" si="151"/>
        <v>0</v>
      </c>
      <c r="G262" s="2119"/>
      <c r="H262" s="2120"/>
      <c r="I262" s="2121"/>
      <c r="J262" s="2120"/>
      <c r="K262" s="2121"/>
      <c r="L262" s="2120"/>
      <c r="M262" s="2121"/>
      <c r="N262" s="2120"/>
      <c r="O262" s="2121"/>
      <c r="P262" s="2120"/>
      <c r="Q262" s="2121"/>
      <c r="R262" s="2120"/>
      <c r="S262" s="2121"/>
      <c r="T262" s="2120"/>
      <c r="U262" s="2121"/>
      <c r="V262" s="2122"/>
      <c r="W262" s="2121"/>
      <c r="X262" s="2122"/>
      <c r="Y262" s="2114"/>
      <c r="Z262" s="2115"/>
      <c r="AA262" s="2114"/>
      <c r="AB262" s="2115"/>
      <c r="AC262" s="2114"/>
      <c r="AD262" s="2115"/>
      <c r="AE262" s="2114"/>
      <c r="AF262" s="2115"/>
      <c r="AG262" s="2114"/>
      <c r="AH262" s="2115"/>
      <c r="AI262" s="2114"/>
      <c r="AJ262" s="2115"/>
      <c r="AK262" s="2114"/>
      <c r="AL262" s="2115"/>
      <c r="AM262" s="2114"/>
      <c r="AN262" s="2115"/>
      <c r="AO262" s="2142"/>
      <c r="AP262" s="2098"/>
      <c r="AQ262" s="2097"/>
      <c r="AR262" s="2133"/>
      <c r="AS262" s="2133"/>
      <c r="AT262" s="2114"/>
      <c r="AU262" s="2118"/>
      <c r="AV262" s="2118"/>
      <c r="AW262" s="2113"/>
      <c r="AX262" s="671" t="str">
        <f t="shared" si="148"/>
        <v/>
      </c>
      <c r="BT262" s="3"/>
      <c r="BU262" s="3"/>
      <c r="BV262" s="4"/>
      <c r="BW262" s="4"/>
      <c r="CA262" s="31" t="str">
        <f t="shared" si="152"/>
        <v/>
      </c>
      <c r="CB262" s="31"/>
      <c r="CC262" s="31" t="str">
        <f t="shared" si="149"/>
        <v/>
      </c>
      <c r="CD262" s="31"/>
      <c r="CE262" s="31" t="str">
        <f t="shared" si="155"/>
        <v/>
      </c>
      <c r="CF262" s="31" t="str">
        <f t="shared" si="156"/>
        <v/>
      </c>
      <c r="CG262" s="31" t="str">
        <f t="shared" si="157"/>
        <v/>
      </c>
      <c r="CH262" s="32"/>
      <c r="CI262" s="32"/>
      <c r="CJ262" s="32"/>
      <c r="CK262" s="32"/>
      <c r="CL262" s="32">
        <f t="shared" si="162"/>
        <v>0</v>
      </c>
      <c r="CM262" s="32">
        <f t="shared" si="162"/>
        <v>0</v>
      </c>
      <c r="CN262" s="32">
        <f t="shared" si="162"/>
        <v>0</v>
      </c>
    </row>
    <row r="263" spans="1:92" ht="16.350000000000001" customHeight="1" x14ac:dyDescent="0.2">
      <c r="A263" s="2971"/>
      <c r="B263" s="3640" t="s">
        <v>268</v>
      </c>
      <c r="C263" s="3641"/>
      <c r="D263" s="2109">
        <f t="shared" si="147"/>
        <v>0</v>
      </c>
      <c r="E263" s="2110">
        <f t="shared" si="163"/>
        <v>0</v>
      </c>
      <c r="F263" s="2111">
        <f t="shared" si="151"/>
        <v>0</v>
      </c>
      <c r="G263" s="2119"/>
      <c r="H263" s="2120"/>
      <c r="I263" s="2121"/>
      <c r="J263" s="2120"/>
      <c r="K263" s="2121"/>
      <c r="L263" s="2120"/>
      <c r="M263" s="2121"/>
      <c r="N263" s="2120"/>
      <c r="O263" s="2121"/>
      <c r="P263" s="2120"/>
      <c r="Q263" s="2121"/>
      <c r="R263" s="2120"/>
      <c r="S263" s="2121"/>
      <c r="T263" s="2120"/>
      <c r="U263" s="2121"/>
      <c r="V263" s="2122"/>
      <c r="W263" s="2121"/>
      <c r="X263" s="2122"/>
      <c r="Y263" s="2114"/>
      <c r="Z263" s="2115"/>
      <c r="AA263" s="2114"/>
      <c r="AB263" s="2115"/>
      <c r="AC263" s="2114"/>
      <c r="AD263" s="2115"/>
      <c r="AE263" s="2114"/>
      <c r="AF263" s="2115"/>
      <c r="AG263" s="2114"/>
      <c r="AH263" s="2115"/>
      <c r="AI263" s="2114"/>
      <c r="AJ263" s="2115"/>
      <c r="AK263" s="2114"/>
      <c r="AL263" s="2115"/>
      <c r="AM263" s="2114"/>
      <c r="AN263" s="2115"/>
      <c r="AO263" s="2142"/>
      <c r="AP263" s="2098"/>
      <c r="AQ263" s="2097"/>
      <c r="AR263" s="2133"/>
      <c r="AS263" s="2126"/>
      <c r="AT263" s="2114"/>
      <c r="AU263" s="2118"/>
      <c r="AV263" s="2118"/>
      <c r="AW263" s="2113"/>
      <c r="AX263" s="671" t="str">
        <f t="shared" si="148"/>
        <v/>
      </c>
      <c r="BT263" s="3"/>
      <c r="BU263" s="3"/>
      <c r="BV263" s="4"/>
      <c r="BW263" s="4"/>
      <c r="CA263" s="31" t="str">
        <f t="shared" si="152"/>
        <v/>
      </c>
      <c r="CB263" s="31"/>
      <c r="CC263" s="31" t="str">
        <f t="shared" si="149"/>
        <v/>
      </c>
      <c r="CD263" s="31"/>
      <c r="CE263" s="31" t="str">
        <f t="shared" si="155"/>
        <v/>
      </c>
      <c r="CF263" s="31" t="str">
        <f t="shared" si="156"/>
        <v/>
      </c>
      <c r="CG263" s="31" t="str">
        <f t="shared" si="157"/>
        <v/>
      </c>
      <c r="CH263" s="32"/>
      <c r="CI263" s="32"/>
      <c r="CJ263" s="32"/>
      <c r="CK263" s="32"/>
      <c r="CL263" s="32">
        <f t="shared" si="162"/>
        <v>0</v>
      </c>
      <c r="CM263" s="32">
        <f t="shared" si="162"/>
        <v>0</v>
      </c>
      <c r="CN263" s="32">
        <f t="shared" si="162"/>
        <v>0</v>
      </c>
    </row>
    <row r="264" spans="1:92" ht="16.350000000000001" customHeight="1" x14ac:dyDescent="0.2">
      <c r="A264" s="3646"/>
      <c r="B264" s="3555" t="s">
        <v>269</v>
      </c>
      <c r="C264" s="3555"/>
      <c r="D264" s="1978">
        <f t="shared" si="147"/>
        <v>0</v>
      </c>
      <c r="E264" s="1979">
        <f t="shared" si="163"/>
        <v>0</v>
      </c>
      <c r="F264" s="710">
        <f t="shared" si="151"/>
        <v>0</v>
      </c>
      <c r="G264" s="2102"/>
      <c r="H264" s="2103"/>
      <c r="I264" s="2104"/>
      <c r="J264" s="2103"/>
      <c r="K264" s="2104"/>
      <c r="L264" s="2103"/>
      <c r="M264" s="2104"/>
      <c r="N264" s="2103"/>
      <c r="O264" s="2104"/>
      <c r="P264" s="2103"/>
      <c r="Q264" s="2104"/>
      <c r="R264" s="2103"/>
      <c r="S264" s="2104"/>
      <c r="T264" s="2103"/>
      <c r="U264" s="2104"/>
      <c r="V264" s="2105"/>
      <c r="W264" s="2104"/>
      <c r="X264" s="2105"/>
      <c r="Y264" s="2104"/>
      <c r="Z264" s="2105"/>
      <c r="AA264" s="2104"/>
      <c r="AB264" s="2105"/>
      <c r="AC264" s="766"/>
      <c r="AD264" s="767"/>
      <c r="AE264" s="766"/>
      <c r="AF264" s="767"/>
      <c r="AG264" s="766"/>
      <c r="AH264" s="767"/>
      <c r="AI264" s="766"/>
      <c r="AJ264" s="767"/>
      <c r="AK264" s="766"/>
      <c r="AL264" s="767"/>
      <c r="AM264" s="766"/>
      <c r="AN264" s="767"/>
      <c r="AO264" s="2143"/>
      <c r="AP264" s="2144"/>
      <c r="AQ264" s="1980"/>
      <c r="AR264" s="2145"/>
      <c r="AS264" s="2132"/>
      <c r="AT264" s="766"/>
      <c r="AU264" s="2146"/>
      <c r="AV264" s="2146"/>
      <c r="AW264" s="2147"/>
      <c r="AX264" s="671" t="str">
        <f t="shared" si="148"/>
        <v/>
      </c>
      <c r="BT264" s="3"/>
      <c r="BU264" s="3"/>
      <c r="BV264" s="4"/>
      <c r="BW264" s="4"/>
      <c r="CA264" s="31" t="str">
        <f t="shared" si="152"/>
        <v/>
      </c>
      <c r="CB264" s="31"/>
      <c r="CC264" s="31" t="str">
        <f t="shared" si="149"/>
        <v/>
      </c>
      <c r="CD264" s="31"/>
      <c r="CE264" s="31" t="str">
        <f t="shared" si="155"/>
        <v/>
      </c>
      <c r="CF264" s="31" t="str">
        <f t="shared" si="156"/>
        <v/>
      </c>
      <c r="CG264" s="31" t="str">
        <f t="shared" si="157"/>
        <v/>
      </c>
      <c r="CH264" s="32"/>
      <c r="CI264" s="32"/>
      <c r="CJ264" s="32"/>
      <c r="CK264" s="32"/>
      <c r="CL264" s="32">
        <f t="shared" si="162"/>
        <v>0</v>
      </c>
      <c r="CM264" s="32">
        <f t="shared" si="162"/>
        <v>0</v>
      </c>
      <c r="CN264" s="32">
        <f t="shared" si="162"/>
        <v>0</v>
      </c>
    </row>
    <row r="265" spans="1:92" ht="16.350000000000001" customHeight="1" x14ac:dyDescent="0.2">
      <c r="A265" s="3775" t="s">
        <v>104</v>
      </c>
      <c r="B265" s="3184" t="s">
        <v>264</v>
      </c>
      <c r="C265" s="3184"/>
      <c r="D265" s="400">
        <f t="shared" si="147"/>
        <v>24</v>
      </c>
      <c r="E265" s="465">
        <f t="shared" si="163"/>
        <v>6</v>
      </c>
      <c r="F265" s="466">
        <f t="shared" si="151"/>
        <v>18</v>
      </c>
      <c r="G265" s="467">
        <v>0</v>
      </c>
      <c r="H265" s="468">
        <v>0</v>
      </c>
      <c r="I265" s="469">
        <v>0</v>
      </c>
      <c r="J265" s="468">
        <v>0</v>
      </c>
      <c r="K265" s="469">
        <v>0</v>
      </c>
      <c r="L265" s="468">
        <v>0</v>
      </c>
      <c r="M265" s="469">
        <v>0</v>
      </c>
      <c r="N265" s="468">
        <v>0</v>
      </c>
      <c r="O265" s="469">
        <v>0</v>
      </c>
      <c r="P265" s="468">
        <v>0</v>
      </c>
      <c r="Q265" s="469">
        <v>0</v>
      </c>
      <c r="R265" s="468">
        <v>0</v>
      </c>
      <c r="S265" s="469">
        <v>0</v>
      </c>
      <c r="T265" s="468">
        <v>0</v>
      </c>
      <c r="U265" s="469">
        <v>0</v>
      </c>
      <c r="V265" s="470">
        <v>0</v>
      </c>
      <c r="W265" s="469">
        <v>1</v>
      </c>
      <c r="X265" s="470">
        <v>0</v>
      </c>
      <c r="Y265" s="469">
        <v>0</v>
      </c>
      <c r="Z265" s="470">
        <v>2</v>
      </c>
      <c r="AA265" s="469">
        <v>1</v>
      </c>
      <c r="AB265" s="470">
        <v>0</v>
      </c>
      <c r="AC265" s="469">
        <v>0</v>
      </c>
      <c r="AD265" s="470">
        <v>3</v>
      </c>
      <c r="AE265" s="469">
        <v>0</v>
      </c>
      <c r="AF265" s="470">
        <v>3</v>
      </c>
      <c r="AG265" s="469">
        <v>2</v>
      </c>
      <c r="AH265" s="470">
        <v>6</v>
      </c>
      <c r="AI265" s="469">
        <v>0</v>
      </c>
      <c r="AJ265" s="470">
        <v>2</v>
      </c>
      <c r="AK265" s="469">
        <v>1</v>
      </c>
      <c r="AL265" s="470">
        <v>2</v>
      </c>
      <c r="AM265" s="469">
        <v>1</v>
      </c>
      <c r="AN265" s="470">
        <v>0</v>
      </c>
      <c r="AO265" s="471">
        <v>0</v>
      </c>
      <c r="AP265" s="472">
        <v>0</v>
      </c>
      <c r="AQ265" s="467">
        <v>8</v>
      </c>
      <c r="AR265" s="473">
        <v>6</v>
      </c>
      <c r="AS265" s="1060">
        <v>1</v>
      </c>
      <c r="AT265" s="469"/>
      <c r="AU265" s="473">
        <v>0</v>
      </c>
      <c r="AV265" s="473">
        <v>0</v>
      </c>
      <c r="AW265" s="468">
        <v>0</v>
      </c>
      <c r="AX265" s="671" t="str">
        <f t="shared" si="148"/>
        <v/>
      </c>
      <c r="BT265" s="3"/>
      <c r="BU265" s="3"/>
      <c r="BV265" s="4"/>
      <c r="BW265" s="4"/>
      <c r="CA265" s="31" t="str">
        <f t="shared" si="152"/>
        <v/>
      </c>
      <c r="CB265" s="31" t="str">
        <f t="shared" si="153"/>
        <v/>
      </c>
      <c r="CC265" s="31" t="str">
        <f t="shared" si="149"/>
        <v/>
      </c>
      <c r="CD265" s="31" t="str">
        <f t="shared" si="154"/>
        <v/>
      </c>
      <c r="CE265" s="31" t="str">
        <f t="shared" si="155"/>
        <v/>
      </c>
      <c r="CF265" s="31" t="str">
        <f t="shared" si="156"/>
        <v/>
      </c>
      <c r="CG265" s="31" t="str">
        <f t="shared" si="157"/>
        <v/>
      </c>
      <c r="CH265" s="32">
        <f t="shared" si="158"/>
        <v>0</v>
      </c>
      <c r="CI265" s="32">
        <f t="shared" si="159"/>
        <v>0</v>
      </c>
      <c r="CJ265" s="32">
        <f t="shared" si="160"/>
        <v>0</v>
      </c>
      <c r="CK265" s="32">
        <f t="shared" si="161"/>
        <v>0</v>
      </c>
      <c r="CL265" s="32">
        <f t="shared" si="162"/>
        <v>0</v>
      </c>
      <c r="CM265" s="32">
        <f t="shared" si="162"/>
        <v>0</v>
      </c>
      <c r="CN265" s="32">
        <f t="shared" si="162"/>
        <v>0</v>
      </c>
    </row>
    <row r="266" spans="1:92" ht="16.350000000000001" customHeight="1" x14ac:dyDescent="0.2">
      <c r="A266" s="2912"/>
      <c r="B266" s="3639" t="s">
        <v>265</v>
      </c>
      <c r="C266" s="3639"/>
      <c r="D266" s="2109">
        <f t="shared" si="147"/>
        <v>67</v>
      </c>
      <c r="E266" s="2110">
        <f t="shared" si="163"/>
        <v>17</v>
      </c>
      <c r="F266" s="2111">
        <f t="shared" si="151"/>
        <v>50</v>
      </c>
      <c r="G266" s="2112">
        <v>0</v>
      </c>
      <c r="H266" s="2113">
        <v>0</v>
      </c>
      <c r="I266" s="2114">
        <v>0</v>
      </c>
      <c r="J266" s="2113">
        <v>0</v>
      </c>
      <c r="K266" s="2114">
        <v>0</v>
      </c>
      <c r="L266" s="2113">
        <v>0</v>
      </c>
      <c r="M266" s="2114">
        <v>0</v>
      </c>
      <c r="N266" s="2113">
        <v>0</v>
      </c>
      <c r="O266" s="2114">
        <v>0</v>
      </c>
      <c r="P266" s="2113">
        <v>0</v>
      </c>
      <c r="Q266" s="2114">
        <v>0</v>
      </c>
      <c r="R266" s="2113">
        <v>0</v>
      </c>
      <c r="S266" s="2114">
        <v>0</v>
      </c>
      <c r="T266" s="2113">
        <v>0</v>
      </c>
      <c r="U266" s="2114">
        <v>0</v>
      </c>
      <c r="V266" s="2115">
        <v>0</v>
      </c>
      <c r="W266" s="2114">
        <v>0</v>
      </c>
      <c r="X266" s="2115">
        <v>0</v>
      </c>
      <c r="Y266" s="2114">
        <v>4</v>
      </c>
      <c r="Z266" s="2115">
        <v>1</v>
      </c>
      <c r="AA266" s="2114">
        <v>1</v>
      </c>
      <c r="AB266" s="2115">
        <v>1</v>
      </c>
      <c r="AC266" s="2114">
        <v>2</v>
      </c>
      <c r="AD266" s="2115">
        <v>3</v>
      </c>
      <c r="AE266" s="2114">
        <v>1</v>
      </c>
      <c r="AF266" s="2115">
        <v>11</v>
      </c>
      <c r="AG266" s="2114">
        <v>8</v>
      </c>
      <c r="AH266" s="2115">
        <v>21</v>
      </c>
      <c r="AI266" s="2114">
        <v>0</v>
      </c>
      <c r="AJ266" s="2115">
        <v>6</v>
      </c>
      <c r="AK266" s="2114">
        <v>0</v>
      </c>
      <c r="AL266" s="2115">
        <v>7</v>
      </c>
      <c r="AM266" s="2114">
        <v>1</v>
      </c>
      <c r="AN266" s="2115">
        <v>0</v>
      </c>
      <c r="AO266" s="2116">
        <v>0</v>
      </c>
      <c r="AP266" s="2117">
        <v>0</v>
      </c>
      <c r="AQ266" s="2097"/>
      <c r="AR266" s="2133"/>
      <c r="AS266" s="467">
        <v>19</v>
      </c>
      <c r="AT266" s="2114"/>
      <c r="AU266" s="2118">
        <v>0</v>
      </c>
      <c r="AV266" s="2118">
        <v>0</v>
      </c>
      <c r="AW266" s="2113">
        <v>0</v>
      </c>
      <c r="AX266" s="671" t="str">
        <f t="shared" si="148"/>
        <v/>
      </c>
      <c r="BT266" s="3"/>
      <c r="BU266" s="3"/>
      <c r="BV266" s="4"/>
      <c r="BW266" s="4"/>
      <c r="CA266" s="31" t="str">
        <f t="shared" si="152"/>
        <v/>
      </c>
      <c r="CB266" s="31" t="str">
        <f t="shared" si="153"/>
        <v/>
      </c>
      <c r="CC266" s="31" t="str">
        <f t="shared" si="149"/>
        <v/>
      </c>
      <c r="CD266" s="31" t="str">
        <f t="shared" si="154"/>
        <v/>
      </c>
      <c r="CE266" s="31" t="str">
        <f t="shared" si="155"/>
        <v/>
      </c>
      <c r="CF266" s="31" t="str">
        <f t="shared" si="156"/>
        <v/>
      </c>
      <c r="CG266" s="31" t="str">
        <f t="shared" si="157"/>
        <v/>
      </c>
      <c r="CH266" s="32">
        <f t="shared" si="158"/>
        <v>0</v>
      </c>
      <c r="CI266" s="32"/>
      <c r="CJ266" s="32"/>
      <c r="CK266" s="32">
        <f t="shared" si="161"/>
        <v>0</v>
      </c>
      <c r="CL266" s="32">
        <f t="shared" si="162"/>
        <v>0</v>
      </c>
      <c r="CM266" s="32">
        <f t="shared" si="162"/>
        <v>0</v>
      </c>
      <c r="CN266" s="32">
        <f t="shared" si="162"/>
        <v>0</v>
      </c>
    </row>
    <row r="267" spans="1:92" ht="16.350000000000001" customHeight="1" x14ac:dyDescent="0.2">
      <c r="A267" s="2912"/>
      <c r="B267" s="3639" t="s">
        <v>266</v>
      </c>
      <c r="C267" s="3639"/>
      <c r="D267" s="2109">
        <f t="shared" si="147"/>
        <v>25</v>
      </c>
      <c r="E267" s="2110">
        <f t="shared" si="163"/>
        <v>7</v>
      </c>
      <c r="F267" s="2111">
        <f t="shared" si="151"/>
        <v>18</v>
      </c>
      <c r="G267" s="2112">
        <v>0</v>
      </c>
      <c r="H267" s="2113">
        <v>0</v>
      </c>
      <c r="I267" s="2114">
        <v>0</v>
      </c>
      <c r="J267" s="2113">
        <v>0</v>
      </c>
      <c r="K267" s="2114">
        <v>0</v>
      </c>
      <c r="L267" s="2113">
        <v>0</v>
      </c>
      <c r="M267" s="2114">
        <v>0</v>
      </c>
      <c r="N267" s="2113">
        <v>0</v>
      </c>
      <c r="O267" s="2114">
        <v>0</v>
      </c>
      <c r="P267" s="2113">
        <v>0</v>
      </c>
      <c r="Q267" s="2114">
        <v>0</v>
      </c>
      <c r="R267" s="2113">
        <v>0</v>
      </c>
      <c r="S267" s="2114">
        <v>0</v>
      </c>
      <c r="T267" s="2113">
        <v>0</v>
      </c>
      <c r="U267" s="2114">
        <v>0</v>
      </c>
      <c r="V267" s="2115">
        <v>0</v>
      </c>
      <c r="W267" s="2114">
        <v>1</v>
      </c>
      <c r="X267" s="2115">
        <v>0</v>
      </c>
      <c r="Y267" s="2114">
        <v>0</v>
      </c>
      <c r="Z267" s="2115">
        <v>2</v>
      </c>
      <c r="AA267" s="2114">
        <v>1</v>
      </c>
      <c r="AB267" s="2115">
        <v>0</v>
      </c>
      <c r="AC267" s="2114">
        <v>0</v>
      </c>
      <c r="AD267" s="2115">
        <v>3</v>
      </c>
      <c r="AE267" s="2114">
        <v>0</v>
      </c>
      <c r="AF267" s="2115">
        <v>3</v>
      </c>
      <c r="AG267" s="2114">
        <v>3</v>
      </c>
      <c r="AH267" s="2115">
        <v>6</v>
      </c>
      <c r="AI267" s="2114">
        <v>0</v>
      </c>
      <c r="AJ267" s="2115">
        <v>2</v>
      </c>
      <c r="AK267" s="2114">
        <v>1</v>
      </c>
      <c r="AL267" s="2115">
        <v>2</v>
      </c>
      <c r="AM267" s="2114">
        <v>1</v>
      </c>
      <c r="AN267" s="2115">
        <v>0</v>
      </c>
      <c r="AO267" s="2116">
        <v>0</v>
      </c>
      <c r="AP267" s="2117">
        <v>0</v>
      </c>
      <c r="AQ267" s="2097"/>
      <c r="AR267" s="2133"/>
      <c r="AS267" s="2133"/>
      <c r="AT267" s="2114"/>
      <c r="AU267" s="2118">
        <v>0</v>
      </c>
      <c r="AV267" s="2118">
        <v>0</v>
      </c>
      <c r="AW267" s="2113">
        <v>0</v>
      </c>
      <c r="AX267" s="671" t="str">
        <f t="shared" si="148"/>
        <v/>
      </c>
      <c r="BT267" s="3"/>
      <c r="BU267" s="3"/>
      <c r="BV267" s="4"/>
      <c r="BW267" s="4"/>
      <c r="CA267" s="31" t="str">
        <f t="shared" si="152"/>
        <v/>
      </c>
      <c r="CB267" s="31" t="str">
        <f t="shared" si="153"/>
        <v/>
      </c>
      <c r="CC267" s="31" t="str">
        <f t="shared" si="149"/>
        <v/>
      </c>
      <c r="CD267" s="31" t="str">
        <f t="shared" si="154"/>
        <v/>
      </c>
      <c r="CE267" s="31" t="str">
        <f t="shared" si="155"/>
        <v/>
      </c>
      <c r="CF267" s="31" t="str">
        <f t="shared" si="156"/>
        <v/>
      </c>
      <c r="CG267" s="31" t="str">
        <f t="shared" si="157"/>
        <v/>
      </c>
      <c r="CH267" s="32">
        <f t="shared" si="158"/>
        <v>0</v>
      </c>
      <c r="CI267" s="32"/>
      <c r="CJ267" s="32"/>
      <c r="CK267" s="32">
        <f t="shared" si="161"/>
        <v>0</v>
      </c>
      <c r="CL267" s="32">
        <f t="shared" si="162"/>
        <v>0</v>
      </c>
      <c r="CM267" s="32">
        <f t="shared" si="162"/>
        <v>0</v>
      </c>
      <c r="CN267" s="32">
        <f t="shared" si="162"/>
        <v>0</v>
      </c>
    </row>
    <row r="268" spans="1:92" ht="16.350000000000001" customHeight="1" x14ac:dyDescent="0.2">
      <c r="A268" s="2912"/>
      <c r="B268" s="3647" t="s">
        <v>267</v>
      </c>
      <c r="C268" s="3647"/>
      <c r="D268" s="2109">
        <f t="shared" si="147"/>
        <v>20</v>
      </c>
      <c r="E268" s="2110">
        <f t="shared" si="163"/>
        <v>3</v>
      </c>
      <c r="F268" s="2111">
        <f t="shared" si="151"/>
        <v>17</v>
      </c>
      <c r="G268" s="2119">
        <v>0</v>
      </c>
      <c r="H268" s="2120">
        <v>0</v>
      </c>
      <c r="I268" s="2121">
        <v>0</v>
      </c>
      <c r="J268" s="2120">
        <v>0</v>
      </c>
      <c r="K268" s="2121">
        <v>0</v>
      </c>
      <c r="L268" s="2120">
        <v>0</v>
      </c>
      <c r="M268" s="2121">
        <v>0</v>
      </c>
      <c r="N268" s="2120">
        <v>0</v>
      </c>
      <c r="O268" s="2121">
        <v>0</v>
      </c>
      <c r="P268" s="2120">
        <v>0</v>
      </c>
      <c r="Q268" s="2121">
        <v>0</v>
      </c>
      <c r="R268" s="2120">
        <v>0</v>
      </c>
      <c r="S268" s="2121">
        <v>0</v>
      </c>
      <c r="T268" s="2120">
        <v>0</v>
      </c>
      <c r="U268" s="2121">
        <v>0</v>
      </c>
      <c r="V268" s="2122">
        <v>0</v>
      </c>
      <c r="W268" s="2121">
        <v>0</v>
      </c>
      <c r="X268" s="2122">
        <v>0</v>
      </c>
      <c r="Y268" s="2121">
        <v>1</v>
      </c>
      <c r="Z268" s="2122">
        <v>2</v>
      </c>
      <c r="AA268" s="2121">
        <v>0</v>
      </c>
      <c r="AB268" s="2122">
        <v>1</v>
      </c>
      <c r="AC268" s="2121">
        <v>0</v>
      </c>
      <c r="AD268" s="2122">
        <v>0</v>
      </c>
      <c r="AE268" s="2121">
        <v>0</v>
      </c>
      <c r="AF268" s="2122">
        <v>2</v>
      </c>
      <c r="AG268" s="2121">
        <v>1</v>
      </c>
      <c r="AH268" s="2122">
        <v>7</v>
      </c>
      <c r="AI268" s="2121">
        <v>0</v>
      </c>
      <c r="AJ268" s="2122">
        <v>1</v>
      </c>
      <c r="AK268" s="2121">
        <v>1</v>
      </c>
      <c r="AL268" s="2122">
        <v>3</v>
      </c>
      <c r="AM268" s="2121">
        <v>0</v>
      </c>
      <c r="AN268" s="2122">
        <v>1</v>
      </c>
      <c r="AO268" s="2123">
        <v>0</v>
      </c>
      <c r="AP268" s="2124">
        <v>0</v>
      </c>
      <c r="AQ268" s="2125"/>
      <c r="AR268" s="2148"/>
      <c r="AS268" s="2133"/>
      <c r="AT268" s="2121"/>
      <c r="AU268" s="2127">
        <v>0</v>
      </c>
      <c r="AV268" s="2127">
        <v>0</v>
      </c>
      <c r="AW268" s="2120">
        <v>0</v>
      </c>
      <c r="AX268" s="671" t="str">
        <f t="shared" si="148"/>
        <v/>
      </c>
      <c r="BT268" s="3"/>
      <c r="BU268" s="3"/>
      <c r="BV268" s="4"/>
      <c r="BW268" s="4"/>
      <c r="CA268" s="31" t="str">
        <f t="shared" si="152"/>
        <v/>
      </c>
      <c r="CB268" s="31" t="str">
        <f t="shared" si="153"/>
        <v/>
      </c>
      <c r="CC268" s="31" t="str">
        <f t="shared" si="149"/>
        <v/>
      </c>
      <c r="CD268" s="31" t="str">
        <f t="shared" si="154"/>
        <v/>
      </c>
      <c r="CE268" s="31" t="str">
        <f t="shared" si="155"/>
        <v/>
      </c>
      <c r="CF268" s="31" t="str">
        <f t="shared" si="156"/>
        <v/>
      </c>
      <c r="CG268" s="31" t="str">
        <f t="shared" si="157"/>
        <v/>
      </c>
      <c r="CH268" s="32">
        <f t="shared" si="158"/>
        <v>0</v>
      </c>
      <c r="CI268" s="32"/>
      <c r="CJ268" s="32"/>
      <c r="CK268" s="32">
        <f t="shared" si="161"/>
        <v>0</v>
      </c>
      <c r="CL268" s="32">
        <f t="shared" si="162"/>
        <v>0</v>
      </c>
      <c r="CM268" s="32">
        <f t="shared" si="162"/>
        <v>0</v>
      </c>
      <c r="CN268" s="32">
        <f t="shared" si="162"/>
        <v>0</v>
      </c>
    </row>
    <row r="269" spans="1:92" ht="16.350000000000001" customHeight="1" x14ac:dyDescent="0.2">
      <c r="A269" s="2912"/>
      <c r="B269" s="3640" t="s">
        <v>268</v>
      </c>
      <c r="C269" s="3641"/>
      <c r="D269" s="2109">
        <f t="shared" si="147"/>
        <v>18</v>
      </c>
      <c r="E269" s="2110">
        <f t="shared" si="163"/>
        <v>5</v>
      </c>
      <c r="F269" s="2111">
        <f t="shared" si="151"/>
        <v>13</v>
      </c>
      <c r="G269" s="2119">
        <v>0</v>
      </c>
      <c r="H269" s="2120">
        <v>0</v>
      </c>
      <c r="I269" s="2121">
        <v>0</v>
      </c>
      <c r="J269" s="2120">
        <v>0</v>
      </c>
      <c r="K269" s="2121">
        <v>0</v>
      </c>
      <c r="L269" s="2120">
        <v>0</v>
      </c>
      <c r="M269" s="2121">
        <v>0</v>
      </c>
      <c r="N269" s="2120">
        <v>0</v>
      </c>
      <c r="O269" s="2121">
        <v>0</v>
      </c>
      <c r="P269" s="2120">
        <v>0</v>
      </c>
      <c r="Q269" s="2121">
        <v>0</v>
      </c>
      <c r="R269" s="2120">
        <v>0</v>
      </c>
      <c r="S269" s="2121">
        <v>0</v>
      </c>
      <c r="T269" s="2120">
        <v>0</v>
      </c>
      <c r="U269" s="2121">
        <v>0</v>
      </c>
      <c r="V269" s="2122">
        <v>0</v>
      </c>
      <c r="W269" s="2121">
        <v>0</v>
      </c>
      <c r="X269" s="2122">
        <v>0</v>
      </c>
      <c r="Y269" s="2121">
        <v>1</v>
      </c>
      <c r="Z269" s="2122">
        <v>1</v>
      </c>
      <c r="AA269" s="2121">
        <v>0</v>
      </c>
      <c r="AB269" s="2122">
        <v>1</v>
      </c>
      <c r="AC269" s="2121">
        <v>0</v>
      </c>
      <c r="AD269" s="2122">
        <v>0</v>
      </c>
      <c r="AE269" s="2121">
        <v>0</v>
      </c>
      <c r="AF269" s="2122">
        <v>2</v>
      </c>
      <c r="AG269" s="2121">
        <v>2</v>
      </c>
      <c r="AH269" s="2122">
        <v>2</v>
      </c>
      <c r="AI269" s="2121">
        <v>0</v>
      </c>
      <c r="AJ269" s="2122">
        <v>4</v>
      </c>
      <c r="AK269" s="2121">
        <v>1</v>
      </c>
      <c r="AL269" s="2122">
        <v>2</v>
      </c>
      <c r="AM269" s="2121">
        <v>1</v>
      </c>
      <c r="AN269" s="2122">
        <v>1</v>
      </c>
      <c r="AO269" s="2123">
        <v>0</v>
      </c>
      <c r="AP269" s="2124">
        <v>0</v>
      </c>
      <c r="AQ269" s="2125"/>
      <c r="AR269" s="2148"/>
      <c r="AS269" s="2126"/>
      <c r="AT269" s="2121"/>
      <c r="AU269" s="2127">
        <v>0</v>
      </c>
      <c r="AV269" s="2127">
        <v>0</v>
      </c>
      <c r="AW269" s="2120">
        <v>0</v>
      </c>
      <c r="AX269" s="671" t="str">
        <f t="shared" si="148"/>
        <v/>
      </c>
      <c r="BT269" s="3"/>
      <c r="BU269" s="3"/>
      <c r="BV269" s="4"/>
      <c r="BW269" s="4"/>
      <c r="CA269" s="31" t="str">
        <f t="shared" si="152"/>
        <v/>
      </c>
      <c r="CB269" s="31" t="str">
        <f t="shared" si="153"/>
        <v/>
      </c>
      <c r="CC269" s="31" t="str">
        <f t="shared" si="149"/>
        <v/>
      </c>
      <c r="CD269" s="31" t="str">
        <f t="shared" si="154"/>
        <v/>
      </c>
      <c r="CE269" s="31" t="str">
        <f t="shared" si="155"/>
        <v/>
      </c>
      <c r="CF269" s="31" t="str">
        <f t="shared" si="156"/>
        <v/>
      </c>
      <c r="CG269" s="31" t="str">
        <f t="shared" si="157"/>
        <v/>
      </c>
      <c r="CH269" s="32">
        <f t="shared" si="158"/>
        <v>0</v>
      </c>
      <c r="CI269" s="32"/>
      <c r="CJ269" s="32"/>
      <c r="CK269" s="32">
        <f t="shared" si="161"/>
        <v>0</v>
      </c>
      <c r="CL269" s="32">
        <f t="shared" si="162"/>
        <v>0</v>
      </c>
      <c r="CM269" s="32">
        <f t="shared" si="162"/>
        <v>0</v>
      </c>
      <c r="CN269" s="32">
        <f t="shared" si="162"/>
        <v>0</v>
      </c>
    </row>
    <row r="270" spans="1:92" ht="16.350000000000001" customHeight="1" x14ac:dyDescent="0.2">
      <c r="A270" s="3537"/>
      <c r="B270" s="3642" t="s">
        <v>269</v>
      </c>
      <c r="C270" s="3642"/>
      <c r="D270" s="2137">
        <f t="shared" si="147"/>
        <v>0</v>
      </c>
      <c r="E270" s="2138">
        <f t="shared" si="163"/>
        <v>0</v>
      </c>
      <c r="F270" s="2139">
        <f t="shared" si="151"/>
        <v>0</v>
      </c>
      <c r="G270" s="2119">
        <v>0</v>
      </c>
      <c r="H270" s="2120">
        <v>0</v>
      </c>
      <c r="I270" s="2121">
        <v>0</v>
      </c>
      <c r="J270" s="2120">
        <v>0</v>
      </c>
      <c r="K270" s="2121">
        <v>0</v>
      </c>
      <c r="L270" s="2120">
        <v>0</v>
      </c>
      <c r="M270" s="2121">
        <v>0</v>
      </c>
      <c r="N270" s="2120">
        <v>0</v>
      </c>
      <c r="O270" s="2121">
        <v>0</v>
      </c>
      <c r="P270" s="2120">
        <v>0</v>
      </c>
      <c r="Q270" s="2121">
        <v>0</v>
      </c>
      <c r="R270" s="2120">
        <v>0</v>
      </c>
      <c r="S270" s="2121">
        <v>0</v>
      </c>
      <c r="T270" s="2120">
        <v>0</v>
      </c>
      <c r="U270" s="2121">
        <v>0</v>
      </c>
      <c r="V270" s="2122">
        <v>0</v>
      </c>
      <c r="W270" s="2121">
        <v>0</v>
      </c>
      <c r="X270" s="2122">
        <v>0</v>
      </c>
      <c r="Y270" s="2121">
        <v>0</v>
      </c>
      <c r="Z270" s="2122">
        <v>0</v>
      </c>
      <c r="AA270" s="2121">
        <v>0</v>
      </c>
      <c r="AB270" s="2122">
        <v>0</v>
      </c>
      <c r="AC270" s="2121">
        <v>0</v>
      </c>
      <c r="AD270" s="2122">
        <v>0</v>
      </c>
      <c r="AE270" s="2121">
        <v>0</v>
      </c>
      <c r="AF270" s="2122">
        <v>0</v>
      </c>
      <c r="AG270" s="2121">
        <v>0</v>
      </c>
      <c r="AH270" s="2122">
        <v>0</v>
      </c>
      <c r="AI270" s="2121">
        <v>0</v>
      </c>
      <c r="AJ270" s="2122">
        <v>0</v>
      </c>
      <c r="AK270" s="2121">
        <v>0</v>
      </c>
      <c r="AL270" s="2122">
        <v>0</v>
      </c>
      <c r="AM270" s="2121">
        <v>0</v>
      </c>
      <c r="AN270" s="2122">
        <v>0</v>
      </c>
      <c r="AO270" s="2106">
        <v>0</v>
      </c>
      <c r="AP270" s="2107">
        <v>0</v>
      </c>
      <c r="AQ270" s="2131"/>
      <c r="AR270" s="2149"/>
      <c r="AS270" s="2132"/>
      <c r="AT270" s="2104"/>
      <c r="AU270" s="2108"/>
      <c r="AV270" s="2108"/>
      <c r="AW270" s="2103"/>
      <c r="AX270" s="671" t="str">
        <f t="shared" si="148"/>
        <v/>
      </c>
      <c r="BT270" s="3"/>
      <c r="BU270" s="3"/>
      <c r="BV270" s="4"/>
      <c r="BW270" s="4"/>
      <c r="CA270" s="31" t="str">
        <f t="shared" si="152"/>
        <v/>
      </c>
      <c r="CB270" s="31" t="str">
        <f t="shared" si="153"/>
        <v/>
      </c>
      <c r="CC270" s="31" t="str">
        <f t="shared" si="149"/>
        <v/>
      </c>
      <c r="CD270" s="31" t="str">
        <f t="shared" si="154"/>
        <v/>
      </c>
      <c r="CE270" s="31" t="str">
        <f t="shared" si="155"/>
        <v/>
      </c>
      <c r="CF270" s="31" t="str">
        <f t="shared" si="156"/>
        <v/>
      </c>
      <c r="CG270" s="31" t="str">
        <f t="shared" si="157"/>
        <v/>
      </c>
      <c r="CH270" s="32">
        <f t="shared" si="158"/>
        <v>0</v>
      </c>
      <c r="CI270" s="32"/>
      <c r="CJ270" s="32"/>
      <c r="CK270" s="32">
        <f t="shared" si="161"/>
        <v>0</v>
      </c>
      <c r="CL270" s="32">
        <f t="shared" si="162"/>
        <v>0</v>
      </c>
      <c r="CM270" s="32">
        <f t="shared" si="162"/>
        <v>0</v>
      </c>
      <c r="CN270" s="32">
        <f t="shared" si="162"/>
        <v>0</v>
      </c>
    </row>
    <row r="271" spans="1:92" ht="16.350000000000001" customHeight="1" x14ac:dyDescent="0.2">
      <c r="A271" s="3775" t="s">
        <v>274</v>
      </c>
      <c r="B271" s="3184" t="s">
        <v>264</v>
      </c>
      <c r="C271" s="3184"/>
      <c r="D271" s="1050">
        <f t="shared" si="147"/>
        <v>0</v>
      </c>
      <c r="E271" s="485">
        <f>+Y271+AA271+AC271+AE271+AG271+AI271+AK271+AM271</f>
        <v>0</v>
      </c>
      <c r="F271" s="2519">
        <f>+Z271+AB271+AD271+AF271+AH271+AJ271+AL271+AN271</f>
        <v>0</v>
      </c>
      <c r="G271" s="1065"/>
      <c r="H271" s="511"/>
      <c r="I271" s="2520"/>
      <c r="J271" s="511"/>
      <c r="K271" s="2520"/>
      <c r="L271" s="511"/>
      <c r="M271" s="1066"/>
      <c r="N271" s="514"/>
      <c r="O271" s="2521"/>
      <c r="P271" s="514"/>
      <c r="Q271" s="2520"/>
      <c r="R271" s="511"/>
      <c r="S271" s="2520"/>
      <c r="T271" s="511"/>
      <c r="U271" s="1066"/>
      <c r="V271" s="514"/>
      <c r="W271" s="2521"/>
      <c r="X271" s="514"/>
      <c r="Y271" s="2517"/>
      <c r="Z271" s="2518"/>
      <c r="AA271" s="2517"/>
      <c r="AB271" s="2518"/>
      <c r="AC271" s="2517"/>
      <c r="AD271" s="2518"/>
      <c r="AE271" s="2517"/>
      <c r="AF271" s="2518"/>
      <c r="AG271" s="2517"/>
      <c r="AH271" s="2518"/>
      <c r="AI271" s="2517"/>
      <c r="AJ271" s="2518"/>
      <c r="AK271" s="2517"/>
      <c r="AL271" s="2518"/>
      <c r="AM271" s="2517"/>
      <c r="AN271" s="2518"/>
      <c r="AO271" s="471"/>
      <c r="AP271" s="472"/>
      <c r="AQ271" s="1060"/>
      <c r="AR271" s="473"/>
      <c r="AS271" s="1060"/>
      <c r="AT271" s="469"/>
      <c r="AU271" s="473"/>
      <c r="AV271" s="473"/>
      <c r="AW271" s="468"/>
      <c r="AX271" s="671" t="str">
        <f t="shared" si="148"/>
        <v/>
      </c>
      <c r="BT271" s="3"/>
      <c r="BU271" s="3"/>
      <c r="BV271" s="4"/>
      <c r="BW271" s="4"/>
      <c r="CA271" s="31" t="str">
        <f t="shared" si="152"/>
        <v/>
      </c>
      <c r="CB271" s="31" t="str">
        <f t="shared" si="153"/>
        <v/>
      </c>
      <c r="CC271" s="31" t="str">
        <f t="shared" si="149"/>
        <v/>
      </c>
      <c r="CD271" s="31" t="str">
        <f t="shared" si="154"/>
        <v/>
      </c>
      <c r="CE271" s="31" t="str">
        <f t="shared" si="155"/>
        <v/>
      </c>
      <c r="CF271" s="31" t="str">
        <f t="shared" si="156"/>
        <v/>
      </c>
      <c r="CG271" s="31" t="str">
        <f t="shared" si="157"/>
        <v/>
      </c>
      <c r="CH271" s="32">
        <f t="shared" si="158"/>
        <v>0</v>
      </c>
      <c r="CI271" s="32">
        <f t="shared" si="159"/>
        <v>0</v>
      </c>
      <c r="CJ271" s="32">
        <f t="shared" si="160"/>
        <v>0</v>
      </c>
      <c r="CK271" s="32">
        <f t="shared" si="161"/>
        <v>0</v>
      </c>
      <c r="CL271" s="32">
        <f t="shared" si="162"/>
        <v>0</v>
      </c>
      <c r="CM271" s="32">
        <f t="shared" si="162"/>
        <v>0</v>
      </c>
      <c r="CN271" s="32">
        <f t="shared" si="162"/>
        <v>0</v>
      </c>
    </row>
    <row r="272" spans="1:92" ht="16.350000000000001" customHeight="1" x14ac:dyDescent="0.2">
      <c r="A272" s="2912"/>
      <c r="B272" s="3639" t="s">
        <v>265</v>
      </c>
      <c r="C272" s="3639"/>
      <c r="D272" s="2109">
        <f>SUM(E272+F272)</f>
        <v>0</v>
      </c>
      <c r="E272" s="2713">
        <f t="shared" ref="E272:F287" si="164">+Y272+AA272+AC272+AE272+AG272+AI272+AK272+AM272</f>
        <v>0</v>
      </c>
      <c r="F272" s="2714">
        <f t="shared" si="164"/>
        <v>0</v>
      </c>
      <c r="G272" s="2152"/>
      <c r="H272" s="2153"/>
      <c r="I272" s="2154"/>
      <c r="J272" s="2153"/>
      <c r="K272" s="2154"/>
      <c r="L272" s="2153"/>
      <c r="M272" s="2155"/>
      <c r="N272" s="2135"/>
      <c r="O272" s="2155"/>
      <c r="P272" s="2135"/>
      <c r="Q272" s="2154"/>
      <c r="R272" s="2153"/>
      <c r="S272" s="2154"/>
      <c r="T272" s="2153"/>
      <c r="U272" s="2155"/>
      <c r="V272" s="2135"/>
      <c r="W272" s="2155"/>
      <c r="X272" s="2135"/>
      <c r="Y272" s="2114"/>
      <c r="Z272" s="2115"/>
      <c r="AA272" s="2114"/>
      <c r="AB272" s="2115"/>
      <c r="AC272" s="2114"/>
      <c r="AD272" s="2115"/>
      <c r="AE272" s="2114"/>
      <c r="AF272" s="2115"/>
      <c r="AG272" s="2114"/>
      <c r="AH272" s="2115"/>
      <c r="AI272" s="2114"/>
      <c r="AJ272" s="2115"/>
      <c r="AK272" s="2114"/>
      <c r="AL272" s="2115"/>
      <c r="AM272" s="2114"/>
      <c r="AN272" s="2115"/>
      <c r="AO272" s="2116"/>
      <c r="AP272" s="2117"/>
      <c r="AQ272" s="2097"/>
      <c r="AR272" s="2133"/>
      <c r="AS272" s="467"/>
      <c r="AT272" s="2114"/>
      <c r="AU272" s="2118"/>
      <c r="AV272" s="2118"/>
      <c r="AW272" s="2113"/>
      <c r="AX272" s="671" t="str">
        <f t="shared" si="148"/>
        <v/>
      </c>
      <c r="BT272" s="3"/>
      <c r="BU272" s="3"/>
      <c r="BV272" s="4"/>
      <c r="BW272" s="4"/>
      <c r="CA272" s="31" t="str">
        <f t="shared" si="152"/>
        <v/>
      </c>
      <c r="CB272" s="31" t="str">
        <f t="shared" si="153"/>
        <v/>
      </c>
      <c r="CC272" s="31" t="str">
        <f t="shared" si="149"/>
        <v/>
      </c>
      <c r="CD272" s="31" t="str">
        <f t="shared" si="154"/>
        <v/>
      </c>
      <c r="CE272" s="31" t="str">
        <f t="shared" si="155"/>
        <v/>
      </c>
      <c r="CF272" s="31" t="str">
        <f t="shared" si="156"/>
        <v/>
      </c>
      <c r="CG272" s="31" t="str">
        <f t="shared" si="157"/>
        <v/>
      </c>
      <c r="CH272" s="32">
        <f t="shared" si="158"/>
        <v>0</v>
      </c>
      <c r="CI272" s="32"/>
      <c r="CJ272" s="32"/>
      <c r="CK272" s="32">
        <f t="shared" si="161"/>
        <v>0</v>
      </c>
      <c r="CL272" s="32">
        <f t="shared" si="162"/>
        <v>0</v>
      </c>
      <c r="CM272" s="32">
        <f t="shared" si="162"/>
        <v>0</v>
      </c>
      <c r="CN272" s="32">
        <f t="shared" si="162"/>
        <v>0</v>
      </c>
    </row>
    <row r="273" spans="1:92" ht="16.350000000000001" customHeight="1" x14ac:dyDescent="0.2">
      <c r="A273" s="2912"/>
      <c r="B273" s="3639" t="s">
        <v>266</v>
      </c>
      <c r="C273" s="3639"/>
      <c r="D273" s="2109">
        <f t="shared" ref="D273:D311" si="165">SUM(E273+F273)</f>
        <v>0</v>
      </c>
      <c r="E273" s="2713">
        <f t="shared" si="164"/>
        <v>0</v>
      </c>
      <c r="F273" s="2714">
        <f t="shared" si="164"/>
        <v>0</v>
      </c>
      <c r="G273" s="2152"/>
      <c r="H273" s="2153"/>
      <c r="I273" s="2154"/>
      <c r="J273" s="2153"/>
      <c r="K273" s="2154"/>
      <c r="L273" s="2153"/>
      <c r="M273" s="2155"/>
      <c r="N273" s="2135"/>
      <c r="O273" s="2155"/>
      <c r="P273" s="2135"/>
      <c r="Q273" s="2154"/>
      <c r="R273" s="2153"/>
      <c r="S273" s="2154"/>
      <c r="T273" s="2153"/>
      <c r="U273" s="2155"/>
      <c r="V273" s="2135"/>
      <c r="W273" s="2155"/>
      <c r="X273" s="2135"/>
      <c r="Y273" s="2114"/>
      <c r="Z273" s="2115"/>
      <c r="AA273" s="2114"/>
      <c r="AB273" s="2115"/>
      <c r="AC273" s="2114"/>
      <c r="AD273" s="2115"/>
      <c r="AE273" s="2114"/>
      <c r="AF273" s="2115"/>
      <c r="AG273" s="2114"/>
      <c r="AH273" s="2115"/>
      <c r="AI273" s="2114"/>
      <c r="AJ273" s="2115"/>
      <c r="AK273" s="2114"/>
      <c r="AL273" s="2115"/>
      <c r="AM273" s="2114"/>
      <c r="AN273" s="2115"/>
      <c r="AO273" s="2116"/>
      <c r="AP273" s="2117"/>
      <c r="AQ273" s="2097"/>
      <c r="AR273" s="2133"/>
      <c r="AS273" s="2133"/>
      <c r="AT273" s="2114"/>
      <c r="AU273" s="2118"/>
      <c r="AV273" s="2118"/>
      <c r="AW273" s="2113"/>
      <c r="AX273" s="671" t="str">
        <f t="shared" si="148"/>
        <v/>
      </c>
      <c r="BT273" s="3"/>
      <c r="BU273" s="3"/>
      <c r="BV273" s="4"/>
      <c r="BW273" s="4"/>
      <c r="CA273" s="31" t="str">
        <f t="shared" si="152"/>
        <v/>
      </c>
      <c r="CB273" s="31" t="str">
        <f t="shared" si="153"/>
        <v/>
      </c>
      <c r="CC273" s="31" t="str">
        <f t="shared" si="149"/>
        <v/>
      </c>
      <c r="CD273" s="31" t="str">
        <f t="shared" si="154"/>
        <v/>
      </c>
      <c r="CE273" s="31" t="str">
        <f t="shared" si="155"/>
        <v/>
      </c>
      <c r="CF273" s="31" t="str">
        <f t="shared" si="156"/>
        <v/>
      </c>
      <c r="CG273" s="31" t="str">
        <f t="shared" si="157"/>
        <v/>
      </c>
      <c r="CH273" s="32">
        <f t="shared" si="158"/>
        <v>0</v>
      </c>
      <c r="CI273" s="32"/>
      <c r="CJ273" s="32"/>
      <c r="CK273" s="32">
        <f t="shared" si="161"/>
        <v>0</v>
      </c>
      <c r="CL273" s="32">
        <f t="shared" si="162"/>
        <v>0</v>
      </c>
      <c r="CM273" s="32">
        <f t="shared" si="162"/>
        <v>0</v>
      </c>
      <c r="CN273" s="32">
        <f t="shared" si="162"/>
        <v>0</v>
      </c>
    </row>
    <row r="274" spans="1:92" ht="16.350000000000001" customHeight="1" x14ac:dyDescent="0.2">
      <c r="A274" s="2912"/>
      <c r="B274" s="3639" t="s">
        <v>267</v>
      </c>
      <c r="C274" s="3639"/>
      <c r="D274" s="2109">
        <f t="shared" si="165"/>
        <v>0</v>
      </c>
      <c r="E274" s="2713">
        <f t="shared" si="164"/>
        <v>0</v>
      </c>
      <c r="F274" s="2714">
        <f t="shared" si="164"/>
        <v>0</v>
      </c>
      <c r="G274" s="2156"/>
      <c r="H274" s="2157"/>
      <c r="I274" s="2158"/>
      <c r="J274" s="2157"/>
      <c r="K274" s="2158"/>
      <c r="L274" s="2157"/>
      <c r="M274" s="2097"/>
      <c r="N274" s="2135"/>
      <c r="O274" s="2097"/>
      <c r="P274" s="2135"/>
      <c r="Q274" s="2158"/>
      <c r="R274" s="2157"/>
      <c r="S274" s="2158"/>
      <c r="T274" s="2157"/>
      <c r="U274" s="2097"/>
      <c r="V274" s="2135"/>
      <c r="W274" s="2097"/>
      <c r="X274" s="2135"/>
      <c r="Y274" s="2121"/>
      <c r="Z274" s="2122"/>
      <c r="AA274" s="2121"/>
      <c r="AB274" s="2122"/>
      <c r="AC274" s="2121"/>
      <c r="AD274" s="2122"/>
      <c r="AE274" s="2121"/>
      <c r="AF274" s="2122"/>
      <c r="AG274" s="2121"/>
      <c r="AH274" s="2122"/>
      <c r="AI274" s="2121"/>
      <c r="AJ274" s="2122"/>
      <c r="AK274" s="2121"/>
      <c r="AL274" s="2122"/>
      <c r="AM274" s="2121"/>
      <c r="AN274" s="2122"/>
      <c r="AO274" s="2123"/>
      <c r="AP274" s="2124"/>
      <c r="AQ274" s="2097"/>
      <c r="AR274" s="2133"/>
      <c r="AS274" s="2133"/>
      <c r="AT274" s="2121"/>
      <c r="AU274" s="2127"/>
      <c r="AV274" s="2127"/>
      <c r="AW274" s="2120"/>
      <c r="AX274" s="671" t="str">
        <f t="shared" si="148"/>
        <v/>
      </c>
      <c r="BT274" s="3"/>
      <c r="BU274" s="3"/>
      <c r="BV274" s="4"/>
      <c r="BW274" s="4"/>
      <c r="CA274" s="31" t="str">
        <f t="shared" si="152"/>
        <v/>
      </c>
      <c r="CB274" s="31" t="str">
        <f t="shared" si="153"/>
        <v/>
      </c>
      <c r="CC274" s="31" t="str">
        <f t="shared" si="149"/>
        <v/>
      </c>
      <c r="CD274" s="31" t="str">
        <f t="shared" si="154"/>
        <v/>
      </c>
      <c r="CE274" s="31" t="str">
        <f t="shared" si="155"/>
        <v/>
      </c>
      <c r="CF274" s="31" t="str">
        <f t="shared" si="156"/>
        <v/>
      </c>
      <c r="CG274" s="31" t="str">
        <f t="shared" si="157"/>
        <v/>
      </c>
      <c r="CH274" s="32">
        <f t="shared" si="158"/>
        <v>0</v>
      </c>
      <c r="CI274" s="32"/>
      <c r="CJ274" s="32"/>
      <c r="CK274" s="32">
        <f t="shared" si="161"/>
        <v>0</v>
      </c>
      <c r="CL274" s="32">
        <f t="shared" si="162"/>
        <v>0</v>
      </c>
      <c r="CM274" s="32">
        <f t="shared" si="162"/>
        <v>0</v>
      </c>
      <c r="CN274" s="32">
        <f t="shared" si="162"/>
        <v>0</v>
      </c>
    </row>
    <row r="275" spans="1:92" ht="16.350000000000001" customHeight="1" x14ac:dyDescent="0.2">
      <c r="A275" s="2912"/>
      <c r="B275" s="3640" t="s">
        <v>268</v>
      </c>
      <c r="C275" s="3641"/>
      <c r="D275" s="2109">
        <f t="shared" si="165"/>
        <v>0</v>
      </c>
      <c r="E275" s="2713">
        <f t="shared" si="164"/>
        <v>0</v>
      </c>
      <c r="F275" s="2714">
        <f t="shared" si="164"/>
        <v>0</v>
      </c>
      <c r="G275" s="2156"/>
      <c r="H275" s="2157"/>
      <c r="I275" s="2158"/>
      <c r="J275" s="2157"/>
      <c r="K275" s="2158"/>
      <c r="L275" s="2157"/>
      <c r="M275" s="2125"/>
      <c r="N275" s="2159"/>
      <c r="O275" s="2125"/>
      <c r="P275" s="2159"/>
      <c r="Q275" s="2158"/>
      <c r="R275" s="2157"/>
      <c r="S275" s="2158"/>
      <c r="T275" s="2157"/>
      <c r="U275" s="2125"/>
      <c r="V275" s="2159"/>
      <c r="W275" s="2125"/>
      <c r="X275" s="2159"/>
      <c r="Y275" s="2121"/>
      <c r="Z275" s="2122"/>
      <c r="AA275" s="2121"/>
      <c r="AB275" s="2122"/>
      <c r="AC275" s="2121"/>
      <c r="AD275" s="2122"/>
      <c r="AE275" s="2121"/>
      <c r="AF275" s="2122"/>
      <c r="AG275" s="2121"/>
      <c r="AH275" s="2122"/>
      <c r="AI275" s="2121"/>
      <c r="AJ275" s="2122"/>
      <c r="AK275" s="2121"/>
      <c r="AL275" s="2122"/>
      <c r="AM275" s="2121"/>
      <c r="AN275" s="2122"/>
      <c r="AO275" s="2123"/>
      <c r="AP275" s="2124"/>
      <c r="AQ275" s="2125"/>
      <c r="AR275" s="2148"/>
      <c r="AS275" s="2126"/>
      <c r="AT275" s="2121"/>
      <c r="AU275" s="2127"/>
      <c r="AV275" s="2127"/>
      <c r="AW275" s="2120"/>
      <c r="AX275" s="671" t="str">
        <f t="shared" si="148"/>
        <v/>
      </c>
      <c r="BT275" s="3"/>
      <c r="BU275" s="3"/>
      <c r="BV275" s="4"/>
      <c r="BW275" s="4"/>
      <c r="CA275" s="31" t="str">
        <f t="shared" si="152"/>
        <v/>
      </c>
      <c r="CB275" s="31" t="str">
        <f t="shared" si="153"/>
        <v/>
      </c>
      <c r="CC275" s="31" t="str">
        <f t="shared" si="149"/>
        <v/>
      </c>
      <c r="CD275" s="31" t="str">
        <f t="shared" si="154"/>
        <v/>
      </c>
      <c r="CE275" s="31" t="str">
        <f t="shared" si="155"/>
        <v/>
      </c>
      <c r="CF275" s="31" t="str">
        <f t="shared" si="156"/>
        <v/>
      </c>
      <c r="CG275" s="31" t="str">
        <f t="shared" si="157"/>
        <v/>
      </c>
      <c r="CH275" s="32">
        <f t="shared" si="158"/>
        <v>0</v>
      </c>
      <c r="CI275" s="32"/>
      <c r="CJ275" s="32"/>
      <c r="CK275" s="32">
        <f t="shared" si="161"/>
        <v>0</v>
      </c>
      <c r="CL275" s="32">
        <f t="shared" si="162"/>
        <v>0</v>
      </c>
      <c r="CM275" s="32">
        <f t="shared" si="162"/>
        <v>0</v>
      </c>
      <c r="CN275" s="32">
        <f t="shared" si="162"/>
        <v>0</v>
      </c>
    </row>
    <row r="276" spans="1:92" ht="16.350000000000001" customHeight="1" x14ac:dyDescent="0.2">
      <c r="A276" s="3537"/>
      <c r="B276" s="3555" t="s">
        <v>269</v>
      </c>
      <c r="C276" s="3555"/>
      <c r="D276" s="2128">
        <f t="shared" si="165"/>
        <v>0</v>
      </c>
      <c r="E276" s="2715">
        <f t="shared" si="164"/>
        <v>0</v>
      </c>
      <c r="F276" s="2716">
        <f t="shared" si="164"/>
        <v>0</v>
      </c>
      <c r="G276" s="2162"/>
      <c r="H276" s="2163"/>
      <c r="I276" s="2164"/>
      <c r="J276" s="2163"/>
      <c r="K276" s="2164"/>
      <c r="L276" s="2163"/>
      <c r="M276" s="2162"/>
      <c r="N276" s="2163"/>
      <c r="O276" s="2162"/>
      <c r="P276" s="2163"/>
      <c r="Q276" s="2164"/>
      <c r="R276" s="2163"/>
      <c r="S276" s="2164"/>
      <c r="T276" s="2163"/>
      <c r="U276" s="2162"/>
      <c r="V276" s="2163"/>
      <c r="W276" s="2162"/>
      <c r="X276" s="2163"/>
      <c r="Y276" s="2104"/>
      <c r="Z276" s="2105"/>
      <c r="AA276" s="2104"/>
      <c r="AB276" s="2105"/>
      <c r="AC276" s="2104"/>
      <c r="AD276" s="2105"/>
      <c r="AE276" s="2104"/>
      <c r="AF276" s="2105"/>
      <c r="AG276" s="2104"/>
      <c r="AH276" s="2105"/>
      <c r="AI276" s="2104"/>
      <c r="AJ276" s="2105"/>
      <c r="AK276" s="2104"/>
      <c r="AL276" s="2105"/>
      <c r="AM276" s="2104"/>
      <c r="AN276" s="2105"/>
      <c r="AO276" s="2106"/>
      <c r="AP276" s="2107"/>
      <c r="AQ276" s="2131"/>
      <c r="AR276" s="2149"/>
      <c r="AS276" s="2132"/>
      <c r="AT276" s="2104"/>
      <c r="AU276" s="2108"/>
      <c r="AV276" s="2108"/>
      <c r="AW276" s="2103"/>
      <c r="AX276" s="671" t="str">
        <f t="shared" si="148"/>
        <v/>
      </c>
      <c r="BT276" s="3"/>
      <c r="BU276" s="3"/>
      <c r="BV276" s="4"/>
      <c r="BW276" s="4"/>
      <c r="CA276" s="31" t="str">
        <f t="shared" si="152"/>
        <v/>
      </c>
      <c r="CB276" s="31" t="str">
        <f t="shared" si="153"/>
        <v/>
      </c>
      <c r="CC276" s="31" t="str">
        <f t="shared" si="149"/>
        <v/>
      </c>
      <c r="CD276" s="31" t="str">
        <f t="shared" si="154"/>
        <v/>
      </c>
      <c r="CE276" s="31" t="str">
        <f t="shared" si="155"/>
        <v/>
      </c>
      <c r="CF276" s="31" t="str">
        <f t="shared" si="156"/>
        <v/>
      </c>
      <c r="CG276" s="31" t="str">
        <f t="shared" si="157"/>
        <v/>
      </c>
      <c r="CH276" s="32">
        <f t="shared" si="158"/>
        <v>0</v>
      </c>
      <c r="CI276" s="32"/>
      <c r="CJ276" s="32"/>
      <c r="CK276" s="32">
        <f t="shared" si="161"/>
        <v>0</v>
      </c>
      <c r="CL276" s="32">
        <f t="shared" si="162"/>
        <v>0</v>
      </c>
      <c r="CM276" s="32">
        <f t="shared" si="162"/>
        <v>0</v>
      </c>
      <c r="CN276" s="32">
        <f t="shared" si="162"/>
        <v>0</v>
      </c>
    </row>
    <row r="277" spans="1:92" ht="16.350000000000001" customHeight="1" x14ac:dyDescent="0.2">
      <c r="A277" s="3775" t="s">
        <v>275</v>
      </c>
      <c r="B277" s="3184" t="s">
        <v>264</v>
      </c>
      <c r="C277" s="3184"/>
      <c r="D277" s="400">
        <f t="shared" si="165"/>
        <v>6</v>
      </c>
      <c r="E277" s="1973">
        <f t="shared" si="164"/>
        <v>4</v>
      </c>
      <c r="F277" s="1974">
        <f t="shared" si="164"/>
        <v>2</v>
      </c>
      <c r="G277" s="533"/>
      <c r="H277" s="534"/>
      <c r="I277" s="535"/>
      <c r="J277" s="534"/>
      <c r="K277" s="535"/>
      <c r="L277" s="534"/>
      <c r="M277" s="536"/>
      <c r="N277" s="537"/>
      <c r="O277" s="536"/>
      <c r="P277" s="537"/>
      <c r="Q277" s="535"/>
      <c r="R277" s="534"/>
      <c r="S277" s="535"/>
      <c r="T277" s="534"/>
      <c r="U277" s="536"/>
      <c r="V277" s="537"/>
      <c r="W277" s="536"/>
      <c r="X277" s="537"/>
      <c r="Y277" s="469">
        <v>0</v>
      </c>
      <c r="Z277" s="470">
        <v>0</v>
      </c>
      <c r="AA277" s="469">
        <v>0</v>
      </c>
      <c r="AB277" s="470">
        <v>0</v>
      </c>
      <c r="AC277" s="469">
        <v>0</v>
      </c>
      <c r="AD277" s="470">
        <v>0</v>
      </c>
      <c r="AE277" s="469">
        <v>1</v>
      </c>
      <c r="AF277" s="470">
        <v>0</v>
      </c>
      <c r="AG277" s="469">
        <v>1</v>
      </c>
      <c r="AH277" s="470">
        <v>0</v>
      </c>
      <c r="AI277" s="469">
        <v>0</v>
      </c>
      <c r="AJ277" s="470">
        <v>0</v>
      </c>
      <c r="AK277" s="469">
        <v>1</v>
      </c>
      <c r="AL277" s="470">
        <v>2</v>
      </c>
      <c r="AM277" s="469">
        <v>1</v>
      </c>
      <c r="AN277" s="470">
        <v>0</v>
      </c>
      <c r="AO277" s="471">
        <v>0</v>
      </c>
      <c r="AP277" s="472">
        <v>0</v>
      </c>
      <c r="AQ277" s="467"/>
      <c r="AR277" s="473"/>
      <c r="AS277" s="2717">
        <v>0</v>
      </c>
      <c r="AT277" s="469"/>
      <c r="AU277" s="473">
        <v>0</v>
      </c>
      <c r="AV277" s="473">
        <v>0</v>
      </c>
      <c r="AW277" s="468">
        <v>0</v>
      </c>
      <c r="AX277" s="671" t="str">
        <f t="shared" si="148"/>
        <v/>
      </c>
      <c r="BT277" s="3"/>
      <c r="BU277" s="3"/>
      <c r="BV277" s="4"/>
      <c r="BW277" s="4"/>
      <c r="CA277" s="31" t="str">
        <f t="shared" si="152"/>
        <v/>
      </c>
      <c r="CB277" s="31" t="str">
        <f t="shared" si="153"/>
        <v/>
      </c>
      <c r="CC277" s="31" t="str">
        <f t="shared" si="149"/>
        <v/>
      </c>
      <c r="CD277" s="31" t="str">
        <f t="shared" si="154"/>
        <v/>
      </c>
      <c r="CE277" s="31" t="str">
        <f t="shared" si="155"/>
        <v/>
      </c>
      <c r="CF277" s="31" t="str">
        <f t="shared" si="156"/>
        <v/>
      </c>
      <c r="CG277" s="31" t="str">
        <f t="shared" si="157"/>
        <v/>
      </c>
      <c r="CH277" s="32">
        <f t="shared" si="158"/>
        <v>0</v>
      </c>
      <c r="CI277" s="32">
        <f t="shared" si="159"/>
        <v>0</v>
      </c>
      <c r="CJ277" s="32">
        <f t="shared" si="160"/>
        <v>0</v>
      </c>
      <c r="CK277" s="32">
        <f t="shared" si="161"/>
        <v>0</v>
      </c>
      <c r="CL277" s="32">
        <f t="shared" si="162"/>
        <v>0</v>
      </c>
      <c r="CM277" s="32">
        <f t="shared" si="162"/>
        <v>0</v>
      </c>
      <c r="CN277" s="32">
        <f t="shared" si="162"/>
        <v>0</v>
      </c>
    </row>
    <row r="278" spans="1:92" ht="16.350000000000001" customHeight="1" x14ac:dyDescent="0.2">
      <c r="A278" s="2912"/>
      <c r="B278" s="3639" t="s">
        <v>265</v>
      </c>
      <c r="C278" s="3639"/>
      <c r="D278" s="2109">
        <f t="shared" si="165"/>
        <v>12</v>
      </c>
      <c r="E278" s="2713">
        <f t="shared" si="164"/>
        <v>6</v>
      </c>
      <c r="F278" s="2714">
        <f t="shared" si="164"/>
        <v>6</v>
      </c>
      <c r="G278" s="2152"/>
      <c r="H278" s="2153"/>
      <c r="I278" s="2154"/>
      <c r="J278" s="2153"/>
      <c r="K278" s="2154"/>
      <c r="L278" s="2153"/>
      <c r="M278" s="2155"/>
      <c r="N278" s="2135"/>
      <c r="O278" s="2155"/>
      <c r="P278" s="2135"/>
      <c r="Q278" s="2154"/>
      <c r="R278" s="2153"/>
      <c r="S278" s="2154"/>
      <c r="T278" s="2153"/>
      <c r="U278" s="2155"/>
      <c r="V278" s="2135"/>
      <c r="W278" s="2155"/>
      <c r="X278" s="2135"/>
      <c r="Y278" s="2114">
        <v>0</v>
      </c>
      <c r="Z278" s="2115">
        <v>1</v>
      </c>
      <c r="AA278" s="2114">
        <v>0</v>
      </c>
      <c r="AB278" s="2115">
        <v>0</v>
      </c>
      <c r="AC278" s="2114">
        <v>0</v>
      </c>
      <c r="AD278" s="2115">
        <v>0</v>
      </c>
      <c r="AE278" s="2114">
        <v>0</v>
      </c>
      <c r="AF278" s="2115">
        <v>0</v>
      </c>
      <c r="AG278" s="2114">
        <v>1</v>
      </c>
      <c r="AH278" s="2115">
        <v>3</v>
      </c>
      <c r="AI278" s="2114">
        <v>0</v>
      </c>
      <c r="AJ278" s="2115">
        <v>1</v>
      </c>
      <c r="AK278" s="2114">
        <v>2</v>
      </c>
      <c r="AL278" s="2115">
        <v>0</v>
      </c>
      <c r="AM278" s="2114">
        <v>3</v>
      </c>
      <c r="AN278" s="2115">
        <v>1</v>
      </c>
      <c r="AO278" s="2116">
        <v>0</v>
      </c>
      <c r="AP278" s="2117">
        <v>0</v>
      </c>
      <c r="AQ278" s="2097"/>
      <c r="AR278" s="2133"/>
      <c r="AS278" s="467">
        <v>8</v>
      </c>
      <c r="AT278" s="2114"/>
      <c r="AU278" s="2118">
        <v>0</v>
      </c>
      <c r="AV278" s="2118">
        <v>0</v>
      </c>
      <c r="AW278" s="2113">
        <v>0</v>
      </c>
      <c r="AX278" s="671" t="str">
        <f t="shared" si="148"/>
        <v/>
      </c>
      <c r="BT278" s="3"/>
      <c r="BU278" s="3"/>
      <c r="BV278" s="4"/>
      <c r="BW278" s="4"/>
      <c r="CA278" s="31" t="str">
        <f t="shared" si="152"/>
        <v/>
      </c>
      <c r="CB278" s="31" t="str">
        <f t="shared" si="153"/>
        <v/>
      </c>
      <c r="CC278" s="31" t="str">
        <f t="shared" si="149"/>
        <v/>
      </c>
      <c r="CD278" s="31" t="str">
        <f t="shared" si="154"/>
        <v/>
      </c>
      <c r="CE278" s="31" t="str">
        <f t="shared" si="155"/>
        <v/>
      </c>
      <c r="CF278" s="31" t="str">
        <f t="shared" si="156"/>
        <v/>
      </c>
      <c r="CG278" s="31" t="str">
        <f t="shared" si="157"/>
        <v/>
      </c>
      <c r="CH278" s="32">
        <f t="shared" si="158"/>
        <v>0</v>
      </c>
      <c r="CI278" s="32"/>
      <c r="CJ278" s="32"/>
      <c r="CK278" s="32">
        <f t="shared" si="161"/>
        <v>0</v>
      </c>
      <c r="CL278" s="32">
        <f t="shared" si="162"/>
        <v>0</v>
      </c>
      <c r="CM278" s="32">
        <f t="shared" si="162"/>
        <v>0</v>
      </c>
      <c r="CN278" s="32">
        <f t="shared" si="162"/>
        <v>0</v>
      </c>
    </row>
    <row r="279" spans="1:92" ht="16.350000000000001" customHeight="1" x14ac:dyDescent="0.2">
      <c r="A279" s="2912"/>
      <c r="B279" s="3639" t="s">
        <v>266</v>
      </c>
      <c r="C279" s="3639"/>
      <c r="D279" s="2109">
        <f t="shared" si="165"/>
        <v>9</v>
      </c>
      <c r="E279" s="2713">
        <f t="shared" si="164"/>
        <v>5</v>
      </c>
      <c r="F279" s="2714">
        <f t="shared" si="164"/>
        <v>4</v>
      </c>
      <c r="G279" s="2152"/>
      <c r="H279" s="2153"/>
      <c r="I279" s="2154"/>
      <c r="J279" s="2153"/>
      <c r="K279" s="2154"/>
      <c r="L279" s="2153"/>
      <c r="M279" s="2155"/>
      <c r="N279" s="2135"/>
      <c r="O279" s="2155"/>
      <c r="P279" s="2135"/>
      <c r="Q279" s="2154"/>
      <c r="R279" s="2153"/>
      <c r="S279" s="2154"/>
      <c r="T279" s="2153"/>
      <c r="U279" s="2155"/>
      <c r="V279" s="2135"/>
      <c r="W279" s="2155"/>
      <c r="X279" s="2135"/>
      <c r="Y279" s="2114">
        <v>0</v>
      </c>
      <c r="Z279" s="2115">
        <v>0</v>
      </c>
      <c r="AA279" s="2114">
        <v>0</v>
      </c>
      <c r="AB279" s="2115">
        <v>0</v>
      </c>
      <c r="AC279" s="2114">
        <v>0</v>
      </c>
      <c r="AD279" s="2115">
        <v>0</v>
      </c>
      <c r="AE279" s="2114">
        <v>1</v>
      </c>
      <c r="AF279" s="2115">
        <v>0</v>
      </c>
      <c r="AG279" s="2114">
        <v>1</v>
      </c>
      <c r="AH279" s="2115">
        <v>1</v>
      </c>
      <c r="AI279" s="2114">
        <v>0</v>
      </c>
      <c r="AJ279" s="2115">
        <v>0</v>
      </c>
      <c r="AK279" s="2114">
        <v>2</v>
      </c>
      <c r="AL279" s="2115">
        <v>3</v>
      </c>
      <c r="AM279" s="2114">
        <v>1</v>
      </c>
      <c r="AN279" s="2115">
        <v>0</v>
      </c>
      <c r="AO279" s="2116">
        <v>0</v>
      </c>
      <c r="AP279" s="2117">
        <v>0</v>
      </c>
      <c r="AQ279" s="2097"/>
      <c r="AR279" s="2133"/>
      <c r="AS279" s="2133"/>
      <c r="AT279" s="2114"/>
      <c r="AU279" s="2118">
        <v>0</v>
      </c>
      <c r="AV279" s="2118">
        <v>0</v>
      </c>
      <c r="AW279" s="2113">
        <v>0</v>
      </c>
      <c r="AX279" s="671" t="str">
        <f t="shared" si="148"/>
        <v/>
      </c>
      <c r="BT279" s="3"/>
      <c r="BU279" s="3"/>
      <c r="BV279" s="4"/>
      <c r="BW279" s="4"/>
      <c r="CA279" s="31" t="str">
        <f t="shared" si="152"/>
        <v/>
      </c>
      <c r="CB279" s="31" t="str">
        <f t="shared" si="153"/>
        <v/>
      </c>
      <c r="CC279" s="31" t="str">
        <f t="shared" si="149"/>
        <v/>
      </c>
      <c r="CD279" s="31" t="str">
        <f t="shared" si="154"/>
        <v/>
      </c>
      <c r="CE279" s="31" t="str">
        <f t="shared" si="155"/>
        <v/>
      </c>
      <c r="CF279" s="31" t="str">
        <f t="shared" si="156"/>
        <v/>
      </c>
      <c r="CG279" s="31" t="str">
        <f t="shared" si="157"/>
        <v/>
      </c>
      <c r="CH279" s="32">
        <f t="shared" si="158"/>
        <v>0</v>
      </c>
      <c r="CI279" s="32"/>
      <c r="CJ279" s="32"/>
      <c r="CK279" s="32">
        <f t="shared" si="161"/>
        <v>0</v>
      </c>
      <c r="CL279" s="32">
        <f t="shared" si="162"/>
        <v>0</v>
      </c>
      <c r="CM279" s="32">
        <f t="shared" si="162"/>
        <v>0</v>
      </c>
      <c r="CN279" s="32">
        <f t="shared" si="162"/>
        <v>0</v>
      </c>
    </row>
    <row r="280" spans="1:92" ht="16.350000000000001" customHeight="1" x14ac:dyDescent="0.2">
      <c r="A280" s="2912"/>
      <c r="B280" s="3639" t="s">
        <v>267</v>
      </c>
      <c r="C280" s="3639"/>
      <c r="D280" s="2109">
        <f t="shared" si="165"/>
        <v>6</v>
      </c>
      <c r="E280" s="2713">
        <f t="shared" si="164"/>
        <v>2</v>
      </c>
      <c r="F280" s="2714">
        <f t="shared" si="164"/>
        <v>4</v>
      </c>
      <c r="G280" s="2156"/>
      <c r="H280" s="2157"/>
      <c r="I280" s="2158"/>
      <c r="J280" s="2157"/>
      <c r="K280" s="2158"/>
      <c r="L280" s="2157"/>
      <c r="M280" s="2097"/>
      <c r="N280" s="2135"/>
      <c r="O280" s="2097"/>
      <c r="P280" s="2135"/>
      <c r="Q280" s="2158"/>
      <c r="R280" s="2157"/>
      <c r="S280" s="2158"/>
      <c r="T280" s="2157"/>
      <c r="U280" s="2097"/>
      <c r="V280" s="2135"/>
      <c r="W280" s="2097"/>
      <c r="X280" s="2135"/>
      <c r="Y280" s="2121">
        <v>0</v>
      </c>
      <c r="Z280" s="2122">
        <v>1</v>
      </c>
      <c r="AA280" s="2121">
        <v>0</v>
      </c>
      <c r="AB280" s="2122">
        <v>0</v>
      </c>
      <c r="AC280" s="2121">
        <v>0</v>
      </c>
      <c r="AD280" s="2122">
        <v>0</v>
      </c>
      <c r="AE280" s="2121">
        <v>0</v>
      </c>
      <c r="AF280" s="2122">
        <v>0</v>
      </c>
      <c r="AG280" s="2121">
        <v>1</v>
      </c>
      <c r="AH280" s="2122">
        <v>1</v>
      </c>
      <c r="AI280" s="2121">
        <v>0</v>
      </c>
      <c r="AJ280" s="2122">
        <v>1</v>
      </c>
      <c r="AK280" s="2121">
        <v>1</v>
      </c>
      <c r="AL280" s="2122">
        <v>1</v>
      </c>
      <c r="AM280" s="2121">
        <v>0</v>
      </c>
      <c r="AN280" s="2122">
        <v>0</v>
      </c>
      <c r="AO280" s="2123">
        <v>0</v>
      </c>
      <c r="AP280" s="2124">
        <v>0</v>
      </c>
      <c r="AQ280" s="2097"/>
      <c r="AR280" s="2133"/>
      <c r="AS280" s="2133"/>
      <c r="AT280" s="2121"/>
      <c r="AU280" s="2127">
        <v>0</v>
      </c>
      <c r="AV280" s="2127">
        <v>0</v>
      </c>
      <c r="AW280" s="2120">
        <v>0</v>
      </c>
      <c r="AX280" s="671" t="str">
        <f t="shared" si="148"/>
        <v/>
      </c>
      <c r="BT280" s="3"/>
      <c r="BU280" s="3"/>
      <c r="BV280" s="4"/>
      <c r="BW280" s="4"/>
      <c r="CA280" s="31" t="str">
        <f t="shared" si="152"/>
        <v/>
      </c>
      <c r="CB280" s="31" t="str">
        <f t="shared" si="153"/>
        <v/>
      </c>
      <c r="CC280" s="31" t="str">
        <f t="shared" si="149"/>
        <v/>
      </c>
      <c r="CD280" s="31" t="str">
        <f t="shared" si="154"/>
        <v/>
      </c>
      <c r="CE280" s="31" t="str">
        <f t="shared" si="155"/>
        <v/>
      </c>
      <c r="CF280" s="31" t="str">
        <f t="shared" si="156"/>
        <v/>
      </c>
      <c r="CG280" s="31" t="str">
        <f t="shared" si="157"/>
        <v/>
      </c>
      <c r="CH280" s="32">
        <f t="shared" si="158"/>
        <v>0</v>
      </c>
      <c r="CI280" s="32"/>
      <c r="CJ280" s="32"/>
      <c r="CK280" s="32">
        <f t="shared" si="161"/>
        <v>0</v>
      </c>
      <c r="CL280" s="32">
        <f t="shared" si="162"/>
        <v>0</v>
      </c>
      <c r="CM280" s="32">
        <f t="shared" si="162"/>
        <v>0</v>
      </c>
      <c r="CN280" s="32">
        <f t="shared" si="162"/>
        <v>0</v>
      </c>
    </row>
    <row r="281" spans="1:92" ht="16.350000000000001" customHeight="1" x14ac:dyDescent="0.2">
      <c r="A281" s="2912"/>
      <c r="B281" s="3640" t="s">
        <v>268</v>
      </c>
      <c r="C281" s="3641"/>
      <c r="D281" s="2109">
        <f t="shared" si="165"/>
        <v>5</v>
      </c>
      <c r="E281" s="2713">
        <f t="shared" si="164"/>
        <v>2</v>
      </c>
      <c r="F281" s="2714">
        <f t="shared" si="164"/>
        <v>3</v>
      </c>
      <c r="G281" s="2156"/>
      <c r="H281" s="2157"/>
      <c r="I281" s="2158"/>
      <c r="J281" s="2157"/>
      <c r="K281" s="2158"/>
      <c r="L281" s="2157"/>
      <c r="M281" s="2125"/>
      <c r="N281" s="2159"/>
      <c r="O281" s="2125"/>
      <c r="P281" s="2159"/>
      <c r="Q281" s="2158"/>
      <c r="R281" s="2157"/>
      <c r="S281" s="2158"/>
      <c r="T281" s="2157"/>
      <c r="U281" s="2125"/>
      <c r="V281" s="2159"/>
      <c r="W281" s="2125"/>
      <c r="X281" s="2159"/>
      <c r="Y281" s="2121">
        <v>0</v>
      </c>
      <c r="Z281" s="2122">
        <v>0</v>
      </c>
      <c r="AA281" s="2121">
        <v>0</v>
      </c>
      <c r="AB281" s="2122">
        <v>1</v>
      </c>
      <c r="AC281" s="2121">
        <v>0</v>
      </c>
      <c r="AD281" s="2122">
        <v>0</v>
      </c>
      <c r="AE281" s="2121">
        <v>0</v>
      </c>
      <c r="AF281" s="2122">
        <v>0</v>
      </c>
      <c r="AG281" s="2121">
        <v>0</v>
      </c>
      <c r="AH281" s="2122">
        <v>1</v>
      </c>
      <c r="AI281" s="2121">
        <v>0</v>
      </c>
      <c r="AJ281" s="2122">
        <v>0</v>
      </c>
      <c r="AK281" s="2121">
        <v>1</v>
      </c>
      <c r="AL281" s="2122">
        <v>1</v>
      </c>
      <c r="AM281" s="2121">
        <v>1</v>
      </c>
      <c r="AN281" s="2122">
        <v>0</v>
      </c>
      <c r="AO281" s="2123">
        <v>0</v>
      </c>
      <c r="AP281" s="2124">
        <v>0</v>
      </c>
      <c r="AQ281" s="2125"/>
      <c r="AR281" s="2148"/>
      <c r="AS281" s="2126"/>
      <c r="AT281" s="2121"/>
      <c r="AU281" s="2127">
        <v>0</v>
      </c>
      <c r="AV281" s="2127">
        <v>0</v>
      </c>
      <c r="AW281" s="2120">
        <v>0</v>
      </c>
      <c r="AX281" s="671" t="str">
        <f t="shared" si="148"/>
        <v/>
      </c>
      <c r="BT281" s="3"/>
      <c r="BU281" s="3"/>
      <c r="BV281" s="4"/>
      <c r="BW281" s="4"/>
      <c r="CA281" s="31" t="str">
        <f t="shared" si="152"/>
        <v/>
      </c>
      <c r="CB281" s="31" t="str">
        <f t="shared" si="153"/>
        <v/>
      </c>
      <c r="CC281" s="31" t="str">
        <f t="shared" si="149"/>
        <v/>
      </c>
      <c r="CD281" s="31" t="str">
        <f t="shared" si="154"/>
        <v/>
      </c>
      <c r="CE281" s="31" t="str">
        <f t="shared" si="155"/>
        <v/>
      </c>
      <c r="CF281" s="31" t="str">
        <f t="shared" si="156"/>
        <v/>
      </c>
      <c r="CG281" s="31" t="str">
        <f t="shared" si="157"/>
        <v/>
      </c>
      <c r="CH281" s="32">
        <f t="shared" si="158"/>
        <v>0</v>
      </c>
      <c r="CI281" s="32"/>
      <c r="CJ281" s="32"/>
      <c r="CK281" s="32">
        <f t="shared" si="161"/>
        <v>0</v>
      </c>
      <c r="CL281" s="32">
        <f t="shared" si="162"/>
        <v>0</v>
      </c>
      <c r="CM281" s="32">
        <f t="shared" si="162"/>
        <v>0</v>
      </c>
      <c r="CN281" s="32">
        <f t="shared" si="162"/>
        <v>0</v>
      </c>
    </row>
    <row r="282" spans="1:92" ht="16.350000000000001" customHeight="1" x14ac:dyDescent="0.2">
      <c r="A282" s="3537"/>
      <c r="B282" s="3555" t="s">
        <v>269</v>
      </c>
      <c r="C282" s="3555"/>
      <c r="D282" s="2128">
        <f t="shared" si="165"/>
        <v>0</v>
      </c>
      <c r="E282" s="2715">
        <f t="shared" si="164"/>
        <v>0</v>
      </c>
      <c r="F282" s="2716">
        <f t="shared" si="164"/>
        <v>0</v>
      </c>
      <c r="G282" s="2162"/>
      <c r="H282" s="2163"/>
      <c r="I282" s="2164"/>
      <c r="J282" s="2163"/>
      <c r="K282" s="2164"/>
      <c r="L282" s="2163"/>
      <c r="M282" s="2162"/>
      <c r="N282" s="2163"/>
      <c r="O282" s="2162"/>
      <c r="P282" s="2163"/>
      <c r="Q282" s="2164"/>
      <c r="R282" s="2163"/>
      <c r="S282" s="2164"/>
      <c r="T282" s="2163"/>
      <c r="U282" s="2162"/>
      <c r="V282" s="2163"/>
      <c r="W282" s="2162"/>
      <c r="X282" s="2163"/>
      <c r="Y282" s="2104">
        <v>0</v>
      </c>
      <c r="Z282" s="2105">
        <v>0</v>
      </c>
      <c r="AA282" s="2104">
        <v>0</v>
      </c>
      <c r="AB282" s="2105">
        <v>0</v>
      </c>
      <c r="AC282" s="2104">
        <v>0</v>
      </c>
      <c r="AD282" s="2105">
        <v>0</v>
      </c>
      <c r="AE282" s="2104">
        <v>0</v>
      </c>
      <c r="AF282" s="2105">
        <v>0</v>
      </c>
      <c r="AG282" s="2104">
        <v>0</v>
      </c>
      <c r="AH282" s="2105">
        <v>0</v>
      </c>
      <c r="AI282" s="2104">
        <v>0</v>
      </c>
      <c r="AJ282" s="2105">
        <v>0</v>
      </c>
      <c r="AK282" s="2104">
        <v>0</v>
      </c>
      <c r="AL282" s="2105">
        <v>0</v>
      </c>
      <c r="AM282" s="2104">
        <v>0</v>
      </c>
      <c r="AN282" s="2105">
        <v>0</v>
      </c>
      <c r="AO282" s="2106">
        <v>0</v>
      </c>
      <c r="AP282" s="2107">
        <v>0</v>
      </c>
      <c r="AQ282" s="2131"/>
      <c r="AR282" s="2149"/>
      <c r="AS282" s="2132"/>
      <c r="AT282" s="2104"/>
      <c r="AU282" s="2108"/>
      <c r="AV282" s="2108"/>
      <c r="AW282" s="2103"/>
      <c r="AX282" s="671" t="str">
        <f t="shared" si="148"/>
        <v/>
      </c>
      <c r="BT282" s="3"/>
      <c r="BU282" s="3"/>
      <c r="BV282" s="4"/>
      <c r="BW282" s="4"/>
      <c r="CA282" s="31" t="str">
        <f t="shared" si="152"/>
        <v/>
      </c>
      <c r="CB282" s="31" t="str">
        <f t="shared" si="153"/>
        <v/>
      </c>
      <c r="CC282" s="31" t="str">
        <f t="shared" si="149"/>
        <v/>
      </c>
      <c r="CD282" s="31" t="str">
        <f t="shared" si="154"/>
        <v/>
      </c>
      <c r="CE282" s="31" t="str">
        <f t="shared" si="155"/>
        <v/>
      </c>
      <c r="CF282" s="31" t="str">
        <f t="shared" si="156"/>
        <v/>
      </c>
      <c r="CG282" s="31" t="str">
        <f t="shared" si="157"/>
        <v/>
      </c>
      <c r="CH282" s="32">
        <f t="shared" si="158"/>
        <v>0</v>
      </c>
      <c r="CI282" s="32"/>
      <c r="CJ282" s="32"/>
      <c r="CK282" s="32">
        <f t="shared" si="161"/>
        <v>0</v>
      </c>
      <c r="CL282" s="32">
        <f t="shared" si="162"/>
        <v>0</v>
      </c>
      <c r="CM282" s="32">
        <f t="shared" si="162"/>
        <v>0</v>
      </c>
      <c r="CN282" s="32">
        <f t="shared" si="162"/>
        <v>0</v>
      </c>
    </row>
    <row r="283" spans="1:92" ht="16.350000000000001" customHeight="1" x14ac:dyDescent="0.2">
      <c r="A283" s="3872" t="s">
        <v>276</v>
      </c>
      <c r="B283" s="3184" t="s">
        <v>264</v>
      </c>
      <c r="C283" s="3184"/>
      <c r="D283" s="400">
        <f t="shared" si="165"/>
        <v>0</v>
      </c>
      <c r="E283" s="1973">
        <f t="shared" si="164"/>
        <v>0</v>
      </c>
      <c r="F283" s="1974">
        <f t="shared" si="164"/>
        <v>0</v>
      </c>
      <c r="G283" s="538"/>
      <c r="H283" s="537"/>
      <c r="I283" s="536"/>
      <c r="J283" s="537"/>
      <c r="K283" s="536"/>
      <c r="L283" s="537"/>
      <c r="M283" s="536"/>
      <c r="N283" s="537"/>
      <c r="O283" s="536"/>
      <c r="P283" s="537"/>
      <c r="Q283" s="536"/>
      <c r="R283" s="537"/>
      <c r="S283" s="536"/>
      <c r="T283" s="537"/>
      <c r="U283" s="536"/>
      <c r="V283" s="537"/>
      <c r="W283" s="536"/>
      <c r="X283" s="537"/>
      <c r="Y283" s="469"/>
      <c r="Z283" s="470"/>
      <c r="AA283" s="469"/>
      <c r="AB283" s="470"/>
      <c r="AC283" s="469"/>
      <c r="AD283" s="470"/>
      <c r="AE283" s="469"/>
      <c r="AF283" s="470"/>
      <c r="AG283" s="469"/>
      <c r="AH283" s="470"/>
      <c r="AI283" s="469"/>
      <c r="AJ283" s="470"/>
      <c r="AK283" s="469"/>
      <c r="AL283" s="470"/>
      <c r="AM283" s="469"/>
      <c r="AN283" s="470"/>
      <c r="AO283" s="471"/>
      <c r="AP283" s="472"/>
      <c r="AQ283" s="467"/>
      <c r="AR283" s="473"/>
      <c r="AS283" s="2717"/>
      <c r="AT283" s="469"/>
      <c r="AU283" s="473"/>
      <c r="AV283" s="473"/>
      <c r="AW283" s="468"/>
      <c r="AX283" s="671" t="str">
        <f t="shared" si="148"/>
        <v/>
      </c>
      <c r="BT283" s="3"/>
      <c r="BU283" s="3"/>
      <c r="BV283" s="4"/>
      <c r="BW283" s="4"/>
      <c r="CA283" s="31" t="str">
        <f t="shared" si="152"/>
        <v/>
      </c>
      <c r="CB283" s="31" t="str">
        <f t="shared" si="153"/>
        <v/>
      </c>
      <c r="CC283" s="31" t="str">
        <f t="shared" si="149"/>
        <v/>
      </c>
      <c r="CD283" s="31" t="str">
        <f t="shared" si="154"/>
        <v/>
      </c>
      <c r="CE283" s="31" t="str">
        <f t="shared" si="155"/>
        <v/>
      </c>
      <c r="CF283" s="31" t="str">
        <f t="shared" si="156"/>
        <v/>
      </c>
      <c r="CG283" s="31" t="str">
        <f t="shared" si="157"/>
        <v/>
      </c>
      <c r="CH283" s="32">
        <f t="shared" si="158"/>
        <v>0</v>
      </c>
      <c r="CI283" s="32">
        <f t="shared" si="159"/>
        <v>0</v>
      </c>
      <c r="CJ283" s="32">
        <f t="shared" si="160"/>
        <v>0</v>
      </c>
      <c r="CK283" s="32">
        <f t="shared" si="161"/>
        <v>0</v>
      </c>
      <c r="CL283" s="32">
        <f t="shared" si="162"/>
        <v>0</v>
      </c>
      <c r="CM283" s="32">
        <f t="shared" si="162"/>
        <v>0</v>
      </c>
      <c r="CN283" s="32">
        <f t="shared" si="162"/>
        <v>0</v>
      </c>
    </row>
    <row r="284" spans="1:92" ht="16.350000000000001" customHeight="1" x14ac:dyDescent="0.2">
      <c r="A284" s="2971"/>
      <c r="B284" s="3639" t="s">
        <v>265</v>
      </c>
      <c r="C284" s="3639"/>
      <c r="D284" s="2109">
        <f t="shared" si="165"/>
        <v>0</v>
      </c>
      <c r="E284" s="2713">
        <f>+Y284+AA284+AC284+AE284+AG284+AI284+AK284+AM284</f>
        <v>0</v>
      </c>
      <c r="F284" s="2714">
        <f t="shared" si="164"/>
        <v>0</v>
      </c>
      <c r="G284" s="2097"/>
      <c r="H284" s="2135"/>
      <c r="I284" s="2155"/>
      <c r="J284" s="2135"/>
      <c r="K284" s="2155"/>
      <c r="L284" s="2135"/>
      <c r="M284" s="2155"/>
      <c r="N284" s="2135"/>
      <c r="O284" s="2155"/>
      <c r="P284" s="2135"/>
      <c r="Q284" s="2155"/>
      <c r="R284" s="2135"/>
      <c r="S284" s="2155"/>
      <c r="T284" s="2135"/>
      <c r="U284" s="2155"/>
      <c r="V284" s="2135"/>
      <c r="W284" s="2155"/>
      <c r="X284" s="2135"/>
      <c r="Y284" s="2114"/>
      <c r="Z284" s="2115"/>
      <c r="AA284" s="2114"/>
      <c r="AB284" s="2115"/>
      <c r="AC284" s="2114"/>
      <c r="AD284" s="2115"/>
      <c r="AE284" s="2114"/>
      <c r="AF284" s="2115"/>
      <c r="AG284" s="2114"/>
      <c r="AH284" s="2115"/>
      <c r="AI284" s="2114"/>
      <c r="AJ284" s="2115"/>
      <c r="AK284" s="2114"/>
      <c r="AL284" s="2115"/>
      <c r="AM284" s="2114"/>
      <c r="AN284" s="2115"/>
      <c r="AO284" s="2116"/>
      <c r="AP284" s="2117"/>
      <c r="AQ284" s="2097"/>
      <c r="AR284" s="2133"/>
      <c r="AS284" s="467"/>
      <c r="AT284" s="2114"/>
      <c r="AU284" s="2118"/>
      <c r="AV284" s="2118"/>
      <c r="AW284" s="2113"/>
      <c r="AX284" s="671" t="str">
        <f t="shared" si="148"/>
        <v/>
      </c>
      <c r="BT284" s="3"/>
      <c r="BU284" s="3"/>
      <c r="BV284" s="4"/>
      <c r="BW284" s="4"/>
      <c r="CA284" s="31" t="str">
        <f t="shared" si="152"/>
        <v/>
      </c>
      <c r="CB284" s="31" t="str">
        <f t="shared" si="153"/>
        <v/>
      </c>
      <c r="CC284" s="31" t="str">
        <f t="shared" si="149"/>
        <v/>
      </c>
      <c r="CD284" s="31" t="str">
        <f t="shared" si="154"/>
        <v/>
      </c>
      <c r="CE284" s="31" t="str">
        <f t="shared" si="155"/>
        <v/>
      </c>
      <c r="CF284" s="31" t="str">
        <f t="shared" si="156"/>
        <v/>
      </c>
      <c r="CG284" s="31" t="str">
        <f t="shared" si="157"/>
        <v/>
      </c>
      <c r="CH284" s="32">
        <f t="shared" si="158"/>
        <v>0</v>
      </c>
      <c r="CI284" s="32"/>
      <c r="CJ284" s="32"/>
      <c r="CK284" s="32">
        <f t="shared" si="161"/>
        <v>0</v>
      </c>
      <c r="CL284" s="32">
        <f t="shared" si="162"/>
        <v>0</v>
      </c>
      <c r="CM284" s="32">
        <f t="shared" si="162"/>
        <v>0</v>
      </c>
      <c r="CN284" s="32">
        <f t="shared" si="162"/>
        <v>0</v>
      </c>
    </row>
    <row r="285" spans="1:92" ht="16.350000000000001" customHeight="1" x14ac:dyDescent="0.2">
      <c r="A285" s="2971"/>
      <c r="B285" s="3639" t="s">
        <v>266</v>
      </c>
      <c r="C285" s="3639"/>
      <c r="D285" s="2109">
        <f t="shared" si="165"/>
        <v>0</v>
      </c>
      <c r="E285" s="2713">
        <f t="shared" si="164"/>
        <v>0</v>
      </c>
      <c r="F285" s="2714">
        <f t="shared" si="164"/>
        <v>0</v>
      </c>
      <c r="G285" s="2097"/>
      <c r="H285" s="2135"/>
      <c r="I285" s="2155"/>
      <c r="J285" s="2135"/>
      <c r="K285" s="2155"/>
      <c r="L285" s="2135"/>
      <c r="M285" s="2155"/>
      <c r="N285" s="2135"/>
      <c r="O285" s="2155"/>
      <c r="P285" s="2135"/>
      <c r="Q285" s="2155"/>
      <c r="R285" s="2135"/>
      <c r="S285" s="2155"/>
      <c r="T285" s="2135"/>
      <c r="U285" s="2155"/>
      <c r="V285" s="2135"/>
      <c r="W285" s="2155"/>
      <c r="X285" s="2135"/>
      <c r="Y285" s="2114"/>
      <c r="Z285" s="2115"/>
      <c r="AA285" s="2114"/>
      <c r="AB285" s="2115"/>
      <c r="AC285" s="2114"/>
      <c r="AD285" s="2115"/>
      <c r="AE285" s="2114"/>
      <c r="AF285" s="2115"/>
      <c r="AG285" s="2114"/>
      <c r="AH285" s="2115"/>
      <c r="AI285" s="2114"/>
      <c r="AJ285" s="2115"/>
      <c r="AK285" s="2114"/>
      <c r="AL285" s="2115"/>
      <c r="AM285" s="2114"/>
      <c r="AN285" s="2115"/>
      <c r="AO285" s="2116"/>
      <c r="AP285" s="2117"/>
      <c r="AQ285" s="2097"/>
      <c r="AR285" s="2133"/>
      <c r="AS285" s="2133"/>
      <c r="AT285" s="2114"/>
      <c r="AU285" s="2118"/>
      <c r="AV285" s="2118"/>
      <c r="AW285" s="2113"/>
      <c r="AX285" s="671" t="str">
        <f t="shared" ref="AX285:AX306" si="166">$CA285&amp;$CB285&amp;$CC285&amp;$CD285&amp;$CE285&amp;$CF285&amp;$CG285</f>
        <v/>
      </c>
      <c r="BT285" s="3"/>
      <c r="BU285" s="3"/>
      <c r="BV285" s="4"/>
      <c r="BW285" s="4"/>
      <c r="CA285" s="31" t="str">
        <f t="shared" si="152"/>
        <v/>
      </c>
      <c r="CB285" s="31" t="str">
        <f t="shared" si="153"/>
        <v/>
      </c>
      <c r="CC285" s="31" t="str">
        <f t="shared" ref="CC285:CC306" si="167">IF(CJ285=1,"* La consulta pertinente según condición clínica NO DEBE ser mayor al Total registrado. ","")</f>
        <v/>
      </c>
      <c r="CD285" s="31" t="str">
        <f t="shared" si="154"/>
        <v/>
      </c>
      <c r="CE285" s="31" t="str">
        <f t="shared" si="155"/>
        <v/>
      </c>
      <c r="CF285" s="31" t="str">
        <f t="shared" si="156"/>
        <v/>
      </c>
      <c r="CG285" s="31" t="str">
        <f t="shared" si="157"/>
        <v/>
      </c>
      <c r="CH285" s="32">
        <f t="shared" si="158"/>
        <v>0</v>
      </c>
      <c r="CI285" s="32"/>
      <c r="CJ285" s="32"/>
      <c r="CK285" s="32">
        <f t="shared" si="161"/>
        <v>0</v>
      </c>
      <c r="CL285" s="32">
        <f t="shared" si="162"/>
        <v>0</v>
      </c>
      <c r="CM285" s="32">
        <f t="shared" si="162"/>
        <v>0</v>
      </c>
      <c r="CN285" s="32">
        <f t="shared" si="162"/>
        <v>0</v>
      </c>
    </row>
    <row r="286" spans="1:92" ht="16.350000000000001" customHeight="1" x14ac:dyDescent="0.2">
      <c r="A286" s="2971"/>
      <c r="B286" s="3639" t="s">
        <v>267</v>
      </c>
      <c r="C286" s="3639"/>
      <c r="D286" s="2109">
        <f t="shared" si="165"/>
        <v>0</v>
      </c>
      <c r="E286" s="2718">
        <f t="shared" si="164"/>
        <v>0</v>
      </c>
      <c r="F286" s="2719">
        <f t="shared" si="164"/>
        <v>0</v>
      </c>
      <c r="G286" s="2097"/>
      <c r="H286" s="2135"/>
      <c r="I286" s="2155"/>
      <c r="J286" s="2135"/>
      <c r="K286" s="2155"/>
      <c r="L286" s="2135"/>
      <c r="M286" s="2155"/>
      <c r="N286" s="2135"/>
      <c r="O286" s="2155"/>
      <c r="P286" s="2135"/>
      <c r="Q286" s="2155"/>
      <c r="R286" s="2135"/>
      <c r="S286" s="2155"/>
      <c r="T286" s="2135"/>
      <c r="U286" s="2155"/>
      <c r="V286" s="2135"/>
      <c r="W286" s="2155"/>
      <c r="X286" s="2135"/>
      <c r="Y286" s="2114"/>
      <c r="Z286" s="2115"/>
      <c r="AA286" s="2114"/>
      <c r="AB286" s="2115"/>
      <c r="AC286" s="2114"/>
      <c r="AD286" s="2115"/>
      <c r="AE286" s="2114"/>
      <c r="AF286" s="2115"/>
      <c r="AG286" s="2114"/>
      <c r="AH286" s="2115"/>
      <c r="AI286" s="2114"/>
      <c r="AJ286" s="2115"/>
      <c r="AK286" s="2114"/>
      <c r="AL286" s="2115"/>
      <c r="AM286" s="2114"/>
      <c r="AN286" s="2115"/>
      <c r="AO286" s="2123"/>
      <c r="AP286" s="2124"/>
      <c r="AQ286" s="2097"/>
      <c r="AR286" s="2133"/>
      <c r="AS286" s="2133"/>
      <c r="AT286" s="2121"/>
      <c r="AU286" s="2127"/>
      <c r="AV286" s="2127"/>
      <c r="AW286" s="2120"/>
      <c r="AX286" s="671" t="str">
        <f t="shared" si="166"/>
        <v/>
      </c>
      <c r="BT286" s="3"/>
      <c r="BU286" s="3"/>
      <c r="BV286" s="4"/>
      <c r="BW286" s="4"/>
      <c r="CA286" s="31" t="str">
        <f t="shared" ref="CA286:CA306" si="168">IF(CH286=1,"* El número de pacientes de 60 años NO DEBE Ser mayor a lo registrado en el grupo Etario 60-64 años. ","")</f>
        <v/>
      </c>
      <c r="CB286" s="31" t="str">
        <f t="shared" ref="CB286:CB306" si="169">IF(CI286=1,"* La consulta pertinente según Protocolo de Referencia NO DEBE ser mayor al Total registrado. ","")</f>
        <v/>
      </c>
      <c r="CC286" s="31" t="str">
        <f t="shared" si="167"/>
        <v/>
      </c>
      <c r="CD286" s="31" t="str">
        <f t="shared" ref="CD286:CD306" si="170">IF(AND(D286&lt;&gt;0,AO286=""),"* Recuerde que las Embarazadas deben ser incluídas en el ingreso por rango Etario (Digite CEROS si no tiene). ",IF(F286&lt;AO286,"* Las Embarazadas NO DEBEN ser mayor al total de Mujeres. ",""))</f>
        <v/>
      </c>
      <c r="CE286" s="31" t="str">
        <f t="shared" ref="CE286:CE306" si="171">IF(AND($D286&lt;&gt;0,AU286=""),"* No olvide digitar la columna Usuarios en Situación de Discapacidad (Digite CEROS si no tiene). ",IF($D286&lt;AU286,"* Los Usuarios en Situación de Discapacidad NO DEBEN ser mayor al total. ",""))</f>
        <v/>
      </c>
      <c r="CF286" s="31" t="str">
        <f t="shared" ref="CF286:CF306" si="172">IF(AND($D286&lt;&gt;0,AV286=""),"* No olvide digitar la columna Niños, Niñas, Adolescentes y Jóvenes Población SENAME (Digite CEROS si no tiene). ",IF($D286&lt;AV286,"* Los Niños, Niñas, Adolescentes y Jóvenes Población SENAME NO DEBEN ser mayor al total. ",""))</f>
        <v/>
      </c>
      <c r="CG286" s="31" t="str">
        <f t="shared" ref="CG286:CG306" si="173">IF(AND($D286&lt;&gt;0,AW286=""),"* No olvide digitar la columna Migrantes (Digite CEROS si no tiene). ",IF($D286&lt;AW286,"* Los Migrantes NO DEBEN ser mayor al total. ",""))</f>
        <v/>
      </c>
      <c r="CH286" s="32">
        <f t="shared" ref="CH286:CH306" si="174">IF((AI286+AJ286)&lt;AP286,1,0)</f>
        <v>0</v>
      </c>
      <c r="CI286" s="32"/>
      <c r="CJ286" s="32"/>
      <c r="CK286" s="32">
        <f t="shared" ref="CK286:CK306" si="175">IF(AND(D286&lt;&gt;0,AO286=""),1,IF(F286&lt;AO286,1,0))</f>
        <v>0</v>
      </c>
      <c r="CL286" s="32">
        <f t="shared" ref="CL286:CN306" si="176">IF(AND($D286&lt;&gt;0,AU286=""),1,IF($D286&lt;AU286,1,0))</f>
        <v>0</v>
      </c>
      <c r="CM286" s="32">
        <f t="shared" si="176"/>
        <v>0</v>
      </c>
      <c r="CN286" s="32">
        <f t="shared" si="176"/>
        <v>0</v>
      </c>
    </row>
    <row r="287" spans="1:92" ht="16.350000000000001" customHeight="1" x14ac:dyDescent="0.2">
      <c r="A287" s="2971"/>
      <c r="B287" s="3640" t="s">
        <v>268</v>
      </c>
      <c r="C287" s="3641"/>
      <c r="D287" s="2109">
        <f t="shared" si="165"/>
        <v>0</v>
      </c>
      <c r="E287" s="2718">
        <f t="shared" si="164"/>
        <v>0</v>
      </c>
      <c r="F287" s="2719">
        <f t="shared" si="164"/>
        <v>0</v>
      </c>
      <c r="G287" s="541"/>
      <c r="H287" s="657"/>
      <c r="I287" s="620"/>
      <c r="J287" s="657"/>
      <c r="K287" s="620"/>
      <c r="L287" s="657"/>
      <c r="M287" s="620"/>
      <c r="N287" s="657"/>
      <c r="O287" s="620"/>
      <c r="P287" s="657"/>
      <c r="Q287" s="620"/>
      <c r="R287" s="657"/>
      <c r="S287" s="620"/>
      <c r="T287" s="657"/>
      <c r="U287" s="620"/>
      <c r="V287" s="657"/>
      <c r="W287" s="620"/>
      <c r="X287" s="657"/>
      <c r="Y287" s="2121"/>
      <c r="Z287" s="2122"/>
      <c r="AA287" s="2121"/>
      <c r="AB287" s="2122"/>
      <c r="AC287" s="2121"/>
      <c r="AD287" s="2122"/>
      <c r="AE287" s="2121"/>
      <c r="AF287" s="2122"/>
      <c r="AG287" s="2121"/>
      <c r="AH287" s="2122"/>
      <c r="AI287" s="2121"/>
      <c r="AJ287" s="2122"/>
      <c r="AK287" s="2121"/>
      <c r="AL287" s="2122"/>
      <c r="AM287" s="2121"/>
      <c r="AN287" s="2122"/>
      <c r="AO287" s="2123"/>
      <c r="AP287" s="2124"/>
      <c r="AQ287" s="2125"/>
      <c r="AR287" s="2148"/>
      <c r="AS287" s="2126"/>
      <c r="AT287" s="2121"/>
      <c r="AU287" s="2127"/>
      <c r="AV287" s="2127"/>
      <c r="AW287" s="2120"/>
      <c r="AX287" s="671" t="str">
        <f t="shared" si="166"/>
        <v/>
      </c>
      <c r="BT287" s="3"/>
      <c r="BU287" s="3"/>
      <c r="BV287" s="4"/>
      <c r="BW287" s="4"/>
      <c r="CA287" s="31" t="str">
        <f t="shared" si="168"/>
        <v/>
      </c>
      <c r="CB287" s="31" t="str">
        <f t="shared" si="169"/>
        <v/>
      </c>
      <c r="CC287" s="31" t="str">
        <f t="shared" si="167"/>
        <v/>
      </c>
      <c r="CD287" s="31" t="str">
        <f t="shared" si="170"/>
        <v/>
      </c>
      <c r="CE287" s="31" t="str">
        <f t="shared" si="171"/>
        <v/>
      </c>
      <c r="CF287" s="31" t="str">
        <f t="shared" si="172"/>
        <v/>
      </c>
      <c r="CG287" s="31" t="str">
        <f t="shared" si="173"/>
        <v/>
      </c>
      <c r="CH287" s="32">
        <f t="shared" si="174"/>
        <v>0</v>
      </c>
      <c r="CI287" s="32"/>
      <c r="CJ287" s="32"/>
      <c r="CK287" s="32">
        <f t="shared" si="175"/>
        <v>0</v>
      </c>
      <c r="CL287" s="32">
        <f t="shared" si="176"/>
        <v>0</v>
      </c>
      <c r="CM287" s="32">
        <f t="shared" si="176"/>
        <v>0</v>
      </c>
      <c r="CN287" s="32">
        <f t="shared" si="176"/>
        <v>0</v>
      </c>
    </row>
    <row r="288" spans="1:92" ht="16.350000000000001" customHeight="1" x14ac:dyDescent="0.2">
      <c r="A288" s="3646"/>
      <c r="B288" s="3555" t="s">
        <v>269</v>
      </c>
      <c r="C288" s="3555"/>
      <c r="D288" s="1978">
        <f t="shared" si="165"/>
        <v>0</v>
      </c>
      <c r="E288" s="1979">
        <f t="shared" ref="E288:F288" si="177">+Y288+AA288+AC288+AE288+AG288+AI288+AK288+AM288</f>
        <v>0</v>
      </c>
      <c r="F288" s="710">
        <f t="shared" si="177"/>
        <v>0</v>
      </c>
      <c r="G288" s="1980"/>
      <c r="H288" s="1981"/>
      <c r="I288" s="711"/>
      <c r="J288" s="1981"/>
      <c r="K288" s="711"/>
      <c r="L288" s="1981"/>
      <c r="M288" s="711"/>
      <c r="N288" s="1981"/>
      <c r="O288" s="711"/>
      <c r="P288" s="1981"/>
      <c r="Q288" s="711"/>
      <c r="R288" s="1981"/>
      <c r="S288" s="711"/>
      <c r="T288" s="1981"/>
      <c r="U288" s="711"/>
      <c r="V288" s="1981"/>
      <c r="W288" s="711"/>
      <c r="X288" s="1981"/>
      <c r="Y288" s="2104"/>
      <c r="Z288" s="2105"/>
      <c r="AA288" s="2104"/>
      <c r="AB288" s="2105"/>
      <c r="AC288" s="2104"/>
      <c r="AD288" s="2105"/>
      <c r="AE288" s="2104"/>
      <c r="AF288" s="2105"/>
      <c r="AG288" s="2104"/>
      <c r="AH288" s="2105"/>
      <c r="AI288" s="2104"/>
      <c r="AJ288" s="2105"/>
      <c r="AK288" s="2104"/>
      <c r="AL288" s="2105"/>
      <c r="AM288" s="2104"/>
      <c r="AN288" s="2105"/>
      <c r="AO288" s="2106"/>
      <c r="AP288" s="2107"/>
      <c r="AQ288" s="2131"/>
      <c r="AR288" s="2149"/>
      <c r="AS288" s="2132"/>
      <c r="AT288" s="2104"/>
      <c r="AU288" s="2108"/>
      <c r="AV288" s="2108"/>
      <c r="AW288" s="2103"/>
      <c r="AX288" s="671" t="str">
        <f t="shared" si="166"/>
        <v/>
      </c>
      <c r="BT288" s="3"/>
      <c r="BU288" s="3"/>
      <c r="BV288" s="4"/>
      <c r="BW288" s="4"/>
      <c r="CA288" s="31" t="str">
        <f t="shared" si="168"/>
        <v/>
      </c>
      <c r="CB288" s="31" t="str">
        <f t="shared" si="169"/>
        <v/>
      </c>
      <c r="CC288" s="31" t="str">
        <f t="shared" si="167"/>
        <v/>
      </c>
      <c r="CD288" s="31" t="str">
        <f t="shared" si="170"/>
        <v/>
      </c>
      <c r="CE288" s="31" t="str">
        <f t="shared" si="171"/>
        <v/>
      </c>
      <c r="CF288" s="31" t="str">
        <f t="shared" si="172"/>
        <v/>
      </c>
      <c r="CG288" s="31" t="str">
        <f t="shared" si="173"/>
        <v/>
      </c>
      <c r="CH288" s="32">
        <f t="shared" si="174"/>
        <v>0</v>
      </c>
      <c r="CI288" s="32"/>
      <c r="CJ288" s="32"/>
      <c r="CK288" s="32">
        <f t="shared" si="175"/>
        <v>0</v>
      </c>
      <c r="CL288" s="32">
        <f t="shared" si="176"/>
        <v>0</v>
      </c>
      <c r="CM288" s="32">
        <f t="shared" si="176"/>
        <v>0</v>
      </c>
      <c r="CN288" s="32">
        <f t="shared" si="176"/>
        <v>0</v>
      </c>
    </row>
    <row r="289" spans="1:92" ht="16.350000000000001" customHeight="1" x14ac:dyDescent="0.2">
      <c r="A289" s="3854" t="s">
        <v>107</v>
      </c>
      <c r="B289" s="3184" t="s">
        <v>264</v>
      </c>
      <c r="C289" s="3184"/>
      <c r="D289" s="400">
        <f t="shared" si="165"/>
        <v>0</v>
      </c>
      <c r="E289" s="465">
        <f t="shared" ref="E289:E306" si="178">SUM(G289+I289+K289+M289+O289+Q289+S289+U289+W289+Y289+AA289+AC289+AE289+AG289+AI289+AK289+AM289)</f>
        <v>0</v>
      </c>
      <c r="F289" s="466">
        <f t="shared" ref="F289:F312" si="179">SUM(H289+J289+L289+N289+P289+R289+T289+V289+X289+Z289+AB289+AD289+AF289+AH289+AJ289+AL289+AN289)</f>
        <v>0</v>
      </c>
      <c r="G289" s="467"/>
      <c r="H289" s="468"/>
      <c r="I289" s="469"/>
      <c r="J289" s="468"/>
      <c r="K289" s="469"/>
      <c r="L289" s="468"/>
      <c r="M289" s="469"/>
      <c r="N289" s="468"/>
      <c r="O289" s="469"/>
      <c r="P289" s="468"/>
      <c r="Q289" s="469"/>
      <c r="R289" s="468"/>
      <c r="S289" s="469"/>
      <c r="T289" s="468"/>
      <c r="U289" s="469"/>
      <c r="V289" s="470"/>
      <c r="W289" s="469"/>
      <c r="X289" s="470"/>
      <c r="Y289" s="469"/>
      <c r="Z289" s="470"/>
      <c r="AA289" s="469"/>
      <c r="AB289" s="470"/>
      <c r="AC289" s="469"/>
      <c r="AD289" s="470"/>
      <c r="AE289" s="469"/>
      <c r="AF289" s="470"/>
      <c r="AG289" s="469"/>
      <c r="AH289" s="470"/>
      <c r="AI289" s="469"/>
      <c r="AJ289" s="470"/>
      <c r="AK289" s="469"/>
      <c r="AL289" s="470"/>
      <c r="AM289" s="469"/>
      <c r="AN289" s="470"/>
      <c r="AO289" s="471"/>
      <c r="AP289" s="472"/>
      <c r="AQ289" s="467"/>
      <c r="AR289" s="473"/>
      <c r="AS289" s="2717"/>
      <c r="AT289" s="469"/>
      <c r="AU289" s="473"/>
      <c r="AV289" s="473"/>
      <c r="AW289" s="468"/>
      <c r="AX289" s="671" t="str">
        <f t="shared" si="166"/>
        <v/>
      </c>
      <c r="BT289" s="3"/>
      <c r="BU289" s="3"/>
      <c r="BV289" s="4"/>
      <c r="BW289" s="4"/>
      <c r="CA289" s="31" t="str">
        <f t="shared" si="168"/>
        <v/>
      </c>
      <c r="CB289" s="31" t="str">
        <f t="shared" si="169"/>
        <v/>
      </c>
      <c r="CC289" s="31" t="str">
        <f t="shared" si="167"/>
        <v/>
      </c>
      <c r="CD289" s="31" t="str">
        <f t="shared" si="170"/>
        <v/>
      </c>
      <c r="CE289" s="31" t="str">
        <f t="shared" si="171"/>
        <v/>
      </c>
      <c r="CF289" s="31" t="str">
        <f t="shared" si="172"/>
        <v/>
      </c>
      <c r="CG289" s="31" t="str">
        <f t="shared" si="173"/>
        <v/>
      </c>
      <c r="CH289" s="32">
        <f t="shared" si="174"/>
        <v>0</v>
      </c>
      <c r="CI289" s="32">
        <f t="shared" ref="CI289:CI301" si="180">IF(D289&lt;AQ289,1,0)</f>
        <v>0</v>
      </c>
      <c r="CJ289" s="32">
        <f t="shared" ref="CJ289:CJ301" si="181">IF(D289&lt;AR289,1,0)</f>
        <v>0</v>
      </c>
      <c r="CK289" s="32">
        <f t="shared" si="175"/>
        <v>0</v>
      </c>
      <c r="CL289" s="32">
        <f t="shared" si="176"/>
        <v>0</v>
      </c>
      <c r="CM289" s="32">
        <f t="shared" si="176"/>
        <v>0</v>
      </c>
      <c r="CN289" s="32">
        <f t="shared" si="176"/>
        <v>0</v>
      </c>
    </row>
    <row r="290" spans="1:92" ht="16.350000000000001" customHeight="1" x14ac:dyDescent="0.2">
      <c r="A290" s="2912"/>
      <c r="B290" s="3639" t="s">
        <v>265</v>
      </c>
      <c r="C290" s="3639"/>
      <c r="D290" s="2109">
        <f t="shared" si="165"/>
        <v>0</v>
      </c>
      <c r="E290" s="2110">
        <f t="shared" si="178"/>
        <v>0</v>
      </c>
      <c r="F290" s="2111">
        <f t="shared" si="179"/>
        <v>0</v>
      </c>
      <c r="G290" s="2112"/>
      <c r="H290" s="2113"/>
      <c r="I290" s="2114"/>
      <c r="J290" s="2113"/>
      <c r="K290" s="2114"/>
      <c r="L290" s="2113"/>
      <c r="M290" s="2114"/>
      <c r="N290" s="2113"/>
      <c r="O290" s="2114"/>
      <c r="P290" s="2113"/>
      <c r="Q290" s="2114"/>
      <c r="R290" s="2113"/>
      <c r="S290" s="2114"/>
      <c r="T290" s="2113"/>
      <c r="U290" s="2114"/>
      <c r="V290" s="2115"/>
      <c r="W290" s="2114"/>
      <c r="X290" s="2115"/>
      <c r="Y290" s="2114"/>
      <c r="Z290" s="2115"/>
      <c r="AA290" s="2114"/>
      <c r="AB290" s="2115"/>
      <c r="AC290" s="2114"/>
      <c r="AD290" s="2115"/>
      <c r="AE290" s="2114"/>
      <c r="AF290" s="2115"/>
      <c r="AG290" s="2114"/>
      <c r="AH290" s="2115"/>
      <c r="AI290" s="2114"/>
      <c r="AJ290" s="2115"/>
      <c r="AK290" s="2114"/>
      <c r="AL290" s="2115"/>
      <c r="AM290" s="2114"/>
      <c r="AN290" s="2115"/>
      <c r="AO290" s="2116"/>
      <c r="AP290" s="2117"/>
      <c r="AQ290" s="2097"/>
      <c r="AR290" s="2133"/>
      <c r="AS290" s="467"/>
      <c r="AT290" s="2114"/>
      <c r="AU290" s="2118"/>
      <c r="AV290" s="2118"/>
      <c r="AW290" s="2113"/>
      <c r="AX290" s="671" t="str">
        <f t="shared" si="166"/>
        <v/>
      </c>
      <c r="BT290" s="3"/>
      <c r="BU290" s="3"/>
      <c r="BV290" s="4"/>
      <c r="BW290" s="4"/>
      <c r="CA290" s="31" t="str">
        <f t="shared" si="168"/>
        <v/>
      </c>
      <c r="CB290" s="31" t="str">
        <f t="shared" si="169"/>
        <v/>
      </c>
      <c r="CC290" s="31" t="str">
        <f t="shared" si="167"/>
        <v/>
      </c>
      <c r="CD290" s="31" t="str">
        <f t="shared" si="170"/>
        <v/>
      </c>
      <c r="CE290" s="31" t="str">
        <f t="shared" si="171"/>
        <v/>
      </c>
      <c r="CF290" s="31" t="str">
        <f t="shared" si="172"/>
        <v/>
      </c>
      <c r="CG290" s="31" t="str">
        <f t="shared" si="173"/>
        <v/>
      </c>
      <c r="CH290" s="32">
        <f t="shared" si="174"/>
        <v>0</v>
      </c>
      <c r="CI290" s="32"/>
      <c r="CJ290" s="32"/>
      <c r="CK290" s="32">
        <f t="shared" si="175"/>
        <v>0</v>
      </c>
      <c r="CL290" s="32">
        <f t="shared" si="176"/>
        <v>0</v>
      </c>
      <c r="CM290" s="32">
        <f t="shared" si="176"/>
        <v>0</v>
      </c>
      <c r="CN290" s="32">
        <f t="shared" si="176"/>
        <v>0</v>
      </c>
    </row>
    <row r="291" spans="1:92" ht="16.350000000000001" customHeight="1" x14ac:dyDescent="0.2">
      <c r="A291" s="2912"/>
      <c r="B291" s="3639" t="s">
        <v>266</v>
      </c>
      <c r="C291" s="3639"/>
      <c r="D291" s="2109">
        <f t="shared" si="165"/>
        <v>0</v>
      </c>
      <c r="E291" s="2110">
        <f t="shared" si="178"/>
        <v>0</v>
      </c>
      <c r="F291" s="2111">
        <f t="shared" si="179"/>
        <v>0</v>
      </c>
      <c r="G291" s="2112"/>
      <c r="H291" s="2113"/>
      <c r="I291" s="2114"/>
      <c r="J291" s="2113"/>
      <c r="K291" s="2114"/>
      <c r="L291" s="2113"/>
      <c r="M291" s="2114"/>
      <c r="N291" s="2113"/>
      <c r="O291" s="2114"/>
      <c r="P291" s="2113"/>
      <c r="Q291" s="2114"/>
      <c r="R291" s="2113"/>
      <c r="S291" s="2114"/>
      <c r="T291" s="2113"/>
      <c r="U291" s="2114"/>
      <c r="V291" s="2115"/>
      <c r="W291" s="2114"/>
      <c r="X291" s="2115"/>
      <c r="Y291" s="2114"/>
      <c r="Z291" s="2115"/>
      <c r="AA291" s="2114"/>
      <c r="AB291" s="2115"/>
      <c r="AC291" s="2114"/>
      <c r="AD291" s="2115"/>
      <c r="AE291" s="2114"/>
      <c r="AF291" s="2115"/>
      <c r="AG291" s="2114"/>
      <c r="AH291" s="2115"/>
      <c r="AI291" s="2114"/>
      <c r="AJ291" s="2115"/>
      <c r="AK291" s="2114"/>
      <c r="AL291" s="2115"/>
      <c r="AM291" s="2114"/>
      <c r="AN291" s="2115"/>
      <c r="AO291" s="2116"/>
      <c r="AP291" s="2117"/>
      <c r="AQ291" s="2097"/>
      <c r="AR291" s="2133"/>
      <c r="AS291" s="2133"/>
      <c r="AT291" s="2114"/>
      <c r="AU291" s="2118"/>
      <c r="AV291" s="2118"/>
      <c r="AW291" s="2113"/>
      <c r="AX291" s="671" t="str">
        <f t="shared" si="166"/>
        <v/>
      </c>
      <c r="BT291" s="3"/>
      <c r="BU291" s="3"/>
      <c r="BV291" s="4"/>
      <c r="BW291" s="4"/>
      <c r="CA291" s="31" t="str">
        <f t="shared" si="168"/>
        <v/>
      </c>
      <c r="CB291" s="31" t="str">
        <f t="shared" si="169"/>
        <v/>
      </c>
      <c r="CC291" s="31" t="str">
        <f t="shared" si="167"/>
        <v/>
      </c>
      <c r="CD291" s="31" t="str">
        <f t="shared" si="170"/>
        <v/>
      </c>
      <c r="CE291" s="31" t="str">
        <f t="shared" si="171"/>
        <v/>
      </c>
      <c r="CF291" s="31" t="str">
        <f t="shared" si="172"/>
        <v/>
      </c>
      <c r="CG291" s="31" t="str">
        <f t="shared" si="173"/>
        <v/>
      </c>
      <c r="CH291" s="32">
        <f t="shared" si="174"/>
        <v>0</v>
      </c>
      <c r="CI291" s="32"/>
      <c r="CJ291" s="32"/>
      <c r="CK291" s="32">
        <f t="shared" si="175"/>
        <v>0</v>
      </c>
      <c r="CL291" s="32">
        <f t="shared" si="176"/>
        <v>0</v>
      </c>
      <c r="CM291" s="32">
        <f t="shared" si="176"/>
        <v>0</v>
      </c>
      <c r="CN291" s="32">
        <f t="shared" si="176"/>
        <v>0</v>
      </c>
    </row>
    <row r="292" spans="1:92" ht="16.350000000000001" customHeight="1" x14ac:dyDescent="0.2">
      <c r="A292" s="2912"/>
      <c r="B292" s="3639" t="s">
        <v>267</v>
      </c>
      <c r="C292" s="3639"/>
      <c r="D292" s="2109">
        <f t="shared" si="165"/>
        <v>0</v>
      </c>
      <c r="E292" s="2110">
        <f t="shared" si="178"/>
        <v>0</v>
      </c>
      <c r="F292" s="2111">
        <f t="shared" si="179"/>
        <v>0</v>
      </c>
      <c r="G292" s="2119"/>
      <c r="H292" s="2120"/>
      <c r="I292" s="2121"/>
      <c r="J292" s="2120"/>
      <c r="K292" s="2121"/>
      <c r="L292" s="2120"/>
      <c r="M292" s="2121"/>
      <c r="N292" s="2120"/>
      <c r="O292" s="2121"/>
      <c r="P292" s="2120"/>
      <c r="Q292" s="2121"/>
      <c r="R292" s="2120"/>
      <c r="S292" s="2121"/>
      <c r="T292" s="2120"/>
      <c r="U292" s="2121"/>
      <c r="V292" s="2122"/>
      <c r="W292" s="2121"/>
      <c r="X292" s="2122"/>
      <c r="Y292" s="2121"/>
      <c r="Z292" s="2122"/>
      <c r="AA292" s="2121"/>
      <c r="AB292" s="2122"/>
      <c r="AC292" s="2121"/>
      <c r="AD292" s="2122"/>
      <c r="AE292" s="2121"/>
      <c r="AF292" s="2122"/>
      <c r="AG292" s="2121"/>
      <c r="AH292" s="2122"/>
      <c r="AI292" s="2121"/>
      <c r="AJ292" s="2122"/>
      <c r="AK292" s="2121"/>
      <c r="AL292" s="2122"/>
      <c r="AM292" s="2121"/>
      <c r="AN292" s="2122"/>
      <c r="AO292" s="2123"/>
      <c r="AP292" s="2124"/>
      <c r="AQ292" s="2097"/>
      <c r="AR292" s="2133"/>
      <c r="AS292" s="2133"/>
      <c r="AT292" s="2121"/>
      <c r="AU292" s="2127"/>
      <c r="AV292" s="2127"/>
      <c r="AW292" s="2120"/>
      <c r="AX292" s="671" t="str">
        <f t="shared" si="166"/>
        <v/>
      </c>
      <c r="BT292" s="3"/>
      <c r="BU292" s="3"/>
      <c r="BV292" s="4"/>
      <c r="BW292" s="4"/>
      <c r="CA292" s="31" t="str">
        <f t="shared" si="168"/>
        <v/>
      </c>
      <c r="CB292" s="31" t="str">
        <f t="shared" si="169"/>
        <v/>
      </c>
      <c r="CC292" s="31" t="str">
        <f t="shared" si="167"/>
        <v/>
      </c>
      <c r="CD292" s="31" t="str">
        <f t="shared" si="170"/>
        <v/>
      </c>
      <c r="CE292" s="31" t="str">
        <f t="shared" si="171"/>
        <v/>
      </c>
      <c r="CF292" s="31" t="str">
        <f t="shared" si="172"/>
        <v/>
      </c>
      <c r="CG292" s="31" t="str">
        <f t="shared" si="173"/>
        <v/>
      </c>
      <c r="CH292" s="32">
        <f t="shared" si="174"/>
        <v>0</v>
      </c>
      <c r="CI292" s="32"/>
      <c r="CJ292" s="32"/>
      <c r="CK292" s="32">
        <f t="shared" si="175"/>
        <v>0</v>
      </c>
      <c r="CL292" s="32">
        <f t="shared" si="176"/>
        <v>0</v>
      </c>
      <c r="CM292" s="32">
        <f t="shared" si="176"/>
        <v>0</v>
      </c>
      <c r="CN292" s="32">
        <f t="shared" si="176"/>
        <v>0</v>
      </c>
    </row>
    <row r="293" spans="1:92" ht="16.350000000000001" customHeight="1" x14ac:dyDescent="0.2">
      <c r="A293" s="2912"/>
      <c r="B293" s="3640" t="s">
        <v>268</v>
      </c>
      <c r="C293" s="3641"/>
      <c r="D293" s="2109">
        <f t="shared" si="165"/>
        <v>0</v>
      </c>
      <c r="E293" s="2110">
        <f t="shared" si="178"/>
        <v>0</v>
      </c>
      <c r="F293" s="2111">
        <f t="shared" si="179"/>
        <v>0</v>
      </c>
      <c r="G293" s="2119"/>
      <c r="H293" s="2120"/>
      <c r="I293" s="2121"/>
      <c r="J293" s="2120"/>
      <c r="K293" s="2121"/>
      <c r="L293" s="2120"/>
      <c r="M293" s="2121"/>
      <c r="N293" s="2120"/>
      <c r="O293" s="2121"/>
      <c r="P293" s="2120"/>
      <c r="Q293" s="2121"/>
      <c r="R293" s="2120"/>
      <c r="S293" s="2121"/>
      <c r="T293" s="2120"/>
      <c r="U293" s="2121"/>
      <c r="V293" s="2122"/>
      <c r="W293" s="2121"/>
      <c r="X293" s="2122"/>
      <c r="Y293" s="2121"/>
      <c r="Z293" s="2122"/>
      <c r="AA293" s="2121"/>
      <c r="AB293" s="2122"/>
      <c r="AC293" s="2121"/>
      <c r="AD293" s="2122"/>
      <c r="AE293" s="2121"/>
      <c r="AF293" s="2122"/>
      <c r="AG293" s="2121"/>
      <c r="AH293" s="2122"/>
      <c r="AI293" s="2121"/>
      <c r="AJ293" s="2122"/>
      <c r="AK293" s="2121"/>
      <c r="AL293" s="2122"/>
      <c r="AM293" s="2121"/>
      <c r="AN293" s="2122"/>
      <c r="AO293" s="2123"/>
      <c r="AP293" s="2124"/>
      <c r="AQ293" s="2125"/>
      <c r="AR293" s="2148"/>
      <c r="AS293" s="2126"/>
      <c r="AT293" s="2121"/>
      <c r="AU293" s="2127"/>
      <c r="AV293" s="2127"/>
      <c r="AW293" s="2120"/>
      <c r="AX293" s="671" t="str">
        <f t="shared" si="166"/>
        <v/>
      </c>
      <c r="BT293" s="3"/>
      <c r="BU293" s="3"/>
      <c r="BV293" s="4"/>
      <c r="BW293" s="4"/>
      <c r="CA293" s="31" t="str">
        <f t="shared" si="168"/>
        <v/>
      </c>
      <c r="CB293" s="31" t="str">
        <f t="shared" si="169"/>
        <v/>
      </c>
      <c r="CC293" s="31" t="str">
        <f t="shared" si="167"/>
        <v/>
      </c>
      <c r="CD293" s="31" t="str">
        <f t="shared" si="170"/>
        <v/>
      </c>
      <c r="CE293" s="31" t="str">
        <f t="shared" si="171"/>
        <v/>
      </c>
      <c r="CF293" s="31" t="str">
        <f t="shared" si="172"/>
        <v/>
      </c>
      <c r="CG293" s="31" t="str">
        <f t="shared" si="173"/>
        <v/>
      </c>
      <c r="CH293" s="32">
        <f t="shared" si="174"/>
        <v>0</v>
      </c>
      <c r="CI293" s="32"/>
      <c r="CJ293" s="32"/>
      <c r="CK293" s="32">
        <f t="shared" si="175"/>
        <v>0</v>
      </c>
      <c r="CL293" s="32">
        <f t="shared" si="176"/>
        <v>0</v>
      </c>
      <c r="CM293" s="32">
        <f t="shared" si="176"/>
        <v>0</v>
      </c>
      <c r="CN293" s="32">
        <f t="shared" si="176"/>
        <v>0</v>
      </c>
    </row>
    <row r="294" spans="1:92" ht="16.350000000000001" customHeight="1" x14ac:dyDescent="0.2">
      <c r="A294" s="3537"/>
      <c r="B294" s="3555" t="s">
        <v>269</v>
      </c>
      <c r="C294" s="3555"/>
      <c r="D294" s="2128">
        <f t="shared" si="165"/>
        <v>0</v>
      </c>
      <c r="E294" s="2129">
        <f t="shared" si="178"/>
        <v>0</v>
      </c>
      <c r="F294" s="2130">
        <f t="shared" si="179"/>
        <v>0</v>
      </c>
      <c r="G294" s="2102"/>
      <c r="H294" s="2103"/>
      <c r="I294" s="2104"/>
      <c r="J294" s="2103"/>
      <c r="K294" s="2104"/>
      <c r="L294" s="2103"/>
      <c r="M294" s="2104"/>
      <c r="N294" s="2103"/>
      <c r="O294" s="2104"/>
      <c r="P294" s="2103"/>
      <c r="Q294" s="2104"/>
      <c r="R294" s="2103"/>
      <c r="S294" s="2104"/>
      <c r="T294" s="2103"/>
      <c r="U294" s="2104"/>
      <c r="V294" s="2105"/>
      <c r="W294" s="2104"/>
      <c r="X294" s="2105"/>
      <c r="Y294" s="2104"/>
      <c r="Z294" s="2105"/>
      <c r="AA294" s="2104"/>
      <c r="AB294" s="2105"/>
      <c r="AC294" s="2104"/>
      <c r="AD294" s="2105"/>
      <c r="AE294" s="2104"/>
      <c r="AF294" s="2105"/>
      <c r="AG294" s="2104"/>
      <c r="AH294" s="2105"/>
      <c r="AI294" s="2104"/>
      <c r="AJ294" s="2105"/>
      <c r="AK294" s="2104"/>
      <c r="AL294" s="2105"/>
      <c r="AM294" s="2104"/>
      <c r="AN294" s="2105"/>
      <c r="AO294" s="2106"/>
      <c r="AP294" s="2107"/>
      <c r="AQ294" s="2131"/>
      <c r="AR294" s="2149"/>
      <c r="AS294" s="2132"/>
      <c r="AT294" s="2104"/>
      <c r="AU294" s="2108"/>
      <c r="AV294" s="2108"/>
      <c r="AW294" s="2103"/>
      <c r="AX294" s="671" t="str">
        <f t="shared" si="166"/>
        <v/>
      </c>
      <c r="BT294" s="3"/>
      <c r="BU294" s="3"/>
      <c r="BV294" s="4"/>
      <c r="BW294" s="4"/>
      <c r="CA294" s="31" t="str">
        <f t="shared" si="168"/>
        <v/>
      </c>
      <c r="CB294" s="31" t="str">
        <f t="shared" si="169"/>
        <v/>
      </c>
      <c r="CC294" s="31" t="str">
        <f t="shared" si="167"/>
        <v/>
      </c>
      <c r="CD294" s="31" t="str">
        <f t="shared" si="170"/>
        <v/>
      </c>
      <c r="CE294" s="31" t="str">
        <f t="shared" si="171"/>
        <v/>
      </c>
      <c r="CF294" s="31" t="str">
        <f t="shared" si="172"/>
        <v/>
      </c>
      <c r="CG294" s="31" t="str">
        <f t="shared" si="173"/>
        <v/>
      </c>
      <c r="CH294" s="32">
        <f t="shared" si="174"/>
        <v>0</v>
      </c>
      <c r="CI294" s="32"/>
      <c r="CJ294" s="32"/>
      <c r="CK294" s="32">
        <f t="shared" si="175"/>
        <v>0</v>
      </c>
      <c r="CL294" s="32">
        <f t="shared" si="176"/>
        <v>0</v>
      </c>
      <c r="CM294" s="32">
        <f t="shared" si="176"/>
        <v>0</v>
      </c>
      <c r="CN294" s="32">
        <f t="shared" si="176"/>
        <v>0</v>
      </c>
    </row>
    <row r="295" spans="1:92" ht="16.350000000000001" customHeight="1" x14ac:dyDescent="0.2">
      <c r="A295" s="3775" t="s">
        <v>106</v>
      </c>
      <c r="B295" s="3870" t="s">
        <v>264</v>
      </c>
      <c r="C295" s="3871"/>
      <c r="D295" s="400">
        <f t="shared" si="165"/>
        <v>0</v>
      </c>
      <c r="E295" s="465">
        <f t="shared" si="178"/>
        <v>0</v>
      </c>
      <c r="F295" s="466">
        <f t="shared" si="179"/>
        <v>0</v>
      </c>
      <c r="G295" s="467"/>
      <c r="H295" s="468"/>
      <c r="I295" s="469"/>
      <c r="J295" s="468"/>
      <c r="K295" s="469"/>
      <c r="L295" s="468"/>
      <c r="M295" s="469"/>
      <c r="N295" s="468"/>
      <c r="O295" s="469"/>
      <c r="P295" s="468"/>
      <c r="Q295" s="469"/>
      <c r="R295" s="468"/>
      <c r="S295" s="469"/>
      <c r="T295" s="468"/>
      <c r="U295" s="469"/>
      <c r="V295" s="470"/>
      <c r="W295" s="469"/>
      <c r="X295" s="470"/>
      <c r="Y295" s="469"/>
      <c r="Z295" s="470"/>
      <c r="AA295" s="469"/>
      <c r="AB295" s="470"/>
      <c r="AC295" s="469"/>
      <c r="AD295" s="470"/>
      <c r="AE295" s="469"/>
      <c r="AF295" s="470"/>
      <c r="AG295" s="469"/>
      <c r="AH295" s="470"/>
      <c r="AI295" s="469"/>
      <c r="AJ295" s="470"/>
      <c r="AK295" s="469"/>
      <c r="AL295" s="470"/>
      <c r="AM295" s="469"/>
      <c r="AN295" s="470"/>
      <c r="AO295" s="471"/>
      <c r="AP295" s="472"/>
      <c r="AQ295" s="467"/>
      <c r="AR295" s="473"/>
      <c r="AS295" s="2717"/>
      <c r="AT295" s="469"/>
      <c r="AU295" s="473"/>
      <c r="AV295" s="473"/>
      <c r="AW295" s="468"/>
      <c r="AX295" s="671" t="str">
        <f t="shared" si="166"/>
        <v/>
      </c>
      <c r="BT295" s="3"/>
      <c r="BU295" s="3"/>
      <c r="BV295" s="4"/>
      <c r="BW295" s="4"/>
      <c r="CA295" s="31" t="str">
        <f t="shared" si="168"/>
        <v/>
      </c>
      <c r="CB295" s="31" t="str">
        <f t="shared" si="169"/>
        <v/>
      </c>
      <c r="CC295" s="31" t="str">
        <f t="shared" si="167"/>
        <v/>
      </c>
      <c r="CD295" s="31" t="str">
        <f t="shared" si="170"/>
        <v/>
      </c>
      <c r="CE295" s="31" t="str">
        <f t="shared" si="171"/>
        <v/>
      </c>
      <c r="CF295" s="31" t="str">
        <f t="shared" si="172"/>
        <v/>
      </c>
      <c r="CG295" s="31" t="str">
        <f t="shared" si="173"/>
        <v/>
      </c>
      <c r="CH295" s="32">
        <f t="shared" si="174"/>
        <v>0</v>
      </c>
      <c r="CI295" s="32">
        <f t="shared" si="180"/>
        <v>0</v>
      </c>
      <c r="CJ295" s="32">
        <f t="shared" si="181"/>
        <v>0</v>
      </c>
      <c r="CK295" s="32">
        <f t="shared" si="175"/>
        <v>0</v>
      </c>
      <c r="CL295" s="32">
        <f t="shared" si="176"/>
        <v>0</v>
      </c>
      <c r="CM295" s="32">
        <f t="shared" si="176"/>
        <v>0</v>
      </c>
      <c r="CN295" s="32">
        <f t="shared" si="176"/>
        <v>0</v>
      </c>
    </row>
    <row r="296" spans="1:92" ht="16.350000000000001" customHeight="1" x14ac:dyDescent="0.2">
      <c r="A296" s="2912"/>
      <c r="B296" s="3639" t="s">
        <v>265</v>
      </c>
      <c r="C296" s="3639"/>
      <c r="D296" s="2109">
        <f t="shared" si="165"/>
        <v>0</v>
      </c>
      <c r="E296" s="2110">
        <f t="shared" si="178"/>
        <v>0</v>
      </c>
      <c r="F296" s="2111">
        <f t="shared" si="179"/>
        <v>0</v>
      </c>
      <c r="G296" s="2112"/>
      <c r="H296" s="2113"/>
      <c r="I296" s="2114"/>
      <c r="J296" s="2113"/>
      <c r="K296" s="2114"/>
      <c r="L296" s="2113"/>
      <c r="M296" s="2114"/>
      <c r="N296" s="2113"/>
      <c r="O296" s="2114"/>
      <c r="P296" s="2113"/>
      <c r="Q296" s="2114"/>
      <c r="R296" s="2113"/>
      <c r="S296" s="2114"/>
      <c r="T296" s="2113"/>
      <c r="U296" s="2114"/>
      <c r="V296" s="2115"/>
      <c r="W296" s="2114"/>
      <c r="X296" s="2115"/>
      <c r="Y296" s="2114"/>
      <c r="Z296" s="2115"/>
      <c r="AA296" s="2114"/>
      <c r="AB296" s="2115"/>
      <c r="AC296" s="2114"/>
      <c r="AD296" s="2115"/>
      <c r="AE296" s="2114"/>
      <c r="AF296" s="2115"/>
      <c r="AG296" s="2114"/>
      <c r="AH296" s="2115"/>
      <c r="AI296" s="2114"/>
      <c r="AJ296" s="2115"/>
      <c r="AK296" s="2114"/>
      <c r="AL296" s="2115"/>
      <c r="AM296" s="2114"/>
      <c r="AN296" s="2115"/>
      <c r="AO296" s="2116"/>
      <c r="AP296" s="2117"/>
      <c r="AQ296" s="2097"/>
      <c r="AR296" s="2133"/>
      <c r="AS296" s="467"/>
      <c r="AT296" s="2114"/>
      <c r="AU296" s="2118"/>
      <c r="AV296" s="2118"/>
      <c r="AW296" s="2113"/>
      <c r="AX296" s="671" t="str">
        <f t="shared" si="166"/>
        <v/>
      </c>
      <c r="BT296" s="3"/>
      <c r="BU296" s="3"/>
      <c r="BV296" s="4"/>
      <c r="BW296" s="4"/>
      <c r="CA296" s="31" t="str">
        <f t="shared" si="168"/>
        <v/>
      </c>
      <c r="CB296" s="31" t="str">
        <f t="shared" si="169"/>
        <v/>
      </c>
      <c r="CC296" s="31" t="str">
        <f t="shared" si="167"/>
        <v/>
      </c>
      <c r="CD296" s="31" t="str">
        <f t="shared" si="170"/>
        <v/>
      </c>
      <c r="CE296" s="31" t="str">
        <f t="shared" si="171"/>
        <v/>
      </c>
      <c r="CF296" s="31" t="str">
        <f t="shared" si="172"/>
        <v/>
      </c>
      <c r="CG296" s="31" t="str">
        <f t="shared" si="173"/>
        <v/>
      </c>
      <c r="CH296" s="32">
        <f t="shared" si="174"/>
        <v>0</v>
      </c>
      <c r="CI296" s="32"/>
      <c r="CJ296" s="32"/>
      <c r="CK296" s="32">
        <f t="shared" si="175"/>
        <v>0</v>
      </c>
      <c r="CL296" s="32">
        <f t="shared" si="176"/>
        <v>0</v>
      </c>
      <c r="CM296" s="32">
        <f t="shared" si="176"/>
        <v>0</v>
      </c>
      <c r="CN296" s="32">
        <f t="shared" si="176"/>
        <v>0</v>
      </c>
    </row>
    <row r="297" spans="1:92" ht="16.350000000000001" customHeight="1" x14ac:dyDescent="0.2">
      <c r="A297" s="2912"/>
      <c r="B297" s="3639" t="s">
        <v>266</v>
      </c>
      <c r="C297" s="3639"/>
      <c r="D297" s="2109">
        <f t="shared" si="165"/>
        <v>0</v>
      </c>
      <c r="E297" s="2110">
        <f t="shared" si="178"/>
        <v>0</v>
      </c>
      <c r="F297" s="2111">
        <f t="shared" si="179"/>
        <v>0</v>
      </c>
      <c r="G297" s="2112"/>
      <c r="H297" s="2113"/>
      <c r="I297" s="2114"/>
      <c r="J297" s="2113"/>
      <c r="K297" s="2114"/>
      <c r="L297" s="2113"/>
      <c r="M297" s="2114"/>
      <c r="N297" s="2113"/>
      <c r="O297" s="2114"/>
      <c r="P297" s="2113"/>
      <c r="Q297" s="2114"/>
      <c r="R297" s="2113"/>
      <c r="S297" s="2114"/>
      <c r="T297" s="2113"/>
      <c r="U297" s="2114"/>
      <c r="V297" s="2115"/>
      <c r="W297" s="2114"/>
      <c r="X297" s="2115"/>
      <c r="Y297" s="2114"/>
      <c r="Z297" s="2115"/>
      <c r="AA297" s="2114"/>
      <c r="AB297" s="2115"/>
      <c r="AC297" s="2114"/>
      <c r="AD297" s="2115"/>
      <c r="AE297" s="2114"/>
      <c r="AF297" s="2115"/>
      <c r="AG297" s="2114"/>
      <c r="AH297" s="2115"/>
      <c r="AI297" s="2114"/>
      <c r="AJ297" s="2115"/>
      <c r="AK297" s="2114"/>
      <c r="AL297" s="2115"/>
      <c r="AM297" s="2114"/>
      <c r="AN297" s="2115"/>
      <c r="AO297" s="2116"/>
      <c r="AP297" s="2117"/>
      <c r="AQ297" s="2097"/>
      <c r="AR297" s="2133"/>
      <c r="AS297" s="2133"/>
      <c r="AT297" s="2114"/>
      <c r="AU297" s="2118"/>
      <c r="AV297" s="2118"/>
      <c r="AW297" s="2113"/>
      <c r="AX297" s="671" t="str">
        <f t="shared" si="166"/>
        <v/>
      </c>
      <c r="BT297" s="3"/>
      <c r="BU297" s="3"/>
      <c r="BV297" s="4"/>
      <c r="BW297" s="4"/>
      <c r="CA297" s="31" t="str">
        <f t="shared" si="168"/>
        <v/>
      </c>
      <c r="CB297" s="31" t="str">
        <f t="shared" si="169"/>
        <v/>
      </c>
      <c r="CC297" s="31" t="str">
        <f t="shared" si="167"/>
        <v/>
      </c>
      <c r="CD297" s="31" t="str">
        <f t="shared" si="170"/>
        <v/>
      </c>
      <c r="CE297" s="31" t="str">
        <f t="shared" si="171"/>
        <v/>
      </c>
      <c r="CF297" s="31" t="str">
        <f t="shared" si="172"/>
        <v/>
      </c>
      <c r="CG297" s="31" t="str">
        <f t="shared" si="173"/>
        <v/>
      </c>
      <c r="CH297" s="32">
        <f t="shared" si="174"/>
        <v>0</v>
      </c>
      <c r="CI297" s="32"/>
      <c r="CJ297" s="32"/>
      <c r="CK297" s="32">
        <f t="shared" si="175"/>
        <v>0</v>
      </c>
      <c r="CL297" s="32">
        <f t="shared" si="176"/>
        <v>0</v>
      </c>
      <c r="CM297" s="32">
        <f t="shared" si="176"/>
        <v>0</v>
      </c>
      <c r="CN297" s="32">
        <f t="shared" si="176"/>
        <v>0</v>
      </c>
    </row>
    <row r="298" spans="1:92" ht="16.350000000000001" customHeight="1" x14ac:dyDescent="0.2">
      <c r="A298" s="2912"/>
      <c r="B298" s="3639" t="s">
        <v>267</v>
      </c>
      <c r="C298" s="3639"/>
      <c r="D298" s="2109">
        <f t="shared" si="165"/>
        <v>0</v>
      </c>
      <c r="E298" s="2110">
        <f t="shared" si="178"/>
        <v>0</v>
      </c>
      <c r="F298" s="2111">
        <f t="shared" si="179"/>
        <v>0</v>
      </c>
      <c r="G298" s="2119"/>
      <c r="H298" s="2120"/>
      <c r="I298" s="2121"/>
      <c r="J298" s="2120"/>
      <c r="K298" s="2121"/>
      <c r="L298" s="2120"/>
      <c r="M298" s="2121"/>
      <c r="N298" s="2120"/>
      <c r="O298" s="2121"/>
      <c r="P298" s="2120"/>
      <c r="Q298" s="2121"/>
      <c r="R298" s="2120"/>
      <c r="S298" s="2121"/>
      <c r="T298" s="2120"/>
      <c r="U298" s="2121"/>
      <c r="V298" s="2122"/>
      <c r="W298" s="2121"/>
      <c r="X298" s="2122"/>
      <c r="Y298" s="2121"/>
      <c r="Z298" s="2122"/>
      <c r="AA298" s="2121"/>
      <c r="AB298" s="2122"/>
      <c r="AC298" s="2121"/>
      <c r="AD298" s="2122"/>
      <c r="AE298" s="2121"/>
      <c r="AF298" s="2122"/>
      <c r="AG298" s="2121"/>
      <c r="AH298" s="2122"/>
      <c r="AI298" s="2121"/>
      <c r="AJ298" s="2122"/>
      <c r="AK298" s="2121"/>
      <c r="AL298" s="2122"/>
      <c r="AM298" s="2121"/>
      <c r="AN298" s="2122"/>
      <c r="AO298" s="2123"/>
      <c r="AP298" s="2124"/>
      <c r="AQ298" s="2097"/>
      <c r="AR298" s="2133"/>
      <c r="AS298" s="2133"/>
      <c r="AT298" s="2121"/>
      <c r="AU298" s="2127"/>
      <c r="AV298" s="2127"/>
      <c r="AW298" s="2120"/>
      <c r="AX298" s="671" t="str">
        <f t="shared" si="166"/>
        <v/>
      </c>
      <c r="BT298" s="3"/>
      <c r="BU298" s="3"/>
      <c r="BV298" s="4"/>
      <c r="BW298" s="4"/>
      <c r="CA298" s="31" t="str">
        <f t="shared" si="168"/>
        <v/>
      </c>
      <c r="CB298" s="31" t="str">
        <f t="shared" si="169"/>
        <v/>
      </c>
      <c r="CC298" s="31" t="str">
        <f t="shared" si="167"/>
        <v/>
      </c>
      <c r="CD298" s="31" t="str">
        <f t="shared" si="170"/>
        <v/>
      </c>
      <c r="CE298" s="31" t="str">
        <f t="shared" si="171"/>
        <v/>
      </c>
      <c r="CF298" s="31" t="str">
        <f t="shared" si="172"/>
        <v/>
      </c>
      <c r="CG298" s="31" t="str">
        <f t="shared" si="173"/>
        <v/>
      </c>
      <c r="CH298" s="32">
        <f t="shared" si="174"/>
        <v>0</v>
      </c>
      <c r="CI298" s="32"/>
      <c r="CJ298" s="32"/>
      <c r="CK298" s="32">
        <f t="shared" si="175"/>
        <v>0</v>
      </c>
      <c r="CL298" s="32">
        <f t="shared" si="176"/>
        <v>0</v>
      </c>
      <c r="CM298" s="32">
        <f t="shared" si="176"/>
        <v>0</v>
      </c>
      <c r="CN298" s="32">
        <f t="shared" si="176"/>
        <v>0</v>
      </c>
    </row>
    <row r="299" spans="1:92" ht="16.350000000000001" customHeight="1" x14ac:dyDescent="0.2">
      <c r="A299" s="2912"/>
      <c r="B299" s="3640" t="s">
        <v>268</v>
      </c>
      <c r="C299" s="3641"/>
      <c r="D299" s="2109">
        <f t="shared" si="165"/>
        <v>0</v>
      </c>
      <c r="E299" s="2110">
        <f t="shared" si="178"/>
        <v>0</v>
      </c>
      <c r="F299" s="2111">
        <f t="shared" si="179"/>
        <v>0</v>
      </c>
      <c r="G299" s="2119"/>
      <c r="H299" s="2120"/>
      <c r="I299" s="2121"/>
      <c r="J299" s="2120"/>
      <c r="K299" s="2121"/>
      <c r="L299" s="2120"/>
      <c r="M299" s="2121"/>
      <c r="N299" s="2120"/>
      <c r="O299" s="2121"/>
      <c r="P299" s="2120"/>
      <c r="Q299" s="2121"/>
      <c r="R299" s="2120"/>
      <c r="S299" s="2121"/>
      <c r="T299" s="2120"/>
      <c r="U299" s="2121"/>
      <c r="V299" s="2122"/>
      <c r="W299" s="2121"/>
      <c r="X299" s="2122"/>
      <c r="Y299" s="2121"/>
      <c r="Z299" s="2122"/>
      <c r="AA299" s="2121"/>
      <c r="AB299" s="2122"/>
      <c r="AC299" s="2121"/>
      <c r="AD299" s="2122"/>
      <c r="AE299" s="2121"/>
      <c r="AF299" s="2122"/>
      <c r="AG299" s="2121"/>
      <c r="AH299" s="2122"/>
      <c r="AI299" s="2121"/>
      <c r="AJ299" s="2122"/>
      <c r="AK299" s="2121"/>
      <c r="AL299" s="2122"/>
      <c r="AM299" s="2121"/>
      <c r="AN299" s="2122"/>
      <c r="AO299" s="2123"/>
      <c r="AP299" s="2124"/>
      <c r="AQ299" s="2125"/>
      <c r="AR299" s="2148"/>
      <c r="AS299" s="2126"/>
      <c r="AT299" s="2121"/>
      <c r="AU299" s="2127"/>
      <c r="AV299" s="2127"/>
      <c r="AW299" s="2120"/>
      <c r="AX299" s="671" t="str">
        <f t="shared" si="166"/>
        <v/>
      </c>
      <c r="BT299" s="3"/>
      <c r="BU299" s="3"/>
      <c r="BV299" s="4"/>
      <c r="BW299" s="4"/>
      <c r="CA299" s="31" t="str">
        <f t="shared" si="168"/>
        <v/>
      </c>
      <c r="CB299" s="31" t="str">
        <f t="shared" si="169"/>
        <v/>
      </c>
      <c r="CC299" s="31" t="str">
        <f t="shared" si="167"/>
        <v/>
      </c>
      <c r="CD299" s="31" t="str">
        <f t="shared" si="170"/>
        <v/>
      </c>
      <c r="CE299" s="31" t="str">
        <f t="shared" si="171"/>
        <v/>
      </c>
      <c r="CF299" s="31" t="str">
        <f t="shared" si="172"/>
        <v/>
      </c>
      <c r="CG299" s="31" t="str">
        <f t="shared" si="173"/>
        <v/>
      </c>
      <c r="CH299" s="32">
        <f t="shared" si="174"/>
        <v>0</v>
      </c>
      <c r="CI299" s="32"/>
      <c r="CJ299" s="32"/>
      <c r="CK299" s="32">
        <f t="shared" si="175"/>
        <v>0</v>
      </c>
      <c r="CL299" s="32">
        <f t="shared" si="176"/>
        <v>0</v>
      </c>
      <c r="CM299" s="32">
        <f t="shared" si="176"/>
        <v>0</v>
      </c>
      <c r="CN299" s="32">
        <f t="shared" si="176"/>
        <v>0</v>
      </c>
    </row>
    <row r="300" spans="1:92" ht="16.350000000000001" customHeight="1" x14ac:dyDescent="0.2">
      <c r="A300" s="3537"/>
      <c r="B300" s="3555" t="s">
        <v>269</v>
      </c>
      <c r="C300" s="3555"/>
      <c r="D300" s="2128">
        <f t="shared" si="165"/>
        <v>0</v>
      </c>
      <c r="E300" s="2129">
        <f t="shared" si="178"/>
        <v>0</v>
      </c>
      <c r="F300" s="2130">
        <f t="shared" si="179"/>
        <v>0</v>
      </c>
      <c r="G300" s="2102"/>
      <c r="H300" s="2103"/>
      <c r="I300" s="2104"/>
      <c r="J300" s="2103"/>
      <c r="K300" s="2104"/>
      <c r="L300" s="2103"/>
      <c r="M300" s="2104"/>
      <c r="N300" s="2103"/>
      <c r="O300" s="2104"/>
      <c r="P300" s="2103"/>
      <c r="Q300" s="2104"/>
      <c r="R300" s="2103"/>
      <c r="S300" s="2104"/>
      <c r="T300" s="2103"/>
      <c r="U300" s="2104"/>
      <c r="V300" s="2105"/>
      <c r="W300" s="2104"/>
      <c r="X300" s="2105"/>
      <c r="Y300" s="2104"/>
      <c r="Z300" s="2105"/>
      <c r="AA300" s="2104"/>
      <c r="AB300" s="2105"/>
      <c r="AC300" s="2104"/>
      <c r="AD300" s="2105"/>
      <c r="AE300" s="2104"/>
      <c r="AF300" s="2105"/>
      <c r="AG300" s="2104"/>
      <c r="AH300" s="2105"/>
      <c r="AI300" s="2104"/>
      <c r="AJ300" s="2105"/>
      <c r="AK300" s="2104"/>
      <c r="AL300" s="2105"/>
      <c r="AM300" s="2104"/>
      <c r="AN300" s="2105"/>
      <c r="AO300" s="2106"/>
      <c r="AP300" s="2107"/>
      <c r="AQ300" s="2131"/>
      <c r="AR300" s="2149"/>
      <c r="AS300" s="2132"/>
      <c r="AT300" s="2104"/>
      <c r="AU300" s="2108"/>
      <c r="AV300" s="2108"/>
      <c r="AW300" s="2103"/>
      <c r="AX300" s="671" t="str">
        <f t="shared" si="166"/>
        <v/>
      </c>
      <c r="BT300" s="3"/>
      <c r="BU300" s="3"/>
      <c r="BV300" s="4"/>
      <c r="BW300" s="4"/>
      <c r="CA300" s="31" t="str">
        <f t="shared" si="168"/>
        <v/>
      </c>
      <c r="CB300" s="31" t="str">
        <f t="shared" si="169"/>
        <v/>
      </c>
      <c r="CC300" s="31" t="str">
        <f t="shared" si="167"/>
        <v/>
      </c>
      <c r="CD300" s="31" t="str">
        <f t="shared" si="170"/>
        <v/>
      </c>
      <c r="CE300" s="31" t="str">
        <f t="shared" si="171"/>
        <v/>
      </c>
      <c r="CF300" s="31" t="str">
        <f t="shared" si="172"/>
        <v/>
      </c>
      <c r="CG300" s="31" t="str">
        <f t="shared" si="173"/>
        <v/>
      </c>
      <c r="CH300" s="32">
        <f t="shared" si="174"/>
        <v>0</v>
      </c>
      <c r="CI300" s="32"/>
      <c r="CJ300" s="32"/>
      <c r="CK300" s="32">
        <f t="shared" si="175"/>
        <v>0</v>
      </c>
      <c r="CL300" s="32">
        <f t="shared" si="176"/>
        <v>0</v>
      </c>
      <c r="CM300" s="32">
        <f t="shared" si="176"/>
        <v>0</v>
      </c>
      <c r="CN300" s="32">
        <f t="shared" si="176"/>
        <v>0</v>
      </c>
    </row>
    <row r="301" spans="1:92" ht="16.350000000000001" customHeight="1" x14ac:dyDescent="0.2">
      <c r="A301" s="3819" t="s">
        <v>108</v>
      </c>
      <c r="B301" s="3869" t="s">
        <v>264</v>
      </c>
      <c r="C301" s="3869"/>
      <c r="D301" s="2720">
        <f t="shared" si="165"/>
        <v>0</v>
      </c>
      <c r="E301" s="2721">
        <f t="shared" si="178"/>
        <v>0</v>
      </c>
      <c r="F301" s="2722">
        <f t="shared" si="179"/>
        <v>0</v>
      </c>
      <c r="G301" s="2723"/>
      <c r="H301" s="2724"/>
      <c r="I301" s="2725"/>
      <c r="J301" s="2724"/>
      <c r="K301" s="2725"/>
      <c r="L301" s="2724"/>
      <c r="M301" s="2725"/>
      <c r="N301" s="2724"/>
      <c r="O301" s="2725"/>
      <c r="P301" s="2724"/>
      <c r="Q301" s="2725"/>
      <c r="R301" s="2724"/>
      <c r="S301" s="2725"/>
      <c r="T301" s="2724"/>
      <c r="U301" s="2725"/>
      <c r="V301" s="2726"/>
      <c r="W301" s="2725"/>
      <c r="X301" s="2726"/>
      <c r="Y301" s="2725"/>
      <c r="Z301" s="2726"/>
      <c r="AA301" s="2725"/>
      <c r="AB301" s="2726"/>
      <c r="AC301" s="2725"/>
      <c r="AD301" s="2726"/>
      <c r="AE301" s="2725"/>
      <c r="AF301" s="2726"/>
      <c r="AG301" s="2725"/>
      <c r="AH301" s="2726"/>
      <c r="AI301" s="2725"/>
      <c r="AJ301" s="2726"/>
      <c r="AK301" s="2725"/>
      <c r="AL301" s="2726"/>
      <c r="AM301" s="2723"/>
      <c r="AN301" s="2727"/>
      <c r="AO301" s="2725"/>
      <c r="AP301" s="2728"/>
      <c r="AQ301" s="2723"/>
      <c r="AR301" s="2729"/>
      <c r="AS301" s="2717"/>
      <c r="AT301" s="2730"/>
      <c r="AU301" s="461"/>
      <c r="AV301" s="461"/>
      <c r="AW301" s="459"/>
      <c r="AX301" s="671" t="str">
        <f t="shared" si="166"/>
        <v/>
      </c>
      <c r="BT301" s="3"/>
      <c r="BU301" s="3"/>
      <c r="BV301" s="4"/>
      <c r="BW301" s="4"/>
      <c r="CA301" s="31" t="str">
        <f t="shared" si="168"/>
        <v/>
      </c>
      <c r="CB301" s="31" t="str">
        <f t="shared" si="169"/>
        <v/>
      </c>
      <c r="CC301" s="31" t="str">
        <f t="shared" si="167"/>
        <v/>
      </c>
      <c r="CD301" s="31" t="str">
        <f t="shared" si="170"/>
        <v/>
      </c>
      <c r="CE301" s="31" t="str">
        <f t="shared" si="171"/>
        <v/>
      </c>
      <c r="CF301" s="31" t="str">
        <f t="shared" si="172"/>
        <v/>
      </c>
      <c r="CG301" s="31" t="str">
        <f t="shared" si="173"/>
        <v/>
      </c>
      <c r="CH301" s="32">
        <f t="shared" si="174"/>
        <v>0</v>
      </c>
      <c r="CI301" s="32">
        <f t="shared" si="180"/>
        <v>0</v>
      </c>
      <c r="CJ301" s="32">
        <f t="shared" si="181"/>
        <v>0</v>
      </c>
      <c r="CK301" s="32">
        <f t="shared" si="175"/>
        <v>0</v>
      </c>
      <c r="CL301" s="32">
        <f t="shared" si="176"/>
        <v>0</v>
      </c>
      <c r="CM301" s="32">
        <f t="shared" si="176"/>
        <v>0</v>
      </c>
      <c r="CN301" s="32">
        <f t="shared" si="176"/>
        <v>0</v>
      </c>
    </row>
    <row r="302" spans="1:92" ht="16.350000000000001" customHeight="1" x14ac:dyDescent="0.2">
      <c r="A302" s="2961"/>
      <c r="B302" s="3639" t="s">
        <v>265</v>
      </c>
      <c r="C302" s="3639"/>
      <c r="D302" s="550">
        <f t="shared" si="165"/>
        <v>0</v>
      </c>
      <c r="E302" s="2731">
        <f t="shared" si="178"/>
        <v>0</v>
      </c>
      <c r="F302" s="2732">
        <f t="shared" si="179"/>
        <v>0</v>
      </c>
      <c r="G302" s="2733"/>
      <c r="H302" s="2734"/>
      <c r="I302" s="2735"/>
      <c r="J302" s="2734"/>
      <c r="K302" s="2735"/>
      <c r="L302" s="2734"/>
      <c r="M302" s="2735"/>
      <c r="N302" s="2734"/>
      <c r="O302" s="2735"/>
      <c r="P302" s="2734"/>
      <c r="Q302" s="2735"/>
      <c r="R302" s="2734"/>
      <c r="S302" s="2735"/>
      <c r="T302" s="2734"/>
      <c r="U302" s="2735"/>
      <c r="V302" s="2736"/>
      <c r="W302" s="2735"/>
      <c r="X302" s="2736"/>
      <c r="Y302" s="2735"/>
      <c r="Z302" s="2736"/>
      <c r="AA302" s="2735"/>
      <c r="AB302" s="2736"/>
      <c r="AC302" s="2735"/>
      <c r="AD302" s="2736"/>
      <c r="AE302" s="2735"/>
      <c r="AF302" s="2736"/>
      <c r="AG302" s="2735"/>
      <c r="AH302" s="2736"/>
      <c r="AI302" s="2735"/>
      <c r="AJ302" s="2736"/>
      <c r="AK302" s="2735"/>
      <c r="AL302" s="2736"/>
      <c r="AM302" s="2733"/>
      <c r="AN302" s="2737"/>
      <c r="AO302" s="2735"/>
      <c r="AP302" s="2738"/>
      <c r="AQ302" s="2097"/>
      <c r="AR302" s="2133"/>
      <c r="AS302" s="467"/>
      <c r="AT302" s="2114"/>
      <c r="AU302" s="2118"/>
      <c r="AV302" s="2118"/>
      <c r="AW302" s="2113"/>
      <c r="AX302" s="671" t="str">
        <f t="shared" si="166"/>
        <v/>
      </c>
      <c r="BT302" s="3"/>
      <c r="BU302" s="3"/>
      <c r="BV302" s="4"/>
      <c r="BW302" s="4"/>
      <c r="CA302" s="31" t="str">
        <f t="shared" si="168"/>
        <v/>
      </c>
      <c r="CB302" s="31" t="str">
        <f t="shared" si="169"/>
        <v/>
      </c>
      <c r="CC302" s="31" t="str">
        <f t="shared" si="167"/>
        <v/>
      </c>
      <c r="CD302" s="31" t="str">
        <f t="shared" si="170"/>
        <v/>
      </c>
      <c r="CE302" s="31" t="str">
        <f t="shared" si="171"/>
        <v/>
      </c>
      <c r="CF302" s="31" t="str">
        <f t="shared" si="172"/>
        <v/>
      </c>
      <c r="CG302" s="31" t="str">
        <f t="shared" si="173"/>
        <v/>
      </c>
      <c r="CH302" s="32">
        <f t="shared" si="174"/>
        <v>0</v>
      </c>
      <c r="CI302" s="32"/>
      <c r="CJ302" s="32"/>
      <c r="CK302" s="32">
        <f t="shared" si="175"/>
        <v>0</v>
      </c>
      <c r="CL302" s="32">
        <f t="shared" si="176"/>
        <v>0</v>
      </c>
      <c r="CM302" s="32">
        <f t="shared" si="176"/>
        <v>0</v>
      </c>
      <c r="CN302" s="32">
        <f t="shared" si="176"/>
        <v>0</v>
      </c>
    </row>
    <row r="303" spans="1:92" ht="16.350000000000001" customHeight="1" x14ac:dyDescent="0.2">
      <c r="A303" s="2961"/>
      <c r="B303" s="3186" t="s">
        <v>266</v>
      </c>
      <c r="C303" s="3187"/>
      <c r="D303" s="550">
        <f t="shared" si="165"/>
        <v>0</v>
      </c>
      <c r="E303" s="2731">
        <f t="shared" si="178"/>
        <v>0</v>
      </c>
      <c r="F303" s="2732">
        <f t="shared" si="179"/>
        <v>0</v>
      </c>
      <c r="G303" s="2733"/>
      <c r="H303" s="2734"/>
      <c r="I303" s="2735"/>
      <c r="J303" s="2734"/>
      <c r="K303" s="2735"/>
      <c r="L303" s="2734"/>
      <c r="M303" s="2735"/>
      <c r="N303" s="2734"/>
      <c r="O303" s="2735"/>
      <c r="P303" s="2734"/>
      <c r="Q303" s="2735"/>
      <c r="R303" s="2734"/>
      <c r="S303" s="2735"/>
      <c r="T303" s="2734"/>
      <c r="U303" s="2735"/>
      <c r="V303" s="2739"/>
      <c r="W303" s="2735"/>
      <c r="X303" s="2739"/>
      <c r="Y303" s="2735"/>
      <c r="Z303" s="2739"/>
      <c r="AA303" s="2735"/>
      <c r="AB303" s="2739"/>
      <c r="AC303" s="2735"/>
      <c r="AD303" s="2739"/>
      <c r="AE303" s="2735"/>
      <c r="AF303" s="2739"/>
      <c r="AG303" s="2735"/>
      <c r="AH303" s="2739"/>
      <c r="AI303" s="2735"/>
      <c r="AJ303" s="2739"/>
      <c r="AK303" s="2735"/>
      <c r="AL303" s="2739"/>
      <c r="AM303" s="2733"/>
      <c r="AN303" s="2737"/>
      <c r="AO303" s="2735"/>
      <c r="AP303" s="2738"/>
      <c r="AQ303" s="2097"/>
      <c r="AR303" s="2133"/>
      <c r="AS303" s="2133"/>
      <c r="AT303" s="2114"/>
      <c r="AU303" s="2118"/>
      <c r="AV303" s="2118"/>
      <c r="AW303" s="2113"/>
      <c r="AX303" s="671" t="str">
        <f t="shared" si="166"/>
        <v/>
      </c>
      <c r="BT303" s="3"/>
      <c r="BU303" s="3"/>
      <c r="BV303" s="4"/>
      <c r="BW303" s="4"/>
      <c r="CA303" s="31" t="str">
        <f t="shared" si="168"/>
        <v/>
      </c>
      <c r="CB303" s="31" t="str">
        <f t="shared" si="169"/>
        <v/>
      </c>
      <c r="CC303" s="31" t="str">
        <f t="shared" si="167"/>
        <v/>
      </c>
      <c r="CD303" s="31" t="str">
        <f t="shared" si="170"/>
        <v/>
      </c>
      <c r="CE303" s="31" t="str">
        <f t="shared" si="171"/>
        <v/>
      </c>
      <c r="CF303" s="31" t="str">
        <f t="shared" si="172"/>
        <v/>
      </c>
      <c r="CG303" s="31" t="str">
        <f t="shared" si="173"/>
        <v/>
      </c>
      <c r="CH303" s="32">
        <f t="shared" si="174"/>
        <v>0</v>
      </c>
      <c r="CI303" s="32"/>
      <c r="CJ303" s="32"/>
      <c r="CK303" s="32">
        <f t="shared" si="175"/>
        <v>0</v>
      </c>
      <c r="CL303" s="32">
        <f t="shared" si="176"/>
        <v>0</v>
      </c>
      <c r="CM303" s="32">
        <f t="shared" si="176"/>
        <v>0</v>
      </c>
      <c r="CN303" s="32">
        <f t="shared" si="176"/>
        <v>0</v>
      </c>
    </row>
    <row r="304" spans="1:92" ht="16.350000000000001" customHeight="1" x14ac:dyDescent="0.2">
      <c r="A304" s="2961"/>
      <c r="B304" s="3186" t="s">
        <v>267</v>
      </c>
      <c r="C304" s="3187"/>
      <c r="D304" s="550">
        <f t="shared" si="165"/>
        <v>0</v>
      </c>
      <c r="E304" s="2731">
        <f t="shared" si="178"/>
        <v>0</v>
      </c>
      <c r="F304" s="2732">
        <f t="shared" si="179"/>
        <v>0</v>
      </c>
      <c r="G304" s="2740"/>
      <c r="H304" s="2741"/>
      <c r="I304" s="2742"/>
      <c r="J304" s="2741"/>
      <c r="K304" s="2742"/>
      <c r="L304" s="2741"/>
      <c r="M304" s="2742"/>
      <c r="N304" s="2741"/>
      <c r="O304" s="2742"/>
      <c r="P304" s="2741"/>
      <c r="Q304" s="2742"/>
      <c r="R304" s="2741"/>
      <c r="S304" s="2742"/>
      <c r="T304" s="2741"/>
      <c r="U304" s="2742"/>
      <c r="V304" s="2741"/>
      <c r="W304" s="2742"/>
      <c r="X304" s="2741"/>
      <c r="Y304" s="2742"/>
      <c r="Z304" s="2741"/>
      <c r="AA304" s="2742"/>
      <c r="AB304" s="2741"/>
      <c r="AC304" s="2742"/>
      <c r="AD304" s="2741"/>
      <c r="AE304" s="2742"/>
      <c r="AF304" s="2741"/>
      <c r="AG304" s="2742"/>
      <c r="AH304" s="2741"/>
      <c r="AI304" s="2742"/>
      <c r="AJ304" s="2741"/>
      <c r="AK304" s="2742"/>
      <c r="AL304" s="2741"/>
      <c r="AM304" s="2740"/>
      <c r="AN304" s="2743"/>
      <c r="AO304" s="2744"/>
      <c r="AP304" s="2745"/>
      <c r="AQ304" s="2097"/>
      <c r="AR304" s="2133"/>
      <c r="AS304" s="2133"/>
      <c r="AT304" s="2744"/>
      <c r="AU304" s="2746"/>
      <c r="AV304" s="2746"/>
      <c r="AW304" s="2747"/>
      <c r="AX304" s="671" t="str">
        <f t="shared" si="166"/>
        <v/>
      </c>
      <c r="BT304" s="3"/>
      <c r="BU304" s="3"/>
      <c r="BV304" s="4"/>
      <c r="BW304" s="4"/>
      <c r="CA304" s="31" t="str">
        <f t="shared" si="168"/>
        <v/>
      </c>
      <c r="CB304" s="31" t="str">
        <f t="shared" si="169"/>
        <v/>
      </c>
      <c r="CC304" s="31" t="str">
        <f t="shared" si="167"/>
        <v/>
      </c>
      <c r="CD304" s="31" t="str">
        <f t="shared" si="170"/>
        <v/>
      </c>
      <c r="CE304" s="31" t="str">
        <f t="shared" si="171"/>
        <v/>
      </c>
      <c r="CF304" s="31" t="str">
        <f t="shared" si="172"/>
        <v/>
      </c>
      <c r="CG304" s="31" t="str">
        <f t="shared" si="173"/>
        <v/>
      </c>
      <c r="CH304" s="32">
        <f t="shared" si="174"/>
        <v>0</v>
      </c>
      <c r="CI304" s="32"/>
      <c r="CJ304" s="32"/>
      <c r="CK304" s="32">
        <f t="shared" si="175"/>
        <v>0</v>
      </c>
      <c r="CL304" s="32">
        <f t="shared" si="176"/>
        <v>0</v>
      </c>
      <c r="CM304" s="32">
        <f t="shared" si="176"/>
        <v>0</v>
      </c>
      <c r="CN304" s="32">
        <f t="shared" si="176"/>
        <v>0</v>
      </c>
    </row>
    <row r="305" spans="1:92" ht="16.350000000000001" customHeight="1" x14ac:dyDescent="0.2">
      <c r="A305" s="2961"/>
      <c r="B305" s="3640" t="s">
        <v>268</v>
      </c>
      <c r="C305" s="3641"/>
      <c r="D305" s="550">
        <f t="shared" si="165"/>
        <v>0</v>
      </c>
      <c r="E305" s="2731">
        <f t="shared" si="178"/>
        <v>0</v>
      </c>
      <c r="F305" s="2732">
        <f t="shared" si="179"/>
        <v>0</v>
      </c>
      <c r="G305" s="2740"/>
      <c r="H305" s="2741"/>
      <c r="I305" s="2742"/>
      <c r="J305" s="2741"/>
      <c r="K305" s="2742"/>
      <c r="L305" s="2741"/>
      <c r="M305" s="2742"/>
      <c r="N305" s="2741"/>
      <c r="O305" s="2742"/>
      <c r="P305" s="2741"/>
      <c r="Q305" s="2742"/>
      <c r="R305" s="2741"/>
      <c r="S305" s="2742"/>
      <c r="T305" s="2741"/>
      <c r="U305" s="2742"/>
      <c r="V305" s="2741"/>
      <c r="W305" s="2742"/>
      <c r="X305" s="2741"/>
      <c r="Y305" s="2742"/>
      <c r="Z305" s="2741"/>
      <c r="AA305" s="2742"/>
      <c r="AB305" s="2741"/>
      <c r="AC305" s="2742"/>
      <c r="AD305" s="2741"/>
      <c r="AE305" s="2742"/>
      <c r="AF305" s="2741"/>
      <c r="AG305" s="2742"/>
      <c r="AH305" s="2741"/>
      <c r="AI305" s="2742"/>
      <c r="AJ305" s="2741"/>
      <c r="AK305" s="2742"/>
      <c r="AL305" s="2741"/>
      <c r="AM305" s="2740"/>
      <c r="AN305" s="2743"/>
      <c r="AO305" s="637"/>
      <c r="AP305" s="670"/>
      <c r="AQ305" s="2125"/>
      <c r="AR305" s="2148"/>
      <c r="AS305" s="2126"/>
      <c r="AT305" s="637"/>
      <c r="AU305" s="612"/>
      <c r="AV305" s="612"/>
      <c r="AW305" s="660"/>
      <c r="AX305" s="671" t="str">
        <f t="shared" si="166"/>
        <v/>
      </c>
      <c r="BT305" s="3"/>
      <c r="BU305" s="3"/>
      <c r="BV305" s="4"/>
      <c r="BW305" s="4"/>
      <c r="CA305" s="31" t="str">
        <f t="shared" si="168"/>
        <v/>
      </c>
      <c r="CB305" s="31" t="str">
        <f t="shared" si="169"/>
        <v/>
      </c>
      <c r="CC305" s="31" t="str">
        <f t="shared" si="167"/>
        <v/>
      </c>
      <c r="CD305" s="31" t="str">
        <f t="shared" si="170"/>
        <v/>
      </c>
      <c r="CE305" s="31" t="str">
        <f t="shared" si="171"/>
        <v/>
      </c>
      <c r="CF305" s="31" t="str">
        <f t="shared" si="172"/>
        <v/>
      </c>
      <c r="CG305" s="31" t="str">
        <f t="shared" si="173"/>
        <v/>
      </c>
      <c r="CH305" s="32">
        <f t="shared" si="174"/>
        <v>0</v>
      </c>
      <c r="CI305" s="32"/>
      <c r="CJ305" s="32"/>
      <c r="CK305" s="32">
        <f t="shared" si="175"/>
        <v>0</v>
      </c>
      <c r="CL305" s="32">
        <f t="shared" si="176"/>
        <v>0</v>
      </c>
      <c r="CM305" s="32">
        <f t="shared" si="176"/>
        <v>0</v>
      </c>
      <c r="CN305" s="32">
        <f t="shared" si="176"/>
        <v>0</v>
      </c>
    </row>
    <row r="306" spans="1:92" ht="16.350000000000001" customHeight="1" thickBot="1" x14ac:dyDescent="0.25">
      <c r="A306" s="2962"/>
      <c r="B306" s="3644" t="s">
        <v>269</v>
      </c>
      <c r="C306" s="3644"/>
      <c r="D306" s="2193">
        <f t="shared" si="165"/>
        <v>0</v>
      </c>
      <c r="E306" s="2748">
        <f t="shared" si="178"/>
        <v>0</v>
      </c>
      <c r="F306" s="2749">
        <f t="shared" si="179"/>
        <v>0</v>
      </c>
      <c r="G306" s="2750"/>
      <c r="H306" s="2751"/>
      <c r="I306" s="2752"/>
      <c r="J306" s="2751"/>
      <c r="K306" s="2752"/>
      <c r="L306" s="2751"/>
      <c r="M306" s="2752"/>
      <c r="N306" s="2751"/>
      <c r="O306" s="2752"/>
      <c r="P306" s="2751"/>
      <c r="Q306" s="2752"/>
      <c r="R306" s="2751"/>
      <c r="S306" s="2752"/>
      <c r="T306" s="2751"/>
      <c r="U306" s="2750"/>
      <c r="V306" s="2751"/>
      <c r="W306" s="2750"/>
      <c r="X306" s="2751"/>
      <c r="Y306" s="2750"/>
      <c r="Z306" s="2751"/>
      <c r="AA306" s="2750"/>
      <c r="AB306" s="2751"/>
      <c r="AC306" s="2750"/>
      <c r="AD306" s="2751"/>
      <c r="AE306" s="2750"/>
      <c r="AF306" s="2751"/>
      <c r="AG306" s="2750"/>
      <c r="AH306" s="2751"/>
      <c r="AI306" s="2750"/>
      <c r="AJ306" s="2751"/>
      <c r="AK306" s="2750"/>
      <c r="AL306" s="2751"/>
      <c r="AM306" s="2750"/>
      <c r="AN306" s="2753"/>
      <c r="AO306" s="2200"/>
      <c r="AP306" s="2201"/>
      <c r="AQ306" s="2202"/>
      <c r="AR306" s="2203"/>
      <c r="AS306" s="2132"/>
      <c r="AT306" s="2200"/>
      <c r="AU306" s="2204"/>
      <c r="AV306" s="2204"/>
      <c r="AW306" s="2205"/>
      <c r="AX306" s="671" t="str">
        <f t="shared" si="166"/>
        <v/>
      </c>
      <c r="BT306" s="3"/>
      <c r="BU306" s="3"/>
      <c r="BV306" s="4"/>
      <c r="BW306" s="4"/>
      <c r="CA306" s="31" t="str">
        <f t="shared" si="168"/>
        <v/>
      </c>
      <c r="CB306" s="31" t="str">
        <f t="shared" si="169"/>
        <v/>
      </c>
      <c r="CC306" s="31" t="str">
        <f t="shared" si="167"/>
        <v/>
      </c>
      <c r="CD306" s="31" t="str">
        <f t="shared" si="170"/>
        <v/>
      </c>
      <c r="CE306" s="31" t="str">
        <f t="shared" si="171"/>
        <v/>
      </c>
      <c r="CF306" s="31" t="str">
        <f t="shared" si="172"/>
        <v/>
      </c>
      <c r="CG306" s="31" t="str">
        <f t="shared" si="173"/>
        <v/>
      </c>
      <c r="CH306" s="32">
        <f t="shared" si="174"/>
        <v>0</v>
      </c>
      <c r="CI306" s="32"/>
      <c r="CJ306" s="32"/>
      <c r="CK306" s="32">
        <f t="shared" si="175"/>
        <v>0</v>
      </c>
      <c r="CL306" s="32">
        <f t="shared" si="176"/>
        <v>0</v>
      </c>
      <c r="CM306" s="32">
        <f t="shared" si="176"/>
        <v>0</v>
      </c>
      <c r="CN306" s="32">
        <f t="shared" si="176"/>
        <v>0</v>
      </c>
    </row>
    <row r="307" spans="1:92" ht="16.350000000000001" customHeight="1" thickTop="1" x14ac:dyDescent="0.2">
      <c r="A307" s="2951" t="s">
        <v>4</v>
      </c>
      <c r="B307" s="3184" t="s">
        <v>264</v>
      </c>
      <c r="C307" s="3184"/>
      <c r="D307" s="400">
        <f t="shared" si="165"/>
        <v>140</v>
      </c>
      <c r="E307" s="559">
        <f t="shared" ref="E307:E312" si="182">SUM(G307+I307+K307+M307+O307+Q307+S307+U307+W307+Y307+AA307+AC307+AE307+AG307+AI307+AK307+AM307)</f>
        <v>64</v>
      </c>
      <c r="F307" s="560">
        <f t="shared" si="179"/>
        <v>76</v>
      </c>
      <c r="G307" s="561">
        <f>+G223+G229+G235+G241+G247+G253+G259+G265+G289+G295+G301</f>
        <v>1</v>
      </c>
      <c r="H307" s="562">
        <f t="shared" ref="H307:X312" si="183">+H223+H229+H235+H241+H247+H253+H259+H265+H289+H295+H301</f>
        <v>0</v>
      </c>
      <c r="I307" s="561">
        <f t="shared" si="183"/>
        <v>0</v>
      </c>
      <c r="J307" s="562">
        <f t="shared" si="183"/>
        <v>1</v>
      </c>
      <c r="K307" s="561">
        <f t="shared" si="183"/>
        <v>2</v>
      </c>
      <c r="L307" s="562">
        <f t="shared" si="183"/>
        <v>1</v>
      </c>
      <c r="M307" s="561">
        <f t="shared" si="183"/>
        <v>1</v>
      </c>
      <c r="N307" s="562">
        <f t="shared" si="183"/>
        <v>2</v>
      </c>
      <c r="O307" s="561">
        <f t="shared" si="183"/>
        <v>2</v>
      </c>
      <c r="P307" s="562">
        <f t="shared" si="183"/>
        <v>1</v>
      </c>
      <c r="Q307" s="561">
        <f t="shared" si="183"/>
        <v>0</v>
      </c>
      <c r="R307" s="562">
        <f t="shared" si="183"/>
        <v>1</v>
      </c>
      <c r="S307" s="561">
        <f t="shared" si="183"/>
        <v>1</v>
      </c>
      <c r="T307" s="562">
        <f t="shared" si="183"/>
        <v>2</v>
      </c>
      <c r="U307" s="561">
        <f t="shared" si="183"/>
        <v>4</v>
      </c>
      <c r="V307" s="562">
        <f t="shared" si="183"/>
        <v>0</v>
      </c>
      <c r="W307" s="561">
        <f t="shared" si="183"/>
        <v>4</v>
      </c>
      <c r="X307" s="562">
        <f t="shared" si="183"/>
        <v>3</v>
      </c>
      <c r="Y307" s="561">
        <f t="shared" ref="Y307:AN310" si="184">+Y223+Y229+Y235+Y241+Y247+Y253+Y259+Y265+Y271+Y277+Y283+Y289+Y295+Y301</f>
        <v>12</v>
      </c>
      <c r="Z307" s="562">
        <f t="shared" si="184"/>
        <v>5</v>
      </c>
      <c r="AA307" s="561">
        <f t="shared" si="184"/>
        <v>4</v>
      </c>
      <c r="AB307" s="562">
        <f t="shared" si="184"/>
        <v>3</v>
      </c>
      <c r="AC307" s="561">
        <f t="shared" si="184"/>
        <v>6</v>
      </c>
      <c r="AD307" s="562">
        <f t="shared" si="184"/>
        <v>12</v>
      </c>
      <c r="AE307" s="561">
        <f t="shared" si="184"/>
        <v>5</v>
      </c>
      <c r="AF307" s="562">
        <f t="shared" si="184"/>
        <v>15</v>
      </c>
      <c r="AG307" s="561">
        <f t="shared" si="184"/>
        <v>9</v>
      </c>
      <c r="AH307" s="562">
        <f t="shared" si="184"/>
        <v>17</v>
      </c>
      <c r="AI307" s="561">
        <f t="shared" si="184"/>
        <v>5</v>
      </c>
      <c r="AJ307" s="562">
        <f t="shared" si="184"/>
        <v>5</v>
      </c>
      <c r="AK307" s="561">
        <f t="shared" si="184"/>
        <v>5</v>
      </c>
      <c r="AL307" s="562">
        <f t="shared" si="184"/>
        <v>8</v>
      </c>
      <c r="AM307" s="561">
        <f t="shared" si="184"/>
        <v>3</v>
      </c>
      <c r="AN307" s="563">
        <f t="shared" si="184"/>
        <v>0</v>
      </c>
      <c r="AO307" s="564">
        <f>+AO223+AO229+AO235+AO241+AO247+AO265+AO271+AO277+AO283+AO289+AO295+AO301</f>
        <v>1</v>
      </c>
      <c r="AP307" s="565">
        <f>+AP223+AP229+AP235+AP247+AP265+AP271+AP277+AP283+AP289+AP295+AP301</f>
        <v>0</v>
      </c>
      <c r="AQ307" s="400">
        <f>SUM(AQ223+AQ229+AQ235+AQ241+AQ247+AQ253+AQ259+AQ265+AQ271+AQ277+AQ283+AQ289+AQ295+AQ301)</f>
        <v>34</v>
      </c>
      <c r="AR307" s="566">
        <f>SUM(AR223+AR229+AR235+AR241+AR247+AR253+AR259+AR265+AR271+AR277+AR283+AR289+AR295+AR301)</f>
        <v>25</v>
      </c>
      <c r="AS307" s="561">
        <f t="shared" ref="AS307:AW310" si="185">+AS223+AS229+AS235+AS241+AS247+AS253+AS259+AS265+AS271+AS277+AS283+AS289+AS295+AS301</f>
        <v>49</v>
      </c>
      <c r="AT307" s="564">
        <f t="shared" si="185"/>
        <v>0</v>
      </c>
      <c r="AU307" s="567">
        <f t="shared" si="185"/>
        <v>0</v>
      </c>
      <c r="AV307" s="567">
        <f t="shared" si="185"/>
        <v>0</v>
      </c>
      <c r="AW307" s="568">
        <f>+AW223+AW229+AW235+AW241+AW247+AW253+AW259+AW265+AW271+AW277+AW283+AW289+AW295+AW301</f>
        <v>0</v>
      </c>
      <c r="BT307" s="3"/>
      <c r="BU307" s="3"/>
      <c r="BV307" s="4"/>
      <c r="BW307" s="4"/>
      <c r="CA307" s="31"/>
      <c r="CB307" s="31"/>
      <c r="CC307" s="31"/>
      <c r="CD307" s="31"/>
      <c r="CE307" s="31"/>
      <c r="CF307" s="31"/>
      <c r="CG307" s="31"/>
      <c r="CH307" s="32"/>
      <c r="CI307" s="32"/>
      <c r="CJ307" s="32"/>
      <c r="CK307" s="32"/>
      <c r="CL307" s="32"/>
      <c r="CM307" s="32"/>
      <c r="CN307" s="32"/>
    </row>
    <row r="308" spans="1:92" ht="16.350000000000001" customHeight="1" x14ac:dyDescent="0.2">
      <c r="A308" s="2951"/>
      <c r="B308" s="3639" t="s">
        <v>265</v>
      </c>
      <c r="C308" s="3639"/>
      <c r="D308" s="2109">
        <f t="shared" si="165"/>
        <v>524</v>
      </c>
      <c r="E308" s="2206">
        <f t="shared" si="182"/>
        <v>197</v>
      </c>
      <c r="F308" s="2207">
        <f t="shared" si="179"/>
        <v>327</v>
      </c>
      <c r="G308" s="2109">
        <f t="shared" ref="G308:V312" si="186">+G224+G230+G236+G242+G248+G254+G260+G266+G290+G296+G302</f>
        <v>1</v>
      </c>
      <c r="H308" s="2207">
        <f t="shared" si="186"/>
        <v>3</v>
      </c>
      <c r="I308" s="2109">
        <f t="shared" si="186"/>
        <v>1</v>
      </c>
      <c r="J308" s="2207">
        <f t="shared" si="186"/>
        <v>0</v>
      </c>
      <c r="K308" s="2109">
        <f t="shared" si="186"/>
        <v>0</v>
      </c>
      <c r="L308" s="2207">
        <f t="shared" si="186"/>
        <v>0</v>
      </c>
      <c r="M308" s="2109">
        <f t="shared" si="186"/>
        <v>0</v>
      </c>
      <c r="N308" s="2207">
        <f t="shared" si="186"/>
        <v>2</v>
      </c>
      <c r="O308" s="2109">
        <f t="shared" si="186"/>
        <v>3</v>
      </c>
      <c r="P308" s="2207">
        <f t="shared" si="186"/>
        <v>2</v>
      </c>
      <c r="Q308" s="2109">
        <f t="shared" si="186"/>
        <v>1</v>
      </c>
      <c r="R308" s="2207">
        <f t="shared" si="186"/>
        <v>0</v>
      </c>
      <c r="S308" s="2109">
        <f t="shared" si="186"/>
        <v>10</v>
      </c>
      <c r="T308" s="2207">
        <f t="shared" si="186"/>
        <v>6</v>
      </c>
      <c r="U308" s="2109">
        <f t="shared" si="186"/>
        <v>5</v>
      </c>
      <c r="V308" s="2207">
        <f t="shared" si="186"/>
        <v>3</v>
      </c>
      <c r="W308" s="2109">
        <f t="shared" si="183"/>
        <v>24</v>
      </c>
      <c r="X308" s="2207">
        <f t="shared" si="183"/>
        <v>29</v>
      </c>
      <c r="Y308" s="2109">
        <f t="shared" si="184"/>
        <v>79</v>
      </c>
      <c r="Z308" s="2207">
        <f t="shared" si="184"/>
        <v>84</v>
      </c>
      <c r="AA308" s="2109">
        <f t="shared" si="184"/>
        <v>20</v>
      </c>
      <c r="AB308" s="2207">
        <f t="shared" si="184"/>
        <v>46</v>
      </c>
      <c r="AC308" s="2109">
        <f t="shared" si="184"/>
        <v>14</v>
      </c>
      <c r="AD308" s="2207">
        <f t="shared" si="184"/>
        <v>27</v>
      </c>
      <c r="AE308" s="2109">
        <f t="shared" si="184"/>
        <v>7</v>
      </c>
      <c r="AF308" s="2207">
        <f t="shared" si="184"/>
        <v>51</v>
      </c>
      <c r="AG308" s="2109">
        <f t="shared" si="184"/>
        <v>14</v>
      </c>
      <c r="AH308" s="2207">
        <f t="shared" si="184"/>
        <v>48</v>
      </c>
      <c r="AI308" s="2109">
        <f t="shared" si="184"/>
        <v>3</v>
      </c>
      <c r="AJ308" s="2207">
        <f t="shared" si="184"/>
        <v>12</v>
      </c>
      <c r="AK308" s="2109">
        <f t="shared" si="184"/>
        <v>7</v>
      </c>
      <c r="AL308" s="2207">
        <f t="shared" si="184"/>
        <v>13</v>
      </c>
      <c r="AM308" s="2109">
        <f t="shared" si="184"/>
        <v>8</v>
      </c>
      <c r="AN308" s="2208">
        <f t="shared" si="184"/>
        <v>1</v>
      </c>
      <c r="AO308" s="2209">
        <f t="shared" ref="AO308:AO312" si="187">+AO224+AO230+AO236+AO242+AO248+AO266+AO272+AO278+AO284+AO290+AO296+AO302</f>
        <v>1</v>
      </c>
      <c r="AP308" s="2210">
        <f>+AP224+AP230+AP236+AP248+AP266+AP272+AP278+AP284+AP290+AP296+AP302</f>
        <v>0</v>
      </c>
      <c r="AQ308" s="2211"/>
      <c r="AR308" s="2212"/>
      <c r="AS308" s="2109">
        <f t="shared" si="185"/>
        <v>93</v>
      </c>
      <c r="AT308" s="2209">
        <f t="shared" si="185"/>
        <v>0</v>
      </c>
      <c r="AU308" s="2206">
        <f t="shared" si="185"/>
        <v>0</v>
      </c>
      <c r="AV308" s="2206">
        <f t="shared" si="185"/>
        <v>0</v>
      </c>
      <c r="AW308" s="2213">
        <f>+AW224+AW230+AW236+AW242+AW248+AW254+AW260+AW266+AW272+AW278+AW284+AW290+AW296+AW302</f>
        <v>0</v>
      </c>
      <c r="BT308" s="3"/>
      <c r="BU308" s="3"/>
      <c r="BV308" s="4"/>
      <c r="BW308" s="4"/>
      <c r="CA308" s="31"/>
      <c r="CB308" s="31"/>
      <c r="CC308" s="31"/>
      <c r="CD308" s="31"/>
      <c r="CE308" s="31"/>
      <c r="CF308" s="31"/>
      <c r="CG308" s="31"/>
      <c r="CH308" s="32"/>
      <c r="CI308" s="32"/>
      <c r="CJ308" s="32"/>
      <c r="CK308" s="32"/>
      <c r="CL308" s="32"/>
      <c r="CM308" s="32"/>
      <c r="CN308" s="32"/>
    </row>
    <row r="309" spans="1:92" ht="16.350000000000001" customHeight="1" x14ac:dyDescent="0.2">
      <c r="A309" s="2951"/>
      <c r="B309" s="3639" t="s">
        <v>266</v>
      </c>
      <c r="C309" s="3639"/>
      <c r="D309" s="2109">
        <f t="shared" si="165"/>
        <v>116</v>
      </c>
      <c r="E309" s="2206">
        <f>SUM(G309+I309+K309+M309+O309+Q309+S309+U309+W309+Y309+AA309+AC309+AE309+AG309+AI309+AK309+AM309)</f>
        <v>51</v>
      </c>
      <c r="F309" s="2207">
        <f t="shared" si="179"/>
        <v>65</v>
      </c>
      <c r="G309" s="2109">
        <f t="shared" si="186"/>
        <v>1</v>
      </c>
      <c r="H309" s="2207">
        <f t="shared" si="183"/>
        <v>0</v>
      </c>
      <c r="I309" s="2109">
        <f t="shared" si="183"/>
        <v>0</v>
      </c>
      <c r="J309" s="2207">
        <f t="shared" si="183"/>
        <v>1</v>
      </c>
      <c r="K309" s="2109">
        <f t="shared" si="183"/>
        <v>0</v>
      </c>
      <c r="L309" s="2207">
        <f t="shared" si="183"/>
        <v>0</v>
      </c>
      <c r="M309" s="2109">
        <f t="shared" si="183"/>
        <v>1</v>
      </c>
      <c r="N309" s="2207">
        <f t="shared" si="183"/>
        <v>2</v>
      </c>
      <c r="O309" s="2109">
        <f t="shared" si="183"/>
        <v>2</v>
      </c>
      <c r="P309" s="2207">
        <f t="shared" si="183"/>
        <v>1</v>
      </c>
      <c r="Q309" s="2109">
        <f t="shared" si="183"/>
        <v>0</v>
      </c>
      <c r="R309" s="2207">
        <f t="shared" si="183"/>
        <v>1</v>
      </c>
      <c r="S309" s="2109">
        <f t="shared" si="183"/>
        <v>1</v>
      </c>
      <c r="T309" s="2207">
        <f t="shared" si="183"/>
        <v>2</v>
      </c>
      <c r="U309" s="2109">
        <f t="shared" si="183"/>
        <v>4</v>
      </c>
      <c r="V309" s="2207">
        <f t="shared" si="183"/>
        <v>0</v>
      </c>
      <c r="W309" s="2109">
        <f t="shared" si="183"/>
        <v>4</v>
      </c>
      <c r="X309" s="2207">
        <f t="shared" si="183"/>
        <v>2</v>
      </c>
      <c r="Y309" s="2109">
        <f t="shared" si="184"/>
        <v>8</v>
      </c>
      <c r="Z309" s="2207">
        <f t="shared" si="184"/>
        <v>4</v>
      </c>
      <c r="AA309" s="2109">
        <f t="shared" si="184"/>
        <v>2</v>
      </c>
      <c r="AB309" s="2207">
        <f t="shared" si="184"/>
        <v>3</v>
      </c>
      <c r="AC309" s="2109">
        <f t="shared" si="184"/>
        <v>4</v>
      </c>
      <c r="AD309" s="2207">
        <f t="shared" si="184"/>
        <v>8</v>
      </c>
      <c r="AE309" s="2109">
        <f t="shared" si="184"/>
        <v>4</v>
      </c>
      <c r="AF309" s="2207">
        <f t="shared" si="184"/>
        <v>12</v>
      </c>
      <c r="AG309" s="2109">
        <f t="shared" si="184"/>
        <v>7</v>
      </c>
      <c r="AH309" s="2207">
        <f t="shared" si="184"/>
        <v>13</v>
      </c>
      <c r="AI309" s="2109">
        <f t="shared" si="184"/>
        <v>3</v>
      </c>
      <c r="AJ309" s="2207">
        <f t="shared" si="184"/>
        <v>5</v>
      </c>
      <c r="AK309" s="2109">
        <f t="shared" si="184"/>
        <v>6</v>
      </c>
      <c r="AL309" s="2207">
        <f t="shared" si="184"/>
        <v>11</v>
      </c>
      <c r="AM309" s="2109">
        <f t="shared" si="184"/>
        <v>4</v>
      </c>
      <c r="AN309" s="2208">
        <f t="shared" si="184"/>
        <v>0</v>
      </c>
      <c r="AO309" s="2209">
        <f t="shared" si="187"/>
        <v>1</v>
      </c>
      <c r="AP309" s="2210">
        <f>+AP225+AP231+AP237+AP249+AP267+AP273+AP279+AP285+AP291+AP297+AP303</f>
        <v>0</v>
      </c>
      <c r="AQ309" s="2211"/>
      <c r="AR309" s="2212"/>
      <c r="AS309" s="2133"/>
      <c r="AT309" s="2209">
        <f t="shared" si="185"/>
        <v>0</v>
      </c>
      <c r="AU309" s="2206">
        <f t="shared" si="185"/>
        <v>1</v>
      </c>
      <c r="AV309" s="2206">
        <f t="shared" si="185"/>
        <v>0</v>
      </c>
      <c r="AW309" s="2213">
        <f t="shared" si="185"/>
        <v>0</v>
      </c>
      <c r="BT309" s="3"/>
      <c r="BU309" s="3"/>
      <c r="BV309" s="4"/>
      <c r="BW309" s="4"/>
      <c r="CA309" s="31"/>
      <c r="CB309" s="31"/>
      <c r="CC309" s="31"/>
      <c r="CD309" s="31"/>
      <c r="CE309" s="31"/>
      <c r="CF309" s="31"/>
      <c r="CG309" s="31"/>
      <c r="CH309" s="32"/>
      <c r="CI309" s="32"/>
      <c r="CJ309" s="32"/>
      <c r="CK309" s="32"/>
      <c r="CL309" s="32"/>
      <c r="CM309" s="32"/>
      <c r="CN309" s="32"/>
    </row>
    <row r="310" spans="1:92" ht="16.350000000000001" customHeight="1" x14ac:dyDescent="0.2">
      <c r="A310" s="2951"/>
      <c r="B310" s="3186" t="s">
        <v>267</v>
      </c>
      <c r="C310" s="3187"/>
      <c r="D310" s="2109">
        <f>SUM(E310+F310)</f>
        <v>139</v>
      </c>
      <c r="E310" s="2206">
        <f t="shared" si="182"/>
        <v>49</v>
      </c>
      <c r="F310" s="2207">
        <f t="shared" si="179"/>
        <v>90</v>
      </c>
      <c r="G310" s="2109">
        <f t="shared" si="186"/>
        <v>1</v>
      </c>
      <c r="H310" s="2207">
        <f t="shared" si="183"/>
        <v>1</v>
      </c>
      <c r="I310" s="2109">
        <f t="shared" si="183"/>
        <v>1</v>
      </c>
      <c r="J310" s="2207">
        <f t="shared" si="183"/>
        <v>0</v>
      </c>
      <c r="K310" s="2109">
        <f t="shared" si="183"/>
        <v>2</v>
      </c>
      <c r="L310" s="2207">
        <f t="shared" si="183"/>
        <v>0</v>
      </c>
      <c r="M310" s="2109">
        <f t="shared" si="183"/>
        <v>0</v>
      </c>
      <c r="N310" s="2207">
        <f t="shared" si="183"/>
        <v>0</v>
      </c>
      <c r="O310" s="2109">
        <f t="shared" si="183"/>
        <v>2</v>
      </c>
      <c r="P310" s="2207">
        <f t="shared" si="183"/>
        <v>0</v>
      </c>
      <c r="Q310" s="2109">
        <f t="shared" si="183"/>
        <v>0</v>
      </c>
      <c r="R310" s="2207">
        <f t="shared" si="183"/>
        <v>0</v>
      </c>
      <c r="S310" s="2109">
        <f t="shared" si="183"/>
        <v>2</v>
      </c>
      <c r="T310" s="2207">
        <f t="shared" si="183"/>
        <v>3</v>
      </c>
      <c r="U310" s="2109">
        <f t="shared" si="183"/>
        <v>2</v>
      </c>
      <c r="V310" s="2207">
        <f t="shared" si="183"/>
        <v>1</v>
      </c>
      <c r="W310" s="2109">
        <f t="shared" si="183"/>
        <v>6</v>
      </c>
      <c r="X310" s="2207">
        <f t="shared" si="183"/>
        <v>4</v>
      </c>
      <c r="Y310" s="2109">
        <f t="shared" si="184"/>
        <v>5</v>
      </c>
      <c r="Z310" s="2207">
        <f t="shared" si="184"/>
        <v>19</v>
      </c>
      <c r="AA310" s="2109">
        <f t="shared" si="184"/>
        <v>4</v>
      </c>
      <c r="AB310" s="2207">
        <f t="shared" si="184"/>
        <v>6</v>
      </c>
      <c r="AC310" s="2109">
        <f t="shared" si="184"/>
        <v>5</v>
      </c>
      <c r="AD310" s="2207">
        <f t="shared" si="184"/>
        <v>12</v>
      </c>
      <c r="AE310" s="2109">
        <f t="shared" si="184"/>
        <v>4</v>
      </c>
      <c r="AF310" s="2207">
        <f t="shared" si="184"/>
        <v>14</v>
      </c>
      <c r="AG310" s="2109">
        <f t="shared" si="184"/>
        <v>4</v>
      </c>
      <c r="AH310" s="2207">
        <f t="shared" si="184"/>
        <v>15</v>
      </c>
      <c r="AI310" s="2109">
        <f t="shared" si="184"/>
        <v>4</v>
      </c>
      <c r="AJ310" s="2207">
        <f t="shared" si="184"/>
        <v>5</v>
      </c>
      <c r="AK310" s="2109">
        <f t="shared" si="184"/>
        <v>5</v>
      </c>
      <c r="AL310" s="2207">
        <f t="shared" si="184"/>
        <v>9</v>
      </c>
      <c r="AM310" s="2109">
        <f t="shared" si="184"/>
        <v>2</v>
      </c>
      <c r="AN310" s="2208">
        <f t="shared" si="184"/>
        <v>1</v>
      </c>
      <c r="AO310" s="2209">
        <f t="shared" si="187"/>
        <v>1</v>
      </c>
      <c r="AP310" s="2210">
        <f>+AP226+AP232+AP238+AP250+AP268+AP274+AP280+AP286+AP292+AP298+AP304</f>
        <v>0</v>
      </c>
      <c r="AQ310" s="2211"/>
      <c r="AR310" s="2212"/>
      <c r="AS310" s="2133"/>
      <c r="AT310" s="2209">
        <f t="shared" si="185"/>
        <v>0</v>
      </c>
      <c r="AU310" s="2206">
        <f t="shared" si="185"/>
        <v>0</v>
      </c>
      <c r="AV310" s="2206">
        <f t="shared" si="185"/>
        <v>0</v>
      </c>
      <c r="AW310" s="2213">
        <f>+AW226+AW232+AW238+AW244+AW250+AW256+AW262+AW268+AW274+AW280+AW286+AW292+AW298+AW304</f>
        <v>0</v>
      </c>
      <c r="BT310" s="3"/>
      <c r="BU310" s="3"/>
      <c r="BV310" s="4"/>
      <c r="BW310" s="4"/>
      <c r="CA310" s="31"/>
      <c r="CB310" s="31"/>
      <c r="CC310" s="31"/>
      <c r="CD310" s="31"/>
      <c r="CE310" s="31"/>
      <c r="CF310" s="31"/>
      <c r="CG310" s="31"/>
      <c r="CH310" s="32"/>
      <c r="CI310" s="32"/>
      <c r="CJ310" s="32"/>
      <c r="CK310" s="32"/>
      <c r="CL310" s="32"/>
      <c r="CM310" s="32"/>
      <c r="CN310" s="32"/>
    </row>
    <row r="311" spans="1:92" ht="16.350000000000001" customHeight="1" x14ac:dyDescent="0.2">
      <c r="A311" s="2951"/>
      <c r="B311" s="3640" t="s">
        <v>268</v>
      </c>
      <c r="C311" s="3641"/>
      <c r="D311" s="2109">
        <f t="shared" si="165"/>
        <v>27</v>
      </c>
      <c r="E311" s="2206">
        <f t="shared" si="182"/>
        <v>8</v>
      </c>
      <c r="F311" s="2207">
        <f t="shared" si="179"/>
        <v>19</v>
      </c>
      <c r="G311" s="2109">
        <f t="shared" si="186"/>
        <v>0</v>
      </c>
      <c r="H311" s="2207">
        <f t="shared" si="183"/>
        <v>0</v>
      </c>
      <c r="I311" s="2109">
        <f t="shared" si="183"/>
        <v>0</v>
      </c>
      <c r="J311" s="2207">
        <f t="shared" si="183"/>
        <v>0</v>
      </c>
      <c r="K311" s="2109">
        <f t="shared" si="183"/>
        <v>0</v>
      </c>
      <c r="L311" s="2207">
        <f t="shared" si="183"/>
        <v>0</v>
      </c>
      <c r="M311" s="2109">
        <f t="shared" si="183"/>
        <v>0</v>
      </c>
      <c r="N311" s="2207">
        <f t="shared" si="183"/>
        <v>0</v>
      </c>
      <c r="O311" s="2109">
        <f t="shared" si="183"/>
        <v>0</v>
      </c>
      <c r="P311" s="2207">
        <f t="shared" si="183"/>
        <v>0</v>
      </c>
      <c r="Q311" s="2109">
        <f t="shared" si="183"/>
        <v>0</v>
      </c>
      <c r="R311" s="2207">
        <f t="shared" si="183"/>
        <v>0</v>
      </c>
      <c r="S311" s="2109">
        <f t="shared" si="183"/>
        <v>0</v>
      </c>
      <c r="T311" s="2207">
        <f t="shared" si="183"/>
        <v>0</v>
      </c>
      <c r="U311" s="2109">
        <f t="shared" si="183"/>
        <v>0</v>
      </c>
      <c r="V311" s="2207">
        <f t="shared" si="183"/>
        <v>0</v>
      </c>
      <c r="W311" s="2109">
        <f t="shared" si="183"/>
        <v>0</v>
      </c>
      <c r="X311" s="2207">
        <f t="shared" si="183"/>
        <v>0</v>
      </c>
      <c r="Y311" s="2109">
        <f t="shared" ref="Y311:AM311" si="188">+Y227+Y233+Y239+Y245+Y251+Y257+Y263+Y269+Y287+Y281+Y275+Y293+Y299+Y305</f>
        <v>1</v>
      </c>
      <c r="Z311" s="2207">
        <f t="shared" si="188"/>
        <v>2</v>
      </c>
      <c r="AA311" s="2109">
        <f t="shared" si="188"/>
        <v>0</v>
      </c>
      <c r="AB311" s="2207">
        <f t="shared" si="188"/>
        <v>2</v>
      </c>
      <c r="AC311" s="2109">
        <f t="shared" si="188"/>
        <v>1</v>
      </c>
      <c r="AD311" s="2207">
        <f t="shared" si="188"/>
        <v>1</v>
      </c>
      <c r="AE311" s="2109">
        <f t="shared" si="188"/>
        <v>0</v>
      </c>
      <c r="AF311" s="2207">
        <f t="shared" si="188"/>
        <v>2</v>
      </c>
      <c r="AG311" s="2109">
        <f t="shared" si="188"/>
        <v>2</v>
      </c>
      <c r="AH311" s="2207">
        <f t="shared" si="188"/>
        <v>4</v>
      </c>
      <c r="AI311" s="2109">
        <f t="shared" si="188"/>
        <v>0</v>
      </c>
      <c r="AJ311" s="2207">
        <f t="shared" si="188"/>
        <v>4</v>
      </c>
      <c r="AK311" s="2109">
        <f t="shared" si="188"/>
        <v>2</v>
      </c>
      <c r="AL311" s="2207">
        <f t="shared" si="188"/>
        <v>3</v>
      </c>
      <c r="AM311" s="2109">
        <f t="shared" si="188"/>
        <v>2</v>
      </c>
      <c r="AN311" s="2208">
        <f>+AN227+AN233+AN239+AN245+AN251+AN257+AN263+AN269+AN287+AN281+AN275+AN293+AN299+AN305</f>
        <v>1</v>
      </c>
      <c r="AO311" s="2209">
        <f t="shared" si="187"/>
        <v>0</v>
      </c>
      <c r="AP311" s="2210">
        <f>+AP227+AP233+AP239+AP251+AP269+AP287+AP281+AP275+AP293+AP299+AP305</f>
        <v>0</v>
      </c>
      <c r="AQ311" s="2211"/>
      <c r="AR311" s="2212"/>
      <c r="AS311" s="2126"/>
      <c r="AT311" s="2209">
        <f t="shared" ref="AT311:AV311" si="189">+AT227+AT233+AT239+AT245+AT251+AT257+AT263+AT269+AT287+AT281+AT275+AT293+AT299+AT305</f>
        <v>0</v>
      </c>
      <c r="AU311" s="2206">
        <f t="shared" si="189"/>
        <v>0</v>
      </c>
      <c r="AV311" s="2206">
        <f t="shared" si="189"/>
        <v>0</v>
      </c>
      <c r="AW311" s="2213">
        <f>+AW227+AW233+AW239+AW245+AW251+AW257+AW263+AW269+AW287+AW281+AW275+AW293+AW299+AW305</f>
        <v>0</v>
      </c>
      <c r="BT311" s="3"/>
      <c r="BU311" s="3"/>
      <c r="BV311" s="4"/>
      <c r="BW311" s="4"/>
      <c r="CA311" s="31"/>
      <c r="CB311" s="31"/>
      <c r="CC311" s="31"/>
      <c r="CD311" s="31"/>
      <c r="CE311" s="31"/>
      <c r="CF311" s="31"/>
      <c r="CG311" s="31"/>
      <c r="CH311" s="32"/>
      <c r="CI311" s="32"/>
      <c r="CJ311" s="32"/>
      <c r="CK311" s="32"/>
      <c r="CL311" s="32"/>
      <c r="CM311" s="32"/>
      <c r="CN311" s="32"/>
    </row>
    <row r="312" spans="1:92" ht="16.350000000000001" customHeight="1" x14ac:dyDescent="0.2">
      <c r="A312" s="3553"/>
      <c r="B312" s="3642" t="s">
        <v>269</v>
      </c>
      <c r="C312" s="3642"/>
      <c r="D312" s="2128">
        <f>SUM(E312+F312)</f>
        <v>4</v>
      </c>
      <c r="E312" s="2214">
        <f t="shared" si="182"/>
        <v>1</v>
      </c>
      <c r="F312" s="2215">
        <f t="shared" si="179"/>
        <v>3</v>
      </c>
      <c r="G312" s="2128">
        <f t="shared" si="186"/>
        <v>0</v>
      </c>
      <c r="H312" s="2215">
        <f t="shared" si="183"/>
        <v>0</v>
      </c>
      <c r="I312" s="2128">
        <f t="shared" si="183"/>
        <v>0</v>
      </c>
      <c r="J312" s="2215">
        <f t="shared" si="183"/>
        <v>0</v>
      </c>
      <c r="K312" s="2128">
        <f t="shared" si="183"/>
        <v>0</v>
      </c>
      <c r="L312" s="2215">
        <f t="shared" si="183"/>
        <v>0</v>
      </c>
      <c r="M312" s="2128">
        <f t="shared" si="183"/>
        <v>0</v>
      </c>
      <c r="N312" s="2215">
        <f t="shared" si="183"/>
        <v>0</v>
      </c>
      <c r="O312" s="2128">
        <f t="shared" si="183"/>
        <v>0</v>
      </c>
      <c r="P312" s="2215">
        <f t="shared" si="183"/>
        <v>0</v>
      </c>
      <c r="Q312" s="2128">
        <f t="shared" si="183"/>
        <v>0</v>
      </c>
      <c r="R312" s="2215">
        <f t="shared" si="183"/>
        <v>0</v>
      </c>
      <c r="S312" s="2128">
        <f t="shared" si="183"/>
        <v>0</v>
      </c>
      <c r="T312" s="2215">
        <f t="shared" si="183"/>
        <v>0</v>
      </c>
      <c r="U312" s="2128">
        <f t="shared" si="183"/>
        <v>0</v>
      </c>
      <c r="V312" s="2215">
        <f t="shared" si="183"/>
        <v>0</v>
      </c>
      <c r="W312" s="2128">
        <f t="shared" si="183"/>
        <v>0</v>
      </c>
      <c r="X312" s="2215">
        <f t="shared" si="183"/>
        <v>0</v>
      </c>
      <c r="Y312" s="2128">
        <f t="shared" ref="Y312:AN312" si="190">SUM(Y228+Y234+Y240+Y246+Y252+Y258+Y264+Y270+Y276+Y282+Y288+Y294+Y300+Y306)</f>
        <v>0</v>
      </c>
      <c r="Z312" s="2215">
        <f t="shared" si="190"/>
        <v>0</v>
      </c>
      <c r="AA312" s="2128">
        <f t="shared" si="190"/>
        <v>0</v>
      </c>
      <c r="AB312" s="2215">
        <f t="shared" si="190"/>
        <v>0</v>
      </c>
      <c r="AC312" s="2128">
        <f t="shared" si="190"/>
        <v>0</v>
      </c>
      <c r="AD312" s="2215">
        <f t="shared" si="190"/>
        <v>1</v>
      </c>
      <c r="AE312" s="2128">
        <f t="shared" si="190"/>
        <v>0</v>
      </c>
      <c r="AF312" s="2215">
        <f t="shared" si="190"/>
        <v>2</v>
      </c>
      <c r="AG312" s="2128">
        <f t="shared" si="190"/>
        <v>1</v>
      </c>
      <c r="AH312" s="2215">
        <f t="shared" si="190"/>
        <v>0</v>
      </c>
      <c r="AI312" s="2128">
        <f t="shared" si="190"/>
        <v>0</v>
      </c>
      <c r="AJ312" s="2215">
        <f t="shared" si="190"/>
        <v>0</v>
      </c>
      <c r="AK312" s="2128">
        <f t="shared" si="190"/>
        <v>0</v>
      </c>
      <c r="AL312" s="2215">
        <f t="shared" si="190"/>
        <v>0</v>
      </c>
      <c r="AM312" s="2128">
        <f t="shared" si="190"/>
        <v>0</v>
      </c>
      <c r="AN312" s="2216">
        <f t="shared" si="190"/>
        <v>0</v>
      </c>
      <c r="AO312" s="2217">
        <f t="shared" si="187"/>
        <v>0</v>
      </c>
      <c r="AP312" s="2218">
        <f>SUM(AP228+AP234+AP240+AP252+AP270+AP276+AP282+AP288+AP294+AP300+AP306)</f>
        <v>0</v>
      </c>
      <c r="AQ312" s="2219"/>
      <c r="AR312" s="2220"/>
      <c r="AS312" s="2132"/>
      <c r="AT312" s="2217">
        <f t="shared" ref="AT312:AV312" si="191">SUM(AT228+AT234+AT240+AT246+AT252+AT258+AT264+AT270+AT276+AT282+AT288+AT294+AT300+AT306)</f>
        <v>0</v>
      </c>
      <c r="AU312" s="2214">
        <f t="shared" si="191"/>
        <v>0</v>
      </c>
      <c r="AV312" s="2214">
        <f t="shared" si="191"/>
        <v>0</v>
      </c>
      <c r="AW312" s="2221">
        <f>SUM(AW228+AW234+AW240+AW246+AW252+AW258+AW264+AW270+AW276+AW282+AW288+AW294+AW300+AW306)</f>
        <v>0</v>
      </c>
      <c r="BT312" s="3"/>
      <c r="BU312" s="3"/>
      <c r="BV312" s="4"/>
      <c r="BW312" s="4"/>
      <c r="CA312" s="31"/>
      <c r="CB312" s="31"/>
      <c r="CC312" s="31"/>
      <c r="CH312" s="32"/>
      <c r="CI312" s="32"/>
      <c r="CJ312" s="32"/>
      <c r="CK312" s="14"/>
      <c r="CL312" s="14"/>
      <c r="CM312" s="14"/>
      <c r="CN312" s="14"/>
    </row>
    <row r="313" spans="1:92" ht="24" customHeight="1" x14ac:dyDescent="0.2">
      <c r="A313" s="49" t="s">
        <v>277</v>
      </c>
      <c r="B313" s="86"/>
      <c r="C313" s="86"/>
      <c r="D313" s="87"/>
      <c r="E313" s="87"/>
      <c r="F313" s="87"/>
      <c r="G313" s="87"/>
      <c r="H313" s="87"/>
      <c r="I313" s="87"/>
      <c r="AL313" s="9"/>
      <c r="AM313" s="9"/>
      <c r="BV313" s="3"/>
      <c r="BW313" s="3"/>
      <c r="CH313" s="14"/>
      <c r="CI313" s="14"/>
      <c r="CJ313" s="14"/>
      <c r="CK313" s="14"/>
      <c r="CL313" s="14"/>
      <c r="CM313" s="14"/>
      <c r="CN313" s="14"/>
    </row>
    <row r="314" spans="1:92" ht="16.350000000000001" customHeight="1" x14ac:dyDescent="0.2">
      <c r="A314" s="3859" t="s">
        <v>39</v>
      </c>
      <c r="B314" s="3860"/>
      <c r="C314" s="3861"/>
      <c r="D314" s="3862" t="s">
        <v>4</v>
      </c>
      <c r="E314" s="3863"/>
      <c r="F314" s="3864"/>
      <c r="G314" s="3865" t="s">
        <v>5</v>
      </c>
      <c r="H314" s="3865"/>
      <c r="I314" s="3865"/>
      <c r="J314" s="3865"/>
      <c r="K314" s="3865"/>
      <c r="L314" s="3865"/>
      <c r="M314" s="3865"/>
      <c r="N314" s="3865"/>
      <c r="O314" s="3865"/>
      <c r="P314" s="3865"/>
      <c r="Q314" s="3865"/>
      <c r="R314" s="3865"/>
      <c r="S314" s="3865"/>
      <c r="T314" s="3865"/>
      <c r="U314" s="3865"/>
      <c r="V314" s="3865"/>
      <c r="W314" s="3865"/>
      <c r="X314" s="3865"/>
      <c r="Y314" s="3865"/>
      <c r="Z314" s="3865"/>
      <c r="AA314" s="3865"/>
      <c r="AB314" s="3865"/>
      <c r="AC314" s="3865"/>
      <c r="AD314" s="3865"/>
      <c r="AE314" s="3865"/>
      <c r="AF314" s="3865"/>
      <c r="AG314" s="3865"/>
      <c r="AH314" s="3865"/>
      <c r="AI314" s="3865"/>
      <c r="AJ314" s="3865"/>
      <c r="AK314" s="3865"/>
      <c r="AL314" s="3865"/>
      <c r="AM314" s="3865"/>
      <c r="AN314" s="3865"/>
      <c r="AO314" s="3865"/>
      <c r="AP314" s="3858"/>
      <c r="AQ314" s="3866" t="s">
        <v>7</v>
      </c>
      <c r="AR314" s="3854" t="s">
        <v>278</v>
      </c>
      <c r="BV314" s="3"/>
      <c r="BW314" s="3"/>
      <c r="CH314" s="14"/>
      <c r="CI314" s="14"/>
      <c r="CJ314" s="14"/>
      <c r="CK314" s="14"/>
      <c r="CL314" s="14"/>
      <c r="CM314" s="14"/>
      <c r="CN314" s="14"/>
    </row>
    <row r="315" spans="1:92" ht="32.1" customHeight="1" x14ac:dyDescent="0.2">
      <c r="A315" s="2933"/>
      <c r="B315" s="2934"/>
      <c r="C315" s="2935"/>
      <c r="D315" s="3175"/>
      <c r="E315" s="3176"/>
      <c r="F315" s="3177"/>
      <c r="G315" s="3867" t="s">
        <v>13</v>
      </c>
      <c r="H315" s="3868"/>
      <c r="I315" s="3855" t="s">
        <v>14</v>
      </c>
      <c r="J315" s="3858"/>
      <c r="K315" s="3865" t="s">
        <v>15</v>
      </c>
      <c r="L315" s="3858"/>
      <c r="M315" s="3855" t="s">
        <v>16</v>
      </c>
      <c r="N315" s="3858"/>
      <c r="O315" s="3855" t="s">
        <v>17</v>
      </c>
      <c r="P315" s="3858"/>
      <c r="Q315" s="3855" t="s">
        <v>18</v>
      </c>
      <c r="R315" s="3858"/>
      <c r="S315" s="3855" t="s">
        <v>19</v>
      </c>
      <c r="T315" s="3858"/>
      <c r="U315" s="3855" t="s">
        <v>20</v>
      </c>
      <c r="V315" s="3858"/>
      <c r="W315" s="3855" t="s">
        <v>21</v>
      </c>
      <c r="X315" s="3858"/>
      <c r="Y315" s="3855" t="s">
        <v>22</v>
      </c>
      <c r="Z315" s="3857"/>
      <c r="AA315" s="3855" t="s">
        <v>23</v>
      </c>
      <c r="AB315" s="3857"/>
      <c r="AC315" s="3855" t="s">
        <v>24</v>
      </c>
      <c r="AD315" s="3857"/>
      <c r="AE315" s="3855" t="s">
        <v>25</v>
      </c>
      <c r="AF315" s="3857"/>
      <c r="AG315" s="3855" t="s">
        <v>26</v>
      </c>
      <c r="AH315" s="3857"/>
      <c r="AI315" s="3855" t="s">
        <v>27</v>
      </c>
      <c r="AJ315" s="3857"/>
      <c r="AK315" s="3855" t="s">
        <v>28</v>
      </c>
      <c r="AL315" s="3857"/>
      <c r="AM315" s="3855" t="s">
        <v>29</v>
      </c>
      <c r="AN315" s="3857"/>
      <c r="AO315" s="3855" t="s">
        <v>30</v>
      </c>
      <c r="AP315" s="3857"/>
      <c r="AQ315" s="2947"/>
      <c r="AR315" s="2912"/>
      <c r="BV315" s="3"/>
      <c r="BW315" s="3"/>
      <c r="CH315" s="14"/>
      <c r="CI315" s="14"/>
      <c r="CJ315" s="14"/>
      <c r="CK315" s="14"/>
      <c r="CL315" s="14"/>
      <c r="CM315" s="14"/>
      <c r="CN315" s="14"/>
    </row>
    <row r="316" spans="1:92" ht="16.350000000000001" customHeight="1" x14ac:dyDescent="0.2">
      <c r="A316" s="3169"/>
      <c r="B316" s="3170"/>
      <c r="C316" s="3171"/>
      <c r="D316" s="2014" t="s">
        <v>31</v>
      </c>
      <c r="E316" s="1008" t="s">
        <v>32</v>
      </c>
      <c r="F316" s="2015" t="s">
        <v>33</v>
      </c>
      <c r="G316" s="2754" t="s">
        <v>32</v>
      </c>
      <c r="H316" s="2755" t="s">
        <v>33</v>
      </c>
      <c r="I316" s="2756" t="s">
        <v>32</v>
      </c>
      <c r="J316" s="2755" t="s">
        <v>33</v>
      </c>
      <c r="K316" s="2756" t="s">
        <v>32</v>
      </c>
      <c r="L316" s="2755" t="s">
        <v>33</v>
      </c>
      <c r="M316" s="2756" t="s">
        <v>32</v>
      </c>
      <c r="N316" s="2755" t="s">
        <v>33</v>
      </c>
      <c r="O316" s="2756" t="s">
        <v>32</v>
      </c>
      <c r="P316" s="2755" t="s">
        <v>33</v>
      </c>
      <c r="Q316" s="2756" t="s">
        <v>32</v>
      </c>
      <c r="R316" s="2755" t="s">
        <v>33</v>
      </c>
      <c r="S316" s="2756" t="s">
        <v>32</v>
      </c>
      <c r="T316" s="2755" t="s">
        <v>33</v>
      </c>
      <c r="U316" s="2756" t="s">
        <v>32</v>
      </c>
      <c r="V316" s="2755" t="s">
        <v>33</v>
      </c>
      <c r="W316" s="2756" t="s">
        <v>32</v>
      </c>
      <c r="X316" s="2755" t="s">
        <v>33</v>
      </c>
      <c r="Y316" s="2756" t="s">
        <v>32</v>
      </c>
      <c r="Z316" s="2755" t="s">
        <v>33</v>
      </c>
      <c r="AA316" s="2756" t="s">
        <v>32</v>
      </c>
      <c r="AB316" s="2755" t="s">
        <v>33</v>
      </c>
      <c r="AC316" s="2756" t="s">
        <v>32</v>
      </c>
      <c r="AD316" s="2755" t="s">
        <v>33</v>
      </c>
      <c r="AE316" s="2756" t="s">
        <v>32</v>
      </c>
      <c r="AF316" s="2755" t="s">
        <v>33</v>
      </c>
      <c r="AG316" s="2756" t="s">
        <v>32</v>
      </c>
      <c r="AH316" s="2755" t="s">
        <v>33</v>
      </c>
      <c r="AI316" s="2756" t="s">
        <v>32</v>
      </c>
      <c r="AJ316" s="2755" t="s">
        <v>33</v>
      </c>
      <c r="AK316" s="2756" t="s">
        <v>32</v>
      </c>
      <c r="AL316" s="2755" t="s">
        <v>33</v>
      </c>
      <c r="AM316" s="2756" t="s">
        <v>32</v>
      </c>
      <c r="AN316" s="2755" t="s">
        <v>33</v>
      </c>
      <c r="AO316" s="2756" t="s">
        <v>32</v>
      </c>
      <c r="AP316" s="2755" t="s">
        <v>33</v>
      </c>
      <c r="AQ316" s="3550"/>
      <c r="AR316" s="3537"/>
      <c r="BV316" s="3"/>
      <c r="BW316" s="3"/>
      <c r="CH316" s="14"/>
      <c r="CI316" s="14"/>
      <c r="CJ316" s="14"/>
      <c r="CK316" s="14"/>
      <c r="CL316" s="14"/>
      <c r="CM316" s="14"/>
      <c r="CN316" s="14"/>
    </row>
    <row r="317" spans="1:92" ht="16.350000000000001" customHeight="1" x14ac:dyDescent="0.2">
      <c r="A317" s="3615" t="s">
        <v>46</v>
      </c>
      <c r="B317" s="3787"/>
      <c r="C317" s="3617"/>
      <c r="D317" s="2225">
        <f>SUM(E317:F317)</f>
        <v>0</v>
      </c>
      <c r="E317" s="2226">
        <f>SUM(G317+I317+K317+M317+O317+Q317+S317+U317+W317+Y317+AA317+AC317+AE317+AG317+AI317+AK317+AM317+AO317)</f>
        <v>0</v>
      </c>
      <c r="F317" s="2226">
        <f>SUM(H317+J317+L317+N317+P317+R317+T317+V317+X317+Z317+AB317+AD317+AF317+AH317+AJ317+AL317+AN317+AP317)</f>
        <v>0</v>
      </c>
      <c r="G317" s="2227"/>
      <c r="H317" s="60"/>
      <c r="I317" s="2227"/>
      <c r="J317" s="60"/>
      <c r="K317" s="2227"/>
      <c r="L317" s="60"/>
      <c r="M317" s="2227"/>
      <c r="N317" s="60"/>
      <c r="O317" s="2227"/>
      <c r="P317" s="60"/>
      <c r="Q317" s="2227"/>
      <c r="R317" s="60"/>
      <c r="S317" s="2227"/>
      <c r="T317" s="60"/>
      <c r="U317" s="2227"/>
      <c r="V317" s="60"/>
      <c r="W317" s="2227"/>
      <c r="X317" s="60"/>
      <c r="Y317" s="2227"/>
      <c r="Z317" s="60"/>
      <c r="AA317" s="2227"/>
      <c r="AB317" s="60"/>
      <c r="AC317" s="2227"/>
      <c r="AD317" s="60"/>
      <c r="AE317" s="2227"/>
      <c r="AF317" s="60"/>
      <c r="AG317" s="2227"/>
      <c r="AH317" s="60"/>
      <c r="AI317" s="2227"/>
      <c r="AJ317" s="60"/>
      <c r="AK317" s="2227"/>
      <c r="AL317" s="60"/>
      <c r="AM317" s="2227"/>
      <c r="AN317" s="60"/>
      <c r="AO317" s="2227"/>
      <c r="AP317" s="64"/>
      <c r="AQ317" s="319"/>
      <c r="AR317" s="651"/>
      <c r="AS317" s="671" t="str">
        <f t="shared" ref="AS317:AS321" si="192">$CA317&amp;$CB317&amp;$CC317&amp;$CD317&amp;$CE317&amp;$CF317&amp;$CG317</f>
        <v/>
      </c>
      <c r="BV317" s="3"/>
      <c r="BW317" s="3"/>
      <c r="CA317" s="31" t="str">
        <f>IF(CH317=1,"* Las actividades de 60 años NO DEBE ser mayor que el de 60-64 Años. ","")</f>
        <v/>
      </c>
      <c r="CB317" s="31" t="str">
        <f>IF(AND(D317&lt;&gt;0,AQ317=""),"* Recuerde que las Embarazadas deben ser incluídas en el ingreso por rango Etario (Digite CEROS si no tiene). ",IF(F317&lt;AQ317,"* Las Embarazadas NO DEBEN ser mayor al total de Mujeres. ",""))</f>
        <v/>
      </c>
      <c r="CH317" s="32">
        <f>IF((AK317+AL317)&lt;AR317,1,0)</f>
        <v>0</v>
      </c>
      <c r="CI317" s="32">
        <f>IF(AND(D317&lt;&gt;0,AQ317=""),1,IF(F317&lt;AQ317,1,0))</f>
        <v>0</v>
      </c>
      <c r="CK317" s="14"/>
      <c r="CL317" s="14"/>
      <c r="CM317" s="14"/>
      <c r="CN317" s="14"/>
    </row>
    <row r="318" spans="1:92" ht="16.350000000000001" customHeight="1" x14ac:dyDescent="0.2">
      <c r="A318" s="3618" t="s">
        <v>279</v>
      </c>
      <c r="B318" s="3619"/>
      <c r="C318" s="3620"/>
      <c r="D318" s="2228">
        <f t="shared" ref="D318:D320" si="193">SUM(E318:F318)</f>
        <v>0</v>
      </c>
      <c r="E318" s="2229">
        <f t="shared" ref="E318:F320" si="194">SUM(G318+I318+K318+M318+O318+Q318+S318+U318+W318+Y318+AA318+AC318+AE318+AG318+AI318+AK318+AM318+AO318)</f>
        <v>0</v>
      </c>
      <c r="F318" s="2229">
        <f t="shared" si="194"/>
        <v>0</v>
      </c>
      <c r="G318" s="2230"/>
      <c r="H318" s="2231"/>
      <c r="I318" s="2230"/>
      <c r="J318" s="2231"/>
      <c r="K318" s="2230"/>
      <c r="L318" s="2231"/>
      <c r="M318" s="2230"/>
      <c r="N318" s="2231"/>
      <c r="O318" s="2230"/>
      <c r="P318" s="2231"/>
      <c r="Q318" s="2230"/>
      <c r="R318" s="2231"/>
      <c r="S318" s="2230"/>
      <c r="T318" s="2231"/>
      <c r="U318" s="2230"/>
      <c r="V318" s="2231"/>
      <c r="W318" s="2230"/>
      <c r="X318" s="2231"/>
      <c r="Y318" s="2230"/>
      <c r="Z318" s="2231"/>
      <c r="AA318" s="2230"/>
      <c r="AB318" s="2231"/>
      <c r="AC318" s="2230"/>
      <c r="AD318" s="2231"/>
      <c r="AE318" s="2230"/>
      <c r="AF318" s="2231"/>
      <c r="AG318" s="2230"/>
      <c r="AH318" s="2231"/>
      <c r="AI318" s="2230"/>
      <c r="AJ318" s="2231"/>
      <c r="AK318" s="2230"/>
      <c r="AL318" s="2231"/>
      <c r="AM318" s="2230"/>
      <c r="AN318" s="2231"/>
      <c r="AO318" s="2230"/>
      <c r="AP318" s="2232"/>
      <c r="AQ318" s="2233"/>
      <c r="AR318" s="2234"/>
      <c r="AS318" s="671" t="str">
        <f t="shared" si="192"/>
        <v/>
      </c>
      <c r="BV318" s="3"/>
      <c r="BW318" s="3"/>
      <c r="CA318" s="31" t="str">
        <f t="shared" ref="CA318:CA321" si="195">IF(CH318=1,"* Las actividades de 60 años NO DEBE ser mayor que el de 60-64 Años. ","")</f>
        <v/>
      </c>
      <c r="CB318" s="31" t="str">
        <f t="shared" ref="CB318:CB321" si="196">IF(AND(D318&lt;&gt;0,AQ318=""),"* Recuerde que las Embarazadas deben ser incluídas en el ingreso por rango Etario (Digite CEROS si no tiene). ",IF(F318&lt;AQ318,"* Las Embarazadas NO DEBEN ser mayor al total de Mujeres. ",""))</f>
        <v/>
      </c>
      <c r="CH318" s="32">
        <f t="shared" ref="CH318:CH321" si="197">IF((AK318+AL318)&lt;AR318,1,0)</f>
        <v>0</v>
      </c>
      <c r="CI318" s="32">
        <f t="shared" ref="CI318:CI321" si="198">IF(AND(D318&lt;&gt;0,AQ318=""),1,IF(F318&lt;AQ318,1,0))</f>
        <v>0</v>
      </c>
      <c r="CK318" s="14"/>
      <c r="CL318" s="14"/>
      <c r="CM318" s="14"/>
      <c r="CN318" s="14"/>
    </row>
    <row r="319" spans="1:92" ht="16.350000000000001" customHeight="1" x14ac:dyDescent="0.2">
      <c r="A319" s="3618" t="s">
        <v>280</v>
      </c>
      <c r="B319" s="3619"/>
      <c r="C319" s="3620"/>
      <c r="D319" s="2228">
        <f t="shared" si="193"/>
        <v>0</v>
      </c>
      <c r="E319" s="2229">
        <f t="shared" si="194"/>
        <v>0</v>
      </c>
      <c r="F319" s="2229">
        <f t="shared" si="194"/>
        <v>0</v>
      </c>
      <c r="G319" s="2230"/>
      <c r="H319" s="2231"/>
      <c r="I319" s="2230"/>
      <c r="J319" s="2231"/>
      <c r="K319" s="2230"/>
      <c r="L319" s="2231"/>
      <c r="M319" s="2230"/>
      <c r="N319" s="2231"/>
      <c r="O319" s="2230"/>
      <c r="P319" s="2231"/>
      <c r="Q319" s="2230"/>
      <c r="R319" s="2231"/>
      <c r="S319" s="2230"/>
      <c r="T319" s="2231"/>
      <c r="U319" s="2230"/>
      <c r="V319" s="2231"/>
      <c r="W319" s="2230"/>
      <c r="X319" s="2231"/>
      <c r="Y319" s="2230"/>
      <c r="Z319" s="2231"/>
      <c r="AA319" s="2230"/>
      <c r="AB319" s="2231"/>
      <c r="AC319" s="2230"/>
      <c r="AD319" s="2231"/>
      <c r="AE319" s="2230"/>
      <c r="AF319" s="2231"/>
      <c r="AG319" s="2230"/>
      <c r="AH319" s="2231"/>
      <c r="AI319" s="2230"/>
      <c r="AJ319" s="2231"/>
      <c r="AK319" s="2230"/>
      <c r="AL319" s="2231"/>
      <c r="AM319" s="2230"/>
      <c r="AN319" s="2231"/>
      <c r="AO319" s="2230"/>
      <c r="AP319" s="2232"/>
      <c r="AQ319" s="2233"/>
      <c r="AR319" s="2234"/>
      <c r="AS319" s="671" t="str">
        <f t="shared" si="192"/>
        <v/>
      </c>
      <c r="BV319" s="3"/>
      <c r="BW319" s="3"/>
      <c r="CA319" s="31" t="str">
        <f t="shared" si="195"/>
        <v/>
      </c>
      <c r="CB319" s="31" t="str">
        <f t="shared" si="196"/>
        <v/>
      </c>
      <c r="CH319" s="32">
        <f t="shared" si="197"/>
        <v>0</v>
      </c>
      <c r="CI319" s="32">
        <f t="shared" si="198"/>
        <v>0</v>
      </c>
      <c r="CK319" s="14"/>
      <c r="CL319" s="14"/>
      <c r="CM319" s="14"/>
      <c r="CN319" s="14"/>
    </row>
    <row r="320" spans="1:92" ht="16.350000000000001" customHeight="1" x14ac:dyDescent="0.2">
      <c r="A320" s="3621" t="s">
        <v>43</v>
      </c>
      <c r="B320" s="3622"/>
      <c r="C320" s="3623"/>
      <c r="D320" s="2228">
        <f t="shared" si="193"/>
        <v>0</v>
      </c>
      <c r="E320" s="2229">
        <f t="shared" si="194"/>
        <v>0</v>
      </c>
      <c r="F320" s="2229">
        <f t="shared" si="194"/>
        <v>0</v>
      </c>
      <c r="G320" s="2230"/>
      <c r="H320" s="2231"/>
      <c r="I320" s="2230"/>
      <c r="J320" s="2231"/>
      <c r="K320" s="2230"/>
      <c r="L320" s="2231"/>
      <c r="M320" s="2230"/>
      <c r="N320" s="2231"/>
      <c r="O320" s="2230"/>
      <c r="P320" s="2231"/>
      <c r="Q320" s="2230"/>
      <c r="R320" s="2231"/>
      <c r="S320" s="2230"/>
      <c r="T320" s="2231"/>
      <c r="U320" s="2230"/>
      <c r="V320" s="2231"/>
      <c r="W320" s="2230"/>
      <c r="X320" s="2231"/>
      <c r="Y320" s="2230"/>
      <c r="Z320" s="2231"/>
      <c r="AA320" s="2230"/>
      <c r="AB320" s="2231"/>
      <c r="AC320" s="2230"/>
      <c r="AD320" s="2231"/>
      <c r="AE320" s="2230"/>
      <c r="AF320" s="2231"/>
      <c r="AG320" s="2230"/>
      <c r="AH320" s="2231"/>
      <c r="AI320" s="2230"/>
      <c r="AJ320" s="2231"/>
      <c r="AK320" s="2230"/>
      <c r="AL320" s="2231"/>
      <c r="AM320" s="2230"/>
      <c r="AN320" s="2231"/>
      <c r="AO320" s="2230"/>
      <c r="AP320" s="2232"/>
      <c r="AQ320" s="2235"/>
      <c r="AR320" s="2236"/>
      <c r="AS320" s="671" t="str">
        <f t="shared" si="192"/>
        <v/>
      </c>
      <c r="BV320" s="3"/>
      <c r="BW320" s="3"/>
      <c r="CA320" s="31" t="str">
        <f t="shared" si="195"/>
        <v/>
      </c>
      <c r="CB320" s="31" t="str">
        <f t="shared" si="196"/>
        <v/>
      </c>
      <c r="CH320" s="32">
        <f t="shared" si="197"/>
        <v>0</v>
      </c>
      <c r="CI320" s="32">
        <f t="shared" si="198"/>
        <v>0</v>
      </c>
      <c r="CK320" s="14"/>
      <c r="CL320" s="14"/>
      <c r="CM320" s="14"/>
      <c r="CN320" s="14"/>
    </row>
    <row r="321" spans="1:92" ht="16.350000000000001" customHeight="1" x14ac:dyDescent="0.2">
      <c r="A321" s="3624" t="s">
        <v>281</v>
      </c>
      <c r="B321" s="3625"/>
      <c r="C321" s="3626"/>
      <c r="D321" s="2237">
        <f>SUM(E321:F321)</f>
        <v>0</v>
      </c>
      <c r="E321" s="2238">
        <f>SUM(G321+I321+K321+M321+O321+Q321+S321+U321+W321+Y321+AA321+AC321+AE321+AG321+AI321+AK321+AM321+AO321)</f>
        <v>0</v>
      </c>
      <c r="F321" s="2238">
        <f>SUM(H321+J321+L321+N321+P321+R321+T321+V321+X321+Z321+AB321+AD321+AF321+AH321+AJ321+AL321+AN321+AP321)</f>
        <v>0</v>
      </c>
      <c r="G321" s="2239"/>
      <c r="H321" s="2240"/>
      <c r="I321" s="2239"/>
      <c r="J321" s="2240"/>
      <c r="K321" s="2239"/>
      <c r="L321" s="2240"/>
      <c r="M321" s="2239"/>
      <c r="N321" s="2240"/>
      <c r="O321" s="2239"/>
      <c r="P321" s="2240"/>
      <c r="Q321" s="2239"/>
      <c r="R321" s="2240"/>
      <c r="S321" s="2239"/>
      <c r="T321" s="2240"/>
      <c r="U321" s="2239"/>
      <c r="V321" s="2240"/>
      <c r="W321" s="2239"/>
      <c r="X321" s="2240"/>
      <c r="Y321" s="2239"/>
      <c r="Z321" s="2240"/>
      <c r="AA321" s="2239"/>
      <c r="AB321" s="2240"/>
      <c r="AC321" s="2239"/>
      <c r="AD321" s="2240"/>
      <c r="AE321" s="2239"/>
      <c r="AF321" s="2240"/>
      <c r="AG321" s="2239"/>
      <c r="AH321" s="2240"/>
      <c r="AI321" s="2239"/>
      <c r="AJ321" s="2240"/>
      <c r="AK321" s="2239"/>
      <c r="AL321" s="2240"/>
      <c r="AM321" s="2239"/>
      <c r="AN321" s="2240"/>
      <c r="AO321" s="2239"/>
      <c r="AP321" s="2241"/>
      <c r="AQ321" s="2242"/>
      <c r="AR321" s="2243"/>
      <c r="AS321" s="671" t="str">
        <f t="shared" si="192"/>
        <v/>
      </c>
      <c r="BV321" s="3"/>
      <c r="BW321" s="3"/>
      <c r="CA321" s="31" t="str">
        <f t="shared" si="195"/>
        <v/>
      </c>
      <c r="CB321" s="31" t="str">
        <f t="shared" si="196"/>
        <v/>
      </c>
      <c r="CH321" s="32">
        <f t="shared" si="197"/>
        <v>0</v>
      </c>
      <c r="CI321" s="32">
        <f t="shared" si="198"/>
        <v>0</v>
      </c>
      <c r="CK321" s="14"/>
      <c r="CL321" s="14"/>
      <c r="CM321" s="14"/>
      <c r="CN321" s="14"/>
    </row>
    <row r="322" spans="1:92" ht="30.75" customHeight="1" x14ac:dyDescent="0.2">
      <c r="A322" s="237" t="s">
        <v>282</v>
      </c>
      <c r="B322" s="593"/>
      <c r="C322" s="593"/>
      <c r="D322" s="594"/>
      <c r="E322" s="2757"/>
      <c r="F322" s="2758"/>
      <c r="G322" s="9"/>
      <c r="H322" s="9"/>
      <c r="I322" s="9"/>
      <c r="J322" s="9"/>
      <c r="Q322" s="9" t="s">
        <v>283</v>
      </c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BV322" s="3"/>
      <c r="BW322" s="3"/>
      <c r="CH322" s="14"/>
      <c r="CI322" s="14"/>
      <c r="CJ322" s="14"/>
      <c r="CK322" s="14"/>
      <c r="CL322" s="14"/>
      <c r="CM322" s="14"/>
      <c r="CN322" s="14"/>
    </row>
    <row r="323" spans="1:92" ht="16.350000000000001" customHeight="1" x14ac:dyDescent="0.2">
      <c r="A323" s="3854" t="s">
        <v>260</v>
      </c>
      <c r="B323" s="3854" t="s">
        <v>284</v>
      </c>
      <c r="C323" s="3854" t="s">
        <v>285</v>
      </c>
      <c r="D323" s="3854" t="s">
        <v>286</v>
      </c>
      <c r="E323" s="3854" t="s">
        <v>287</v>
      </c>
      <c r="F323" s="9"/>
      <c r="G323" s="9"/>
      <c r="H323" s="9"/>
      <c r="I323" s="9"/>
      <c r="J323" s="9"/>
      <c r="BV323" s="3"/>
      <c r="BW323" s="3"/>
      <c r="CH323" s="14"/>
      <c r="CI323" s="14"/>
      <c r="CJ323" s="14"/>
      <c r="CK323" s="14"/>
      <c r="CL323" s="14"/>
      <c r="CM323" s="14"/>
      <c r="CN323" s="14"/>
    </row>
    <row r="324" spans="1:92" ht="32.1" customHeight="1" x14ac:dyDescent="0.2">
      <c r="A324" s="2912"/>
      <c r="B324" s="2912"/>
      <c r="C324" s="2912"/>
      <c r="D324" s="2912"/>
      <c r="E324" s="2912"/>
      <c r="F324" s="9"/>
      <c r="G324" s="9"/>
      <c r="H324" s="9"/>
      <c r="I324" s="9"/>
      <c r="J324" s="9"/>
      <c r="BV324" s="3"/>
      <c r="BW324" s="3"/>
      <c r="CH324" s="14"/>
      <c r="CI324" s="14"/>
      <c r="CJ324" s="14"/>
      <c r="CK324" s="14"/>
      <c r="CL324" s="14"/>
      <c r="CM324" s="14"/>
      <c r="CN324" s="14"/>
    </row>
    <row r="325" spans="1:92" ht="16.350000000000001" customHeight="1" x14ac:dyDescent="0.2">
      <c r="A325" s="2912"/>
      <c r="B325" s="2912"/>
      <c r="C325" s="2912"/>
      <c r="D325" s="2912"/>
      <c r="E325" s="2912"/>
      <c r="F325" s="9"/>
      <c r="G325" s="9"/>
      <c r="H325" s="9"/>
      <c r="I325" s="9"/>
      <c r="J325" s="9"/>
      <c r="BV325" s="3"/>
      <c r="BW325" s="3"/>
      <c r="CH325" s="14"/>
      <c r="CI325" s="14"/>
      <c r="CJ325" s="14"/>
      <c r="CK325" s="14"/>
      <c r="CL325" s="14"/>
      <c r="CM325" s="14"/>
      <c r="CN325" s="14"/>
    </row>
    <row r="326" spans="1:92" ht="16.350000000000001" customHeight="1" x14ac:dyDescent="0.2">
      <c r="A326" s="3537"/>
      <c r="B326" s="3537"/>
      <c r="C326" s="3537"/>
      <c r="D326" s="3537"/>
      <c r="E326" s="3537"/>
      <c r="F326" s="9"/>
      <c r="G326" s="9"/>
      <c r="H326" s="9"/>
      <c r="I326" s="9"/>
      <c r="J326" s="9"/>
      <c r="BV326" s="3"/>
      <c r="BW326" s="3"/>
      <c r="CH326" s="14"/>
      <c r="CI326" s="14"/>
      <c r="CJ326" s="14"/>
      <c r="CK326" s="14"/>
      <c r="CL326" s="14"/>
      <c r="CM326" s="14"/>
      <c r="CN326" s="14"/>
    </row>
    <row r="327" spans="1:92" ht="16.350000000000001" customHeight="1" x14ac:dyDescent="0.2">
      <c r="A327" s="2759" t="s">
        <v>288</v>
      </c>
      <c r="B327" s="2644"/>
      <c r="C327" s="2247"/>
      <c r="D327" s="2760">
        <f>SUM(D328:D330)</f>
        <v>0</v>
      </c>
      <c r="E327" s="2760">
        <f>SUM(E328:E330)</f>
        <v>0</v>
      </c>
      <c r="F327" s="9"/>
      <c r="G327" s="9"/>
      <c r="H327" s="9"/>
      <c r="I327" s="9"/>
      <c r="J327" s="9"/>
      <c r="BV327" s="3"/>
      <c r="BW327" s="3"/>
      <c r="CH327" s="14"/>
      <c r="CI327" s="14"/>
      <c r="CJ327" s="14"/>
      <c r="CK327" s="14"/>
      <c r="CL327" s="14"/>
      <c r="CM327" s="14"/>
      <c r="CN327" s="14"/>
    </row>
    <row r="328" spans="1:92" ht="16.350000000000001" customHeight="1" x14ac:dyDescent="0.2">
      <c r="A328" s="2226" t="s">
        <v>289</v>
      </c>
      <c r="B328" s="2646"/>
      <c r="C328" s="2250"/>
      <c r="D328" s="2647"/>
      <c r="E328" s="2252"/>
      <c r="F328" s="9"/>
      <c r="G328" s="9"/>
      <c r="H328" s="9"/>
      <c r="I328" s="9"/>
      <c r="J328" s="9"/>
      <c r="BV328" s="3"/>
      <c r="BW328" s="3"/>
      <c r="CH328" s="14"/>
      <c r="CI328" s="14"/>
      <c r="CJ328" s="14"/>
      <c r="CK328" s="14"/>
      <c r="CL328" s="14"/>
      <c r="CM328" s="14"/>
      <c r="CN328" s="14"/>
    </row>
    <row r="329" spans="1:92" ht="16.350000000000001" customHeight="1" x14ac:dyDescent="0.2">
      <c r="A329" s="2229" t="s">
        <v>290</v>
      </c>
      <c r="B329" s="2253"/>
      <c r="C329" s="2254"/>
      <c r="D329" s="2255"/>
      <c r="E329" s="2234"/>
      <c r="F329" s="9"/>
      <c r="G329" s="9"/>
      <c r="H329" s="9"/>
      <c r="I329" s="9"/>
      <c r="J329" s="9"/>
      <c r="BV329" s="3"/>
      <c r="BW329" s="3"/>
      <c r="CH329" s="14"/>
      <c r="CI329" s="14"/>
      <c r="CJ329" s="14"/>
      <c r="CK329" s="14"/>
      <c r="CL329" s="14"/>
      <c r="CM329" s="14"/>
      <c r="CN329" s="14"/>
    </row>
    <row r="330" spans="1:92" ht="16.350000000000001" customHeight="1" x14ac:dyDescent="0.2">
      <c r="A330" s="2238" t="s">
        <v>291</v>
      </c>
      <c r="B330" s="2256"/>
      <c r="C330" s="2257"/>
      <c r="D330" s="2258"/>
      <c r="E330" s="2243"/>
      <c r="F330" s="9"/>
      <c r="G330" s="9"/>
      <c r="H330" s="9"/>
      <c r="I330" s="9"/>
      <c r="J330" s="9"/>
      <c r="BV330" s="3"/>
      <c r="BW330" s="3"/>
      <c r="CH330" s="14"/>
      <c r="CI330" s="14"/>
      <c r="CJ330" s="14"/>
      <c r="CK330" s="14"/>
      <c r="CL330" s="14"/>
      <c r="CM330" s="14"/>
      <c r="CN330" s="14"/>
    </row>
    <row r="331" spans="1:92" ht="33.75" customHeight="1" x14ac:dyDescent="0.2">
      <c r="A331" s="237" t="s">
        <v>292</v>
      </c>
      <c r="B331" s="661"/>
      <c r="C331" s="661"/>
      <c r="D331" s="662"/>
      <c r="E331" s="608"/>
      <c r="F331" s="9"/>
      <c r="G331" s="9"/>
      <c r="H331" s="9"/>
      <c r="I331" s="9"/>
      <c r="J331" s="9"/>
      <c r="BV331" s="3"/>
      <c r="BW331" s="3"/>
      <c r="CH331" s="14"/>
      <c r="CI331" s="14"/>
      <c r="CJ331" s="14"/>
      <c r="CK331" s="14"/>
      <c r="CL331" s="14"/>
      <c r="CM331" s="14"/>
      <c r="CN331" s="14"/>
    </row>
    <row r="332" spans="1:92" ht="38.25" customHeight="1" x14ac:dyDescent="0.2">
      <c r="A332" s="3855" t="s">
        <v>293</v>
      </c>
      <c r="B332" s="3856"/>
      <c r="C332" s="2761" t="s">
        <v>294</v>
      </c>
      <c r="D332" s="2761" t="s">
        <v>295</v>
      </c>
      <c r="E332" s="2761" t="s">
        <v>296</v>
      </c>
      <c r="F332" s="9"/>
      <c r="G332" s="9"/>
      <c r="H332" s="9"/>
      <c r="I332" s="9"/>
      <c r="J332" s="9"/>
      <c r="BV332" s="3"/>
      <c r="BW332" s="3"/>
    </row>
    <row r="333" spans="1:92" x14ac:dyDescent="0.2">
      <c r="A333" s="3606" t="s">
        <v>93</v>
      </c>
      <c r="B333" s="3607"/>
      <c r="C333" s="2252"/>
      <c r="D333" s="2252"/>
      <c r="E333" s="2252"/>
      <c r="F333" s="9"/>
      <c r="G333" s="9"/>
      <c r="H333" s="9"/>
      <c r="I333" s="9"/>
      <c r="J333" s="9"/>
      <c r="BV333" s="3"/>
      <c r="BW333" s="3"/>
    </row>
    <row r="334" spans="1:92" ht="14.25" customHeight="1" x14ac:dyDescent="0.2">
      <c r="A334" s="3608" t="s">
        <v>105</v>
      </c>
      <c r="B334" s="3609"/>
      <c r="C334" s="2234"/>
      <c r="D334" s="2234"/>
      <c r="E334" s="2234"/>
      <c r="F334" s="9"/>
      <c r="G334" s="9"/>
      <c r="H334" s="9"/>
      <c r="I334" s="9"/>
      <c r="J334" s="9"/>
      <c r="BV334" s="3"/>
      <c r="BW334" s="3"/>
    </row>
    <row r="335" spans="1:92" ht="16.350000000000001" customHeight="1" x14ac:dyDescent="0.2">
      <c r="A335" s="3610" t="s">
        <v>297</v>
      </c>
      <c r="B335" s="3611"/>
      <c r="C335" s="2234"/>
      <c r="D335" s="2234"/>
      <c r="E335" s="2234"/>
      <c r="F335" s="9"/>
      <c r="G335" s="9"/>
      <c r="H335" s="9"/>
      <c r="I335" s="9"/>
      <c r="J335" s="9"/>
      <c r="BV335" s="3"/>
      <c r="BW335" s="3"/>
    </row>
    <row r="336" spans="1:92" ht="16.350000000000001" customHeight="1" x14ac:dyDescent="0.2">
      <c r="A336" s="3608" t="s">
        <v>270</v>
      </c>
      <c r="B336" s="3609"/>
      <c r="C336" s="2234"/>
      <c r="D336" s="2234"/>
      <c r="E336" s="2234"/>
      <c r="F336" s="9"/>
      <c r="G336" s="9"/>
      <c r="H336" s="9"/>
      <c r="I336" s="9"/>
      <c r="J336" s="9"/>
      <c r="BV336" s="3"/>
      <c r="BW336" s="3"/>
    </row>
    <row r="337" spans="1:75" ht="16.350000000000001" customHeight="1" x14ac:dyDescent="0.2">
      <c r="A337" s="3608" t="s">
        <v>104</v>
      </c>
      <c r="B337" s="3609"/>
      <c r="C337" s="2234"/>
      <c r="D337" s="2234"/>
      <c r="E337" s="2234"/>
      <c r="F337" s="9"/>
      <c r="G337" s="9"/>
      <c r="H337" s="9"/>
      <c r="I337" s="9"/>
      <c r="J337" s="9"/>
      <c r="BV337" s="3"/>
      <c r="BW337" s="3"/>
    </row>
    <row r="338" spans="1:75" ht="16.350000000000001" customHeight="1" x14ac:dyDescent="0.2">
      <c r="A338" s="3608" t="s">
        <v>94</v>
      </c>
      <c r="B338" s="3609"/>
      <c r="C338" s="2234"/>
      <c r="D338" s="2234"/>
      <c r="E338" s="2234"/>
      <c r="F338" s="9"/>
      <c r="G338" s="9"/>
      <c r="H338" s="9"/>
      <c r="I338" s="9"/>
      <c r="J338" s="9"/>
      <c r="BV338" s="3"/>
      <c r="BW338" s="3"/>
    </row>
    <row r="339" spans="1:75" ht="16.350000000000001" customHeight="1" x14ac:dyDescent="0.2">
      <c r="A339" s="2899" t="s">
        <v>99</v>
      </c>
      <c r="B339" s="2900"/>
      <c r="C339" s="2234"/>
      <c r="D339" s="2234"/>
      <c r="E339" s="2234"/>
      <c r="F339" s="9"/>
      <c r="G339" s="9"/>
      <c r="H339" s="9"/>
      <c r="I339" s="9"/>
      <c r="J339" s="9"/>
      <c r="BV339" s="3"/>
      <c r="BW339" s="3"/>
    </row>
    <row r="340" spans="1:75" ht="16.350000000000001" customHeight="1" x14ac:dyDescent="0.2">
      <c r="A340" s="3602" t="s">
        <v>108</v>
      </c>
      <c r="B340" s="3603"/>
      <c r="C340" s="2234"/>
      <c r="D340" s="2234"/>
      <c r="E340" s="2234"/>
      <c r="F340" s="9"/>
      <c r="G340" s="9"/>
      <c r="H340" s="9"/>
      <c r="I340" s="9"/>
      <c r="J340" s="9"/>
      <c r="BV340" s="3"/>
      <c r="BW340" s="3"/>
    </row>
    <row r="341" spans="1:75" ht="16.350000000000001" customHeight="1" x14ac:dyDescent="0.2">
      <c r="A341" s="3602" t="s">
        <v>106</v>
      </c>
      <c r="B341" s="3603"/>
      <c r="C341" s="2234"/>
      <c r="D341" s="2234"/>
      <c r="E341" s="2234"/>
      <c r="F341" s="9"/>
      <c r="G341" s="9"/>
      <c r="H341" s="9"/>
      <c r="I341" s="9"/>
      <c r="J341" s="9"/>
      <c r="BV341" s="3"/>
      <c r="BW341" s="3"/>
    </row>
    <row r="342" spans="1:75" ht="14.25" customHeight="1" x14ac:dyDescent="0.2">
      <c r="A342" s="3604" t="s">
        <v>107</v>
      </c>
      <c r="B342" s="3605"/>
      <c r="C342" s="2243"/>
      <c r="D342" s="2243"/>
      <c r="E342" s="2243"/>
      <c r="F342" s="9"/>
      <c r="G342" s="9"/>
      <c r="H342" s="9"/>
      <c r="I342" s="9"/>
      <c r="J342" s="9"/>
      <c r="BV342" s="3"/>
      <c r="BW342" s="3"/>
    </row>
    <row r="343" spans="1:75" x14ac:dyDescent="0.2">
      <c r="BV343" s="3"/>
      <c r="BW343" s="3"/>
    </row>
    <row r="344" spans="1:75" x14ac:dyDescent="0.2">
      <c r="BV344" s="3"/>
      <c r="BW344" s="3"/>
    </row>
    <row r="345" spans="1:75" x14ac:dyDescent="0.2">
      <c r="BV345" s="3"/>
      <c r="BW345" s="3"/>
    </row>
    <row r="346" spans="1:75" x14ac:dyDescent="0.2">
      <c r="BV346" s="3"/>
      <c r="BW346" s="3"/>
    </row>
    <row r="347" spans="1:75" x14ac:dyDescent="0.2">
      <c r="BV347" s="3"/>
      <c r="BW347" s="3"/>
    </row>
    <row r="348" spans="1:75" x14ac:dyDescent="0.2">
      <c r="BV348" s="3"/>
      <c r="BW348" s="3"/>
    </row>
    <row r="349" spans="1:75" x14ac:dyDescent="0.2">
      <c r="BV349" s="3"/>
      <c r="BW349" s="3"/>
    </row>
    <row r="350" spans="1:75" x14ac:dyDescent="0.2">
      <c r="BV350" s="3"/>
      <c r="BW350" s="3"/>
    </row>
    <row r="351" spans="1:75" x14ac:dyDescent="0.2">
      <c r="BV351" s="3"/>
      <c r="BW351" s="3"/>
    </row>
    <row r="352" spans="1:75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1:98" x14ac:dyDescent="0.2">
      <c r="BV369" s="3"/>
      <c r="BW369" s="3"/>
    </row>
    <row r="370" spans="1:98" x14ac:dyDescent="0.2">
      <c r="BV370" s="3"/>
      <c r="BW370" s="3"/>
    </row>
    <row r="371" spans="1:98" x14ac:dyDescent="0.2">
      <c r="BV371" s="3"/>
      <c r="BW371" s="3"/>
    </row>
    <row r="372" spans="1:98" x14ac:dyDescent="0.2">
      <c r="BV372" s="3"/>
      <c r="BW372" s="3"/>
    </row>
    <row r="373" spans="1:98" x14ac:dyDescent="0.2">
      <c r="BV373" s="3"/>
      <c r="BW373" s="3"/>
    </row>
    <row r="374" spans="1:98" x14ac:dyDescent="0.2">
      <c r="BV374" s="3"/>
      <c r="BW374" s="3"/>
    </row>
    <row r="375" spans="1:98" x14ac:dyDescent="0.2">
      <c r="BV375" s="3"/>
      <c r="BW375" s="3"/>
    </row>
    <row r="376" spans="1:98" x14ac:dyDescent="0.2">
      <c r="BV376" s="3"/>
      <c r="BW376" s="3"/>
    </row>
    <row r="377" spans="1:98" x14ac:dyDescent="0.2">
      <c r="BV377" s="3"/>
      <c r="BW377" s="3"/>
    </row>
    <row r="378" spans="1:98" s="610" customFormat="1" hidden="1" x14ac:dyDescent="0.2">
      <c r="A378" s="610">
        <f>SUM(D12:D15,D36,D64,D67:I77,D85:D86,D145,D159,D164:D198,D203:D206,D213:D216,D307:D312,D317:D321,B327:C327,D328:E330,C333:C342)</f>
        <v>2094</v>
      </c>
      <c r="B378" s="610">
        <f>SUM(CH9:CN342)</f>
        <v>0</v>
      </c>
      <c r="AQ378" s="2"/>
      <c r="AR378" s="2"/>
      <c r="AS378" s="2"/>
      <c r="AT378" s="2"/>
      <c r="AU378" s="2"/>
      <c r="AV378" s="2"/>
      <c r="AW378" s="2"/>
      <c r="BV378" s="611"/>
      <c r="BW378" s="611"/>
      <c r="BX378" s="611"/>
      <c r="BY378" s="611"/>
      <c r="BZ378" s="611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</row>
    <row r="379" spans="1:98" ht="12" customHeight="1" x14ac:dyDescent="0.2">
      <c r="AQ379" s="610"/>
      <c r="AR379" s="610"/>
      <c r="AS379" s="610"/>
      <c r="AT379" s="610"/>
      <c r="AU379" s="610"/>
      <c r="AV379" s="610"/>
      <c r="AW379" s="610"/>
      <c r="BV379" s="3"/>
      <c r="BW379" s="3"/>
    </row>
    <row r="381" spans="1:98" x14ac:dyDescent="0.2">
      <c r="BV381" s="3"/>
      <c r="BW381" s="3"/>
    </row>
    <row r="382" spans="1:98" x14ac:dyDescent="0.2">
      <c r="BV382" s="3"/>
      <c r="BW382" s="3"/>
    </row>
    <row r="383" spans="1:98" x14ac:dyDescent="0.2">
      <c r="BV383" s="3"/>
      <c r="BW383" s="3"/>
    </row>
    <row r="384" spans="1:98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  <row r="395" spans="74:75" x14ac:dyDescent="0.2">
      <c r="BV395" s="3"/>
      <c r="BW395" s="3"/>
    </row>
    <row r="396" spans="74:75" x14ac:dyDescent="0.2">
      <c r="BV396" s="3"/>
      <c r="BW396" s="3"/>
    </row>
    <row r="397" spans="74:75" x14ac:dyDescent="0.2">
      <c r="BV397" s="3"/>
      <c r="BW397" s="3"/>
    </row>
    <row r="398" spans="74:75" x14ac:dyDescent="0.2">
      <c r="BV398" s="3"/>
      <c r="BW398" s="3"/>
    </row>
    <row r="399" spans="74:75" x14ac:dyDescent="0.2">
      <c r="BV399" s="3"/>
      <c r="BW399" s="3"/>
    </row>
    <row r="400" spans="74:75" x14ac:dyDescent="0.2">
      <c r="BV400" s="3"/>
      <c r="BW400" s="3"/>
    </row>
    <row r="401" spans="74:75" x14ac:dyDescent="0.2">
      <c r="BV401" s="3"/>
      <c r="BW401" s="3"/>
    </row>
    <row r="402" spans="74:75" x14ac:dyDescent="0.2">
      <c r="BV402" s="3"/>
      <c r="BW402" s="3"/>
    </row>
    <row r="403" spans="74:75" x14ac:dyDescent="0.2">
      <c r="BV403" s="3"/>
      <c r="BW403" s="3"/>
    </row>
    <row r="404" spans="74:75" x14ac:dyDescent="0.2">
      <c r="BV404" s="3"/>
      <c r="BW404" s="3"/>
    </row>
    <row r="405" spans="74:75" x14ac:dyDescent="0.2">
      <c r="BV405" s="3"/>
      <c r="BW405" s="3"/>
    </row>
    <row r="406" spans="74:75" x14ac:dyDescent="0.2">
      <c r="BV406" s="3"/>
      <c r="BW406" s="3"/>
    </row>
    <row r="407" spans="74:75" x14ac:dyDescent="0.2">
      <c r="BV407" s="3"/>
      <c r="BW407" s="3"/>
    </row>
    <row r="408" spans="74:75" x14ac:dyDescent="0.2">
      <c r="BV408" s="3"/>
      <c r="BW408" s="3"/>
    </row>
    <row r="409" spans="74:75" x14ac:dyDescent="0.2">
      <c r="BV409" s="3"/>
      <c r="BW409" s="3"/>
    </row>
    <row r="410" spans="74:75" x14ac:dyDescent="0.2">
      <c r="BV410" s="3"/>
      <c r="BW410" s="3"/>
    </row>
    <row r="411" spans="74:75" x14ac:dyDescent="0.2">
      <c r="BV411" s="3"/>
      <c r="BW411" s="3"/>
    </row>
    <row r="412" spans="74:75" x14ac:dyDescent="0.2">
      <c r="BV412" s="3"/>
      <c r="BW412" s="3"/>
    </row>
    <row r="413" spans="74:75" x14ac:dyDescent="0.2">
      <c r="BV413" s="3"/>
      <c r="BW413" s="3"/>
    </row>
    <row r="414" spans="74:75" x14ac:dyDescent="0.2">
      <c r="BV414" s="3"/>
      <c r="BW414" s="3"/>
    </row>
    <row r="415" spans="74:75" x14ac:dyDescent="0.2">
      <c r="BV415" s="3"/>
      <c r="BW415" s="3"/>
    </row>
    <row r="416" spans="74:75" x14ac:dyDescent="0.2">
      <c r="BV416" s="3"/>
      <c r="BW416" s="3"/>
    </row>
    <row r="417" spans="74:75" x14ac:dyDescent="0.2">
      <c r="BV417" s="3"/>
      <c r="BW417" s="3"/>
    </row>
    <row r="418" spans="74:75" x14ac:dyDescent="0.2">
      <c r="BV418" s="3"/>
      <c r="BW418" s="3"/>
    </row>
    <row r="419" spans="74:75" x14ac:dyDescent="0.2">
      <c r="BV419" s="3"/>
      <c r="BW419" s="3"/>
    </row>
    <row r="420" spans="74:75" x14ac:dyDescent="0.2">
      <c r="BV420" s="3"/>
      <c r="BW420" s="3"/>
    </row>
    <row r="421" spans="74:75" x14ac:dyDescent="0.2">
      <c r="BV421" s="3"/>
      <c r="BW421" s="3"/>
    </row>
    <row r="422" spans="74:75" x14ac:dyDescent="0.2">
      <c r="BV422" s="3"/>
      <c r="BW422" s="3"/>
    </row>
    <row r="423" spans="74:75" x14ac:dyDescent="0.2">
      <c r="BV423" s="3"/>
      <c r="BW423" s="3"/>
    </row>
    <row r="424" spans="74:75" x14ac:dyDescent="0.2">
      <c r="BV424" s="3"/>
      <c r="BW424" s="3"/>
    </row>
    <row r="425" spans="74:75" x14ac:dyDescent="0.2">
      <c r="BV425" s="3"/>
      <c r="BW425" s="3"/>
    </row>
    <row r="426" spans="74:75" x14ac:dyDescent="0.2">
      <c r="BV426" s="3"/>
      <c r="BW426" s="3"/>
    </row>
    <row r="427" spans="74:75" x14ac:dyDescent="0.2">
      <c r="BV427" s="3"/>
      <c r="BW427" s="3"/>
    </row>
  </sheetData>
  <mergeCells count="554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G10:H10"/>
    <mergeCell ref="I10:J10"/>
    <mergeCell ref="K10:L10"/>
    <mergeCell ref="M10:N10"/>
    <mergeCell ref="O10:P10"/>
    <mergeCell ref="Q10:R10"/>
    <mergeCell ref="AE10:AF10"/>
    <mergeCell ref="AG10:AH10"/>
    <mergeCell ref="AI10:AJ10"/>
    <mergeCell ref="AK10:AL10"/>
    <mergeCell ref="AM10:AN10"/>
    <mergeCell ref="AO10:AP10"/>
    <mergeCell ref="S10:T10"/>
    <mergeCell ref="U10:V10"/>
    <mergeCell ref="W10:X10"/>
    <mergeCell ref="Y10:Z10"/>
    <mergeCell ref="AA10:AB10"/>
    <mergeCell ref="AC10:AD10"/>
    <mergeCell ref="G17:H17"/>
    <mergeCell ref="I17:J17"/>
    <mergeCell ref="K17:L17"/>
    <mergeCell ref="M17:N17"/>
    <mergeCell ref="O17:P17"/>
    <mergeCell ref="Q17:R17"/>
    <mergeCell ref="A12:C12"/>
    <mergeCell ref="A13:C13"/>
    <mergeCell ref="A14:C14"/>
    <mergeCell ref="A15:C15"/>
    <mergeCell ref="A17:C18"/>
    <mergeCell ref="D17:F17"/>
    <mergeCell ref="AW17:AW18"/>
    <mergeCell ref="AX17:AX18"/>
    <mergeCell ref="A19:C19"/>
    <mergeCell ref="A20:C20"/>
    <mergeCell ref="A21:C21"/>
    <mergeCell ref="A22:C22"/>
    <mergeCell ref="AQ17:AQ18"/>
    <mergeCell ref="AR17:AR18"/>
    <mergeCell ref="AS17:AS18"/>
    <mergeCell ref="AT17:AT18"/>
    <mergeCell ref="AU17:AU18"/>
    <mergeCell ref="AV17:AV18"/>
    <mergeCell ref="AE17:AF17"/>
    <mergeCell ref="AG17:AH17"/>
    <mergeCell ref="AI17:AJ17"/>
    <mergeCell ref="AK17:AL17"/>
    <mergeCell ref="AM17:AN17"/>
    <mergeCell ref="AO17:AP17"/>
    <mergeCell ref="S17:T17"/>
    <mergeCell ref="U17:V17"/>
    <mergeCell ref="W17:X17"/>
    <mergeCell ref="Y17:Z17"/>
    <mergeCell ref="AA17:AB17"/>
    <mergeCell ref="AC17:AD17"/>
    <mergeCell ref="A29:C29"/>
    <mergeCell ref="A30:C30"/>
    <mergeCell ref="A31:C31"/>
    <mergeCell ref="A32:C32"/>
    <mergeCell ref="A33:C33"/>
    <mergeCell ref="A34:C34"/>
    <mergeCell ref="A23:C23"/>
    <mergeCell ref="A24:C24"/>
    <mergeCell ref="A25:C25"/>
    <mergeCell ref="A26:C26"/>
    <mergeCell ref="A27:C27"/>
    <mergeCell ref="A28:C28"/>
    <mergeCell ref="AR38:AR40"/>
    <mergeCell ref="AS38:AS40"/>
    <mergeCell ref="AT38:AT40"/>
    <mergeCell ref="AU38:AU40"/>
    <mergeCell ref="AV38:AV40"/>
    <mergeCell ref="AW38:AW40"/>
    <mergeCell ref="A35:C35"/>
    <mergeCell ref="A36:C36"/>
    <mergeCell ref="A38:C40"/>
    <mergeCell ref="D38:F39"/>
    <mergeCell ref="G38:AP38"/>
    <mergeCell ref="AQ38:AQ40"/>
    <mergeCell ref="G39:H39"/>
    <mergeCell ref="I39:J39"/>
    <mergeCell ref="K39:L39"/>
    <mergeCell ref="M39:N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O39:P39"/>
    <mergeCell ref="Q39:R39"/>
    <mergeCell ref="S39:T39"/>
    <mergeCell ref="U39:V39"/>
    <mergeCell ref="W39:X39"/>
    <mergeCell ref="Y39:Z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A83:C84"/>
    <mergeCell ref="D83:F83"/>
    <mergeCell ref="A85:A86"/>
    <mergeCell ref="B85:C85"/>
    <mergeCell ref="B86:C86"/>
    <mergeCell ref="A88:C90"/>
    <mergeCell ref="D88:F89"/>
    <mergeCell ref="A76:C76"/>
    <mergeCell ref="A77:C77"/>
    <mergeCell ref="A78:C78"/>
    <mergeCell ref="A79:C79"/>
    <mergeCell ref="A80:C80"/>
    <mergeCell ref="A81:C81"/>
    <mergeCell ref="AI89:AJ89"/>
    <mergeCell ref="AK89:AL89"/>
    <mergeCell ref="AM89:AN89"/>
    <mergeCell ref="AT88:AT90"/>
    <mergeCell ref="AU88:AU90"/>
    <mergeCell ref="AV88:AV90"/>
    <mergeCell ref="G89:H89"/>
    <mergeCell ref="I89:J89"/>
    <mergeCell ref="K89:L89"/>
    <mergeCell ref="M89:N89"/>
    <mergeCell ref="O89:P89"/>
    <mergeCell ref="Q89:R89"/>
    <mergeCell ref="S89:T89"/>
    <mergeCell ref="G88:AN88"/>
    <mergeCell ref="AO88:AO90"/>
    <mergeCell ref="AP88:AP90"/>
    <mergeCell ref="AQ88:AQ90"/>
    <mergeCell ref="AR88:AR90"/>
    <mergeCell ref="AS88:AS90"/>
    <mergeCell ref="U89:V89"/>
    <mergeCell ref="W89:X89"/>
    <mergeCell ref="Y89:Z89"/>
    <mergeCell ref="AA89:AB89"/>
    <mergeCell ref="A91:C91"/>
    <mergeCell ref="A92:C92"/>
    <mergeCell ref="A93:C93"/>
    <mergeCell ref="A94:C94"/>
    <mergeCell ref="A95:C95"/>
    <mergeCell ref="A96:C96"/>
    <mergeCell ref="AC89:AD89"/>
    <mergeCell ref="AE89:AF89"/>
    <mergeCell ref="AG89:AH89"/>
    <mergeCell ref="A103:C103"/>
    <mergeCell ref="A104:C104"/>
    <mergeCell ref="A105:C105"/>
    <mergeCell ref="A106:C106"/>
    <mergeCell ref="A107:C107"/>
    <mergeCell ref="A108:C108"/>
    <mergeCell ref="A97:C97"/>
    <mergeCell ref="A98:C98"/>
    <mergeCell ref="A99:C99"/>
    <mergeCell ref="A100:C100"/>
    <mergeCell ref="A101:C101"/>
    <mergeCell ref="A102:C102"/>
    <mergeCell ref="A115:C115"/>
    <mergeCell ref="A116:C116"/>
    <mergeCell ref="A117:C117"/>
    <mergeCell ref="A118:C118"/>
    <mergeCell ref="A119:C119"/>
    <mergeCell ref="A120:C120"/>
    <mergeCell ref="A109:C109"/>
    <mergeCell ref="A110:C110"/>
    <mergeCell ref="A111:C111"/>
    <mergeCell ref="A112:C112"/>
    <mergeCell ref="A113:C113"/>
    <mergeCell ref="A114:C114"/>
    <mergeCell ref="A127:C127"/>
    <mergeCell ref="A128:C128"/>
    <mergeCell ref="A129:C129"/>
    <mergeCell ref="A130:C130"/>
    <mergeCell ref="A131:C131"/>
    <mergeCell ref="A132:C132"/>
    <mergeCell ref="A121:C121"/>
    <mergeCell ref="A122:C122"/>
    <mergeCell ref="A123:C123"/>
    <mergeCell ref="A124:C124"/>
    <mergeCell ref="A125:C125"/>
    <mergeCell ref="A126:C126"/>
    <mergeCell ref="A139:C139"/>
    <mergeCell ref="A140:C140"/>
    <mergeCell ref="A141:C141"/>
    <mergeCell ref="A142:C142"/>
    <mergeCell ref="A143:C143"/>
    <mergeCell ref="A144:C144"/>
    <mergeCell ref="A133:C133"/>
    <mergeCell ref="A134:C134"/>
    <mergeCell ref="A135:C135"/>
    <mergeCell ref="A136:C136"/>
    <mergeCell ref="A137:C137"/>
    <mergeCell ref="A138:C138"/>
    <mergeCell ref="AS147:AS149"/>
    <mergeCell ref="AT147:AT149"/>
    <mergeCell ref="AU147:AU149"/>
    <mergeCell ref="AV147:AV149"/>
    <mergeCell ref="AW147:AW149"/>
    <mergeCell ref="AX147:AX149"/>
    <mergeCell ref="A145:C145"/>
    <mergeCell ref="A147:C149"/>
    <mergeCell ref="D147:F148"/>
    <mergeCell ref="G147:AP147"/>
    <mergeCell ref="AQ147:AQ149"/>
    <mergeCell ref="AR147:AR149"/>
    <mergeCell ref="G148:H148"/>
    <mergeCell ref="I148:J148"/>
    <mergeCell ref="K148:L148"/>
    <mergeCell ref="M148:N148"/>
    <mergeCell ref="A154:C154"/>
    <mergeCell ref="A155:C155"/>
    <mergeCell ref="A156:C156"/>
    <mergeCell ref="A157:C157"/>
    <mergeCell ref="A158:C158"/>
    <mergeCell ref="A159:C159"/>
    <mergeCell ref="AM148:AN148"/>
    <mergeCell ref="AO148:AP148"/>
    <mergeCell ref="A150:C150"/>
    <mergeCell ref="A151:C151"/>
    <mergeCell ref="A152:C152"/>
    <mergeCell ref="A153:C153"/>
    <mergeCell ref="AA148:AB148"/>
    <mergeCell ref="AC148:AD148"/>
    <mergeCell ref="AE148:AF148"/>
    <mergeCell ref="AG148:AH148"/>
    <mergeCell ref="AI148:AJ148"/>
    <mergeCell ref="AK148:AL148"/>
    <mergeCell ref="O148:P148"/>
    <mergeCell ref="Q148:R148"/>
    <mergeCell ref="S148:T148"/>
    <mergeCell ref="U148:V148"/>
    <mergeCell ref="W148:X148"/>
    <mergeCell ref="Y148:Z148"/>
    <mergeCell ref="AT161:AT163"/>
    <mergeCell ref="AU161:AU163"/>
    <mergeCell ref="AV161:AV163"/>
    <mergeCell ref="G162:H162"/>
    <mergeCell ref="I162:J162"/>
    <mergeCell ref="K162:L162"/>
    <mergeCell ref="M162:N162"/>
    <mergeCell ref="O162:P162"/>
    <mergeCell ref="Q162:R162"/>
    <mergeCell ref="S162:T162"/>
    <mergeCell ref="G161:AP161"/>
    <mergeCell ref="AQ161:AQ163"/>
    <mergeCell ref="AR161:AR163"/>
    <mergeCell ref="AS161:AS163"/>
    <mergeCell ref="U162:V162"/>
    <mergeCell ref="W162:X162"/>
    <mergeCell ref="Y162:Z162"/>
    <mergeCell ref="AA162:AB162"/>
    <mergeCell ref="AO162:AP162"/>
    <mergeCell ref="AK162:AL162"/>
    <mergeCell ref="AM162:AN162"/>
    <mergeCell ref="A164:A173"/>
    <mergeCell ref="B164:C164"/>
    <mergeCell ref="B165:C165"/>
    <mergeCell ref="B166:C166"/>
    <mergeCell ref="B167:B173"/>
    <mergeCell ref="AC162:AD162"/>
    <mergeCell ref="AE162:AF162"/>
    <mergeCell ref="AG162:AH162"/>
    <mergeCell ref="AI162:AJ162"/>
    <mergeCell ref="A161:C163"/>
    <mergeCell ref="D161:F162"/>
    <mergeCell ref="A189:A193"/>
    <mergeCell ref="B189:C189"/>
    <mergeCell ref="B190:B191"/>
    <mergeCell ref="B192:B193"/>
    <mergeCell ref="A194:A196"/>
    <mergeCell ref="B194:B196"/>
    <mergeCell ref="A174:A177"/>
    <mergeCell ref="B174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P200"/>
    <mergeCell ref="AQ200:AQ202"/>
    <mergeCell ref="S201:T201"/>
    <mergeCell ref="U201:V201"/>
    <mergeCell ref="W201:X201"/>
    <mergeCell ref="Y201:Z201"/>
    <mergeCell ref="AR200:AR202"/>
    <mergeCell ref="AS200:AS202"/>
    <mergeCell ref="AT200:AT202"/>
    <mergeCell ref="AU200:AU202"/>
    <mergeCell ref="G201:H201"/>
    <mergeCell ref="I201:J201"/>
    <mergeCell ref="K201:L201"/>
    <mergeCell ref="M201:N201"/>
    <mergeCell ref="O201:P201"/>
    <mergeCell ref="Q201:R201"/>
    <mergeCell ref="AM201:AN201"/>
    <mergeCell ref="AO201:AP201"/>
    <mergeCell ref="AK201:AL201"/>
    <mergeCell ref="A203:C203"/>
    <mergeCell ref="A204:C204"/>
    <mergeCell ref="A205:C205"/>
    <mergeCell ref="A206:C206"/>
    <mergeCell ref="AA201:AB201"/>
    <mergeCell ref="AC201:AD201"/>
    <mergeCell ref="AE201:AF201"/>
    <mergeCell ref="AG201:AH201"/>
    <mergeCell ref="AI201:AJ201"/>
    <mergeCell ref="Y211:Z211"/>
    <mergeCell ref="AA211:AB211"/>
    <mergeCell ref="A207:C207"/>
    <mergeCell ref="A208:C208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AU218:AU220"/>
    <mergeCell ref="AV218:AV220"/>
    <mergeCell ref="AW218:AW220"/>
    <mergeCell ref="AR219:AR220"/>
    <mergeCell ref="AO211:AP211"/>
    <mergeCell ref="A213:C213"/>
    <mergeCell ref="A214:C214"/>
    <mergeCell ref="A215:C215"/>
    <mergeCell ref="A216:C216"/>
    <mergeCell ref="A218:C220"/>
    <mergeCell ref="D218:F219"/>
    <mergeCell ref="G218:AN218"/>
    <mergeCell ref="AO218:AO220"/>
    <mergeCell ref="AP218:AP220"/>
    <mergeCell ref="AC211:AD211"/>
    <mergeCell ref="AE211:AF211"/>
    <mergeCell ref="AG211:AH211"/>
    <mergeCell ref="AI211:AJ211"/>
    <mergeCell ref="AK211:AL211"/>
    <mergeCell ref="AM211:AN211"/>
    <mergeCell ref="Q211:R211"/>
    <mergeCell ref="S211:T211"/>
    <mergeCell ref="U211:V211"/>
    <mergeCell ref="W211:X211"/>
    <mergeCell ref="G219:H219"/>
    <mergeCell ref="I219:J219"/>
    <mergeCell ref="K219:L219"/>
    <mergeCell ref="M219:N219"/>
    <mergeCell ref="O219:P219"/>
    <mergeCell ref="Q219:R219"/>
    <mergeCell ref="AQ218:AR218"/>
    <mergeCell ref="AS218:AS220"/>
    <mergeCell ref="AT218:AT220"/>
    <mergeCell ref="AE219:AF219"/>
    <mergeCell ref="AG219:AH219"/>
    <mergeCell ref="AI219:AJ219"/>
    <mergeCell ref="AK219:AL219"/>
    <mergeCell ref="AM219:AN219"/>
    <mergeCell ref="AQ219:AQ220"/>
    <mergeCell ref="S219:T219"/>
    <mergeCell ref="U219:V219"/>
    <mergeCell ref="W219:X219"/>
    <mergeCell ref="Y219:Z219"/>
    <mergeCell ref="AA219:AB219"/>
    <mergeCell ref="AC219:AD219"/>
    <mergeCell ref="A221:A222"/>
    <mergeCell ref="B221:C221"/>
    <mergeCell ref="B222:C222"/>
    <mergeCell ref="A223:A228"/>
    <mergeCell ref="B223:C223"/>
    <mergeCell ref="B224:C224"/>
    <mergeCell ref="B225:C225"/>
    <mergeCell ref="B226:C226"/>
    <mergeCell ref="B227:C227"/>
    <mergeCell ref="B228:C228"/>
    <mergeCell ref="A235:A240"/>
    <mergeCell ref="B235:C235"/>
    <mergeCell ref="B236:C236"/>
    <mergeCell ref="B237:C237"/>
    <mergeCell ref="B238:C238"/>
    <mergeCell ref="B239:C239"/>
    <mergeCell ref="B240:C240"/>
    <mergeCell ref="A229:A234"/>
    <mergeCell ref="B229:C229"/>
    <mergeCell ref="B230:C230"/>
    <mergeCell ref="B231:C231"/>
    <mergeCell ref="B232:C232"/>
    <mergeCell ref="B233:C233"/>
    <mergeCell ref="B234:C234"/>
    <mergeCell ref="A247:A252"/>
    <mergeCell ref="B247:C247"/>
    <mergeCell ref="B248:C248"/>
    <mergeCell ref="B249:C249"/>
    <mergeCell ref="B250:C250"/>
    <mergeCell ref="B251:C251"/>
    <mergeCell ref="B252:C252"/>
    <mergeCell ref="A241:A246"/>
    <mergeCell ref="B241:C241"/>
    <mergeCell ref="B242:C242"/>
    <mergeCell ref="B243:C243"/>
    <mergeCell ref="B244:C244"/>
    <mergeCell ref="B245:C245"/>
    <mergeCell ref="B246:C246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307:A312"/>
    <mergeCell ref="B307:C307"/>
    <mergeCell ref="B308:C308"/>
    <mergeCell ref="B309:C309"/>
    <mergeCell ref="B310:C310"/>
    <mergeCell ref="B311:C311"/>
    <mergeCell ref="B312:C312"/>
    <mergeCell ref="A301:A306"/>
    <mergeCell ref="B301:C301"/>
    <mergeCell ref="B302:C302"/>
    <mergeCell ref="B303:C303"/>
    <mergeCell ref="B304:C304"/>
    <mergeCell ref="B305:C305"/>
    <mergeCell ref="B306:C306"/>
    <mergeCell ref="A314:C316"/>
    <mergeCell ref="D314:F315"/>
    <mergeCell ref="G314:AP314"/>
    <mergeCell ref="AQ314:AQ316"/>
    <mergeCell ref="AR314:AR316"/>
    <mergeCell ref="G315:H315"/>
    <mergeCell ref="I315:J315"/>
    <mergeCell ref="K315:L315"/>
    <mergeCell ref="M315:N315"/>
    <mergeCell ref="O315:P315"/>
    <mergeCell ref="A323:A326"/>
    <mergeCell ref="B323:B326"/>
    <mergeCell ref="C323:C326"/>
    <mergeCell ref="D323:D326"/>
    <mergeCell ref="E323:E326"/>
    <mergeCell ref="A332:B332"/>
    <mergeCell ref="AO315:AP315"/>
    <mergeCell ref="A317:C317"/>
    <mergeCell ref="A318:C318"/>
    <mergeCell ref="A319:C319"/>
    <mergeCell ref="A320:C320"/>
    <mergeCell ref="A321:C321"/>
    <mergeCell ref="AC315:AD315"/>
    <mergeCell ref="AE315:AF315"/>
    <mergeCell ref="AG315:AH315"/>
    <mergeCell ref="AI315:AJ315"/>
    <mergeCell ref="AK315:AL315"/>
    <mergeCell ref="AM315:AN315"/>
    <mergeCell ref="Q315:R315"/>
    <mergeCell ref="S315:T315"/>
    <mergeCell ref="U315:V315"/>
    <mergeCell ref="W315:X315"/>
    <mergeCell ref="Y315:Z315"/>
    <mergeCell ref="AA315:AB315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38:B338"/>
  </mergeCells>
  <dataValidations count="2">
    <dataValidation type="whole" operator="greaterThanOrEqual" allowBlank="1" showInputMessage="1" showErrorMessage="1" errorTitle="Error" error="Favor Ingrese sólo Números." sqref="G12:AW15 G19:AX35 C333:E342 G317:AR321 E85:F86 G91:AV144 G150:AX158 G164:AV177 G179:AV198 G203:AU208 G213:AP216 G221:AW306 D67:I81 B327:C327 D328:E330 G41:AW64" xr:uid="{4DBF86F9-A8BB-4B51-ABB6-9BDF39E93AB8}">
      <formula1>0</formula1>
    </dataValidation>
    <dataValidation operator="greaterThanOrEqual" allowBlank="1" showInputMessage="1" showErrorMessage="1" error="Valor no Permitido" sqref="CA7:CE59" xr:uid="{6C425CFF-DCAF-4C91-832E-F0895D74EFC4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T427"/>
  <sheetViews>
    <sheetView workbookViewId="0">
      <selection activeCell="A4" sqref="A4:XFD4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72" width="11.42578125" style="2"/>
    <col min="73" max="73" width="10.140625" style="2" customWidth="1"/>
    <col min="74" max="75" width="11.42578125" style="2"/>
    <col min="76" max="77" width="11.42578125" style="4"/>
    <col min="78" max="78" width="11.42578125" style="4" customWidth="1"/>
    <col min="79" max="98" width="11.42578125" style="5" hidden="1" customWidth="1"/>
    <col min="99" max="100" width="11.42578125" style="2" customWidth="1"/>
    <col min="101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",[11]NOMBRE!B2," - ","( ",[11]NOMBRE!C2,[11]NOMBRE!D2,[11]NOMBRE!E2,[11]NOMBRE!F2,[11]NOMBRE!G2,"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",[11]NOMBRE!B6," - ","( ",[11]NOMBRE!C6,[11]NOMBRE!D6," )")</f>
        <v>MES: OCTUBRE - ( 10 )</v>
      </c>
      <c r="BU4" s="3"/>
      <c r="BV4" s="3"/>
      <c r="BW4" s="3"/>
    </row>
    <row r="5" spans="1:98" ht="16.350000000000001" customHeight="1" x14ac:dyDescent="0.2">
      <c r="A5" s="1" t="str">
        <f>CONCATENATE("AÑO: ",[11]NOMBRE!B7)</f>
        <v>AÑO: 2021</v>
      </c>
      <c r="BU5" s="3"/>
      <c r="BV5" s="3"/>
      <c r="BW5" s="3"/>
    </row>
    <row r="6" spans="1:98" s="994" customFormat="1" ht="15" customHeight="1" x14ac:dyDescent="0.25">
      <c r="A6" s="3134" t="s">
        <v>1</v>
      </c>
      <c r="B6" s="3134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4"/>
      <c r="O6" s="3134"/>
      <c r="P6" s="3134"/>
      <c r="Q6" s="996"/>
      <c r="R6" s="996"/>
      <c r="S6" s="996"/>
      <c r="T6" s="996"/>
      <c r="U6" s="996"/>
      <c r="V6" s="996"/>
      <c r="W6" s="996"/>
      <c r="X6" s="996"/>
      <c r="Y6" s="996"/>
      <c r="Z6" s="996"/>
      <c r="AA6" s="996"/>
      <c r="AB6" s="996"/>
      <c r="AC6" s="996"/>
      <c r="AD6" s="996"/>
      <c r="AE6" s="996"/>
      <c r="AF6" s="996"/>
      <c r="AG6" s="996"/>
      <c r="AH6" s="996"/>
      <c r="AI6" s="996"/>
      <c r="AJ6" s="996"/>
      <c r="AK6" s="996"/>
      <c r="AL6" s="996"/>
      <c r="AM6" s="996"/>
      <c r="AN6" s="996"/>
      <c r="AO6" s="996"/>
      <c r="AP6" s="996"/>
      <c r="AQ6" s="996"/>
      <c r="AR6" s="996"/>
      <c r="AS6" s="996"/>
      <c r="AT6" s="996"/>
      <c r="AU6" s="996"/>
      <c r="AV6" s="996"/>
      <c r="AW6" s="3135"/>
      <c r="AX6" s="3135"/>
      <c r="AY6" s="3135"/>
      <c r="AZ6" s="3135"/>
      <c r="BA6" s="3135"/>
      <c r="BB6" s="3135"/>
      <c r="BC6" s="3135"/>
      <c r="BD6" s="3135"/>
      <c r="BE6" s="3135"/>
      <c r="BF6" s="3135"/>
      <c r="BG6" s="3135"/>
      <c r="BH6" s="3135"/>
      <c r="BI6" s="3135"/>
      <c r="BJ6" s="3135"/>
      <c r="BK6" s="3135"/>
      <c r="BL6" s="3135"/>
      <c r="BM6" s="3136"/>
      <c r="BN6" s="3136"/>
      <c r="BO6" s="3136"/>
      <c r="BP6" s="3136"/>
      <c r="BQ6" s="3136"/>
      <c r="BR6" s="3136"/>
      <c r="BS6" s="3136"/>
      <c r="BT6" s="3136"/>
      <c r="BU6" s="3136"/>
      <c r="BV6" s="3136"/>
      <c r="BW6" s="3136"/>
      <c r="BX6" s="3136"/>
      <c r="BY6" s="3136"/>
      <c r="BZ6" s="3136"/>
      <c r="CA6" s="3136"/>
      <c r="CB6" s="3136"/>
      <c r="CC6" s="3136"/>
      <c r="CD6" s="3136"/>
      <c r="CE6" s="3136"/>
      <c r="CF6" s="3136"/>
      <c r="CG6" s="3136"/>
      <c r="CH6" s="3136"/>
      <c r="CI6" s="3136"/>
      <c r="CJ6" s="3136"/>
      <c r="CK6" s="3136"/>
      <c r="CL6" s="3136"/>
      <c r="CM6" s="3136"/>
      <c r="CN6" s="3136"/>
      <c r="CO6" s="3136"/>
      <c r="CP6" s="3136"/>
      <c r="CQ6" s="3136"/>
      <c r="CR6" s="3136"/>
      <c r="CS6" s="3136"/>
      <c r="CT6" s="3136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994"/>
      <c r="H8" s="13"/>
      <c r="I8" s="13"/>
      <c r="J8" s="13"/>
      <c r="K8" s="13"/>
      <c r="L8" s="13"/>
      <c r="M8" s="13"/>
      <c r="N8" s="13"/>
      <c r="O8" s="13"/>
      <c r="P8" s="994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3944" t="s">
        <v>3</v>
      </c>
      <c r="B9" s="3944"/>
      <c r="C9" s="3945"/>
      <c r="D9" s="3937" t="s">
        <v>4</v>
      </c>
      <c r="E9" s="3937"/>
      <c r="F9" s="3938"/>
      <c r="G9" s="3894" t="s">
        <v>5</v>
      </c>
      <c r="H9" s="3908"/>
      <c r="I9" s="3908"/>
      <c r="J9" s="3908"/>
      <c r="K9" s="3908"/>
      <c r="L9" s="3908"/>
      <c r="M9" s="3908"/>
      <c r="N9" s="3908"/>
      <c r="O9" s="3908"/>
      <c r="P9" s="3908"/>
      <c r="Q9" s="3908"/>
      <c r="R9" s="3908"/>
      <c r="S9" s="3908"/>
      <c r="T9" s="3908"/>
      <c r="U9" s="3908"/>
      <c r="V9" s="3908"/>
      <c r="W9" s="3908"/>
      <c r="X9" s="3908"/>
      <c r="Y9" s="3908"/>
      <c r="Z9" s="3908"/>
      <c r="AA9" s="3908"/>
      <c r="AB9" s="3908"/>
      <c r="AC9" s="3908"/>
      <c r="AD9" s="3908"/>
      <c r="AE9" s="3908"/>
      <c r="AF9" s="3908"/>
      <c r="AG9" s="3908"/>
      <c r="AH9" s="3908"/>
      <c r="AI9" s="3908"/>
      <c r="AJ9" s="3908"/>
      <c r="AK9" s="3908"/>
      <c r="AL9" s="3908"/>
      <c r="AM9" s="3908"/>
      <c r="AN9" s="3908"/>
      <c r="AO9" s="3908"/>
      <c r="AP9" s="3941"/>
      <c r="AQ9" s="3938" t="s">
        <v>6</v>
      </c>
      <c r="AR9" s="3893" t="s">
        <v>7</v>
      </c>
      <c r="AS9" s="3893" t="s">
        <v>8</v>
      </c>
      <c r="AT9" s="3893" t="s">
        <v>298</v>
      </c>
      <c r="AU9" s="3893" t="s">
        <v>10</v>
      </c>
      <c r="AV9" s="3893" t="s">
        <v>11</v>
      </c>
      <c r="AW9" s="3955" t="s">
        <v>12</v>
      </c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X9" s="2"/>
      <c r="BY9" s="2"/>
      <c r="BZ9" s="2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934"/>
      <c r="B10" s="2934"/>
      <c r="C10" s="2935"/>
      <c r="D10" s="3247"/>
      <c r="E10" s="3247"/>
      <c r="F10" s="3940"/>
      <c r="G10" s="3921" t="s">
        <v>13</v>
      </c>
      <c r="H10" s="3911"/>
      <c r="I10" s="3894" t="s">
        <v>14</v>
      </c>
      <c r="J10" s="3897"/>
      <c r="K10" s="3908" t="s">
        <v>15</v>
      </c>
      <c r="L10" s="3897"/>
      <c r="M10" s="3894" t="s">
        <v>16</v>
      </c>
      <c r="N10" s="3897"/>
      <c r="O10" s="3894" t="s">
        <v>17</v>
      </c>
      <c r="P10" s="3897"/>
      <c r="Q10" s="3894" t="s">
        <v>18</v>
      </c>
      <c r="R10" s="3897"/>
      <c r="S10" s="3894" t="s">
        <v>19</v>
      </c>
      <c r="T10" s="3897"/>
      <c r="U10" s="3894" t="s">
        <v>20</v>
      </c>
      <c r="V10" s="3897"/>
      <c r="W10" s="3894" t="s">
        <v>21</v>
      </c>
      <c r="X10" s="3897"/>
      <c r="Y10" s="3894" t="s">
        <v>22</v>
      </c>
      <c r="Z10" s="3896"/>
      <c r="AA10" s="3894" t="s">
        <v>23</v>
      </c>
      <c r="AB10" s="3896"/>
      <c r="AC10" s="3894" t="s">
        <v>24</v>
      </c>
      <c r="AD10" s="3896"/>
      <c r="AE10" s="3894" t="s">
        <v>25</v>
      </c>
      <c r="AF10" s="3896"/>
      <c r="AG10" s="3894" t="s">
        <v>26</v>
      </c>
      <c r="AH10" s="3896"/>
      <c r="AI10" s="3894" t="s">
        <v>27</v>
      </c>
      <c r="AJ10" s="3896"/>
      <c r="AK10" s="3894" t="s">
        <v>28</v>
      </c>
      <c r="AL10" s="3896"/>
      <c r="AM10" s="3894" t="s">
        <v>29</v>
      </c>
      <c r="AN10" s="3896"/>
      <c r="AO10" s="3894" t="s">
        <v>30</v>
      </c>
      <c r="AP10" s="3956"/>
      <c r="AQ10" s="2961"/>
      <c r="AR10" s="2912"/>
      <c r="AS10" s="2912"/>
      <c r="AT10" s="2912"/>
      <c r="AU10" s="2912"/>
      <c r="AV10" s="2912"/>
      <c r="AW10" s="3064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X10" s="2"/>
      <c r="BY10" s="2"/>
      <c r="BZ10" s="2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3170"/>
      <c r="B11" s="3170"/>
      <c r="C11" s="3902"/>
      <c r="D11" s="1082" t="s">
        <v>31</v>
      </c>
      <c r="E11" s="1083" t="s">
        <v>32</v>
      </c>
      <c r="F11" s="1068" t="s">
        <v>33</v>
      </c>
      <c r="G11" s="1069" t="s">
        <v>32</v>
      </c>
      <c r="H11" s="1068" t="s">
        <v>33</v>
      </c>
      <c r="I11" s="1069" t="s">
        <v>32</v>
      </c>
      <c r="J11" s="1068" t="s">
        <v>33</v>
      </c>
      <c r="K11" s="1069" t="s">
        <v>32</v>
      </c>
      <c r="L11" s="1068" t="s">
        <v>33</v>
      </c>
      <c r="M11" s="1069" t="s">
        <v>32</v>
      </c>
      <c r="N11" s="1068" t="s">
        <v>33</v>
      </c>
      <c r="O11" s="1069" t="s">
        <v>32</v>
      </c>
      <c r="P11" s="1068" t="s">
        <v>33</v>
      </c>
      <c r="Q11" s="1069" t="s">
        <v>32</v>
      </c>
      <c r="R11" s="1068" t="s">
        <v>33</v>
      </c>
      <c r="S11" s="1069" t="s">
        <v>32</v>
      </c>
      <c r="T11" s="1068" t="s">
        <v>33</v>
      </c>
      <c r="U11" s="1069" t="s">
        <v>32</v>
      </c>
      <c r="V11" s="1068" t="s">
        <v>33</v>
      </c>
      <c r="W11" s="1069" t="s">
        <v>32</v>
      </c>
      <c r="X11" s="1068" t="s">
        <v>33</v>
      </c>
      <c r="Y11" s="1069" t="s">
        <v>32</v>
      </c>
      <c r="Z11" s="1068" t="s">
        <v>33</v>
      </c>
      <c r="AA11" s="1069" t="s">
        <v>32</v>
      </c>
      <c r="AB11" s="1068" t="s">
        <v>33</v>
      </c>
      <c r="AC11" s="1069" t="s">
        <v>32</v>
      </c>
      <c r="AD11" s="1068" t="s">
        <v>33</v>
      </c>
      <c r="AE11" s="1069" t="s">
        <v>32</v>
      </c>
      <c r="AF11" s="1068" t="s">
        <v>33</v>
      </c>
      <c r="AG11" s="1069" t="s">
        <v>32</v>
      </c>
      <c r="AH11" s="1068" t="s">
        <v>33</v>
      </c>
      <c r="AI11" s="1069" t="s">
        <v>32</v>
      </c>
      <c r="AJ11" s="1068" t="s">
        <v>33</v>
      </c>
      <c r="AK11" s="1069" t="s">
        <v>32</v>
      </c>
      <c r="AL11" s="1068" t="s">
        <v>33</v>
      </c>
      <c r="AM11" s="1069" t="s">
        <v>32</v>
      </c>
      <c r="AN11" s="1068" t="s">
        <v>33</v>
      </c>
      <c r="AO11" s="1069" t="s">
        <v>32</v>
      </c>
      <c r="AP11" s="1084" t="s">
        <v>33</v>
      </c>
      <c r="AQ11" s="3940"/>
      <c r="AR11" s="3201"/>
      <c r="AS11" s="3201"/>
      <c r="AT11" s="3201"/>
      <c r="AU11" s="3201"/>
      <c r="AV11" s="3201"/>
      <c r="AW11" s="3907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X11" s="2"/>
      <c r="BY11" s="2"/>
      <c r="BZ11" s="2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3120" t="s">
        <v>34</v>
      </c>
      <c r="B12" s="3322"/>
      <c r="C12" s="3323"/>
      <c r="D12" s="827">
        <f>SUM(E12+F12)</f>
        <v>0</v>
      </c>
      <c r="E12" s="21">
        <f>SUM(G12+I12+K12+M12+O12+Q12+S12+U12+W12+Y12+AA12+AC12+AE12+AG12+AI12+AK12+AM12+AO12)</f>
        <v>0</v>
      </c>
      <c r="F12" s="22">
        <f t="shared" ref="E12:F15" si="0">SUM(H12+J12+L12+N12+P12+R12+T12+V12+X12+Z12+AB12+AD12+AF12+AH12+AJ12+AL12+AN12+AP12)</f>
        <v>0</v>
      </c>
      <c r="G12" s="23"/>
      <c r="H12" s="24"/>
      <c r="I12" s="1014"/>
      <c r="J12" s="24"/>
      <c r="K12" s="1014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3"/>
      <c r="AD12" s="26"/>
      <c r="AE12" s="23"/>
      <c r="AF12" s="26"/>
      <c r="AG12" s="23"/>
      <c r="AH12" s="26"/>
      <c r="AI12" s="23"/>
      <c r="AJ12" s="26"/>
      <c r="AK12" s="23"/>
      <c r="AL12" s="26"/>
      <c r="AM12" s="23"/>
      <c r="AN12" s="26"/>
      <c r="AO12" s="23"/>
      <c r="AP12" s="27"/>
      <c r="AQ12" s="24"/>
      <c r="AR12" s="24"/>
      <c r="AS12" s="28"/>
      <c r="AT12" s="28"/>
      <c r="AU12" s="28"/>
      <c r="AV12" s="28"/>
      <c r="AW12" s="28"/>
      <c r="AX12" s="671" t="str">
        <f>$CA12&amp;$CB12&amp;$CC12&amp;$CD12&amp;$CE12&amp;$CF12&amp;$CG12</f>
        <v/>
      </c>
      <c r="AY12" s="30"/>
      <c r="AZ12" s="30"/>
      <c r="BA12" s="30"/>
      <c r="BB12" s="30"/>
      <c r="BC12" s="30"/>
      <c r="BD12" s="30"/>
      <c r="BE12" s="30"/>
      <c r="BF12" s="30"/>
      <c r="BG12" s="9"/>
      <c r="BH12" s="9"/>
      <c r="BI12" s="9"/>
      <c r="BJ12" s="9"/>
      <c r="BX12" s="2"/>
      <c r="BY12" s="2"/>
      <c r="BZ12" s="2"/>
      <c r="CA12" s="31" t="str">
        <f>IF(CH12=1,"* Las consultas de 60 años NO DEBEN ser mayor que el total de Consultas entre 60-64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>IF(CJ12=1,"* Las consultas de 12 años NO DEBEN ser mayor que el total de Consultas entre 10-14 Años. ","")</f>
        <v/>
      </c>
      <c r="CD12" s="31" t="str">
        <f>IF(CK12=1,"* Las consultas de Pacientes en control PSCV NO DEBEN ser mayor que el total de Consultas. ","")</f>
        <v/>
      </c>
      <c r="CE12" s="31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1" t="str">
        <f>IF(AND(AU12="",D12&lt;&gt;0),"* No olvide digitar la población SENAME (Digite CEROS si no tiene). ",IF(D12&lt;AU12,"* La Población SENAME NO DEBE ser mayor al Total. ",""))</f>
        <v/>
      </c>
      <c r="CG12" s="31" t="str">
        <f>IF(AND(AV12="",D12&lt;&gt;0),"* No olvide digitar la población Migrante (Digite CEROS si no tiene). ",IF(D12&lt;AV12,"* La Población Migrante NO DEBE ser mayor al Total. ",""))</f>
        <v/>
      </c>
      <c r="CH12" s="32">
        <f>IF(AS12&gt;(AK12+AL12),1,0)</f>
        <v>0</v>
      </c>
      <c r="CI12" s="32">
        <f>IF(D12&lt;AT12,1,0)</f>
        <v>0</v>
      </c>
      <c r="CJ12" s="32">
        <f>IF((Y12+Z12)&lt;AQ12,1,0)</f>
        <v>0</v>
      </c>
      <c r="CK12" s="32">
        <f>IF(D12&lt;AW12,1,0)</f>
        <v>0</v>
      </c>
      <c r="CL12" s="32">
        <f>IF(AND(AR12="",D12&lt;&gt;0),1,IF(F12&lt;AR12,1,0))</f>
        <v>0</v>
      </c>
      <c r="CM12" s="32">
        <f>IF(AND(AU12="",D12&lt;&gt;0),1,IF(D12&lt;AU12,1,0))</f>
        <v>0</v>
      </c>
      <c r="CN12" s="32">
        <f>IF(AND(AV12="",D12&lt;&gt;0),1,IF(D12&lt;AV12,1,0))</f>
        <v>0</v>
      </c>
    </row>
    <row r="13" spans="1:98" ht="16.350000000000001" customHeight="1" x14ac:dyDescent="0.2">
      <c r="A13" s="3324" t="s">
        <v>35</v>
      </c>
      <c r="B13" s="3325"/>
      <c r="C13" s="3326"/>
      <c r="D13" s="828">
        <f>SUM(E13+F13)</f>
        <v>0</v>
      </c>
      <c r="E13" s="829">
        <f t="shared" si="0"/>
        <v>0</v>
      </c>
      <c r="F13" s="830">
        <f>SUM(H13+J13+L13+N13+P13+R13+T13+V13+X13+Z13+AB13+AD13+AF13+AH13+AJ13+AL13+AN13+AP13)</f>
        <v>0</v>
      </c>
      <c r="G13" s="831"/>
      <c r="H13" s="832"/>
      <c r="I13" s="831"/>
      <c r="J13" s="832"/>
      <c r="K13" s="831"/>
      <c r="L13" s="832"/>
      <c r="M13" s="831"/>
      <c r="N13" s="832"/>
      <c r="O13" s="831"/>
      <c r="P13" s="832"/>
      <c r="Q13" s="831"/>
      <c r="R13" s="808"/>
      <c r="S13" s="831"/>
      <c r="T13" s="808"/>
      <c r="U13" s="831"/>
      <c r="V13" s="808"/>
      <c r="W13" s="831"/>
      <c r="X13" s="808"/>
      <c r="Y13" s="831"/>
      <c r="Z13" s="808"/>
      <c r="AA13" s="831"/>
      <c r="AB13" s="808"/>
      <c r="AC13" s="831"/>
      <c r="AD13" s="808"/>
      <c r="AE13" s="831"/>
      <c r="AF13" s="808"/>
      <c r="AG13" s="831"/>
      <c r="AH13" s="808"/>
      <c r="AI13" s="831"/>
      <c r="AJ13" s="808"/>
      <c r="AK13" s="831"/>
      <c r="AL13" s="808"/>
      <c r="AM13" s="831"/>
      <c r="AN13" s="808"/>
      <c r="AO13" s="831"/>
      <c r="AP13" s="809"/>
      <c r="AQ13" s="832"/>
      <c r="AR13" s="832"/>
      <c r="AS13" s="811"/>
      <c r="AT13" s="811"/>
      <c r="AU13" s="811"/>
      <c r="AV13" s="811"/>
      <c r="AW13" s="811"/>
      <c r="AX13" s="671" t="str">
        <f t="shared" ref="AX13:AX15" si="2">$CA13&amp;$CB13&amp;$CC13&amp;$CD13&amp;$CE13&amp;$CF13&amp;$CG13</f>
        <v/>
      </c>
      <c r="AY13" s="30"/>
      <c r="AZ13" s="30"/>
      <c r="BA13" s="30"/>
      <c r="BB13" s="30"/>
      <c r="BC13" s="30"/>
      <c r="BD13" s="30"/>
      <c r="BE13" s="30"/>
      <c r="BF13" s="30"/>
      <c r="BG13" s="9"/>
      <c r="BH13" s="9"/>
      <c r="BI13" s="9"/>
      <c r="BJ13" s="9"/>
      <c r="BX13" s="2"/>
      <c r="BY13" s="2"/>
      <c r="BZ13" s="2"/>
      <c r="CA13" s="31" t="str">
        <f t="shared" ref="CA13:CA15" si="3">IF(CH13=1,"* Las consultas de 60 años NO DEBEN ser mayor que el total de Consultas entre 60-64 Años. ","")</f>
        <v/>
      </c>
      <c r="CB13" s="31" t="str">
        <f t="shared" si="1"/>
        <v/>
      </c>
      <c r="CC13" s="31" t="str">
        <f t="shared" ref="CC13:CC15" si="4">IF(CJ13=1,"* Las consultas de 12 años NO DEBEN ser mayor que el total de Consultas entre 10-14 Años. ","")</f>
        <v/>
      </c>
      <c r="CD13" s="31" t="str">
        <f t="shared" ref="CD13:CD15" si="5">IF(CK13=1,"* Las consultas de Pacientes en control PSCV NO DEBEN ser mayor que el total de Consultas. ","")</f>
        <v/>
      </c>
      <c r="CE13" s="31" t="str">
        <f t="shared" ref="CE13:CE15" si="6">IF(AND(AR13="",D13&lt;&gt;0),"* Recuerde que las Embarazadas deben ser incluídas en el ingreso por rango Etario (Digite CEROS si no tiene). ",IF(F13&lt;AR13,"* Las Embarazadas NO DEBEN ser mayor al total de mujeres. ",""))</f>
        <v/>
      </c>
      <c r="CF13" s="31" t="str">
        <f t="shared" ref="CF13:CF15" si="7">IF(AND(AU13="",D13&lt;&gt;0),"* No olvide digitar la población SENAME (Digite CEROS si no tiene). ",IF(D13&lt;AU13,"* La Población SENAME NO DEBE ser mayor al Total. ",""))</f>
        <v/>
      </c>
      <c r="CG13" s="31" t="str">
        <f t="shared" ref="CG13:CG15" si="8">IF(AND(AV13="",D13&lt;&gt;0),"* No olvide digitar la población Migrante (Digite CEROS si no tiene). ",IF(D13&lt;AV13,"* La Población Migrante NO DEBE ser mayor al Total. ",""))</f>
        <v/>
      </c>
      <c r="CH13" s="32">
        <f t="shared" ref="CH13:CH15" si="9">IF(AS13&gt;(AK13+AL13),1,0)</f>
        <v>0</v>
      </c>
      <c r="CI13" s="32">
        <f t="shared" ref="CI13:CI15" si="10">IF(D13&lt;AT13,1,0)</f>
        <v>0</v>
      </c>
      <c r="CJ13" s="32">
        <f t="shared" ref="CJ13:CJ15" si="11">IF((Y13+Z13)&lt;AQ13,1,0)</f>
        <v>0</v>
      </c>
      <c r="CK13" s="32">
        <f t="shared" ref="CK13:CK15" si="12">IF(D13&lt;AW13,1,0)</f>
        <v>0</v>
      </c>
      <c r="CL13" s="32">
        <f t="shared" ref="CL13:CL15" si="13">IF(AND(AR13="",D13&lt;&gt;0),1,IF(F13&lt;AR13,1,0))</f>
        <v>0</v>
      </c>
      <c r="CM13" s="32">
        <f>IF(AND(AH13="",D13&lt;&gt;0),1,IF(D13&lt;AH13,1,0))</f>
        <v>0</v>
      </c>
      <c r="CN13" s="32">
        <f t="shared" ref="CN13:CN15" si="14">IF(AND(AV13="",D13&lt;&gt;0),1,IF(D13&lt;AV13,1,0))</f>
        <v>0</v>
      </c>
    </row>
    <row r="14" spans="1:98" ht="16.350000000000001" customHeight="1" x14ac:dyDescent="0.2">
      <c r="A14" s="3324" t="s">
        <v>36</v>
      </c>
      <c r="B14" s="3325"/>
      <c r="C14" s="3326"/>
      <c r="D14" s="828">
        <f>SUM(E14+F14)</f>
        <v>0</v>
      </c>
      <c r="E14" s="829">
        <f t="shared" si="0"/>
        <v>0</v>
      </c>
      <c r="F14" s="830">
        <f t="shared" si="0"/>
        <v>0</v>
      </c>
      <c r="G14" s="831"/>
      <c r="H14" s="832"/>
      <c r="I14" s="831"/>
      <c r="J14" s="832"/>
      <c r="K14" s="831"/>
      <c r="L14" s="832"/>
      <c r="M14" s="831"/>
      <c r="N14" s="808"/>
      <c r="O14" s="831"/>
      <c r="P14" s="808"/>
      <c r="Q14" s="831"/>
      <c r="R14" s="808"/>
      <c r="S14" s="831"/>
      <c r="T14" s="808"/>
      <c r="U14" s="831"/>
      <c r="V14" s="808"/>
      <c r="W14" s="831"/>
      <c r="X14" s="808"/>
      <c r="Y14" s="831"/>
      <c r="Z14" s="808"/>
      <c r="AA14" s="831"/>
      <c r="AB14" s="808"/>
      <c r="AC14" s="831"/>
      <c r="AD14" s="808"/>
      <c r="AE14" s="831"/>
      <c r="AF14" s="808"/>
      <c r="AG14" s="831"/>
      <c r="AH14" s="808"/>
      <c r="AI14" s="831"/>
      <c r="AJ14" s="808"/>
      <c r="AK14" s="831"/>
      <c r="AL14" s="808"/>
      <c r="AM14" s="831"/>
      <c r="AN14" s="808"/>
      <c r="AO14" s="831"/>
      <c r="AP14" s="809"/>
      <c r="AQ14" s="832"/>
      <c r="AR14" s="832"/>
      <c r="AS14" s="811"/>
      <c r="AT14" s="811"/>
      <c r="AU14" s="811"/>
      <c r="AV14" s="811"/>
      <c r="AW14" s="811"/>
      <c r="AX14" s="671" t="str">
        <f t="shared" si="2"/>
        <v/>
      </c>
      <c r="AY14" s="30"/>
      <c r="AZ14" s="30"/>
      <c r="BA14" s="30"/>
      <c r="BB14" s="30"/>
      <c r="BC14" s="30"/>
      <c r="BD14" s="30"/>
      <c r="BE14" s="30"/>
      <c r="BF14" s="30"/>
      <c r="BG14" s="9"/>
      <c r="BH14" s="9"/>
      <c r="BI14" s="9"/>
      <c r="BJ14" s="9"/>
      <c r="BX14" s="2"/>
      <c r="BY14" s="2"/>
      <c r="BZ14" s="2"/>
      <c r="CA14" s="31" t="str">
        <f t="shared" si="3"/>
        <v/>
      </c>
      <c r="CB14" s="31" t="str">
        <f t="shared" si="1"/>
        <v/>
      </c>
      <c r="CC14" s="31" t="str">
        <f t="shared" si="4"/>
        <v/>
      </c>
      <c r="CD14" s="31" t="str">
        <f t="shared" si="5"/>
        <v/>
      </c>
      <c r="CE14" s="31" t="str">
        <f t="shared" si="6"/>
        <v/>
      </c>
      <c r="CF14" s="31" t="str">
        <f t="shared" si="7"/>
        <v/>
      </c>
      <c r="CG14" s="31" t="str">
        <f t="shared" si="8"/>
        <v/>
      </c>
      <c r="CH14" s="32">
        <f t="shared" si="9"/>
        <v>0</v>
      </c>
      <c r="CI14" s="32">
        <f t="shared" si="10"/>
        <v>0</v>
      </c>
      <c r="CJ14" s="32">
        <f t="shared" si="11"/>
        <v>0</v>
      </c>
      <c r="CK14" s="32">
        <f t="shared" si="12"/>
        <v>0</v>
      </c>
      <c r="CL14" s="32">
        <f t="shared" si="13"/>
        <v>0</v>
      </c>
      <c r="CM14" s="32">
        <f>IF(AND(AH14="",D14&lt;&gt;0),1,IF(D14&lt;AH14,1,0))</f>
        <v>0</v>
      </c>
      <c r="CN14" s="32">
        <f t="shared" si="14"/>
        <v>0</v>
      </c>
    </row>
    <row r="15" spans="1:98" ht="16.350000000000001" customHeight="1" x14ac:dyDescent="0.2">
      <c r="A15" s="3327" t="s">
        <v>37</v>
      </c>
      <c r="B15" s="3328"/>
      <c r="C15" s="3329"/>
      <c r="D15" s="833">
        <f>SUM(E15+F15)</f>
        <v>0</v>
      </c>
      <c r="E15" s="834">
        <f>SUM(G15+I15+K15+M15+O15+Q15+S15+U15+W15+Y15+AA15+AC15+AE15+AG15+AI15+AK15+AM15+AO15)</f>
        <v>0</v>
      </c>
      <c r="F15" s="835">
        <f t="shared" si="0"/>
        <v>0</v>
      </c>
      <c r="G15" s="836"/>
      <c r="H15" s="837"/>
      <c r="I15" s="836"/>
      <c r="J15" s="837"/>
      <c r="K15" s="836"/>
      <c r="L15" s="837"/>
      <c r="M15" s="836"/>
      <c r="N15" s="817"/>
      <c r="O15" s="836"/>
      <c r="P15" s="817"/>
      <c r="Q15" s="836"/>
      <c r="R15" s="817"/>
      <c r="S15" s="836"/>
      <c r="T15" s="817"/>
      <c r="U15" s="836"/>
      <c r="V15" s="817"/>
      <c r="W15" s="836"/>
      <c r="X15" s="817"/>
      <c r="Y15" s="836"/>
      <c r="Z15" s="817"/>
      <c r="AA15" s="836"/>
      <c r="AB15" s="817"/>
      <c r="AC15" s="836"/>
      <c r="AD15" s="817"/>
      <c r="AE15" s="836"/>
      <c r="AF15" s="817"/>
      <c r="AG15" s="836"/>
      <c r="AH15" s="817"/>
      <c r="AI15" s="836"/>
      <c r="AJ15" s="817"/>
      <c r="AK15" s="836"/>
      <c r="AL15" s="817"/>
      <c r="AM15" s="836"/>
      <c r="AN15" s="817"/>
      <c r="AO15" s="836"/>
      <c r="AP15" s="818"/>
      <c r="AQ15" s="837"/>
      <c r="AR15" s="837"/>
      <c r="AS15" s="820"/>
      <c r="AT15" s="820"/>
      <c r="AU15" s="820"/>
      <c r="AV15" s="820"/>
      <c r="AW15" s="820"/>
      <c r="AX15" s="671" t="str">
        <f t="shared" si="2"/>
        <v/>
      </c>
      <c r="AY15" s="30"/>
      <c r="AZ15" s="30"/>
      <c r="BA15" s="30"/>
      <c r="BB15" s="30"/>
      <c r="BC15" s="30"/>
      <c r="BD15" s="30"/>
      <c r="BE15" s="30"/>
      <c r="BF15" s="30"/>
      <c r="BG15" s="9"/>
      <c r="BH15" s="9"/>
      <c r="BI15" s="9"/>
      <c r="BJ15" s="9"/>
      <c r="BK15" s="9"/>
      <c r="BL15" s="9"/>
      <c r="BX15" s="2"/>
      <c r="BY15" s="2"/>
      <c r="BZ15" s="2"/>
      <c r="CA15" s="31" t="str">
        <f t="shared" si="3"/>
        <v/>
      </c>
      <c r="CB15" s="31" t="str">
        <f t="shared" si="1"/>
        <v/>
      </c>
      <c r="CC15" s="31" t="str">
        <f t="shared" si="4"/>
        <v/>
      </c>
      <c r="CD15" s="31" t="str">
        <f t="shared" si="5"/>
        <v/>
      </c>
      <c r="CE15" s="31" t="str">
        <f t="shared" si="6"/>
        <v/>
      </c>
      <c r="CF15" s="31" t="str">
        <f t="shared" si="7"/>
        <v/>
      </c>
      <c r="CG15" s="31" t="str">
        <f t="shared" si="8"/>
        <v/>
      </c>
      <c r="CH15" s="32">
        <f t="shared" si="9"/>
        <v>0</v>
      </c>
      <c r="CI15" s="32">
        <f t="shared" si="10"/>
        <v>0</v>
      </c>
      <c r="CJ15" s="32">
        <f t="shared" si="11"/>
        <v>0</v>
      </c>
      <c r="CK15" s="32">
        <f t="shared" si="12"/>
        <v>0</v>
      </c>
      <c r="CL15" s="32">
        <f t="shared" si="13"/>
        <v>0</v>
      </c>
      <c r="CM15" s="32">
        <f>IF(AND(AH15="",D15&lt;&gt;0),1,IF(D15&lt;AH15,1,0))</f>
        <v>0</v>
      </c>
      <c r="CN15" s="32">
        <f t="shared" si="14"/>
        <v>0</v>
      </c>
    </row>
    <row r="16" spans="1:98" ht="32.1" customHeight="1" x14ac:dyDescent="0.2">
      <c r="A16" s="49" t="s">
        <v>38</v>
      </c>
      <c r="B16" s="50"/>
      <c r="C16" s="50"/>
      <c r="D16" s="13"/>
      <c r="E16" s="13"/>
      <c r="F16" s="13"/>
      <c r="G16" s="1085"/>
      <c r="H16" s="1085"/>
      <c r="I16" s="13"/>
      <c r="J16" s="13"/>
      <c r="K16" s="13"/>
      <c r="L16" s="13"/>
      <c r="M16" s="13"/>
      <c r="N16" s="13"/>
      <c r="O16" s="13"/>
      <c r="P16" s="52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8" ht="33" customHeight="1" x14ac:dyDescent="0.2">
      <c r="A17" s="3898" t="s">
        <v>39</v>
      </c>
      <c r="B17" s="3944"/>
      <c r="C17" s="3945"/>
      <c r="D17" s="3894" t="s">
        <v>40</v>
      </c>
      <c r="E17" s="3908"/>
      <c r="F17" s="3897"/>
      <c r="G17" s="3970" t="s">
        <v>13</v>
      </c>
      <c r="H17" s="3971"/>
      <c r="I17" s="3897" t="s">
        <v>14</v>
      </c>
      <c r="J17" s="3957"/>
      <c r="K17" s="3894" t="s">
        <v>15</v>
      </c>
      <c r="L17" s="3897"/>
      <c r="M17" s="3897" t="s">
        <v>16</v>
      </c>
      <c r="N17" s="3957"/>
      <c r="O17" s="3894" t="s">
        <v>17</v>
      </c>
      <c r="P17" s="3897"/>
      <c r="Q17" s="3894" t="s">
        <v>18</v>
      </c>
      <c r="R17" s="3897"/>
      <c r="S17" s="3894" t="s">
        <v>19</v>
      </c>
      <c r="T17" s="3897"/>
      <c r="U17" s="3894" t="s">
        <v>20</v>
      </c>
      <c r="V17" s="3897"/>
      <c r="W17" s="3908" t="s">
        <v>21</v>
      </c>
      <c r="X17" s="3908"/>
      <c r="Y17" s="3894" t="s">
        <v>22</v>
      </c>
      <c r="Z17" s="3896"/>
      <c r="AA17" s="3908" t="s">
        <v>23</v>
      </c>
      <c r="AB17" s="3960"/>
      <c r="AC17" s="3894" t="s">
        <v>24</v>
      </c>
      <c r="AD17" s="3896"/>
      <c r="AE17" s="3908" t="s">
        <v>25</v>
      </c>
      <c r="AF17" s="3960"/>
      <c r="AG17" s="3894" t="s">
        <v>26</v>
      </c>
      <c r="AH17" s="3896"/>
      <c r="AI17" s="3908" t="s">
        <v>27</v>
      </c>
      <c r="AJ17" s="3960"/>
      <c r="AK17" s="3894" t="s">
        <v>28</v>
      </c>
      <c r="AL17" s="3896"/>
      <c r="AM17" s="3908" t="s">
        <v>29</v>
      </c>
      <c r="AN17" s="3896"/>
      <c r="AO17" s="3908" t="s">
        <v>30</v>
      </c>
      <c r="AP17" s="3956"/>
      <c r="AQ17" s="3938" t="s">
        <v>6</v>
      </c>
      <c r="AR17" s="3938" t="s">
        <v>7</v>
      </c>
      <c r="AS17" s="3893" t="s">
        <v>41</v>
      </c>
      <c r="AT17" s="3893" t="s">
        <v>8</v>
      </c>
      <c r="AU17" s="3893" t="s">
        <v>42</v>
      </c>
      <c r="AV17" s="3938" t="s">
        <v>298</v>
      </c>
      <c r="AW17" s="3969" t="s">
        <v>10</v>
      </c>
      <c r="AX17" s="3969" t="s">
        <v>11</v>
      </c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8" ht="44.25" customHeight="1" x14ac:dyDescent="0.2">
      <c r="A18" s="3901"/>
      <c r="B18" s="3170"/>
      <c r="C18" s="3902"/>
      <c r="D18" s="1069" t="s">
        <v>31</v>
      </c>
      <c r="E18" s="1086" t="s">
        <v>32</v>
      </c>
      <c r="F18" s="993" t="s">
        <v>33</v>
      </c>
      <c r="G18" s="1069" t="s">
        <v>32</v>
      </c>
      <c r="H18" s="1068" t="s">
        <v>33</v>
      </c>
      <c r="I18" s="1087" t="s">
        <v>32</v>
      </c>
      <c r="J18" s="993" t="s">
        <v>33</v>
      </c>
      <c r="K18" s="1087" t="s">
        <v>32</v>
      </c>
      <c r="L18" s="1088" t="s">
        <v>33</v>
      </c>
      <c r="M18" s="1087" t="s">
        <v>32</v>
      </c>
      <c r="N18" s="993" t="s">
        <v>33</v>
      </c>
      <c r="O18" s="1087" t="s">
        <v>32</v>
      </c>
      <c r="P18" s="993" t="s">
        <v>33</v>
      </c>
      <c r="Q18" s="1087" t="s">
        <v>32</v>
      </c>
      <c r="R18" s="993" t="s">
        <v>33</v>
      </c>
      <c r="S18" s="1087" t="s">
        <v>32</v>
      </c>
      <c r="T18" s="993" t="s">
        <v>33</v>
      </c>
      <c r="U18" s="1069" t="s">
        <v>32</v>
      </c>
      <c r="V18" s="1068" t="s">
        <v>33</v>
      </c>
      <c r="W18" s="1067" t="s">
        <v>32</v>
      </c>
      <c r="X18" s="1078" t="s">
        <v>33</v>
      </c>
      <c r="Y18" s="1069" t="s">
        <v>32</v>
      </c>
      <c r="Z18" s="1068" t="s">
        <v>33</v>
      </c>
      <c r="AA18" s="1067" t="s">
        <v>32</v>
      </c>
      <c r="AB18" s="1078" t="s">
        <v>33</v>
      </c>
      <c r="AC18" s="1069" t="s">
        <v>32</v>
      </c>
      <c r="AD18" s="1068" t="s">
        <v>33</v>
      </c>
      <c r="AE18" s="1067" t="s">
        <v>32</v>
      </c>
      <c r="AF18" s="1078" t="s">
        <v>33</v>
      </c>
      <c r="AG18" s="1069" t="s">
        <v>32</v>
      </c>
      <c r="AH18" s="1068" t="s">
        <v>33</v>
      </c>
      <c r="AI18" s="1067" t="s">
        <v>32</v>
      </c>
      <c r="AJ18" s="1078" t="s">
        <v>33</v>
      </c>
      <c r="AK18" s="1069" t="s">
        <v>32</v>
      </c>
      <c r="AL18" s="1068" t="s">
        <v>33</v>
      </c>
      <c r="AM18" s="1067" t="s">
        <v>32</v>
      </c>
      <c r="AN18" s="1068" t="s">
        <v>33</v>
      </c>
      <c r="AO18" s="1067" t="s">
        <v>32</v>
      </c>
      <c r="AP18" s="1084" t="s">
        <v>33</v>
      </c>
      <c r="AQ18" s="2961"/>
      <c r="AR18" s="3119"/>
      <c r="AS18" s="3201"/>
      <c r="AT18" s="3201"/>
      <c r="AU18" s="3201"/>
      <c r="AV18" s="3940"/>
      <c r="AW18" s="3331"/>
      <c r="AX18" s="3331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8" ht="16.350000000000001" customHeight="1" x14ac:dyDescent="0.2">
      <c r="A19" s="3232" t="s">
        <v>43</v>
      </c>
      <c r="B19" s="3003"/>
      <c r="C19" s="3131"/>
      <c r="D19" s="1015">
        <f>SUM(E19+F19)</f>
        <v>0</v>
      </c>
      <c r="E19" s="21">
        <f>SUM(G19+I19+K19+M19+O19+Q19+S19+U19+W19+Y19+AA19+AC19+AE19+AG19+AI19+AK19+AM19+AO19)</f>
        <v>0</v>
      </c>
      <c r="F19" s="22">
        <f>SUM(H19+J19+L19+N19+P19+R19+T19+V19+X19+Z19+AB19+AD19+AF19+AH19+AJ19+AL19+AN19+AP19)</f>
        <v>0</v>
      </c>
      <c r="G19" s="1014"/>
      <c r="H19" s="60"/>
      <c r="I19" s="1014"/>
      <c r="J19" s="1016"/>
      <c r="K19" s="1014"/>
      <c r="L19" s="60"/>
      <c r="M19" s="1014"/>
      <c r="N19" s="1016"/>
      <c r="O19" s="1014"/>
      <c r="P19" s="60"/>
      <c r="Q19" s="1014"/>
      <c r="R19" s="60"/>
      <c r="S19" s="1014"/>
      <c r="T19" s="60"/>
      <c r="U19" s="1014"/>
      <c r="V19" s="60"/>
      <c r="W19" s="804"/>
      <c r="X19" s="63"/>
      <c r="Y19" s="1014"/>
      <c r="Z19" s="60"/>
      <c r="AA19" s="804"/>
      <c r="AB19" s="63"/>
      <c r="AC19" s="1014"/>
      <c r="AD19" s="60"/>
      <c r="AE19" s="804"/>
      <c r="AF19" s="63"/>
      <c r="AG19" s="1014"/>
      <c r="AH19" s="60"/>
      <c r="AI19" s="804"/>
      <c r="AJ19" s="63"/>
      <c r="AK19" s="1014"/>
      <c r="AL19" s="60"/>
      <c r="AM19" s="804"/>
      <c r="AN19" s="60"/>
      <c r="AO19" s="804"/>
      <c r="AP19" s="64"/>
      <c r="AQ19" s="1017"/>
      <c r="AR19" s="1016"/>
      <c r="AS19" s="1018"/>
      <c r="AT19" s="1018"/>
      <c r="AU19" s="1018"/>
      <c r="AV19" s="1018"/>
      <c r="AW19" s="1018"/>
      <c r="AX19" s="1018"/>
      <c r="AY19" s="671" t="str">
        <f>$CA19&amp;$CB19&amp;$CC19&amp;$CD19&amp;$CE19&amp;$CF19&amp;$CG19</f>
        <v/>
      </c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4"/>
      <c r="BV19" s="4"/>
      <c r="BW19" s="4"/>
      <c r="CA19" s="31" t="str">
        <f>IF(CH19=1,"* Las consultas de 12 años NO DEBEN ser mayor que el total de Consultas entre 10-14 Años. ","")</f>
        <v/>
      </c>
      <c r="CB19" s="31" t="str">
        <f>IF(CI19=1,"* Las consultas de 60 años NO DEBEN ser mayor que el total de Consultas entre 60-64 Años. ","")</f>
        <v/>
      </c>
      <c r="CC19" s="31" t="str">
        <f>IF(CJ19=1,"* Las actividades de usuarios en situación de discapacidad NO DEBEN superar el total. ","")</f>
        <v/>
      </c>
      <c r="CD19" s="31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E19" s="31" t="str">
        <f>IF(AND(AS19="",D19&lt;&gt;0),"* No olvide digitar la columna Beneficiarios (Digite CEROS si no tiene). ",IF(D19&lt;AS19,"* El número de Beneficiarios NO DEBE ser mayor que el Total. ",""))</f>
        <v/>
      </c>
      <c r="CF19" s="31" t="str">
        <f>IF(AND(AW19="",D19&lt;&gt;0),"* No olvide digitar la Población SENAME (Digite CEROS si no tiene). ",IF(D19&lt;AW19,"* La Población SENAME NO DEBE ser mayor al Total. ",""))</f>
        <v/>
      </c>
      <c r="CG19" s="31" t="str">
        <f>IF(AND(AX19="",D19&lt;&gt;0),"* No olvide digitar la Población Migrante (Digite CEROS si no tiene). ",IF(D19&lt;AX19,"* La Población Migrante NO DEBE superar el Total. ",""))</f>
        <v/>
      </c>
      <c r="CH19" s="32">
        <f>IF(AQ19&gt;(Y19+Z19),1,0)</f>
        <v>0</v>
      </c>
      <c r="CI19" s="32">
        <f>IF(AT19&gt;(AK19+AL19),1,0)</f>
        <v>0</v>
      </c>
      <c r="CJ19" s="32">
        <f>IF(D19&lt;AV19,1,0)</f>
        <v>0</v>
      </c>
      <c r="CK19" s="32">
        <f>IF(AND(AR19="",D19&lt;&gt;0),1,IF(F19&lt;AR19,1,0))</f>
        <v>0</v>
      </c>
      <c r="CL19" s="32">
        <f>IF(AND(AS19="",D19&lt;&gt;0),1,IF(D19&lt;AS19,1,0))</f>
        <v>0</v>
      </c>
      <c r="CM19" s="32">
        <f>IF(AND(AW19="",D19&lt;&gt;0),1,IF(D19&lt;AW19,1,0))</f>
        <v>0</v>
      </c>
      <c r="CN19" s="32">
        <f>IF(AND(AX19="",D19&lt;&gt;0),1,IF(D19&lt;AX19,1,0))</f>
        <v>0</v>
      </c>
    </row>
    <row r="20" spans="1:98" ht="16.350000000000001" customHeight="1" x14ac:dyDescent="0.2">
      <c r="A20" s="3233" t="s">
        <v>44</v>
      </c>
      <c r="B20" s="3234"/>
      <c r="C20" s="3235"/>
      <c r="D20" s="838">
        <f t="shared" ref="D20:D35" si="15">SUM(E20+F20)</f>
        <v>0</v>
      </c>
      <c r="E20" s="829">
        <f>SUM(U20+W20+Y20+AA20+AC20+AE20+AG20+AI20+AK20+AM20+AO20)</f>
        <v>0</v>
      </c>
      <c r="F20" s="830">
        <f>SUM(V20+X20+Z20+AB20+AD20+AF20+AH20+AJ20+AL20+AN20+AP20)</f>
        <v>0</v>
      </c>
      <c r="G20" s="839"/>
      <c r="H20" s="840"/>
      <c r="I20" s="839"/>
      <c r="J20" s="841"/>
      <c r="K20" s="839"/>
      <c r="L20" s="840"/>
      <c r="M20" s="839"/>
      <c r="N20" s="841"/>
      <c r="O20" s="839"/>
      <c r="P20" s="840"/>
      <c r="Q20" s="839"/>
      <c r="R20" s="840"/>
      <c r="S20" s="839"/>
      <c r="T20" s="840"/>
      <c r="U20" s="831"/>
      <c r="V20" s="808"/>
      <c r="W20" s="807"/>
      <c r="X20" s="842"/>
      <c r="Y20" s="831"/>
      <c r="Z20" s="808"/>
      <c r="AA20" s="807"/>
      <c r="AB20" s="842"/>
      <c r="AC20" s="831"/>
      <c r="AD20" s="808"/>
      <c r="AE20" s="807"/>
      <c r="AF20" s="842"/>
      <c r="AG20" s="831"/>
      <c r="AH20" s="808"/>
      <c r="AI20" s="807"/>
      <c r="AJ20" s="842"/>
      <c r="AK20" s="831"/>
      <c r="AL20" s="808"/>
      <c r="AM20" s="807"/>
      <c r="AN20" s="808"/>
      <c r="AO20" s="807"/>
      <c r="AP20" s="809"/>
      <c r="AQ20" s="843"/>
      <c r="AR20" s="832"/>
      <c r="AS20" s="844"/>
      <c r="AT20" s="844"/>
      <c r="AU20" s="844"/>
      <c r="AV20" s="844"/>
      <c r="AW20" s="844"/>
      <c r="AX20" s="844"/>
      <c r="AY20" s="671" t="str">
        <f t="shared" ref="AY20:AY35" si="16">$CA20&amp;$CB20&amp;$CC20&amp;$CD20&amp;$CE20&amp;$CF20&amp;$CG20</f>
        <v/>
      </c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4"/>
      <c r="BV20" s="4"/>
      <c r="BW20" s="4"/>
      <c r="CA20" s="31" t="str">
        <f t="shared" ref="CA20:CA35" si="17">IF(CH20=1,"* Las consultas de 12 años NO DEBEN ser mayor que el total de Consultas entre 10-14 Años. ","")</f>
        <v/>
      </c>
      <c r="CB20" s="31" t="str">
        <f t="shared" ref="CB20:CB35" si="18">IF(CI20=1,"* Las consultas de 60 años NO DEBEN ser mayor que el total de Consultas entre 60-64 Años. ","")</f>
        <v/>
      </c>
      <c r="CC20" s="31" t="str">
        <f t="shared" ref="CC20:CC35" si="19">IF(CJ20=1,"* Las actividades de usuarios en situación de discapacidad NO DEBEN superar el total. ","")</f>
        <v/>
      </c>
      <c r="CD20" s="31" t="str">
        <f t="shared" ref="CD20:CD35" si="20">IF(AND(AR20="",D20&lt;&gt;0),"* Recuerde que las Embarazadas deben ser incluídas en el ingreso por rango Etario (Digite CEROS si no tiene). ",IF(F20&lt;AR20,"* Las Embarazadas NO DEBEN ser mayor al total de mujeres. ",""))</f>
        <v/>
      </c>
      <c r="CE20" s="31" t="str">
        <f t="shared" ref="CE20:CE35" si="21">IF(AND(AS20="",D20&lt;&gt;0),"* No olvide digitar la columna Beneficiarios (Digite CEROS si no tiene). ",IF(D20&lt;AS20,"* El número de Beneficiarios NO DEBE ser mayor que el Total. ",""))</f>
        <v/>
      </c>
      <c r="CF20" s="31" t="str">
        <f t="shared" ref="CF20:CF35" si="22">IF(AND(AW20="",D20&lt;&gt;0),"* No olvide digitar la Población SENAME (Digite CEROS si no tiene). ",IF(D20&lt;AW20,"* La Población SENAME NO DEBE ser mayor al Total. ",""))</f>
        <v/>
      </c>
      <c r="CG20" s="31" t="str">
        <f t="shared" ref="CG20:CG35" si="23">IF(AND(AX20="",D20&lt;&gt;0),"* No olvide digitar la Población Migrante (Digite CEROS si no tiene). ",IF(D20&lt;AX20,"* La Población Migrante NO DEBE superar el Total. ",""))</f>
        <v/>
      </c>
      <c r="CH20" s="32">
        <f t="shared" ref="CH20:CH35" si="24">IF(AQ20&gt;(Y20+Z20),1,0)</f>
        <v>0</v>
      </c>
      <c r="CI20" s="32">
        <f t="shared" ref="CI20:CI35" si="25">IF(AT20&gt;(AK20+AL20),1,0)</f>
        <v>0</v>
      </c>
      <c r="CJ20" s="32">
        <f t="shared" ref="CJ20:CJ35" si="26">IF(D20&lt;AV20,1,0)</f>
        <v>0</v>
      </c>
      <c r="CK20" s="32">
        <f t="shared" ref="CK20:CK35" si="27">IF(AND(AR20="",D20&lt;&gt;0),1,IF(F20&lt;AR20,1,0))</f>
        <v>0</v>
      </c>
      <c r="CL20" s="32">
        <f t="shared" ref="CL20:CL35" si="28">IF(AND(AS20="",D20&lt;&gt;0),1,IF(D20&lt;AS20,1,0))</f>
        <v>0</v>
      </c>
      <c r="CM20" s="32">
        <f t="shared" ref="CM20:CM35" si="29">IF(AND(AW20="",D20&lt;&gt;0),1,IF(D20&lt;AW20,1,0))</f>
        <v>0</v>
      </c>
      <c r="CN20" s="32">
        <f t="shared" ref="CN20:CN35" si="30">IF(AND(AX20="",D20&lt;&gt;0),1,IF(D20&lt;AX20,1,0))</f>
        <v>0</v>
      </c>
    </row>
    <row r="21" spans="1:98" ht="16.350000000000001" customHeight="1" x14ac:dyDescent="0.2">
      <c r="A21" s="3156" t="s">
        <v>45</v>
      </c>
      <c r="B21" s="3157"/>
      <c r="C21" s="3158"/>
      <c r="D21" s="838">
        <f t="shared" si="15"/>
        <v>0</v>
      </c>
      <c r="E21" s="829">
        <f t="shared" ref="E21:F23" si="31">SUM(G21+I21+K21+M21+O21+Q21+S21+U21+W21+Y21+AA21+AC21+AE21+AG21+AI21+AK21+AM21+AO21)</f>
        <v>0</v>
      </c>
      <c r="F21" s="830">
        <f t="shared" si="31"/>
        <v>0</v>
      </c>
      <c r="G21" s="831"/>
      <c r="H21" s="808"/>
      <c r="I21" s="831"/>
      <c r="J21" s="832"/>
      <c r="K21" s="831"/>
      <c r="L21" s="808"/>
      <c r="M21" s="831"/>
      <c r="N21" s="832"/>
      <c r="O21" s="831"/>
      <c r="P21" s="808"/>
      <c r="Q21" s="831"/>
      <c r="R21" s="808"/>
      <c r="S21" s="831"/>
      <c r="T21" s="808"/>
      <c r="U21" s="831"/>
      <c r="V21" s="808"/>
      <c r="W21" s="807"/>
      <c r="X21" s="842"/>
      <c r="Y21" s="831"/>
      <c r="Z21" s="808"/>
      <c r="AA21" s="807"/>
      <c r="AB21" s="842"/>
      <c r="AC21" s="831"/>
      <c r="AD21" s="808"/>
      <c r="AE21" s="807"/>
      <c r="AF21" s="842"/>
      <c r="AG21" s="831"/>
      <c r="AH21" s="808"/>
      <c r="AI21" s="807"/>
      <c r="AJ21" s="842"/>
      <c r="AK21" s="831"/>
      <c r="AL21" s="808"/>
      <c r="AM21" s="807"/>
      <c r="AN21" s="808"/>
      <c r="AO21" s="807"/>
      <c r="AP21" s="809"/>
      <c r="AQ21" s="843"/>
      <c r="AR21" s="832"/>
      <c r="AS21" s="844"/>
      <c r="AT21" s="844"/>
      <c r="AU21" s="844"/>
      <c r="AV21" s="844"/>
      <c r="AW21" s="844"/>
      <c r="AX21" s="844"/>
      <c r="AY21" s="671" t="str">
        <f t="shared" si="16"/>
        <v/>
      </c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4"/>
      <c r="BV21" s="4"/>
      <c r="BW21" s="4"/>
      <c r="BX21" s="71"/>
      <c r="BY21" s="71"/>
      <c r="BZ21" s="71"/>
      <c r="CA21" s="31" t="str">
        <f t="shared" si="17"/>
        <v/>
      </c>
      <c r="CB21" s="31" t="str">
        <f t="shared" si="18"/>
        <v/>
      </c>
      <c r="CC21" s="31" t="str">
        <f t="shared" si="19"/>
        <v/>
      </c>
      <c r="CD21" s="31" t="str">
        <f t="shared" si="20"/>
        <v/>
      </c>
      <c r="CE21" s="31" t="str">
        <f t="shared" si="21"/>
        <v/>
      </c>
      <c r="CF21" s="31" t="str">
        <f t="shared" si="22"/>
        <v/>
      </c>
      <c r="CG21" s="31" t="str">
        <f t="shared" si="23"/>
        <v/>
      </c>
      <c r="CH21" s="32">
        <f t="shared" si="24"/>
        <v>0</v>
      </c>
      <c r="CI21" s="32">
        <f t="shared" si="25"/>
        <v>0</v>
      </c>
      <c r="CJ21" s="32">
        <f t="shared" si="26"/>
        <v>0</v>
      </c>
      <c r="CK21" s="32">
        <f t="shared" si="27"/>
        <v>0</v>
      </c>
      <c r="CL21" s="32">
        <f t="shared" si="28"/>
        <v>0</v>
      </c>
      <c r="CM21" s="32">
        <f t="shared" si="29"/>
        <v>0</v>
      </c>
      <c r="CN21" s="32">
        <f t="shared" si="30"/>
        <v>0</v>
      </c>
      <c r="CO21" s="72"/>
      <c r="CP21" s="72"/>
      <c r="CQ21" s="72"/>
    </row>
    <row r="22" spans="1:98" ht="16.350000000000001" customHeight="1" x14ac:dyDescent="0.2">
      <c r="A22" s="3156" t="s">
        <v>46</v>
      </c>
      <c r="B22" s="3157"/>
      <c r="C22" s="3158"/>
      <c r="D22" s="838">
        <f t="shared" si="15"/>
        <v>0</v>
      </c>
      <c r="E22" s="829">
        <f t="shared" si="31"/>
        <v>0</v>
      </c>
      <c r="F22" s="830">
        <f t="shared" si="31"/>
        <v>0</v>
      </c>
      <c r="G22" s="831"/>
      <c r="H22" s="808"/>
      <c r="I22" s="831"/>
      <c r="J22" s="832"/>
      <c r="K22" s="831"/>
      <c r="L22" s="808"/>
      <c r="M22" s="831"/>
      <c r="N22" s="832"/>
      <c r="O22" s="831"/>
      <c r="P22" s="808"/>
      <c r="Q22" s="831"/>
      <c r="R22" s="808"/>
      <c r="S22" s="831"/>
      <c r="T22" s="808"/>
      <c r="U22" s="831"/>
      <c r="V22" s="808"/>
      <c r="W22" s="807"/>
      <c r="X22" s="842"/>
      <c r="Y22" s="831"/>
      <c r="Z22" s="808"/>
      <c r="AA22" s="807"/>
      <c r="AB22" s="842"/>
      <c r="AC22" s="831"/>
      <c r="AD22" s="808"/>
      <c r="AE22" s="807"/>
      <c r="AF22" s="842"/>
      <c r="AG22" s="831"/>
      <c r="AH22" s="808"/>
      <c r="AI22" s="807"/>
      <c r="AJ22" s="842"/>
      <c r="AK22" s="831"/>
      <c r="AL22" s="808"/>
      <c r="AM22" s="807"/>
      <c r="AN22" s="808"/>
      <c r="AO22" s="807"/>
      <c r="AP22" s="809"/>
      <c r="AQ22" s="843"/>
      <c r="AR22" s="832"/>
      <c r="AS22" s="844"/>
      <c r="AT22" s="844"/>
      <c r="AU22" s="844"/>
      <c r="AV22" s="844"/>
      <c r="AW22" s="844"/>
      <c r="AX22" s="844"/>
      <c r="AY22" s="671" t="str">
        <f t="shared" si="16"/>
        <v/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4"/>
      <c r="BV22" s="4"/>
      <c r="BW22" s="4"/>
      <c r="CA22" s="31" t="str">
        <f t="shared" si="17"/>
        <v/>
      </c>
      <c r="CB22" s="31" t="str">
        <f t="shared" si="18"/>
        <v/>
      </c>
      <c r="CC22" s="31" t="str">
        <f t="shared" si="19"/>
        <v/>
      </c>
      <c r="CD22" s="31" t="str">
        <f t="shared" si="20"/>
        <v/>
      </c>
      <c r="CE22" s="31" t="str">
        <f t="shared" si="21"/>
        <v/>
      </c>
      <c r="CF22" s="31" t="str">
        <f t="shared" si="22"/>
        <v/>
      </c>
      <c r="CG22" s="31" t="str">
        <f t="shared" si="23"/>
        <v/>
      </c>
      <c r="CH22" s="32">
        <f t="shared" si="24"/>
        <v>0</v>
      </c>
      <c r="CI22" s="32">
        <f t="shared" si="25"/>
        <v>0</v>
      </c>
      <c r="CJ22" s="32">
        <f t="shared" si="26"/>
        <v>0</v>
      </c>
      <c r="CK22" s="32">
        <f t="shared" si="27"/>
        <v>0</v>
      </c>
      <c r="CL22" s="32">
        <f t="shared" si="28"/>
        <v>0</v>
      </c>
      <c r="CM22" s="32">
        <f t="shared" si="29"/>
        <v>0</v>
      </c>
      <c r="CN22" s="32">
        <f t="shared" si="30"/>
        <v>0</v>
      </c>
    </row>
    <row r="23" spans="1:98" ht="16.350000000000001" customHeight="1" x14ac:dyDescent="0.2">
      <c r="A23" s="3156" t="s">
        <v>47</v>
      </c>
      <c r="B23" s="3157"/>
      <c r="C23" s="3158"/>
      <c r="D23" s="838">
        <f t="shared" si="15"/>
        <v>0</v>
      </c>
      <c r="E23" s="829">
        <f t="shared" si="31"/>
        <v>0</v>
      </c>
      <c r="F23" s="830">
        <f t="shared" si="31"/>
        <v>0</v>
      </c>
      <c r="G23" s="831"/>
      <c r="H23" s="808"/>
      <c r="I23" s="831"/>
      <c r="J23" s="832"/>
      <c r="K23" s="831"/>
      <c r="L23" s="808"/>
      <c r="M23" s="831"/>
      <c r="N23" s="832"/>
      <c r="O23" s="831"/>
      <c r="P23" s="808"/>
      <c r="Q23" s="831"/>
      <c r="R23" s="808"/>
      <c r="S23" s="831"/>
      <c r="T23" s="808"/>
      <c r="U23" s="831"/>
      <c r="V23" s="808"/>
      <c r="W23" s="807"/>
      <c r="X23" s="842"/>
      <c r="Y23" s="831"/>
      <c r="Z23" s="808"/>
      <c r="AA23" s="807"/>
      <c r="AB23" s="842"/>
      <c r="AC23" s="831"/>
      <c r="AD23" s="808"/>
      <c r="AE23" s="807"/>
      <c r="AF23" s="842"/>
      <c r="AG23" s="831"/>
      <c r="AH23" s="808"/>
      <c r="AI23" s="807"/>
      <c r="AJ23" s="842"/>
      <c r="AK23" s="831"/>
      <c r="AL23" s="808"/>
      <c r="AM23" s="807"/>
      <c r="AN23" s="808"/>
      <c r="AO23" s="807"/>
      <c r="AP23" s="809"/>
      <c r="AQ23" s="843"/>
      <c r="AR23" s="832"/>
      <c r="AS23" s="844"/>
      <c r="AT23" s="844"/>
      <c r="AU23" s="844"/>
      <c r="AV23" s="844"/>
      <c r="AW23" s="844"/>
      <c r="AX23" s="844"/>
      <c r="AY23" s="671" t="str">
        <f t="shared" si="16"/>
        <v/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4"/>
      <c r="BV23" s="4"/>
      <c r="BW23" s="4"/>
      <c r="CA23" s="31" t="str">
        <f t="shared" si="17"/>
        <v/>
      </c>
      <c r="CB23" s="31" t="str">
        <f t="shared" si="18"/>
        <v/>
      </c>
      <c r="CC23" s="31" t="str">
        <f t="shared" si="19"/>
        <v/>
      </c>
      <c r="CD23" s="31" t="str">
        <f t="shared" si="20"/>
        <v/>
      </c>
      <c r="CE23" s="31" t="str">
        <f t="shared" si="21"/>
        <v/>
      </c>
      <c r="CF23" s="31" t="str">
        <f t="shared" si="22"/>
        <v/>
      </c>
      <c r="CG23" s="31" t="str">
        <f t="shared" si="23"/>
        <v/>
      </c>
      <c r="CH23" s="32">
        <f t="shared" si="24"/>
        <v>0</v>
      </c>
      <c r="CI23" s="32">
        <f t="shared" si="25"/>
        <v>0</v>
      </c>
      <c r="CJ23" s="32">
        <f t="shared" si="26"/>
        <v>0</v>
      </c>
      <c r="CK23" s="32">
        <f t="shared" si="27"/>
        <v>0</v>
      </c>
      <c r="CL23" s="32">
        <f t="shared" si="28"/>
        <v>0</v>
      </c>
      <c r="CM23" s="32">
        <f t="shared" si="29"/>
        <v>0</v>
      </c>
      <c r="CN23" s="32">
        <f t="shared" si="30"/>
        <v>0</v>
      </c>
    </row>
    <row r="24" spans="1:98" ht="16.350000000000001" customHeight="1" x14ac:dyDescent="0.2">
      <c r="A24" s="3156" t="s">
        <v>48</v>
      </c>
      <c r="B24" s="3157"/>
      <c r="C24" s="3158"/>
      <c r="D24" s="838">
        <f t="shared" si="15"/>
        <v>0</v>
      </c>
      <c r="E24" s="829">
        <f t="shared" ref="E24:F31" si="32">SUM(G24+I24+K24+M24+O24+Q24+S24+U24+W24+Y24+AA24+AC24+AE24+AG24+AI24+AK24+AM24+AO24)</f>
        <v>0</v>
      </c>
      <c r="F24" s="830">
        <f t="shared" si="32"/>
        <v>0</v>
      </c>
      <c r="G24" s="831"/>
      <c r="H24" s="808"/>
      <c r="I24" s="831"/>
      <c r="J24" s="832"/>
      <c r="K24" s="831"/>
      <c r="L24" s="808"/>
      <c r="M24" s="831"/>
      <c r="N24" s="832"/>
      <c r="O24" s="831"/>
      <c r="P24" s="808"/>
      <c r="Q24" s="831"/>
      <c r="R24" s="808"/>
      <c r="S24" s="831"/>
      <c r="T24" s="808"/>
      <c r="U24" s="831"/>
      <c r="V24" s="808"/>
      <c r="W24" s="807"/>
      <c r="X24" s="842"/>
      <c r="Y24" s="831"/>
      <c r="Z24" s="808"/>
      <c r="AA24" s="807"/>
      <c r="AB24" s="842"/>
      <c r="AC24" s="831"/>
      <c r="AD24" s="808"/>
      <c r="AE24" s="807"/>
      <c r="AF24" s="842"/>
      <c r="AG24" s="831"/>
      <c r="AH24" s="808"/>
      <c r="AI24" s="807"/>
      <c r="AJ24" s="842"/>
      <c r="AK24" s="831"/>
      <c r="AL24" s="808"/>
      <c r="AM24" s="807"/>
      <c r="AN24" s="808"/>
      <c r="AO24" s="807"/>
      <c r="AP24" s="809"/>
      <c r="AQ24" s="843"/>
      <c r="AR24" s="832"/>
      <c r="AS24" s="844"/>
      <c r="AT24" s="844"/>
      <c r="AU24" s="844"/>
      <c r="AV24" s="844"/>
      <c r="AW24" s="844"/>
      <c r="AX24" s="844"/>
      <c r="AY24" s="671" t="str">
        <f t="shared" si="16"/>
        <v/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4"/>
      <c r="BV24" s="4"/>
      <c r="BW24" s="4"/>
      <c r="CA24" s="31" t="str">
        <f t="shared" si="17"/>
        <v/>
      </c>
      <c r="CB24" s="31" t="str">
        <f t="shared" si="18"/>
        <v/>
      </c>
      <c r="CC24" s="31" t="str">
        <f t="shared" si="19"/>
        <v/>
      </c>
      <c r="CD24" s="31" t="str">
        <f t="shared" si="20"/>
        <v/>
      </c>
      <c r="CE24" s="31" t="str">
        <f t="shared" si="21"/>
        <v/>
      </c>
      <c r="CF24" s="31" t="str">
        <f t="shared" si="22"/>
        <v/>
      </c>
      <c r="CG24" s="31" t="str">
        <f t="shared" si="23"/>
        <v/>
      </c>
      <c r="CH24" s="32">
        <f t="shared" si="24"/>
        <v>0</v>
      </c>
      <c r="CI24" s="32">
        <f t="shared" si="25"/>
        <v>0</v>
      </c>
      <c r="CJ24" s="32">
        <f t="shared" si="26"/>
        <v>0</v>
      </c>
      <c r="CK24" s="32">
        <f t="shared" si="27"/>
        <v>0</v>
      </c>
      <c r="CL24" s="32">
        <f t="shared" si="28"/>
        <v>0</v>
      </c>
      <c r="CM24" s="32">
        <f t="shared" si="29"/>
        <v>0</v>
      </c>
      <c r="CN24" s="32">
        <f t="shared" si="30"/>
        <v>0</v>
      </c>
    </row>
    <row r="25" spans="1:98" ht="16.350000000000001" customHeight="1" x14ac:dyDescent="0.2">
      <c r="A25" s="3156" t="s">
        <v>49</v>
      </c>
      <c r="B25" s="3157"/>
      <c r="C25" s="3158"/>
      <c r="D25" s="838">
        <f t="shared" si="15"/>
        <v>0</v>
      </c>
      <c r="E25" s="829">
        <f t="shared" si="32"/>
        <v>0</v>
      </c>
      <c r="F25" s="830">
        <f t="shared" si="32"/>
        <v>0</v>
      </c>
      <c r="G25" s="831"/>
      <c r="H25" s="808"/>
      <c r="I25" s="831"/>
      <c r="J25" s="832"/>
      <c r="K25" s="831"/>
      <c r="L25" s="808"/>
      <c r="M25" s="831"/>
      <c r="N25" s="832"/>
      <c r="O25" s="831"/>
      <c r="P25" s="808"/>
      <c r="Q25" s="831"/>
      <c r="R25" s="808"/>
      <c r="S25" s="831"/>
      <c r="T25" s="808"/>
      <c r="U25" s="831"/>
      <c r="V25" s="808"/>
      <c r="W25" s="807"/>
      <c r="X25" s="842"/>
      <c r="Y25" s="831"/>
      <c r="Z25" s="808"/>
      <c r="AA25" s="807"/>
      <c r="AB25" s="842"/>
      <c r="AC25" s="831"/>
      <c r="AD25" s="808"/>
      <c r="AE25" s="807"/>
      <c r="AF25" s="842"/>
      <c r="AG25" s="831"/>
      <c r="AH25" s="808"/>
      <c r="AI25" s="807"/>
      <c r="AJ25" s="842"/>
      <c r="AK25" s="831"/>
      <c r="AL25" s="808"/>
      <c r="AM25" s="807"/>
      <c r="AN25" s="808"/>
      <c r="AO25" s="807"/>
      <c r="AP25" s="809"/>
      <c r="AQ25" s="843"/>
      <c r="AR25" s="832"/>
      <c r="AS25" s="844"/>
      <c r="AT25" s="844"/>
      <c r="AU25" s="844"/>
      <c r="AV25" s="844"/>
      <c r="AW25" s="844"/>
      <c r="AX25" s="844"/>
      <c r="AY25" s="671" t="str">
        <f t="shared" si="16"/>
        <v/>
      </c>
      <c r="BU25" s="3"/>
      <c r="BV25" s="3"/>
      <c r="BW25" s="3"/>
      <c r="CA25" s="31" t="str">
        <f t="shared" si="17"/>
        <v/>
      </c>
      <c r="CB25" s="31" t="str">
        <f t="shared" si="18"/>
        <v/>
      </c>
      <c r="CC25" s="31" t="str">
        <f t="shared" si="19"/>
        <v/>
      </c>
      <c r="CD25" s="31" t="str">
        <f t="shared" si="20"/>
        <v/>
      </c>
      <c r="CE25" s="31" t="str">
        <f t="shared" si="21"/>
        <v/>
      </c>
      <c r="CF25" s="31" t="str">
        <f t="shared" si="22"/>
        <v/>
      </c>
      <c r="CG25" s="31" t="str">
        <f t="shared" si="23"/>
        <v/>
      </c>
      <c r="CH25" s="32">
        <f t="shared" si="24"/>
        <v>0</v>
      </c>
      <c r="CI25" s="32">
        <f t="shared" si="25"/>
        <v>0</v>
      </c>
      <c r="CJ25" s="32">
        <f t="shared" si="26"/>
        <v>0</v>
      </c>
      <c r="CK25" s="32">
        <f t="shared" si="27"/>
        <v>0</v>
      </c>
      <c r="CL25" s="32">
        <f t="shared" si="28"/>
        <v>0</v>
      </c>
      <c r="CM25" s="32">
        <f t="shared" si="29"/>
        <v>0</v>
      </c>
      <c r="CN25" s="32">
        <f t="shared" si="30"/>
        <v>0</v>
      </c>
    </row>
    <row r="26" spans="1:98" ht="16.350000000000001" customHeight="1" x14ac:dyDescent="0.2">
      <c r="A26" s="3156" t="s">
        <v>50</v>
      </c>
      <c r="B26" s="3157"/>
      <c r="C26" s="3158"/>
      <c r="D26" s="845">
        <f t="shared" si="15"/>
        <v>14</v>
      </c>
      <c r="E26" s="829">
        <f t="shared" si="32"/>
        <v>8</v>
      </c>
      <c r="F26" s="830">
        <f t="shared" si="32"/>
        <v>6</v>
      </c>
      <c r="G26" s="831">
        <v>0</v>
      </c>
      <c r="H26" s="808">
        <v>0</v>
      </c>
      <c r="I26" s="831">
        <v>0</v>
      </c>
      <c r="J26" s="832">
        <v>0</v>
      </c>
      <c r="K26" s="831">
        <v>0</v>
      </c>
      <c r="L26" s="808">
        <v>0</v>
      </c>
      <c r="M26" s="831">
        <v>0</v>
      </c>
      <c r="N26" s="832">
        <v>0</v>
      </c>
      <c r="O26" s="831">
        <v>0</v>
      </c>
      <c r="P26" s="808">
        <v>0</v>
      </c>
      <c r="Q26" s="831">
        <v>0</v>
      </c>
      <c r="R26" s="808">
        <v>0</v>
      </c>
      <c r="S26" s="831">
        <v>0</v>
      </c>
      <c r="T26" s="808">
        <v>0</v>
      </c>
      <c r="U26" s="831">
        <v>0</v>
      </c>
      <c r="V26" s="808">
        <v>0</v>
      </c>
      <c r="W26" s="807">
        <v>0</v>
      </c>
      <c r="X26" s="842">
        <v>0</v>
      </c>
      <c r="Y26" s="831">
        <v>2</v>
      </c>
      <c r="Z26" s="808">
        <v>0</v>
      </c>
      <c r="AA26" s="807">
        <v>5</v>
      </c>
      <c r="AB26" s="842">
        <v>0</v>
      </c>
      <c r="AC26" s="831">
        <v>0</v>
      </c>
      <c r="AD26" s="808">
        <v>0</v>
      </c>
      <c r="AE26" s="807">
        <v>0</v>
      </c>
      <c r="AF26" s="842">
        <v>1</v>
      </c>
      <c r="AG26" s="831">
        <v>0</v>
      </c>
      <c r="AH26" s="808">
        <v>3</v>
      </c>
      <c r="AI26" s="807">
        <v>0</v>
      </c>
      <c r="AJ26" s="842">
        <v>2</v>
      </c>
      <c r="AK26" s="831">
        <v>0</v>
      </c>
      <c r="AL26" s="808">
        <v>0</v>
      </c>
      <c r="AM26" s="807">
        <v>1</v>
      </c>
      <c r="AN26" s="808">
        <v>0</v>
      </c>
      <c r="AO26" s="807">
        <v>0</v>
      </c>
      <c r="AP26" s="809">
        <v>0</v>
      </c>
      <c r="AQ26" s="843">
        <v>0</v>
      </c>
      <c r="AR26" s="832">
        <v>0</v>
      </c>
      <c r="AS26" s="844">
        <v>14</v>
      </c>
      <c r="AT26" s="843">
        <v>0</v>
      </c>
      <c r="AU26" s="843"/>
      <c r="AV26" s="843">
        <v>0</v>
      </c>
      <c r="AW26" s="843">
        <v>0</v>
      </c>
      <c r="AX26" s="843">
        <v>0</v>
      </c>
      <c r="AY26" s="671" t="str">
        <f t="shared" si="16"/>
        <v/>
      </c>
      <c r="BU26" s="3"/>
      <c r="BV26" s="3"/>
      <c r="BW26" s="3"/>
      <c r="CA26" s="31" t="str">
        <f t="shared" si="17"/>
        <v/>
      </c>
      <c r="CB26" s="31" t="str">
        <f t="shared" si="18"/>
        <v/>
      </c>
      <c r="CC26" s="31" t="str">
        <f t="shared" si="19"/>
        <v/>
      </c>
      <c r="CD26" s="31" t="str">
        <f t="shared" si="20"/>
        <v/>
      </c>
      <c r="CE26" s="31" t="str">
        <f t="shared" si="21"/>
        <v/>
      </c>
      <c r="CF26" s="31" t="str">
        <f t="shared" si="22"/>
        <v/>
      </c>
      <c r="CG26" s="31" t="str">
        <f t="shared" si="23"/>
        <v/>
      </c>
      <c r="CH26" s="32">
        <f t="shared" si="24"/>
        <v>0</v>
      </c>
      <c r="CI26" s="32">
        <f t="shared" si="25"/>
        <v>0</v>
      </c>
      <c r="CJ26" s="32">
        <f t="shared" si="26"/>
        <v>0</v>
      </c>
      <c r="CK26" s="32">
        <f t="shared" si="27"/>
        <v>0</v>
      </c>
      <c r="CL26" s="32">
        <f t="shared" si="28"/>
        <v>0</v>
      </c>
      <c r="CM26" s="32">
        <f t="shared" si="29"/>
        <v>0</v>
      </c>
      <c r="CN26" s="32">
        <f t="shared" si="30"/>
        <v>0</v>
      </c>
    </row>
    <row r="27" spans="1:98" ht="16.350000000000001" customHeight="1" x14ac:dyDescent="0.2">
      <c r="A27" s="3156" t="s">
        <v>51</v>
      </c>
      <c r="B27" s="3157"/>
      <c r="C27" s="3158"/>
      <c r="D27" s="845">
        <f t="shared" si="15"/>
        <v>0</v>
      </c>
      <c r="E27" s="829">
        <f t="shared" si="32"/>
        <v>0</v>
      </c>
      <c r="F27" s="830">
        <f t="shared" si="32"/>
        <v>0</v>
      </c>
      <c r="G27" s="831"/>
      <c r="H27" s="808"/>
      <c r="I27" s="831"/>
      <c r="J27" s="832"/>
      <c r="K27" s="831"/>
      <c r="L27" s="808"/>
      <c r="M27" s="831"/>
      <c r="N27" s="832"/>
      <c r="O27" s="831"/>
      <c r="P27" s="808"/>
      <c r="Q27" s="831"/>
      <c r="R27" s="808"/>
      <c r="S27" s="831"/>
      <c r="T27" s="808"/>
      <c r="U27" s="831"/>
      <c r="V27" s="808"/>
      <c r="W27" s="807"/>
      <c r="X27" s="842"/>
      <c r="Y27" s="831"/>
      <c r="Z27" s="808"/>
      <c r="AA27" s="807"/>
      <c r="AB27" s="842"/>
      <c r="AC27" s="831"/>
      <c r="AD27" s="808"/>
      <c r="AE27" s="807"/>
      <c r="AF27" s="842"/>
      <c r="AG27" s="831"/>
      <c r="AH27" s="808"/>
      <c r="AI27" s="807"/>
      <c r="AJ27" s="842"/>
      <c r="AK27" s="831"/>
      <c r="AL27" s="808"/>
      <c r="AM27" s="807"/>
      <c r="AN27" s="808"/>
      <c r="AO27" s="807"/>
      <c r="AP27" s="809"/>
      <c r="AQ27" s="843"/>
      <c r="AR27" s="832"/>
      <c r="AS27" s="844"/>
      <c r="AT27" s="844"/>
      <c r="AU27" s="844"/>
      <c r="AV27" s="844"/>
      <c r="AW27" s="844"/>
      <c r="AX27" s="844"/>
      <c r="AY27" s="671" t="str">
        <f t="shared" si="16"/>
        <v/>
      </c>
      <c r="BU27" s="3"/>
      <c r="BV27" s="3"/>
      <c r="BW27" s="3"/>
      <c r="CA27" s="31" t="str">
        <f t="shared" si="17"/>
        <v/>
      </c>
      <c r="CB27" s="31" t="str">
        <f t="shared" si="18"/>
        <v/>
      </c>
      <c r="CC27" s="31" t="str">
        <f t="shared" si="19"/>
        <v/>
      </c>
      <c r="CD27" s="31" t="str">
        <f t="shared" si="20"/>
        <v/>
      </c>
      <c r="CE27" s="31" t="str">
        <f t="shared" si="21"/>
        <v/>
      </c>
      <c r="CF27" s="31" t="str">
        <f t="shared" si="22"/>
        <v/>
      </c>
      <c r="CG27" s="31" t="str">
        <f t="shared" si="23"/>
        <v/>
      </c>
      <c r="CH27" s="32">
        <f t="shared" si="24"/>
        <v>0</v>
      </c>
      <c r="CI27" s="32">
        <f t="shared" si="25"/>
        <v>0</v>
      </c>
      <c r="CJ27" s="32">
        <f t="shared" si="26"/>
        <v>0</v>
      </c>
      <c r="CK27" s="32">
        <f t="shared" si="27"/>
        <v>0</v>
      </c>
      <c r="CL27" s="32">
        <f t="shared" si="28"/>
        <v>0</v>
      </c>
      <c r="CM27" s="32">
        <f t="shared" si="29"/>
        <v>0</v>
      </c>
      <c r="CN27" s="32">
        <f t="shared" si="30"/>
        <v>0</v>
      </c>
    </row>
    <row r="28" spans="1:98" s="994" customFormat="1" ht="16.350000000000001" customHeight="1" x14ac:dyDescent="0.2">
      <c r="A28" s="3156" t="s">
        <v>52</v>
      </c>
      <c r="B28" s="3157"/>
      <c r="C28" s="3158"/>
      <c r="D28" s="838">
        <f>SUM(E28+F28)</f>
        <v>0</v>
      </c>
      <c r="E28" s="829">
        <f t="shared" si="32"/>
        <v>0</v>
      </c>
      <c r="F28" s="830">
        <f t="shared" si="32"/>
        <v>0</v>
      </c>
      <c r="G28" s="831"/>
      <c r="H28" s="808"/>
      <c r="I28" s="831"/>
      <c r="J28" s="832"/>
      <c r="K28" s="831"/>
      <c r="L28" s="808"/>
      <c r="M28" s="831"/>
      <c r="N28" s="832"/>
      <c r="O28" s="831"/>
      <c r="P28" s="808"/>
      <c r="Q28" s="831"/>
      <c r="R28" s="808"/>
      <c r="S28" s="831"/>
      <c r="T28" s="808"/>
      <c r="U28" s="831"/>
      <c r="V28" s="808"/>
      <c r="W28" s="807"/>
      <c r="X28" s="842"/>
      <c r="Y28" s="831"/>
      <c r="Z28" s="808"/>
      <c r="AA28" s="807"/>
      <c r="AB28" s="842"/>
      <c r="AC28" s="831"/>
      <c r="AD28" s="808"/>
      <c r="AE28" s="807"/>
      <c r="AF28" s="842"/>
      <c r="AG28" s="831"/>
      <c r="AH28" s="808"/>
      <c r="AI28" s="807"/>
      <c r="AJ28" s="842"/>
      <c r="AK28" s="831"/>
      <c r="AL28" s="808"/>
      <c r="AM28" s="807"/>
      <c r="AN28" s="808"/>
      <c r="AO28" s="807"/>
      <c r="AP28" s="809"/>
      <c r="AQ28" s="843"/>
      <c r="AR28" s="832"/>
      <c r="AS28" s="844"/>
      <c r="AT28" s="843"/>
      <c r="AU28" s="843"/>
      <c r="AV28" s="843"/>
      <c r="AW28" s="843"/>
      <c r="AX28" s="843"/>
      <c r="AY28" s="671" t="str">
        <f t="shared" si="16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451"/>
      <c r="CA28" s="31" t="str">
        <f t="shared" si="17"/>
        <v/>
      </c>
      <c r="CB28" s="31" t="str">
        <f t="shared" si="18"/>
        <v/>
      </c>
      <c r="CC28" s="31" t="str">
        <f t="shared" si="19"/>
        <v/>
      </c>
      <c r="CD28" s="31" t="str">
        <f t="shared" si="20"/>
        <v/>
      </c>
      <c r="CE28" s="31" t="str">
        <f t="shared" si="21"/>
        <v/>
      </c>
      <c r="CF28" s="31" t="str">
        <f t="shared" si="22"/>
        <v/>
      </c>
      <c r="CG28" s="31" t="str">
        <f t="shared" si="23"/>
        <v/>
      </c>
      <c r="CH28" s="32">
        <f t="shared" si="24"/>
        <v>0</v>
      </c>
      <c r="CI28" s="32">
        <f t="shared" si="25"/>
        <v>0</v>
      </c>
      <c r="CJ28" s="32">
        <f t="shared" si="26"/>
        <v>0</v>
      </c>
      <c r="CK28" s="32">
        <f t="shared" si="27"/>
        <v>0</v>
      </c>
      <c r="CL28" s="32">
        <f t="shared" si="28"/>
        <v>0</v>
      </c>
      <c r="CM28" s="32">
        <f t="shared" si="29"/>
        <v>0</v>
      </c>
      <c r="CN28" s="32">
        <f t="shared" si="30"/>
        <v>0</v>
      </c>
      <c r="CO28" s="5"/>
      <c r="CP28" s="5"/>
      <c r="CQ28" s="5"/>
      <c r="CR28" s="5"/>
      <c r="CS28" s="5"/>
      <c r="CT28" s="5"/>
    </row>
    <row r="29" spans="1:98" ht="16.350000000000001" customHeight="1" x14ac:dyDescent="0.2">
      <c r="A29" s="3156" t="s">
        <v>53</v>
      </c>
      <c r="B29" s="3157"/>
      <c r="C29" s="3158"/>
      <c r="D29" s="838">
        <f t="shared" si="15"/>
        <v>0</v>
      </c>
      <c r="E29" s="829">
        <f t="shared" si="32"/>
        <v>0</v>
      </c>
      <c r="F29" s="830">
        <f t="shared" si="32"/>
        <v>0</v>
      </c>
      <c r="G29" s="831"/>
      <c r="H29" s="808"/>
      <c r="I29" s="831"/>
      <c r="J29" s="832"/>
      <c r="K29" s="831"/>
      <c r="L29" s="808"/>
      <c r="M29" s="831"/>
      <c r="N29" s="832"/>
      <c r="O29" s="831"/>
      <c r="P29" s="808"/>
      <c r="Q29" s="831"/>
      <c r="R29" s="808"/>
      <c r="S29" s="831"/>
      <c r="T29" s="808"/>
      <c r="U29" s="831"/>
      <c r="V29" s="808"/>
      <c r="W29" s="807"/>
      <c r="X29" s="842"/>
      <c r="Y29" s="831"/>
      <c r="Z29" s="808"/>
      <c r="AA29" s="807"/>
      <c r="AB29" s="842"/>
      <c r="AC29" s="831"/>
      <c r="AD29" s="808"/>
      <c r="AE29" s="807"/>
      <c r="AF29" s="842"/>
      <c r="AG29" s="831"/>
      <c r="AH29" s="808"/>
      <c r="AI29" s="807"/>
      <c r="AJ29" s="842"/>
      <c r="AK29" s="831"/>
      <c r="AL29" s="808"/>
      <c r="AM29" s="807"/>
      <c r="AN29" s="808"/>
      <c r="AO29" s="807"/>
      <c r="AP29" s="809"/>
      <c r="AQ29" s="843"/>
      <c r="AR29" s="832"/>
      <c r="AS29" s="844"/>
      <c r="AT29" s="843"/>
      <c r="AU29" s="843"/>
      <c r="AV29" s="843"/>
      <c r="AW29" s="843"/>
      <c r="AX29" s="843"/>
      <c r="AY29" s="671" t="str">
        <f t="shared" si="16"/>
        <v/>
      </c>
      <c r="BU29" s="3"/>
      <c r="BV29" s="3"/>
      <c r="BW29" s="3"/>
      <c r="CA29" s="31" t="str">
        <f t="shared" si="17"/>
        <v/>
      </c>
      <c r="CB29" s="31" t="str">
        <f t="shared" si="18"/>
        <v/>
      </c>
      <c r="CC29" s="31" t="str">
        <f t="shared" si="19"/>
        <v/>
      </c>
      <c r="CD29" s="31" t="str">
        <f t="shared" si="20"/>
        <v/>
      </c>
      <c r="CE29" s="31" t="str">
        <f t="shared" si="21"/>
        <v/>
      </c>
      <c r="CF29" s="31" t="str">
        <f t="shared" si="22"/>
        <v/>
      </c>
      <c r="CG29" s="31" t="str">
        <f t="shared" si="23"/>
        <v/>
      </c>
      <c r="CH29" s="32">
        <f t="shared" si="24"/>
        <v>0</v>
      </c>
      <c r="CI29" s="32">
        <f t="shared" si="25"/>
        <v>0</v>
      </c>
      <c r="CJ29" s="32">
        <f t="shared" si="26"/>
        <v>0</v>
      </c>
      <c r="CK29" s="32">
        <f t="shared" si="27"/>
        <v>0</v>
      </c>
      <c r="CL29" s="32">
        <f t="shared" si="28"/>
        <v>0</v>
      </c>
      <c r="CM29" s="32">
        <f t="shared" si="29"/>
        <v>0</v>
      </c>
      <c r="CN29" s="32">
        <f t="shared" si="30"/>
        <v>0</v>
      </c>
    </row>
    <row r="30" spans="1:98" ht="16.350000000000001" customHeight="1" x14ac:dyDescent="0.2">
      <c r="A30" s="3156" t="s">
        <v>54</v>
      </c>
      <c r="B30" s="3157"/>
      <c r="C30" s="3158"/>
      <c r="D30" s="838">
        <f t="shared" si="15"/>
        <v>0</v>
      </c>
      <c r="E30" s="829">
        <f t="shared" si="32"/>
        <v>0</v>
      </c>
      <c r="F30" s="830">
        <f t="shared" si="32"/>
        <v>0</v>
      </c>
      <c r="G30" s="831"/>
      <c r="H30" s="808"/>
      <c r="I30" s="831"/>
      <c r="J30" s="832"/>
      <c r="K30" s="831"/>
      <c r="L30" s="808"/>
      <c r="M30" s="831"/>
      <c r="N30" s="832"/>
      <c r="O30" s="831"/>
      <c r="P30" s="808"/>
      <c r="Q30" s="831"/>
      <c r="R30" s="808"/>
      <c r="S30" s="831"/>
      <c r="T30" s="808"/>
      <c r="U30" s="831"/>
      <c r="V30" s="808"/>
      <c r="W30" s="807"/>
      <c r="X30" s="842"/>
      <c r="Y30" s="831"/>
      <c r="Z30" s="808"/>
      <c r="AA30" s="807"/>
      <c r="AB30" s="842"/>
      <c r="AC30" s="831"/>
      <c r="AD30" s="808"/>
      <c r="AE30" s="807"/>
      <c r="AF30" s="842"/>
      <c r="AG30" s="831"/>
      <c r="AH30" s="808"/>
      <c r="AI30" s="807"/>
      <c r="AJ30" s="842"/>
      <c r="AK30" s="831"/>
      <c r="AL30" s="808"/>
      <c r="AM30" s="807"/>
      <c r="AN30" s="808"/>
      <c r="AO30" s="807"/>
      <c r="AP30" s="809"/>
      <c r="AQ30" s="843"/>
      <c r="AR30" s="832"/>
      <c r="AS30" s="844"/>
      <c r="AT30" s="843"/>
      <c r="AU30" s="843"/>
      <c r="AV30" s="843"/>
      <c r="AW30" s="843"/>
      <c r="AX30" s="843"/>
      <c r="AY30" s="671" t="str">
        <f t="shared" si="16"/>
        <v/>
      </c>
      <c r="BU30" s="3"/>
      <c r="BV30" s="3"/>
      <c r="BW30" s="3"/>
      <c r="CA30" s="31" t="str">
        <f t="shared" si="17"/>
        <v/>
      </c>
      <c r="CB30" s="31" t="str">
        <f t="shared" si="18"/>
        <v/>
      </c>
      <c r="CC30" s="31" t="str">
        <f t="shared" si="19"/>
        <v/>
      </c>
      <c r="CD30" s="31" t="str">
        <f t="shared" si="20"/>
        <v/>
      </c>
      <c r="CE30" s="31" t="str">
        <f t="shared" si="21"/>
        <v/>
      </c>
      <c r="CF30" s="31" t="str">
        <f t="shared" si="22"/>
        <v/>
      </c>
      <c r="CG30" s="31" t="str">
        <f t="shared" si="23"/>
        <v/>
      </c>
      <c r="CH30" s="32">
        <f t="shared" si="24"/>
        <v>0</v>
      </c>
      <c r="CI30" s="32">
        <f t="shared" si="25"/>
        <v>0</v>
      </c>
      <c r="CJ30" s="32">
        <f t="shared" si="26"/>
        <v>0</v>
      </c>
      <c r="CK30" s="32">
        <f t="shared" si="27"/>
        <v>0</v>
      </c>
      <c r="CL30" s="32">
        <f t="shared" si="28"/>
        <v>0</v>
      </c>
      <c r="CM30" s="32">
        <f t="shared" si="29"/>
        <v>0</v>
      </c>
      <c r="CN30" s="32">
        <f t="shared" si="30"/>
        <v>0</v>
      </c>
    </row>
    <row r="31" spans="1:98" ht="16.350000000000001" customHeight="1" x14ac:dyDescent="0.2">
      <c r="A31" s="3156" t="s">
        <v>55</v>
      </c>
      <c r="B31" s="3157"/>
      <c r="C31" s="3158"/>
      <c r="D31" s="838">
        <f t="shared" si="15"/>
        <v>134</v>
      </c>
      <c r="E31" s="829">
        <f t="shared" si="32"/>
        <v>74</v>
      </c>
      <c r="F31" s="830">
        <f t="shared" si="32"/>
        <v>60</v>
      </c>
      <c r="G31" s="831">
        <v>0</v>
      </c>
      <c r="H31" s="808">
        <v>0</v>
      </c>
      <c r="I31" s="831">
        <v>0</v>
      </c>
      <c r="J31" s="832">
        <v>0</v>
      </c>
      <c r="K31" s="831">
        <v>0</v>
      </c>
      <c r="L31" s="808">
        <v>1</v>
      </c>
      <c r="M31" s="831">
        <v>8</v>
      </c>
      <c r="N31" s="832">
        <v>0</v>
      </c>
      <c r="O31" s="831">
        <v>9</v>
      </c>
      <c r="P31" s="808">
        <v>3</v>
      </c>
      <c r="Q31" s="831">
        <v>3</v>
      </c>
      <c r="R31" s="808">
        <v>6</v>
      </c>
      <c r="S31" s="831">
        <v>7</v>
      </c>
      <c r="T31" s="808">
        <v>9</v>
      </c>
      <c r="U31" s="831">
        <v>17</v>
      </c>
      <c r="V31" s="808">
        <v>1</v>
      </c>
      <c r="W31" s="807">
        <v>7</v>
      </c>
      <c r="X31" s="842">
        <v>5</v>
      </c>
      <c r="Y31" s="831">
        <v>8</v>
      </c>
      <c r="Z31" s="808">
        <v>3</v>
      </c>
      <c r="AA31" s="807">
        <v>6</v>
      </c>
      <c r="AB31" s="842">
        <v>2</v>
      </c>
      <c r="AC31" s="831">
        <v>0</v>
      </c>
      <c r="AD31" s="808">
        <v>0</v>
      </c>
      <c r="AE31" s="807">
        <v>1</v>
      </c>
      <c r="AF31" s="842">
        <v>8</v>
      </c>
      <c r="AG31" s="831">
        <v>3</v>
      </c>
      <c r="AH31" s="808">
        <v>11</v>
      </c>
      <c r="AI31" s="807">
        <v>2</v>
      </c>
      <c r="AJ31" s="842">
        <v>10</v>
      </c>
      <c r="AK31" s="831">
        <v>0</v>
      </c>
      <c r="AL31" s="808">
        <v>1</v>
      </c>
      <c r="AM31" s="807">
        <v>0</v>
      </c>
      <c r="AN31" s="808">
        <v>0</v>
      </c>
      <c r="AO31" s="807">
        <v>3</v>
      </c>
      <c r="AP31" s="809">
        <v>0</v>
      </c>
      <c r="AQ31" s="843">
        <v>0</v>
      </c>
      <c r="AR31" s="832">
        <v>0</v>
      </c>
      <c r="AS31" s="844">
        <v>134</v>
      </c>
      <c r="AT31" s="843">
        <v>0</v>
      </c>
      <c r="AU31" s="843"/>
      <c r="AV31" s="843">
        <v>1</v>
      </c>
      <c r="AW31" s="843">
        <v>0</v>
      </c>
      <c r="AX31" s="843">
        <v>0</v>
      </c>
      <c r="AY31" s="671" t="str">
        <f t="shared" si="16"/>
        <v/>
      </c>
      <c r="BU31" s="3"/>
      <c r="BV31" s="3"/>
      <c r="BW31" s="3"/>
      <c r="CA31" s="31" t="str">
        <f t="shared" si="17"/>
        <v/>
      </c>
      <c r="CB31" s="31" t="str">
        <f t="shared" si="18"/>
        <v/>
      </c>
      <c r="CC31" s="31" t="str">
        <f t="shared" si="19"/>
        <v/>
      </c>
      <c r="CD31" s="31" t="str">
        <f t="shared" si="20"/>
        <v/>
      </c>
      <c r="CE31" s="31" t="str">
        <f t="shared" si="21"/>
        <v/>
      </c>
      <c r="CF31" s="31" t="str">
        <f t="shared" si="22"/>
        <v/>
      </c>
      <c r="CG31" s="31" t="str">
        <f t="shared" si="23"/>
        <v/>
      </c>
      <c r="CH31" s="32">
        <f t="shared" si="24"/>
        <v>0</v>
      </c>
      <c r="CI31" s="32">
        <f t="shared" si="25"/>
        <v>0</v>
      </c>
      <c r="CJ31" s="32">
        <f t="shared" si="26"/>
        <v>0</v>
      </c>
      <c r="CK31" s="32">
        <f t="shared" si="27"/>
        <v>0</v>
      </c>
      <c r="CL31" s="32">
        <f t="shared" si="28"/>
        <v>0</v>
      </c>
      <c r="CM31" s="32">
        <f t="shared" si="29"/>
        <v>0</v>
      </c>
      <c r="CN31" s="32">
        <f t="shared" si="30"/>
        <v>0</v>
      </c>
    </row>
    <row r="32" spans="1:98" ht="16.350000000000001" customHeight="1" x14ac:dyDescent="0.2">
      <c r="A32" s="3156" t="s">
        <v>56</v>
      </c>
      <c r="B32" s="3157"/>
      <c r="C32" s="3158"/>
      <c r="D32" s="838">
        <f t="shared" si="15"/>
        <v>0</v>
      </c>
      <c r="E32" s="829">
        <f>SUM(U32+W32+Y32+AA32+AC32+AE32+AG32+AI32+AK32+AM32+AO32)</f>
        <v>0</v>
      </c>
      <c r="F32" s="830">
        <f>SUM(V32+X32+Z32+AB32+AD32+AF32+AH32+AJ32+AL32+AN32+AP32)</f>
        <v>0</v>
      </c>
      <c r="G32" s="839"/>
      <c r="H32" s="840"/>
      <c r="I32" s="839"/>
      <c r="J32" s="841"/>
      <c r="K32" s="839"/>
      <c r="L32" s="840"/>
      <c r="M32" s="839"/>
      <c r="N32" s="841"/>
      <c r="O32" s="839"/>
      <c r="P32" s="840"/>
      <c r="Q32" s="839"/>
      <c r="R32" s="840"/>
      <c r="S32" s="839"/>
      <c r="T32" s="840"/>
      <c r="U32" s="831"/>
      <c r="V32" s="808"/>
      <c r="W32" s="807"/>
      <c r="X32" s="842"/>
      <c r="Y32" s="831"/>
      <c r="Z32" s="808"/>
      <c r="AA32" s="807"/>
      <c r="AB32" s="842"/>
      <c r="AC32" s="831"/>
      <c r="AD32" s="808"/>
      <c r="AE32" s="807"/>
      <c r="AF32" s="842"/>
      <c r="AG32" s="831"/>
      <c r="AH32" s="808"/>
      <c r="AI32" s="807"/>
      <c r="AJ32" s="842"/>
      <c r="AK32" s="831"/>
      <c r="AL32" s="808"/>
      <c r="AM32" s="807"/>
      <c r="AN32" s="808"/>
      <c r="AO32" s="807"/>
      <c r="AP32" s="809"/>
      <c r="AQ32" s="843"/>
      <c r="AR32" s="832"/>
      <c r="AS32" s="844"/>
      <c r="AT32" s="843"/>
      <c r="AU32" s="843"/>
      <c r="AV32" s="843"/>
      <c r="AW32" s="843"/>
      <c r="AX32" s="843"/>
      <c r="AY32" s="671" t="str">
        <f t="shared" si="16"/>
        <v/>
      </c>
      <c r="BU32" s="3"/>
      <c r="BV32" s="3"/>
      <c r="BW32" s="3"/>
      <c r="CA32" s="31" t="str">
        <f t="shared" si="17"/>
        <v/>
      </c>
      <c r="CB32" s="31" t="str">
        <f t="shared" si="18"/>
        <v/>
      </c>
      <c r="CC32" s="31" t="str">
        <f t="shared" si="19"/>
        <v/>
      </c>
      <c r="CD32" s="31" t="str">
        <f t="shared" si="20"/>
        <v/>
      </c>
      <c r="CE32" s="31" t="str">
        <f t="shared" si="21"/>
        <v/>
      </c>
      <c r="CF32" s="31" t="str">
        <f t="shared" si="22"/>
        <v/>
      </c>
      <c r="CG32" s="31" t="str">
        <f t="shared" si="23"/>
        <v/>
      </c>
      <c r="CH32" s="32">
        <f t="shared" si="24"/>
        <v>0</v>
      </c>
      <c r="CI32" s="32">
        <f t="shared" si="25"/>
        <v>0</v>
      </c>
      <c r="CJ32" s="32">
        <f t="shared" si="26"/>
        <v>0</v>
      </c>
      <c r="CK32" s="32">
        <f t="shared" si="27"/>
        <v>0</v>
      </c>
      <c r="CL32" s="32">
        <f t="shared" si="28"/>
        <v>0</v>
      </c>
      <c r="CM32" s="32">
        <f t="shared" si="29"/>
        <v>0</v>
      </c>
      <c r="CN32" s="32">
        <f t="shared" si="30"/>
        <v>0</v>
      </c>
    </row>
    <row r="33" spans="1:92" ht="16.350000000000001" customHeight="1" x14ac:dyDescent="0.2">
      <c r="A33" s="3156" t="s">
        <v>57</v>
      </c>
      <c r="B33" s="3157"/>
      <c r="C33" s="3158"/>
      <c r="D33" s="838">
        <f>SUM(E33+F33)</f>
        <v>0</v>
      </c>
      <c r="E33" s="829">
        <f t="shared" ref="E33:F35" si="33">SUM(G33+I33+K33+M33+O33+Q33+S33+U33+W33+Y33+AA33+AC33+AE33+AG33+AI33+AK33+AM33+AO33)</f>
        <v>0</v>
      </c>
      <c r="F33" s="830">
        <f t="shared" si="33"/>
        <v>0</v>
      </c>
      <c r="G33" s="831"/>
      <c r="H33" s="808"/>
      <c r="I33" s="831"/>
      <c r="J33" s="832"/>
      <c r="K33" s="831"/>
      <c r="L33" s="808"/>
      <c r="M33" s="831"/>
      <c r="N33" s="832"/>
      <c r="O33" s="831"/>
      <c r="P33" s="808"/>
      <c r="Q33" s="831"/>
      <c r="R33" s="808"/>
      <c r="S33" s="831"/>
      <c r="T33" s="808"/>
      <c r="U33" s="831"/>
      <c r="V33" s="808"/>
      <c r="W33" s="807"/>
      <c r="X33" s="842"/>
      <c r="Y33" s="831"/>
      <c r="Z33" s="808"/>
      <c r="AA33" s="807"/>
      <c r="AB33" s="842"/>
      <c r="AC33" s="831"/>
      <c r="AD33" s="808"/>
      <c r="AE33" s="807"/>
      <c r="AF33" s="842"/>
      <c r="AG33" s="831"/>
      <c r="AH33" s="808"/>
      <c r="AI33" s="807"/>
      <c r="AJ33" s="842"/>
      <c r="AK33" s="831"/>
      <c r="AL33" s="808"/>
      <c r="AM33" s="807"/>
      <c r="AN33" s="808"/>
      <c r="AO33" s="807"/>
      <c r="AP33" s="809"/>
      <c r="AQ33" s="843"/>
      <c r="AR33" s="832"/>
      <c r="AS33" s="844"/>
      <c r="AT33" s="843"/>
      <c r="AU33" s="843"/>
      <c r="AV33" s="843"/>
      <c r="AW33" s="843"/>
      <c r="AX33" s="843"/>
      <c r="AY33" s="671" t="str">
        <f t="shared" si="16"/>
        <v/>
      </c>
      <c r="BU33" s="3"/>
      <c r="BV33" s="3"/>
      <c r="BW33" s="3"/>
      <c r="CA33" s="31" t="str">
        <f t="shared" si="17"/>
        <v/>
      </c>
      <c r="CB33" s="31" t="str">
        <f t="shared" si="18"/>
        <v/>
      </c>
      <c r="CC33" s="31" t="str">
        <f t="shared" si="19"/>
        <v/>
      </c>
      <c r="CD33" s="31" t="str">
        <f t="shared" si="20"/>
        <v/>
      </c>
      <c r="CE33" s="31" t="str">
        <f t="shared" si="21"/>
        <v/>
      </c>
      <c r="CF33" s="31" t="str">
        <f t="shared" si="22"/>
        <v/>
      </c>
      <c r="CG33" s="31" t="str">
        <f t="shared" si="23"/>
        <v/>
      </c>
      <c r="CH33" s="32">
        <f t="shared" si="24"/>
        <v>0</v>
      </c>
      <c r="CI33" s="32">
        <f t="shared" si="25"/>
        <v>0</v>
      </c>
      <c r="CJ33" s="32">
        <f t="shared" si="26"/>
        <v>0</v>
      </c>
      <c r="CK33" s="32">
        <f t="shared" si="27"/>
        <v>0</v>
      </c>
      <c r="CL33" s="32">
        <f t="shared" si="28"/>
        <v>0</v>
      </c>
      <c r="CM33" s="32">
        <f t="shared" si="29"/>
        <v>0</v>
      </c>
      <c r="CN33" s="32">
        <f t="shared" si="30"/>
        <v>0</v>
      </c>
    </row>
    <row r="34" spans="1:92" ht="16.350000000000001" customHeight="1" x14ac:dyDescent="0.2">
      <c r="A34" s="3156" t="s">
        <v>58</v>
      </c>
      <c r="B34" s="3157"/>
      <c r="C34" s="3158"/>
      <c r="D34" s="838">
        <f t="shared" si="15"/>
        <v>0</v>
      </c>
      <c r="E34" s="829">
        <f t="shared" si="33"/>
        <v>0</v>
      </c>
      <c r="F34" s="830">
        <f t="shared" si="33"/>
        <v>0</v>
      </c>
      <c r="G34" s="831"/>
      <c r="H34" s="808"/>
      <c r="I34" s="831"/>
      <c r="J34" s="832"/>
      <c r="K34" s="831"/>
      <c r="L34" s="808"/>
      <c r="M34" s="831"/>
      <c r="N34" s="832"/>
      <c r="O34" s="831"/>
      <c r="P34" s="808"/>
      <c r="Q34" s="831"/>
      <c r="R34" s="808"/>
      <c r="S34" s="831"/>
      <c r="T34" s="808"/>
      <c r="U34" s="831"/>
      <c r="V34" s="808"/>
      <c r="W34" s="807"/>
      <c r="X34" s="842"/>
      <c r="Y34" s="831"/>
      <c r="Z34" s="808"/>
      <c r="AA34" s="807"/>
      <c r="AB34" s="842"/>
      <c r="AC34" s="831"/>
      <c r="AD34" s="808"/>
      <c r="AE34" s="807"/>
      <c r="AF34" s="842"/>
      <c r="AG34" s="831"/>
      <c r="AH34" s="808"/>
      <c r="AI34" s="807"/>
      <c r="AJ34" s="842"/>
      <c r="AK34" s="831"/>
      <c r="AL34" s="808"/>
      <c r="AM34" s="807"/>
      <c r="AN34" s="808"/>
      <c r="AO34" s="807"/>
      <c r="AP34" s="809"/>
      <c r="AQ34" s="843"/>
      <c r="AR34" s="832"/>
      <c r="AS34" s="844"/>
      <c r="AT34" s="843"/>
      <c r="AU34" s="843"/>
      <c r="AV34" s="843"/>
      <c r="AW34" s="843"/>
      <c r="AX34" s="843"/>
      <c r="AY34" s="671" t="str">
        <f t="shared" si="16"/>
        <v/>
      </c>
      <c r="BU34" s="3"/>
      <c r="BV34" s="3"/>
      <c r="BW34" s="3"/>
      <c r="CA34" s="31" t="str">
        <f t="shared" si="17"/>
        <v/>
      </c>
      <c r="CB34" s="31" t="str">
        <f t="shared" si="18"/>
        <v/>
      </c>
      <c r="CC34" s="31" t="str">
        <f t="shared" si="19"/>
        <v/>
      </c>
      <c r="CD34" s="31" t="str">
        <f t="shared" si="20"/>
        <v/>
      </c>
      <c r="CE34" s="31" t="str">
        <f t="shared" si="21"/>
        <v/>
      </c>
      <c r="CF34" s="31" t="str">
        <f t="shared" si="22"/>
        <v/>
      </c>
      <c r="CG34" s="31" t="str">
        <f t="shared" si="23"/>
        <v/>
      </c>
      <c r="CH34" s="32">
        <f t="shared" si="24"/>
        <v>0</v>
      </c>
      <c r="CI34" s="32">
        <f t="shared" si="25"/>
        <v>0</v>
      </c>
      <c r="CJ34" s="32">
        <f t="shared" si="26"/>
        <v>0</v>
      </c>
      <c r="CK34" s="32">
        <f t="shared" si="27"/>
        <v>0</v>
      </c>
      <c r="CL34" s="32">
        <f t="shared" si="28"/>
        <v>0</v>
      </c>
      <c r="CM34" s="32">
        <f t="shared" si="29"/>
        <v>0</v>
      </c>
      <c r="CN34" s="32">
        <f t="shared" si="30"/>
        <v>0</v>
      </c>
    </row>
    <row r="35" spans="1:92" ht="16.350000000000001" customHeight="1" x14ac:dyDescent="0.2">
      <c r="A35" s="3272" t="s">
        <v>59</v>
      </c>
      <c r="B35" s="3256"/>
      <c r="C35" s="3273"/>
      <c r="D35" s="846">
        <f t="shared" si="15"/>
        <v>0</v>
      </c>
      <c r="E35" s="834">
        <f t="shared" si="33"/>
        <v>0</v>
      </c>
      <c r="F35" s="835">
        <f t="shared" si="33"/>
        <v>0</v>
      </c>
      <c r="G35" s="836"/>
      <c r="H35" s="817"/>
      <c r="I35" s="836"/>
      <c r="J35" s="837"/>
      <c r="K35" s="836"/>
      <c r="L35" s="817"/>
      <c r="M35" s="836"/>
      <c r="N35" s="837"/>
      <c r="O35" s="836"/>
      <c r="P35" s="817"/>
      <c r="Q35" s="836"/>
      <c r="R35" s="817"/>
      <c r="S35" s="836"/>
      <c r="T35" s="817"/>
      <c r="U35" s="836"/>
      <c r="V35" s="817"/>
      <c r="W35" s="816"/>
      <c r="X35" s="847"/>
      <c r="Y35" s="836"/>
      <c r="Z35" s="817"/>
      <c r="AA35" s="816"/>
      <c r="AB35" s="847"/>
      <c r="AC35" s="836"/>
      <c r="AD35" s="817"/>
      <c r="AE35" s="816"/>
      <c r="AF35" s="847"/>
      <c r="AG35" s="836"/>
      <c r="AH35" s="817"/>
      <c r="AI35" s="816"/>
      <c r="AJ35" s="847"/>
      <c r="AK35" s="836"/>
      <c r="AL35" s="817"/>
      <c r="AM35" s="816"/>
      <c r="AN35" s="817"/>
      <c r="AO35" s="816"/>
      <c r="AP35" s="818"/>
      <c r="AQ35" s="77"/>
      <c r="AR35" s="77"/>
      <c r="AS35" s="77"/>
      <c r="AT35" s="77"/>
      <c r="AU35" s="77"/>
      <c r="AV35" s="77"/>
      <c r="AW35" s="77"/>
      <c r="AX35" s="77"/>
      <c r="AY35" s="671" t="str">
        <f t="shared" si="16"/>
        <v/>
      </c>
      <c r="BU35" s="3"/>
      <c r="BV35" s="3"/>
      <c r="BW35" s="3"/>
      <c r="CA35" s="31" t="str">
        <f t="shared" si="17"/>
        <v/>
      </c>
      <c r="CB35" s="31" t="str">
        <f t="shared" si="18"/>
        <v/>
      </c>
      <c r="CC35" s="31" t="str">
        <f t="shared" si="19"/>
        <v/>
      </c>
      <c r="CD35" s="31" t="str">
        <f t="shared" si="20"/>
        <v/>
      </c>
      <c r="CE35" s="31" t="str">
        <f t="shared" si="21"/>
        <v/>
      </c>
      <c r="CF35" s="31" t="str">
        <f t="shared" si="22"/>
        <v/>
      </c>
      <c r="CG35" s="31" t="str">
        <f t="shared" si="23"/>
        <v/>
      </c>
      <c r="CH35" s="32">
        <f t="shared" si="24"/>
        <v>0</v>
      </c>
      <c r="CI35" s="32">
        <f t="shared" si="25"/>
        <v>0</v>
      </c>
      <c r="CJ35" s="32">
        <f t="shared" si="26"/>
        <v>0</v>
      </c>
      <c r="CK35" s="32">
        <f t="shared" si="27"/>
        <v>0</v>
      </c>
      <c r="CL35" s="32">
        <f t="shared" si="28"/>
        <v>0</v>
      </c>
      <c r="CM35" s="32">
        <f t="shared" si="29"/>
        <v>0</v>
      </c>
      <c r="CN35" s="32">
        <f t="shared" si="30"/>
        <v>0</v>
      </c>
    </row>
    <row r="36" spans="1:92" ht="16.350000000000001" customHeight="1" x14ac:dyDescent="0.2">
      <c r="A36" s="3957" t="s">
        <v>60</v>
      </c>
      <c r="B36" s="3957"/>
      <c r="C36" s="3957"/>
      <c r="D36" s="1089">
        <f t="shared" ref="D36:AX36" si="34">SUM(D19:D35)</f>
        <v>148</v>
      </c>
      <c r="E36" s="1090">
        <f t="shared" si="34"/>
        <v>82</v>
      </c>
      <c r="F36" s="1091">
        <f t="shared" si="34"/>
        <v>66</v>
      </c>
      <c r="G36" s="1089">
        <f t="shared" si="34"/>
        <v>0</v>
      </c>
      <c r="H36" s="1091">
        <f t="shared" si="34"/>
        <v>0</v>
      </c>
      <c r="I36" s="1089">
        <f t="shared" si="34"/>
        <v>0</v>
      </c>
      <c r="J36" s="1091">
        <f t="shared" si="34"/>
        <v>0</v>
      </c>
      <c r="K36" s="1089">
        <f t="shared" si="34"/>
        <v>0</v>
      </c>
      <c r="L36" s="1091">
        <f t="shared" si="34"/>
        <v>1</v>
      </c>
      <c r="M36" s="1089">
        <f t="shared" si="34"/>
        <v>8</v>
      </c>
      <c r="N36" s="1091">
        <f t="shared" si="34"/>
        <v>0</v>
      </c>
      <c r="O36" s="1089">
        <f t="shared" si="34"/>
        <v>9</v>
      </c>
      <c r="P36" s="1091">
        <f t="shared" si="34"/>
        <v>3</v>
      </c>
      <c r="Q36" s="1089">
        <f t="shared" si="34"/>
        <v>3</v>
      </c>
      <c r="R36" s="1091">
        <f t="shared" si="34"/>
        <v>6</v>
      </c>
      <c r="S36" s="1089">
        <f t="shared" si="34"/>
        <v>7</v>
      </c>
      <c r="T36" s="1091">
        <f t="shared" si="34"/>
        <v>9</v>
      </c>
      <c r="U36" s="1089">
        <f t="shared" si="34"/>
        <v>17</v>
      </c>
      <c r="V36" s="1091">
        <f t="shared" si="34"/>
        <v>1</v>
      </c>
      <c r="W36" s="1092">
        <f t="shared" si="34"/>
        <v>7</v>
      </c>
      <c r="X36" s="1093">
        <f t="shared" si="34"/>
        <v>5</v>
      </c>
      <c r="Y36" s="1089">
        <f t="shared" si="34"/>
        <v>10</v>
      </c>
      <c r="Z36" s="1091">
        <f t="shared" si="34"/>
        <v>3</v>
      </c>
      <c r="AA36" s="1092">
        <f t="shared" si="34"/>
        <v>11</v>
      </c>
      <c r="AB36" s="1093">
        <f t="shared" si="34"/>
        <v>2</v>
      </c>
      <c r="AC36" s="1089">
        <f t="shared" si="34"/>
        <v>0</v>
      </c>
      <c r="AD36" s="1091">
        <f t="shared" si="34"/>
        <v>0</v>
      </c>
      <c r="AE36" s="1089">
        <f t="shared" si="34"/>
        <v>1</v>
      </c>
      <c r="AF36" s="1093">
        <f t="shared" si="34"/>
        <v>9</v>
      </c>
      <c r="AG36" s="1089">
        <f t="shared" si="34"/>
        <v>3</v>
      </c>
      <c r="AH36" s="1091">
        <f t="shared" si="34"/>
        <v>14</v>
      </c>
      <c r="AI36" s="1089">
        <f t="shared" si="34"/>
        <v>2</v>
      </c>
      <c r="AJ36" s="1093">
        <f t="shared" si="34"/>
        <v>12</v>
      </c>
      <c r="AK36" s="1089">
        <f t="shared" si="34"/>
        <v>0</v>
      </c>
      <c r="AL36" s="1091">
        <f t="shared" si="34"/>
        <v>1</v>
      </c>
      <c r="AM36" s="1089">
        <f t="shared" si="34"/>
        <v>1</v>
      </c>
      <c r="AN36" s="1091">
        <f t="shared" si="34"/>
        <v>0</v>
      </c>
      <c r="AO36" s="1089">
        <f t="shared" si="34"/>
        <v>3</v>
      </c>
      <c r="AP36" s="1094">
        <f t="shared" si="34"/>
        <v>0</v>
      </c>
      <c r="AQ36" s="1091">
        <f t="shared" si="34"/>
        <v>0</v>
      </c>
      <c r="AR36" s="1091">
        <f t="shared" si="34"/>
        <v>0</v>
      </c>
      <c r="AS36" s="1095">
        <f t="shared" si="34"/>
        <v>148</v>
      </c>
      <c r="AT36" s="1095">
        <f t="shared" si="34"/>
        <v>0</v>
      </c>
      <c r="AU36" s="1095">
        <f t="shared" si="34"/>
        <v>0</v>
      </c>
      <c r="AV36" s="1095">
        <f t="shared" si="34"/>
        <v>1</v>
      </c>
      <c r="AW36" s="1095">
        <f t="shared" si="34"/>
        <v>0</v>
      </c>
      <c r="AX36" s="1095">
        <f t="shared" si="34"/>
        <v>0</v>
      </c>
      <c r="AY36" s="9"/>
      <c r="BU36" s="3"/>
      <c r="BV36" s="3"/>
      <c r="BW36" s="3"/>
      <c r="CA36" s="31"/>
      <c r="CB36" s="31"/>
      <c r="CC36" s="31"/>
      <c r="CD36" s="31"/>
      <c r="CE36" s="31"/>
      <c r="CF36" s="31"/>
      <c r="CG36" s="31"/>
      <c r="CH36" s="32"/>
      <c r="CI36" s="32"/>
      <c r="CJ36" s="32"/>
      <c r="CK36" s="32"/>
      <c r="CL36" s="32"/>
      <c r="CM36" s="32"/>
      <c r="CN36" s="32"/>
    </row>
    <row r="37" spans="1:92" ht="30" customHeight="1" x14ac:dyDescent="0.2">
      <c r="A37" s="85" t="s">
        <v>61</v>
      </c>
      <c r="B37" s="86"/>
      <c r="C37" s="86"/>
      <c r="D37" s="87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31.5" customHeight="1" x14ac:dyDescent="0.2">
      <c r="A38" s="3936" t="s">
        <v>62</v>
      </c>
      <c r="B38" s="3937"/>
      <c r="C38" s="3937"/>
      <c r="D38" s="3936" t="s">
        <v>63</v>
      </c>
      <c r="E38" s="3937"/>
      <c r="F38" s="3938"/>
      <c r="G38" s="3894" t="s">
        <v>64</v>
      </c>
      <c r="H38" s="3908"/>
      <c r="I38" s="3908"/>
      <c r="J38" s="3908"/>
      <c r="K38" s="3908"/>
      <c r="L38" s="3908"/>
      <c r="M38" s="3908"/>
      <c r="N38" s="3908"/>
      <c r="O38" s="3908"/>
      <c r="P38" s="3908"/>
      <c r="Q38" s="3908"/>
      <c r="R38" s="3908"/>
      <c r="S38" s="3908"/>
      <c r="T38" s="3908"/>
      <c r="U38" s="3908"/>
      <c r="V38" s="3908"/>
      <c r="W38" s="3908"/>
      <c r="X38" s="3908"/>
      <c r="Y38" s="3908"/>
      <c r="Z38" s="3908"/>
      <c r="AA38" s="3908"/>
      <c r="AB38" s="3908"/>
      <c r="AC38" s="3908"/>
      <c r="AD38" s="3908"/>
      <c r="AE38" s="3908"/>
      <c r="AF38" s="3908"/>
      <c r="AG38" s="3908"/>
      <c r="AH38" s="3908"/>
      <c r="AI38" s="3908"/>
      <c r="AJ38" s="3908"/>
      <c r="AK38" s="3908"/>
      <c r="AL38" s="3908"/>
      <c r="AM38" s="3908"/>
      <c r="AN38" s="3908"/>
      <c r="AO38" s="3908"/>
      <c r="AP38" s="3941"/>
      <c r="AQ38" s="3938" t="s">
        <v>6</v>
      </c>
      <c r="AR38" s="3938" t="s">
        <v>7</v>
      </c>
      <c r="AS38" s="3938" t="s">
        <v>8</v>
      </c>
      <c r="AT38" s="3938" t="s">
        <v>298</v>
      </c>
      <c r="AU38" s="3893" t="s">
        <v>10</v>
      </c>
      <c r="AV38" s="3893" t="s">
        <v>11</v>
      </c>
      <c r="AW38" s="3955" t="s">
        <v>65</v>
      </c>
      <c r="BI38" s="3"/>
      <c r="BJ38" s="3"/>
      <c r="BK38" s="3"/>
      <c r="BL38" s="4"/>
      <c r="BM38" s="4"/>
      <c r="BN38" s="4"/>
      <c r="BO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3051"/>
      <c r="B39" s="3052"/>
      <c r="C39" s="3116"/>
      <c r="D39" s="3117"/>
      <c r="E39" s="3118"/>
      <c r="F39" s="3940"/>
      <c r="G39" s="3921" t="s">
        <v>13</v>
      </c>
      <c r="H39" s="3911"/>
      <c r="I39" s="3894" t="s">
        <v>14</v>
      </c>
      <c r="J39" s="3897"/>
      <c r="K39" s="3908" t="s">
        <v>15</v>
      </c>
      <c r="L39" s="3897"/>
      <c r="M39" s="3894" t="s">
        <v>16</v>
      </c>
      <c r="N39" s="3897"/>
      <c r="O39" s="3894" t="s">
        <v>17</v>
      </c>
      <c r="P39" s="3897"/>
      <c r="Q39" s="3894" t="s">
        <v>18</v>
      </c>
      <c r="R39" s="3897"/>
      <c r="S39" s="3894" t="s">
        <v>19</v>
      </c>
      <c r="T39" s="3897"/>
      <c r="U39" s="3894" t="s">
        <v>20</v>
      </c>
      <c r="V39" s="3897"/>
      <c r="W39" s="3894" t="s">
        <v>21</v>
      </c>
      <c r="X39" s="3897"/>
      <c r="Y39" s="3894" t="s">
        <v>22</v>
      </c>
      <c r="Z39" s="3896"/>
      <c r="AA39" s="3894" t="s">
        <v>23</v>
      </c>
      <c r="AB39" s="3896"/>
      <c r="AC39" s="3894" t="s">
        <v>24</v>
      </c>
      <c r="AD39" s="3896"/>
      <c r="AE39" s="3894" t="s">
        <v>25</v>
      </c>
      <c r="AF39" s="3896"/>
      <c r="AG39" s="3894" t="s">
        <v>26</v>
      </c>
      <c r="AH39" s="3896"/>
      <c r="AI39" s="3894" t="s">
        <v>27</v>
      </c>
      <c r="AJ39" s="3896"/>
      <c r="AK39" s="3894" t="s">
        <v>28</v>
      </c>
      <c r="AL39" s="3896"/>
      <c r="AM39" s="3894" t="s">
        <v>29</v>
      </c>
      <c r="AN39" s="3896"/>
      <c r="AO39" s="3894" t="s">
        <v>30</v>
      </c>
      <c r="AP39" s="3956"/>
      <c r="AQ39" s="2961"/>
      <c r="AR39" s="2961"/>
      <c r="AS39" s="2961"/>
      <c r="AT39" s="2961"/>
      <c r="AU39" s="2912"/>
      <c r="AV39" s="2912"/>
      <c r="AW39" s="3064"/>
      <c r="BJ39" s="3"/>
      <c r="BK39" s="3"/>
      <c r="BL39" s="3"/>
      <c r="BM39" s="4"/>
      <c r="BN39" s="4"/>
      <c r="BO39" s="4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3116"/>
      <c r="B40" s="3116"/>
      <c r="C40" s="2961"/>
      <c r="D40" s="1096" t="s">
        <v>31</v>
      </c>
      <c r="E40" s="1083" t="s">
        <v>32</v>
      </c>
      <c r="F40" s="1081" t="s">
        <v>33</v>
      </c>
      <c r="G40" s="1096" t="s">
        <v>32</v>
      </c>
      <c r="H40" s="1081" t="s">
        <v>33</v>
      </c>
      <c r="I40" s="1096" t="s">
        <v>32</v>
      </c>
      <c r="J40" s="1081" t="s">
        <v>33</v>
      </c>
      <c r="K40" s="1082" t="s">
        <v>32</v>
      </c>
      <c r="L40" s="1081" t="s">
        <v>33</v>
      </c>
      <c r="M40" s="1083" t="s">
        <v>32</v>
      </c>
      <c r="N40" s="1081" t="s">
        <v>33</v>
      </c>
      <c r="O40" s="1083" t="s">
        <v>32</v>
      </c>
      <c r="P40" s="1081" t="s">
        <v>33</v>
      </c>
      <c r="Q40" s="1083" t="s">
        <v>32</v>
      </c>
      <c r="R40" s="1081" t="s">
        <v>33</v>
      </c>
      <c r="S40" s="1083" t="s">
        <v>32</v>
      </c>
      <c r="T40" s="1081" t="s">
        <v>33</v>
      </c>
      <c r="U40" s="1080" t="s">
        <v>32</v>
      </c>
      <c r="V40" s="1068" t="s">
        <v>33</v>
      </c>
      <c r="W40" s="1080" t="s">
        <v>32</v>
      </c>
      <c r="X40" s="1068" t="s">
        <v>33</v>
      </c>
      <c r="Y40" s="1080" t="s">
        <v>32</v>
      </c>
      <c r="Z40" s="1068" t="s">
        <v>33</v>
      </c>
      <c r="AA40" s="1080" t="s">
        <v>32</v>
      </c>
      <c r="AB40" s="1068" t="s">
        <v>33</v>
      </c>
      <c r="AC40" s="1080" t="s">
        <v>32</v>
      </c>
      <c r="AD40" s="1068" t="s">
        <v>33</v>
      </c>
      <c r="AE40" s="1080" t="s">
        <v>32</v>
      </c>
      <c r="AF40" s="1068" t="s">
        <v>33</v>
      </c>
      <c r="AG40" s="1080" t="s">
        <v>32</v>
      </c>
      <c r="AH40" s="1068" t="s">
        <v>33</v>
      </c>
      <c r="AI40" s="1080" t="s">
        <v>32</v>
      </c>
      <c r="AJ40" s="1068" t="s">
        <v>33</v>
      </c>
      <c r="AK40" s="1080" t="s">
        <v>32</v>
      </c>
      <c r="AL40" s="1068" t="s">
        <v>33</v>
      </c>
      <c r="AM40" s="1080" t="s">
        <v>32</v>
      </c>
      <c r="AN40" s="1068" t="s">
        <v>33</v>
      </c>
      <c r="AO40" s="1080" t="s">
        <v>32</v>
      </c>
      <c r="AP40" s="1084" t="s">
        <v>33</v>
      </c>
      <c r="AQ40" s="3940"/>
      <c r="AR40" s="3940"/>
      <c r="AS40" s="3940"/>
      <c r="AT40" s="3940"/>
      <c r="AU40" s="3201"/>
      <c r="AV40" s="3201"/>
      <c r="AW40" s="3907"/>
      <c r="BJ40" s="3"/>
      <c r="BK40" s="3"/>
      <c r="BL40" s="3"/>
      <c r="BM40" s="4"/>
      <c r="BN40" s="4"/>
      <c r="BO40" s="4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3195" t="s">
        <v>66</v>
      </c>
      <c r="B41" s="3263"/>
      <c r="C41" s="3196"/>
      <c r="D41" s="1019">
        <f>SUM(E41+F41)</f>
        <v>0</v>
      </c>
      <c r="E41" s="92">
        <f>+S41+Y41+AA41+AC41+AE41+AG41+AI41+AK41+AM41+AO41</f>
        <v>0</v>
      </c>
      <c r="F41" s="1020">
        <f>+T41+Z41+AB41+AD41+AF41+AH41+AJ41+AL41+AN41+AP41</f>
        <v>0</v>
      </c>
      <c r="G41" s="839"/>
      <c r="H41" s="841"/>
      <c r="I41" s="839"/>
      <c r="J41" s="841"/>
      <c r="K41" s="839"/>
      <c r="L41" s="841"/>
      <c r="M41" s="839"/>
      <c r="N41" s="841"/>
      <c r="O41" s="839"/>
      <c r="P41" s="841"/>
      <c r="Q41" s="839"/>
      <c r="R41" s="841"/>
      <c r="S41" s="1021"/>
      <c r="T41" s="95"/>
      <c r="U41" s="839"/>
      <c r="V41" s="841"/>
      <c r="W41" s="839"/>
      <c r="X41" s="841"/>
      <c r="Y41" s="1021"/>
      <c r="Z41" s="95"/>
      <c r="AA41" s="848"/>
      <c r="AB41" s="95"/>
      <c r="AC41" s="1022"/>
      <c r="AD41" s="95"/>
      <c r="AE41" s="848"/>
      <c r="AF41" s="95"/>
      <c r="AG41" s="1021"/>
      <c r="AH41" s="95"/>
      <c r="AI41" s="1021"/>
      <c r="AJ41" s="95"/>
      <c r="AK41" s="848"/>
      <c r="AL41" s="95"/>
      <c r="AM41" s="1022"/>
      <c r="AN41" s="95"/>
      <c r="AO41" s="1097"/>
      <c r="AP41" s="99"/>
      <c r="AQ41" s="1023"/>
      <c r="AR41" s="1024"/>
      <c r="AS41" s="1024"/>
      <c r="AT41" s="1024"/>
      <c r="AU41" s="1024"/>
      <c r="AV41" s="1024"/>
      <c r="AW41" s="1024"/>
      <c r="AX41" s="671" t="str">
        <f t="shared" ref="AX41:AX63" si="35">$CA41&amp;$CB41&amp;$CC41&amp;$CD41&amp;$CE41&amp;$CF41&amp;$CG41</f>
        <v/>
      </c>
      <c r="BJ41" s="3"/>
      <c r="BK41" s="3"/>
      <c r="BL41" s="3"/>
      <c r="BM41" s="4"/>
      <c r="BN41" s="4"/>
      <c r="BO41" s="4"/>
      <c r="CA41" s="31" t="str">
        <f>IF(CH41=1,"* Las consultas de 60 años NO DEBEN ser mayor que el total de Consultas entre 60-64 Años. ","")</f>
        <v/>
      </c>
      <c r="CB41" s="31" t="str">
        <f t="shared" ref="CB41:CB63" si="36">IF(CI41=1,"* Las actividades de usuarios en situación de discapacidad NO DEBEN superar el total. ","")</f>
        <v/>
      </c>
      <c r="CC41" s="31" t="str">
        <f>IF(CJ41=1,"* Las consultas de 12 años NO DEBEN ser mayor que el total de Consultas entre 10-14 Años. ","")</f>
        <v/>
      </c>
      <c r="CD41" s="31" t="str">
        <f>IF(CK41=1,"* Las consultas de Pacientes en control PSCV NO DEBEN ser mayor que el total de Consultas. ","")</f>
        <v/>
      </c>
      <c r="CE41" s="31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1" t="str">
        <f>IF(AND(AU41="",D41&lt;&gt;0),"* No olvide digitar la población SENAME (Digite CEROS si no tiene). ",IF(D41&lt;AU41,"* La Población SENAME NO DEBE ser mayor al Total. ",""))</f>
        <v/>
      </c>
      <c r="CG41" s="31" t="str">
        <f>IF(AND(AV41="",D41&lt;&gt;0),"* No olvide digitar la población Migrante (Digite CEROS si no tiene). ",IF(D41&lt;AV41,"* La Población Migrante NO DEBE ser mayor al Total. ",""))</f>
        <v/>
      </c>
      <c r="CH41" s="32">
        <f>IF(AS41&gt;(AK41+AL41),1,0)</f>
        <v>0</v>
      </c>
      <c r="CI41" s="32">
        <f>IF(D41&lt;AT41,1,0)</f>
        <v>0</v>
      </c>
      <c r="CJ41" s="32">
        <f>IF((Y41+Z41)&lt;AQ41,1,0)</f>
        <v>0</v>
      </c>
      <c r="CK41" s="32">
        <f>IF(D41&lt;AW41,1,0)</f>
        <v>0</v>
      </c>
      <c r="CL41" s="32">
        <f>IF(AND(AR41="",D41&lt;&gt;0),1,IF(F41&lt;AR41,1,0))</f>
        <v>0</v>
      </c>
      <c r="CM41" s="32">
        <f>IF(AND(AU41="",D41&lt;&gt;0),1,IF(D41&lt;AU41,1,0))</f>
        <v>0</v>
      </c>
      <c r="CN41" s="32">
        <f>IF(AND(AV41="",D41&lt;&gt;0),1,IF(D41&lt;AV41,1,0))</f>
        <v>0</v>
      </c>
    </row>
    <row r="42" spans="1:92" ht="24" customHeight="1" x14ac:dyDescent="0.2">
      <c r="A42" s="3156" t="s">
        <v>67</v>
      </c>
      <c r="B42" s="3157"/>
      <c r="C42" s="3158"/>
      <c r="D42" s="102">
        <f>SUM(E42+F42)</f>
        <v>0</v>
      </c>
      <c r="E42" s="103">
        <f>+G42+I42+K42+M42+O42+Q42+S42+U42+W42+Y42+AA42</f>
        <v>0</v>
      </c>
      <c r="F42" s="995">
        <f>+H42+J42+L42+N42+P42+R42+T42+V42+X42+Z42+AB42</f>
        <v>0</v>
      </c>
      <c r="G42" s="105"/>
      <c r="H42" s="106"/>
      <c r="I42" s="105"/>
      <c r="J42" s="107"/>
      <c r="K42" s="105"/>
      <c r="L42" s="106"/>
      <c r="M42" s="105"/>
      <c r="N42" s="106"/>
      <c r="O42" s="105"/>
      <c r="P42" s="106"/>
      <c r="Q42" s="105"/>
      <c r="R42" s="108"/>
      <c r="S42" s="105"/>
      <c r="T42" s="108"/>
      <c r="U42" s="105"/>
      <c r="V42" s="106"/>
      <c r="W42" s="105"/>
      <c r="X42" s="108"/>
      <c r="Y42" s="105"/>
      <c r="Z42" s="108"/>
      <c r="AA42" s="105"/>
      <c r="AB42" s="106"/>
      <c r="AC42" s="839"/>
      <c r="AD42" s="840"/>
      <c r="AE42" s="849"/>
      <c r="AF42" s="840"/>
      <c r="AG42" s="839"/>
      <c r="AH42" s="841"/>
      <c r="AI42" s="839"/>
      <c r="AJ42" s="841"/>
      <c r="AK42" s="849"/>
      <c r="AL42" s="821"/>
      <c r="AM42" s="839"/>
      <c r="AN42" s="840"/>
      <c r="AO42" s="849"/>
      <c r="AP42" s="850"/>
      <c r="AQ42" s="851"/>
      <c r="AR42" s="841"/>
      <c r="AS42" s="841"/>
      <c r="AT42" s="106"/>
      <c r="AU42" s="106"/>
      <c r="AV42" s="106"/>
      <c r="AW42" s="106"/>
      <c r="AX42" s="671" t="str">
        <f t="shared" si="35"/>
        <v/>
      </c>
      <c r="BJ42" s="3"/>
      <c r="BK42" s="3"/>
      <c r="BL42" s="3"/>
      <c r="BM42" s="4"/>
      <c r="BN42" s="4"/>
      <c r="BO42" s="4"/>
      <c r="CA42" s="31"/>
      <c r="CB42" s="31" t="str">
        <f t="shared" si="36"/>
        <v/>
      </c>
      <c r="CC42" s="31"/>
      <c r="CD42" s="31" t="str">
        <f t="shared" ref="CD42:CD63" si="37">IF(CK42=1,"* Las consultas de Pacientes en control PSCV NO DEBEN ser mayor que el total de Consultas. ","")</f>
        <v/>
      </c>
      <c r="CE42" s="31"/>
      <c r="CF42" s="31" t="str">
        <f t="shared" ref="CF42:CF63" si="38">IF(AND(AU42="",D42&lt;&gt;0),"* No olvide digitar la población SENAME (Digite CEROS si no tiene). ",IF(D42&lt;AU42,"* La Población SENAME NO DEBE ser mayor al Total. ",""))</f>
        <v/>
      </c>
      <c r="CG42" s="31" t="str">
        <f t="shared" ref="CG42:CG63" si="39">IF(AND(AV42="",D42&lt;&gt;0),"* No olvide digitar la población Migrante (Digite CEROS si no tiene). ",IF(D42&lt;AV42,"* La Población Migrante NO DEBE ser mayor al Total. ",""))</f>
        <v/>
      </c>
      <c r="CH42" s="32"/>
      <c r="CI42" s="32">
        <f t="shared" ref="CI42:CI63" si="40">IF(D42&lt;AT42,1,0)</f>
        <v>0</v>
      </c>
      <c r="CJ42" s="32"/>
      <c r="CK42" s="32">
        <f t="shared" ref="CK42:CK63" si="41">IF(D42&lt;AW42,1,0)</f>
        <v>0</v>
      </c>
      <c r="CL42" s="32"/>
      <c r="CM42" s="32">
        <f t="shared" ref="CM42:CM63" si="42">IF(AND(AU42="",D42&lt;&gt;0),1,IF(D42&lt;AU42,1,0))</f>
        <v>0</v>
      </c>
      <c r="CN42" s="32">
        <f t="shared" ref="CN42:CN63" si="43">IF(AND(AV42="",D42&lt;&gt;0),1,IF(D42&lt;AV42,1,0))</f>
        <v>0</v>
      </c>
    </row>
    <row r="43" spans="1:92" ht="16.350000000000001" customHeight="1" x14ac:dyDescent="0.2">
      <c r="A43" s="3156" t="s">
        <v>68</v>
      </c>
      <c r="B43" s="3157"/>
      <c r="C43" s="3158"/>
      <c r="D43" s="102">
        <f>SUM(E43+F43)</f>
        <v>0</v>
      </c>
      <c r="E43" s="103">
        <f>+G43+I43+K43+M43+O43+Q43+S43+U43+W43+Y43+AA43</f>
        <v>0</v>
      </c>
      <c r="F43" s="995">
        <f>+H43+J43+L43+N43+P43+R43+T43+V43+X43+Z43+AB43</f>
        <v>0</v>
      </c>
      <c r="G43" s="105"/>
      <c r="H43" s="106"/>
      <c r="I43" s="105"/>
      <c r="J43" s="107"/>
      <c r="K43" s="105"/>
      <c r="L43" s="106"/>
      <c r="M43" s="105"/>
      <c r="N43" s="106"/>
      <c r="O43" s="105"/>
      <c r="P43" s="106"/>
      <c r="Q43" s="105"/>
      <c r="R43" s="108"/>
      <c r="S43" s="105"/>
      <c r="T43" s="108"/>
      <c r="U43" s="105"/>
      <c r="V43" s="106"/>
      <c r="W43" s="105"/>
      <c r="X43" s="108"/>
      <c r="Y43" s="105"/>
      <c r="Z43" s="108"/>
      <c r="AA43" s="105"/>
      <c r="AB43" s="106"/>
      <c r="AC43" s="839"/>
      <c r="AD43" s="840"/>
      <c r="AE43" s="849"/>
      <c r="AF43" s="840"/>
      <c r="AG43" s="839"/>
      <c r="AH43" s="841"/>
      <c r="AI43" s="839"/>
      <c r="AJ43" s="841"/>
      <c r="AK43" s="849"/>
      <c r="AL43" s="821"/>
      <c r="AM43" s="839"/>
      <c r="AN43" s="840"/>
      <c r="AO43" s="849"/>
      <c r="AP43" s="850"/>
      <c r="AQ43" s="851"/>
      <c r="AR43" s="841"/>
      <c r="AS43" s="841"/>
      <c r="AT43" s="106"/>
      <c r="AU43" s="106"/>
      <c r="AV43" s="106"/>
      <c r="AW43" s="106"/>
      <c r="AX43" s="671" t="str">
        <f t="shared" si="35"/>
        <v/>
      </c>
      <c r="BJ43" s="3"/>
      <c r="BK43" s="3"/>
      <c r="BL43" s="3"/>
      <c r="BM43" s="4"/>
      <c r="BN43" s="4"/>
      <c r="BO43" s="4"/>
      <c r="CA43" s="31"/>
      <c r="CB43" s="31" t="str">
        <f t="shared" si="36"/>
        <v/>
      </c>
      <c r="CC43" s="31"/>
      <c r="CD43" s="31" t="str">
        <f t="shared" si="37"/>
        <v/>
      </c>
      <c r="CE43" s="31"/>
      <c r="CF43" s="31" t="str">
        <f t="shared" si="38"/>
        <v/>
      </c>
      <c r="CG43" s="31" t="str">
        <f t="shared" si="39"/>
        <v/>
      </c>
      <c r="CH43" s="32"/>
      <c r="CI43" s="32">
        <f t="shared" si="40"/>
        <v>0</v>
      </c>
      <c r="CJ43" s="32"/>
      <c r="CK43" s="32">
        <f t="shared" si="41"/>
        <v>0</v>
      </c>
      <c r="CL43" s="32"/>
      <c r="CM43" s="32">
        <f t="shared" si="42"/>
        <v>0</v>
      </c>
      <c r="CN43" s="32">
        <f t="shared" si="43"/>
        <v>0</v>
      </c>
    </row>
    <row r="44" spans="1:92" ht="16.350000000000001" customHeight="1" x14ac:dyDescent="0.2">
      <c r="A44" s="3156" t="s">
        <v>69</v>
      </c>
      <c r="B44" s="3157"/>
      <c r="C44" s="3158"/>
      <c r="D44" s="852">
        <f>SUM(E44+F44)</f>
        <v>0</v>
      </c>
      <c r="E44" s="853">
        <f>+Y44+AA44+AC44+AE44+AG44+AI44+AK44+AM44+AO44</f>
        <v>0</v>
      </c>
      <c r="F44" s="854">
        <f>+Z44+AB44+AD44+AF44+AH44+AJ44+AL44+AN44+AP44</f>
        <v>0</v>
      </c>
      <c r="G44" s="839"/>
      <c r="H44" s="841"/>
      <c r="I44" s="839"/>
      <c r="J44" s="841"/>
      <c r="K44" s="839"/>
      <c r="L44" s="841"/>
      <c r="M44" s="839"/>
      <c r="N44" s="841"/>
      <c r="O44" s="839"/>
      <c r="P44" s="841"/>
      <c r="Q44" s="839"/>
      <c r="R44" s="841"/>
      <c r="S44" s="839"/>
      <c r="T44" s="841"/>
      <c r="U44" s="839"/>
      <c r="V44" s="841"/>
      <c r="W44" s="839"/>
      <c r="X44" s="841"/>
      <c r="Y44" s="855"/>
      <c r="Z44" s="856"/>
      <c r="AA44" s="857"/>
      <c r="AB44" s="858"/>
      <c r="AC44" s="855"/>
      <c r="AD44" s="856"/>
      <c r="AE44" s="857"/>
      <c r="AF44" s="856"/>
      <c r="AG44" s="855"/>
      <c r="AH44" s="856"/>
      <c r="AI44" s="855"/>
      <c r="AJ44" s="856"/>
      <c r="AK44" s="857"/>
      <c r="AL44" s="858"/>
      <c r="AM44" s="855"/>
      <c r="AN44" s="856"/>
      <c r="AO44" s="857"/>
      <c r="AP44" s="859"/>
      <c r="AQ44" s="860"/>
      <c r="AR44" s="861"/>
      <c r="AS44" s="861"/>
      <c r="AT44" s="861"/>
      <c r="AU44" s="861"/>
      <c r="AV44" s="861"/>
      <c r="AW44" s="861"/>
      <c r="AX44" s="671" t="str">
        <f t="shared" si="35"/>
        <v/>
      </c>
      <c r="BJ44" s="3"/>
      <c r="BK44" s="3"/>
      <c r="BL44" s="3"/>
      <c r="BM44" s="4"/>
      <c r="BN44" s="4"/>
      <c r="BO44" s="4"/>
      <c r="CA44" s="31" t="str">
        <f t="shared" ref="CA44:CA63" si="44">IF(CH44=1,"* Las consultas de 60 años NO DEBEN ser mayor que el total de Consultas entre 60-64 Años. ","")</f>
        <v/>
      </c>
      <c r="CB44" s="31" t="str">
        <f t="shared" si="36"/>
        <v/>
      </c>
      <c r="CC44" s="31" t="str">
        <f t="shared" ref="CC44:CC63" si="45">IF(CJ44=1,"* Las consultas de 12 años NO DEBEN ser mayor que el total de Consultas entre 10-14 Años. ","")</f>
        <v/>
      </c>
      <c r="CD44" s="31" t="str">
        <f t="shared" si="37"/>
        <v/>
      </c>
      <c r="CE44" s="31" t="str">
        <f t="shared" ref="CE44:CE63" si="46">IF(AND(AR44="",D44&lt;&gt;0),"* Recuerde que las Embarazadas deben ser incluídas en el ingreso por rango Etario (Digite CEROS si no tiene). ",IF(F44&lt;AR44,"* Las Embarazadas NO DEBEN ser mayor al total de mujeres. ",""))</f>
        <v/>
      </c>
      <c r="CF44" s="31" t="str">
        <f t="shared" si="38"/>
        <v/>
      </c>
      <c r="CG44" s="31" t="str">
        <f t="shared" si="39"/>
        <v/>
      </c>
      <c r="CH44" s="32">
        <f t="shared" ref="CH44:CH63" si="47">IF(AS44&gt;(AK44+AL44),1,0)</f>
        <v>0</v>
      </c>
      <c r="CI44" s="32">
        <f t="shared" si="40"/>
        <v>0</v>
      </c>
      <c r="CJ44" s="32">
        <f t="shared" ref="CJ44:CJ63" si="48">IF((Y44+Z44)&lt;AQ44,1,0)</f>
        <v>0</v>
      </c>
      <c r="CK44" s="32">
        <f t="shared" si="41"/>
        <v>0</v>
      </c>
      <c r="CL44" s="32">
        <f t="shared" ref="CL44:CL63" si="49">IF(AND(AR44="",D44&lt;&gt;0),1,IF(F44&lt;AR44,1,0))</f>
        <v>0</v>
      </c>
      <c r="CM44" s="32">
        <f t="shared" si="42"/>
        <v>0</v>
      </c>
      <c r="CN44" s="32">
        <f t="shared" si="43"/>
        <v>0</v>
      </c>
    </row>
    <row r="45" spans="1:92" ht="16.350000000000001" customHeight="1" x14ac:dyDescent="0.2">
      <c r="A45" s="3156" t="s">
        <v>70</v>
      </c>
      <c r="B45" s="3157"/>
      <c r="C45" s="3158"/>
      <c r="D45" s="862">
        <f>SUM(E45+F45)</f>
        <v>0</v>
      </c>
      <c r="E45" s="863">
        <f>Y45+AA45+AC45+AE45+AG45+AI45+AK45+AM45+AO45</f>
        <v>0</v>
      </c>
      <c r="F45" s="864">
        <f>+Z45+AB45+AD45+AF45+AH45+AJ45+AL45+AN45+AP45</f>
        <v>0</v>
      </c>
      <c r="G45" s="865"/>
      <c r="H45" s="866"/>
      <c r="I45" s="865"/>
      <c r="J45" s="866"/>
      <c r="K45" s="865"/>
      <c r="L45" s="866"/>
      <c r="M45" s="865"/>
      <c r="N45" s="866"/>
      <c r="O45" s="865"/>
      <c r="P45" s="866"/>
      <c r="Q45" s="865"/>
      <c r="R45" s="866"/>
      <c r="S45" s="865"/>
      <c r="T45" s="866"/>
      <c r="U45" s="865"/>
      <c r="V45" s="866"/>
      <c r="W45" s="865"/>
      <c r="X45" s="866"/>
      <c r="Y45" s="867"/>
      <c r="Z45" s="868"/>
      <c r="AA45" s="869"/>
      <c r="AB45" s="870"/>
      <c r="AC45" s="867"/>
      <c r="AD45" s="868"/>
      <c r="AE45" s="871"/>
      <c r="AF45" s="868"/>
      <c r="AG45" s="867"/>
      <c r="AH45" s="868"/>
      <c r="AI45" s="867"/>
      <c r="AJ45" s="868"/>
      <c r="AK45" s="869"/>
      <c r="AL45" s="870"/>
      <c r="AM45" s="867"/>
      <c r="AN45" s="868"/>
      <c r="AO45" s="871"/>
      <c r="AP45" s="872"/>
      <c r="AQ45" s="873"/>
      <c r="AR45" s="874"/>
      <c r="AS45" s="875"/>
      <c r="AT45" s="874"/>
      <c r="AU45" s="874"/>
      <c r="AV45" s="874"/>
      <c r="AW45" s="874"/>
      <c r="AX45" s="671" t="str">
        <f t="shared" si="35"/>
        <v/>
      </c>
      <c r="BJ45" s="3"/>
      <c r="BK45" s="3"/>
      <c r="BL45" s="3"/>
      <c r="BM45" s="4"/>
      <c r="BN45" s="4"/>
      <c r="BO45" s="4"/>
      <c r="CA45" s="31"/>
      <c r="CB45" s="31" t="str">
        <f t="shared" si="36"/>
        <v/>
      </c>
      <c r="CC45" s="31" t="str">
        <f t="shared" si="45"/>
        <v/>
      </c>
      <c r="CD45" s="31" t="str">
        <f t="shared" si="37"/>
        <v/>
      </c>
      <c r="CE45" s="31" t="str">
        <f t="shared" si="46"/>
        <v/>
      </c>
      <c r="CF45" s="31" t="str">
        <f t="shared" si="38"/>
        <v/>
      </c>
      <c r="CG45" s="31" t="str">
        <f t="shared" si="39"/>
        <v/>
      </c>
      <c r="CH45" s="32"/>
      <c r="CI45" s="32">
        <f t="shared" si="40"/>
        <v>0</v>
      </c>
      <c r="CJ45" s="32">
        <f t="shared" si="48"/>
        <v>0</v>
      </c>
      <c r="CK45" s="32">
        <f t="shared" si="41"/>
        <v>0</v>
      </c>
      <c r="CL45" s="32">
        <f t="shared" si="49"/>
        <v>0</v>
      </c>
      <c r="CM45" s="32">
        <f t="shared" si="42"/>
        <v>0</v>
      </c>
      <c r="CN45" s="32">
        <f t="shared" si="43"/>
        <v>0</v>
      </c>
    </row>
    <row r="46" spans="1:92" ht="16.350000000000001" customHeight="1" x14ac:dyDescent="0.2">
      <c r="A46" s="3894" t="s">
        <v>71</v>
      </c>
      <c r="B46" s="3908"/>
      <c r="C46" s="3897"/>
      <c r="D46" s="1069">
        <f t="shared" ref="D46:D59" si="50">SUM(E46+F46)</f>
        <v>0</v>
      </c>
      <c r="E46" s="1086">
        <f>Y46+AA46+AC46+AE46+AG46+AI46+AK46+AM46+AO46</f>
        <v>0</v>
      </c>
      <c r="F46" s="1068">
        <f>+Z46+AB46+AD46+AF46+AH46+AJ46+AL46+AN46+AP46</f>
        <v>0</v>
      </c>
      <c r="G46" s="1098"/>
      <c r="H46" s="1099"/>
      <c r="I46" s="1098"/>
      <c r="J46" s="1099"/>
      <c r="K46" s="1098"/>
      <c r="L46" s="1099"/>
      <c r="M46" s="1098"/>
      <c r="N46" s="1099"/>
      <c r="O46" s="1098"/>
      <c r="P46" s="1099"/>
      <c r="Q46" s="1098"/>
      <c r="R46" s="1099"/>
      <c r="S46" s="1098"/>
      <c r="T46" s="1099"/>
      <c r="U46" s="1098"/>
      <c r="V46" s="1099"/>
      <c r="W46" s="1098"/>
      <c r="X46" s="1099"/>
      <c r="Y46" s="1069">
        <f t="shared" ref="Y46:AD46" si="51">SUM(Y44:Y45)</f>
        <v>0</v>
      </c>
      <c r="Z46" s="1067">
        <f t="shared" si="51"/>
        <v>0</v>
      </c>
      <c r="AA46" s="1069">
        <f t="shared" si="51"/>
        <v>0</v>
      </c>
      <c r="AB46" s="1067">
        <f t="shared" si="51"/>
        <v>0</v>
      </c>
      <c r="AC46" s="1069">
        <f t="shared" si="51"/>
        <v>0</v>
      </c>
      <c r="AD46" s="1068">
        <f t="shared" si="51"/>
        <v>0</v>
      </c>
      <c r="AE46" s="1067">
        <f>SUM(AE44:AE45)</f>
        <v>0</v>
      </c>
      <c r="AF46" s="1067">
        <f t="shared" ref="AF46:AN46" si="52">SUM(AF44:AF45)</f>
        <v>0</v>
      </c>
      <c r="AG46" s="1069">
        <f t="shared" si="52"/>
        <v>0</v>
      </c>
      <c r="AH46" s="1067">
        <f t="shared" si="52"/>
        <v>0</v>
      </c>
      <c r="AI46" s="1069">
        <f t="shared" si="52"/>
        <v>0</v>
      </c>
      <c r="AJ46" s="1067">
        <f t="shared" si="52"/>
        <v>0</v>
      </c>
      <c r="AK46" s="1069">
        <f t="shared" si="52"/>
        <v>0</v>
      </c>
      <c r="AL46" s="1067">
        <f t="shared" si="52"/>
        <v>0</v>
      </c>
      <c r="AM46" s="1069">
        <f t="shared" si="52"/>
        <v>0</v>
      </c>
      <c r="AN46" s="1068">
        <f t="shared" si="52"/>
        <v>0</v>
      </c>
      <c r="AO46" s="1067">
        <f>SUM(AO44:AO45)</f>
        <v>0</v>
      </c>
      <c r="AP46" s="1100">
        <f>SUM(AP44:AP45)</f>
        <v>0</v>
      </c>
      <c r="AQ46" s="1067">
        <f>SUM(AQ44:AQ45)</f>
        <v>0</v>
      </c>
      <c r="AR46" s="1101">
        <f>SUM(AR44:AR45)</f>
        <v>0</v>
      </c>
      <c r="AS46" s="1068">
        <f>SUM(AS44)</f>
        <v>0</v>
      </c>
      <c r="AT46" s="1068">
        <f>SUM(AT44:AT45)</f>
        <v>0</v>
      </c>
      <c r="AU46" s="1068">
        <f>SUM(AU44:AU45)</f>
        <v>0</v>
      </c>
      <c r="AV46" s="1068">
        <f>SUM(AV44:AV45)</f>
        <v>0</v>
      </c>
      <c r="AW46" s="1068">
        <f>SUM(AW44:AW45)</f>
        <v>0</v>
      </c>
      <c r="BJ46" s="3"/>
      <c r="BK46" s="3"/>
      <c r="BL46" s="3"/>
      <c r="BM46" s="4"/>
      <c r="BN46" s="4"/>
      <c r="BO46" s="4"/>
      <c r="CA46" s="31"/>
      <c r="CB46" s="31"/>
      <c r="CC46" s="31"/>
      <c r="CD46" s="31"/>
      <c r="CE46" s="31"/>
      <c r="CF46" s="31"/>
      <c r="CG46" s="31"/>
      <c r="CH46" s="32"/>
      <c r="CI46" s="32"/>
      <c r="CJ46" s="32"/>
      <c r="CK46" s="32"/>
      <c r="CL46" s="32"/>
      <c r="CM46" s="32"/>
      <c r="CN46" s="32"/>
    </row>
    <row r="47" spans="1:92" ht="16.350000000000001" customHeight="1" x14ac:dyDescent="0.2">
      <c r="A47" s="3966" t="s">
        <v>72</v>
      </c>
      <c r="B47" s="3967"/>
      <c r="C47" s="3968"/>
      <c r="D47" s="1069">
        <f t="shared" si="50"/>
        <v>0</v>
      </c>
      <c r="E47" s="1086">
        <f>+G47+I47+K47+M47+O47+Q47+S47+U47+W47+Y47+AA47+AC47+AE47+AG47+AI47+AK47+AM47+AO47</f>
        <v>0</v>
      </c>
      <c r="F47" s="1068">
        <f>+H47+J47+L47+N47+P47+R47+T47+V47+X47+Z47+AB47+AD47+AF47+AH47+AJ47+AL47+AN47+AP47</f>
        <v>0</v>
      </c>
      <c r="G47" s="1102"/>
      <c r="H47" s="1103"/>
      <c r="I47" s="1102"/>
      <c r="J47" s="1104"/>
      <c r="K47" s="1102"/>
      <c r="L47" s="1103"/>
      <c r="M47" s="1102"/>
      <c r="N47" s="1103"/>
      <c r="O47" s="1102"/>
      <c r="P47" s="1103"/>
      <c r="Q47" s="1102"/>
      <c r="R47" s="1105"/>
      <c r="S47" s="1102"/>
      <c r="T47" s="1105"/>
      <c r="U47" s="1102"/>
      <c r="V47" s="1105"/>
      <c r="W47" s="1102"/>
      <c r="X47" s="1105"/>
      <c r="Y47" s="1102"/>
      <c r="Z47" s="1105"/>
      <c r="AA47" s="1102"/>
      <c r="AB47" s="1105"/>
      <c r="AC47" s="1106"/>
      <c r="AD47" s="1105"/>
      <c r="AE47" s="1107"/>
      <c r="AF47" s="1105"/>
      <c r="AG47" s="1102"/>
      <c r="AH47" s="1105"/>
      <c r="AI47" s="1102"/>
      <c r="AJ47" s="1105"/>
      <c r="AK47" s="1102"/>
      <c r="AL47" s="1105"/>
      <c r="AM47" s="1106"/>
      <c r="AN47" s="1105"/>
      <c r="AO47" s="1104"/>
      <c r="AP47" s="1108"/>
      <c r="AQ47" s="1109"/>
      <c r="AR47" s="1103"/>
      <c r="AS47" s="1103"/>
      <c r="AT47" s="1103"/>
      <c r="AU47" s="1103"/>
      <c r="AV47" s="1103"/>
      <c r="AW47" s="1103"/>
      <c r="AX47" s="671" t="str">
        <f t="shared" si="35"/>
        <v/>
      </c>
      <c r="BJ47" s="3"/>
      <c r="BK47" s="3"/>
      <c r="BL47" s="3"/>
      <c r="BM47" s="4"/>
      <c r="BN47" s="4"/>
      <c r="BO47" s="4"/>
      <c r="CA47" s="31" t="str">
        <f t="shared" si="44"/>
        <v/>
      </c>
      <c r="CB47" s="31" t="str">
        <f t="shared" si="36"/>
        <v/>
      </c>
      <c r="CC47" s="31" t="str">
        <f t="shared" si="45"/>
        <v/>
      </c>
      <c r="CD47" s="31" t="str">
        <f t="shared" si="37"/>
        <v/>
      </c>
      <c r="CE47" s="31" t="str">
        <f t="shared" si="46"/>
        <v/>
      </c>
      <c r="CF47" s="31" t="str">
        <f t="shared" si="38"/>
        <v/>
      </c>
      <c r="CG47" s="31" t="str">
        <f t="shared" si="39"/>
        <v/>
      </c>
      <c r="CH47" s="32">
        <f t="shared" si="47"/>
        <v>0</v>
      </c>
      <c r="CI47" s="32">
        <f t="shared" si="40"/>
        <v>0</v>
      </c>
      <c r="CJ47" s="32">
        <f t="shared" si="48"/>
        <v>0</v>
      </c>
      <c r="CK47" s="32">
        <f t="shared" si="41"/>
        <v>0</v>
      </c>
      <c r="CL47" s="32">
        <f t="shared" si="49"/>
        <v>0</v>
      </c>
      <c r="CM47" s="32">
        <f t="shared" si="42"/>
        <v>0</v>
      </c>
      <c r="CN47" s="32">
        <f t="shared" si="43"/>
        <v>0</v>
      </c>
    </row>
    <row r="48" spans="1:92" ht="16.350000000000001" customHeight="1" x14ac:dyDescent="0.2">
      <c r="A48" s="3931" t="s">
        <v>73</v>
      </c>
      <c r="B48" s="3933"/>
      <c r="C48" s="149">
        <v>0</v>
      </c>
      <c r="D48" s="150">
        <f t="shared" si="50"/>
        <v>0</v>
      </c>
      <c r="E48" s="151">
        <f>SUM(G48+I48+K48+M48+O48+Q48+S48+U48+W48+Y48+AA48+AC48+AE48+AG48+AI48+AK48+AM48+AO48)</f>
        <v>0</v>
      </c>
      <c r="F48" s="995">
        <f>SUM(H48+J48+L48+N48+P48+R48+T48+V48+X48+Z48+AB48+AD48+AF48+AH48+AJ48+AL48+AN48+AP48)</f>
        <v>0</v>
      </c>
      <c r="G48" s="105"/>
      <c r="H48" s="106"/>
      <c r="I48" s="105"/>
      <c r="J48" s="107"/>
      <c r="K48" s="105"/>
      <c r="L48" s="106"/>
      <c r="M48" s="105"/>
      <c r="N48" s="106"/>
      <c r="O48" s="105"/>
      <c r="P48" s="106"/>
      <c r="Q48" s="105"/>
      <c r="R48" s="108"/>
      <c r="S48" s="105"/>
      <c r="T48" s="108"/>
      <c r="U48" s="105"/>
      <c r="V48" s="108"/>
      <c r="W48" s="105"/>
      <c r="X48" s="108"/>
      <c r="Y48" s="105"/>
      <c r="Z48" s="108"/>
      <c r="AA48" s="105"/>
      <c r="AB48" s="108"/>
      <c r="AC48" s="152"/>
      <c r="AD48" s="108"/>
      <c r="AE48" s="153"/>
      <c r="AF48" s="108"/>
      <c r="AG48" s="105"/>
      <c r="AH48" s="108"/>
      <c r="AI48" s="105"/>
      <c r="AJ48" s="108"/>
      <c r="AK48" s="105"/>
      <c r="AL48" s="108"/>
      <c r="AM48" s="152"/>
      <c r="AN48" s="108"/>
      <c r="AO48" s="107"/>
      <c r="AP48" s="154"/>
      <c r="AQ48" s="155"/>
      <c r="AR48" s="106"/>
      <c r="AS48" s="106"/>
      <c r="AT48" s="106"/>
      <c r="AU48" s="106"/>
      <c r="AV48" s="106"/>
      <c r="AW48" s="106"/>
      <c r="AX48" s="671" t="str">
        <f t="shared" si="35"/>
        <v/>
      </c>
      <c r="BJ48" s="3"/>
      <c r="BK48" s="3"/>
      <c r="BL48" s="3"/>
      <c r="BM48" s="4"/>
      <c r="BN48" s="4"/>
      <c r="BO48" s="4"/>
      <c r="CA48" s="31" t="str">
        <f t="shared" si="44"/>
        <v/>
      </c>
      <c r="CB48" s="31" t="str">
        <f t="shared" si="36"/>
        <v/>
      </c>
      <c r="CC48" s="31" t="str">
        <f t="shared" si="45"/>
        <v/>
      </c>
      <c r="CD48" s="31" t="str">
        <f t="shared" si="37"/>
        <v/>
      </c>
      <c r="CE48" s="31" t="str">
        <f t="shared" si="46"/>
        <v/>
      </c>
      <c r="CF48" s="31" t="str">
        <f t="shared" si="38"/>
        <v/>
      </c>
      <c r="CG48" s="31" t="str">
        <f t="shared" si="39"/>
        <v/>
      </c>
      <c r="CH48" s="32">
        <f t="shared" si="47"/>
        <v>0</v>
      </c>
      <c r="CI48" s="32">
        <f t="shared" si="40"/>
        <v>0</v>
      </c>
      <c r="CJ48" s="32">
        <f t="shared" si="48"/>
        <v>0</v>
      </c>
      <c r="CK48" s="32">
        <f t="shared" si="41"/>
        <v>0</v>
      </c>
      <c r="CL48" s="32">
        <f t="shared" si="49"/>
        <v>0</v>
      </c>
      <c r="CM48" s="32">
        <f t="shared" si="42"/>
        <v>0</v>
      </c>
      <c r="CN48" s="32">
        <f t="shared" si="43"/>
        <v>0</v>
      </c>
    </row>
    <row r="49" spans="1:92" ht="16.350000000000001" customHeight="1" x14ac:dyDescent="0.2">
      <c r="A49" s="3011"/>
      <c r="B49" s="3013"/>
      <c r="C49" s="876" t="s">
        <v>74</v>
      </c>
      <c r="D49" s="852">
        <f t="shared" si="50"/>
        <v>0</v>
      </c>
      <c r="E49" s="151">
        <f t="shared" ref="E49:F58" si="53">SUM(G49+I49+K49+M49+O49+Q49+S49+U49+W49+Y49+AA49+AC49+AE49+AG49+AI49+AK49+AM49+AO49)</f>
        <v>0</v>
      </c>
      <c r="F49" s="995">
        <f t="shared" si="53"/>
        <v>0</v>
      </c>
      <c r="G49" s="855"/>
      <c r="H49" s="861"/>
      <c r="I49" s="855"/>
      <c r="J49" s="877"/>
      <c r="K49" s="855"/>
      <c r="L49" s="861"/>
      <c r="M49" s="855"/>
      <c r="N49" s="861"/>
      <c r="O49" s="855"/>
      <c r="P49" s="861"/>
      <c r="Q49" s="855"/>
      <c r="R49" s="856"/>
      <c r="S49" s="855"/>
      <c r="T49" s="856"/>
      <c r="U49" s="855"/>
      <c r="V49" s="856"/>
      <c r="W49" s="855"/>
      <c r="X49" s="856"/>
      <c r="Y49" s="855"/>
      <c r="Z49" s="856"/>
      <c r="AA49" s="855"/>
      <c r="AB49" s="856"/>
      <c r="AC49" s="878"/>
      <c r="AD49" s="856"/>
      <c r="AE49" s="857"/>
      <c r="AF49" s="856"/>
      <c r="AG49" s="855"/>
      <c r="AH49" s="856"/>
      <c r="AI49" s="855"/>
      <c r="AJ49" s="856"/>
      <c r="AK49" s="855"/>
      <c r="AL49" s="856"/>
      <c r="AM49" s="878"/>
      <c r="AN49" s="856"/>
      <c r="AO49" s="877"/>
      <c r="AP49" s="859"/>
      <c r="AQ49" s="860"/>
      <c r="AR49" s="861"/>
      <c r="AS49" s="861"/>
      <c r="AT49" s="861"/>
      <c r="AU49" s="861"/>
      <c r="AV49" s="861"/>
      <c r="AW49" s="861"/>
      <c r="AX49" s="671" t="str">
        <f t="shared" si="35"/>
        <v/>
      </c>
      <c r="BJ49" s="3"/>
      <c r="BK49" s="3"/>
      <c r="BL49" s="3"/>
      <c r="BM49" s="4"/>
      <c r="BN49" s="4"/>
      <c r="BO49" s="4"/>
      <c r="CA49" s="31" t="str">
        <f t="shared" si="44"/>
        <v/>
      </c>
      <c r="CB49" s="31" t="str">
        <f t="shared" si="36"/>
        <v/>
      </c>
      <c r="CC49" s="31" t="str">
        <f t="shared" si="45"/>
        <v/>
      </c>
      <c r="CD49" s="31" t="str">
        <f t="shared" si="37"/>
        <v/>
      </c>
      <c r="CE49" s="31" t="str">
        <f t="shared" si="46"/>
        <v/>
      </c>
      <c r="CF49" s="31" t="str">
        <f t="shared" si="38"/>
        <v/>
      </c>
      <c r="CG49" s="31" t="str">
        <f t="shared" si="39"/>
        <v/>
      </c>
      <c r="CH49" s="32">
        <f t="shared" si="47"/>
        <v>0</v>
      </c>
      <c r="CI49" s="32">
        <f t="shared" si="40"/>
        <v>0</v>
      </c>
      <c r="CJ49" s="32">
        <f t="shared" si="48"/>
        <v>0</v>
      </c>
      <c r="CK49" s="32">
        <f t="shared" si="41"/>
        <v>0</v>
      </c>
      <c r="CL49" s="32">
        <f t="shared" si="49"/>
        <v>0</v>
      </c>
      <c r="CM49" s="32">
        <f t="shared" si="42"/>
        <v>0</v>
      </c>
      <c r="CN49" s="32">
        <f t="shared" si="43"/>
        <v>0</v>
      </c>
    </row>
    <row r="50" spans="1:92" ht="16.350000000000001" customHeight="1" x14ac:dyDescent="0.2">
      <c r="A50" s="3011"/>
      <c r="B50" s="3013"/>
      <c r="C50" s="876" t="s">
        <v>75</v>
      </c>
      <c r="D50" s="852">
        <f t="shared" si="50"/>
        <v>0</v>
      </c>
      <c r="E50" s="151">
        <f t="shared" si="53"/>
        <v>0</v>
      </c>
      <c r="F50" s="995">
        <f t="shared" si="53"/>
        <v>0</v>
      </c>
      <c r="G50" s="855"/>
      <c r="H50" s="861"/>
      <c r="I50" s="855"/>
      <c r="J50" s="877"/>
      <c r="K50" s="855"/>
      <c r="L50" s="861"/>
      <c r="M50" s="855"/>
      <c r="N50" s="861"/>
      <c r="O50" s="855"/>
      <c r="P50" s="861"/>
      <c r="Q50" s="855"/>
      <c r="R50" s="856"/>
      <c r="S50" s="855"/>
      <c r="T50" s="856"/>
      <c r="U50" s="855"/>
      <c r="V50" s="856"/>
      <c r="W50" s="855"/>
      <c r="X50" s="856"/>
      <c r="Y50" s="855"/>
      <c r="Z50" s="856"/>
      <c r="AA50" s="855"/>
      <c r="AB50" s="856"/>
      <c r="AC50" s="878"/>
      <c r="AD50" s="856"/>
      <c r="AE50" s="857"/>
      <c r="AF50" s="856"/>
      <c r="AG50" s="855"/>
      <c r="AH50" s="856"/>
      <c r="AI50" s="855"/>
      <c r="AJ50" s="856"/>
      <c r="AK50" s="855"/>
      <c r="AL50" s="856"/>
      <c r="AM50" s="878"/>
      <c r="AN50" s="856"/>
      <c r="AO50" s="877"/>
      <c r="AP50" s="859"/>
      <c r="AQ50" s="860"/>
      <c r="AR50" s="861"/>
      <c r="AS50" s="861"/>
      <c r="AT50" s="861"/>
      <c r="AU50" s="861"/>
      <c r="AV50" s="861"/>
      <c r="AW50" s="861"/>
      <c r="AX50" s="671" t="str">
        <f t="shared" si="35"/>
        <v/>
      </c>
      <c r="BJ50" s="3"/>
      <c r="BK50" s="3"/>
      <c r="BL50" s="3"/>
      <c r="BM50" s="4"/>
      <c r="BN50" s="4"/>
      <c r="BO50" s="4"/>
      <c r="CA50" s="31" t="str">
        <f t="shared" si="44"/>
        <v/>
      </c>
      <c r="CB50" s="31" t="str">
        <f t="shared" si="36"/>
        <v/>
      </c>
      <c r="CC50" s="31" t="str">
        <f t="shared" si="45"/>
        <v/>
      </c>
      <c r="CD50" s="31" t="str">
        <f t="shared" si="37"/>
        <v/>
      </c>
      <c r="CE50" s="31" t="str">
        <f t="shared" si="46"/>
        <v/>
      </c>
      <c r="CF50" s="31" t="str">
        <f t="shared" si="38"/>
        <v/>
      </c>
      <c r="CG50" s="31" t="str">
        <f t="shared" si="39"/>
        <v/>
      </c>
      <c r="CH50" s="32">
        <f t="shared" si="47"/>
        <v>0</v>
      </c>
      <c r="CI50" s="32">
        <f t="shared" si="40"/>
        <v>0</v>
      </c>
      <c r="CJ50" s="32">
        <f t="shared" si="48"/>
        <v>0</v>
      </c>
      <c r="CK50" s="32">
        <f t="shared" si="41"/>
        <v>0</v>
      </c>
      <c r="CL50" s="32">
        <f t="shared" si="49"/>
        <v>0</v>
      </c>
      <c r="CM50" s="32">
        <f t="shared" si="42"/>
        <v>0</v>
      </c>
      <c r="CN50" s="32">
        <f t="shared" si="43"/>
        <v>0</v>
      </c>
    </row>
    <row r="51" spans="1:92" ht="16.350000000000001" customHeight="1" x14ac:dyDescent="0.2">
      <c r="A51" s="3011"/>
      <c r="B51" s="3013"/>
      <c r="C51" s="876" t="s">
        <v>76</v>
      </c>
      <c r="D51" s="852">
        <f t="shared" si="50"/>
        <v>0</v>
      </c>
      <c r="E51" s="151">
        <f t="shared" si="53"/>
        <v>0</v>
      </c>
      <c r="F51" s="995">
        <f t="shared" si="53"/>
        <v>0</v>
      </c>
      <c r="G51" s="855"/>
      <c r="H51" s="861"/>
      <c r="I51" s="855"/>
      <c r="J51" s="877"/>
      <c r="K51" s="855"/>
      <c r="L51" s="861"/>
      <c r="M51" s="855"/>
      <c r="N51" s="861"/>
      <c r="O51" s="855"/>
      <c r="P51" s="861"/>
      <c r="Q51" s="855"/>
      <c r="R51" s="856"/>
      <c r="S51" s="855"/>
      <c r="T51" s="856"/>
      <c r="U51" s="855"/>
      <c r="V51" s="856"/>
      <c r="W51" s="855"/>
      <c r="X51" s="856"/>
      <c r="Y51" s="855"/>
      <c r="Z51" s="856"/>
      <c r="AA51" s="855"/>
      <c r="AB51" s="856"/>
      <c r="AC51" s="878"/>
      <c r="AD51" s="856"/>
      <c r="AE51" s="857"/>
      <c r="AF51" s="856"/>
      <c r="AG51" s="855"/>
      <c r="AH51" s="856"/>
      <c r="AI51" s="855"/>
      <c r="AJ51" s="856"/>
      <c r="AK51" s="855"/>
      <c r="AL51" s="856"/>
      <c r="AM51" s="878"/>
      <c r="AN51" s="856"/>
      <c r="AO51" s="877"/>
      <c r="AP51" s="859"/>
      <c r="AQ51" s="860"/>
      <c r="AR51" s="861"/>
      <c r="AS51" s="861"/>
      <c r="AT51" s="861"/>
      <c r="AU51" s="861"/>
      <c r="AV51" s="861"/>
      <c r="AW51" s="861"/>
      <c r="AX51" s="671" t="str">
        <f t="shared" si="35"/>
        <v/>
      </c>
      <c r="BJ51" s="3"/>
      <c r="BK51" s="3"/>
      <c r="BL51" s="3"/>
      <c r="BM51" s="4"/>
      <c r="BN51" s="4"/>
      <c r="BO51" s="4"/>
      <c r="CA51" s="31" t="str">
        <f t="shared" si="44"/>
        <v/>
      </c>
      <c r="CB51" s="31" t="str">
        <f t="shared" si="36"/>
        <v/>
      </c>
      <c r="CC51" s="31" t="str">
        <f t="shared" si="45"/>
        <v/>
      </c>
      <c r="CD51" s="31" t="str">
        <f t="shared" si="37"/>
        <v/>
      </c>
      <c r="CE51" s="31" t="str">
        <f t="shared" si="46"/>
        <v/>
      </c>
      <c r="CF51" s="31" t="str">
        <f t="shared" si="38"/>
        <v/>
      </c>
      <c r="CG51" s="31" t="str">
        <f t="shared" si="39"/>
        <v/>
      </c>
      <c r="CH51" s="32">
        <f t="shared" si="47"/>
        <v>0</v>
      </c>
      <c r="CI51" s="32">
        <f t="shared" si="40"/>
        <v>0</v>
      </c>
      <c r="CJ51" s="32">
        <f t="shared" si="48"/>
        <v>0</v>
      </c>
      <c r="CK51" s="32">
        <f t="shared" si="41"/>
        <v>0</v>
      </c>
      <c r="CL51" s="32">
        <f t="shared" si="49"/>
        <v>0</v>
      </c>
      <c r="CM51" s="32">
        <f t="shared" si="42"/>
        <v>0</v>
      </c>
      <c r="CN51" s="32">
        <f t="shared" si="43"/>
        <v>0</v>
      </c>
    </row>
    <row r="52" spans="1:92" ht="16.350000000000001" customHeight="1" x14ac:dyDescent="0.2">
      <c r="A52" s="3011"/>
      <c r="B52" s="3013"/>
      <c r="C52" s="879" t="s">
        <v>77</v>
      </c>
      <c r="D52" s="862">
        <f>SUM(E52+F52)</f>
        <v>0</v>
      </c>
      <c r="E52" s="151">
        <f t="shared" si="53"/>
        <v>0</v>
      </c>
      <c r="F52" s="995">
        <f t="shared" si="53"/>
        <v>0</v>
      </c>
      <c r="G52" s="880"/>
      <c r="H52" s="881"/>
      <c r="I52" s="880"/>
      <c r="J52" s="162"/>
      <c r="K52" s="880"/>
      <c r="L52" s="881"/>
      <c r="M52" s="880"/>
      <c r="N52" s="881"/>
      <c r="O52" s="880"/>
      <c r="P52" s="881"/>
      <c r="Q52" s="880"/>
      <c r="R52" s="882"/>
      <c r="S52" s="880"/>
      <c r="T52" s="882"/>
      <c r="U52" s="880"/>
      <c r="V52" s="882"/>
      <c r="W52" s="880"/>
      <c r="X52" s="882"/>
      <c r="Y52" s="880"/>
      <c r="Z52" s="882"/>
      <c r="AA52" s="880"/>
      <c r="AB52" s="882"/>
      <c r="AC52" s="883"/>
      <c r="AD52" s="882"/>
      <c r="AE52" s="869"/>
      <c r="AF52" s="882"/>
      <c r="AG52" s="880"/>
      <c r="AH52" s="882"/>
      <c r="AI52" s="880"/>
      <c r="AJ52" s="882"/>
      <c r="AK52" s="880"/>
      <c r="AL52" s="882"/>
      <c r="AM52" s="883"/>
      <c r="AN52" s="882"/>
      <c r="AO52" s="162"/>
      <c r="AP52" s="884"/>
      <c r="AQ52" s="885"/>
      <c r="AR52" s="881"/>
      <c r="AS52" s="881"/>
      <c r="AT52" s="881"/>
      <c r="AU52" s="881"/>
      <c r="AV52" s="881"/>
      <c r="AW52" s="881"/>
      <c r="AX52" s="671" t="str">
        <f t="shared" si="35"/>
        <v/>
      </c>
      <c r="BJ52" s="3"/>
      <c r="BK52" s="3"/>
      <c r="BL52" s="3"/>
      <c r="BM52" s="4"/>
      <c r="BN52" s="4"/>
      <c r="BO52" s="4"/>
      <c r="CA52" s="31" t="str">
        <f t="shared" si="44"/>
        <v/>
      </c>
      <c r="CB52" s="31" t="str">
        <f t="shared" si="36"/>
        <v/>
      </c>
      <c r="CC52" s="31" t="str">
        <f t="shared" si="45"/>
        <v/>
      </c>
      <c r="CD52" s="31" t="str">
        <f t="shared" si="37"/>
        <v/>
      </c>
      <c r="CE52" s="31" t="str">
        <f t="shared" si="46"/>
        <v/>
      </c>
      <c r="CF52" s="31" t="str">
        <f t="shared" si="38"/>
        <v/>
      </c>
      <c r="CG52" s="31" t="str">
        <f t="shared" si="39"/>
        <v/>
      </c>
      <c r="CH52" s="32">
        <f t="shared" si="47"/>
        <v>0</v>
      </c>
      <c r="CI52" s="32">
        <f t="shared" si="40"/>
        <v>0</v>
      </c>
      <c r="CJ52" s="32">
        <f t="shared" si="48"/>
        <v>0</v>
      </c>
      <c r="CK52" s="32">
        <f t="shared" si="41"/>
        <v>0</v>
      </c>
      <c r="CL52" s="32">
        <f t="shared" si="49"/>
        <v>0</v>
      </c>
      <c r="CM52" s="32">
        <f t="shared" si="42"/>
        <v>0</v>
      </c>
      <c r="CN52" s="32">
        <f t="shared" si="43"/>
        <v>0</v>
      </c>
    </row>
    <row r="53" spans="1:92" ht="16.350000000000001" customHeight="1" x14ac:dyDescent="0.2">
      <c r="A53" s="3011"/>
      <c r="B53" s="3013"/>
      <c r="C53" s="879" t="s">
        <v>78</v>
      </c>
      <c r="D53" s="886">
        <f t="shared" si="50"/>
        <v>0</v>
      </c>
      <c r="E53" s="887">
        <f t="shared" si="53"/>
        <v>0</v>
      </c>
      <c r="F53" s="888">
        <f t="shared" si="53"/>
        <v>0</v>
      </c>
      <c r="G53" s="867"/>
      <c r="H53" s="874"/>
      <c r="I53" s="867"/>
      <c r="J53" s="889"/>
      <c r="K53" s="867"/>
      <c r="L53" s="874"/>
      <c r="M53" s="867"/>
      <c r="N53" s="874"/>
      <c r="O53" s="867"/>
      <c r="P53" s="874"/>
      <c r="Q53" s="867"/>
      <c r="R53" s="868"/>
      <c r="S53" s="867"/>
      <c r="T53" s="868"/>
      <c r="U53" s="867"/>
      <c r="V53" s="868"/>
      <c r="W53" s="867"/>
      <c r="X53" s="868"/>
      <c r="Y53" s="867"/>
      <c r="Z53" s="868"/>
      <c r="AA53" s="867"/>
      <c r="AB53" s="868"/>
      <c r="AC53" s="890"/>
      <c r="AD53" s="868"/>
      <c r="AE53" s="871"/>
      <c r="AF53" s="868"/>
      <c r="AG53" s="867"/>
      <c r="AH53" s="868"/>
      <c r="AI53" s="867"/>
      <c r="AJ53" s="868"/>
      <c r="AK53" s="867"/>
      <c r="AL53" s="868"/>
      <c r="AM53" s="890"/>
      <c r="AN53" s="868"/>
      <c r="AO53" s="889"/>
      <c r="AP53" s="872"/>
      <c r="AQ53" s="874"/>
      <c r="AR53" s="874"/>
      <c r="AS53" s="874"/>
      <c r="AT53" s="874"/>
      <c r="AU53" s="874"/>
      <c r="AV53" s="874"/>
      <c r="AW53" s="874"/>
      <c r="AX53" s="671" t="str">
        <f t="shared" si="35"/>
        <v/>
      </c>
      <c r="BJ53" s="3"/>
      <c r="BK53" s="3"/>
      <c r="BL53" s="3"/>
      <c r="BM53" s="4"/>
      <c r="BN53" s="4"/>
      <c r="BO53" s="4"/>
      <c r="CA53" s="31" t="str">
        <f t="shared" si="44"/>
        <v/>
      </c>
      <c r="CB53" s="31" t="str">
        <f t="shared" si="36"/>
        <v/>
      </c>
      <c r="CC53" s="31" t="str">
        <f t="shared" si="45"/>
        <v/>
      </c>
      <c r="CD53" s="31" t="str">
        <f t="shared" si="37"/>
        <v/>
      </c>
      <c r="CE53" s="31" t="str">
        <f t="shared" si="46"/>
        <v/>
      </c>
      <c r="CF53" s="31" t="str">
        <f t="shared" si="38"/>
        <v/>
      </c>
      <c r="CG53" s="31" t="str">
        <f t="shared" si="39"/>
        <v/>
      </c>
      <c r="CH53" s="32">
        <f t="shared" si="47"/>
        <v>0</v>
      </c>
      <c r="CI53" s="32">
        <f t="shared" si="40"/>
        <v>0</v>
      </c>
      <c r="CJ53" s="32">
        <f t="shared" si="48"/>
        <v>0</v>
      </c>
      <c r="CK53" s="32">
        <f t="shared" si="41"/>
        <v>0</v>
      </c>
      <c r="CL53" s="32">
        <f t="shared" si="49"/>
        <v>0</v>
      </c>
      <c r="CM53" s="32">
        <f t="shared" si="42"/>
        <v>0</v>
      </c>
      <c r="CN53" s="32">
        <f t="shared" si="43"/>
        <v>0</v>
      </c>
    </row>
    <row r="54" spans="1:92" ht="16.350000000000001" customHeight="1" x14ac:dyDescent="0.2">
      <c r="A54" s="3957" t="s">
        <v>4</v>
      </c>
      <c r="B54" s="3957"/>
      <c r="C54" s="3957"/>
      <c r="D54" s="1069">
        <f>SUM(D48:D53)</f>
        <v>0</v>
      </c>
      <c r="E54" s="1067">
        <f>SUM(E48:E53)</f>
        <v>0</v>
      </c>
      <c r="F54" s="1068">
        <f>SUM(F48:F53)</f>
        <v>0</v>
      </c>
      <c r="G54" s="1069">
        <f>SUM(G48:G53)</f>
        <v>0</v>
      </c>
      <c r="H54" s="1069">
        <f t="shared" ref="H54:AV54" si="54">SUM(H48:H53)</f>
        <v>0</v>
      </c>
      <c r="I54" s="1069">
        <f t="shared" si="54"/>
        <v>0</v>
      </c>
      <c r="J54" s="1069">
        <f t="shared" si="54"/>
        <v>0</v>
      </c>
      <c r="K54" s="1069">
        <f t="shared" si="54"/>
        <v>0</v>
      </c>
      <c r="L54" s="1069">
        <f t="shared" si="54"/>
        <v>0</v>
      </c>
      <c r="M54" s="1069">
        <f t="shared" si="54"/>
        <v>0</v>
      </c>
      <c r="N54" s="1069">
        <f t="shared" si="54"/>
        <v>0</v>
      </c>
      <c r="O54" s="1069">
        <f t="shared" si="54"/>
        <v>0</v>
      </c>
      <c r="P54" s="1069">
        <f t="shared" si="54"/>
        <v>0</v>
      </c>
      <c r="Q54" s="1069">
        <f t="shared" si="54"/>
        <v>0</v>
      </c>
      <c r="R54" s="1069">
        <f t="shared" si="54"/>
        <v>0</v>
      </c>
      <c r="S54" s="1069">
        <f t="shared" si="54"/>
        <v>0</v>
      </c>
      <c r="T54" s="1069">
        <f t="shared" si="54"/>
        <v>0</v>
      </c>
      <c r="U54" s="1069">
        <f t="shared" si="54"/>
        <v>0</v>
      </c>
      <c r="V54" s="1069">
        <f t="shared" si="54"/>
        <v>0</v>
      </c>
      <c r="W54" s="1069">
        <f t="shared" si="54"/>
        <v>0</v>
      </c>
      <c r="X54" s="1069">
        <f t="shared" si="54"/>
        <v>0</v>
      </c>
      <c r="Y54" s="1069">
        <f t="shared" si="54"/>
        <v>0</v>
      </c>
      <c r="Z54" s="1069">
        <f t="shared" si="54"/>
        <v>0</v>
      </c>
      <c r="AA54" s="1069">
        <f t="shared" si="54"/>
        <v>0</v>
      </c>
      <c r="AB54" s="1069">
        <f t="shared" si="54"/>
        <v>0</v>
      </c>
      <c r="AC54" s="1069">
        <f t="shared" si="54"/>
        <v>0</v>
      </c>
      <c r="AD54" s="1069">
        <f t="shared" si="54"/>
        <v>0</v>
      </c>
      <c r="AE54" s="1069">
        <f t="shared" si="54"/>
        <v>0</v>
      </c>
      <c r="AF54" s="1069">
        <f t="shared" si="54"/>
        <v>0</v>
      </c>
      <c r="AG54" s="1069">
        <f t="shared" si="54"/>
        <v>0</v>
      </c>
      <c r="AH54" s="1069">
        <f t="shared" si="54"/>
        <v>0</v>
      </c>
      <c r="AI54" s="1069">
        <f t="shared" si="54"/>
        <v>0</v>
      </c>
      <c r="AJ54" s="1069">
        <f t="shared" si="54"/>
        <v>0</v>
      </c>
      <c r="AK54" s="1069">
        <f t="shared" si="54"/>
        <v>0</v>
      </c>
      <c r="AL54" s="1069">
        <f t="shared" si="54"/>
        <v>0</v>
      </c>
      <c r="AM54" s="1069">
        <f t="shared" si="54"/>
        <v>0</v>
      </c>
      <c r="AN54" s="1069">
        <f t="shared" si="54"/>
        <v>0</v>
      </c>
      <c r="AO54" s="1069">
        <f t="shared" si="54"/>
        <v>0</v>
      </c>
      <c r="AP54" s="1069">
        <f t="shared" si="54"/>
        <v>0</v>
      </c>
      <c r="AQ54" s="1069">
        <f t="shared" si="54"/>
        <v>0</v>
      </c>
      <c r="AR54" s="1069">
        <f t="shared" si="54"/>
        <v>0</v>
      </c>
      <c r="AS54" s="1069">
        <f t="shared" si="54"/>
        <v>0</v>
      </c>
      <c r="AT54" s="1069">
        <f t="shared" si="54"/>
        <v>0</v>
      </c>
      <c r="AU54" s="1069">
        <f t="shared" si="54"/>
        <v>0</v>
      </c>
      <c r="AV54" s="1069">
        <f t="shared" si="54"/>
        <v>0</v>
      </c>
      <c r="AW54" s="1069">
        <f>SUM(AW48:AW53)</f>
        <v>0</v>
      </c>
      <c r="BJ54" s="3"/>
      <c r="BK54" s="3"/>
      <c r="BL54" s="3"/>
      <c r="BM54" s="4"/>
      <c r="BN54" s="4"/>
      <c r="BO54" s="4"/>
      <c r="CA54" s="31"/>
      <c r="CB54" s="31"/>
      <c r="CC54" s="31"/>
      <c r="CD54" s="31"/>
      <c r="CE54" s="31"/>
      <c r="CF54" s="31"/>
      <c r="CG54" s="31"/>
      <c r="CH54" s="32"/>
      <c r="CI54" s="32"/>
      <c r="CJ54" s="32"/>
      <c r="CK54" s="32"/>
      <c r="CL54" s="32"/>
      <c r="CM54" s="32"/>
      <c r="CN54" s="32"/>
    </row>
    <row r="55" spans="1:92" ht="16.350000000000001" customHeight="1" x14ac:dyDescent="0.2">
      <c r="A55" s="3011" t="s">
        <v>79</v>
      </c>
      <c r="B55" s="3013"/>
      <c r="C55" s="175">
        <v>0</v>
      </c>
      <c r="D55" s="1019">
        <f t="shared" si="50"/>
        <v>0</v>
      </c>
      <c r="E55" s="176">
        <f t="shared" si="53"/>
        <v>0</v>
      </c>
      <c r="F55" s="177">
        <f t="shared" si="53"/>
        <v>0</v>
      </c>
      <c r="G55" s="1021"/>
      <c r="H55" s="95"/>
      <c r="I55" s="1021"/>
      <c r="J55" s="95"/>
      <c r="K55" s="1021"/>
      <c r="L55" s="95"/>
      <c r="M55" s="1021"/>
      <c r="N55" s="95"/>
      <c r="O55" s="1021"/>
      <c r="P55" s="95"/>
      <c r="Q55" s="1021"/>
      <c r="R55" s="95"/>
      <c r="S55" s="1021"/>
      <c r="T55" s="95"/>
      <c r="U55" s="1021"/>
      <c r="V55" s="95"/>
      <c r="W55" s="1021"/>
      <c r="X55" s="95"/>
      <c r="Y55" s="1021"/>
      <c r="Z55" s="95"/>
      <c r="AA55" s="1021"/>
      <c r="AB55" s="95"/>
      <c r="AC55" s="1021"/>
      <c r="AD55" s="95"/>
      <c r="AE55" s="1021"/>
      <c r="AF55" s="95"/>
      <c r="AG55" s="1021"/>
      <c r="AH55" s="95"/>
      <c r="AI55" s="1021"/>
      <c r="AJ55" s="95"/>
      <c r="AK55" s="1021"/>
      <c r="AL55" s="95"/>
      <c r="AM55" s="1021"/>
      <c r="AN55" s="95"/>
      <c r="AO55" s="1021"/>
      <c r="AP55" s="99"/>
      <c r="AQ55" s="1024"/>
      <c r="AR55" s="1024"/>
      <c r="AS55" s="1025"/>
      <c r="AT55" s="1025"/>
      <c r="AU55" s="1025"/>
      <c r="AV55" s="1025"/>
      <c r="AW55" s="1025"/>
      <c r="AX55" s="671" t="str">
        <f t="shared" si="35"/>
        <v/>
      </c>
      <c r="BJ55" s="3"/>
      <c r="BK55" s="3"/>
      <c r="BL55" s="3"/>
      <c r="BM55" s="4"/>
      <c r="BN55" s="4"/>
      <c r="BO55" s="4"/>
      <c r="CA55" s="31" t="str">
        <f t="shared" si="44"/>
        <v/>
      </c>
      <c r="CB55" s="31" t="str">
        <f t="shared" si="36"/>
        <v/>
      </c>
      <c r="CC55" s="31" t="str">
        <f t="shared" si="45"/>
        <v/>
      </c>
      <c r="CD55" s="31" t="str">
        <f t="shared" si="37"/>
        <v/>
      </c>
      <c r="CE55" s="31" t="str">
        <f t="shared" si="46"/>
        <v/>
      </c>
      <c r="CF55" s="31" t="str">
        <f t="shared" si="38"/>
        <v/>
      </c>
      <c r="CG55" s="31" t="str">
        <f t="shared" si="39"/>
        <v/>
      </c>
      <c r="CH55" s="32">
        <f t="shared" si="47"/>
        <v>0</v>
      </c>
      <c r="CI55" s="32">
        <f t="shared" si="40"/>
        <v>0</v>
      </c>
      <c r="CJ55" s="32">
        <f t="shared" si="48"/>
        <v>0</v>
      </c>
      <c r="CK55" s="32">
        <f t="shared" si="41"/>
        <v>0</v>
      </c>
      <c r="CL55" s="32">
        <f t="shared" si="49"/>
        <v>0</v>
      </c>
      <c r="CM55" s="32">
        <f t="shared" si="42"/>
        <v>0</v>
      </c>
      <c r="CN55" s="32">
        <f t="shared" si="43"/>
        <v>0</v>
      </c>
    </row>
    <row r="56" spans="1:92" ht="16.350000000000001" customHeight="1" x14ac:dyDescent="0.2">
      <c r="A56" s="3011"/>
      <c r="B56" s="3013"/>
      <c r="C56" s="876" t="s">
        <v>80</v>
      </c>
      <c r="D56" s="852">
        <f t="shared" si="50"/>
        <v>0</v>
      </c>
      <c r="E56" s="891">
        <f t="shared" si="53"/>
        <v>0</v>
      </c>
      <c r="F56" s="892">
        <f t="shared" si="53"/>
        <v>0</v>
      </c>
      <c r="G56" s="855"/>
      <c r="H56" s="856"/>
      <c r="I56" s="855"/>
      <c r="J56" s="856"/>
      <c r="K56" s="855"/>
      <c r="L56" s="856"/>
      <c r="M56" s="855"/>
      <c r="N56" s="856"/>
      <c r="O56" s="855"/>
      <c r="P56" s="856"/>
      <c r="Q56" s="855"/>
      <c r="R56" s="856"/>
      <c r="S56" s="855"/>
      <c r="T56" s="856"/>
      <c r="U56" s="855"/>
      <c r="V56" s="856"/>
      <c r="W56" s="855"/>
      <c r="X56" s="856"/>
      <c r="Y56" s="855"/>
      <c r="Z56" s="856"/>
      <c r="AA56" s="855"/>
      <c r="AB56" s="856"/>
      <c r="AC56" s="855"/>
      <c r="AD56" s="856"/>
      <c r="AE56" s="855"/>
      <c r="AF56" s="856"/>
      <c r="AG56" s="855"/>
      <c r="AH56" s="856"/>
      <c r="AI56" s="855"/>
      <c r="AJ56" s="856"/>
      <c r="AK56" s="855"/>
      <c r="AL56" s="856"/>
      <c r="AM56" s="855"/>
      <c r="AN56" s="856"/>
      <c r="AO56" s="855"/>
      <c r="AP56" s="859"/>
      <c r="AQ56" s="861"/>
      <c r="AR56" s="861"/>
      <c r="AS56" s="893"/>
      <c r="AT56" s="893"/>
      <c r="AU56" s="893"/>
      <c r="AV56" s="893"/>
      <c r="AW56" s="893"/>
      <c r="AX56" s="671" t="str">
        <f t="shared" si="35"/>
        <v/>
      </c>
      <c r="BJ56" s="3"/>
      <c r="BK56" s="3"/>
      <c r="BL56" s="3"/>
      <c r="BM56" s="4"/>
      <c r="BN56" s="4"/>
      <c r="BO56" s="4"/>
      <c r="CA56" s="31" t="str">
        <f t="shared" si="44"/>
        <v/>
      </c>
      <c r="CB56" s="31" t="str">
        <f t="shared" si="36"/>
        <v/>
      </c>
      <c r="CC56" s="31" t="str">
        <f t="shared" si="45"/>
        <v/>
      </c>
      <c r="CD56" s="31" t="str">
        <f t="shared" si="37"/>
        <v/>
      </c>
      <c r="CE56" s="31" t="str">
        <f t="shared" si="46"/>
        <v/>
      </c>
      <c r="CF56" s="31" t="str">
        <f t="shared" si="38"/>
        <v/>
      </c>
      <c r="CG56" s="31" t="str">
        <f t="shared" si="39"/>
        <v/>
      </c>
      <c r="CH56" s="32">
        <f t="shared" si="47"/>
        <v>0</v>
      </c>
      <c r="CI56" s="32">
        <f t="shared" si="40"/>
        <v>0</v>
      </c>
      <c r="CJ56" s="32">
        <f t="shared" si="48"/>
        <v>0</v>
      </c>
      <c r="CK56" s="32">
        <f t="shared" si="41"/>
        <v>0</v>
      </c>
      <c r="CL56" s="32">
        <f t="shared" si="49"/>
        <v>0</v>
      </c>
      <c r="CM56" s="32">
        <f t="shared" si="42"/>
        <v>0</v>
      </c>
      <c r="CN56" s="32">
        <f t="shared" si="43"/>
        <v>0</v>
      </c>
    </row>
    <row r="57" spans="1:92" ht="16.350000000000001" customHeight="1" x14ac:dyDescent="0.2">
      <c r="A57" s="3011"/>
      <c r="B57" s="3013"/>
      <c r="C57" s="876" t="s">
        <v>81</v>
      </c>
      <c r="D57" s="852">
        <f t="shared" si="50"/>
        <v>0</v>
      </c>
      <c r="E57" s="891">
        <f t="shared" si="53"/>
        <v>0</v>
      </c>
      <c r="F57" s="892">
        <f t="shared" si="53"/>
        <v>0</v>
      </c>
      <c r="G57" s="855"/>
      <c r="H57" s="856"/>
      <c r="I57" s="855"/>
      <c r="J57" s="856"/>
      <c r="K57" s="855"/>
      <c r="L57" s="856"/>
      <c r="M57" s="855"/>
      <c r="N57" s="856"/>
      <c r="O57" s="855"/>
      <c r="P57" s="856"/>
      <c r="Q57" s="855"/>
      <c r="R57" s="856"/>
      <c r="S57" s="855"/>
      <c r="T57" s="856"/>
      <c r="U57" s="855"/>
      <c r="V57" s="856"/>
      <c r="W57" s="855"/>
      <c r="X57" s="856"/>
      <c r="Y57" s="855"/>
      <c r="Z57" s="856"/>
      <c r="AA57" s="855"/>
      <c r="AB57" s="856"/>
      <c r="AC57" s="855"/>
      <c r="AD57" s="856"/>
      <c r="AE57" s="855"/>
      <c r="AF57" s="856"/>
      <c r="AG57" s="855"/>
      <c r="AH57" s="856"/>
      <c r="AI57" s="855"/>
      <c r="AJ57" s="856"/>
      <c r="AK57" s="855"/>
      <c r="AL57" s="856"/>
      <c r="AM57" s="855"/>
      <c r="AN57" s="856"/>
      <c r="AO57" s="855"/>
      <c r="AP57" s="859"/>
      <c r="AQ57" s="861"/>
      <c r="AR57" s="861"/>
      <c r="AS57" s="893"/>
      <c r="AT57" s="893"/>
      <c r="AU57" s="893"/>
      <c r="AV57" s="893"/>
      <c r="AW57" s="893"/>
      <c r="AX57" s="671" t="str">
        <f t="shared" si="35"/>
        <v/>
      </c>
      <c r="BJ57" s="3"/>
      <c r="BK57" s="3"/>
      <c r="BL57" s="3"/>
      <c r="BM57" s="4"/>
      <c r="BN57" s="4"/>
      <c r="BO57" s="4"/>
      <c r="CA57" s="31" t="str">
        <f t="shared" si="44"/>
        <v/>
      </c>
      <c r="CB57" s="31" t="str">
        <f t="shared" si="36"/>
        <v/>
      </c>
      <c r="CC57" s="31" t="str">
        <f t="shared" si="45"/>
        <v/>
      </c>
      <c r="CD57" s="31" t="str">
        <f t="shared" si="37"/>
        <v/>
      </c>
      <c r="CE57" s="31" t="str">
        <f t="shared" si="46"/>
        <v/>
      </c>
      <c r="CF57" s="31" t="str">
        <f t="shared" si="38"/>
        <v/>
      </c>
      <c r="CG57" s="31" t="str">
        <f t="shared" si="39"/>
        <v/>
      </c>
      <c r="CH57" s="32">
        <f t="shared" si="47"/>
        <v>0</v>
      </c>
      <c r="CI57" s="32">
        <f t="shared" si="40"/>
        <v>0</v>
      </c>
      <c r="CJ57" s="32">
        <f t="shared" si="48"/>
        <v>0</v>
      </c>
      <c r="CK57" s="32">
        <f t="shared" si="41"/>
        <v>0</v>
      </c>
      <c r="CL57" s="32">
        <f t="shared" si="49"/>
        <v>0</v>
      </c>
      <c r="CM57" s="32">
        <f t="shared" si="42"/>
        <v>0</v>
      </c>
      <c r="CN57" s="32">
        <f t="shared" si="43"/>
        <v>0</v>
      </c>
    </row>
    <row r="58" spans="1:92" ht="16.350000000000001" customHeight="1" x14ac:dyDescent="0.2">
      <c r="A58" s="3011"/>
      <c r="B58" s="3013"/>
      <c r="C58" s="876" t="s">
        <v>82</v>
      </c>
      <c r="D58" s="852">
        <f t="shared" si="50"/>
        <v>0</v>
      </c>
      <c r="E58" s="891">
        <f t="shared" si="53"/>
        <v>0</v>
      </c>
      <c r="F58" s="892">
        <f t="shared" si="53"/>
        <v>0</v>
      </c>
      <c r="G58" s="855"/>
      <c r="H58" s="856"/>
      <c r="I58" s="855"/>
      <c r="J58" s="856"/>
      <c r="K58" s="855"/>
      <c r="L58" s="856"/>
      <c r="M58" s="855"/>
      <c r="N58" s="856"/>
      <c r="O58" s="855"/>
      <c r="P58" s="856"/>
      <c r="Q58" s="855"/>
      <c r="R58" s="856"/>
      <c r="S58" s="855"/>
      <c r="T58" s="856"/>
      <c r="U58" s="855"/>
      <c r="V58" s="856"/>
      <c r="W58" s="855"/>
      <c r="X58" s="856"/>
      <c r="Y58" s="855"/>
      <c r="Z58" s="856"/>
      <c r="AA58" s="855"/>
      <c r="AB58" s="856"/>
      <c r="AC58" s="855"/>
      <c r="AD58" s="856"/>
      <c r="AE58" s="855"/>
      <c r="AF58" s="856"/>
      <c r="AG58" s="855"/>
      <c r="AH58" s="856"/>
      <c r="AI58" s="855"/>
      <c r="AJ58" s="856"/>
      <c r="AK58" s="855"/>
      <c r="AL58" s="856"/>
      <c r="AM58" s="855"/>
      <c r="AN58" s="856"/>
      <c r="AO58" s="855"/>
      <c r="AP58" s="859"/>
      <c r="AQ58" s="861"/>
      <c r="AR58" s="861"/>
      <c r="AS58" s="893"/>
      <c r="AT58" s="893"/>
      <c r="AU58" s="893"/>
      <c r="AV58" s="893"/>
      <c r="AW58" s="893"/>
      <c r="AX58" s="671" t="str">
        <f t="shared" si="35"/>
        <v/>
      </c>
      <c r="BJ58" s="3"/>
      <c r="BK58" s="3"/>
      <c r="BL58" s="3"/>
      <c r="BM58" s="4"/>
      <c r="BN58" s="4"/>
      <c r="BO58" s="4"/>
      <c r="CA58" s="31" t="str">
        <f t="shared" si="44"/>
        <v/>
      </c>
      <c r="CB58" s="31" t="str">
        <f t="shared" si="36"/>
        <v/>
      </c>
      <c r="CC58" s="31" t="str">
        <f t="shared" si="45"/>
        <v/>
      </c>
      <c r="CD58" s="31" t="str">
        <f t="shared" si="37"/>
        <v/>
      </c>
      <c r="CE58" s="31" t="str">
        <f t="shared" si="46"/>
        <v/>
      </c>
      <c r="CF58" s="31" t="str">
        <f t="shared" si="38"/>
        <v/>
      </c>
      <c r="CG58" s="31" t="str">
        <f t="shared" si="39"/>
        <v/>
      </c>
      <c r="CH58" s="32">
        <f t="shared" si="47"/>
        <v>0</v>
      </c>
      <c r="CI58" s="32">
        <f t="shared" si="40"/>
        <v>0</v>
      </c>
      <c r="CJ58" s="32">
        <f t="shared" si="48"/>
        <v>0</v>
      </c>
      <c r="CK58" s="32">
        <f t="shared" si="41"/>
        <v>0</v>
      </c>
      <c r="CL58" s="32">
        <f t="shared" si="49"/>
        <v>0</v>
      </c>
      <c r="CM58" s="32">
        <f t="shared" si="42"/>
        <v>0</v>
      </c>
      <c r="CN58" s="32">
        <f t="shared" si="43"/>
        <v>0</v>
      </c>
    </row>
    <row r="59" spans="1:92" ht="16.350000000000001" customHeight="1" x14ac:dyDescent="0.2">
      <c r="A59" s="3934"/>
      <c r="B59" s="3935"/>
      <c r="C59" s="1000" t="s">
        <v>83</v>
      </c>
      <c r="D59" s="886">
        <f t="shared" si="50"/>
        <v>0</v>
      </c>
      <c r="E59" s="887">
        <f>SUM(G59+I59+K59+M59+O59+Q59+S59+U59+W59+Y59+AA59+AC59+AE59+AG59+AI59+AK59+AM59+AO59)</f>
        <v>0</v>
      </c>
      <c r="F59" s="894">
        <f>SUM(H59+J59+L59+N59+P59+R59+T59+V59+X59+Z59+AB59+AD59+AF59+AH59+AJ59+AL59+AN59+AP59)</f>
        <v>0</v>
      </c>
      <c r="G59" s="867"/>
      <c r="H59" s="868"/>
      <c r="I59" s="867"/>
      <c r="J59" s="868"/>
      <c r="K59" s="867"/>
      <c r="L59" s="868"/>
      <c r="M59" s="867"/>
      <c r="N59" s="868"/>
      <c r="O59" s="867"/>
      <c r="P59" s="868"/>
      <c r="Q59" s="867"/>
      <c r="R59" s="868"/>
      <c r="S59" s="867"/>
      <c r="T59" s="868"/>
      <c r="U59" s="867"/>
      <c r="V59" s="868"/>
      <c r="W59" s="867"/>
      <c r="X59" s="868"/>
      <c r="Y59" s="867"/>
      <c r="Z59" s="868"/>
      <c r="AA59" s="867"/>
      <c r="AB59" s="868"/>
      <c r="AC59" s="867"/>
      <c r="AD59" s="868"/>
      <c r="AE59" s="867"/>
      <c r="AF59" s="868"/>
      <c r="AG59" s="867"/>
      <c r="AH59" s="868"/>
      <c r="AI59" s="867"/>
      <c r="AJ59" s="868"/>
      <c r="AK59" s="867"/>
      <c r="AL59" s="868"/>
      <c r="AM59" s="867"/>
      <c r="AN59" s="868"/>
      <c r="AO59" s="867"/>
      <c r="AP59" s="872"/>
      <c r="AQ59" s="874"/>
      <c r="AR59" s="874"/>
      <c r="AS59" s="895"/>
      <c r="AT59" s="895"/>
      <c r="AU59" s="895"/>
      <c r="AV59" s="895"/>
      <c r="AW59" s="895"/>
      <c r="AX59" s="671" t="str">
        <f t="shared" si="35"/>
        <v/>
      </c>
      <c r="BJ59" s="3"/>
      <c r="BK59" s="3"/>
      <c r="BL59" s="3"/>
      <c r="BM59" s="4"/>
      <c r="BN59" s="4"/>
      <c r="BO59" s="4"/>
      <c r="CA59" s="31" t="str">
        <f t="shared" si="44"/>
        <v/>
      </c>
      <c r="CB59" s="31" t="str">
        <f t="shared" si="36"/>
        <v/>
      </c>
      <c r="CC59" s="31" t="str">
        <f t="shared" si="45"/>
        <v/>
      </c>
      <c r="CD59" s="31" t="str">
        <f t="shared" si="37"/>
        <v/>
      </c>
      <c r="CE59" s="31" t="str">
        <f t="shared" si="46"/>
        <v/>
      </c>
      <c r="CF59" s="31" t="str">
        <f t="shared" si="38"/>
        <v/>
      </c>
      <c r="CG59" s="31" t="str">
        <f t="shared" si="39"/>
        <v/>
      </c>
      <c r="CH59" s="32">
        <f t="shared" si="47"/>
        <v>0</v>
      </c>
      <c r="CI59" s="32">
        <f t="shared" si="40"/>
        <v>0</v>
      </c>
      <c r="CJ59" s="32">
        <f t="shared" si="48"/>
        <v>0</v>
      </c>
      <c r="CK59" s="32">
        <f t="shared" si="41"/>
        <v>0</v>
      </c>
      <c r="CL59" s="32">
        <f t="shared" si="49"/>
        <v>0</v>
      </c>
      <c r="CM59" s="32">
        <f t="shared" si="42"/>
        <v>0</v>
      </c>
      <c r="CN59" s="32">
        <f t="shared" si="43"/>
        <v>0</v>
      </c>
    </row>
    <row r="60" spans="1:92" ht="16.350000000000001" customHeight="1" x14ac:dyDescent="0.2">
      <c r="A60" s="3964" t="s">
        <v>4</v>
      </c>
      <c r="B60" s="3965"/>
      <c r="C60" s="3935"/>
      <c r="D60" s="1110">
        <f t="shared" ref="D60:AW60" si="55">SUM(D55:D59)</f>
        <v>0</v>
      </c>
      <c r="E60" s="1111">
        <f>SUM(E55:E59)</f>
        <v>0</v>
      </c>
      <c r="F60" s="1112">
        <f>SUM(F55:F59)</f>
        <v>0</v>
      </c>
      <c r="G60" s="1110">
        <f t="shared" si="55"/>
        <v>0</v>
      </c>
      <c r="H60" s="1113">
        <f t="shared" si="55"/>
        <v>0</v>
      </c>
      <c r="I60" s="1110">
        <f t="shared" si="55"/>
        <v>0</v>
      </c>
      <c r="J60" s="1113">
        <f t="shared" si="55"/>
        <v>0</v>
      </c>
      <c r="K60" s="1110">
        <f t="shared" si="55"/>
        <v>0</v>
      </c>
      <c r="L60" s="1113">
        <f t="shared" si="55"/>
        <v>0</v>
      </c>
      <c r="M60" s="1110">
        <f t="shared" si="55"/>
        <v>0</v>
      </c>
      <c r="N60" s="1113">
        <f t="shared" si="55"/>
        <v>0</v>
      </c>
      <c r="O60" s="1110">
        <f t="shared" si="55"/>
        <v>0</v>
      </c>
      <c r="P60" s="1113">
        <f t="shared" si="55"/>
        <v>0</v>
      </c>
      <c r="Q60" s="1110">
        <f t="shared" si="55"/>
        <v>0</v>
      </c>
      <c r="R60" s="1113">
        <f t="shared" si="55"/>
        <v>0</v>
      </c>
      <c r="S60" s="1110">
        <f t="shared" si="55"/>
        <v>0</v>
      </c>
      <c r="T60" s="1112">
        <f t="shared" si="55"/>
        <v>0</v>
      </c>
      <c r="U60" s="1110">
        <f t="shared" si="55"/>
        <v>0</v>
      </c>
      <c r="V60" s="1113">
        <f t="shared" si="55"/>
        <v>0</v>
      </c>
      <c r="W60" s="1110">
        <f t="shared" si="55"/>
        <v>0</v>
      </c>
      <c r="X60" s="1113">
        <f t="shared" si="55"/>
        <v>0</v>
      </c>
      <c r="Y60" s="1110">
        <f t="shared" si="55"/>
        <v>0</v>
      </c>
      <c r="Z60" s="1113">
        <f t="shared" si="55"/>
        <v>0</v>
      </c>
      <c r="AA60" s="1110">
        <f t="shared" si="55"/>
        <v>0</v>
      </c>
      <c r="AB60" s="1113">
        <f t="shared" si="55"/>
        <v>0</v>
      </c>
      <c r="AC60" s="1110">
        <f t="shared" si="55"/>
        <v>0</v>
      </c>
      <c r="AD60" s="1113">
        <f t="shared" si="55"/>
        <v>0</v>
      </c>
      <c r="AE60" s="1110">
        <f t="shared" si="55"/>
        <v>0</v>
      </c>
      <c r="AF60" s="1113">
        <f t="shared" si="55"/>
        <v>0</v>
      </c>
      <c r="AG60" s="1110">
        <f t="shared" si="55"/>
        <v>0</v>
      </c>
      <c r="AH60" s="1113">
        <f t="shared" si="55"/>
        <v>0</v>
      </c>
      <c r="AI60" s="1110">
        <f t="shared" si="55"/>
        <v>0</v>
      </c>
      <c r="AJ60" s="1113">
        <f t="shared" si="55"/>
        <v>0</v>
      </c>
      <c r="AK60" s="1110">
        <f t="shared" si="55"/>
        <v>0</v>
      </c>
      <c r="AL60" s="1113">
        <f t="shared" si="55"/>
        <v>0</v>
      </c>
      <c r="AM60" s="1110">
        <f t="shared" si="55"/>
        <v>0</v>
      </c>
      <c r="AN60" s="1113">
        <f t="shared" si="55"/>
        <v>0</v>
      </c>
      <c r="AO60" s="1110">
        <f t="shared" si="55"/>
        <v>0</v>
      </c>
      <c r="AP60" s="1114">
        <f t="shared" si="55"/>
        <v>0</v>
      </c>
      <c r="AQ60" s="1113">
        <f t="shared" si="55"/>
        <v>0</v>
      </c>
      <c r="AR60" s="1110">
        <f t="shared" si="55"/>
        <v>0</v>
      </c>
      <c r="AS60" s="1110">
        <f t="shared" si="55"/>
        <v>0</v>
      </c>
      <c r="AT60" s="1110">
        <f t="shared" si="55"/>
        <v>0</v>
      </c>
      <c r="AU60" s="1110">
        <f t="shared" si="55"/>
        <v>0</v>
      </c>
      <c r="AV60" s="1110">
        <f t="shared" si="55"/>
        <v>0</v>
      </c>
      <c r="AW60" s="1115">
        <f t="shared" si="55"/>
        <v>0</v>
      </c>
      <c r="BJ60" s="3"/>
      <c r="BK60" s="3"/>
      <c r="BL60" s="3"/>
      <c r="BM60" s="4"/>
      <c r="BN60" s="4"/>
      <c r="BO60" s="4"/>
      <c r="CA60" s="31"/>
      <c r="CB60" s="31"/>
      <c r="CC60" s="31"/>
      <c r="CD60" s="31"/>
      <c r="CE60" s="31"/>
      <c r="CF60" s="31"/>
      <c r="CG60" s="31"/>
      <c r="CH60" s="32"/>
      <c r="CI60" s="32"/>
      <c r="CJ60" s="32"/>
      <c r="CK60" s="32"/>
      <c r="CL60" s="32"/>
      <c r="CM60" s="32"/>
      <c r="CN60" s="32"/>
    </row>
    <row r="61" spans="1:92" ht="16.350000000000001" customHeight="1" x14ac:dyDescent="0.25">
      <c r="A61" s="3936" t="s">
        <v>84</v>
      </c>
      <c r="B61" s="3938"/>
      <c r="C61" s="876">
        <v>0</v>
      </c>
      <c r="D61" s="862">
        <f>SUM(E61:F61)</f>
        <v>0</v>
      </c>
      <c r="E61" s="863">
        <f t="shared" ref="E61:F63" si="56">SUM(AA61+AC61+AE61+AG61+AI61+AK61+AM61+AO61)</f>
        <v>0</v>
      </c>
      <c r="F61" s="854">
        <f t="shared" si="56"/>
        <v>0</v>
      </c>
      <c r="G61" s="1026"/>
      <c r="H61" s="192"/>
      <c r="I61" s="896"/>
      <c r="J61" s="192"/>
      <c r="K61" s="896"/>
      <c r="L61" s="192"/>
      <c r="M61" s="896"/>
      <c r="N61" s="192"/>
      <c r="O61" s="896"/>
      <c r="P61" s="192"/>
      <c r="Q61" s="896"/>
      <c r="R61" s="192"/>
      <c r="S61" s="897"/>
      <c r="T61" s="898"/>
      <c r="U61" s="896"/>
      <c r="V61" s="192"/>
      <c r="W61" s="896"/>
      <c r="X61" s="192"/>
      <c r="Y61" s="897"/>
      <c r="Z61" s="898"/>
      <c r="AA61" s="880"/>
      <c r="AB61" s="882"/>
      <c r="AC61" s="1116"/>
      <c r="AD61" s="1117"/>
      <c r="AE61" s="646"/>
      <c r="AF61" s="648"/>
      <c r="AG61" s="646"/>
      <c r="AH61" s="648"/>
      <c r="AI61" s="869"/>
      <c r="AJ61" s="882"/>
      <c r="AK61" s="880"/>
      <c r="AL61" s="882"/>
      <c r="AM61" s="1116"/>
      <c r="AN61" s="1117"/>
      <c r="AO61" s="869"/>
      <c r="AP61" s="99"/>
      <c r="AQ61" s="1118"/>
      <c r="AR61" s="881"/>
      <c r="AS61" s="881"/>
      <c r="AT61" s="1119"/>
      <c r="AU61" s="881"/>
      <c r="AV61" s="1119"/>
      <c r="AW61" s="1119"/>
      <c r="AX61" s="671" t="str">
        <f t="shared" si="35"/>
        <v/>
      </c>
      <c r="BJ61" s="3"/>
      <c r="BK61" s="3"/>
      <c r="BL61" s="3"/>
      <c r="BM61" s="4"/>
      <c r="BN61" s="4"/>
      <c r="BO61" s="4"/>
      <c r="CA61" s="31" t="str">
        <f t="shared" si="44"/>
        <v/>
      </c>
      <c r="CB61" s="31" t="str">
        <f t="shared" si="36"/>
        <v/>
      </c>
      <c r="CC61" s="31" t="str">
        <f t="shared" si="45"/>
        <v/>
      </c>
      <c r="CD61" s="31" t="str">
        <f t="shared" si="37"/>
        <v/>
      </c>
      <c r="CE61" s="31" t="str">
        <f t="shared" si="46"/>
        <v/>
      </c>
      <c r="CF61" s="31" t="str">
        <f t="shared" si="38"/>
        <v/>
      </c>
      <c r="CG61" s="31" t="str">
        <f t="shared" si="39"/>
        <v/>
      </c>
      <c r="CH61" s="32">
        <f t="shared" si="47"/>
        <v>0</v>
      </c>
      <c r="CI61" s="32">
        <f t="shared" si="40"/>
        <v>0</v>
      </c>
      <c r="CJ61" s="32">
        <f t="shared" si="48"/>
        <v>0</v>
      </c>
      <c r="CK61" s="32">
        <f t="shared" si="41"/>
        <v>0</v>
      </c>
      <c r="CL61" s="32">
        <f t="shared" si="49"/>
        <v>0</v>
      </c>
      <c r="CM61" s="32">
        <f t="shared" si="42"/>
        <v>0</v>
      </c>
      <c r="CN61" s="32">
        <f t="shared" si="43"/>
        <v>0</v>
      </c>
    </row>
    <row r="62" spans="1:92" ht="16.350000000000001" customHeight="1" x14ac:dyDescent="0.25">
      <c r="A62" s="3051"/>
      <c r="B62" s="2961"/>
      <c r="C62" s="876" t="s">
        <v>85</v>
      </c>
      <c r="D62" s="862">
        <f>SUM(E62:F62)</f>
        <v>0</v>
      </c>
      <c r="E62" s="863">
        <f t="shared" si="56"/>
        <v>0</v>
      </c>
      <c r="F62" s="854">
        <f t="shared" si="56"/>
        <v>0</v>
      </c>
      <c r="G62" s="899"/>
      <c r="H62" s="900"/>
      <c r="I62" s="899"/>
      <c r="J62" s="900"/>
      <c r="K62" s="899"/>
      <c r="L62" s="900"/>
      <c r="M62" s="899"/>
      <c r="N62" s="900"/>
      <c r="O62" s="899"/>
      <c r="P62" s="900"/>
      <c r="Q62" s="899"/>
      <c r="R62" s="900"/>
      <c r="S62" s="897"/>
      <c r="T62" s="898"/>
      <c r="U62" s="899"/>
      <c r="V62" s="900"/>
      <c r="W62" s="899"/>
      <c r="X62" s="900"/>
      <c r="Y62" s="897"/>
      <c r="Z62" s="898"/>
      <c r="AA62" s="880"/>
      <c r="AB62" s="882"/>
      <c r="AC62" s="880"/>
      <c r="AD62" s="882"/>
      <c r="AE62" s="869"/>
      <c r="AF62" s="882"/>
      <c r="AG62" s="869"/>
      <c r="AH62" s="882"/>
      <c r="AI62" s="869"/>
      <c r="AJ62" s="882"/>
      <c r="AK62" s="880"/>
      <c r="AL62" s="882"/>
      <c r="AM62" s="880"/>
      <c r="AN62" s="882"/>
      <c r="AO62" s="869"/>
      <c r="AP62" s="884"/>
      <c r="AQ62" s="885"/>
      <c r="AR62" s="881"/>
      <c r="AS62" s="881"/>
      <c r="AT62" s="901"/>
      <c r="AU62" s="881"/>
      <c r="AV62" s="901"/>
      <c r="AW62" s="901"/>
      <c r="AX62" s="671" t="str">
        <f t="shared" si="35"/>
        <v/>
      </c>
      <c r="BJ62" s="3"/>
      <c r="BK62" s="3"/>
      <c r="BL62" s="3"/>
      <c r="BM62" s="4"/>
      <c r="BN62" s="4"/>
      <c r="BO62" s="4"/>
      <c r="CA62" s="31" t="str">
        <f t="shared" si="44"/>
        <v/>
      </c>
      <c r="CB62" s="31" t="str">
        <f t="shared" si="36"/>
        <v/>
      </c>
      <c r="CC62" s="31" t="str">
        <f t="shared" si="45"/>
        <v/>
      </c>
      <c r="CD62" s="31" t="str">
        <f t="shared" si="37"/>
        <v/>
      </c>
      <c r="CE62" s="31" t="str">
        <f t="shared" si="46"/>
        <v/>
      </c>
      <c r="CF62" s="31" t="str">
        <f t="shared" si="38"/>
        <v/>
      </c>
      <c r="CG62" s="31" t="str">
        <f t="shared" si="39"/>
        <v/>
      </c>
      <c r="CH62" s="32">
        <f t="shared" si="47"/>
        <v>0</v>
      </c>
      <c r="CI62" s="32">
        <f t="shared" si="40"/>
        <v>0</v>
      </c>
      <c r="CJ62" s="32">
        <f t="shared" si="48"/>
        <v>0</v>
      </c>
      <c r="CK62" s="32">
        <f t="shared" si="41"/>
        <v>0</v>
      </c>
      <c r="CL62" s="32">
        <f t="shared" si="49"/>
        <v>0</v>
      </c>
      <c r="CM62" s="32">
        <f t="shared" si="42"/>
        <v>0</v>
      </c>
      <c r="CN62" s="32">
        <f t="shared" si="43"/>
        <v>0</v>
      </c>
    </row>
    <row r="63" spans="1:92" ht="16.350000000000001" customHeight="1" x14ac:dyDescent="0.25">
      <c r="A63" s="3051"/>
      <c r="B63" s="2961"/>
      <c r="C63" s="879" t="s">
        <v>86</v>
      </c>
      <c r="D63" s="862">
        <f>SUM(E63:F63)</f>
        <v>0</v>
      </c>
      <c r="E63" s="863">
        <f t="shared" si="56"/>
        <v>0</v>
      </c>
      <c r="F63" s="854">
        <f t="shared" si="56"/>
        <v>0</v>
      </c>
      <c r="G63" s="899"/>
      <c r="H63" s="900"/>
      <c r="I63" s="899"/>
      <c r="J63" s="900"/>
      <c r="K63" s="899"/>
      <c r="L63" s="900"/>
      <c r="M63" s="899"/>
      <c r="N63" s="900"/>
      <c r="O63" s="899"/>
      <c r="P63" s="900"/>
      <c r="Q63" s="899"/>
      <c r="R63" s="900"/>
      <c r="S63" s="897"/>
      <c r="T63" s="898"/>
      <c r="U63" s="899"/>
      <c r="V63" s="900"/>
      <c r="W63" s="899"/>
      <c r="X63" s="900"/>
      <c r="Y63" s="897"/>
      <c r="Z63" s="898"/>
      <c r="AA63" s="880"/>
      <c r="AB63" s="882"/>
      <c r="AC63" s="880"/>
      <c r="AD63" s="882"/>
      <c r="AE63" s="869"/>
      <c r="AF63" s="882"/>
      <c r="AG63" s="869"/>
      <c r="AH63" s="882"/>
      <c r="AI63" s="869"/>
      <c r="AJ63" s="882"/>
      <c r="AK63" s="880"/>
      <c r="AL63" s="882"/>
      <c r="AM63" s="867"/>
      <c r="AN63" s="868"/>
      <c r="AO63" s="869"/>
      <c r="AP63" s="884"/>
      <c r="AQ63" s="873"/>
      <c r="AR63" s="881"/>
      <c r="AS63" s="881"/>
      <c r="AT63" s="901"/>
      <c r="AU63" s="881"/>
      <c r="AV63" s="901"/>
      <c r="AW63" s="901"/>
      <c r="AX63" s="671" t="str">
        <f t="shared" si="35"/>
        <v/>
      </c>
      <c r="BJ63" s="3"/>
      <c r="BK63" s="3"/>
      <c r="BL63" s="3"/>
      <c r="BM63" s="4"/>
      <c r="BN63" s="4"/>
      <c r="BO63" s="4"/>
      <c r="CA63" s="31" t="str">
        <f t="shared" si="44"/>
        <v/>
      </c>
      <c r="CB63" s="31" t="str">
        <f t="shared" si="36"/>
        <v/>
      </c>
      <c r="CC63" s="31" t="str">
        <f t="shared" si="45"/>
        <v/>
      </c>
      <c r="CD63" s="31" t="str">
        <f t="shared" si="37"/>
        <v/>
      </c>
      <c r="CE63" s="31" t="str">
        <f t="shared" si="46"/>
        <v/>
      </c>
      <c r="CF63" s="31" t="str">
        <f t="shared" si="38"/>
        <v/>
      </c>
      <c r="CG63" s="31" t="str">
        <f t="shared" si="39"/>
        <v/>
      </c>
      <c r="CH63" s="32">
        <f t="shared" si="47"/>
        <v>0</v>
      </c>
      <c r="CI63" s="32">
        <f t="shared" si="40"/>
        <v>0</v>
      </c>
      <c r="CJ63" s="32">
        <f t="shared" si="48"/>
        <v>0</v>
      </c>
      <c r="CK63" s="32">
        <f t="shared" si="41"/>
        <v>0</v>
      </c>
      <c r="CL63" s="32">
        <f t="shared" si="49"/>
        <v>0</v>
      </c>
      <c r="CM63" s="32">
        <f t="shared" si="42"/>
        <v>0</v>
      </c>
      <c r="CN63" s="32">
        <f t="shared" si="43"/>
        <v>0</v>
      </c>
    </row>
    <row r="64" spans="1:92" ht="16.350000000000001" customHeight="1" x14ac:dyDescent="0.2">
      <c r="A64" s="3939"/>
      <c r="B64" s="3940"/>
      <c r="C64" s="1101" t="s">
        <v>4</v>
      </c>
      <c r="D64" s="1110">
        <f>SUM(E64:F64)</f>
        <v>0</v>
      </c>
      <c r="E64" s="1111">
        <f>SUM(E61:E63)</f>
        <v>0</v>
      </c>
      <c r="F64" s="1068">
        <f>SUM(F61:F63)</f>
        <v>0</v>
      </c>
      <c r="G64" s="1120"/>
      <c r="H64" s="1121"/>
      <c r="I64" s="1120"/>
      <c r="J64" s="1121"/>
      <c r="K64" s="1120"/>
      <c r="L64" s="1121"/>
      <c r="M64" s="1120"/>
      <c r="N64" s="1121"/>
      <c r="O64" s="1120"/>
      <c r="P64" s="1121"/>
      <c r="Q64" s="1120"/>
      <c r="R64" s="1121"/>
      <c r="S64" s="1120"/>
      <c r="T64" s="1122"/>
      <c r="U64" s="1120"/>
      <c r="V64" s="1121"/>
      <c r="W64" s="1120"/>
      <c r="X64" s="1121"/>
      <c r="Y64" s="1120"/>
      <c r="Z64" s="1122"/>
      <c r="AA64" s="1069">
        <f t="shared" ref="AA64:AW64" si="57">SUM(AA61:AA63)</f>
        <v>0</v>
      </c>
      <c r="AB64" s="1068">
        <f t="shared" si="57"/>
        <v>0</v>
      </c>
      <c r="AC64" s="1069">
        <f t="shared" si="57"/>
        <v>0</v>
      </c>
      <c r="AD64" s="1123">
        <f t="shared" si="57"/>
        <v>0</v>
      </c>
      <c r="AE64" s="1067">
        <f t="shared" si="57"/>
        <v>0</v>
      </c>
      <c r="AF64" s="1123">
        <f t="shared" si="57"/>
        <v>0</v>
      </c>
      <c r="AG64" s="1067">
        <f t="shared" si="57"/>
        <v>0</v>
      </c>
      <c r="AH64" s="1123">
        <f t="shared" si="57"/>
        <v>0</v>
      </c>
      <c r="AI64" s="1067">
        <f t="shared" si="57"/>
        <v>0</v>
      </c>
      <c r="AJ64" s="1068">
        <f t="shared" si="57"/>
        <v>0</v>
      </c>
      <c r="AK64" s="1069">
        <f t="shared" si="57"/>
        <v>0</v>
      </c>
      <c r="AL64" s="1068">
        <f t="shared" si="57"/>
        <v>0</v>
      </c>
      <c r="AM64" s="1069">
        <f t="shared" si="57"/>
        <v>0</v>
      </c>
      <c r="AN64" s="1123">
        <f t="shared" si="57"/>
        <v>0</v>
      </c>
      <c r="AO64" s="1067">
        <f t="shared" si="57"/>
        <v>0</v>
      </c>
      <c r="AP64" s="1100">
        <f t="shared" si="57"/>
        <v>0</v>
      </c>
      <c r="AQ64" s="1124">
        <f t="shared" si="57"/>
        <v>0</v>
      </c>
      <c r="AR64" s="1068">
        <f t="shared" si="57"/>
        <v>0</v>
      </c>
      <c r="AS64" s="1068">
        <f t="shared" si="57"/>
        <v>0</v>
      </c>
      <c r="AT64" s="1101">
        <f t="shared" si="57"/>
        <v>0</v>
      </c>
      <c r="AU64" s="1068">
        <f t="shared" si="57"/>
        <v>0</v>
      </c>
      <c r="AV64" s="1101">
        <f t="shared" si="57"/>
        <v>0</v>
      </c>
      <c r="AW64" s="1101">
        <f t="shared" si="57"/>
        <v>0</v>
      </c>
      <c r="BJ64" s="3"/>
      <c r="BK64" s="3"/>
      <c r="BL64" s="3"/>
      <c r="BM64" s="4"/>
      <c r="BN64" s="4"/>
      <c r="BO64" s="4"/>
      <c r="CA64" s="31"/>
      <c r="CB64" s="31"/>
      <c r="CC64" s="31"/>
      <c r="CD64" s="31"/>
      <c r="CE64" s="31"/>
      <c r="CF64" s="31"/>
      <c r="CG64" s="31"/>
      <c r="CH64" s="32"/>
      <c r="CI64" s="32"/>
      <c r="CJ64" s="32"/>
      <c r="CK64" s="32"/>
      <c r="CL64" s="32"/>
      <c r="CM64" s="32"/>
      <c r="CN64" s="32"/>
    </row>
    <row r="65" spans="1:92" ht="33.75" customHeight="1" x14ac:dyDescent="0.2">
      <c r="A65" s="85" t="s">
        <v>87</v>
      </c>
      <c r="B65" s="210"/>
      <c r="C65" s="210"/>
      <c r="D65" s="211"/>
      <c r="E65" s="87"/>
      <c r="AH65" s="9"/>
      <c r="AI65" s="9"/>
      <c r="AJ65" s="9"/>
      <c r="AK65" s="9"/>
      <c r="AL65" s="212"/>
      <c r="AM65" s="212"/>
      <c r="AN65" s="212"/>
      <c r="AO65" s="212"/>
      <c r="AP65" s="212"/>
      <c r="AQ65" s="212"/>
      <c r="AR65" s="212"/>
      <c r="AS65" s="212"/>
      <c r="AT65" s="9"/>
      <c r="AU65" s="9"/>
      <c r="BU65" s="3"/>
      <c r="BV65" s="3"/>
      <c r="BW65" s="3"/>
      <c r="CA65" s="31"/>
      <c r="CB65" s="31"/>
      <c r="CC65" s="31"/>
      <c r="CD65" s="31"/>
      <c r="CE65" s="31"/>
      <c r="CF65" s="31"/>
      <c r="CG65" s="31"/>
      <c r="CH65" s="32"/>
      <c r="CI65" s="32"/>
      <c r="CJ65" s="32"/>
      <c r="CK65" s="32"/>
      <c r="CL65" s="32"/>
      <c r="CM65" s="14"/>
      <c r="CN65" s="14"/>
    </row>
    <row r="66" spans="1:92" ht="68.25" customHeight="1" x14ac:dyDescent="0.2">
      <c r="A66" s="3948" t="s">
        <v>88</v>
      </c>
      <c r="B66" s="3960"/>
      <c r="C66" s="3896"/>
      <c r="D66" s="1125" t="s">
        <v>4</v>
      </c>
      <c r="E66" s="1125" t="s">
        <v>89</v>
      </c>
      <c r="F66" s="1088" t="s">
        <v>90</v>
      </c>
      <c r="G66" s="1088" t="s">
        <v>298</v>
      </c>
      <c r="H66" s="1079" t="s">
        <v>92</v>
      </c>
      <c r="I66" s="1079" t="s">
        <v>11</v>
      </c>
      <c r="J66" s="9"/>
      <c r="K66" s="9"/>
      <c r="L66" s="9"/>
      <c r="M66" s="9"/>
      <c r="N66" s="9"/>
      <c r="AD66" s="9"/>
      <c r="AE66" s="9"/>
      <c r="AF66" s="9"/>
      <c r="AG66" s="9"/>
      <c r="AH66" s="9"/>
      <c r="AI66" s="9"/>
      <c r="AJ66" s="9"/>
      <c r="AK66" s="9"/>
      <c r="AL66" s="212"/>
      <c r="AM66" s="212"/>
      <c r="AN66" s="212"/>
      <c r="AO66" s="212"/>
      <c r="AP66" s="212"/>
      <c r="AQ66" s="212"/>
      <c r="AR66" s="212"/>
      <c r="AS66" s="212"/>
      <c r="AT66" s="9"/>
      <c r="AU66" s="9"/>
      <c r="BU66" s="3"/>
      <c r="BV66" s="3"/>
      <c r="BW66" s="3"/>
      <c r="CA66" s="31"/>
      <c r="CB66" s="31"/>
      <c r="CC66" s="31"/>
      <c r="CD66" s="31"/>
      <c r="CE66" s="31"/>
      <c r="CF66" s="31"/>
      <c r="CG66" s="31"/>
      <c r="CH66" s="32"/>
      <c r="CI66" s="32"/>
      <c r="CJ66" s="32"/>
      <c r="CK66" s="32"/>
      <c r="CL66" s="32"/>
      <c r="CM66" s="14"/>
      <c r="CN66" s="14"/>
    </row>
    <row r="67" spans="1:92" ht="19.5" customHeight="1" x14ac:dyDescent="0.2">
      <c r="A67" s="3966" t="s">
        <v>93</v>
      </c>
      <c r="B67" s="3967"/>
      <c r="C67" s="3968"/>
      <c r="D67" s="1126"/>
      <c r="E67" s="1126"/>
      <c r="F67" s="1126"/>
      <c r="G67" s="1126"/>
      <c r="H67" s="1126"/>
      <c r="I67" s="1126"/>
      <c r="J67" s="216" t="str">
        <f>CA67&amp;CB67&amp;CC67&amp;CD67&amp;CE67</f>
        <v/>
      </c>
      <c r="K67" s="30"/>
      <c r="L67" s="30"/>
      <c r="M67" s="30"/>
      <c r="N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BU67" s="3"/>
      <c r="BV67" s="3"/>
      <c r="BW67" s="3"/>
      <c r="CA67" s="31" t="str">
        <f>IF(CH67=1,"* Las Interconsultas de Gestantes NO DEBEN ser mayor al Total de Interconsultas. ","")</f>
        <v/>
      </c>
      <c r="CB67" s="31" t="str">
        <f>IF(CI67=1,"* Las Interconsultas de Pacientes de 60 años NO DEBEN ser mayor al Total de Interconsultas. ","")</f>
        <v/>
      </c>
      <c r="CC67" s="31" t="str">
        <f>IF(CJ67=1,"* Las Interconsultas de Usuarios en situación de Discapacidad NO DEBEN ser mayor al Total de Interconsultas. ","")</f>
        <v/>
      </c>
      <c r="CD67" s="31" t="str">
        <f>IF(CK67=1,"* Las Interconsultas de Niños, Niñas, Adolescentes y Jóvenes Red SENAME NO DEBEN ser mayor al Total de Interconsultas. ","")</f>
        <v/>
      </c>
      <c r="CE67" s="31" t="str">
        <f>IF(CL67=1,"* Las Interconsultas de Migrantes NO DEBEN ser mayor al Total de Interconsultas. ","")</f>
        <v/>
      </c>
      <c r="CF67" s="31"/>
      <c r="CG67" s="31"/>
      <c r="CH67" s="32">
        <f>IF($D67&lt;E67,1,0)</f>
        <v>0</v>
      </c>
      <c r="CI67" s="32">
        <f t="shared" ref="CI67:CL81" si="58">IF($D67&lt;F67,1,0)</f>
        <v>0</v>
      </c>
      <c r="CJ67" s="32">
        <f t="shared" si="58"/>
        <v>0</v>
      </c>
      <c r="CK67" s="32">
        <f t="shared" si="58"/>
        <v>0</v>
      </c>
      <c r="CL67" s="32">
        <f t="shared" si="58"/>
        <v>0</v>
      </c>
      <c r="CM67" s="14"/>
      <c r="CN67" s="14"/>
    </row>
    <row r="68" spans="1:92" x14ac:dyDescent="0.2">
      <c r="A68" s="3113" t="s">
        <v>94</v>
      </c>
      <c r="B68" s="3114" t="s">
        <v>95</v>
      </c>
      <c r="C68" s="3115"/>
      <c r="D68" s="217"/>
      <c r="E68" s="217"/>
      <c r="F68" s="217"/>
      <c r="G68" s="217"/>
      <c r="H68" s="217"/>
      <c r="I68" s="217"/>
      <c r="J68" s="216" t="str">
        <f t="shared" ref="J68:J81" si="59">CA68&amp;CB68&amp;CC68&amp;CD68&amp;CE68</f>
        <v/>
      </c>
      <c r="K68" s="30"/>
      <c r="L68" s="30"/>
      <c r="M68" s="30"/>
      <c r="N68" s="9"/>
      <c r="AL68" s="9"/>
      <c r="AM68" s="9"/>
      <c r="AN68" s="9"/>
      <c r="AO68" s="9"/>
      <c r="AP68" s="9"/>
      <c r="AQ68" s="9"/>
      <c r="BQ68" s="3"/>
      <c r="BR68" s="3"/>
      <c r="BS68" s="3"/>
      <c r="BT68" s="4"/>
      <c r="BU68" s="4"/>
      <c r="BV68" s="4"/>
      <c r="CA68" s="31" t="str">
        <f t="shared" ref="CA68:CA79" si="60">IF(CH68=1,"* Las Interconsultas de Gestantes NO DEBEN ser mayor al Total de Interconsultas. ","")</f>
        <v/>
      </c>
      <c r="CB68" s="31" t="str">
        <f t="shared" ref="CB68:CB79" si="61">IF(CI68=1,"* Las Interconsultas de Pacientes de 60 años NO DEBEN ser mayor al Total de Interconsultas. ","")</f>
        <v/>
      </c>
      <c r="CC68" s="31" t="str">
        <f t="shared" ref="CC68:CC79" si="62">IF(CJ68=1,"* Las Interconsultas de Usuarios en situación de Discapacidad NO DEBEN ser mayor al Total de Interconsultas. ","")</f>
        <v/>
      </c>
      <c r="CD68" s="31" t="str">
        <f t="shared" ref="CD68:CD79" si="63">IF(CK68=1,"* Las Interconsultas de Niños, Niñas, Adolescentes y Jóvenes Red SENAME NO DEBEN ser mayor al Total de Interconsultas. ","")</f>
        <v/>
      </c>
      <c r="CE68" s="31" t="str">
        <f t="shared" ref="CE68:CE79" si="64">IF(CL68=1,"* Las Interconsultas de Migrantes NO DEBEN ser mayor al Total de Interconsultas. ","")</f>
        <v/>
      </c>
      <c r="CF68" s="31"/>
      <c r="CG68" s="31"/>
      <c r="CH68" s="32">
        <f t="shared" ref="CH68:CH79" si="65">IF($D68&lt;E68,1,0)</f>
        <v>0</v>
      </c>
      <c r="CI68" s="32">
        <f t="shared" si="58"/>
        <v>0</v>
      </c>
      <c r="CJ68" s="32">
        <f t="shared" si="58"/>
        <v>0</v>
      </c>
      <c r="CK68" s="32">
        <f t="shared" si="58"/>
        <v>0</v>
      </c>
      <c r="CL68" s="32">
        <f t="shared" si="58"/>
        <v>0</v>
      </c>
      <c r="CM68" s="14"/>
      <c r="CN68" s="14"/>
    </row>
    <row r="69" spans="1:92" ht="16.350000000000001" customHeight="1" x14ac:dyDescent="0.2">
      <c r="A69" s="3113"/>
      <c r="B69" s="3156" t="s">
        <v>96</v>
      </c>
      <c r="C69" s="3158"/>
      <c r="D69" s="902"/>
      <c r="E69" s="902"/>
      <c r="F69" s="902"/>
      <c r="G69" s="902"/>
      <c r="H69" s="902"/>
      <c r="I69" s="902"/>
      <c r="J69" s="216" t="str">
        <f t="shared" si="59"/>
        <v/>
      </c>
      <c r="K69" s="30"/>
      <c r="L69" s="30"/>
      <c r="M69" s="30"/>
      <c r="N69" s="30"/>
      <c r="O69" s="30"/>
      <c r="P69" s="30"/>
      <c r="Q69" s="30"/>
      <c r="R69" s="9"/>
      <c r="BR69" s="3"/>
      <c r="BS69" s="3"/>
      <c r="BT69" s="4"/>
      <c r="BU69" s="4"/>
      <c r="BV69" s="4"/>
      <c r="CA69" s="31" t="str">
        <f t="shared" si="60"/>
        <v/>
      </c>
      <c r="CB69" s="31" t="str">
        <f t="shared" si="61"/>
        <v/>
      </c>
      <c r="CC69" s="31" t="str">
        <f t="shared" si="62"/>
        <v/>
      </c>
      <c r="CD69" s="31" t="str">
        <f t="shared" si="63"/>
        <v/>
      </c>
      <c r="CE69" s="31" t="str">
        <f t="shared" si="64"/>
        <v/>
      </c>
      <c r="CF69" s="31"/>
      <c r="CG69" s="31"/>
      <c r="CH69" s="32">
        <f t="shared" si="65"/>
        <v>0</v>
      </c>
      <c r="CI69" s="32">
        <f t="shared" si="58"/>
        <v>0</v>
      </c>
      <c r="CJ69" s="32">
        <f t="shared" si="58"/>
        <v>0</v>
      </c>
      <c r="CK69" s="32">
        <f t="shared" si="58"/>
        <v>0</v>
      </c>
      <c r="CL69" s="32">
        <f t="shared" si="58"/>
        <v>0</v>
      </c>
      <c r="CM69" s="14"/>
      <c r="CN69" s="14"/>
    </row>
    <row r="70" spans="1:92" ht="16.350000000000001" customHeight="1" x14ac:dyDescent="0.25">
      <c r="A70" s="3302"/>
      <c r="B70" s="3309" t="s">
        <v>97</v>
      </c>
      <c r="C70" s="3311"/>
      <c r="D70" s="899"/>
      <c r="E70" s="899"/>
      <c r="F70" s="899"/>
      <c r="G70" s="899"/>
      <c r="H70" s="899"/>
      <c r="I70" s="899"/>
      <c r="J70" s="216" t="str">
        <f t="shared" si="59"/>
        <v/>
      </c>
      <c r="K70" s="30"/>
      <c r="L70" s="30"/>
      <c r="M70" s="30"/>
      <c r="N70" s="30"/>
      <c r="O70" s="30"/>
      <c r="P70" s="30"/>
      <c r="Q70" s="30"/>
      <c r="R70" s="9"/>
      <c r="BR70" s="3"/>
      <c r="BS70" s="3"/>
      <c r="BT70" s="4"/>
      <c r="BU70" s="4"/>
      <c r="BV70" s="4"/>
      <c r="CA70" s="31" t="str">
        <f t="shared" si="60"/>
        <v/>
      </c>
      <c r="CB70" s="31" t="str">
        <f t="shared" si="61"/>
        <v/>
      </c>
      <c r="CC70" s="31" t="str">
        <f t="shared" si="62"/>
        <v/>
      </c>
      <c r="CD70" s="31" t="str">
        <f t="shared" si="63"/>
        <v/>
      </c>
      <c r="CE70" s="31" t="str">
        <f t="shared" si="64"/>
        <v/>
      </c>
      <c r="CF70" s="31"/>
      <c r="CG70" s="31"/>
      <c r="CH70" s="32">
        <f t="shared" si="65"/>
        <v>0</v>
      </c>
      <c r="CI70" s="32">
        <f t="shared" si="58"/>
        <v>0</v>
      </c>
      <c r="CJ70" s="32">
        <f t="shared" si="58"/>
        <v>0</v>
      </c>
      <c r="CK70" s="32">
        <f t="shared" si="58"/>
        <v>0</v>
      </c>
      <c r="CL70" s="32">
        <f t="shared" si="58"/>
        <v>0</v>
      </c>
      <c r="CM70" s="14"/>
      <c r="CN70" s="14"/>
    </row>
    <row r="71" spans="1:92" ht="16.350000000000001" customHeight="1" x14ac:dyDescent="0.2">
      <c r="A71" s="3306" t="s">
        <v>98</v>
      </c>
      <c r="B71" s="3307"/>
      <c r="C71" s="3308"/>
      <c r="D71" s="1027"/>
      <c r="E71" s="1027"/>
      <c r="F71" s="1027"/>
      <c r="G71" s="1027"/>
      <c r="H71" s="1027"/>
      <c r="I71" s="1027"/>
      <c r="J71" s="216" t="str">
        <f t="shared" si="59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60"/>
        <v/>
      </c>
      <c r="CB71" s="31" t="str">
        <f t="shared" si="61"/>
        <v/>
      </c>
      <c r="CC71" s="31" t="str">
        <f t="shared" si="62"/>
        <v/>
      </c>
      <c r="CD71" s="31" t="str">
        <f t="shared" si="63"/>
        <v/>
      </c>
      <c r="CE71" s="31" t="str">
        <f t="shared" si="64"/>
        <v/>
      </c>
      <c r="CF71" s="31"/>
      <c r="CG71" s="31"/>
      <c r="CH71" s="32">
        <f t="shared" si="65"/>
        <v>0</v>
      </c>
      <c r="CI71" s="32">
        <f t="shared" si="58"/>
        <v>0</v>
      </c>
      <c r="CJ71" s="32">
        <f t="shared" si="58"/>
        <v>0</v>
      </c>
      <c r="CK71" s="32">
        <f t="shared" si="58"/>
        <v>0</v>
      </c>
      <c r="CL71" s="32">
        <f t="shared" si="58"/>
        <v>0</v>
      </c>
      <c r="CM71" s="14"/>
      <c r="CN71" s="14"/>
    </row>
    <row r="72" spans="1:92" ht="16.350000000000001" customHeight="1" x14ac:dyDescent="0.2">
      <c r="A72" s="3312" t="s">
        <v>99</v>
      </c>
      <c r="B72" s="3103"/>
      <c r="C72" s="3313"/>
      <c r="D72" s="902"/>
      <c r="E72" s="902"/>
      <c r="F72" s="902"/>
      <c r="G72" s="902"/>
      <c r="H72" s="902"/>
      <c r="I72" s="902"/>
      <c r="J72" s="216" t="str">
        <f t="shared" si="59"/>
        <v/>
      </c>
      <c r="K72" s="30"/>
      <c r="L72" s="30"/>
      <c r="M72" s="30"/>
      <c r="N72" s="30"/>
      <c r="O72" s="30"/>
      <c r="P72" s="30"/>
      <c r="Q72" s="30"/>
      <c r="R72" s="9"/>
      <c r="BV72" s="3"/>
      <c r="BW72" s="3"/>
      <c r="CA72" s="31" t="str">
        <f t="shared" si="60"/>
        <v/>
      </c>
      <c r="CB72" s="31" t="str">
        <f t="shared" si="61"/>
        <v/>
      </c>
      <c r="CC72" s="31" t="str">
        <f t="shared" si="62"/>
        <v/>
      </c>
      <c r="CD72" s="31" t="str">
        <f t="shared" si="63"/>
        <v/>
      </c>
      <c r="CE72" s="31" t="str">
        <f t="shared" si="64"/>
        <v/>
      </c>
      <c r="CF72" s="31"/>
      <c r="CG72" s="31"/>
      <c r="CH72" s="32">
        <f t="shared" si="65"/>
        <v>0</v>
      </c>
      <c r="CI72" s="32">
        <f t="shared" si="58"/>
        <v>0</v>
      </c>
      <c r="CJ72" s="32">
        <f t="shared" si="58"/>
        <v>0</v>
      </c>
      <c r="CK72" s="32">
        <f t="shared" si="58"/>
        <v>0</v>
      </c>
      <c r="CL72" s="32">
        <f t="shared" si="58"/>
        <v>0</v>
      </c>
      <c r="CM72" s="14"/>
      <c r="CN72" s="14"/>
    </row>
    <row r="73" spans="1:92" ht="16.350000000000001" customHeight="1" x14ac:dyDescent="0.2">
      <c r="A73" s="3962" t="s">
        <v>100</v>
      </c>
      <c r="B73" s="3315"/>
      <c r="C73" s="3963"/>
      <c r="D73" s="903"/>
      <c r="E73" s="903"/>
      <c r="F73" s="903"/>
      <c r="G73" s="903"/>
      <c r="H73" s="903"/>
      <c r="I73" s="903"/>
      <c r="J73" s="216" t="str">
        <f t="shared" si="59"/>
        <v/>
      </c>
      <c r="K73" s="30"/>
      <c r="L73" s="30"/>
      <c r="M73" s="30"/>
      <c r="N73" s="30"/>
      <c r="O73" s="30"/>
      <c r="P73" s="30"/>
      <c r="Q73" s="30"/>
      <c r="R73" s="9"/>
      <c r="BV73" s="3"/>
      <c r="BW73" s="3"/>
      <c r="CA73" s="31" t="str">
        <f t="shared" si="60"/>
        <v/>
      </c>
      <c r="CB73" s="31" t="str">
        <f t="shared" si="61"/>
        <v/>
      </c>
      <c r="CC73" s="31" t="str">
        <f t="shared" si="62"/>
        <v/>
      </c>
      <c r="CD73" s="31" t="str">
        <f t="shared" si="63"/>
        <v/>
      </c>
      <c r="CE73" s="31" t="str">
        <f t="shared" si="64"/>
        <v/>
      </c>
      <c r="CF73" s="31"/>
      <c r="CG73" s="31"/>
      <c r="CH73" s="32">
        <f t="shared" si="65"/>
        <v>0</v>
      </c>
      <c r="CI73" s="32">
        <f t="shared" si="58"/>
        <v>0</v>
      </c>
      <c r="CJ73" s="32">
        <f t="shared" si="58"/>
        <v>0</v>
      </c>
      <c r="CK73" s="32">
        <f t="shared" si="58"/>
        <v>0</v>
      </c>
      <c r="CL73" s="32">
        <f t="shared" si="58"/>
        <v>0</v>
      </c>
      <c r="CM73" s="14"/>
      <c r="CN73" s="14"/>
    </row>
    <row r="74" spans="1:92" ht="16.350000000000001" customHeight="1" x14ac:dyDescent="0.2">
      <c r="A74" s="3961" t="s">
        <v>101</v>
      </c>
      <c r="B74" s="3306" t="s">
        <v>101</v>
      </c>
      <c r="C74" s="3308"/>
      <c r="D74" s="1027"/>
      <c r="E74" s="1027"/>
      <c r="F74" s="1028"/>
      <c r="G74" s="1029"/>
      <c r="H74" s="1029"/>
      <c r="I74" s="1029"/>
      <c r="J74" s="216" t="str">
        <f t="shared" si="59"/>
        <v/>
      </c>
      <c r="K74" s="30"/>
      <c r="L74" s="30"/>
      <c r="M74" s="30"/>
      <c r="N74" s="30"/>
      <c r="O74" s="30"/>
      <c r="P74" s="30"/>
      <c r="Q74" s="30"/>
      <c r="R74" s="9"/>
      <c r="BV74" s="3"/>
      <c r="BW74" s="3"/>
      <c r="CA74" s="31" t="str">
        <f t="shared" si="60"/>
        <v/>
      </c>
      <c r="CB74" s="31" t="str">
        <f t="shared" si="61"/>
        <v/>
      </c>
      <c r="CC74" s="31" t="str">
        <f t="shared" si="62"/>
        <v/>
      </c>
      <c r="CD74" s="31" t="str">
        <f t="shared" si="63"/>
        <v/>
      </c>
      <c r="CE74" s="31" t="str">
        <f t="shared" si="64"/>
        <v/>
      </c>
      <c r="CF74" s="31"/>
      <c r="CG74" s="31"/>
      <c r="CH74" s="32">
        <f t="shared" si="65"/>
        <v>0</v>
      </c>
      <c r="CI74" s="32">
        <f t="shared" si="58"/>
        <v>0</v>
      </c>
      <c r="CJ74" s="32">
        <f t="shared" si="58"/>
        <v>0</v>
      </c>
      <c r="CK74" s="32">
        <f t="shared" si="58"/>
        <v>0</v>
      </c>
      <c r="CL74" s="32">
        <f t="shared" si="58"/>
        <v>0</v>
      </c>
      <c r="CM74" s="14"/>
      <c r="CN74" s="14"/>
    </row>
    <row r="75" spans="1:92" ht="16.350000000000001" customHeight="1" x14ac:dyDescent="0.25">
      <c r="A75" s="3302"/>
      <c r="B75" s="3309" t="s">
        <v>103</v>
      </c>
      <c r="C75" s="3311"/>
      <c r="D75" s="899"/>
      <c r="E75" s="899"/>
      <c r="F75" s="899"/>
      <c r="G75" s="899"/>
      <c r="H75" s="899"/>
      <c r="I75" s="899"/>
      <c r="J75" s="216" t="str">
        <f t="shared" si="59"/>
        <v/>
      </c>
      <c r="K75" s="30"/>
      <c r="L75" s="30"/>
      <c r="M75" s="30"/>
      <c r="N75" s="30"/>
      <c r="O75" s="30"/>
      <c r="P75" s="30"/>
      <c r="Q75" s="30"/>
      <c r="R75" s="9"/>
      <c r="BV75" s="3"/>
      <c r="BW75" s="3"/>
      <c r="CA75" s="31" t="str">
        <f t="shared" si="60"/>
        <v/>
      </c>
      <c r="CB75" s="31" t="str">
        <f t="shared" si="61"/>
        <v/>
      </c>
      <c r="CC75" s="31" t="str">
        <f t="shared" si="62"/>
        <v/>
      </c>
      <c r="CD75" s="31" t="str">
        <f t="shared" si="63"/>
        <v/>
      </c>
      <c r="CE75" s="31" t="str">
        <f t="shared" si="64"/>
        <v/>
      </c>
      <c r="CF75" s="31"/>
      <c r="CG75" s="31"/>
      <c r="CH75" s="32">
        <f t="shared" si="65"/>
        <v>0</v>
      </c>
      <c r="CI75" s="32">
        <f t="shared" si="58"/>
        <v>0</v>
      </c>
      <c r="CJ75" s="32">
        <f t="shared" si="58"/>
        <v>0</v>
      </c>
      <c r="CK75" s="32">
        <f t="shared" si="58"/>
        <v>0</v>
      </c>
      <c r="CL75" s="32">
        <f t="shared" si="58"/>
        <v>0</v>
      </c>
      <c r="CM75" s="14"/>
      <c r="CN75" s="14"/>
    </row>
    <row r="76" spans="1:92" ht="16.350000000000001" customHeight="1" x14ac:dyDescent="0.2">
      <c r="A76" s="3306" t="s">
        <v>104</v>
      </c>
      <c r="B76" s="3307"/>
      <c r="C76" s="3308"/>
      <c r="D76" s="1027"/>
      <c r="E76" s="1027"/>
      <c r="F76" s="1027"/>
      <c r="G76" s="1027"/>
      <c r="H76" s="1027"/>
      <c r="I76" s="1027"/>
      <c r="J76" s="216" t="str">
        <f t="shared" si="59"/>
        <v/>
      </c>
      <c r="K76" s="30"/>
      <c r="L76" s="30"/>
      <c r="M76" s="30"/>
      <c r="N76" s="30"/>
      <c r="O76" s="30"/>
      <c r="P76" s="30"/>
      <c r="Q76" s="30"/>
      <c r="R76" s="9"/>
      <c r="BV76" s="3"/>
      <c r="BW76" s="3"/>
      <c r="CA76" s="31" t="str">
        <f t="shared" si="60"/>
        <v/>
      </c>
      <c r="CB76" s="31" t="str">
        <f t="shared" si="61"/>
        <v/>
      </c>
      <c r="CC76" s="31" t="str">
        <f t="shared" si="62"/>
        <v/>
      </c>
      <c r="CD76" s="31" t="str">
        <f t="shared" si="63"/>
        <v/>
      </c>
      <c r="CE76" s="31" t="str">
        <f t="shared" si="64"/>
        <v/>
      </c>
      <c r="CF76" s="31"/>
      <c r="CG76" s="31"/>
      <c r="CH76" s="32">
        <f t="shared" si="65"/>
        <v>0</v>
      </c>
      <c r="CI76" s="32">
        <f t="shared" si="58"/>
        <v>0</v>
      </c>
      <c r="CJ76" s="32">
        <f t="shared" si="58"/>
        <v>0</v>
      </c>
      <c r="CK76" s="32">
        <f t="shared" si="58"/>
        <v>0</v>
      </c>
      <c r="CL76" s="32">
        <f t="shared" si="58"/>
        <v>0</v>
      </c>
      <c r="CM76" s="14"/>
      <c r="CN76" s="14"/>
    </row>
    <row r="77" spans="1:92" ht="16.350000000000001" customHeight="1" x14ac:dyDescent="0.2">
      <c r="A77" s="3156" t="s">
        <v>105</v>
      </c>
      <c r="B77" s="3157"/>
      <c r="C77" s="3158"/>
      <c r="D77" s="902"/>
      <c r="E77" s="902"/>
      <c r="F77" s="904"/>
      <c r="G77" s="905"/>
      <c r="H77" s="905"/>
      <c r="I77" s="905"/>
      <c r="J77" s="216" t="str">
        <f t="shared" si="59"/>
        <v/>
      </c>
      <c r="K77" s="30"/>
      <c r="L77" s="30"/>
      <c r="M77" s="30"/>
      <c r="N77" s="30"/>
      <c r="O77" s="30"/>
      <c r="P77" s="30"/>
      <c r="Q77" s="30"/>
      <c r="R77" s="9"/>
      <c r="BV77" s="3"/>
      <c r="BW77" s="3"/>
      <c r="CA77" s="31" t="str">
        <f t="shared" si="60"/>
        <v/>
      </c>
      <c r="CB77" s="31" t="str">
        <f t="shared" si="61"/>
        <v/>
      </c>
      <c r="CC77" s="31" t="str">
        <f t="shared" si="62"/>
        <v/>
      </c>
      <c r="CD77" s="31" t="str">
        <f t="shared" si="63"/>
        <v/>
      </c>
      <c r="CE77" s="31" t="str">
        <f t="shared" si="64"/>
        <v/>
      </c>
      <c r="CF77" s="31"/>
      <c r="CG77" s="31"/>
      <c r="CH77" s="32">
        <f t="shared" si="65"/>
        <v>0</v>
      </c>
      <c r="CI77" s="32">
        <f t="shared" si="58"/>
        <v>0</v>
      </c>
      <c r="CJ77" s="32">
        <f t="shared" si="58"/>
        <v>0</v>
      </c>
      <c r="CK77" s="32">
        <f t="shared" si="58"/>
        <v>0</v>
      </c>
      <c r="CL77" s="32">
        <f t="shared" si="58"/>
        <v>0</v>
      </c>
      <c r="CM77" s="14"/>
      <c r="CN77" s="14"/>
    </row>
    <row r="78" spans="1:92" ht="16.350000000000001" customHeight="1" x14ac:dyDescent="0.2">
      <c r="A78" s="3156" t="s">
        <v>106</v>
      </c>
      <c r="B78" s="3157"/>
      <c r="C78" s="3158"/>
      <c r="D78" s="902"/>
      <c r="E78" s="902"/>
      <c r="F78" s="904"/>
      <c r="G78" s="905"/>
      <c r="H78" s="905"/>
      <c r="I78" s="905"/>
      <c r="J78" s="216" t="str">
        <f t="shared" si="59"/>
        <v/>
      </c>
      <c r="K78" s="30"/>
      <c r="L78" s="30"/>
      <c r="M78" s="30"/>
      <c r="N78" s="30"/>
      <c r="O78" s="30"/>
      <c r="P78" s="30"/>
      <c r="Q78" s="30"/>
      <c r="R78" s="9"/>
      <c r="BV78" s="3"/>
      <c r="BW78" s="3"/>
      <c r="CA78" s="31" t="str">
        <f t="shared" si="60"/>
        <v/>
      </c>
      <c r="CB78" s="31" t="str">
        <f t="shared" si="61"/>
        <v/>
      </c>
      <c r="CC78" s="31" t="str">
        <f t="shared" si="62"/>
        <v/>
      </c>
      <c r="CD78" s="31" t="str">
        <f t="shared" si="63"/>
        <v/>
      </c>
      <c r="CE78" s="31" t="str">
        <f t="shared" si="64"/>
        <v/>
      </c>
      <c r="CF78" s="31"/>
      <c r="CG78" s="31"/>
      <c r="CH78" s="32">
        <f t="shared" si="65"/>
        <v>0</v>
      </c>
      <c r="CI78" s="32">
        <f t="shared" si="58"/>
        <v>0</v>
      </c>
      <c r="CJ78" s="32">
        <f t="shared" si="58"/>
        <v>0</v>
      </c>
      <c r="CK78" s="32">
        <f t="shared" si="58"/>
        <v>0</v>
      </c>
      <c r="CL78" s="32">
        <f t="shared" si="58"/>
        <v>0</v>
      </c>
      <c r="CM78" s="14"/>
      <c r="CN78" s="14"/>
    </row>
    <row r="79" spans="1:92" ht="16.350000000000001" customHeight="1" x14ac:dyDescent="0.2">
      <c r="A79" s="3156" t="s">
        <v>107</v>
      </c>
      <c r="B79" s="3157"/>
      <c r="C79" s="3158"/>
      <c r="D79" s="902"/>
      <c r="E79" s="902"/>
      <c r="F79" s="904"/>
      <c r="G79" s="905"/>
      <c r="H79" s="905"/>
      <c r="I79" s="905"/>
      <c r="J79" s="216" t="str">
        <f t="shared" si="59"/>
        <v/>
      </c>
      <c r="K79" s="30"/>
      <c r="L79" s="30"/>
      <c r="M79" s="30"/>
      <c r="N79" s="30"/>
      <c r="O79" s="30"/>
      <c r="P79" s="30"/>
      <c r="Q79" s="30"/>
      <c r="R79" s="9"/>
      <c r="BV79" s="3"/>
      <c r="BW79" s="3"/>
      <c r="CA79" s="31" t="str">
        <f t="shared" si="60"/>
        <v/>
      </c>
      <c r="CB79" s="31" t="str">
        <f t="shared" si="61"/>
        <v/>
      </c>
      <c r="CC79" s="31" t="str">
        <f t="shared" si="62"/>
        <v/>
      </c>
      <c r="CD79" s="31" t="str">
        <f t="shared" si="63"/>
        <v/>
      </c>
      <c r="CE79" s="31" t="str">
        <f t="shared" si="64"/>
        <v/>
      </c>
      <c r="CF79" s="31"/>
      <c r="CG79" s="31"/>
      <c r="CH79" s="32">
        <f t="shared" si="65"/>
        <v>0</v>
      </c>
      <c r="CI79" s="32">
        <f t="shared" si="58"/>
        <v>0</v>
      </c>
      <c r="CJ79" s="32">
        <f t="shared" si="58"/>
        <v>0</v>
      </c>
      <c r="CK79" s="32">
        <f t="shared" si="58"/>
        <v>0</v>
      </c>
      <c r="CL79" s="32">
        <f t="shared" si="58"/>
        <v>0</v>
      </c>
      <c r="CM79" s="14"/>
      <c r="CN79" s="14"/>
    </row>
    <row r="80" spans="1:92" ht="16.350000000000001" customHeight="1" x14ac:dyDescent="0.2">
      <c r="A80" s="3156" t="s">
        <v>108</v>
      </c>
      <c r="B80" s="3157"/>
      <c r="C80" s="3158"/>
      <c r="D80" s="902"/>
      <c r="E80" s="902"/>
      <c r="F80" s="904"/>
      <c r="G80" s="905"/>
      <c r="H80" s="905"/>
      <c r="I80" s="905"/>
      <c r="J80" s="216" t="str">
        <f t="shared" si="59"/>
        <v/>
      </c>
      <c r="K80" s="30"/>
      <c r="L80" s="30"/>
      <c r="M80" s="30"/>
      <c r="N80" s="30"/>
      <c r="O80" s="30"/>
      <c r="P80" s="30"/>
      <c r="Q80" s="30"/>
      <c r="R80" s="9"/>
      <c r="BV80" s="3"/>
      <c r="BW80" s="3"/>
      <c r="CA80" s="31" t="str">
        <f>IF(CH80=1,"* Las Interconsultas de Gestantes NO DEBEN ser mayor al Total de Interconsultas. ","")</f>
        <v/>
      </c>
      <c r="CB80" s="31" t="str">
        <f>IF(CI80=1,"* Las Interconsultas de Pacientes de 60 años NO DEBEN ser mayor al Total de Interconsultas. ","")</f>
        <v/>
      </c>
      <c r="CC80" s="31" t="str">
        <f>IF(CJ80=1,"* Las Interconsultas de Usuarios en situación de Discapacidad NO DEBEN ser mayor al Total de Interconsultas. ","")</f>
        <v/>
      </c>
      <c r="CD80" s="31" t="str">
        <f>IF(CK80=1,"* Las Interconsultas de Niños, Niñas, Adolescentes y Jóvenes Red SENAME NO DEBEN ser mayor al Total de Interconsultas. ","")</f>
        <v/>
      </c>
      <c r="CE80" s="31" t="str">
        <f>IF(CL80=1,"* Las Interconsultas de Migrantes NO DEBEN ser mayor al Total de Interconsultas. ","")</f>
        <v/>
      </c>
      <c r="CF80" s="31"/>
      <c r="CG80" s="31"/>
      <c r="CH80" s="32">
        <f>IF($D80&lt;E80,1,0)</f>
        <v>0</v>
      </c>
      <c r="CI80" s="32">
        <f t="shared" si="58"/>
        <v>0</v>
      </c>
      <c r="CJ80" s="32">
        <f t="shared" si="58"/>
        <v>0</v>
      </c>
      <c r="CK80" s="32">
        <f t="shared" si="58"/>
        <v>0</v>
      </c>
      <c r="CL80" s="32">
        <f t="shared" si="58"/>
        <v>0</v>
      </c>
      <c r="CM80" s="14"/>
      <c r="CN80" s="14"/>
    </row>
    <row r="81" spans="1:92" ht="16.350000000000001" customHeight="1" x14ac:dyDescent="0.2">
      <c r="A81" s="3309" t="s">
        <v>109</v>
      </c>
      <c r="B81" s="3310"/>
      <c r="C81" s="3311"/>
      <c r="D81" s="906"/>
      <c r="E81" s="906"/>
      <c r="F81" s="907"/>
      <c r="G81" s="908"/>
      <c r="H81" s="908"/>
      <c r="I81" s="908"/>
      <c r="J81" s="216" t="str">
        <f t="shared" si="59"/>
        <v/>
      </c>
      <c r="K81" s="30"/>
      <c r="L81" s="30"/>
      <c r="M81" s="30"/>
      <c r="N81" s="30"/>
      <c r="O81" s="30"/>
      <c r="P81" s="30"/>
      <c r="Q81" s="30"/>
      <c r="R81" s="9"/>
      <c r="BV81" s="3"/>
      <c r="BW81" s="3"/>
      <c r="CA81" s="31" t="str">
        <f t="shared" ref="CA81" si="66">IF(CH81=1,"* Las Interconsultas de Gestantes NO DEBEN ser mayor al Total de Interconsultas. ","")</f>
        <v/>
      </c>
      <c r="CB81" s="31" t="str">
        <f t="shared" ref="CB81" si="67">IF(CI81=1,"* Las Interconsultas de Pacientes de 60 años NO DEBEN ser mayor al Total de Interconsultas. ","")</f>
        <v/>
      </c>
      <c r="CC81" s="31" t="str">
        <f t="shared" ref="CC81" si="68">IF(CJ81=1,"* Las Interconsultas de Usuarios en situación de Discapacidad NO DEBEN ser mayor al Total de Interconsultas. ","")</f>
        <v/>
      </c>
      <c r="CD81" s="31" t="str">
        <f t="shared" ref="CD81" si="69">IF(CK81=1,"* Las Interconsultas de Niños, Niñas, Adolescentes y Jóvenes Red SENAME NO DEBEN ser mayor al Total de Interconsultas. ","")</f>
        <v/>
      </c>
      <c r="CE81" s="31" t="str">
        <f t="shared" ref="CE81" si="70">IF(CL81=1,"* Las Interconsultas de Migrantes NO DEBEN ser mayor al Total de Interconsultas. ","")</f>
        <v/>
      </c>
      <c r="CF81" s="31"/>
      <c r="CG81" s="31"/>
      <c r="CH81" s="32">
        <f t="shared" ref="CH81" si="71">IF($D81&lt;E81,1,0)</f>
        <v>0</v>
      </c>
      <c r="CI81" s="32">
        <f t="shared" si="58"/>
        <v>0</v>
      </c>
      <c r="CJ81" s="32">
        <f t="shared" si="58"/>
        <v>0</v>
      </c>
      <c r="CK81" s="32">
        <f t="shared" si="58"/>
        <v>0</v>
      </c>
      <c r="CL81" s="32">
        <f t="shared" si="58"/>
        <v>0</v>
      </c>
      <c r="CM81" s="14"/>
      <c r="CN81" s="14"/>
    </row>
    <row r="82" spans="1:92" ht="25.5" customHeight="1" x14ac:dyDescent="0.2">
      <c r="A82" s="230" t="s">
        <v>110</v>
      </c>
      <c r="B82" s="52"/>
      <c r="C82" s="231"/>
      <c r="D82" s="52"/>
      <c r="E82" s="52"/>
      <c r="F82" s="232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BV82" s="3"/>
      <c r="BW82" s="3"/>
      <c r="CA82" s="31"/>
      <c r="CB82" s="31"/>
      <c r="CC82" s="31"/>
      <c r="CD82" s="31"/>
      <c r="CE82" s="31"/>
      <c r="CF82" s="31"/>
      <c r="CG82" s="31"/>
      <c r="CH82" s="32"/>
      <c r="CI82" s="32"/>
      <c r="CJ82" s="32"/>
      <c r="CK82" s="32"/>
      <c r="CL82" s="32"/>
      <c r="CM82" s="32"/>
      <c r="CN82" s="32"/>
    </row>
    <row r="83" spans="1:92" ht="16.350000000000001" customHeight="1" x14ac:dyDescent="0.2">
      <c r="A83" s="3898" t="s">
        <v>111</v>
      </c>
      <c r="B83" s="3944"/>
      <c r="C83" s="3945"/>
      <c r="D83" s="3948" t="s">
        <v>112</v>
      </c>
      <c r="E83" s="3960"/>
      <c r="F83" s="3896"/>
      <c r="BV83" s="3"/>
      <c r="BW83" s="3"/>
      <c r="CA83" s="31"/>
      <c r="CB83" s="31"/>
      <c r="CC83" s="31"/>
      <c r="CD83" s="31"/>
      <c r="CE83" s="31"/>
      <c r="CF83" s="31"/>
      <c r="CG83" s="31"/>
      <c r="CH83" s="32"/>
      <c r="CI83" s="32"/>
      <c r="CJ83" s="32"/>
      <c r="CK83" s="32"/>
      <c r="CL83" s="32"/>
      <c r="CM83" s="32"/>
      <c r="CN83" s="32"/>
    </row>
    <row r="84" spans="1:92" ht="32.1" customHeight="1" x14ac:dyDescent="0.2">
      <c r="A84" s="3901"/>
      <c r="B84" s="3170"/>
      <c r="C84" s="3902"/>
      <c r="D84" s="1127" t="s">
        <v>4</v>
      </c>
      <c r="E84" s="1096" t="s">
        <v>32</v>
      </c>
      <c r="F84" s="1128" t="s">
        <v>33</v>
      </c>
      <c r="BV84" s="3"/>
      <c r="BW84" s="3"/>
      <c r="CA84" s="31"/>
      <c r="CB84" s="31"/>
      <c r="CC84" s="31"/>
      <c r="CD84" s="31"/>
      <c r="CE84" s="31"/>
      <c r="CF84" s="31"/>
      <c r="CG84" s="31"/>
      <c r="CH84" s="32"/>
      <c r="CI84" s="32"/>
      <c r="CJ84" s="32"/>
      <c r="CK84" s="32"/>
      <c r="CL84" s="32"/>
      <c r="CM84" s="32"/>
      <c r="CN84" s="32"/>
    </row>
    <row r="85" spans="1:92" ht="16.350000000000001" customHeight="1" x14ac:dyDescent="0.2">
      <c r="A85" s="3961" t="s">
        <v>113</v>
      </c>
      <c r="B85" s="3303" t="s">
        <v>114</v>
      </c>
      <c r="C85" s="3304"/>
      <c r="D85" s="909">
        <f>SUM(E85+F85)</f>
        <v>0</v>
      </c>
      <c r="E85" s="23"/>
      <c r="F85" s="26"/>
      <c r="BV85" s="3"/>
      <c r="BW85" s="3"/>
      <c r="CA85" s="31"/>
      <c r="CB85" s="31"/>
      <c r="CC85" s="31"/>
      <c r="CD85" s="31"/>
      <c r="CE85" s="31"/>
      <c r="CF85" s="31"/>
      <c r="CG85" s="31"/>
      <c r="CH85" s="32"/>
      <c r="CI85" s="32"/>
      <c r="CJ85" s="32"/>
      <c r="CK85" s="32"/>
      <c r="CL85" s="32"/>
      <c r="CM85" s="32"/>
      <c r="CN85" s="32"/>
    </row>
    <row r="86" spans="1:92" ht="16.350000000000001" customHeight="1" x14ac:dyDescent="0.2">
      <c r="A86" s="3302"/>
      <c r="B86" s="3305" t="s">
        <v>115</v>
      </c>
      <c r="C86" s="3237"/>
      <c r="D86" s="815">
        <f>SUM(E86+F86)</f>
        <v>0</v>
      </c>
      <c r="E86" s="836"/>
      <c r="F86" s="817"/>
      <c r="BV86" s="3"/>
      <c r="BW86" s="3"/>
      <c r="CA86" s="31"/>
      <c r="CB86" s="31"/>
      <c r="CC86" s="31"/>
      <c r="CD86" s="31"/>
      <c r="CE86" s="31"/>
      <c r="CF86" s="31"/>
      <c r="CG86" s="31"/>
      <c r="CH86" s="32"/>
      <c r="CI86" s="32"/>
      <c r="CJ86" s="32"/>
      <c r="CK86" s="32"/>
      <c r="CL86" s="32"/>
      <c r="CM86" s="32"/>
      <c r="CN86" s="32"/>
    </row>
    <row r="87" spans="1:92" ht="33" customHeight="1" x14ac:dyDescent="0.2">
      <c r="A87" s="237" t="s">
        <v>116</v>
      </c>
      <c r="B87" s="238"/>
      <c r="C87" s="238"/>
      <c r="BV87" s="3"/>
      <c r="BW87" s="3"/>
      <c r="CA87" s="31"/>
      <c r="CB87" s="31"/>
      <c r="CC87" s="31"/>
      <c r="CD87" s="31"/>
      <c r="CE87" s="31"/>
      <c r="CF87" s="31"/>
      <c r="CG87" s="31"/>
      <c r="CH87" s="32"/>
      <c r="CI87" s="32"/>
      <c r="CJ87" s="32"/>
      <c r="CK87" s="32"/>
      <c r="CL87" s="32"/>
      <c r="CM87" s="32"/>
      <c r="CN87" s="32"/>
    </row>
    <row r="88" spans="1:92" ht="27.75" customHeight="1" x14ac:dyDescent="0.2">
      <c r="A88" s="3944" t="s">
        <v>117</v>
      </c>
      <c r="B88" s="3944"/>
      <c r="C88" s="3945"/>
      <c r="D88" s="3898" t="s">
        <v>4</v>
      </c>
      <c r="E88" s="3944"/>
      <c r="F88" s="3945"/>
      <c r="G88" s="3894" t="s">
        <v>5</v>
      </c>
      <c r="H88" s="3908"/>
      <c r="I88" s="3908"/>
      <c r="J88" s="3908"/>
      <c r="K88" s="3908"/>
      <c r="L88" s="3908"/>
      <c r="M88" s="3908"/>
      <c r="N88" s="3908"/>
      <c r="O88" s="3908"/>
      <c r="P88" s="3908"/>
      <c r="Q88" s="3908"/>
      <c r="R88" s="3908"/>
      <c r="S88" s="3908"/>
      <c r="T88" s="3908"/>
      <c r="U88" s="3908"/>
      <c r="V88" s="3908"/>
      <c r="W88" s="3908"/>
      <c r="X88" s="3908"/>
      <c r="Y88" s="3908"/>
      <c r="Z88" s="3908"/>
      <c r="AA88" s="3908"/>
      <c r="AB88" s="3908"/>
      <c r="AC88" s="3908"/>
      <c r="AD88" s="3908"/>
      <c r="AE88" s="3908"/>
      <c r="AF88" s="3908"/>
      <c r="AG88" s="3908"/>
      <c r="AH88" s="3908"/>
      <c r="AI88" s="3908"/>
      <c r="AJ88" s="3908"/>
      <c r="AK88" s="3908"/>
      <c r="AL88" s="3908"/>
      <c r="AM88" s="3908"/>
      <c r="AN88" s="3941"/>
      <c r="AO88" s="3897" t="s">
        <v>118</v>
      </c>
      <c r="AP88" s="3957" t="s">
        <v>7</v>
      </c>
      <c r="AQ88" s="3959" t="s">
        <v>41</v>
      </c>
      <c r="AR88" s="3893" t="s">
        <v>119</v>
      </c>
      <c r="AS88" s="3893" t="s">
        <v>120</v>
      </c>
      <c r="AT88" s="3954" t="s">
        <v>299</v>
      </c>
      <c r="AU88" s="3954" t="s">
        <v>122</v>
      </c>
      <c r="AV88" s="3915" t="s">
        <v>11</v>
      </c>
      <c r="BW88" s="3"/>
      <c r="BX88" s="3"/>
      <c r="CA88" s="31"/>
      <c r="CB88" s="31"/>
      <c r="CC88" s="31"/>
      <c r="CD88" s="31"/>
      <c r="CE88" s="31"/>
      <c r="CF88" s="31"/>
      <c r="CG88" s="31"/>
      <c r="CH88" s="32"/>
      <c r="CI88" s="32"/>
      <c r="CJ88" s="32"/>
      <c r="CK88" s="32"/>
      <c r="CL88" s="32"/>
      <c r="CM88" s="32"/>
      <c r="CN88" s="32"/>
    </row>
    <row r="89" spans="1:92" ht="27.75" customHeight="1" x14ac:dyDescent="0.2">
      <c r="A89" s="2934"/>
      <c r="B89" s="2934"/>
      <c r="C89" s="2935"/>
      <c r="D89" s="3901"/>
      <c r="E89" s="3170"/>
      <c r="F89" s="3902"/>
      <c r="G89" s="3921" t="s">
        <v>123</v>
      </c>
      <c r="H89" s="3911"/>
      <c r="I89" s="3894" t="s">
        <v>15</v>
      </c>
      <c r="J89" s="3908"/>
      <c r="K89" s="3894" t="s">
        <v>16</v>
      </c>
      <c r="L89" s="3897"/>
      <c r="M89" s="3894" t="s">
        <v>17</v>
      </c>
      <c r="N89" s="3897"/>
      <c r="O89" s="3894" t="s">
        <v>18</v>
      </c>
      <c r="P89" s="3897"/>
      <c r="Q89" s="3894" t="s">
        <v>19</v>
      </c>
      <c r="R89" s="3897"/>
      <c r="S89" s="3894" t="s">
        <v>20</v>
      </c>
      <c r="T89" s="3897"/>
      <c r="U89" s="3908" t="s">
        <v>21</v>
      </c>
      <c r="V89" s="3897"/>
      <c r="W89" s="3894" t="s">
        <v>22</v>
      </c>
      <c r="X89" s="3896"/>
      <c r="Y89" s="3894" t="s">
        <v>23</v>
      </c>
      <c r="Z89" s="3896"/>
      <c r="AA89" s="3894" t="s">
        <v>24</v>
      </c>
      <c r="AB89" s="3896"/>
      <c r="AC89" s="3908" t="s">
        <v>25</v>
      </c>
      <c r="AD89" s="3896"/>
      <c r="AE89" s="3908" t="s">
        <v>26</v>
      </c>
      <c r="AF89" s="3896"/>
      <c r="AG89" s="3908" t="s">
        <v>27</v>
      </c>
      <c r="AH89" s="3896"/>
      <c r="AI89" s="3908" t="s">
        <v>28</v>
      </c>
      <c r="AJ89" s="3896"/>
      <c r="AK89" s="3908" t="s">
        <v>29</v>
      </c>
      <c r="AL89" s="3896"/>
      <c r="AM89" s="3894" t="s">
        <v>30</v>
      </c>
      <c r="AN89" s="3956"/>
      <c r="AO89" s="3897"/>
      <c r="AP89" s="3957"/>
      <c r="AQ89" s="3091"/>
      <c r="AR89" s="2912"/>
      <c r="AS89" s="2912"/>
      <c r="AT89" s="3954"/>
      <c r="AU89" s="3954"/>
      <c r="AV89" s="2971"/>
      <c r="BU89" s="3"/>
      <c r="BV89" s="3"/>
      <c r="BW89" s="4"/>
      <c r="CA89" s="31"/>
      <c r="CB89" s="31"/>
      <c r="CC89" s="31"/>
      <c r="CD89" s="31"/>
      <c r="CE89" s="31"/>
      <c r="CF89" s="31"/>
      <c r="CG89" s="31"/>
      <c r="CH89" s="32"/>
      <c r="CI89" s="32"/>
      <c r="CJ89" s="32"/>
      <c r="CK89" s="32"/>
      <c r="CL89" s="32"/>
      <c r="CM89" s="32"/>
      <c r="CN89" s="32"/>
    </row>
    <row r="90" spans="1:92" ht="27.75" customHeight="1" x14ac:dyDescent="0.2">
      <c r="A90" s="3170"/>
      <c r="B90" s="3170"/>
      <c r="C90" s="3902"/>
      <c r="D90" s="1069" t="s">
        <v>31</v>
      </c>
      <c r="E90" s="1067" t="s">
        <v>32</v>
      </c>
      <c r="F90" s="1068" t="s">
        <v>33</v>
      </c>
      <c r="G90" s="1069" t="s">
        <v>32</v>
      </c>
      <c r="H90" s="1068" t="s">
        <v>33</v>
      </c>
      <c r="I90" s="1069" t="s">
        <v>32</v>
      </c>
      <c r="J90" s="1078" t="s">
        <v>33</v>
      </c>
      <c r="K90" s="1069" t="s">
        <v>32</v>
      </c>
      <c r="L90" s="1068" t="s">
        <v>33</v>
      </c>
      <c r="M90" s="1069" t="s">
        <v>32</v>
      </c>
      <c r="N90" s="1068" t="s">
        <v>33</v>
      </c>
      <c r="O90" s="1067" t="s">
        <v>32</v>
      </c>
      <c r="P90" s="1068" t="s">
        <v>33</v>
      </c>
      <c r="Q90" s="1067" t="s">
        <v>32</v>
      </c>
      <c r="R90" s="1068" t="s">
        <v>33</v>
      </c>
      <c r="S90" s="1067" t="s">
        <v>32</v>
      </c>
      <c r="T90" s="1068" t="s">
        <v>33</v>
      </c>
      <c r="U90" s="1067" t="s">
        <v>32</v>
      </c>
      <c r="V90" s="1068" t="s">
        <v>33</v>
      </c>
      <c r="W90" s="1067" t="s">
        <v>32</v>
      </c>
      <c r="X90" s="1068" t="s">
        <v>33</v>
      </c>
      <c r="Y90" s="1067" t="s">
        <v>32</v>
      </c>
      <c r="Z90" s="1068" t="s">
        <v>33</v>
      </c>
      <c r="AA90" s="1067" t="s">
        <v>32</v>
      </c>
      <c r="AB90" s="1068" t="s">
        <v>33</v>
      </c>
      <c r="AC90" s="1067" t="s">
        <v>32</v>
      </c>
      <c r="AD90" s="1068" t="s">
        <v>33</v>
      </c>
      <c r="AE90" s="1067" t="s">
        <v>32</v>
      </c>
      <c r="AF90" s="1068" t="s">
        <v>33</v>
      </c>
      <c r="AG90" s="1067" t="s">
        <v>32</v>
      </c>
      <c r="AH90" s="1068" t="s">
        <v>33</v>
      </c>
      <c r="AI90" s="1067" t="s">
        <v>32</v>
      </c>
      <c r="AJ90" s="1068" t="s">
        <v>33</v>
      </c>
      <c r="AK90" s="1067" t="s">
        <v>32</v>
      </c>
      <c r="AL90" s="1068" t="s">
        <v>33</v>
      </c>
      <c r="AM90" s="1067" t="s">
        <v>32</v>
      </c>
      <c r="AN90" s="1084" t="s">
        <v>33</v>
      </c>
      <c r="AO90" s="3897"/>
      <c r="AP90" s="3957"/>
      <c r="AQ90" s="3299"/>
      <c r="AR90" s="3201"/>
      <c r="AS90" s="3201"/>
      <c r="AT90" s="3954"/>
      <c r="AU90" s="3954"/>
      <c r="AV90" s="3205"/>
      <c r="BU90" s="3"/>
      <c r="BV90" s="3"/>
      <c r="BW90" s="4"/>
      <c r="CA90" s="31"/>
      <c r="CB90" s="31"/>
      <c r="CC90" s="31"/>
      <c r="CD90" s="31"/>
      <c r="CE90" s="31"/>
      <c r="CF90" s="31"/>
      <c r="CG90" s="31"/>
      <c r="CH90" s="32"/>
      <c r="CI90" s="32"/>
      <c r="CJ90" s="32"/>
      <c r="CK90" s="32"/>
      <c r="CL90" s="32"/>
      <c r="CM90" s="32"/>
      <c r="CN90" s="32"/>
    </row>
    <row r="91" spans="1:92" ht="16.350000000000001" customHeight="1" x14ac:dyDescent="0.2">
      <c r="A91" s="3297" t="s">
        <v>124</v>
      </c>
      <c r="B91" s="3297"/>
      <c r="C91" s="3297"/>
      <c r="D91" s="1030">
        <f>SUM(E91:F91)</f>
        <v>138</v>
      </c>
      <c r="E91" s="827">
        <f>SUM(G91+I91+K91+M91+O91+Q91+S91+U91+W91+Y91+AA91+AC91+AE91+AG91+AI91+AK91+AM91)</f>
        <v>51</v>
      </c>
      <c r="F91" s="22">
        <f>SUM(H91+J91+L91+N91+P91+R91+T91+V91+X91+Z91+AB91+AD91+AF91+AH91+AJ91+AL91+AN91)</f>
        <v>87</v>
      </c>
      <c r="G91" s="1014">
        <v>0</v>
      </c>
      <c r="H91" s="60">
        <v>0</v>
      </c>
      <c r="I91" s="1014">
        <v>0</v>
      </c>
      <c r="J91" s="63">
        <v>0</v>
      </c>
      <c r="K91" s="1014">
        <v>1</v>
      </c>
      <c r="L91" s="60">
        <v>0</v>
      </c>
      <c r="M91" s="1014">
        <v>1</v>
      </c>
      <c r="N91" s="60">
        <v>0</v>
      </c>
      <c r="O91" s="804">
        <v>0</v>
      </c>
      <c r="P91" s="60">
        <v>0</v>
      </c>
      <c r="Q91" s="804">
        <v>3</v>
      </c>
      <c r="R91" s="60">
        <v>1</v>
      </c>
      <c r="S91" s="804">
        <v>1</v>
      </c>
      <c r="T91" s="60">
        <v>1</v>
      </c>
      <c r="U91" s="804">
        <v>2</v>
      </c>
      <c r="V91" s="60">
        <v>1</v>
      </c>
      <c r="W91" s="804">
        <v>6</v>
      </c>
      <c r="X91" s="60">
        <v>7</v>
      </c>
      <c r="Y91" s="804">
        <v>11</v>
      </c>
      <c r="Z91" s="60">
        <v>14</v>
      </c>
      <c r="AA91" s="804">
        <v>2</v>
      </c>
      <c r="AB91" s="60">
        <v>4</v>
      </c>
      <c r="AC91" s="804">
        <v>2</v>
      </c>
      <c r="AD91" s="60">
        <v>12</v>
      </c>
      <c r="AE91" s="804">
        <v>3</v>
      </c>
      <c r="AF91" s="60">
        <v>17</v>
      </c>
      <c r="AG91" s="804">
        <v>11</v>
      </c>
      <c r="AH91" s="60">
        <v>19</v>
      </c>
      <c r="AI91" s="804">
        <v>0</v>
      </c>
      <c r="AJ91" s="60">
        <v>6</v>
      </c>
      <c r="AK91" s="804">
        <v>4</v>
      </c>
      <c r="AL91" s="60">
        <v>3</v>
      </c>
      <c r="AM91" s="804">
        <v>4</v>
      </c>
      <c r="AN91" s="64">
        <v>2</v>
      </c>
      <c r="AO91" s="1016">
        <v>0</v>
      </c>
      <c r="AP91" s="1031">
        <v>0</v>
      </c>
      <c r="AQ91" s="1031">
        <v>138</v>
      </c>
      <c r="AR91" s="1031">
        <v>0</v>
      </c>
      <c r="AS91" s="1031"/>
      <c r="AT91" s="1031">
        <v>0</v>
      </c>
      <c r="AU91" s="1031">
        <v>0</v>
      </c>
      <c r="AV91" s="1031">
        <v>0</v>
      </c>
      <c r="AW91" s="671" t="str">
        <f t="shared" ref="AW91:AW144" si="72">$CA91&amp;$CB91&amp;$CC91&amp;$CD91&amp;$CE91&amp;$CF91&amp;$CG91</f>
        <v/>
      </c>
      <c r="BT91" s="3"/>
      <c r="BU91" s="3"/>
      <c r="BV91" s="4"/>
      <c r="BW91" s="4"/>
      <c r="CA91" s="31" t="str">
        <f>IF(CH91=1,"* Las consultas de 12 años NO DEBEN ser mayor que el total de Consultas entre 10-14 Años. ","")</f>
        <v/>
      </c>
      <c r="CB91" s="31" t="str">
        <f>IF(CI91=1,"* Las consultas de 60 años NO DEBEN ser mayor que el total de Consultas entre 60-64 Años. ","")</f>
        <v/>
      </c>
      <c r="CC91" s="31" t="str">
        <f>IF(CJ91=1,"* Las actividades de usuarios en situación de discapacidad NO DEBEN superar el total. ","")</f>
        <v/>
      </c>
      <c r="CD91" s="31" t="str">
        <f>IF(AND(AP91="",D91&lt;&gt;0),"* Recuerde que las Embarazadas deben ser incluídas en el ingreso por rango Etario (Digite CEROS si no tiene). ",IF(F91&lt;AP91,"* Las Embarazadas NO DEBEN ser mayor al total de mujeres. ",""))</f>
        <v/>
      </c>
      <c r="CE91" s="31" t="str">
        <f>IF(AND(AQ91="",D91&lt;&gt;0),"* No olvide digitar la columna Beneficiarios (Digite CEROS si no tiene). ",IF(D91&lt;AQ91,"* El número de Beneficiarios NO DEBE ser mayor que el Total. ",""))</f>
        <v/>
      </c>
      <c r="CF91" s="31" t="str">
        <f>IF(AND(AU91="",D91&lt;&gt;0),"* No olvide digitar la Población SENAME (Digite CEROS si no tiene). ",IF(D91&lt;AU91,"* La Población SENAME NO DEBE ser mayor al Total. ",""))</f>
        <v/>
      </c>
      <c r="CG91" s="31" t="str">
        <f>IF(AND(AV91="",D91&lt;&gt;0),"* No olvide digitar la Población Migrante (Digite CEROS si no tiene). ",IF(D91&lt;AV91,"* La Población Migrante NO DEBE superar el Total. ",""))</f>
        <v/>
      </c>
      <c r="CH91" s="32">
        <f>IF(AO91&gt;(W91+X91),1,0)</f>
        <v>0</v>
      </c>
      <c r="CI91" s="32">
        <f>IF(AR91&gt;(AI91+AJ91),1,0)</f>
        <v>0</v>
      </c>
      <c r="CJ91" s="32">
        <f>IF(D91&lt;AT91,1,0)</f>
        <v>0</v>
      </c>
      <c r="CK91" s="32">
        <f>IF(AND(AP91="",D91&lt;&gt;0),1,IF(F91&lt;AP91,1,0))</f>
        <v>0</v>
      </c>
      <c r="CL91" s="32">
        <f>IF(AND(AQ91="",D91&lt;&gt;0),1,IF(D91&lt;AQ91,1,0))</f>
        <v>0</v>
      </c>
      <c r="CM91" s="32">
        <f>IF(AND(AU91="",D91&lt;&gt;0),1,IF(D91&lt;AU91,1,0))</f>
        <v>0</v>
      </c>
      <c r="CN91" s="32">
        <f>IF(AND(AV91="",D91&lt;&gt;0),1,IF(D91&lt;AV91,1,0))</f>
        <v>0</v>
      </c>
    </row>
    <row r="92" spans="1:92" x14ac:dyDescent="0.2">
      <c r="A92" s="3292" t="s">
        <v>125</v>
      </c>
      <c r="B92" s="3292"/>
      <c r="C92" s="3292"/>
      <c r="D92" s="910">
        <f t="shared" ref="D92:D145" si="73">SUM(E92:F92)</f>
        <v>0</v>
      </c>
      <c r="E92" s="828">
        <f t="shared" ref="E92:E145" si="74">SUM(G92+I92+K92+M92+O92+Q92+S92+U92+W92+Y92+AA92+AC92+AE92+AG92+AI92+AK92+AM92)</f>
        <v>0</v>
      </c>
      <c r="F92" s="830">
        <f t="shared" ref="F92:F145" si="75">SUM(H92+J92+L92+N92+P92+R92+T92+V92+X92+Z92+AB92+AD92+AF92+AH92+AJ92+AL92+AN92)</f>
        <v>0</v>
      </c>
      <c r="G92" s="831">
        <v>0</v>
      </c>
      <c r="H92" s="808">
        <v>0</v>
      </c>
      <c r="I92" s="831">
        <v>0</v>
      </c>
      <c r="J92" s="842">
        <v>0</v>
      </c>
      <c r="K92" s="831">
        <v>0</v>
      </c>
      <c r="L92" s="808">
        <v>0</v>
      </c>
      <c r="M92" s="831">
        <v>0</v>
      </c>
      <c r="N92" s="808">
        <v>0</v>
      </c>
      <c r="O92" s="807">
        <v>0</v>
      </c>
      <c r="P92" s="808">
        <v>0</v>
      </c>
      <c r="Q92" s="807">
        <v>0</v>
      </c>
      <c r="R92" s="808">
        <v>0</v>
      </c>
      <c r="S92" s="807">
        <v>0</v>
      </c>
      <c r="T92" s="808">
        <v>0</v>
      </c>
      <c r="U92" s="807">
        <v>0</v>
      </c>
      <c r="V92" s="808">
        <v>0</v>
      </c>
      <c r="W92" s="807">
        <v>0</v>
      </c>
      <c r="X92" s="808">
        <v>0</v>
      </c>
      <c r="Y92" s="807">
        <v>0</v>
      </c>
      <c r="Z92" s="808">
        <v>0</v>
      </c>
      <c r="AA92" s="807">
        <v>0</v>
      </c>
      <c r="AB92" s="808">
        <v>0</v>
      </c>
      <c r="AC92" s="807">
        <v>0</v>
      </c>
      <c r="AD92" s="808">
        <v>0</v>
      </c>
      <c r="AE92" s="807">
        <v>0</v>
      </c>
      <c r="AF92" s="808">
        <v>0</v>
      </c>
      <c r="AG92" s="807">
        <v>0</v>
      </c>
      <c r="AH92" s="808">
        <v>0</v>
      </c>
      <c r="AI92" s="807">
        <v>0</v>
      </c>
      <c r="AJ92" s="808">
        <v>0</v>
      </c>
      <c r="AK92" s="807">
        <v>0</v>
      </c>
      <c r="AL92" s="808">
        <v>0</v>
      </c>
      <c r="AM92" s="807">
        <v>0</v>
      </c>
      <c r="AN92" s="809">
        <v>0</v>
      </c>
      <c r="AO92" s="832">
        <v>0</v>
      </c>
      <c r="AP92" s="832">
        <v>0</v>
      </c>
      <c r="AQ92" s="811">
        <v>0</v>
      </c>
      <c r="AR92" s="811">
        <v>0</v>
      </c>
      <c r="AS92" s="811"/>
      <c r="AT92" s="832">
        <v>0</v>
      </c>
      <c r="AU92" s="832">
        <v>0</v>
      </c>
      <c r="AV92" s="832">
        <v>0</v>
      </c>
      <c r="AW92" s="671" t="str">
        <f t="shared" si="72"/>
        <v/>
      </c>
      <c r="BT92" s="3"/>
      <c r="BU92" s="3"/>
      <c r="BV92" s="4"/>
      <c r="BW92" s="4"/>
      <c r="CA92" s="31" t="str">
        <f t="shared" ref="CA92:CA144" si="76">IF(CH92=1,"* Las consultas de 12 años NO DEBEN ser mayor que el total de Consultas entre 10-14 Años. ","")</f>
        <v/>
      </c>
      <c r="CB92" s="31" t="str">
        <f t="shared" ref="CB92:CB144" si="77">IF(CI92=1,"* Las consultas de 60 años NO DEBEN ser mayor que el total de Consultas entre 60-64 Años. ","")</f>
        <v/>
      </c>
      <c r="CC92" s="31" t="str">
        <f t="shared" ref="CC92:CC144" si="78">IF(CJ92=1,"* Las actividades de usuarios en situación de discapacidad NO DEBEN superar el total. ","")</f>
        <v/>
      </c>
      <c r="CD92" s="31" t="str">
        <f t="shared" ref="CD92:CD144" si="79">IF(AND(AP92="",D92&lt;&gt;0),"* Recuerde que las Embarazadas deben ser incluídas en el ingreso por rango Etario (Digite CEROS si no tiene). ",IF(F92&lt;AP92,"* Las Embarazadas NO DEBEN ser mayor al total de mujeres. ",""))</f>
        <v/>
      </c>
      <c r="CE92" s="31" t="str">
        <f t="shared" ref="CE92:CE144" si="80">IF(AND(AQ92="",D92&lt;&gt;0),"* No olvide digitar la columna Beneficiarios (Digite CEROS si no tiene). ",IF(D92&lt;AQ92,"* El número de Beneficiarios NO DEBE ser mayor que el Total. ",""))</f>
        <v/>
      </c>
      <c r="CF92" s="31" t="str">
        <f t="shared" ref="CF92:CF144" si="81">IF(AND(AU92="",D92&lt;&gt;0),"* No olvide digitar la Población SENAME (Digite CEROS si no tiene). ",IF(D92&lt;AU92,"* La Población SENAME NO DEBE ser mayor al Total. ",""))</f>
        <v/>
      </c>
      <c r="CG92" s="31" t="str">
        <f t="shared" ref="CG92:CG144" si="82">IF(AND(AV92="",D92&lt;&gt;0),"* No olvide digitar la Población Migrante (Digite CEROS si no tiene). ",IF(D92&lt;AV92,"* La Población Migrante NO DEBE superar el Total. ",""))</f>
        <v/>
      </c>
      <c r="CH92" s="32">
        <f t="shared" ref="CH92:CH144" si="83">IF(AO92&gt;(W92+X92),1,0)</f>
        <v>0</v>
      </c>
      <c r="CI92" s="32">
        <f t="shared" ref="CI92:CI144" si="84">IF(AR92&gt;(AI92+AJ92),1,0)</f>
        <v>0</v>
      </c>
      <c r="CJ92" s="32">
        <f t="shared" ref="CJ92:CJ144" si="85">IF(D92&lt;AT92,1,0)</f>
        <v>0</v>
      </c>
      <c r="CK92" s="32">
        <f t="shared" ref="CK92:CK144" si="86">IF(AND(AP92="",D92&lt;&gt;0),1,IF(F92&lt;AP92,1,0))</f>
        <v>0</v>
      </c>
      <c r="CL92" s="32">
        <f t="shared" ref="CL92:CL144" si="87">IF(AND(AQ92="",D92&lt;&gt;0),1,IF(D92&lt;AQ92,1,0))</f>
        <v>0</v>
      </c>
      <c r="CM92" s="32">
        <f t="shared" ref="CM92:CM144" si="88">IF(AND(AU92="",D92&lt;&gt;0),1,IF(D92&lt;AU92,1,0))</f>
        <v>0</v>
      </c>
      <c r="CN92" s="32">
        <f t="shared" ref="CN92:CN144" si="89">IF(AND(AV92="",D92&lt;&gt;0),1,IF(D92&lt;AV92,1,0))</f>
        <v>0</v>
      </c>
    </row>
    <row r="93" spans="1:92" ht="16.350000000000001" customHeight="1" x14ac:dyDescent="0.2">
      <c r="A93" s="3284" t="s">
        <v>126</v>
      </c>
      <c r="B93" s="3285"/>
      <c r="C93" s="3286"/>
      <c r="D93" s="910">
        <f t="shared" si="73"/>
        <v>4</v>
      </c>
      <c r="E93" s="828">
        <f t="shared" si="74"/>
        <v>4</v>
      </c>
      <c r="F93" s="830">
        <f t="shared" si="75"/>
        <v>0</v>
      </c>
      <c r="G93" s="831">
        <v>0</v>
      </c>
      <c r="H93" s="26">
        <v>0</v>
      </c>
      <c r="I93" s="23">
        <v>0</v>
      </c>
      <c r="J93" s="242">
        <v>0</v>
      </c>
      <c r="K93" s="23">
        <v>0</v>
      </c>
      <c r="L93" s="808">
        <v>0</v>
      </c>
      <c r="M93" s="831">
        <v>0</v>
      </c>
      <c r="N93" s="808">
        <v>0</v>
      </c>
      <c r="O93" s="807">
        <v>0</v>
      </c>
      <c r="P93" s="808">
        <v>0</v>
      </c>
      <c r="Q93" s="807">
        <v>0</v>
      </c>
      <c r="R93" s="808">
        <v>0</v>
      </c>
      <c r="S93" s="807">
        <v>0</v>
      </c>
      <c r="T93" s="808">
        <v>0</v>
      </c>
      <c r="U93" s="807">
        <v>0</v>
      </c>
      <c r="V93" s="808">
        <v>0</v>
      </c>
      <c r="W93" s="807">
        <v>0</v>
      </c>
      <c r="X93" s="808">
        <v>0</v>
      </c>
      <c r="Y93" s="807">
        <v>1</v>
      </c>
      <c r="Z93" s="808">
        <v>0</v>
      </c>
      <c r="AA93" s="807">
        <v>0</v>
      </c>
      <c r="AB93" s="808">
        <v>0</v>
      </c>
      <c r="AC93" s="807">
        <v>0</v>
      </c>
      <c r="AD93" s="808">
        <v>0</v>
      </c>
      <c r="AE93" s="807">
        <v>0</v>
      </c>
      <c r="AF93" s="808">
        <v>0</v>
      </c>
      <c r="AG93" s="807">
        <v>0</v>
      </c>
      <c r="AH93" s="808">
        <v>0</v>
      </c>
      <c r="AI93" s="807">
        <v>1</v>
      </c>
      <c r="AJ93" s="808">
        <v>0</v>
      </c>
      <c r="AK93" s="807">
        <v>2</v>
      </c>
      <c r="AL93" s="808">
        <v>0</v>
      </c>
      <c r="AM93" s="807">
        <v>0</v>
      </c>
      <c r="AN93" s="809">
        <v>0</v>
      </c>
      <c r="AO93" s="832">
        <v>0</v>
      </c>
      <c r="AP93" s="24">
        <v>0</v>
      </c>
      <c r="AQ93" s="28">
        <v>4</v>
      </c>
      <c r="AR93" s="28">
        <v>0</v>
      </c>
      <c r="AS93" s="28"/>
      <c r="AT93" s="24">
        <v>0</v>
      </c>
      <c r="AU93" s="24">
        <v>0</v>
      </c>
      <c r="AV93" s="24">
        <v>0</v>
      </c>
      <c r="AW93" s="671" t="str">
        <f t="shared" si="72"/>
        <v/>
      </c>
      <c r="BU93" s="3"/>
      <c r="BV93" s="3"/>
      <c r="BW93" s="4"/>
      <c r="CA93" s="31" t="str">
        <f t="shared" si="76"/>
        <v/>
      </c>
      <c r="CB93" s="31" t="str">
        <f t="shared" si="77"/>
        <v/>
      </c>
      <c r="CC93" s="31" t="str">
        <f t="shared" si="78"/>
        <v/>
      </c>
      <c r="CD93" s="31" t="str">
        <f t="shared" si="79"/>
        <v/>
      </c>
      <c r="CE93" s="31" t="str">
        <f t="shared" si="80"/>
        <v/>
      </c>
      <c r="CF93" s="31" t="str">
        <f t="shared" si="81"/>
        <v/>
      </c>
      <c r="CG93" s="31" t="str">
        <f t="shared" si="82"/>
        <v/>
      </c>
      <c r="CH93" s="32">
        <f t="shared" si="83"/>
        <v>0</v>
      </c>
      <c r="CI93" s="32">
        <f t="shared" si="84"/>
        <v>0</v>
      </c>
      <c r="CJ93" s="32">
        <f t="shared" si="85"/>
        <v>0</v>
      </c>
      <c r="CK93" s="32">
        <f t="shared" si="86"/>
        <v>0</v>
      </c>
      <c r="CL93" s="32">
        <f t="shared" si="87"/>
        <v>0</v>
      </c>
      <c r="CM93" s="32">
        <f t="shared" si="88"/>
        <v>0</v>
      </c>
      <c r="CN93" s="32">
        <f t="shared" si="89"/>
        <v>0</v>
      </c>
    </row>
    <row r="94" spans="1:92" ht="16.350000000000001" customHeight="1" x14ac:dyDescent="0.2">
      <c r="A94" s="3284" t="s">
        <v>127</v>
      </c>
      <c r="B94" s="3285"/>
      <c r="C94" s="3286"/>
      <c r="D94" s="910">
        <f t="shared" si="73"/>
        <v>8</v>
      </c>
      <c r="E94" s="828">
        <f t="shared" si="74"/>
        <v>8</v>
      </c>
      <c r="F94" s="830">
        <f t="shared" si="75"/>
        <v>0</v>
      </c>
      <c r="G94" s="831">
        <v>1</v>
      </c>
      <c r="H94" s="26">
        <v>0</v>
      </c>
      <c r="I94" s="23">
        <v>0</v>
      </c>
      <c r="J94" s="242">
        <v>0</v>
      </c>
      <c r="K94" s="23">
        <v>0</v>
      </c>
      <c r="L94" s="808">
        <v>0</v>
      </c>
      <c r="M94" s="831">
        <v>0</v>
      </c>
      <c r="N94" s="808">
        <v>0</v>
      </c>
      <c r="O94" s="807">
        <v>0</v>
      </c>
      <c r="P94" s="808">
        <v>0</v>
      </c>
      <c r="Q94" s="807">
        <v>0</v>
      </c>
      <c r="R94" s="808">
        <v>0</v>
      </c>
      <c r="S94" s="807">
        <v>0</v>
      </c>
      <c r="T94" s="808">
        <v>0</v>
      </c>
      <c r="U94" s="807">
        <v>0</v>
      </c>
      <c r="V94" s="808">
        <v>0</v>
      </c>
      <c r="W94" s="807">
        <v>0</v>
      </c>
      <c r="X94" s="808">
        <v>0</v>
      </c>
      <c r="Y94" s="807">
        <v>1</v>
      </c>
      <c r="Z94" s="808">
        <v>0</v>
      </c>
      <c r="AA94" s="807">
        <v>0</v>
      </c>
      <c r="AB94" s="808">
        <v>0</v>
      </c>
      <c r="AC94" s="807">
        <v>1</v>
      </c>
      <c r="AD94" s="808">
        <v>0</v>
      </c>
      <c r="AE94" s="807">
        <v>0</v>
      </c>
      <c r="AF94" s="808">
        <v>0</v>
      </c>
      <c r="AG94" s="807">
        <v>2</v>
      </c>
      <c r="AH94" s="808">
        <v>0</v>
      </c>
      <c r="AI94" s="807">
        <v>1</v>
      </c>
      <c r="AJ94" s="808">
        <v>0</v>
      </c>
      <c r="AK94" s="807">
        <v>2</v>
      </c>
      <c r="AL94" s="808">
        <v>0</v>
      </c>
      <c r="AM94" s="807">
        <v>0</v>
      </c>
      <c r="AN94" s="809">
        <v>0</v>
      </c>
      <c r="AO94" s="832">
        <v>0</v>
      </c>
      <c r="AP94" s="24">
        <v>0</v>
      </c>
      <c r="AQ94" s="28">
        <v>8</v>
      </c>
      <c r="AR94" s="28">
        <v>0</v>
      </c>
      <c r="AS94" s="28"/>
      <c r="AT94" s="24">
        <v>0</v>
      </c>
      <c r="AU94" s="24">
        <v>0</v>
      </c>
      <c r="AV94" s="24">
        <v>0</v>
      </c>
      <c r="AW94" s="671" t="str">
        <f t="shared" si="72"/>
        <v/>
      </c>
      <c r="BU94" s="3"/>
      <c r="BV94" s="3"/>
      <c r="BW94" s="4"/>
      <c r="CA94" s="31" t="str">
        <f t="shared" si="76"/>
        <v/>
      </c>
      <c r="CB94" s="31" t="str">
        <f t="shared" si="77"/>
        <v/>
      </c>
      <c r="CC94" s="31" t="str">
        <f t="shared" si="78"/>
        <v/>
      </c>
      <c r="CD94" s="31" t="str">
        <f t="shared" si="79"/>
        <v/>
      </c>
      <c r="CE94" s="31" t="str">
        <f t="shared" si="80"/>
        <v/>
      </c>
      <c r="CF94" s="31" t="str">
        <f t="shared" si="81"/>
        <v/>
      </c>
      <c r="CG94" s="31" t="str">
        <f t="shared" si="82"/>
        <v/>
      </c>
      <c r="CH94" s="32">
        <f t="shared" si="83"/>
        <v>0</v>
      </c>
      <c r="CI94" s="32">
        <f t="shared" si="84"/>
        <v>0</v>
      </c>
      <c r="CJ94" s="32">
        <f t="shared" si="85"/>
        <v>0</v>
      </c>
      <c r="CK94" s="32">
        <f t="shared" si="86"/>
        <v>0</v>
      </c>
      <c r="CL94" s="32">
        <f t="shared" si="87"/>
        <v>0</v>
      </c>
      <c r="CM94" s="32">
        <f t="shared" si="88"/>
        <v>0</v>
      </c>
      <c r="CN94" s="32">
        <f t="shared" si="89"/>
        <v>0</v>
      </c>
    </row>
    <row r="95" spans="1:92" ht="16.350000000000001" customHeight="1" x14ac:dyDescent="0.2">
      <c r="A95" s="3284" t="s">
        <v>128</v>
      </c>
      <c r="B95" s="3285"/>
      <c r="C95" s="3286"/>
      <c r="D95" s="910">
        <f t="shared" si="73"/>
        <v>0</v>
      </c>
      <c r="E95" s="828">
        <f t="shared" si="74"/>
        <v>0</v>
      </c>
      <c r="F95" s="830">
        <f t="shared" si="75"/>
        <v>0</v>
      </c>
      <c r="G95" s="831"/>
      <c r="H95" s="26"/>
      <c r="I95" s="23"/>
      <c r="J95" s="242"/>
      <c r="K95" s="23"/>
      <c r="L95" s="808"/>
      <c r="M95" s="831"/>
      <c r="N95" s="808"/>
      <c r="O95" s="807"/>
      <c r="P95" s="808"/>
      <c r="Q95" s="807"/>
      <c r="R95" s="808"/>
      <c r="S95" s="807"/>
      <c r="T95" s="808"/>
      <c r="U95" s="807"/>
      <c r="V95" s="808"/>
      <c r="W95" s="807"/>
      <c r="X95" s="808"/>
      <c r="Y95" s="807"/>
      <c r="Z95" s="808"/>
      <c r="AA95" s="807"/>
      <c r="AB95" s="808"/>
      <c r="AC95" s="807"/>
      <c r="AD95" s="808"/>
      <c r="AE95" s="807"/>
      <c r="AF95" s="808"/>
      <c r="AG95" s="807"/>
      <c r="AH95" s="808"/>
      <c r="AI95" s="807"/>
      <c r="AJ95" s="808"/>
      <c r="AK95" s="807"/>
      <c r="AL95" s="808"/>
      <c r="AM95" s="807"/>
      <c r="AN95" s="809"/>
      <c r="AO95" s="832"/>
      <c r="AP95" s="24">
        <v>0</v>
      </c>
      <c r="AQ95" s="28">
        <v>0</v>
      </c>
      <c r="AR95" s="28"/>
      <c r="AS95" s="28"/>
      <c r="AT95" s="24"/>
      <c r="AU95" s="24"/>
      <c r="AV95" s="24"/>
      <c r="AW95" s="671" t="str">
        <f t="shared" si="72"/>
        <v/>
      </c>
      <c r="BU95" s="3"/>
      <c r="BV95" s="3"/>
      <c r="BW95" s="4"/>
      <c r="CA95" s="31" t="str">
        <f t="shared" si="76"/>
        <v/>
      </c>
      <c r="CB95" s="31" t="str">
        <f t="shared" si="77"/>
        <v/>
      </c>
      <c r="CC95" s="31" t="str">
        <f t="shared" si="78"/>
        <v/>
      </c>
      <c r="CD95" s="31" t="str">
        <f t="shared" si="79"/>
        <v/>
      </c>
      <c r="CE95" s="31" t="str">
        <f t="shared" si="80"/>
        <v/>
      </c>
      <c r="CF95" s="31" t="str">
        <f t="shared" si="81"/>
        <v/>
      </c>
      <c r="CG95" s="31" t="str">
        <f t="shared" si="82"/>
        <v/>
      </c>
      <c r="CH95" s="32">
        <f t="shared" si="83"/>
        <v>0</v>
      </c>
      <c r="CI95" s="32">
        <f t="shared" si="84"/>
        <v>0</v>
      </c>
      <c r="CJ95" s="32">
        <f t="shared" si="85"/>
        <v>0</v>
      </c>
      <c r="CK95" s="32">
        <f t="shared" si="86"/>
        <v>0</v>
      </c>
      <c r="CL95" s="32">
        <f t="shared" si="87"/>
        <v>0</v>
      </c>
      <c r="CM95" s="32">
        <f t="shared" si="88"/>
        <v>0</v>
      </c>
      <c r="CN95" s="32">
        <f t="shared" si="89"/>
        <v>0</v>
      </c>
    </row>
    <row r="96" spans="1:92" ht="16.350000000000001" customHeight="1" x14ac:dyDescent="0.2">
      <c r="A96" s="3284" t="s">
        <v>129</v>
      </c>
      <c r="B96" s="3285"/>
      <c r="C96" s="3286"/>
      <c r="D96" s="910">
        <f t="shared" si="73"/>
        <v>0</v>
      </c>
      <c r="E96" s="828">
        <f>SUM(Y96+AA96+AC96+AE96+AG96+AI96+AK96+AM96)</f>
        <v>0</v>
      </c>
      <c r="F96" s="830">
        <f>SUM(Z96+AB96+AD96+AF96+AH96+AJ96+AL96+AN96)</f>
        <v>0</v>
      </c>
      <c r="G96" s="911"/>
      <c r="H96" s="912"/>
      <c r="I96" s="911"/>
      <c r="J96" s="913"/>
      <c r="K96" s="911"/>
      <c r="L96" s="912"/>
      <c r="M96" s="911"/>
      <c r="N96" s="912"/>
      <c r="O96" s="914"/>
      <c r="P96" s="912"/>
      <c r="Q96" s="914"/>
      <c r="R96" s="912"/>
      <c r="S96" s="914"/>
      <c r="T96" s="912"/>
      <c r="U96" s="914"/>
      <c r="V96" s="912"/>
      <c r="W96" s="914"/>
      <c r="X96" s="912"/>
      <c r="Y96" s="807"/>
      <c r="Z96" s="808"/>
      <c r="AA96" s="807"/>
      <c r="AB96" s="808"/>
      <c r="AC96" s="807"/>
      <c r="AD96" s="808"/>
      <c r="AE96" s="807"/>
      <c r="AF96" s="808"/>
      <c r="AG96" s="807"/>
      <c r="AH96" s="808"/>
      <c r="AI96" s="807"/>
      <c r="AJ96" s="808"/>
      <c r="AK96" s="807"/>
      <c r="AL96" s="808"/>
      <c r="AM96" s="807"/>
      <c r="AN96" s="809"/>
      <c r="AO96" s="915"/>
      <c r="AP96" s="24">
        <v>0</v>
      </c>
      <c r="AQ96" s="28">
        <v>0</v>
      </c>
      <c r="AR96" s="28"/>
      <c r="AS96" s="28"/>
      <c r="AT96" s="24"/>
      <c r="AU96" s="24"/>
      <c r="AV96" s="24"/>
      <c r="AW96" s="671" t="str">
        <f t="shared" si="72"/>
        <v/>
      </c>
      <c r="BU96" s="3"/>
      <c r="BV96" s="3"/>
      <c r="BW96" s="4"/>
      <c r="CA96" s="31"/>
      <c r="CB96" s="31" t="str">
        <f t="shared" si="77"/>
        <v/>
      </c>
      <c r="CC96" s="31" t="str">
        <f t="shared" si="78"/>
        <v/>
      </c>
      <c r="CD96" s="31" t="str">
        <f t="shared" si="79"/>
        <v/>
      </c>
      <c r="CE96" s="31" t="str">
        <f t="shared" si="80"/>
        <v/>
      </c>
      <c r="CF96" s="31" t="str">
        <f t="shared" si="81"/>
        <v/>
      </c>
      <c r="CG96" s="31" t="str">
        <f t="shared" si="82"/>
        <v/>
      </c>
      <c r="CH96" s="32"/>
      <c r="CI96" s="32">
        <f t="shared" si="84"/>
        <v>0</v>
      </c>
      <c r="CJ96" s="32">
        <f t="shared" si="85"/>
        <v>0</v>
      </c>
      <c r="CK96" s="32">
        <f t="shared" si="86"/>
        <v>0</v>
      </c>
      <c r="CL96" s="32">
        <f t="shared" si="87"/>
        <v>0</v>
      </c>
      <c r="CM96" s="32">
        <f t="shared" si="88"/>
        <v>0</v>
      </c>
      <c r="CN96" s="32">
        <f t="shared" si="89"/>
        <v>0</v>
      </c>
    </row>
    <row r="97" spans="1:92" ht="16.350000000000001" customHeight="1" x14ac:dyDescent="0.2">
      <c r="A97" s="3292" t="s">
        <v>130</v>
      </c>
      <c r="B97" s="3292"/>
      <c r="C97" s="3292"/>
      <c r="D97" s="910">
        <f t="shared" si="73"/>
        <v>5</v>
      </c>
      <c r="E97" s="828">
        <f t="shared" si="74"/>
        <v>5</v>
      </c>
      <c r="F97" s="830">
        <f t="shared" si="75"/>
        <v>0</v>
      </c>
      <c r="G97" s="831">
        <v>0</v>
      </c>
      <c r="H97" s="808">
        <v>0</v>
      </c>
      <c r="I97" s="831">
        <v>0</v>
      </c>
      <c r="J97" s="842">
        <v>0</v>
      </c>
      <c r="K97" s="831">
        <v>0</v>
      </c>
      <c r="L97" s="808">
        <v>0</v>
      </c>
      <c r="M97" s="831">
        <v>0</v>
      </c>
      <c r="N97" s="808">
        <v>0</v>
      </c>
      <c r="O97" s="807">
        <v>0</v>
      </c>
      <c r="P97" s="808">
        <v>0</v>
      </c>
      <c r="Q97" s="807">
        <v>0</v>
      </c>
      <c r="R97" s="808">
        <v>0</v>
      </c>
      <c r="S97" s="807">
        <v>0</v>
      </c>
      <c r="T97" s="808">
        <v>0</v>
      </c>
      <c r="U97" s="807">
        <v>0</v>
      </c>
      <c r="V97" s="808">
        <v>0</v>
      </c>
      <c r="W97" s="807">
        <v>2</v>
      </c>
      <c r="X97" s="808">
        <v>0</v>
      </c>
      <c r="Y97" s="807">
        <v>2</v>
      </c>
      <c r="Z97" s="808">
        <v>0</v>
      </c>
      <c r="AA97" s="807">
        <v>0</v>
      </c>
      <c r="AB97" s="808">
        <v>0</v>
      </c>
      <c r="AC97" s="807">
        <v>0</v>
      </c>
      <c r="AD97" s="808">
        <v>0</v>
      </c>
      <c r="AE97" s="807">
        <v>0</v>
      </c>
      <c r="AF97" s="808">
        <v>0</v>
      </c>
      <c r="AG97" s="807">
        <v>0</v>
      </c>
      <c r="AH97" s="808">
        <v>0</v>
      </c>
      <c r="AI97" s="807">
        <v>0</v>
      </c>
      <c r="AJ97" s="808">
        <v>0</v>
      </c>
      <c r="AK97" s="807">
        <v>0</v>
      </c>
      <c r="AL97" s="808">
        <v>0</v>
      </c>
      <c r="AM97" s="807">
        <v>1</v>
      </c>
      <c r="AN97" s="809">
        <v>0</v>
      </c>
      <c r="AO97" s="832">
        <v>0</v>
      </c>
      <c r="AP97" s="832">
        <v>0</v>
      </c>
      <c r="AQ97" s="811">
        <v>5</v>
      </c>
      <c r="AR97" s="811">
        <v>0</v>
      </c>
      <c r="AS97" s="811"/>
      <c r="AT97" s="832">
        <v>0</v>
      </c>
      <c r="AU97" s="832">
        <v>0</v>
      </c>
      <c r="AV97" s="832">
        <v>0</v>
      </c>
      <c r="AW97" s="671" t="str">
        <f t="shared" si="72"/>
        <v/>
      </c>
      <c r="BU97" s="3"/>
      <c r="BV97" s="3"/>
      <c r="BW97" s="4"/>
      <c r="CA97" s="31" t="str">
        <f t="shared" si="76"/>
        <v/>
      </c>
      <c r="CB97" s="31" t="str">
        <f t="shared" si="77"/>
        <v/>
      </c>
      <c r="CC97" s="31" t="str">
        <f t="shared" si="78"/>
        <v/>
      </c>
      <c r="CD97" s="31" t="str">
        <f t="shared" si="79"/>
        <v/>
      </c>
      <c r="CE97" s="31" t="str">
        <f t="shared" si="80"/>
        <v/>
      </c>
      <c r="CF97" s="31" t="str">
        <f t="shared" si="81"/>
        <v/>
      </c>
      <c r="CG97" s="31" t="str">
        <f t="shared" si="82"/>
        <v/>
      </c>
      <c r="CH97" s="32">
        <f t="shared" si="83"/>
        <v>0</v>
      </c>
      <c r="CI97" s="32">
        <f t="shared" si="84"/>
        <v>0</v>
      </c>
      <c r="CJ97" s="32">
        <f t="shared" si="85"/>
        <v>0</v>
      </c>
      <c r="CK97" s="32">
        <f t="shared" si="86"/>
        <v>0</v>
      </c>
      <c r="CL97" s="32">
        <f t="shared" si="87"/>
        <v>0</v>
      </c>
      <c r="CM97" s="32">
        <f t="shared" si="88"/>
        <v>0</v>
      </c>
      <c r="CN97" s="32">
        <f t="shared" si="89"/>
        <v>0</v>
      </c>
    </row>
    <row r="98" spans="1:92" ht="16.350000000000001" customHeight="1" x14ac:dyDescent="0.2">
      <c r="A98" s="3292" t="s">
        <v>131</v>
      </c>
      <c r="B98" s="3292"/>
      <c r="C98" s="3292"/>
      <c r="D98" s="910">
        <f t="shared" si="73"/>
        <v>0</v>
      </c>
      <c r="E98" s="828">
        <f t="shared" si="74"/>
        <v>0</v>
      </c>
      <c r="F98" s="830">
        <f t="shared" si="75"/>
        <v>0</v>
      </c>
      <c r="G98" s="831">
        <v>0</v>
      </c>
      <c r="H98" s="808">
        <v>0</v>
      </c>
      <c r="I98" s="831">
        <v>0</v>
      </c>
      <c r="J98" s="842">
        <v>0</v>
      </c>
      <c r="K98" s="831">
        <v>0</v>
      </c>
      <c r="L98" s="808">
        <v>0</v>
      </c>
      <c r="M98" s="831">
        <v>0</v>
      </c>
      <c r="N98" s="808">
        <v>0</v>
      </c>
      <c r="O98" s="807">
        <v>0</v>
      </c>
      <c r="P98" s="808">
        <v>0</v>
      </c>
      <c r="Q98" s="807">
        <v>0</v>
      </c>
      <c r="R98" s="808">
        <v>0</v>
      </c>
      <c r="S98" s="807">
        <v>0</v>
      </c>
      <c r="T98" s="808">
        <v>0</v>
      </c>
      <c r="U98" s="807">
        <v>0</v>
      </c>
      <c r="V98" s="808">
        <v>0</v>
      </c>
      <c r="W98" s="807">
        <v>0</v>
      </c>
      <c r="X98" s="808">
        <v>0</v>
      </c>
      <c r="Y98" s="807">
        <v>0</v>
      </c>
      <c r="Z98" s="808">
        <v>0</v>
      </c>
      <c r="AA98" s="807">
        <v>0</v>
      </c>
      <c r="AB98" s="808">
        <v>0</v>
      </c>
      <c r="AC98" s="807">
        <v>0</v>
      </c>
      <c r="AD98" s="808">
        <v>0</v>
      </c>
      <c r="AE98" s="807">
        <v>0</v>
      </c>
      <c r="AF98" s="808">
        <v>0</v>
      </c>
      <c r="AG98" s="807">
        <v>0</v>
      </c>
      <c r="AH98" s="808">
        <v>0</v>
      </c>
      <c r="AI98" s="807">
        <v>0</v>
      </c>
      <c r="AJ98" s="808">
        <v>0</v>
      </c>
      <c r="AK98" s="807">
        <v>0</v>
      </c>
      <c r="AL98" s="808">
        <v>0</v>
      </c>
      <c r="AM98" s="807">
        <v>0</v>
      </c>
      <c r="AN98" s="809">
        <v>0</v>
      </c>
      <c r="AO98" s="832">
        <v>0</v>
      </c>
      <c r="AP98" s="832">
        <v>0</v>
      </c>
      <c r="AQ98" s="811">
        <v>0</v>
      </c>
      <c r="AR98" s="811">
        <v>0</v>
      </c>
      <c r="AS98" s="811"/>
      <c r="AT98" s="832">
        <v>0</v>
      </c>
      <c r="AU98" s="832">
        <v>0</v>
      </c>
      <c r="AV98" s="832">
        <v>0</v>
      </c>
      <c r="AW98" s="671" t="str">
        <f t="shared" si="72"/>
        <v/>
      </c>
      <c r="BU98" s="3"/>
      <c r="BV98" s="3"/>
      <c r="BW98" s="4"/>
      <c r="CA98" s="31" t="str">
        <f t="shared" si="76"/>
        <v/>
      </c>
      <c r="CB98" s="31" t="str">
        <f t="shared" si="77"/>
        <v/>
      </c>
      <c r="CC98" s="31" t="str">
        <f t="shared" si="78"/>
        <v/>
      </c>
      <c r="CD98" s="31" t="str">
        <f t="shared" si="79"/>
        <v/>
      </c>
      <c r="CE98" s="31" t="str">
        <f t="shared" si="80"/>
        <v/>
      </c>
      <c r="CF98" s="31" t="str">
        <f t="shared" si="81"/>
        <v/>
      </c>
      <c r="CG98" s="31" t="str">
        <f t="shared" si="82"/>
        <v/>
      </c>
      <c r="CH98" s="32">
        <f t="shared" si="83"/>
        <v>0</v>
      </c>
      <c r="CI98" s="32">
        <f t="shared" si="84"/>
        <v>0</v>
      </c>
      <c r="CJ98" s="32">
        <f t="shared" si="85"/>
        <v>0</v>
      </c>
      <c r="CK98" s="32">
        <f t="shared" si="86"/>
        <v>0</v>
      </c>
      <c r="CL98" s="32">
        <f t="shared" si="87"/>
        <v>0</v>
      </c>
      <c r="CM98" s="32">
        <f t="shared" si="88"/>
        <v>0</v>
      </c>
      <c r="CN98" s="32">
        <f t="shared" si="89"/>
        <v>0</v>
      </c>
    </row>
    <row r="99" spans="1:92" ht="16.350000000000001" customHeight="1" x14ac:dyDescent="0.2">
      <c r="A99" s="3185" t="s">
        <v>132</v>
      </c>
      <c r="B99" s="3185"/>
      <c r="C99" s="3185"/>
      <c r="D99" s="910">
        <f t="shared" si="73"/>
        <v>1</v>
      </c>
      <c r="E99" s="828">
        <f t="shared" si="74"/>
        <v>1</v>
      </c>
      <c r="F99" s="830">
        <f t="shared" si="75"/>
        <v>0</v>
      </c>
      <c r="G99" s="831">
        <v>0</v>
      </c>
      <c r="H99" s="808">
        <v>0</v>
      </c>
      <c r="I99" s="831">
        <v>0</v>
      </c>
      <c r="J99" s="842">
        <v>0</v>
      </c>
      <c r="K99" s="831">
        <v>0</v>
      </c>
      <c r="L99" s="808">
        <v>0</v>
      </c>
      <c r="M99" s="831">
        <v>1</v>
      </c>
      <c r="N99" s="808">
        <v>0</v>
      </c>
      <c r="O99" s="807">
        <v>0</v>
      </c>
      <c r="P99" s="808">
        <v>0</v>
      </c>
      <c r="Q99" s="807">
        <v>0</v>
      </c>
      <c r="R99" s="808">
        <v>0</v>
      </c>
      <c r="S99" s="807">
        <v>0</v>
      </c>
      <c r="T99" s="808">
        <v>0</v>
      </c>
      <c r="U99" s="807">
        <v>0</v>
      </c>
      <c r="V99" s="808">
        <v>0</v>
      </c>
      <c r="W99" s="807">
        <v>0</v>
      </c>
      <c r="X99" s="808">
        <v>0</v>
      </c>
      <c r="Y99" s="807">
        <v>0</v>
      </c>
      <c r="Z99" s="808">
        <v>0</v>
      </c>
      <c r="AA99" s="807">
        <v>0</v>
      </c>
      <c r="AB99" s="808">
        <v>0</v>
      </c>
      <c r="AC99" s="807">
        <v>0</v>
      </c>
      <c r="AD99" s="808">
        <v>0</v>
      </c>
      <c r="AE99" s="807">
        <v>0</v>
      </c>
      <c r="AF99" s="808">
        <v>0</v>
      </c>
      <c r="AG99" s="807">
        <v>0</v>
      </c>
      <c r="AH99" s="808">
        <v>0</v>
      </c>
      <c r="AI99" s="807">
        <v>0</v>
      </c>
      <c r="AJ99" s="808">
        <v>0</v>
      </c>
      <c r="AK99" s="807">
        <v>0</v>
      </c>
      <c r="AL99" s="808">
        <v>0</v>
      </c>
      <c r="AM99" s="807">
        <v>0</v>
      </c>
      <c r="AN99" s="809">
        <v>0</v>
      </c>
      <c r="AO99" s="832">
        <v>0</v>
      </c>
      <c r="AP99" s="832">
        <v>0</v>
      </c>
      <c r="AQ99" s="811">
        <v>1</v>
      </c>
      <c r="AR99" s="811">
        <v>0</v>
      </c>
      <c r="AS99" s="811"/>
      <c r="AT99" s="832">
        <v>0</v>
      </c>
      <c r="AU99" s="832">
        <v>0</v>
      </c>
      <c r="AV99" s="832">
        <v>0</v>
      </c>
      <c r="AW99" s="671" t="str">
        <f t="shared" si="72"/>
        <v/>
      </c>
      <c r="BU99" s="3"/>
      <c r="BV99" s="3"/>
      <c r="BW99" s="4"/>
      <c r="CA99" s="31" t="str">
        <f t="shared" si="76"/>
        <v/>
      </c>
      <c r="CB99" s="31" t="str">
        <f t="shared" si="77"/>
        <v/>
      </c>
      <c r="CC99" s="31" t="str">
        <f t="shared" si="78"/>
        <v/>
      </c>
      <c r="CD99" s="31" t="str">
        <f t="shared" si="79"/>
        <v/>
      </c>
      <c r="CE99" s="31" t="str">
        <f t="shared" si="80"/>
        <v/>
      </c>
      <c r="CF99" s="31" t="str">
        <f t="shared" si="81"/>
        <v/>
      </c>
      <c r="CG99" s="31" t="str">
        <f t="shared" si="82"/>
        <v/>
      </c>
      <c r="CH99" s="32">
        <f t="shared" si="83"/>
        <v>0</v>
      </c>
      <c r="CI99" s="32">
        <f t="shared" si="84"/>
        <v>0</v>
      </c>
      <c r="CJ99" s="32">
        <f t="shared" si="85"/>
        <v>0</v>
      </c>
      <c r="CK99" s="32">
        <f t="shared" si="86"/>
        <v>0</v>
      </c>
      <c r="CL99" s="32">
        <f t="shared" si="87"/>
        <v>0</v>
      </c>
      <c r="CM99" s="32">
        <f t="shared" si="88"/>
        <v>0</v>
      </c>
      <c r="CN99" s="32">
        <f t="shared" si="89"/>
        <v>0</v>
      </c>
    </row>
    <row r="100" spans="1:92" ht="16.350000000000001" customHeight="1" x14ac:dyDescent="0.2">
      <c r="A100" s="3156" t="s">
        <v>133</v>
      </c>
      <c r="B100" s="3157"/>
      <c r="C100" s="3158"/>
      <c r="D100" s="910">
        <f t="shared" si="73"/>
        <v>95</v>
      </c>
      <c r="E100" s="828">
        <f t="shared" si="74"/>
        <v>31</v>
      </c>
      <c r="F100" s="830">
        <f t="shared" si="75"/>
        <v>64</v>
      </c>
      <c r="G100" s="831">
        <v>0</v>
      </c>
      <c r="H100" s="26">
        <v>0</v>
      </c>
      <c r="I100" s="23">
        <v>0</v>
      </c>
      <c r="J100" s="242">
        <v>0</v>
      </c>
      <c r="K100" s="23">
        <v>0</v>
      </c>
      <c r="L100" s="808">
        <v>0</v>
      </c>
      <c r="M100" s="831">
        <v>0</v>
      </c>
      <c r="N100" s="808">
        <v>0</v>
      </c>
      <c r="O100" s="807">
        <v>0</v>
      </c>
      <c r="P100" s="808">
        <v>0</v>
      </c>
      <c r="Q100" s="807">
        <v>0</v>
      </c>
      <c r="R100" s="808">
        <v>0</v>
      </c>
      <c r="S100" s="807">
        <v>0</v>
      </c>
      <c r="T100" s="808">
        <v>0</v>
      </c>
      <c r="U100" s="807">
        <v>0</v>
      </c>
      <c r="V100" s="808">
        <v>0</v>
      </c>
      <c r="W100" s="807">
        <v>0</v>
      </c>
      <c r="X100" s="808">
        <v>2</v>
      </c>
      <c r="Y100" s="807">
        <v>1</v>
      </c>
      <c r="Z100" s="808">
        <v>0</v>
      </c>
      <c r="AA100" s="807">
        <v>0</v>
      </c>
      <c r="AB100" s="808">
        <v>1</v>
      </c>
      <c r="AC100" s="807">
        <v>2</v>
      </c>
      <c r="AD100" s="808">
        <v>0</v>
      </c>
      <c r="AE100" s="807">
        <v>4</v>
      </c>
      <c r="AF100" s="808">
        <v>22</v>
      </c>
      <c r="AG100" s="807">
        <v>21</v>
      </c>
      <c r="AH100" s="808">
        <v>31</v>
      </c>
      <c r="AI100" s="807">
        <v>0</v>
      </c>
      <c r="AJ100" s="808">
        <v>3</v>
      </c>
      <c r="AK100" s="807">
        <v>0</v>
      </c>
      <c r="AL100" s="808">
        <v>2</v>
      </c>
      <c r="AM100" s="807">
        <v>3</v>
      </c>
      <c r="AN100" s="809">
        <v>3</v>
      </c>
      <c r="AO100" s="832">
        <v>0</v>
      </c>
      <c r="AP100" s="24">
        <v>0</v>
      </c>
      <c r="AQ100" s="28">
        <v>95</v>
      </c>
      <c r="AR100" s="28">
        <v>0</v>
      </c>
      <c r="AS100" s="28"/>
      <c r="AT100" s="24">
        <v>0</v>
      </c>
      <c r="AU100" s="24">
        <v>0</v>
      </c>
      <c r="AV100" s="24">
        <v>0</v>
      </c>
      <c r="AW100" s="671" t="str">
        <f t="shared" si="72"/>
        <v/>
      </c>
      <c r="BU100" s="3"/>
      <c r="BV100" s="3"/>
      <c r="BW100" s="4"/>
      <c r="CA100" s="31" t="str">
        <f t="shared" si="76"/>
        <v/>
      </c>
      <c r="CB100" s="31" t="str">
        <f t="shared" si="77"/>
        <v/>
      </c>
      <c r="CC100" s="31" t="str">
        <f t="shared" si="78"/>
        <v/>
      </c>
      <c r="CD100" s="31" t="str">
        <f t="shared" si="79"/>
        <v/>
      </c>
      <c r="CE100" s="31" t="str">
        <f t="shared" si="80"/>
        <v/>
      </c>
      <c r="CF100" s="31" t="str">
        <f t="shared" si="81"/>
        <v/>
      </c>
      <c r="CG100" s="31" t="str">
        <f t="shared" si="82"/>
        <v/>
      </c>
      <c r="CH100" s="32">
        <f t="shared" si="83"/>
        <v>0</v>
      </c>
      <c r="CI100" s="32">
        <f t="shared" si="84"/>
        <v>0</v>
      </c>
      <c r="CJ100" s="32">
        <f t="shared" si="85"/>
        <v>0</v>
      </c>
      <c r="CK100" s="32">
        <f t="shared" si="86"/>
        <v>0</v>
      </c>
      <c r="CL100" s="32">
        <f t="shared" si="87"/>
        <v>0</v>
      </c>
      <c r="CM100" s="32">
        <f t="shared" si="88"/>
        <v>0</v>
      </c>
      <c r="CN100" s="32">
        <f t="shared" si="89"/>
        <v>0</v>
      </c>
    </row>
    <row r="101" spans="1:92" ht="16.350000000000001" customHeight="1" x14ac:dyDescent="0.2">
      <c r="A101" s="3284" t="s">
        <v>134</v>
      </c>
      <c r="B101" s="3285"/>
      <c r="C101" s="3286"/>
      <c r="D101" s="910">
        <f t="shared" si="73"/>
        <v>0</v>
      </c>
      <c r="E101" s="828">
        <f>SUM(Y101+AA101+AC101+AE101+AG101+AI101+AK101+AM101)</f>
        <v>0</v>
      </c>
      <c r="F101" s="830">
        <f>SUM(Z101+AB101+AD101+AF101+AH101+AJ101+AL101+AN101)</f>
        <v>0</v>
      </c>
      <c r="G101" s="911"/>
      <c r="H101" s="912"/>
      <c r="I101" s="911"/>
      <c r="J101" s="913"/>
      <c r="K101" s="911"/>
      <c r="L101" s="912"/>
      <c r="M101" s="911"/>
      <c r="N101" s="912"/>
      <c r="O101" s="914"/>
      <c r="P101" s="912"/>
      <c r="Q101" s="914"/>
      <c r="R101" s="912"/>
      <c r="S101" s="914"/>
      <c r="T101" s="912"/>
      <c r="U101" s="914"/>
      <c r="V101" s="912"/>
      <c r="W101" s="914"/>
      <c r="X101" s="912"/>
      <c r="Y101" s="807"/>
      <c r="Z101" s="808"/>
      <c r="AA101" s="807"/>
      <c r="AB101" s="808"/>
      <c r="AC101" s="807"/>
      <c r="AD101" s="808"/>
      <c r="AE101" s="807"/>
      <c r="AF101" s="808"/>
      <c r="AG101" s="807"/>
      <c r="AH101" s="808"/>
      <c r="AI101" s="807"/>
      <c r="AJ101" s="808"/>
      <c r="AK101" s="807"/>
      <c r="AL101" s="808"/>
      <c r="AM101" s="807"/>
      <c r="AN101" s="809"/>
      <c r="AO101" s="915"/>
      <c r="AP101" s="24">
        <v>0</v>
      </c>
      <c r="AQ101" s="28">
        <v>0</v>
      </c>
      <c r="AR101" s="28"/>
      <c r="AS101" s="28"/>
      <c r="AT101" s="24"/>
      <c r="AU101" s="24"/>
      <c r="AV101" s="24"/>
      <c r="AW101" s="671" t="str">
        <f t="shared" si="72"/>
        <v/>
      </c>
      <c r="BU101" s="3"/>
      <c r="BV101" s="3"/>
      <c r="BW101" s="4"/>
      <c r="CA101" s="31"/>
      <c r="CB101" s="31" t="str">
        <f t="shared" si="77"/>
        <v/>
      </c>
      <c r="CC101" s="31" t="str">
        <f t="shared" si="78"/>
        <v/>
      </c>
      <c r="CD101" s="31" t="str">
        <f t="shared" si="79"/>
        <v/>
      </c>
      <c r="CE101" s="31" t="str">
        <f t="shared" si="80"/>
        <v/>
      </c>
      <c r="CF101" s="31" t="str">
        <f t="shared" si="81"/>
        <v/>
      </c>
      <c r="CG101" s="31" t="str">
        <f t="shared" si="82"/>
        <v/>
      </c>
      <c r="CH101" s="32"/>
      <c r="CI101" s="32">
        <f t="shared" si="84"/>
        <v>0</v>
      </c>
      <c r="CJ101" s="32">
        <f t="shared" si="85"/>
        <v>0</v>
      </c>
      <c r="CK101" s="32">
        <f t="shared" si="86"/>
        <v>0</v>
      </c>
      <c r="CL101" s="32">
        <f t="shared" si="87"/>
        <v>0</v>
      </c>
      <c r="CM101" s="32">
        <f t="shared" si="88"/>
        <v>0</v>
      </c>
      <c r="CN101" s="32">
        <f t="shared" si="89"/>
        <v>0</v>
      </c>
    </row>
    <row r="102" spans="1:92" ht="16.350000000000001" customHeight="1" x14ac:dyDescent="0.2">
      <c r="A102" s="3292" t="s">
        <v>135</v>
      </c>
      <c r="B102" s="3292"/>
      <c r="C102" s="3292"/>
      <c r="D102" s="910">
        <f t="shared" si="73"/>
        <v>22</v>
      </c>
      <c r="E102" s="828">
        <f>SUM(G102+I102+K102+M102+O102+Q102+S102+U102+W102+Y102)</f>
        <v>8</v>
      </c>
      <c r="F102" s="830">
        <f>SUM(H102+J102+L102+N102+P102+R102+T102+V102+X102+Z102)</f>
        <v>14</v>
      </c>
      <c r="G102" s="831">
        <v>0</v>
      </c>
      <c r="H102" s="808">
        <v>0</v>
      </c>
      <c r="I102" s="831">
        <v>0</v>
      </c>
      <c r="J102" s="842">
        <v>0</v>
      </c>
      <c r="K102" s="23">
        <v>0</v>
      </c>
      <c r="L102" s="808">
        <v>0</v>
      </c>
      <c r="M102" s="831">
        <v>0</v>
      </c>
      <c r="N102" s="808">
        <v>0</v>
      </c>
      <c r="O102" s="807">
        <v>0</v>
      </c>
      <c r="P102" s="808">
        <v>0</v>
      </c>
      <c r="Q102" s="807">
        <v>0</v>
      </c>
      <c r="R102" s="808">
        <v>0</v>
      </c>
      <c r="S102" s="807">
        <v>0</v>
      </c>
      <c r="T102" s="808">
        <v>0</v>
      </c>
      <c r="U102" s="807">
        <v>0</v>
      </c>
      <c r="V102" s="808">
        <v>4</v>
      </c>
      <c r="W102" s="807">
        <v>0</v>
      </c>
      <c r="X102" s="808">
        <v>1</v>
      </c>
      <c r="Y102" s="807">
        <v>8</v>
      </c>
      <c r="Z102" s="808">
        <v>9</v>
      </c>
      <c r="AA102" s="914"/>
      <c r="AB102" s="912"/>
      <c r="AC102" s="914"/>
      <c r="AD102" s="912"/>
      <c r="AE102" s="914"/>
      <c r="AF102" s="912"/>
      <c r="AG102" s="914"/>
      <c r="AH102" s="912"/>
      <c r="AI102" s="914"/>
      <c r="AJ102" s="912"/>
      <c r="AK102" s="914"/>
      <c r="AL102" s="912"/>
      <c r="AM102" s="914"/>
      <c r="AN102" s="916"/>
      <c r="AO102" s="832">
        <v>0</v>
      </c>
      <c r="AP102" s="832">
        <v>0</v>
      </c>
      <c r="AQ102" s="811">
        <v>22</v>
      </c>
      <c r="AR102" s="917"/>
      <c r="AS102" s="811">
        <v>0</v>
      </c>
      <c r="AT102" s="832">
        <v>0</v>
      </c>
      <c r="AU102" s="832">
        <v>0</v>
      </c>
      <c r="AV102" s="832">
        <v>0</v>
      </c>
      <c r="AW102" s="671" t="str">
        <f t="shared" si="72"/>
        <v/>
      </c>
      <c r="BU102" s="3"/>
      <c r="BV102" s="3"/>
      <c r="BW102" s="4"/>
      <c r="CA102" s="31" t="str">
        <f t="shared" si="76"/>
        <v/>
      </c>
      <c r="CB102" s="31"/>
      <c r="CC102" s="31" t="str">
        <f t="shared" si="78"/>
        <v/>
      </c>
      <c r="CD102" s="31" t="str">
        <f t="shared" si="79"/>
        <v/>
      </c>
      <c r="CE102" s="31" t="str">
        <f t="shared" si="80"/>
        <v/>
      </c>
      <c r="CF102" s="31" t="str">
        <f t="shared" si="81"/>
        <v/>
      </c>
      <c r="CG102" s="31" t="str">
        <f t="shared" si="82"/>
        <v/>
      </c>
      <c r="CH102" s="32">
        <f t="shared" si="83"/>
        <v>0</v>
      </c>
      <c r="CI102" s="32"/>
      <c r="CJ102" s="32">
        <f t="shared" si="85"/>
        <v>0</v>
      </c>
      <c r="CK102" s="32">
        <f t="shared" si="86"/>
        <v>0</v>
      </c>
      <c r="CL102" s="32">
        <f t="shared" si="87"/>
        <v>0</v>
      </c>
      <c r="CM102" s="32">
        <f t="shared" si="88"/>
        <v>0</v>
      </c>
      <c r="CN102" s="32">
        <f t="shared" si="89"/>
        <v>0</v>
      </c>
    </row>
    <row r="103" spans="1:92" ht="16.350000000000001" customHeight="1" x14ac:dyDescent="0.2">
      <c r="A103" s="3293" t="s">
        <v>136</v>
      </c>
      <c r="B103" s="3084"/>
      <c r="C103" s="3294"/>
      <c r="D103" s="910">
        <f t="shared" si="73"/>
        <v>10</v>
      </c>
      <c r="E103" s="828">
        <f t="shared" si="74"/>
        <v>7</v>
      </c>
      <c r="F103" s="830">
        <f t="shared" si="75"/>
        <v>3</v>
      </c>
      <c r="G103" s="831">
        <v>0</v>
      </c>
      <c r="H103" s="808">
        <v>0</v>
      </c>
      <c r="I103" s="831">
        <v>0</v>
      </c>
      <c r="J103" s="842">
        <v>0</v>
      </c>
      <c r="K103" s="23">
        <v>0</v>
      </c>
      <c r="L103" s="808">
        <v>0</v>
      </c>
      <c r="M103" s="831">
        <v>0</v>
      </c>
      <c r="N103" s="808">
        <v>0</v>
      </c>
      <c r="O103" s="807">
        <v>0</v>
      </c>
      <c r="P103" s="808">
        <v>0</v>
      </c>
      <c r="Q103" s="807">
        <v>0</v>
      </c>
      <c r="R103" s="808">
        <v>0</v>
      </c>
      <c r="S103" s="807">
        <v>0</v>
      </c>
      <c r="T103" s="808">
        <v>1</v>
      </c>
      <c r="U103" s="807">
        <v>0</v>
      </c>
      <c r="V103" s="808">
        <v>0</v>
      </c>
      <c r="W103" s="807">
        <v>2</v>
      </c>
      <c r="X103" s="808">
        <v>0</v>
      </c>
      <c r="Y103" s="807">
        <v>4</v>
      </c>
      <c r="Z103" s="808">
        <v>2</v>
      </c>
      <c r="AA103" s="807">
        <v>1</v>
      </c>
      <c r="AB103" s="808">
        <v>0</v>
      </c>
      <c r="AC103" s="807">
        <v>0</v>
      </c>
      <c r="AD103" s="808">
        <v>0</v>
      </c>
      <c r="AE103" s="807">
        <v>0</v>
      </c>
      <c r="AF103" s="808">
        <v>0</v>
      </c>
      <c r="AG103" s="807">
        <v>0</v>
      </c>
      <c r="AH103" s="808">
        <v>0</v>
      </c>
      <c r="AI103" s="807">
        <v>0</v>
      </c>
      <c r="AJ103" s="808">
        <v>0</v>
      </c>
      <c r="AK103" s="807">
        <v>0</v>
      </c>
      <c r="AL103" s="808">
        <v>0</v>
      </c>
      <c r="AM103" s="807">
        <v>0</v>
      </c>
      <c r="AN103" s="809">
        <v>0</v>
      </c>
      <c r="AO103" s="832">
        <v>0</v>
      </c>
      <c r="AP103" s="832">
        <v>0</v>
      </c>
      <c r="AQ103" s="811">
        <v>10</v>
      </c>
      <c r="AR103" s="28">
        <v>0</v>
      </c>
      <c r="AS103" s="811"/>
      <c r="AT103" s="832">
        <v>0</v>
      </c>
      <c r="AU103" s="832">
        <v>0</v>
      </c>
      <c r="AV103" s="832">
        <v>0</v>
      </c>
      <c r="AW103" s="671" t="str">
        <f t="shared" si="72"/>
        <v/>
      </c>
      <c r="BU103" s="3"/>
      <c r="BV103" s="3"/>
      <c r="BW103" s="4"/>
      <c r="CA103" s="31" t="str">
        <f t="shared" si="76"/>
        <v/>
      </c>
      <c r="CB103" s="31" t="str">
        <f t="shared" si="77"/>
        <v/>
      </c>
      <c r="CC103" s="31" t="str">
        <f t="shared" si="78"/>
        <v/>
      </c>
      <c r="CD103" s="31" t="str">
        <f t="shared" si="79"/>
        <v/>
      </c>
      <c r="CE103" s="31" t="str">
        <f t="shared" si="80"/>
        <v/>
      </c>
      <c r="CF103" s="31" t="str">
        <f t="shared" si="81"/>
        <v/>
      </c>
      <c r="CG103" s="31" t="str">
        <f t="shared" si="82"/>
        <v/>
      </c>
      <c r="CH103" s="32">
        <f t="shared" si="83"/>
        <v>0</v>
      </c>
      <c r="CI103" s="32">
        <f t="shared" si="84"/>
        <v>0</v>
      </c>
      <c r="CJ103" s="32">
        <f t="shared" si="85"/>
        <v>0</v>
      </c>
      <c r="CK103" s="32">
        <f t="shared" si="86"/>
        <v>0</v>
      </c>
      <c r="CL103" s="32">
        <f t="shared" si="87"/>
        <v>0</v>
      </c>
      <c r="CM103" s="32">
        <f t="shared" si="88"/>
        <v>0</v>
      </c>
      <c r="CN103" s="32">
        <f t="shared" si="89"/>
        <v>0</v>
      </c>
    </row>
    <row r="104" spans="1:92" ht="16.350000000000001" customHeight="1" x14ac:dyDescent="0.2">
      <c r="A104" s="3293" t="s">
        <v>137</v>
      </c>
      <c r="B104" s="3084"/>
      <c r="C104" s="3294"/>
      <c r="D104" s="910">
        <f t="shared" si="73"/>
        <v>15</v>
      </c>
      <c r="E104" s="828">
        <f t="shared" si="74"/>
        <v>3</v>
      </c>
      <c r="F104" s="830">
        <f t="shared" si="75"/>
        <v>12</v>
      </c>
      <c r="G104" s="831">
        <v>0</v>
      </c>
      <c r="H104" s="808">
        <v>0</v>
      </c>
      <c r="I104" s="831">
        <v>0</v>
      </c>
      <c r="J104" s="842">
        <v>0</v>
      </c>
      <c r="K104" s="23">
        <v>0</v>
      </c>
      <c r="L104" s="808">
        <v>0</v>
      </c>
      <c r="M104" s="831">
        <v>0</v>
      </c>
      <c r="N104" s="808">
        <v>0</v>
      </c>
      <c r="O104" s="807">
        <v>0</v>
      </c>
      <c r="P104" s="808">
        <v>0</v>
      </c>
      <c r="Q104" s="807">
        <v>0</v>
      </c>
      <c r="R104" s="808">
        <v>0</v>
      </c>
      <c r="S104" s="807">
        <v>0</v>
      </c>
      <c r="T104" s="808">
        <v>0</v>
      </c>
      <c r="U104" s="807">
        <v>0</v>
      </c>
      <c r="V104" s="808">
        <v>0</v>
      </c>
      <c r="W104" s="807">
        <v>0</v>
      </c>
      <c r="X104" s="808">
        <v>0</v>
      </c>
      <c r="Y104" s="807">
        <v>1</v>
      </c>
      <c r="Z104" s="808">
        <v>2</v>
      </c>
      <c r="AA104" s="807">
        <v>0</v>
      </c>
      <c r="AB104" s="808">
        <v>1</v>
      </c>
      <c r="AC104" s="807">
        <v>0</v>
      </c>
      <c r="AD104" s="808">
        <v>1</v>
      </c>
      <c r="AE104" s="807">
        <v>0</v>
      </c>
      <c r="AF104" s="808">
        <v>2</v>
      </c>
      <c r="AG104" s="807">
        <v>1</v>
      </c>
      <c r="AH104" s="808">
        <v>2</v>
      </c>
      <c r="AI104" s="807">
        <v>0</v>
      </c>
      <c r="AJ104" s="808">
        <v>3</v>
      </c>
      <c r="AK104" s="807">
        <v>0</v>
      </c>
      <c r="AL104" s="808">
        <v>1</v>
      </c>
      <c r="AM104" s="807">
        <v>1</v>
      </c>
      <c r="AN104" s="809">
        <v>0</v>
      </c>
      <c r="AO104" s="832">
        <v>0</v>
      </c>
      <c r="AP104" s="832">
        <v>0</v>
      </c>
      <c r="AQ104" s="811">
        <v>15</v>
      </c>
      <c r="AR104" s="28">
        <v>0</v>
      </c>
      <c r="AS104" s="811">
        <v>0</v>
      </c>
      <c r="AT104" s="832">
        <v>0</v>
      </c>
      <c r="AU104" s="832">
        <v>0</v>
      </c>
      <c r="AV104" s="832">
        <v>0</v>
      </c>
      <c r="AW104" s="671" t="str">
        <f t="shared" si="72"/>
        <v/>
      </c>
      <c r="BU104" s="3"/>
      <c r="BV104" s="3"/>
      <c r="BW104" s="4"/>
      <c r="CA104" s="31" t="str">
        <f t="shared" si="76"/>
        <v/>
      </c>
      <c r="CB104" s="31" t="str">
        <f t="shared" si="77"/>
        <v/>
      </c>
      <c r="CC104" s="31" t="str">
        <f t="shared" si="78"/>
        <v/>
      </c>
      <c r="CD104" s="31" t="str">
        <f t="shared" si="79"/>
        <v/>
      </c>
      <c r="CE104" s="31" t="str">
        <f t="shared" si="80"/>
        <v/>
      </c>
      <c r="CF104" s="31" t="str">
        <f t="shared" si="81"/>
        <v/>
      </c>
      <c r="CG104" s="31" t="str">
        <f t="shared" si="82"/>
        <v/>
      </c>
      <c r="CH104" s="32">
        <f t="shared" si="83"/>
        <v>0</v>
      </c>
      <c r="CI104" s="32">
        <f t="shared" si="84"/>
        <v>0</v>
      </c>
      <c r="CJ104" s="32">
        <f t="shared" si="85"/>
        <v>0</v>
      </c>
      <c r="CK104" s="32">
        <f t="shared" si="86"/>
        <v>0</v>
      </c>
      <c r="CL104" s="32">
        <f t="shared" si="87"/>
        <v>0</v>
      </c>
      <c r="CM104" s="32">
        <f t="shared" si="88"/>
        <v>0</v>
      </c>
      <c r="CN104" s="32">
        <f t="shared" si="89"/>
        <v>0</v>
      </c>
    </row>
    <row r="105" spans="1:92" ht="16.350000000000001" customHeight="1" x14ac:dyDescent="0.2">
      <c r="A105" s="3292" t="s">
        <v>138</v>
      </c>
      <c r="B105" s="3292"/>
      <c r="C105" s="3292"/>
      <c r="D105" s="910">
        <f t="shared" si="73"/>
        <v>19</v>
      </c>
      <c r="E105" s="828">
        <f t="shared" si="74"/>
        <v>3</v>
      </c>
      <c r="F105" s="830">
        <f t="shared" si="75"/>
        <v>16</v>
      </c>
      <c r="G105" s="831">
        <v>0</v>
      </c>
      <c r="H105" s="808">
        <v>0</v>
      </c>
      <c r="I105" s="831">
        <v>0</v>
      </c>
      <c r="J105" s="842">
        <v>0</v>
      </c>
      <c r="K105" s="831">
        <v>0</v>
      </c>
      <c r="L105" s="808">
        <v>0</v>
      </c>
      <c r="M105" s="831">
        <v>0</v>
      </c>
      <c r="N105" s="808">
        <v>0</v>
      </c>
      <c r="O105" s="807">
        <v>0</v>
      </c>
      <c r="P105" s="808">
        <v>0</v>
      </c>
      <c r="Q105" s="807">
        <v>0</v>
      </c>
      <c r="R105" s="808">
        <v>0</v>
      </c>
      <c r="S105" s="807">
        <v>0</v>
      </c>
      <c r="T105" s="808">
        <v>0</v>
      </c>
      <c r="U105" s="807">
        <v>0</v>
      </c>
      <c r="V105" s="808">
        <v>0</v>
      </c>
      <c r="W105" s="807">
        <v>0</v>
      </c>
      <c r="X105" s="808">
        <v>3</v>
      </c>
      <c r="Y105" s="807">
        <v>3</v>
      </c>
      <c r="Z105" s="808">
        <v>11</v>
      </c>
      <c r="AA105" s="807">
        <v>0</v>
      </c>
      <c r="AB105" s="808">
        <v>2</v>
      </c>
      <c r="AC105" s="807">
        <v>0</v>
      </c>
      <c r="AD105" s="808">
        <v>0</v>
      </c>
      <c r="AE105" s="807">
        <v>0</v>
      </c>
      <c r="AF105" s="808">
        <v>0</v>
      </c>
      <c r="AG105" s="807">
        <v>0</v>
      </c>
      <c r="AH105" s="808">
        <v>0</v>
      </c>
      <c r="AI105" s="807">
        <v>0</v>
      </c>
      <c r="AJ105" s="808">
        <v>0</v>
      </c>
      <c r="AK105" s="807">
        <v>0</v>
      </c>
      <c r="AL105" s="808">
        <v>0</v>
      </c>
      <c r="AM105" s="807">
        <v>0</v>
      </c>
      <c r="AN105" s="809">
        <v>0</v>
      </c>
      <c r="AO105" s="832">
        <v>0</v>
      </c>
      <c r="AP105" s="832">
        <v>0</v>
      </c>
      <c r="AQ105" s="811">
        <v>19</v>
      </c>
      <c r="AR105" s="28">
        <v>0</v>
      </c>
      <c r="AS105" s="811"/>
      <c r="AT105" s="832">
        <v>0</v>
      </c>
      <c r="AU105" s="832">
        <v>0</v>
      </c>
      <c r="AV105" s="832">
        <v>0</v>
      </c>
      <c r="AW105" s="671" t="str">
        <f t="shared" si="72"/>
        <v/>
      </c>
      <c r="BU105" s="3"/>
      <c r="BV105" s="3"/>
      <c r="BW105" s="4"/>
      <c r="CA105" s="31" t="str">
        <f t="shared" si="76"/>
        <v/>
      </c>
      <c r="CB105" s="31" t="str">
        <f t="shared" si="77"/>
        <v/>
      </c>
      <c r="CC105" s="31" t="str">
        <f t="shared" si="78"/>
        <v/>
      </c>
      <c r="CD105" s="31" t="str">
        <f t="shared" si="79"/>
        <v/>
      </c>
      <c r="CE105" s="31" t="str">
        <f t="shared" si="80"/>
        <v/>
      </c>
      <c r="CF105" s="31" t="str">
        <f t="shared" si="81"/>
        <v/>
      </c>
      <c r="CG105" s="31" t="str">
        <f t="shared" si="82"/>
        <v/>
      </c>
      <c r="CH105" s="32">
        <f t="shared" si="83"/>
        <v>0</v>
      </c>
      <c r="CI105" s="32">
        <f t="shared" si="84"/>
        <v>0</v>
      </c>
      <c r="CJ105" s="32">
        <f t="shared" si="85"/>
        <v>0</v>
      </c>
      <c r="CK105" s="32">
        <f t="shared" si="86"/>
        <v>0</v>
      </c>
      <c r="CL105" s="32">
        <f t="shared" si="87"/>
        <v>0</v>
      </c>
      <c r="CM105" s="32">
        <f t="shared" si="88"/>
        <v>0</v>
      </c>
      <c r="CN105" s="32">
        <f t="shared" si="89"/>
        <v>0</v>
      </c>
    </row>
    <row r="106" spans="1:92" ht="16.350000000000001" customHeight="1" x14ac:dyDescent="0.2">
      <c r="A106" s="3292" t="s">
        <v>139</v>
      </c>
      <c r="B106" s="3292"/>
      <c r="C106" s="3292"/>
      <c r="D106" s="910">
        <f t="shared" si="73"/>
        <v>0</v>
      </c>
      <c r="E106" s="828">
        <f t="shared" si="74"/>
        <v>0</v>
      </c>
      <c r="F106" s="830">
        <f t="shared" si="75"/>
        <v>0</v>
      </c>
      <c r="G106" s="831"/>
      <c r="H106" s="808"/>
      <c r="I106" s="831"/>
      <c r="J106" s="842"/>
      <c r="K106" s="831"/>
      <c r="L106" s="808"/>
      <c r="M106" s="831"/>
      <c r="N106" s="808"/>
      <c r="O106" s="807"/>
      <c r="P106" s="808"/>
      <c r="Q106" s="807"/>
      <c r="R106" s="808"/>
      <c r="S106" s="807"/>
      <c r="T106" s="808"/>
      <c r="U106" s="807"/>
      <c r="V106" s="808"/>
      <c r="W106" s="807"/>
      <c r="X106" s="808"/>
      <c r="Y106" s="807"/>
      <c r="Z106" s="808"/>
      <c r="AA106" s="807"/>
      <c r="AB106" s="808"/>
      <c r="AC106" s="807"/>
      <c r="AD106" s="808"/>
      <c r="AE106" s="807"/>
      <c r="AF106" s="808"/>
      <c r="AG106" s="807"/>
      <c r="AH106" s="808"/>
      <c r="AI106" s="807"/>
      <c r="AJ106" s="808"/>
      <c r="AK106" s="807"/>
      <c r="AL106" s="808"/>
      <c r="AM106" s="807"/>
      <c r="AN106" s="809"/>
      <c r="AO106" s="832"/>
      <c r="AP106" s="832">
        <v>0</v>
      </c>
      <c r="AQ106" s="811">
        <v>0</v>
      </c>
      <c r="AR106" s="28"/>
      <c r="AS106" s="811"/>
      <c r="AT106" s="832"/>
      <c r="AU106" s="832"/>
      <c r="AV106" s="832"/>
      <c r="AW106" s="671" t="str">
        <f t="shared" si="72"/>
        <v/>
      </c>
      <c r="BU106" s="3"/>
      <c r="BV106" s="3"/>
      <c r="BW106" s="4"/>
      <c r="CA106" s="31" t="str">
        <f t="shared" si="76"/>
        <v/>
      </c>
      <c r="CB106" s="31" t="str">
        <f t="shared" si="77"/>
        <v/>
      </c>
      <c r="CC106" s="31" t="str">
        <f t="shared" si="78"/>
        <v/>
      </c>
      <c r="CD106" s="31" t="str">
        <f t="shared" si="79"/>
        <v/>
      </c>
      <c r="CE106" s="31" t="str">
        <f t="shared" si="80"/>
        <v/>
      </c>
      <c r="CF106" s="31" t="str">
        <f t="shared" si="81"/>
        <v/>
      </c>
      <c r="CG106" s="31" t="str">
        <f t="shared" si="82"/>
        <v/>
      </c>
      <c r="CH106" s="32">
        <f t="shared" si="83"/>
        <v>0</v>
      </c>
      <c r="CI106" s="32">
        <f t="shared" si="84"/>
        <v>0</v>
      </c>
      <c r="CJ106" s="32">
        <f t="shared" si="85"/>
        <v>0</v>
      </c>
      <c r="CK106" s="32">
        <f t="shared" si="86"/>
        <v>0</v>
      </c>
      <c r="CL106" s="32">
        <f t="shared" si="87"/>
        <v>0</v>
      </c>
      <c r="CM106" s="32">
        <f t="shared" si="88"/>
        <v>0</v>
      </c>
      <c r="CN106" s="32">
        <f t="shared" si="89"/>
        <v>0</v>
      </c>
    </row>
    <row r="107" spans="1:92" ht="16.350000000000001" customHeight="1" x14ac:dyDescent="0.2">
      <c r="A107" s="3292" t="s">
        <v>140</v>
      </c>
      <c r="B107" s="3292"/>
      <c r="C107" s="3292"/>
      <c r="D107" s="910">
        <f t="shared" si="73"/>
        <v>0</v>
      </c>
      <c r="E107" s="828">
        <f>SUM(G107+I107+K107+M107+O107+Q107+S107+U107+W107)</f>
        <v>0</v>
      </c>
      <c r="F107" s="830">
        <f>SUM(H107+J107+L107+N107+P107+R107+T107+V107+X107)</f>
        <v>0</v>
      </c>
      <c r="G107" s="918"/>
      <c r="H107" s="808"/>
      <c r="I107" s="918"/>
      <c r="J107" s="842"/>
      <c r="K107" s="831"/>
      <c r="L107" s="808"/>
      <c r="M107" s="831"/>
      <c r="N107" s="808"/>
      <c r="O107" s="807"/>
      <c r="P107" s="808"/>
      <c r="Q107" s="807"/>
      <c r="R107" s="808"/>
      <c r="S107" s="807"/>
      <c r="T107" s="808"/>
      <c r="U107" s="807"/>
      <c r="V107" s="808"/>
      <c r="W107" s="807"/>
      <c r="X107" s="808"/>
      <c r="Y107" s="914"/>
      <c r="Z107" s="912"/>
      <c r="AA107" s="914"/>
      <c r="AB107" s="912"/>
      <c r="AC107" s="914"/>
      <c r="AD107" s="912"/>
      <c r="AE107" s="914"/>
      <c r="AF107" s="912"/>
      <c r="AG107" s="914"/>
      <c r="AH107" s="912"/>
      <c r="AI107" s="914"/>
      <c r="AJ107" s="912"/>
      <c r="AK107" s="914"/>
      <c r="AL107" s="912"/>
      <c r="AM107" s="914"/>
      <c r="AN107" s="916"/>
      <c r="AO107" s="832"/>
      <c r="AP107" s="832">
        <v>0</v>
      </c>
      <c r="AQ107" s="811">
        <v>0</v>
      </c>
      <c r="AR107" s="917"/>
      <c r="AS107" s="811"/>
      <c r="AT107" s="832"/>
      <c r="AU107" s="832"/>
      <c r="AV107" s="832"/>
      <c r="AW107" s="671" t="str">
        <f t="shared" si="72"/>
        <v/>
      </c>
      <c r="BU107" s="3"/>
      <c r="BV107" s="3"/>
      <c r="BW107" s="4"/>
      <c r="CA107" s="31" t="str">
        <f t="shared" si="76"/>
        <v/>
      </c>
      <c r="CB107" s="31"/>
      <c r="CC107" s="31" t="str">
        <f t="shared" si="78"/>
        <v/>
      </c>
      <c r="CD107" s="31" t="str">
        <f t="shared" si="79"/>
        <v/>
      </c>
      <c r="CE107" s="31" t="str">
        <f t="shared" si="80"/>
        <v/>
      </c>
      <c r="CF107" s="31" t="str">
        <f t="shared" si="81"/>
        <v/>
      </c>
      <c r="CG107" s="31" t="str">
        <f t="shared" si="82"/>
        <v/>
      </c>
      <c r="CH107" s="32">
        <f t="shared" si="83"/>
        <v>0</v>
      </c>
      <c r="CI107" s="32"/>
      <c r="CJ107" s="32">
        <f t="shared" si="85"/>
        <v>0</v>
      </c>
      <c r="CK107" s="32">
        <f t="shared" si="86"/>
        <v>0</v>
      </c>
      <c r="CL107" s="32">
        <f t="shared" si="87"/>
        <v>0</v>
      </c>
      <c r="CM107" s="32">
        <f t="shared" si="88"/>
        <v>0</v>
      </c>
      <c r="CN107" s="32">
        <f t="shared" si="89"/>
        <v>0</v>
      </c>
    </row>
    <row r="108" spans="1:92" ht="16.350000000000001" customHeight="1" x14ac:dyDescent="0.2">
      <c r="A108" s="3292" t="s">
        <v>141</v>
      </c>
      <c r="B108" s="3292"/>
      <c r="C108" s="3292"/>
      <c r="D108" s="910">
        <f t="shared" si="73"/>
        <v>17</v>
      </c>
      <c r="E108" s="828">
        <f>SUM(Q108+S108+U108+W108+Y108+AA108+AC108+AE108+AG108+AI108+AK108+AM108)</f>
        <v>1</v>
      </c>
      <c r="F108" s="830">
        <f>SUM(R108+T108+V108+X108+Z108+AB108+AD108+AF108+AH108+AJ108+AL108+AN108)</f>
        <v>16</v>
      </c>
      <c r="G108" s="839"/>
      <c r="H108" s="840"/>
      <c r="I108" s="839"/>
      <c r="J108" s="919"/>
      <c r="K108" s="839"/>
      <c r="L108" s="840"/>
      <c r="M108" s="839"/>
      <c r="N108" s="840"/>
      <c r="O108" s="849"/>
      <c r="P108" s="840"/>
      <c r="Q108" s="807">
        <v>0</v>
      </c>
      <c r="R108" s="808">
        <v>0</v>
      </c>
      <c r="S108" s="807">
        <v>0</v>
      </c>
      <c r="T108" s="808">
        <v>0</v>
      </c>
      <c r="U108" s="807">
        <v>0</v>
      </c>
      <c r="V108" s="808">
        <v>0</v>
      </c>
      <c r="W108" s="807">
        <v>0</v>
      </c>
      <c r="X108" s="808">
        <v>0</v>
      </c>
      <c r="Y108" s="807">
        <v>0</v>
      </c>
      <c r="Z108" s="808">
        <v>0</v>
      </c>
      <c r="AA108" s="807">
        <v>0</v>
      </c>
      <c r="AB108" s="808">
        <v>1</v>
      </c>
      <c r="AC108" s="807">
        <v>0</v>
      </c>
      <c r="AD108" s="808">
        <v>4</v>
      </c>
      <c r="AE108" s="807">
        <v>0</v>
      </c>
      <c r="AF108" s="808">
        <v>4</v>
      </c>
      <c r="AG108" s="807">
        <v>0</v>
      </c>
      <c r="AH108" s="808">
        <v>6</v>
      </c>
      <c r="AI108" s="807">
        <v>0</v>
      </c>
      <c r="AJ108" s="808">
        <v>1</v>
      </c>
      <c r="AK108" s="807">
        <v>1</v>
      </c>
      <c r="AL108" s="808">
        <v>0</v>
      </c>
      <c r="AM108" s="807">
        <v>0</v>
      </c>
      <c r="AN108" s="809">
        <v>0</v>
      </c>
      <c r="AO108" s="832">
        <v>0</v>
      </c>
      <c r="AP108" s="832">
        <v>0</v>
      </c>
      <c r="AQ108" s="811">
        <v>17</v>
      </c>
      <c r="AR108" s="811">
        <v>0</v>
      </c>
      <c r="AS108" s="811"/>
      <c r="AT108" s="832">
        <v>0</v>
      </c>
      <c r="AU108" s="832">
        <v>0</v>
      </c>
      <c r="AV108" s="832">
        <v>0</v>
      </c>
      <c r="AW108" s="671" t="str">
        <f t="shared" si="72"/>
        <v/>
      </c>
      <c r="BU108" s="3"/>
      <c r="BV108" s="3"/>
      <c r="BW108" s="4"/>
      <c r="CA108" s="31" t="str">
        <f t="shared" si="76"/>
        <v/>
      </c>
      <c r="CB108" s="31" t="str">
        <f t="shared" si="77"/>
        <v/>
      </c>
      <c r="CC108" s="31" t="str">
        <f t="shared" si="78"/>
        <v/>
      </c>
      <c r="CD108" s="31" t="str">
        <f t="shared" si="79"/>
        <v/>
      </c>
      <c r="CE108" s="31" t="str">
        <f t="shared" si="80"/>
        <v/>
      </c>
      <c r="CF108" s="31" t="str">
        <f t="shared" si="81"/>
        <v/>
      </c>
      <c r="CG108" s="31" t="str">
        <f t="shared" si="82"/>
        <v/>
      </c>
      <c r="CH108" s="32">
        <f t="shared" si="83"/>
        <v>0</v>
      </c>
      <c r="CI108" s="32">
        <f t="shared" si="84"/>
        <v>0</v>
      </c>
      <c r="CJ108" s="32">
        <f t="shared" si="85"/>
        <v>0</v>
      </c>
      <c r="CK108" s="32">
        <f t="shared" si="86"/>
        <v>0</v>
      </c>
      <c r="CL108" s="32">
        <f t="shared" si="87"/>
        <v>0</v>
      </c>
      <c r="CM108" s="32">
        <f t="shared" si="88"/>
        <v>0</v>
      </c>
      <c r="CN108" s="32">
        <f t="shared" si="89"/>
        <v>0</v>
      </c>
    </row>
    <row r="109" spans="1:92" ht="16.350000000000001" customHeight="1" x14ac:dyDescent="0.2">
      <c r="A109" s="3292" t="s">
        <v>142</v>
      </c>
      <c r="B109" s="3292"/>
      <c r="C109" s="3292"/>
      <c r="D109" s="910">
        <f t="shared" si="73"/>
        <v>12</v>
      </c>
      <c r="E109" s="828">
        <f t="shared" ref="E109:F110" si="90">SUM(Q109+S109+U109+W109+Y109+AA109+AC109+AE109+AG109+AI109+AK109+AM109)</f>
        <v>3</v>
      </c>
      <c r="F109" s="830">
        <f t="shared" si="90"/>
        <v>9</v>
      </c>
      <c r="G109" s="839"/>
      <c r="H109" s="840"/>
      <c r="I109" s="839"/>
      <c r="J109" s="919"/>
      <c r="K109" s="839"/>
      <c r="L109" s="840"/>
      <c r="M109" s="839"/>
      <c r="N109" s="840"/>
      <c r="O109" s="849"/>
      <c r="P109" s="840"/>
      <c r="Q109" s="807">
        <v>0</v>
      </c>
      <c r="R109" s="808">
        <v>0</v>
      </c>
      <c r="S109" s="807">
        <v>0</v>
      </c>
      <c r="T109" s="808">
        <v>0</v>
      </c>
      <c r="U109" s="807">
        <v>0</v>
      </c>
      <c r="V109" s="808">
        <v>0</v>
      </c>
      <c r="W109" s="807">
        <v>0</v>
      </c>
      <c r="X109" s="808">
        <v>0</v>
      </c>
      <c r="Y109" s="807">
        <v>1</v>
      </c>
      <c r="Z109" s="808">
        <v>0</v>
      </c>
      <c r="AA109" s="807">
        <v>0</v>
      </c>
      <c r="AB109" s="808">
        <v>3</v>
      </c>
      <c r="AC109" s="807">
        <v>0</v>
      </c>
      <c r="AD109" s="808">
        <v>1</v>
      </c>
      <c r="AE109" s="807">
        <v>1</v>
      </c>
      <c r="AF109" s="808">
        <v>3</v>
      </c>
      <c r="AG109" s="807">
        <v>1</v>
      </c>
      <c r="AH109" s="808">
        <v>2</v>
      </c>
      <c r="AI109" s="807">
        <v>0</v>
      </c>
      <c r="AJ109" s="808">
        <v>0</v>
      </c>
      <c r="AK109" s="807">
        <v>0</v>
      </c>
      <c r="AL109" s="808">
        <v>0</v>
      </c>
      <c r="AM109" s="807">
        <v>0</v>
      </c>
      <c r="AN109" s="809">
        <v>0</v>
      </c>
      <c r="AO109" s="832">
        <v>0</v>
      </c>
      <c r="AP109" s="832">
        <v>0</v>
      </c>
      <c r="AQ109" s="811">
        <v>12</v>
      </c>
      <c r="AR109" s="811">
        <v>0</v>
      </c>
      <c r="AS109" s="811"/>
      <c r="AT109" s="832">
        <v>0</v>
      </c>
      <c r="AU109" s="832">
        <v>0</v>
      </c>
      <c r="AV109" s="832">
        <v>0</v>
      </c>
      <c r="AW109" s="671" t="str">
        <f t="shared" si="72"/>
        <v/>
      </c>
      <c r="BU109" s="3"/>
      <c r="BV109" s="3"/>
      <c r="BW109" s="4"/>
      <c r="CA109" s="31" t="str">
        <f t="shared" si="76"/>
        <v/>
      </c>
      <c r="CB109" s="31" t="str">
        <f t="shared" si="77"/>
        <v/>
      </c>
      <c r="CC109" s="31" t="str">
        <f t="shared" si="78"/>
        <v/>
      </c>
      <c r="CD109" s="31" t="str">
        <f t="shared" si="79"/>
        <v/>
      </c>
      <c r="CE109" s="31" t="str">
        <f t="shared" si="80"/>
        <v/>
      </c>
      <c r="CF109" s="31" t="str">
        <f t="shared" si="81"/>
        <v/>
      </c>
      <c r="CG109" s="31" t="str">
        <f t="shared" si="82"/>
        <v/>
      </c>
      <c r="CH109" s="32">
        <f t="shared" si="83"/>
        <v>0</v>
      </c>
      <c r="CI109" s="32">
        <f t="shared" si="84"/>
        <v>0</v>
      </c>
      <c r="CJ109" s="32">
        <f t="shared" si="85"/>
        <v>0</v>
      </c>
      <c r="CK109" s="32">
        <f t="shared" si="86"/>
        <v>0</v>
      </c>
      <c r="CL109" s="32">
        <f t="shared" si="87"/>
        <v>0</v>
      </c>
      <c r="CM109" s="32">
        <f t="shared" si="88"/>
        <v>0</v>
      </c>
      <c r="CN109" s="32">
        <f t="shared" si="89"/>
        <v>0</v>
      </c>
    </row>
    <row r="110" spans="1:92" ht="16.350000000000001" customHeight="1" x14ac:dyDescent="0.2">
      <c r="A110" s="3292" t="s">
        <v>143</v>
      </c>
      <c r="B110" s="3292"/>
      <c r="C110" s="3292"/>
      <c r="D110" s="910">
        <f t="shared" si="73"/>
        <v>10</v>
      </c>
      <c r="E110" s="828">
        <f t="shared" si="90"/>
        <v>3</v>
      </c>
      <c r="F110" s="830">
        <f t="shared" si="90"/>
        <v>7</v>
      </c>
      <c r="G110" s="839"/>
      <c r="H110" s="840"/>
      <c r="I110" s="839"/>
      <c r="J110" s="919"/>
      <c r="K110" s="839"/>
      <c r="L110" s="840"/>
      <c r="M110" s="839"/>
      <c r="N110" s="840"/>
      <c r="O110" s="849"/>
      <c r="P110" s="840"/>
      <c r="Q110" s="807">
        <v>0</v>
      </c>
      <c r="R110" s="808">
        <v>0</v>
      </c>
      <c r="S110" s="807">
        <v>0</v>
      </c>
      <c r="T110" s="808">
        <v>0</v>
      </c>
      <c r="U110" s="807">
        <v>0</v>
      </c>
      <c r="V110" s="808">
        <v>0</v>
      </c>
      <c r="W110" s="807">
        <v>0</v>
      </c>
      <c r="X110" s="808">
        <v>0</v>
      </c>
      <c r="Y110" s="807">
        <v>0</v>
      </c>
      <c r="Z110" s="808">
        <v>0</v>
      </c>
      <c r="AA110" s="807">
        <v>1</v>
      </c>
      <c r="AB110" s="808">
        <v>0</v>
      </c>
      <c r="AC110" s="807">
        <v>0</v>
      </c>
      <c r="AD110" s="808">
        <v>3</v>
      </c>
      <c r="AE110" s="807">
        <v>2</v>
      </c>
      <c r="AF110" s="808">
        <v>4</v>
      </c>
      <c r="AG110" s="807">
        <v>0</v>
      </c>
      <c r="AH110" s="808">
        <v>0</v>
      </c>
      <c r="AI110" s="807">
        <v>0</v>
      </c>
      <c r="AJ110" s="808">
        <v>0</v>
      </c>
      <c r="AK110" s="807">
        <v>0</v>
      </c>
      <c r="AL110" s="808">
        <v>0</v>
      </c>
      <c r="AM110" s="807">
        <v>0</v>
      </c>
      <c r="AN110" s="809">
        <v>0</v>
      </c>
      <c r="AO110" s="832">
        <v>0</v>
      </c>
      <c r="AP110" s="832">
        <v>0</v>
      </c>
      <c r="AQ110" s="811">
        <v>10</v>
      </c>
      <c r="AR110" s="811">
        <v>0</v>
      </c>
      <c r="AS110" s="811"/>
      <c r="AT110" s="832">
        <v>0</v>
      </c>
      <c r="AU110" s="832">
        <v>0</v>
      </c>
      <c r="AV110" s="832">
        <v>0</v>
      </c>
      <c r="AW110" s="671" t="str">
        <f t="shared" si="72"/>
        <v/>
      </c>
      <c r="BU110" s="3"/>
      <c r="BV110" s="3"/>
      <c r="BW110" s="4"/>
      <c r="CA110" s="31" t="str">
        <f t="shared" si="76"/>
        <v/>
      </c>
      <c r="CB110" s="31" t="str">
        <f t="shared" si="77"/>
        <v/>
      </c>
      <c r="CC110" s="31" t="str">
        <f t="shared" si="78"/>
        <v/>
      </c>
      <c r="CD110" s="31" t="str">
        <f t="shared" si="79"/>
        <v/>
      </c>
      <c r="CE110" s="31" t="str">
        <f t="shared" si="80"/>
        <v/>
      </c>
      <c r="CF110" s="31" t="str">
        <f t="shared" si="81"/>
        <v/>
      </c>
      <c r="CG110" s="31" t="str">
        <f t="shared" si="82"/>
        <v/>
      </c>
      <c r="CH110" s="32">
        <f t="shared" si="83"/>
        <v>0</v>
      </c>
      <c r="CI110" s="32">
        <f t="shared" si="84"/>
        <v>0</v>
      </c>
      <c r="CJ110" s="32">
        <f t="shared" si="85"/>
        <v>0</v>
      </c>
      <c r="CK110" s="32">
        <f t="shared" si="86"/>
        <v>0</v>
      </c>
      <c r="CL110" s="32">
        <f t="shared" si="87"/>
        <v>0</v>
      </c>
      <c r="CM110" s="32">
        <f t="shared" si="88"/>
        <v>0</v>
      </c>
      <c r="CN110" s="32">
        <f t="shared" si="89"/>
        <v>0</v>
      </c>
    </row>
    <row r="111" spans="1:92" ht="16.350000000000001" customHeight="1" x14ac:dyDescent="0.2">
      <c r="A111" s="3284" t="s">
        <v>144</v>
      </c>
      <c r="B111" s="3285"/>
      <c r="C111" s="3286"/>
      <c r="D111" s="910">
        <f t="shared" si="73"/>
        <v>0</v>
      </c>
      <c r="E111" s="828">
        <f>SUM(Q111+S111+U111+W111+Y111)</f>
        <v>0</v>
      </c>
      <c r="F111" s="830">
        <f>SUM(R111+T111+V111+X111+Z111)</f>
        <v>0</v>
      </c>
      <c r="G111" s="911"/>
      <c r="H111" s="912"/>
      <c r="I111" s="911"/>
      <c r="J111" s="913"/>
      <c r="K111" s="911"/>
      <c r="L111" s="912"/>
      <c r="M111" s="911"/>
      <c r="N111" s="912"/>
      <c r="O111" s="914"/>
      <c r="P111" s="912"/>
      <c r="Q111" s="807"/>
      <c r="R111" s="808"/>
      <c r="S111" s="807"/>
      <c r="T111" s="808"/>
      <c r="U111" s="807"/>
      <c r="V111" s="808"/>
      <c r="W111" s="807"/>
      <c r="X111" s="808"/>
      <c r="Y111" s="807"/>
      <c r="Z111" s="808"/>
      <c r="AA111" s="914"/>
      <c r="AB111" s="912"/>
      <c r="AC111" s="914"/>
      <c r="AD111" s="912"/>
      <c r="AE111" s="914"/>
      <c r="AF111" s="912"/>
      <c r="AG111" s="914"/>
      <c r="AH111" s="912"/>
      <c r="AI111" s="914"/>
      <c r="AJ111" s="912"/>
      <c r="AK111" s="914"/>
      <c r="AL111" s="912"/>
      <c r="AM111" s="914"/>
      <c r="AN111" s="916"/>
      <c r="AO111" s="832"/>
      <c r="AP111" s="832">
        <v>0</v>
      </c>
      <c r="AQ111" s="811">
        <v>0</v>
      </c>
      <c r="AR111" s="917"/>
      <c r="AS111" s="811"/>
      <c r="AT111" s="832"/>
      <c r="AU111" s="832"/>
      <c r="AV111" s="832"/>
      <c r="AW111" s="671" t="str">
        <f t="shared" si="72"/>
        <v/>
      </c>
      <c r="BU111" s="3"/>
      <c r="BV111" s="3"/>
      <c r="BW111" s="4"/>
      <c r="CA111" s="31" t="str">
        <f t="shared" si="76"/>
        <v/>
      </c>
      <c r="CB111" s="31"/>
      <c r="CC111" s="31" t="str">
        <f t="shared" si="78"/>
        <v/>
      </c>
      <c r="CD111" s="31"/>
      <c r="CE111" s="31" t="str">
        <f t="shared" si="80"/>
        <v/>
      </c>
      <c r="CF111" s="31" t="str">
        <f t="shared" si="81"/>
        <v/>
      </c>
      <c r="CG111" s="31" t="str">
        <f t="shared" si="82"/>
        <v/>
      </c>
      <c r="CH111" s="32">
        <f t="shared" si="83"/>
        <v>0</v>
      </c>
      <c r="CI111" s="32"/>
      <c r="CJ111" s="32">
        <f t="shared" si="85"/>
        <v>0</v>
      </c>
      <c r="CK111" s="32"/>
      <c r="CL111" s="32">
        <f t="shared" si="87"/>
        <v>0</v>
      </c>
      <c r="CM111" s="32">
        <f t="shared" si="88"/>
        <v>0</v>
      </c>
      <c r="CN111" s="32">
        <f t="shared" si="89"/>
        <v>0</v>
      </c>
    </row>
    <row r="112" spans="1:92" ht="16.350000000000001" customHeight="1" x14ac:dyDescent="0.2">
      <c r="A112" s="3284" t="s">
        <v>145</v>
      </c>
      <c r="B112" s="3285"/>
      <c r="C112" s="3286"/>
      <c r="D112" s="910">
        <f t="shared" si="73"/>
        <v>0</v>
      </c>
      <c r="E112" s="828">
        <f>SUM(Q112+S112+U112+W112+Y112+AA112+AC112+AE112+AG112+AI112+AK112+AM112)</f>
        <v>0</v>
      </c>
      <c r="F112" s="830">
        <f>SUM(R112+T112+V112+X112+Z112+AB112+AD112+AF112+AH112+AJ112+AL112+AN112)</f>
        <v>0</v>
      </c>
      <c r="G112" s="911"/>
      <c r="H112" s="912"/>
      <c r="I112" s="911"/>
      <c r="J112" s="913"/>
      <c r="K112" s="911"/>
      <c r="L112" s="912"/>
      <c r="M112" s="911"/>
      <c r="N112" s="912"/>
      <c r="O112" s="914"/>
      <c r="P112" s="912"/>
      <c r="Q112" s="807"/>
      <c r="R112" s="808"/>
      <c r="S112" s="807"/>
      <c r="T112" s="808"/>
      <c r="U112" s="807"/>
      <c r="V112" s="808"/>
      <c r="W112" s="807"/>
      <c r="X112" s="808"/>
      <c r="Y112" s="807"/>
      <c r="Z112" s="808"/>
      <c r="AA112" s="807"/>
      <c r="AB112" s="808"/>
      <c r="AC112" s="807"/>
      <c r="AD112" s="808"/>
      <c r="AE112" s="807"/>
      <c r="AF112" s="808"/>
      <c r="AG112" s="807"/>
      <c r="AH112" s="808"/>
      <c r="AI112" s="807"/>
      <c r="AJ112" s="808"/>
      <c r="AK112" s="807"/>
      <c r="AL112" s="808"/>
      <c r="AM112" s="807"/>
      <c r="AN112" s="809"/>
      <c r="AO112" s="832"/>
      <c r="AP112" s="832">
        <v>0</v>
      </c>
      <c r="AQ112" s="811">
        <v>0</v>
      </c>
      <c r="AR112" s="811"/>
      <c r="AS112" s="811"/>
      <c r="AT112" s="832"/>
      <c r="AU112" s="832"/>
      <c r="AV112" s="832"/>
      <c r="AW112" s="671" t="str">
        <f t="shared" si="72"/>
        <v/>
      </c>
      <c r="BU112" s="3"/>
      <c r="BV112" s="3"/>
      <c r="BW112" s="4"/>
      <c r="CA112" s="31" t="str">
        <f t="shared" si="76"/>
        <v/>
      </c>
      <c r="CB112" s="31" t="str">
        <f t="shared" si="77"/>
        <v/>
      </c>
      <c r="CC112" s="31" t="str">
        <f t="shared" si="78"/>
        <v/>
      </c>
      <c r="CD112" s="31" t="str">
        <f t="shared" si="79"/>
        <v/>
      </c>
      <c r="CE112" s="31" t="str">
        <f t="shared" si="80"/>
        <v/>
      </c>
      <c r="CF112" s="31" t="str">
        <f t="shared" si="81"/>
        <v/>
      </c>
      <c r="CG112" s="31" t="str">
        <f t="shared" si="82"/>
        <v/>
      </c>
      <c r="CH112" s="32">
        <f t="shared" si="83"/>
        <v>0</v>
      </c>
      <c r="CI112" s="32">
        <f t="shared" si="84"/>
        <v>0</v>
      </c>
      <c r="CJ112" s="32">
        <f t="shared" si="85"/>
        <v>0</v>
      </c>
      <c r="CK112" s="32">
        <f t="shared" si="86"/>
        <v>0</v>
      </c>
      <c r="CL112" s="32">
        <f t="shared" si="87"/>
        <v>0</v>
      </c>
      <c r="CM112" s="32">
        <f t="shared" si="88"/>
        <v>0</v>
      </c>
      <c r="CN112" s="32">
        <f t="shared" si="89"/>
        <v>0</v>
      </c>
    </row>
    <row r="113" spans="1:92" ht="16.350000000000001" customHeight="1" x14ac:dyDescent="0.2">
      <c r="A113" s="3284" t="s">
        <v>146</v>
      </c>
      <c r="B113" s="3285"/>
      <c r="C113" s="3286"/>
      <c r="D113" s="910">
        <f t="shared" si="73"/>
        <v>0</v>
      </c>
      <c r="E113" s="828">
        <f>SUM(Q113+S113+U113+W113+Y113+AA113+AC113+AE113+AG113+AI113+AK113+AM113)</f>
        <v>0</v>
      </c>
      <c r="F113" s="830">
        <f>SUM(R113+T113+V113+X113+Z113+AB113+AD113+AF113+AH113+AJ113+AL113+AN113)</f>
        <v>0</v>
      </c>
      <c r="G113" s="911"/>
      <c r="H113" s="912"/>
      <c r="I113" s="911"/>
      <c r="J113" s="913"/>
      <c r="K113" s="911"/>
      <c r="L113" s="912"/>
      <c r="M113" s="911"/>
      <c r="N113" s="912"/>
      <c r="O113" s="914"/>
      <c r="P113" s="912"/>
      <c r="Q113" s="807"/>
      <c r="R113" s="808"/>
      <c r="S113" s="807"/>
      <c r="T113" s="808"/>
      <c r="U113" s="807"/>
      <c r="V113" s="808"/>
      <c r="W113" s="807"/>
      <c r="X113" s="808"/>
      <c r="Y113" s="807"/>
      <c r="Z113" s="808"/>
      <c r="AA113" s="807"/>
      <c r="AB113" s="808"/>
      <c r="AC113" s="807"/>
      <c r="AD113" s="808"/>
      <c r="AE113" s="807"/>
      <c r="AF113" s="808"/>
      <c r="AG113" s="807"/>
      <c r="AH113" s="808"/>
      <c r="AI113" s="807"/>
      <c r="AJ113" s="808"/>
      <c r="AK113" s="807"/>
      <c r="AL113" s="808"/>
      <c r="AM113" s="807"/>
      <c r="AN113" s="809"/>
      <c r="AO113" s="832"/>
      <c r="AP113" s="832">
        <v>0</v>
      </c>
      <c r="AQ113" s="811">
        <v>0</v>
      </c>
      <c r="AR113" s="811"/>
      <c r="AS113" s="811"/>
      <c r="AT113" s="832"/>
      <c r="AU113" s="832"/>
      <c r="AV113" s="832"/>
      <c r="AW113" s="671" t="str">
        <f t="shared" si="72"/>
        <v/>
      </c>
      <c r="BU113" s="3"/>
      <c r="BV113" s="3"/>
      <c r="BW113" s="4"/>
      <c r="CA113" s="31" t="str">
        <f t="shared" si="76"/>
        <v/>
      </c>
      <c r="CB113" s="31" t="str">
        <f t="shared" si="77"/>
        <v/>
      </c>
      <c r="CC113" s="31" t="str">
        <f t="shared" si="78"/>
        <v/>
      </c>
      <c r="CD113" s="31" t="str">
        <f t="shared" si="79"/>
        <v/>
      </c>
      <c r="CE113" s="31" t="str">
        <f t="shared" si="80"/>
        <v/>
      </c>
      <c r="CF113" s="31" t="str">
        <f t="shared" si="81"/>
        <v/>
      </c>
      <c r="CG113" s="31" t="str">
        <f t="shared" si="82"/>
        <v/>
      </c>
      <c r="CH113" s="32">
        <f t="shared" si="83"/>
        <v>0</v>
      </c>
      <c r="CI113" s="32">
        <f t="shared" si="84"/>
        <v>0</v>
      </c>
      <c r="CJ113" s="32">
        <f t="shared" si="85"/>
        <v>0</v>
      </c>
      <c r="CK113" s="32">
        <f t="shared" si="86"/>
        <v>0</v>
      </c>
      <c r="CL113" s="32">
        <f t="shared" si="87"/>
        <v>0</v>
      </c>
      <c r="CM113" s="32">
        <f t="shared" si="88"/>
        <v>0</v>
      </c>
      <c r="CN113" s="32">
        <f t="shared" si="89"/>
        <v>0</v>
      </c>
    </row>
    <row r="114" spans="1:92" ht="16.350000000000001" customHeight="1" x14ac:dyDescent="0.2">
      <c r="A114" s="3284" t="s">
        <v>147</v>
      </c>
      <c r="B114" s="3285"/>
      <c r="C114" s="3286"/>
      <c r="D114" s="910">
        <f t="shared" si="73"/>
        <v>0</v>
      </c>
      <c r="E114" s="828">
        <f t="shared" si="74"/>
        <v>0</v>
      </c>
      <c r="F114" s="830">
        <f t="shared" si="75"/>
        <v>0</v>
      </c>
      <c r="G114" s="918"/>
      <c r="H114" s="920"/>
      <c r="I114" s="831"/>
      <c r="J114" s="842"/>
      <c r="K114" s="831"/>
      <c r="L114" s="808"/>
      <c r="M114" s="831"/>
      <c r="N114" s="808"/>
      <c r="O114" s="807"/>
      <c r="P114" s="808"/>
      <c r="Q114" s="807"/>
      <c r="R114" s="808"/>
      <c r="S114" s="807"/>
      <c r="T114" s="808"/>
      <c r="U114" s="807"/>
      <c r="V114" s="808"/>
      <c r="W114" s="807"/>
      <c r="X114" s="808"/>
      <c r="Y114" s="807"/>
      <c r="Z114" s="808"/>
      <c r="AA114" s="807"/>
      <c r="AB114" s="808"/>
      <c r="AC114" s="807"/>
      <c r="AD114" s="808"/>
      <c r="AE114" s="807"/>
      <c r="AF114" s="808"/>
      <c r="AG114" s="807"/>
      <c r="AH114" s="808"/>
      <c r="AI114" s="807"/>
      <c r="AJ114" s="808"/>
      <c r="AK114" s="807"/>
      <c r="AL114" s="808"/>
      <c r="AM114" s="807"/>
      <c r="AN114" s="809"/>
      <c r="AO114" s="832"/>
      <c r="AP114" s="832">
        <v>0</v>
      </c>
      <c r="AQ114" s="811">
        <v>0</v>
      </c>
      <c r="AR114" s="811"/>
      <c r="AS114" s="811"/>
      <c r="AT114" s="832"/>
      <c r="AU114" s="832"/>
      <c r="AV114" s="832"/>
      <c r="AW114" s="671" t="str">
        <f t="shared" si="72"/>
        <v/>
      </c>
      <c r="BU114" s="3"/>
      <c r="BV114" s="3"/>
      <c r="BW114" s="4"/>
      <c r="CA114" s="31" t="str">
        <f t="shared" si="76"/>
        <v/>
      </c>
      <c r="CB114" s="31" t="str">
        <f t="shared" si="77"/>
        <v/>
      </c>
      <c r="CC114" s="31" t="str">
        <f t="shared" si="78"/>
        <v/>
      </c>
      <c r="CD114" s="31" t="str">
        <f t="shared" si="79"/>
        <v/>
      </c>
      <c r="CE114" s="31" t="str">
        <f t="shared" si="80"/>
        <v/>
      </c>
      <c r="CF114" s="31" t="str">
        <f t="shared" si="81"/>
        <v/>
      </c>
      <c r="CG114" s="31" t="str">
        <f t="shared" si="82"/>
        <v/>
      </c>
      <c r="CH114" s="32">
        <f t="shared" si="83"/>
        <v>0</v>
      </c>
      <c r="CI114" s="32">
        <f t="shared" si="84"/>
        <v>0</v>
      </c>
      <c r="CJ114" s="32">
        <f t="shared" si="85"/>
        <v>0</v>
      </c>
      <c r="CK114" s="32">
        <f t="shared" si="86"/>
        <v>0</v>
      </c>
      <c r="CL114" s="32">
        <f t="shared" si="87"/>
        <v>0</v>
      </c>
      <c r="CM114" s="32">
        <f t="shared" si="88"/>
        <v>0</v>
      </c>
      <c r="CN114" s="32">
        <f t="shared" si="89"/>
        <v>0</v>
      </c>
    </row>
    <row r="115" spans="1:92" ht="16.350000000000001" customHeight="1" x14ac:dyDescent="0.2">
      <c r="A115" s="3284" t="s">
        <v>148</v>
      </c>
      <c r="B115" s="3285"/>
      <c r="C115" s="3286"/>
      <c r="D115" s="910">
        <f t="shared" si="73"/>
        <v>0</v>
      </c>
      <c r="E115" s="828">
        <f t="shared" si="74"/>
        <v>0</v>
      </c>
      <c r="F115" s="830">
        <f t="shared" si="75"/>
        <v>0</v>
      </c>
      <c r="G115" s="918"/>
      <c r="H115" s="920"/>
      <c r="I115" s="831"/>
      <c r="J115" s="842"/>
      <c r="K115" s="831"/>
      <c r="L115" s="808"/>
      <c r="M115" s="831"/>
      <c r="N115" s="808"/>
      <c r="O115" s="807"/>
      <c r="P115" s="808"/>
      <c r="Q115" s="807"/>
      <c r="R115" s="808"/>
      <c r="S115" s="807"/>
      <c r="T115" s="808"/>
      <c r="U115" s="807"/>
      <c r="V115" s="808"/>
      <c r="W115" s="807"/>
      <c r="X115" s="808"/>
      <c r="Y115" s="807"/>
      <c r="Z115" s="808"/>
      <c r="AA115" s="807"/>
      <c r="AB115" s="808"/>
      <c r="AC115" s="807"/>
      <c r="AD115" s="808"/>
      <c r="AE115" s="807"/>
      <c r="AF115" s="808"/>
      <c r="AG115" s="807"/>
      <c r="AH115" s="808"/>
      <c r="AI115" s="807"/>
      <c r="AJ115" s="808"/>
      <c r="AK115" s="807"/>
      <c r="AL115" s="808"/>
      <c r="AM115" s="807"/>
      <c r="AN115" s="809"/>
      <c r="AO115" s="832"/>
      <c r="AP115" s="832">
        <v>0</v>
      </c>
      <c r="AQ115" s="811">
        <v>0</v>
      </c>
      <c r="AR115" s="811"/>
      <c r="AS115" s="811"/>
      <c r="AT115" s="832"/>
      <c r="AU115" s="832"/>
      <c r="AV115" s="832"/>
      <c r="AW115" s="671" t="str">
        <f t="shared" si="72"/>
        <v/>
      </c>
      <c r="BU115" s="3"/>
      <c r="BV115" s="3"/>
      <c r="BW115" s="4"/>
      <c r="CA115" s="31" t="str">
        <f t="shared" si="76"/>
        <v/>
      </c>
      <c r="CB115" s="31" t="str">
        <f t="shared" si="77"/>
        <v/>
      </c>
      <c r="CC115" s="31" t="str">
        <f t="shared" si="78"/>
        <v/>
      </c>
      <c r="CD115" s="31" t="str">
        <f t="shared" si="79"/>
        <v/>
      </c>
      <c r="CE115" s="31" t="str">
        <f t="shared" si="80"/>
        <v/>
      </c>
      <c r="CF115" s="31" t="str">
        <f t="shared" si="81"/>
        <v/>
      </c>
      <c r="CG115" s="31" t="str">
        <f t="shared" si="82"/>
        <v/>
      </c>
      <c r="CH115" s="32">
        <f t="shared" si="83"/>
        <v>0</v>
      </c>
      <c r="CI115" s="32">
        <f t="shared" si="84"/>
        <v>0</v>
      </c>
      <c r="CJ115" s="32">
        <f t="shared" si="85"/>
        <v>0</v>
      </c>
      <c r="CK115" s="32">
        <f t="shared" si="86"/>
        <v>0</v>
      </c>
      <c r="CL115" s="32">
        <f t="shared" si="87"/>
        <v>0</v>
      </c>
      <c r="CM115" s="32">
        <f t="shared" si="88"/>
        <v>0</v>
      </c>
      <c r="CN115" s="32">
        <f t="shared" si="89"/>
        <v>0</v>
      </c>
    </row>
    <row r="116" spans="1:92" ht="16.350000000000001" customHeight="1" x14ac:dyDescent="0.2">
      <c r="A116" s="3284" t="s">
        <v>149</v>
      </c>
      <c r="B116" s="3285"/>
      <c r="C116" s="3286"/>
      <c r="D116" s="910">
        <f t="shared" si="73"/>
        <v>0</v>
      </c>
      <c r="E116" s="828">
        <f t="shared" si="74"/>
        <v>0</v>
      </c>
      <c r="F116" s="830">
        <f t="shared" si="75"/>
        <v>0</v>
      </c>
      <c r="G116" s="918"/>
      <c r="H116" s="920"/>
      <c r="I116" s="831"/>
      <c r="J116" s="842"/>
      <c r="K116" s="831"/>
      <c r="L116" s="808"/>
      <c r="M116" s="831"/>
      <c r="N116" s="808"/>
      <c r="O116" s="807"/>
      <c r="P116" s="808"/>
      <c r="Q116" s="807"/>
      <c r="R116" s="808"/>
      <c r="S116" s="807"/>
      <c r="T116" s="808"/>
      <c r="U116" s="807"/>
      <c r="V116" s="808"/>
      <c r="W116" s="807"/>
      <c r="X116" s="808"/>
      <c r="Y116" s="807"/>
      <c r="Z116" s="808"/>
      <c r="AA116" s="807"/>
      <c r="AB116" s="808"/>
      <c r="AC116" s="807"/>
      <c r="AD116" s="808"/>
      <c r="AE116" s="807"/>
      <c r="AF116" s="808"/>
      <c r="AG116" s="807"/>
      <c r="AH116" s="808"/>
      <c r="AI116" s="807"/>
      <c r="AJ116" s="808"/>
      <c r="AK116" s="807"/>
      <c r="AL116" s="808"/>
      <c r="AM116" s="807"/>
      <c r="AN116" s="809"/>
      <c r="AO116" s="832"/>
      <c r="AP116" s="832">
        <v>0</v>
      </c>
      <c r="AQ116" s="811">
        <v>0</v>
      </c>
      <c r="AR116" s="811"/>
      <c r="AS116" s="811"/>
      <c r="AT116" s="832"/>
      <c r="AU116" s="832"/>
      <c r="AV116" s="832"/>
      <c r="AW116" s="671" t="str">
        <f t="shared" si="72"/>
        <v/>
      </c>
      <c r="BU116" s="3"/>
      <c r="BV116" s="3"/>
      <c r="BW116" s="4"/>
      <c r="CA116" s="31" t="str">
        <f t="shared" si="76"/>
        <v/>
      </c>
      <c r="CB116" s="31" t="str">
        <f t="shared" si="77"/>
        <v/>
      </c>
      <c r="CC116" s="31" t="str">
        <f t="shared" si="78"/>
        <v/>
      </c>
      <c r="CD116" s="31" t="str">
        <f t="shared" si="79"/>
        <v/>
      </c>
      <c r="CE116" s="31" t="str">
        <f t="shared" si="80"/>
        <v/>
      </c>
      <c r="CF116" s="31" t="str">
        <f t="shared" si="81"/>
        <v/>
      </c>
      <c r="CG116" s="31" t="str">
        <f t="shared" si="82"/>
        <v/>
      </c>
      <c r="CH116" s="32">
        <f t="shared" si="83"/>
        <v>0</v>
      </c>
      <c r="CI116" s="32">
        <f t="shared" si="84"/>
        <v>0</v>
      </c>
      <c r="CJ116" s="32">
        <f t="shared" si="85"/>
        <v>0</v>
      </c>
      <c r="CK116" s="32">
        <f t="shared" si="86"/>
        <v>0</v>
      </c>
      <c r="CL116" s="32">
        <f t="shared" si="87"/>
        <v>0</v>
      </c>
      <c r="CM116" s="32">
        <f t="shared" si="88"/>
        <v>0</v>
      </c>
      <c r="CN116" s="32">
        <f t="shared" si="89"/>
        <v>0</v>
      </c>
    </row>
    <row r="117" spans="1:92" ht="16.350000000000001" customHeight="1" x14ac:dyDescent="0.2">
      <c r="A117" s="3284" t="s">
        <v>150</v>
      </c>
      <c r="B117" s="3285"/>
      <c r="C117" s="3286"/>
      <c r="D117" s="910">
        <f t="shared" si="73"/>
        <v>0</v>
      </c>
      <c r="E117" s="828">
        <f t="shared" si="74"/>
        <v>0</v>
      </c>
      <c r="F117" s="830">
        <f t="shared" si="75"/>
        <v>0</v>
      </c>
      <c r="G117" s="918"/>
      <c r="H117" s="920"/>
      <c r="I117" s="831"/>
      <c r="J117" s="842"/>
      <c r="K117" s="831"/>
      <c r="L117" s="808"/>
      <c r="M117" s="831"/>
      <c r="N117" s="808"/>
      <c r="O117" s="807"/>
      <c r="P117" s="808"/>
      <c r="Q117" s="807"/>
      <c r="R117" s="808"/>
      <c r="S117" s="807"/>
      <c r="T117" s="808"/>
      <c r="U117" s="807"/>
      <c r="V117" s="808"/>
      <c r="W117" s="807"/>
      <c r="X117" s="808"/>
      <c r="Y117" s="807"/>
      <c r="Z117" s="808"/>
      <c r="AA117" s="807"/>
      <c r="AB117" s="808"/>
      <c r="AC117" s="807"/>
      <c r="AD117" s="808"/>
      <c r="AE117" s="807"/>
      <c r="AF117" s="808"/>
      <c r="AG117" s="807"/>
      <c r="AH117" s="808"/>
      <c r="AI117" s="807"/>
      <c r="AJ117" s="808"/>
      <c r="AK117" s="807"/>
      <c r="AL117" s="808"/>
      <c r="AM117" s="807"/>
      <c r="AN117" s="809"/>
      <c r="AO117" s="832"/>
      <c r="AP117" s="832">
        <v>0</v>
      </c>
      <c r="AQ117" s="811">
        <v>0</v>
      </c>
      <c r="AR117" s="811"/>
      <c r="AS117" s="811"/>
      <c r="AT117" s="832"/>
      <c r="AU117" s="832"/>
      <c r="AV117" s="832"/>
      <c r="AW117" s="671" t="str">
        <f t="shared" si="72"/>
        <v/>
      </c>
      <c r="BU117" s="3"/>
      <c r="BV117" s="3"/>
      <c r="BW117" s="4"/>
      <c r="CA117" s="31" t="str">
        <f t="shared" si="76"/>
        <v/>
      </c>
      <c r="CB117" s="31" t="str">
        <f t="shared" si="77"/>
        <v/>
      </c>
      <c r="CC117" s="31" t="str">
        <f t="shared" si="78"/>
        <v/>
      </c>
      <c r="CD117" s="31" t="str">
        <f t="shared" si="79"/>
        <v/>
      </c>
      <c r="CE117" s="31" t="str">
        <f t="shared" si="80"/>
        <v/>
      </c>
      <c r="CF117" s="31" t="str">
        <f t="shared" si="81"/>
        <v/>
      </c>
      <c r="CG117" s="31" t="str">
        <f t="shared" si="82"/>
        <v/>
      </c>
      <c r="CH117" s="32">
        <f t="shared" si="83"/>
        <v>0</v>
      </c>
      <c r="CI117" s="32">
        <f t="shared" si="84"/>
        <v>0</v>
      </c>
      <c r="CJ117" s="32">
        <f t="shared" si="85"/>
        <v>0</v>
      </c>
      <c r="CK117" s="32">
        <f t="shared" si="86"/>
        <v>0</v>
      </c>
      <c r="CL117" s="32">
        <f t="shared" si="87"/>
        <v>0</v>
      </c>
      <c r="CM117" s="32">
        <f t="shared" si="88"/>
        <v>0</v>
      </c>
      <c r="CN117" s="32">
        <f t="shared" si="89"/>
        <v>0</v>
      </c>
    </row>
    <row r="118" spans="1:92" ht="16.350000000000001" customHeight="1" x14ac:dyDescent="0.2">
      <c r="A118" s="3292" t="s">
        <v>151</v>
      </c>
      <c r="B118" s="3292"/>
      <c r="C118" s="3292"/>
      <c r="D118" s="910">
        <f t="shared" si="73"/>
        <v>0</v>
      </c>
      <c r="E118" s="828">
        <f>SUM(S118+U118+W118+Y118+AA118+AC118+AE118+AG118+AI118+AK118+AM118)</f>
        <v>0</v>
      </c>
      <c r="F118" s="830">
        <f>SUM(T118+V118+X118+Z118+AB118+AD118+AF118+AH118+AJ118+AL118+AN118)</f>
        <v>0</v>
      </c>
      <c r="G118" s="839"/>
      <c r="H118" s="840"/>
      <c r="I118" s="839"/>
      <c r="J118" s="919"/>
      <c r="K118" s="839"/>
      <c r="L118" s="840"/>
      <c r="M118" s="839"/>
      <c r="N118" s="840"/>
      <c r="O118" s="849"/>
      <c r="P118" s="840"/>
      <c r="Q118" s="849"/>
      <c r="R118" s="840"/>
      <c r="S118" s="807"/>
      <c r="T118" s="808"/>
      <c r="U118" s="807"/>
      <c r="V118" s="808"/>
      <c r="W118" s="807"/>
      <c r="X118" s="808"/>
      <c r="Y118" s="807"/>
      <c r="Z118" s="808"/>
      <c r="AA118" s="807"/>
      <c r="AB118" s="808"/>
      <c r="AC118" s="807"/>
      <c r="AD118" s="808"/>
      <c r="AE118" s="807"/>
      <c r="AF118" s="808"/>
      <c r="AG118" s="807"/>
      <c r="AH118" s="808"/>
      <c r="AI118" s="807"/>
      <c r="AJ118" s="808"/>
      <c r="AK118" s="807"/>
      <c r="AL118" s="808"/>
      <c r="AM118" s="807"/>
      <c r="AN118" s="809"/>
      <c r="AO118" s="832"/>
      <c r="AP118" s="832">
        <v>0</v>
      </c>
      <c r="AQ118" s="811">
        <v>0</v>
      </c>
      <c r="AR118" s="811"/>
      <c r="AS118" s="811"/>
      <c r="AT118" s="832"/>
      <c r="AU118" s="832"/>
      <c r="AV118" s="832"/>
      <c r="AW118" s="671" t="str">
        <f t="shared" si="72"/>
        <v/>
      </c>
      <c r="BU118" s="3"/>
      <c r="BV118" s="3"/>
      <c r="BW118" s="4"/>
      <c r="CA118" s="31" t="str">
        <f t="shared" si="76"/>
        <v/>
      </c>
      <c r="CB118" s="31" t="str">
        <f t="shared" si="77"/>
        <v/>
      </c>
      <c r="CC118" s="31" t="str">
        <f t="shared" si="78"/>
        <v/>
      </c>
      <c r="CD118" s="31" t="str">
        <f t="shared" si="79"/>
        <v/>
      </c>
      <c r="CE118" s="31" t="str">
        <f t="shared" si="80"/>
        <v/>
      </c>
      <c r="CF118" s="31" t="str">
        <f t="shared" si="81"/>
        <v/>
      </c>
      <c r="CG118" s="31" t="str">
        <f t="shared" si="82"/>
        <v/>
      </c>
      <c r="CH118" s="32">
        <f t="shared" si="83"/>
        <v>0</v>
      </c>
      <c r="CI118" s="32">
        <f t="shared" si="84"/>
        <v>0</v>
      </c>
      <c r="CJ118" s="32">
        <f t="shared" si="85"/>
        <v>0</v>
      </c>
      <c r="CK118" s="32">
        <f t="shared" si="86"/>
        <v>0</v>
      </c>
      <c r="CL118" s="32">
        <f t="shared" si="87"/>
        <v>0</v>
      </c>
      <c r="CM118" s="32">
        <f t="shared" si="88"/>
        <v>0</v>
      </c>
      <c r="CN118" s="32">
        <f t="shared" si="89"/>
        <v>0</v>
      </c>
    </row>
    <row r="119" spans="1:92" ht="16.350000000000001" customHeight="1" x14ac:dyDescent="0.2">
      <c r="A119" s="3292" t="s">
        <v>152</v>
      </c>
      <c r="B119" s="3292"/>
      <c r="C119" s="3292"/>
      <c r="D119" s="910">
        <f t="shared" si="73"/>
        <v>17</v>
      </c>
      <c r="E119" s="828">
        <f>SUM(S119+U119+W119+Y119+AA119+AC119+AE119+AG119+AI119+AK119+AM119)</f>
        <v>4</v>
      </c>
      <c r="F119" s="830">
        <f>SUM(T119+V119+X119+Z119+AB119+AD119+AF119+AH119+AJ119+AL119+AN119)</f>
        <v>13</v>
      </c>
      <c r="G119" s="911"/>
      <c r="H119" s="912"/>
      <c r="I119" s="911"/>
      <c r="J119" s="913"/>
      <c r="K119" s="911"/>
      <c r="L119" s="912"/>
      <c r="M119" s="911"/>
      <c r="N119" s="912"/>
      <c r="O119" s="914"/>
      <c r="P119" s="912"/>
      <c r="Q119" s="914"/>
      <c r="R119" s="912"/>
      <c r="S119" s="807">
        <v>0</v>
      </c>
      <c r="T119" s="808">
        <v>0</v>
      </c>
      <c r="U119" s="807">
        <v>0</v>
      </c>
      <c r="V119" s="808">
        <v>0</v>
      </c>
      <c r="W119" s="807">
        <v>0</v>
      </c>
      <c r="X119" s="808">
        <v>0</v>
      </c>
      <c r="Y119" s="807">
        <v>1</v>
      </c>
      <c r="Z119" s="808">
        <v>6</v>
      </c>
      <c r="AA119" s="807">
        <v>0</v>
      </c>
      <c r="AB119" s="808">
        <v>1</v>
      </c>
      <c r="AC119" s="807">
        <v>0</v>
      </c>
      <c r="AD119" s="808">
        <v>2</v>
      </c>
      <c r="AE119" s="807">
        <v>1</v>
      </c>
      <c r="AF119" s="808">
        <v>1</v>
      </c>
      <c r="AG119" s="807">
        <v>2</v>
      </c>
      <c r="AH119" s="808">
        <v>2</v>
      </c>
      <c r="AI119" s="807">
        <v>0</v>
      </c>
      <c r="AJ119" s="808">
        <v>1</v>
      </c>
      <c r="AK119" s="807">
        <v>0</v>
      </c>
      <c r="AL119" s="808">
        <v>0</v>
      </c>
      <c r="AM119" s="807">
        <v>0</v>
      </c>
      <c r="AN119" s="809">
        <v>0</v>
      </c>
      <c r="AO119" s="832">
        <v>0</v>
      </c>
      <c r="AP119" s="832">
        <v>0</v>
      </c>
      <c r="AQ119" s="811">
        <v>17</v>
      </c>
      <c r="AR119" s="811">
        <v>0</v>
      </c>
      <c r="AS119" s="811">
        <v>0</v>
      </c>
      <c r="AT119" s="832">
        <v>0</v>
      </c>
      <c r="AU119" s="832">
        <v>0</v>
      </c>
      <c r="AV119" s="832">
        <v>0</v>
      </c>
      <c r="AW119" s="671" t="str">
        <f t="shared" si="72"/>
        <v/>
      </c>
      <c r="BU119" s="3"/>
      <c r="BV119" s="3"/>
      <c r="BW119" s="4"/>
      <c r="CA119" s="31" t="str">
        <f t="shared" si="76"/>
        <v/>
      </c>
      <c r="CB119" s="31" t="str">
        <f t="shared" si="77"/>
        <v/>
      </c>
      <c r="CC119" s="31" t="str">
        <f t="shared" si="78"/>
        <v/>
      </c>
      <c r="CD119" s="31" t="str">
        <f t="shared" si="79"/>
        <v/>
      </c>
      <c r="CE119" s="31" t="str">
        <f t="shared" si="80"/>
        <v/>
      </c>
      <c r="CF119" s="31" t="str">
        <f t="shared" si="81"/>
        <v/>
      </c>
      <c r="CG119" s="31" t="str">
        <f t="shared" si="82"/>
        <v/>
      </c>
      <c r="CH119" s="32">
        <f t="shared" si="83"/>
        <v>0</v>
      </c>
      <c r="CI119" s="32">
        <f t="shared" si="84"/>
        <v>0</v>
      </c>
      <c r="CJ119" s="32">
        <f t="shared" si="85"/>
        <v>0</v>
      </c>
      <c r="CK119" s="32">
        <f t="shared" si="86"/>
        <v>0</v>
      </c>
      <c r="CL119" s="32">
        <f t="shared" si="87"/>
        <v>0</v>
      </c>
      <c r="CM119" s="32">
        <f t="shared" si="88"/>
        <v>0</v>
      </c>
      <c r="CN119" s="32">
        <f t="shared" si="89"/>
        <v>0</v>
      </c>
    </row>
    <row r="120" spans="1:92" ht="16.350000000000001" customHeight="1" x14ac:dyDescent="0.2">
      <c r="A120" s="3284" t="s">
        <v>153</v>
      </c>
      <c r="B120" s="3285"/>
      <c r="C120" s="3286"/>
      <c r="D120" s="910">
        <f t="shared" si="73"/>
        <v>20</v>
      </c>
      <c r="E120" s="828">
        <f>SUM(U120+W120+Y120+AA120+AC120+AE120+AG120+AI120+AK120+AM120)</f>
        <v>7</v>
      </c>
      <c r="F120" s="830">
        <f>SUM(V120+X120+Z120+AB120+AD120+AF120+AH120+AJ120+AL120+AN120)</f>
        <v>13</v>
      </c>
      <c r="G120" s="911"/>
      <c r="H120" s="912"/>
      <c r="I120" s="911"/>
      <c r="J120" s="913"/>
      <c r="K120" s="911"/>
      <c r="L120" s="912"/>
      <c r="M120" s="911"/>
      <c r="N120" s="912"/>
      <c r="O120" s="914"/>
      <c r="P120" s="912"/>
      <c r="Q120" s="914"/>
      <c r="R120" s="912"/>
      <c r="S120" s="914"/>
      <c r="T120" s="912"/>
      <c r="U120" s="807">
        <v>0</v>
      </c>
      <c r="V120" s="808">
        <v>0</v>
      </c>
      <c r="W120" s="807">
        <v>0</v>
      </c>
      <c r="X120" s="808">
        <v>0</v>
      </c>
      <c r="Y120" s="807">
        <v>5</v>
      </c>
      <c r="Z120" s="808">
        <v>2</v>
      </c>
      <c r="AA120" s="807">
        <v>0</v>
      </c>
      <c r="AB120" s="808">
        <v>0</v>
      </c>
      <c r="AC120" s="807">
        <v>0</v>
      </c>
      <c r="AD120" s="808">
        <v>1</v>
      </c>
      <c r="AE120" s="807">
        <v>1</v>
      </c>
      <c r="AF120" s="808">
        <v>3</v>
      </c>
      <c r="AG120" s="807">
        <v>1</v>
      </c>
      <c r="AH120" s="808">
        <v>7</v>
      </c>
      <c r="AI120" s="807">
        <v>0</v>
      </c>
      <c r="AJ120" s="808">
        <v>0</v>
      </c>
      <c r="AK120" s="807">
        <v>0</v>
      </c>
      <c r="AL120" s="808">
        <v>0</v>
      </c>
      <c r="AM120" s="807">
        <v>0</v>
      </c>
      <c r="AN120" s="809">
        <v>0</v>
      </c>
      <c r="AO120" s="832">
        <v>0</v>
      </c>
      <c r="AP120" s="832">
        <v>0</v>
      </c>
      <c r="AQ120" s="811">
        <v>20</v>
      </c>
      <c r="AR120" s="811">
        <v>0</v>
      </c>
      <c r="AS120" s="811"/>
      <c r="AT120" s="832">
        <v>0</v>
      </c>
      <c r="AU120" s="832">
        <v>0</v>
      </c>
      <c r="AV120" s="832">
        <v>0</v>
      </c>
      <c r="AW120" s="671" t="str">
        <f t="shared" si="72"/>
        <v/>
      </c>
      <c r="BU120" s="3"/>
      <c r="BV120" s="3"/>
      <c r="BW120" s="4"/>
      <c r="CA120" s="31" t="str">
        <f t="shared" si="76"/>
        <v/>
      </c>
      <c r="CB120" s="31" t="str">
        <f t="shared" si="77"/>
        <v/>
      </c>
      <c r="CC120" s="31" t="str">
        <f t="shared" si="78"/>
        <v/>
      </c>
      <c r="CD120" s="31" t="str">
        <f t="shared" si="79"/>
        <v/>
      </c>
      <c r="CE120" s="31" t="str">
        <f t="shared" si="80"/>
        <v/>
      </c>
      <c r="CF120" s="31" t="str">
        <f t="shared" si="81"/>
        <v/>
      </c>
      <c r="CG120" s="31" t="str">
        <f t="shared" si="82"/>
        <v/>
      </c>
      <c r="CH120" s="32">
        <f t="shared" si="83"/>
        <v>0</v>
      </c>
      <c r="CI120" s="32">
        <f t="shared" si="84"/>
        <v>0</v>
      </c>
      <c r="CJ120" s="32">
        <f t="shared" si="85"/>
        <v>0</v>
      </c>
      <c r="CK120" s="32">
        <f t="shared" si="86"/>
        <v>0</v>
      </c>
      <c r="CL120" s="32">
        <f t="shared" si="87"/>
        <v>0</v>
      </c>
      <c r="CM120" s="32">
        <f t="shared" si="88"/>
        <v>0</v>
      </c>
      <c r="CN120" s="32">
        <f t="shared" si="89"/>
        <v>0</v>
      </c>
    </row>
    <row r="121" spans="1:92" ht="16.350000000000001" customHeight="1" x14ac:dyDescent="0.2">
      <c r="A121" s="3284" t="s">
        <v>154</v>
      </c>
      <c r="B121" s="3285"/>
      <c r="C121" s="3286"/>
      <c r="D121" s="910">
        <f t="shared" si="73"/>
        <v>0</v>
      </c>
      <c r="E121" s="828">
        <f>SUM(Y121+AA121+AC121+AE121+AG121+AI121+AK121+AM121)</f>
        <v>0</v>
      </c>
      <c r="F121" s="830">
        <f>SUM(Z121+AB121+AD121+AF121+AH121+AJ121+AL121+AN121)</f>
        <v>0</v>
      </c>
      <c r="G121" s="911"/>
      <c r="H121" s="912"/>
      <c r="I121" s="911"/>
      <c r="J121" s="913"/>
      <c r="K121" s="911"/>
      <c r="L121" s="912"/>
      <c r="M121" s="911"/>
      <c r="N121" s="912"/>
      <c r="O121" s="914"/>
      <c r="P121" s="912"/>
      <c r="Q121" s="914"/>
      <c r="R121" s="912"/>
      <c r="S121" s="914"/>
      <c r="T121" s="912"/>
      <c r="U121" s="914"/>
      <c r="V121" s="912"/>
      <c r="W121" s="914"/>
      <c r="X121" s="912"/>
      <c r="Y121" s="807"/>
      <c r="Z121" s="808"/>
      <c r="AA121" s="807"/>
      <c r="AB121" s="808"/>
      <c r="AC121" s="807"/>
      <c r="AD121" s="808"/>
      <c r="AE121" s="807"/>
      <c r="AF121" s="808"/>
      <c r="AG121" s="807"/>
      <c r="AH121" s="808"/>
      <c r="AI121" s="807"/>
      <c r="AJ121" s="808"/>
      <c r="AK121" s="807"/>
      <c r="AL121" s="808"/>
      <c r="AM121" s="807"/>
      <c r="AN121" s="809"/>
      <c r="AO121" s="915"/>
      <c r="AP121" s="832">
        <v>0</v>
      </c>
      <c r="AQ121" s="811">
        <v>0</v>
      </c>
      <c r="AR121" s="811"/>
      <c r="AS121" s="811"/>
      <c r="AT121" s="832"/>
      <c r="AU121" s="832"/>
      <c r="AV121" s="832"/>
      <c r="AW121" s="671" t="str">
        <f t="shared" si="72"/>
        <v/>
      </c>
      <c r="BU121" s="3"/>
      <c r="BV121" s="3"/>
      <c r="BW121" s="4"/>
      <c r="CA121" s="31"/>
      <c r="CB121" s="31" t="str">
        <f t="shared" si="77"/>
        <v/>
      </c>
      <c r="CC121" s="31" t="str">
        <f t="shared" si="78"/>
        <v/>
      </c>
      <c r="CD121" s="31" t="str">
        <f t="shared" si="79"/>
        <v/>
      </c>
      <c r="CE121" s="31" t="str">
        <f t="shared" si="80"/>
        <v/>
      </c>
      <c r="CF121" s="31" t="str">
        <f t="shared" si="81"/>
        <v/>
      </c>
      <c r="CG121" s="31" t="str">
        <f t="shared" si="82"/>
        <v/>
      </c>
      <c r="CH121" s="32"/>
      <c r="CI121" s="32">
        <f t="shared" si="84"/>
        <v>0</v>
      </c>
      <c r="CJ121" s="32">
        <f t="shared" si="85"/>
        <v>0</v>
      </c>
      <c r="CK121" s="32">
        <f t="shared" si="86"/>
        <v>0</v>
      </c>
      <c r="CL121" s="32">
        <f t="shared" si="87"/>
        <v>0</v>
      </c>
      <c r="CM121" s="32">
        <f t="shared" si="88"/>
        <v>0</v>
      </c>
      <c r="CN121" s="32">
        <f t="shared" si="89"/>
        <v>0</v>
      </c>
    </row>
    <row r="122" spans="1:92" ht="16.350000000000001" customHeight="1" x14ac:dyDescent="0.2">
      <c r="A122" s="3295" t="s">
        <v>155</v>
      </c>
      <c r="B122" s="3295"/>
      <c r="C122" s="3295"/>
      <c r="D122" s="910">
        <f t="shared" si="73"/>
        <v>15</v>
      </c>
      <c r="E122" s="828">
        <f t="shared" si="74"/>
        <v>3</v>
      </c>
      <c r="F122" s="830">
        <f t="shared" si="75"/>
        <v>12</v>
      </c>
      <c r="G122" s="831">
        <v>0</v>
      </c>
      <c r="H122" s="808">
        <v>0</v>
      </c>
      <c r="I122" s="831">
        <v>0</v>
      </c>
      <c r="J122" s="842">
        <v>0</v>
      </c>
      <c r="K122" s="831">
        <v>0</v>
      </c>
      <c r="L122" s="808">
        <v>0</v>
      </c>
      <c r="M122" s="831">
        <v>0</v>
      </c>
      <c r="N122" s="808">
        <v>0</v>
      </c>
      <c r="O122" s="807">
        <v>0</v>
      </c>
      <c r="P122" s="808">
        <v>0</v>
      </c>
      <c r="Q122" s="807">
        <v>0</v>
      </c>
      <c r="R122" s="808">
        <v>0</v>
      </c>
      <c r="S122" s="807">
        <v>0</v>
      </c>
      <c r="T122" s="808">
        <v>0</v>
      </c>
      <c r="U122" s="807">
        <v>0</v>
      </c>
      <c r="V122" s="808">
        <v>0</v>
      </c>
      <c r="W122" s="807">
        <v>0</v>
      </c>
      <c r="X122" s="808">
        <v>0</v>
      </c>
      <c r="Y122" s="807">
        <v>1</v>
      </c>
      <c r="Z122" s="808">
        <v>2</v>
      </c>
      <c r="AA122" s="807">
        <v>0</v>
      </c>
      <c r="AB122" s="808">
        <v>1</v>
      </c>
      <c r="AC122" s="807">
        <v>0</v>
      </c>
      <c r="AD122" s="808">
        <v>1</v>
      </c>
      <c r="AE122" s="807">
        <v>0</v>
      </c>
      <c r="AF122" s="808">
        <v>2</v>
      </c>
      <c r="AG122" s="807">
        <v>1</v>
      </c>
      <c r="AH122" s="808">
        <v>2</v>
      </c>
      <c r="AI122" s="807">
        <v>0</v>
      </c>
      <c r="AJ122" s="808">
        <v>3</v>
      </c>
      <c r="AK122" s="807">
        <v>0</v>
      </c>
      <c r="AL122" s="808">
        <v>1</v>
      </c>
      <c r="AM122" s="807">
        <v>1</v>
      </c>
      <c r="AN122" s="809">
        <v>0</v>
      </c>
      <c r="AO122" s="832">
        <v>0</v>
      </c>
      <c r="AP122" s="832">
        <v>10</v>
      </c>
      <c r="AQ122" s="811">
        <v>15</v>
      </c>
      <c r="AR122" s="811">
        <v>0</v>
      </c>
      <c r="AS122" s="811"/>
      <c r="AT122" s="832">
        <v>0</v>
      </c>
      <c r="AU122" s="832">
        <v>0</v>
      </c>
      <c r="AV122" s="832">
        <v>0</v>
      </c>
      <c r="AW122" s="671" t="str">
        <f t="shared" si="72"/>
        <v/>
      </c>
      <c r="BU122" s="3"/>
      <c r="BV122" s="3"/>
      <c r="BW122" s="4"/>
      <c r="CA122" s="31" t="str">
        <f t="shared" si="76"/>
        <v/>
      </c>
      <c r="CB122" s="31" t="str">
        <f t="shared" si="77"/>
        <v/>
      </c>
      <c r="CC122" s="31" t="str">
        <f t="shared" si="78"/>
        <v/>
      </c>
      <c r="CD122" s="31" t="str">
        <f t="shared" si="79"/>
        <v/>
      </c>
      <c r="CE122" s="31" t="str">
        <f t="shared" si="80"/>
        <v/>
      </c>
      <c r="CF122" s="31" t="str">
        <f t="shared" si="81"/>
        <v/>
      </c>
      <c r="CG122" s="31" t="str">
        <f t="shared" si="82"/>
        <v/>
      </c>
      <c r="CH122" s="32">
        <f t="shared" si="83"/>
        <v>0</v>
      </c>
      <c r="CI122" s="32">
        <f t="shared" si="84"/>
        <v>0</v>
      </c>
      <c r="CJ122" s="32">
        <f t="shared" si="85"/>
        <v>0</v>
      </c>
      <c r="CK122" s="32">
        <f t="shared" si="86"/>
        <v>0</v>
      </c>
      <c r="CL122" s="32">
        <f t="shared" si="87"/>
        <v>0</v>
      </c>
      <c r="CM122" s="32">
        <f t="shared" si="88"/>
        <v>0</v>
      </c>
      <c r="CN122" s="32">
        <f t="shared" si="89"/>
        <v>0</v>
      </c>
    </row>
    <row r="123" spans="1:92" ht="16.350000000000001" customHeight="1" x14ac:dyDescent="0.2">
      <c r="A123" s="3255" t="s">
        <v>156</v>
      </c>
      <c r="B123" s="3031"/>
      <c r="C123" s="3296"/>
      <c r="D123" s="910">
        <f t="shared" si="73"/>
        <v>0</v>
      </c>
      <c r="E123" s="828">
        <f>SUM(Y123+AA123+AC123+AE123+AG123+AI123+AK123+AM123)</f>
        <v>0</v>
      </c>
      <c r="F123" s="830">
        <f>SUM(Z123+AB123+AD123+AF123+AH123+AJ123+AL123+AN123)</f>
        <v>0</v>
      </c>
      <c r="G123" s="911"/>
      <c r="H123" s="912"/>
      <c r="I123" s="911"/>
      <c r="J123" s="913"/>
      <c r="K123" s="911"/>
      <c r="L123" s="912"/>
      <c r="M123" s="911"/>
      <c r="N123" s="912"/>
      <c r="O123" s="914"/>
      <c r="P123" s="912"/>
      <c r="Q123" s="914"/>
      <c r="R123" s="912"/>
      <c r="S123" s="914"/>
      <c r="T123" s="912"/>
      <c r="U123" s="914"/>
      <c r="V123" s="912"/>
      <c r="W123" s="914"/>
      <c r="X123" s="912"/>
      <c r="Y123" s="807"/>
      <c r="Z123" s="808"/>
      <c r="AA123" s="807"/>
      <c r="AB123" s="808"/>
      <c r="AC123" s="807"/>
      <c r="AD123" s="808"/>
      <c r="AE123" s="807"/>
      <c r="AF123" s="808"/>
      <c r="AG123" s="807"/>
      <c r="AH123" s="808"/>
      <c r="AI123" s="807"/>
      <c r="AJ123" s="808"/>
      <c r="AK123" s="807"/>
      <c r="AL123" s="808"/>
      <c r="AM123" s="807"/>
      <c r="AN123" s="809"/>
      <c r="AO123" s="915"/>
      <c r="AP123" s="832"/>
      <c r="AQ123" s="811">
        <v>0</v>
      </c>
      <c r="AR123" s="921"/>
      <c r="AS123" s="811"/>
      <c r="AT123" s="832"/>
      <c r="AU123" s="832"/>
      <c r="AV123" s="832"/>
      <c r="AW123" s="671" t="str">
        <f t="shared" si="72"/>
        <v/>
      </c>
      <c r="BU123" s="3"/>
      <c r="BV123" s="3"/>
      <c r="BW123" s="4"/>
      <c r="CA123" s="31"/>
      <c r="CB123" s="31" t="str">
        <f t="shared" si="77"/>
        <v/>
      </c>
      <c r="CC123" s="31" t="str">
        <f t="shared" si="78"/>
        <v/>
      </c>
      <c r="CD123" s="31" t="str">
        <f t="shared" si="79"/>
        <v/>
      </c>
      <c r="CE123" s="31" t="str">
        <f t="shared" si="80"/>
        <v/>
      </c>
      <c r="CF123" s="31" t="str">
        <f t="shared" si="81"/>
        <v/>
      </c>
      <c r="CG123" s="31" t="str">
        <f t="shared" si="82"/>
        <v/>
      </c>
      <c r="CH123" s="32"/>
      <c r="CI123" s="32">
        <f t="shared" si="84"/>
        <v>0</v>
      </c>
      <c r="CJ123" s="32">
        <f t="shared" si="85"/>
        <v>0</v>
      </c>
      <c r="CK123" s="32">
        <f t="shared" si="86"/>
        <v>0</v>
      </c>
      <c r="CL123" s="32">
        <f t="shared" si="87"/>
        <v>0</v>
      </c>
      <c r="CM123" s="32">
        <f t="shared" si="88"/>
        <v>0</v>
      </c>
      <c r="CN123" s="32">
        <f t="shared" si="89"/>
        <v>0</v>
      </c>
    </row>
    <row r="124" spans="1:92" ht="16.350000000000001" customHeight="1" x14ac:dyDescent="0.2">
      <c r="A124" s="3255" t="s">
        <v>157</v>
      </c>
      <c r="B124" s="3031"/>
      <c r="C124" s="3296"/>
      <c r="D124" s="910">
        <f t="shared" si="73"/>
        <v>0</v>
      </c>
      <c r="E124" s="828">
        <f t="shared" ref="E124:F129" si="91">SUM(Y124+AA124+AC124+AE124+AG124+AI124+AK124+AM124)</f>
        <v>0</v>
      </c>
      <c r="F124" s="830">
        <f t="shared" si="91"/>
        <v>0</v>
      </c>
      <c r="G124" s="911"/>
      <c r="H124" s="912"/>
      <c r="I124" s="911"/>
      <c r="J124" s="913"/>
      <c r="K124" s="911"/>
      <c r="L124" s="912"/>
      <c r="M124" s="911"/>
      <c r="N124" s="912"/>
      <c r="O124" s="914"/>
      <c r="P124" s="912"/>
      <c r="Q124" s="914"/>
      <c r="R124" s="912"/>
      <c r="S124" s="914"/>
      <c r="T124" s="912"/>
      <c r="U124" s="914"/>
      <c r="V124" s="912"/>
      <c r="W124" s="914"/>
      <c r="X124" s="912"/>
      <c r="Y124" s="807"/>
      <c r="Z124" s="808"/>
      <c r="AA124" s="807"/>
      <c r="AB124" s="808"/>
      <c r="AC124" s="807"/>
      <c r="AD124" s="808"/>
      <c r="AE124" s="807"/>
      <c r="AF124" s="808"/>
      <c r="AG124" s="807"/>
      <c r="AH124" s="808"/>
      <c r="AI124" s="807"/>
      <c r="AJ124" s="808"/>
      <c r="AK124" s="807"/>
      <c r="AL124" s="808"/>
      <c r="AM124" s="807"/>
      <c r="AN124" s="809"/>
      <c r="AO124" s="915"/>
      <c r="AP124" s="832"/>
      <c r="AQ124" s="811">
        <v>0</v>
      </c>
      <c r="AR124" s="921"/>
      <c r="AS124" s="811"/>
      <c r="AT124" s="832"/>
      <c r="AU124" s="832"/>
      <c r="AV124" s="832"/>
      <c r="AW124" s="671" t="str">
        <f t="shared" si="72"/>
        <v/>
      </c>
      <c r="BU124" s="3"/>
      <c r="BV124" s="3"/>
      <c r="BW124" s="4"/>
      <c r="CA124" s="31"/>
      <c r="CB124" s="31" t="str">
        <f t="shared" si="77"/>
        <v/>
      </c>
      <c r="CC124" s="31" t="str">
        <f t="shared" si="78"/>
        <v/>
      </c>
      <c r="CD124" s="31" t="str">
        <f t="shared" si="79"/>
        <v/>
      </c>
      <c r="CE124" s="31" t="str">
        <f t="shared" si="80"/>
        <v/>
      </c>
      <c r="CF124" s="31" t="str">
        <f t="shared" si="81"/>
        <v/>
      </c>
      <c r="CG124" s="31" t="str">
        <f t="shared" si="82"/>
        <v/>
      </c>
      <c r="CH124" s="32"/>
      <c r="CI124" s="32">
        <f t="shared" si="84"/>
        <v>0</v>
      </c>
      <c r="CJ124" s="32">
        <f t="shared" si="85"/>
        <v>0</v>
      </c>
      <c r="CK124" s="32">
        <f t="shared" si="86"/>
        <v>0</v>
      </c>
      <c r="CL124" s="32">
        <f t="shared" si="87"/>
        <v>0</v>
      </c>
      <c r="CM124" s="32">
        <f t="shared" si="88"/>
        <v>0</v>
      </c>
      <c r="CN124" s="32">
        <f t="shared" si="89"/>
        <v>0</v>
      </c>
    </row>
    <row r="125" spans="1:92" ht="16.350000000000001" customHeight="1" x14ac:dyDescent="0.2">
      <c r="A125" s="3295" t="s">
        <v>158</v>
      </c>
      <c r="B125" s="3295"/>
      <c r="C125" s="3295"/>
      <c r="D125" s="910">
        <f t="shared" si="73"/>
        <v>0</v>
      </c>
      <c r="E125" s="828">
        <f t="shared" si="91"/>
        <v>0</v>
      </c>
      <c r="F125" s="830">
        <f t="shared" si="91"/>
        <v>0</v>
      </c>
      <c r="G125" s="911"/>
      <c r="H125" s="912"/>
      <c r="I125" s="911"/>
      <c r="J125" s="913"/>
      <c r="K125" s="911"/>
      <c r="L125" s="912"/>
      <c r="M125" s="911"/>
      <c r="N125" s="912"/>
      <c r="O125" s="914"/>
      <c r="P125" s="912"/>
      <c r="Q125" s="914"/>
      <c r="R125" s="912"/>
      <c r="S125" s="914"/>
      <c r="T125" s="912"/>
      <c r="U125" s="914"/>
      <c r="V125" s="912"/>
      <c r="W125" s="914"/>
      <c r="X125" s="912"/>
      <c r="Y125" s="807"/>
      <c r="Z125" s="808"/>
      <c r="AA125" s="807"/>
      <c r="AB125" s="808"/>
      <c r="AC125" s="807"/>
      <c r="AD125" s="808"/>
      <c r="AE125" s="807"/>
      <c r="AF125" s="808"/>
      <c r="AG125" s="807"/>
      <c r="AH125" s="808"/>
      <c r="AI125" s="807"/>
      <c r="AJ125" s="808"/>
      <c r="AK125" s="807"/>
      <c r="AL125" s="808"/>
      <c r="AM125" s="807"/>
      <c r="AN125" s="809"/>
      <c r="AO125" s="915"/>
      <c r="AP125" s="832"/>
      <c r="AQ125" s="811">
        <v>0</v>
      </c>
      <c r="AR125" s="811"/>
      <c r="AS125" s="811"/>
      <c r="AT125" s="832"/>
      <c r="AU125" s="832"/>
      <c r="AV125" s="832"/>
      <c r="AW125" s="671" t="str">
        <f t="shared" si="72"/>
        <v/>
      </c>
      <c r="BU125" s="3"/>
      <c r="BV125" s="3"/>
      <c r="BW125" s="4"/>
      <c r="CA125" s="31"/>
      <c r="CB125" s="31" t="str">
        <f t="shared" si="77"/>
        <v/>
      </c>
      <c r="CC125" s="31" t="str">
        <f t="shared" si="78"/>
        <v/>
      </c>
      <c r="CD125" s="31" t="str">
        <f t="shared" si="79"/>
        <v/>
      </c>
      <c r="CE125" s="31" t="str">
        <f t="shared" si="80"/>
        <v/>
      </c>
      <c r="CF125" s="31" t="str">
        <f t="shared" si="81"/>
        <v/>
      </c>
      <c r="CG125" s="31" t="str">
        <f t="shared" si="82"/>
        <v/>
      </c>
      <c r="CH125" s="32"/>
      <c r="CI125" s="32">
        <f t="shared" si="84"/>
        <v>0</v>
      </c>
      <c r="CJ125" s="32">
        <f t="shared" si="85"/>
        <v>0</v>
      </c>
      <c r="CK125" s="32">
        <f t="shared" si="86"/>
        <v>0</v>
      </c>
      <c r="CL125" s="32">
        <f t="shared" si="87"/>
        <v>0</v>
      </c>
      <c r="CM125" s="32">
        <f t="shared" si="88"/>
        <v>0</v>
      </c>
      <c r="CN125" s="32">
        <f t="shared" si="89"/>
        <v>0</v>
      </c>
    </row>
    <row r="126" spans="1:92" ht="16.350000000000001" customHeight="1" x14ac:dyDescent="0.2">
      <c r="A126" s="3292" t="s">
        <v>159</v>
      </c>
      <c r="B126" s="3292"/>
      <c r="C126" s="3292"/>
      <c r="D126" s="910">
        <f t="shared" si="73"/>
        <v>0</v>
      </c>
      <c r="E126" s="828">
        <f t="shared" si="91"/>
        <v>0</v>
      </c>
      <c r="F126" s="830">
        <f t="shared" si="91"/>
        <v>0</v>
      </c>
      <c r="G126" s="911"/>
      <c r="H126" s="912"/>
      <c r="I126" s="911"/>
      <c r="J126" s="913"/>
      <c r="K126" s="911"/>
      <c r="L126" s="912"/>
      <c r="M126" s="911"/>
      <c r="N126" s="912"/>
      <c r="O126" s="914"/>
      <c r="P126" s="912"/>
      <c r="Q126" s="914"/>
      <c r="R126" s="912"/>
      <c r="S126" s="914"/>
      <c r="T126" s="912"/>
      <c r="U126" s="914"/>
      <c r="V126" s="912"/>
      <c r="W126" s="914"/>
      <c r="X126" s="912"/>
      <c r="Y126" s="807"/>
      <c r="Z126" s="808"/>
      <c r="AA126" s="807"/>
      <c r="AB126" s="808"/>
      <c r="AC126" s="807"/>
      <c r="AD126" s="808"/>
      <c r="AE126" s="807"/>
      <c r="AF126" s="808"/>
      <c r="AG126" s="807"/>
      <c r="AH126" s="808"/>
      <c r="AI126" s="807"/>
      <c r="AJ126" s="808"/>
      <c r="AK126" s="807"/>
      <c r="AL126" s="808"/>
      <c r="AM126" s="807"/>
      <c r="AN126" s="809"/>
      <c r="AO126" s="915"/>
      <c r="AP126" s="832"/>
      <c r="AQ126" s="811">
        <v>0</v>
      </c>
      <c r="AR126" s="811"/>
      <c r="AS126" s="811"/>
      <c r="AT126" s="832"/>
      <c r="AU126" s="832"/>
      <c r="AV126" s="832"/>
      <c r="AW126" s="671" t="str">
        <f t="shared" si="72"/>
        <v/>
      </c>
      <c r="BU126" s="3"/>
      <c r="BV126" s="3"/>
      <c r="BW126" s="4"/>
      <c r="CA126" s="31"/>
      <c r="CB126" s="31" t="str">
        <f t="shared" si="77"/>
        <v/>
      </c>
      <c r="CC126" s="31" t="str">
        <f t="shared" si="78"/>
        <v/>
      </c>
      <c r="CD126" s="31" t="str">
        <f t="shared" si="79"/>
        <v/>
      </c>
      <c r="CE126" s="31" t="str">
        <f t="shared" si="80"/>
        <v/>
      </c>
      <c r="CF126" s="31" t="str">
        <f t="shared" si="81"/>
        <v/>
      </c>
      <c r="CG126" s="31" t="str">
        <f t="shared" si="82"/>
        <v/>
      </c>
      <c r="CH126" s="32"/>
      <c r="CI126" s="32">
        <f t="shared" si="84"/>
        <v>0</v>
      </c>
      <c r="CJ126" s="32">
        <f t="shared" si="85"/>
        <v>0</v>
      </c>
      <c r="CK126" s="32">
        <f t="shared" si="86"/>
        <v>0</v>
      </c>
      <c r="CL126" s="32">
        <f t="shared" si="87"/>
        <v>0</v>
      </c>
      <c r="CM126" s="32">
        <f t="shared" si="88"/>
        <v>0</v>
      </c>
      <c r="CN126" s="32">
        <f t="shared" si="89"/>
        <v>0</v>
      </c>
    </row>
    <row r="127" spans="1:92" ht="16.350000000000001" customHeight="1" x14ac:dyDescent="0.2">
      <c r="A127" s="3292" t="s">
        <v>160</v>
      </c>
      <c r="B127" s="3292"/>
      <c r="C127" s="3292"/>
      <c r="D127" s="910">
        <f t="shared" si="73"/>
        <v>0</v>
      </c>
      <c r="E127" s="828">
        <f>SUM(Y127+AA127+AC127+AE127+AG127+AI127+AK127+AM127)</f>
        <v>0</v>
      </c>
      <c r="F127" s="830">
        <f t="shared" si="91"/>
        <v>0</v>
      </c>
      <c r="G127" s="911"/>
      <c r="H127" s="912"/>
      <c r="I127" s="911"/>
      <c r="J127" s="913"/>
      <c r="K127" s="911"/>
      <c r="L127" s="912"/>
      <c r="M127" s="911"/>
      <c r="N127" s="912"/>
      <c r="O127" s="914"/>
      <c r="P127" s="912"/>
      <c r="Q127" s="914"/>
      <c r="R127" s="912"/>
      <c r="S127" s="914"/>
      <c r="T127" s="912"/>
      <c r="U127" s="914"/>
      <c r="V127" s="912"/>
      <c r="W127" s="914"/>
      <c r="X127" s="912"/>
      <c r="Y127" s="807"/>
      <c r="Z127" s="808"/>
      <c r="AA127" s="807"/>
      <c r="AB127" s="808"/>
      <c r="AC127" s="807"/>
      <c r="AD127" s="808"/>
      <c r="AE127" s="807"/>
      <c r="AF127" s="808"/>
      <c r="AG127" s="807"/>
      <c r="AH127" s="808"/>
      <c r="AI127" s="807"/>
      <c r="AJ127" s="808"/>
      <c r="AK127" s="807"/>
      <c r="AL127" s="808"/>
      <c r="AM127" s="807"/>
      <c r="AN127" s="809"/>
      <c r="AO127" s="915"/>
      <c r="AP127" s="832"/>
      <c r="AQ127" s="811">
        <v>0</v>
      </c>
      <c r="AR127" s="811"/>
      <c r="AS127" s="811"/>
      <c r="AT127" s="832"/>
      <c r="AU127" s="832"/>
      <c r="AV127" s="832"/>
      <c r="AW127" s="671" t="str">
        <f t="shared" si="72"/>
        <v/>
      </c>
      <c r="BU127" s="3"/>
      <c r="BV127" s="3"/>
      <c r="BW127" s="4"/>
      <c r="CA127" s="31"/>
      <c r="CB127" s="31" t="str">
        <f t="shared" si="77"/>
        <v/>
      </c>
      <c r="CC127" s="31" t="str">
        <f t="shared" si="78"/>
        <v/>
      </c>
      <c r="CD127" s="31" t="str">
        <f t="shared" si="79"/>
        <v/>
      </c>
      <c r="CE127" s="31" t="str">
        <f t="shared" si="80"/>
        <v/>
      </c>
      <c r="CF127" s="31" t="str">
        <f t="shared" si="81"/>
        <v/>
      </c>
      <c r="CG127" s="31" t="str">
        <f t="shared" si="82"/>
        <v/>
      </c>
      <c r="CH127" s="32"/>
      <c r="CI127" s="32">
        <f t="shared" si="84"/>
        <v>0</v>
      </c>
      <c r="CJ127" s="32">
        <f t="shared" si="85"/>
        <v>0</v>
      </c>
      <c r="CK127" s="32">
        <f t="shared" si="86"/>
        <v>0</v>
      </c>
      <c r="CL127" s="32">
        <f t="shared" si="87"/>
        <v>0</v>
      </c>
      <c r="CM127" s="32">
        <f t="shared" si="88"/>
        <v>0</v>
      </c>
      <c r="CN127" s="32">
        <f t="shared" si="89"/>
        <v>0</v>
      </c>
    </row>
    <row r="128" spans="1:92" ht="16.350000000000001" customHeight="1" x14ac:dyDescent="0.2">
      <c r="A128" s="3293" t="s">
        <v>161</v>
      </c>
      <c r="B128" s="3084"/>
      <c r="C128" s="3294"/>
      <c r="D128" s="910">
        <f t="shared" si="73"/>
        <v>2</v>
      </c>
      <c r="E128" s="828">
        <f t="shared" si="91"/>
        <v>1</v>
      </c>
      <c r="F128" s="830">
        <f t="shared" si="91"/>
        <v>1</v>
      </c>
      <c r="G128" s="911"/>
      <c r="H128" s="912"/>
      <c r="I128" s="911"/>
      <c r="J128" s="913"/>
      <c r="K128" s="911"/>
      <c r="L128" s="912"/>
      <c r="M128" s="911"/>
      <c r="N128" s="912"/>
      <c r="O128" s="914"/>
      <c r="P128" s="912"/>
      <c r="Q128" s="914"/>
      <c r="R128" s="912"/>
      <c r="S128" s="914"/>
      <c r="T128" s="912"/>
      <c r="U128" s="914"/>
      <c r="V128" s="912"/>
      <c r="W128" s="914"/>
      <c r="X128" s="912"/>
      <c r="Y128" s="807">
        <v>0</v>
      </c>
      <c r="Z128" s="808">
        <v>0</v>
      </c>
      <c r="AA128" s="807">
        <v>0</v>
      </c>
      <c r="AB128" s="808">
        <v>0</v>
      </c>
      <c r="AC128" s="807">
        <v>0</v>
      </c>
      <c r="AD128" s="808">
        <v>0</v>
      </c>
      <c r="AE128" s="807">
        <v>0</v>
      </c>
      <c r="AF128" s="808">
        <v>0</v>
      </c>
      <c r="AG128" s="807">
        <v>1</v>
      </c>
      <c r="AH128" s="808">
        <v>0</v>
      </c>
      <c r="AI128" s="807">
        <v>0</v>
      </c>
      <c r="AJ128" s="808">
        <v>0</v>
      </c>
      <c r="AK128" s="807">
        <v>0</v>
      </c>
      <c r="AL128" s="808">
        <v>0</v>
      </c>
      <c r="AM128" s="807">
        <v>0</v>
      </c>
      <c r="AN128" s="809">
        <v>1</v>
      </c>
      <c r="AO128" s="915"/>
      <c r="AP128" s="832">
        <v>0</v>
      </c>
      <c r="AQ128" s="811">
        <v>2</v>
      </c>
      <c r="AR128" s="921">
        <v>0</v>
      </c>
      <c r="AS128" s="811">
        <v>0</v>
      </c>
      <c r="AT128" s="832">
        <v>0</v>
      </c>
      <c r="AU128" s="832">
        <v>0</v>
      </c>
      <c r="AV128" s="832">
        <v>0</v>
      </c>
      <c r="AW128" s="671" t="str">
        <f t="shared" si="72"/>
        <v/>
      </c>
      <c r="BU128" s="3"/>
      <c r="BV128" s="3"/>
      <c r="BW128" s="4"/>
      <c r="CA128" s="31"/>
      <c r="CB128" s="31" t="str">
        <f t="shared" si="77"/>
        <v/>
      </c>
      <c r="CC128" s="31" t="str">
        <f t="shared" si="78"/>
        <v/>
      </c>
      <c r="CD128" s="31" t="str">
        <f t="shared" si="79"/>
        <v/>
      </c>
      <c r="CE128" s="31" t="str">
        <f t="shared" si="80"/>
        <v/>
      </c>
      <c r="CF128" s="31" t="str">
        <f t="shared" si="81"/>
        <v/>
      </c>
      <c r="CG128" s="31" t="str">
        <f t="shared" si="82"/>
        <v/>
      </c>
      <c r="CH128" s="32"/>
      <c r="CI128" s="32">
        <f t="shared" si="84"/>
        <v>0</v>
      </c>
      <c r="CJ128" s="32">
        <f t="shared" si="85"/>
        <v>0</v>
      </c>
      <c r="CK128" s="32">
        <f t="shared" si="86"/>
        <v>0</v>
      </c>
      <c r="CL128" s="32">
        <f t="shared" si="87"/>
        <v>0</v>
      </c>
      <c r="CM128" s="32">
        <f t="shared" si="88"/>
        <v>0</v>
      </c>
      <c r="CN128" s="32">
        <f t="shared" si="89"/>
        <v>0</v>
      </c>
    </row>
    <row r="129" spans="1:92" ht="16.350000000000001" customHeight="1" x14ac:dyDescent="0.2">
      <c r="A129" s="3284" t="s">
        <v>162</v>
      </c>
      <c r="B129" s="3285"/>
      <c r="C129" s="3286"/>
      <c r="D129" s="910">
        <f t="shared" si="73"/>
        <v>0</v>
      </c>
      <c r="E129" s="828">
        <f t="shared" si="91"/>
        <v>0</v>
      </c>
      <c r="F129" s="830">
        <f t="shared" si="91"/>
        <v>0</v>
      </c>
      <c r="G129" s="911"/>
      <c r="H129" s="912"/>
      <c r="I129" s="911"/>
      <c r="J129" s="913"/>
      <c r="K129" s="911"/>
      <c r="L129" s="912"/>
      <c r="M129" s="911"/>
      <c r="N129" s="912"/>
      <c r="O129" s="914"/>
      <c r="P129" s="912"/>
      <c r="Q129" s="914"/>
      <c r="R129" s="912"/>
      <c r="S129" s="914"/>
      <c r="T129" s="912"/>
      <c r="U129" s="914"/>
      <c r="V129" s="912"/>
      <c r="W129" s="914"/>
      <c r="X129" s="912"/>
      <c r="Y129" s="807"/>
      <c r="Z129" s="808"/>
      <c r="AA129" s="807"/>
      <c r="AB129" s="808"/>
      <c r="AC129" s="807"/>
      <c r="AD129" s="808"/>
      <c r="AE129" s="807"/>
      <c r="AF129" s="808"/>
      <c r="AG129" s="807"/>
      <c r="AH129" s="808"/>
      <c r="AI129" s="807"/>
      <c r="AJ129" s="808"/>
      <c r="AK129" s="807"/>
      <c r="AL129" s="808"/>
      <c r="AM129" s="807"/>
      <c r="AN129" s="809"/>
      <c r="AO129" s="915"/>
      <c r="AP129" s="832"/>
      <c r="AQ129" s="811">
        <v>0</v>
      </c>
      <c r="AR129" s="921"/>
      <c r="AS129" s="811"/>
      <c r="AT129" s="832"/>
      <c r="AU129" s="832"/>
      <c r="AV129" s="832"/>
      <c r="AW129" s="671" t="str">
        <f t="shared" si="72"/>
        <v/>
      </c>
      <c r="BU129" s="3"/>
      <c r="BV129" s="3"/>
      <c r="BW129" s="4"/>
      <c r="CA129" s="31"/>
      <c r="CB129" s="31" t="str">
        <f t="shared" si="77"/>
        <v/>
      </c>
      <c r="CC129" s="31" t="str">
        <f t="shared" si="78"/>
        <v/>
      </c>
      <c r="CD129" s="31" t="str">
        <f t="shared" si="79"/>
        <v/>
      </c>
      <c r="CE129" s="31" t="str">
        <f t="shared" si="80"/>
        <v/>
      </c>
      <c r="CF129" s="31" t="str">
        <f t="shared" si="81"/>
        <v/>
      </c>
      <c r="CG129" s="31" t="str">
        <f t="shared" si="82"/>
        <v/>
      </c>
      <c r="CH129" s="32"/>
      <c r="CI129" s="32">
        <f t="shared" si="84"/>
        <v>0</v>
      </c>
      <c r="CJ129" s="32">
        <f t="shared" si="85"/>
        <v>0</v>
      </c>
      <c r="CK129" s="32">
        <f t="shared" si="86"/>
        <v>0</v>
      </c>
      <c r="CL129" s="32">
        <f t="shared" si="87"/>
        <v>0</v>
      </c>
      <c r="CM129" s="32">
        <f t="shared" si="88"/>
        <v>0</v>
      </c>
      <c r="CN129" s="32">
        <f t="shared" si="89"/>
        <v>0</v>
      </c>
    </row>
    <row r="130" spans="1:92" ht="16.350000000000001" customHeight="1" x14ac:dyDescent="0.2">
      <c r="A130" s="3284" t="s">
        <v>163</v>
      </c>
      <c r="B130" s="3285"/>
      <c r="C130" s="3286"/>
      <c r="D130" s="910">
        <f t="shared" si="73"/>
        <v>0</v>
      </c>
      <c r="E130" s="828">
        <f t="shared" si="74"/>
        <v>0</v>
      </c>
      <c r="F130" s="830">
        <f t="shared" si="75"/>
        <v>0</v>
      </c>
      <c r="G130" s="918"/>
      <c r="H130" s="920"/>
      <c r="I130" s="918"/>
      <c r="J130" s="922"/>
      <c r="K130" s="918"/>
      <c r="L130" s="920"/>
      <c r="M130" s="918"/>
      <c r="N130" s="920"/>
      <c r="O130" s="923"/>
      <c r="P130" s="808"/>
      <c r="Q130" s="807"/>
      <c r="R130" s="808"/>
      <c r="S130" s="807"/>
      <c r="T130" s="920"/>
      <c r="U130" s="923"/>
      <c r="V130" s="808"/>
      <c r="W130" s="807"/>
      <c r="X130" s="808"/>
      <c r="Y130" s="807"/>
      <c r="Z130" s="808"/>
      <c r="AA130" s="807"/>
      <c r="AB130" s="808"/>
      <c r="AC130" s="807"/>
      <c r="AD130" s="808"/>
      <c r="AE130" s="807"/>
      <c r="AF130" s="808"/>
      <c r="AG130" s="807"/>
      <c r="AH130" s="808"/>
      <c r="AI130" s="807"/>
      <c r="AJ130" s="808"/>
      <c r="AK130" s="807"/>
      <c r="AL130" s="808"/>
      <c r="AM130" s="807"/>
      <c r="AN130" s="809"/>
      <c r="AO130" s="832"/>
      <c r="AP130" s="924"/>
      <c r="AQ130" s="921">
        <v>0</v>
      </c>
      <c r="AR130" s="921"/>
      <c r="AS130" s="811"/>
      <c r="AT130" s="832"/>
      <c r="AU130" s="832"/>
      <c r="AV130" s="832"/>
      <c r="AW130" s="671" t="str">
        <f t="shared" si="72"/>
        <v/>
      </c>
      <c r="BU130" s="3"/>
      <c r="BV130" s="3"/>
      <c r="BW130" s="4"/>
      <c r="CA130" s="31" t="str">
        <f t="shared" si="76"/>
        <v/>
      </c>
      <c r="CB130" s="31" t="str">
        <f t="shared" si="77"/>
        <v/>
      </c>
      <c r="CC130" s="31" t="str">
        <f t="shared" si="78"/>
        <v/>
      </c>
      <c r="CD130" s="31" t="str">
        <f t="shared" si="79"/>
        <v/>
      </c>
      <c r="CE130" s="31" t="str">
        <f t="shared" si="80"/>
        <v/>
      </c>
      <c r="CF130" s="31" t="str">
        <f t="shared" si="81"/>
        <v/>
      </c>
      <c r="CG130" s="31" t="str">
        <f t="shared" si="82"/>
        <v/>
      </c>
      <c r="CH130" s="32">
        <f t="shared" si="83"/>
        <v>0</v>
      </c>
      <c r="CI130" s="32">
        <f t="shared" si="84"/>
        <v>0</v>
      </c>
      <c r="CJ130" s="32">
        <f t="shared" si="85"/>
        <v>0</v>
      </c>
      <c r="CK130" s="32">
        <f t="shared" si="86"/>
        <v>0</v>
      </c>
      <c r="CL130" s="32">
        <f t="shared" si="87"/>
        <v>0</v>
      </c>
      <c r="CM130" s="32">
        <f t="shared" si="88"/>
        <v>0</v>
      </c>
      <c r="CN130" s="32">
        <f t="shared" si="89"/>
        <v>0</v>
      </c>
    </row>
    <row r="131" spans="1:92" ht="16.350000000000001" customHeight="1" x14ac:dyDescent="0.2">
      <c r="A131" s="3284" t="s">
        <v>164</v>
      </c>
      <c r="B131" s="3285"/>
      <c r="C131" s="3286"/>
      <c r="D131" s="910">
        <f t="shared" si="73"/>
        <v>0</v>
      </c>
      <c r="E131" s="828">
        <f t="shared" si="74"/>
        <v>0</v>
      </c>
      <c r="F131" s="830">
        <f t="shared" si="75"/>
        <v>0</v>
      </c>
      <c r="G131" s="918"/>
      <c r="H131" s="920"/>
      <c r="I131" s="918"/>
      <c r="J131" s="922"/>
      <c r="K131" s="918"/>
      <c r="L131" s="920"/>
      <c r="M131" s="918"/>
      <c r="N131" s="920"/>
      <c r="O131" s="923"/>
      <c r="P131" s="808"/>
      <c r="Q131" s="807"/>
      <c r="R131" s="808"/>
      <c r="S131" s="807"/>
      <c r="T131" s="920"/>
      <c r="U131" s="923"/>
      <c r="V131" s="808"/>
      <c r="W131" s="807"/>
      <c r="X131" s="808"/>
      <c r="Y131" s="807"/>
      <c r="Z131" s="808"/>
      <c r="AA131" s="807"/>
      <c r="AB131" s="808"/>
      <c r="AC131" s="807"/>
      <c r="AD131" s="808"/>
      <c r="AE131" s="807"/>
      <c r="AF131" s="808"/>
      <c r="AG131" s="807"/>
      <c r="AH131" s="808"/>
      <c r="AI131" s="807"/>
      <c r="AJ131" s="808"/>
      <c r="AK131" s="807"/>
      <c r="AL131" s="808"/>
      <c r="AM131" s="807"/>
      <c r="AN131" s="809"/>
      <c r="AO131" s="832"/>
      <c r="AP131" s="924"/>
      <c r="AQ131" s="921">
        <v>0</v>
      </c>
      <c r="AR131" s="921"/>
      <c r="AS131" s="811"/>
      <c r="AT131" s="832"/>
      <c r="AU131" s="832"/>
      <c r="AV131" s="832"/>
      <c r="AW131" s="671" t="str">
        <f t="shared" si="72"/>
        <v/>
      </c>
      <c r="BU131" s="3"/>
      <c r="BV131" s="3"/>
      <c r="BW131" s="4"/>
      <c r="CA131" s="31" t="str">
        <f t="shared" si="76"/>
        <v/>
      </c>
      <c r="CB131" s="31" t="str">
        <f t="shared" si="77"/>
        <v/>
      </c>
      <c r="CC131" s="31" t="str">
        <f t="shared" si="78"/>
        <v/>
      </c>
      <c r="CD131" s="31" t="str">
        <f t="shared" si="79"/>
        <v/>
      </c>
      <c r="CE131" s="31" t="str">
        <f t="shared" si="80"/>
        <v/>
      </c>
      <c r="CF131" s="31" t="str">
        <f t="shared" si="81"/>
        <v/>
      </c>
      <c r="CG131" s="31" t="str">
        <f t="shared" si="82"/>
        <v/>
      </c>
      <c r="CH131" s="32">
        <f t="shared" si="83"/>
        <v>0</v>
      </c>
      <c r="CI131" s="32">
        <f t="shared" si="84"/>
        <v>0</v>
      </c>
      <c r="CJ131" s="32">
        <f t="shared" si="85"/>
        <v>0</v>
      </c>
      <c r="CK131" s="32">
        <f t="shared" si="86"/>
        <v>0</v>
      </c>
      <c r="CL131" s="32">
        <f t="shared" si="87"/>
        <v>0</v>
      </c>
      <c r="CM131" s="32">
        <f t="shared" si="88"/>
        <v>0</v>
      </c>
      <c r="CN131" s="32">
        <f t="shared" si="89"/>
        <v>0</v>
      </c>
    </row>
    <row r="132" spans="1:92" ht="16.350000000000001" customHeight="1" x14ac:dyDescent="0.2">
      <c r="A132" s="3284" t="s">
        <v>165</v>
      </c>
      <c r="B132" s="3285"/>
      <c r="C132" s="3286"/>
      <c r="D132" s="910">
        <f t="shared" si="73"/>
        <v>0</v>
      </c>
      <c r="E132" s="828">
        <f t="shared" si="74"/>
        <v>0</v>
      </c>
      <c r="F132" s="830">
        <f t="shared" si="75"/>
        <v>0</v>
      </c>
      <c r="G132" s="918"/>
      <c r="H132" s="920"/>
      <c r="I132" s="918"/>
      <c r="J132" s="922"/>
      <c r="K132" s="918"/>
      <c r="L132" s="920"/>
      <c r="M132" s="918"/>
      <c r="N132" s="920"/>
      <c r="O132" s="923"/>
      <c r="P132" s="808"/>
      <c r="Q132" s="807"/>
      <c r="R132" s="808"/>
      <c r="S132" s="807"/>
      <c r="T132" s="920"/>
      <c r="U132" s="923"/>
      <c r="V132" s="808"/>
      <c r="W132" s="807"/>
      <c r="X132" s="808"/>
      <c r="Y132" s="807"/>
      <c r="Z132" s="808"/>
      <c r="AA132" s="807"/>
      <c r="AB132" s="808"/>
      <c r="AC132" s="807"/>
      <c r="AD132" s="808"/>
      <c r="AE132" s="807"/>
      <c r="AF132" s="808"/>
      <c r="AG132" s="807"/>
      <c r="AH132" s="808"/>
      <c r="AI132" s="807"/>
      <c r="AJ132" s="808"/>
      <c r="AK132" s="807"/>
      <c r="AL132" s="808"/>
      <c r="AM132" s="807"/>
      <c r="AN132" s="809"/>
      <c r="AO132" s="832"/>
      <c r="AP132" s="924"/>
      <c r="AQ132" s="921">
        <v>0</v>
      </c>
      <c r="AR132" s="921"/>
      <c r="AS132" s="811"/>
      <c r="AT132" s="832"/>
      <c r="AU132" s="832"/>
      <c r="AV132" s="832"/>
      <c r="AW132" s="671" t="str">
        <f t="shared" si="72"/>
        <v/>
      </c>
      <c r="BU132" s="3"/>
      <c r="BV132" s="3"/>
      <c r="BW132" s="4"/>
      <c r="CA132" s="31" t="str">
        <f t="shared" si="76"/>
        <v/>
      </c>
      <c r="CB132" s="31" t="str">
        <f t="shared" si="77"/>
        <v/>
      </c>
      <c r="CC132" s="31" t="str">
        <f t="shared" si="78"/>
        <v/>
      </c>
      <c r="CD132" s="31" t="str">
        <f t="shared" si="79"/>
        <v/>
      </c>
      <c r="CE132" s="31" t="str">
        <f t="shared" si="80"/>
        <v/>
      </c>
      <c r="CF132" s="31" t="str">
        <f t="shared" si="81"/>
        <v/>
      </c>
      <c r="CG132" s="31" t="str">
        <f t="shared" si="82"/>
        <v/>
      </c>
      <c r="CH132" s="32">
        <f t="shared" si="83"/>
        <v>0</v>
      </c>
      <c r="CI132" s="32">
        <f t="shared" si="84"/>
        <v>0</v>
      </c>
      <c r="CJ132" s="32">
        <f t="shared" si="85"/>
        <v>0</v>
      </c>
      <c r="CK132" s="32">
        <f t="shared" si="86"/>
        <v>0</v>
      </c>
      <c r="CL132" s="32">
        <f t="shared" si="87"/>
        <v>0</v>
      </c>
      <c r="CM132" s="32">
        <f t="shared" si="88"/>
        <v>0</v>
      </c>
      <c r="CN132" s="32">
        <f t="shared" si="89"/>
        <v>0</v>
      </c>
    </row>
    <row r="133" spans="1:92" ht="16.350000000000001" customHeight="1" x14ac:dyDescent="0.2">
      <c r="A133" s="3284" t="s">
        <v>166</v>
      </c>
      <c r="B133" s="3285"/>
      <c r="C133" s="3286"/>
      <c r="D133" s="910">
        <f t="shared" si="73"/>
        <v>0</v>
      </c>
      <c r="E133" s="828">
        <f t="shared" si="74"/>
        <v>0</v>
      </c>
      <c r="F133" s="830">
        <f t="shared" si="75"/>
        <v>0</v>
      </c>
      <c r="G133" s="918"/>
      <c r="H133" s="920"/>
      <c r="I133" s="918"/>
      <c r="J133" s="922"/>
      <c r="K133" s="918"/>
      <c r="L133" s="920"/>
      <c r="M133" s="918"/>
      <c r="N133" s="920"/>
      <c r="O133" s="923"/>
      <c r="P133" s="808"/>
      <c r="Q133" s="807"/>
      <c r="R133" s="808"/>
      <c r="S133" s="807"/>
      <c r="T133" s="920"/>
      <c r="U133" s="923"/>
      <c r="V133" s="808"/>
      <c r="W133" s="807"/>
      <c r="X133" s="808"/>
      <c r="Y133" s="807"/>
      <c r="Z133" s="808"/>
      <c r="AA133" s="807"/>
      <c r="AB133" s="808"/>
      <c r="AC133" s="807"/>
      <c r="AD133" s="808"/>
      <c r="AE133" s="807"/>
      <c r="AF133" s="808"/>
      <c r="AG133" s="807"/>
      <c r="AH133" s="808"/>
      <c r="AI133" s="807"/>
      <c r="AJ133" s="808"/>
      <c r="AK133" s="807"/>
      <c r="AL133" s="808"/>
      <c r="AM133" s="807"/>
      <c r="AN133" s="809"/>
      <c r="AO133" s="832"/>
      <c r="AP133" s="924"/>
      <c r="AQ133" s="921">
        <v>0</v>
      </c>
      <c r="AR133" s="921"/>
      <c r="AS133" s="811"/>
      <c r="AT133" s="832"/>
      <c r="AU133" s="832"/>
      <c r="AV133" s="832"/>
      <c r="AW133" s="671" t="str">
        <f t="shared" si="72"/>
        <v/>
      </c>
      <c r="BU133" s="3"/>
      <c r="BV133" s="3"/>
      <c r="BW133" s="4"/>
      <c r="CA133" s="31" t="str">
        <f t="shared" si="76"/>
        <v/>
      </c>
      <c r="CB133" s="31" t="str">
        <f t="shared" si="77"/>
        <v/>
      </c>
      <c r="CC133" s="31" t="str">
        <f t="shared" si="78"/>
        <v/>
      </c>
      <c r="CD133" s="31" t="str">
        <f t="shared" si="79"/>
        <v/>
      </c>
      <c r="CE133" s="31" t="str">
        <f t="shared" si="80"/>
        <v/>
      </c>
      <c r="CF133" s="31" t="str">
        <f t="shared" si="81"/>
        <v/>
      </c>
      <c r="CG133" s="31" t="str">
        <f t="shared" si="82"/>
        <v/>
      </c>
      <c r="CH133" s="32">
        <f t="shared" si="83"/>
        <v>0</v>
      </c>
      <c r="CI133" s="32">
        <f t="shared" si="84"/>
        <v>0</v>
      </c>
      <c r="CJ133" s="32">
        <f t="shared" si="85"/>
        <v>0</v>
      </c>
      <c r="CK133" s="32">
        <f t="shared" si="86"/>
        <v>0</v>
      </c>
      <c r="CL133" s="32">
        <f t="shared" si="87"/>
        <v>0</v>
      </c>
      <c r="CM133" s="32">
        <f t="shared" si="88"/>
        <v>0</v>
      </c>
      <c r="CN133" s="32">
        <f t="shared" si="89"/>
        <v>0</v>
      </c>
    </row>
    <row r="134" spans="1:92" ht="16.350000000000001" customHeight="1" x14ac:dyDescent="0.2">
      <c r="A134" s="3284" t="s">
        <v>167</v>
      </c>
      <c r="B134" s="3285"/>
      <c r="C134" s="3286"/>
      <c r="D134" s="910">
        <f t="shared" si="73"/>
        <v>0</v>
      </c>
      <c r="E134" s="828">
        <f t="shared" si="74"/>
        <v>0</v>
      </c>
      <c r="F134" s="830">
        <f t="shared" si="75"/>
        <v>0</v>
      </c>
      <c r="G134" s="918"/>
      <c r="H134" s="920"/>
      <c r="I134" s="918"/>
      <c r="J134" s="922"/>
      <c r="K134" s="918"/>
      <c r="L134" s="920"/>
      <c r="M134" s="918"/>
      <c r="N134" s="920"/>
      <c r="O134" s="923"/>
      <c r="P134" s="808"/>
      <c r="Q134" s="807"/>
      <c r="R134" s="808"/>
      <c r="S134" s="807"/>
      <c r="T134" s="920"/>
      <c r="U134" s="923"/>
      <c r="V134" s="808"/>
      <c r="W134" s="807"/>
      <c r="X134" s="808"/>
      <c r="Y134" s="807"/>
      <c r="Z134" s="808"/>
      <c r="AA134" s="807"/>
      <c r="AB134" s="808"/>
      <c r="AC134" s="807"/>
      <c r="AD134" s="808"/>
      <c r="AE134" s="807"/>
      <c r="AF134" s="808"/>
      <c r="AG134" s="807"/>
      <c r="AH134" s="808"/>
      <c r="AI134" s="807"/>
      <c r="AJ134" s="808"/>
      <c r="AK134" s="807"/>
      <c r="AL134" s="808"/>
      <c r="AM134" s="807"/>
      <c r="AN134" s="809"/>
      <c r="AO134" s="832"/>
      <c r="AP134" s="924"/>
      <c r="AQ134" s="921">
        <v>0</v>
      </c>
      <c r="AR134" s="921"/>
      <c r="AS134" s="811"/>
      <c r="AT134" s="832"/>
      <c r="AU134" s="832"/>
      <c r="AV134" s="832"/>
      <c r="AW134" s="671" t="str">
        <f t="shared" si="72"/>
        <v/>
      </c>
      <c r="BU134" s="3"/>
      <c r="BV134" s="3"/>
      <c r="BW134" s="4"/>
      <c r="CA134" s="31" t="str">
        <f t="shared" si="76"/>
        <v/>
      </c>
      <c r="CB134" s="31" t="str">
        <f t="shared" si="77"/>
        <v/>
      </c>
      <c r="CC134" s="31" t="str">
        <f t="shared" si="78"/>
        <v/>
      </c>
      <c r="CD134" s="31" t="str">
        <f t="shared" si="79"/>
        <v/>
      </c>
      <c r="CE134" s="31" t="str">
        <f t="shared" si="80"/>
        <v/>
      </c>
      <c r="CF134" s="31" t="str">
        <f t="shared" si="81"/>
        <v/>
      </c>
      <c r="CG134" s="31" t="str">
        <f t="shared" si="82"/>
        <v/>
      </c>
      <c r="CH134" s="32">
        <f t="shared" si="83"/>
        <v>0</v>
      </c>
      <c r="CI134" s="32">
        <f t="shared" si="84"/>
        <v>0</v>
      </c>
      <c r="CJ134" s="32">
        <f t="shared" si="85"/>
        <v>0</v>
      </c>
      <c r="CK134" s="32">
        <f t="shared" si="86"/>
        <v>0</v>
      </c>
      <c r="CL134" s="32">
        <f t="shared" si="87"/>
        <v>0</v>
      </c>
      <c r="CM134" s="32">
        <f t="shared" si="88"/>
        <v>0</v>
      </c>
      <c r="CN134" s="32">
        <f t="shared" si="89"/>
        <v>0</v>
      </c>
    </row>
    <row r="135" spans="1:92" ht="16.350000000000001" customHeight="1" x14ac:dyDescent="0.2">
      <c r="A135" s="3284" t="s">
        <v>168</v>
      </c>
      <c r="B135" s="3285"/>
      <c r="C135" s="3286"/>
      <c r="D135" s="910">
        <f t="shared" si="73"/>
        <v>0</v>
      </c>
      <c r="E135" s="828">
        <f t="shared" si="74"/>
        <v>0</v>
      </c>
      <c r="F135" s="830">
        <f t="shared" si="75"/>
        <v>0</v>
      </c>
      <c r="G135" s="918"/>
      <c r="H135" s="920"/>
      <c r="I135" s="918"/>
      <c r="J135" s="922"/>
      <c r="K135" s="918"/>
      <c r="L135" s="920"/>
      <c r="M135" s="918"/>
      <c r="N135" s="920"/>
      <c r="O135" s="923"/>
      <c r="P135" s="808"/>
      <c r="Q135" s="807"/>
      <c r="R135" s="808"/>
      <c r="S135" s="807"/>
      <c r="T135" s="920"/>
      <c r="U135" s="923"/>
      <c r="V135" s="808"/>
      <c r="W135" s="807"/>
      <c r="X135" s="808"/>
      <c r="Y135" s="807"/>
      <c r="Z135" s="808"/>
      <c r="AA135" s="807"/>
      <c r="AB135" s="808"/>
      <c r="AC135" s="807"/>
      <c r="AD135" s="808"/>
      <c r="AE135" s="807"/>
      <c r="AF135" s="808"/>
      <c r="AG135" s="807"/>
      <c r="AH135" s="808"/>
      <c r="AI135" s="807"/>
      <c r="AJ135" s="808"/>
      <c r="AK135" s="807"/>
      <c r="AL135" s="808"/>
      <c r="AM135" s="807"/>
      <c r="AN135" s="809"/>
      <c r="AO135" s="832"/>
      <c r="AP135" s="924"/>
      <c r="AQ135" s="921">
        <v>0</v>
      </c>
      <c r="AR135" s="921"/>
      <c r="AS135" s="811"/>
      <c r="AT135" s="832"/>
      <c r="AU135" s="832"/>
      <c r="AV135" s="832"/>
      <c r="AW135" s="671" t="str">
        <f t="shared" si="72"/>
        <v/>
      </c>
      <c r="BU135" s="3"/>
      <c r="BV135" s="3"/>
      <c r="BW135" s="4"/>
      <c r="CA135" s="31" t="str">
        <f t="shared" si="76"/>
        <v/>
      </c>
      <c r="CB135" s="31" t="str">
        <f t="shared" si="77"/>
        <v/>
      </c>
      <c r="CC135" s="31" t="str">
        <f t="shared" si="78"/>
        <v/>
      </c>
      <c r="CD135" s="31" t="str">
        <f t="shared" si="79"/>
        <v/>
      </c>
      <c r="CE135" s="31" t="str">
        <f t="shared" si="80"/>
        <v/>
      </c>
      <c r="CF135" s="31" t="str">
        <f t="shared" si="81"/>
        <v/>
      </c>
      <c r="CG135" s="31" t="str">
        <f t="shared" si="82"/>
        <v/>
      </c>
      <c r="CH135" s="32">
        <f t="shared" si="83"/>
        <v>0</v>
      </c>
      <c r="CI135" s="32">
        <f t="shared" si="84"/>
        <v>0</v>
      </c>
      <c r="CJ135" s="32">
        <f t="shared" si="85"/>
        <v>0</v>
      </c>
      <c r="CK135" s="32">
        <f t="shared" si="86"/>
        <v>0</v>
      </c>
      <c r="CL135" s="32">
        <f t="shared" si="87"/>
        <v>0</v>
      </c>
      <c r="CM135" s="32">
        <f t="shared" si="88"/>
        <v>0</v>
      </c>
      <c r="CN135" s="32">
        <f t="shared" si="89"/>
        <v>0</v>
      </c>
    </row>
    <row r="136" spans="1:92" ht="16.350000000000001" customHeight="1" x14ac:dyDescent="0.2">
      <c r="A136" s="3292" t="s">
        <v>169</v>
      </c>
      <c r="B136" s="3292"/>
      <c r="C136" s="3292"/>
      <c r="D136" s="910">
        <f t="shared" si="73"/>
        <v>0</v>
      </c>
      <c r="E136" s="828">
        <f t="shared" si="74"/>
        <v>0</v>
      </c>
      <c r="F136" s="830">
        <f t="shared" si="75"/>
        <v>0</v>
      </c>
      <c r="G136" s="831"/>
      <c r="H136" s="808"/>
      <c r="I136" s="831"/>
      <c r="J136" s="842"/>
      <c r="K136" s="831"/>
      <c r="L136" s="808"/>
      <c r="M136" s="831"/>
      <c r="N136" s="808"/>
      <c r="O136" s="807"/>
      <c r="P136" s="808"/>
      <c r="Q136" s="807"/>
      <c r="R136" s="808"/>
      <c r="S136" s="807"/>
      <c r="T136" s="808"/>
      <c r="U136" s="807"/>
      <c r="V136" s="808"/>
      <c r="W136" s="807"/>
      <c r="X136" s="808"/>
      <c r="Y136" s="807"/>
      <c r="Z136" s="808"/>
      <c r="AA136" s="807"/>
      <c r="AB136" s="808"/>
      <c r="AC136" s="807"/>
      <c r="AD136" s="808"/>
      <c r="AE136" s="807"/>
      <c r="AF136" s="808"/>
      <c r="AG136" s="807"/>
      <c r="AH136" s="808"/>
      <c r="AI136" s="807"/>
      <c r="AJ136" s="808"/>
      <c r="AK136" s="807"/>
      <c r="AL136" s="808"/>
      <c r="AM136" s="807"/>
      <c r="AN136" s="809"/>
      <c r="AO136" s="832"/>
      <c r="AP136" s="832"/>
      <c r="AQ136" s="811">
        <v>0</v>
      </c>
      <c r="AR136" s="811"/>
      <c r="AS136" s="811"/>
      <c r="AT136" s="832"/>
      <c r="AU136" s="832"/>
      <c r="AV136" s="832"/>
      <c r="AW136" s="671" t="str">
        <f t="shared" si="72"/>
        <v/>
      </c>
      <c r="BU136" s="3"/>
      <c r="BV136" s="3"/>
      <c r="BW136" s="4"/>
      <c r="CA136" s="31" t="str">
        <f t="shared" si="76"/>
        <v/>
      </c>
      <c r="CB136" s="31" t="str">
        <f t="shared" si="77"/>
        <v/>
      </c>
      <c r="CC136" s="31" t="str">
        <f t="shared" si="78"/>
        <v/>
      </c>
      <c r="CD136" s="31" t="str">
        <f t="shared" si="79"/>
        <v/>
      </c>
      <c r="CE136" s="31" t="str">
        <f t="shared" si="80"/>
        <v/>
      </c>
      <c r="CF136" s="31" t="str">
        <f t="shared" si="81"/>
        <v/>
      </c>
      <c r="CG136" s="31" t="str">
        <f t="shared" si="82"/>
        <v/>
      </c>
      <c r="CH136" s="32">
        <f t="shared" si="83"/>
        <v>0</v>
      </c>
      <c r="CI136" s="32">
        <f t="shared" si="84"/>
        <v>0</v>
      </c>
      <c r="CJ136" s="32">
        <f t="shared" si="85"/>
        <v>0</v>
      </c>
      <c r="CK136" s="32">
        <f t="shared" si="86"/>
        <v>0</v>
      </c>
      <c r="CL136" s="32">
        <f t="shared" si="87"/>
        <v>0</v>
      </c>
      <c r="CM136" s="32">
        <f t="shared" si="88"/>
        <v>0</v>
      </c>
      <c r="CN136" s="32">
        <f t="shared" si="89"/>
        <v>0</v>
      </c>
    </row>
    <row r="137" spans="1:92" ht="16.350000000000001" customHeight="1" x14ac:dyDescent="0.2">
      <c r="A137" s="3284" t="s">
        <v>170</v>
      </c>
      <c r="B137" s="3285"/>
      <c r="C137" s="3286"/>
      <c r="D137" s="910">
        <f t="shared" si="73"/>
        <v>0</v>
      </c>
      <c r="E137" s="828">
        <f t="shared" si="74"/>
        <v>0</v>
      </c>
      <c r="F137" s="830">
        <f t="shared" si="75"/>
        <v>0</v>
      </c>
      <c r="G137" s="831"/>
      <c r="H137" s="808"/>
      <c r="I137" s="831"/>
      <c r="J137" s="842"/>
      <c r="K137" s="831"/>
      <c r="L137" s="808"/>
      <c r="M137" s="831"/>
      <c r="N137" s="808"/>
      <c r="O137" s="807"/>
      <c r="P137" s="808"/>
      <c r="Q137" s="807"/>
      <c r="R137" s="808"/>
      <c r="S137" s="807"/>
      <c r="T137" s="808"/>
      <c r="U137" s="807"/>
      <c r="V137" s="808"/>
      <c r="W137" s="807"/>
      <c r="X137" s="808"/>
      <c r="Y137" s="807"/>
      <c r="Z137" s="808"/>
      <c r="AA137" s="807"/>
      <c r="AB137" s="808"/>
      <c r="AC137" s="807"/>
      <c r="AD137" s="808"/>
      <c r="AE137" s="807"/>
      <c r="AF137" s="808"/>
      <c r="AG137" s="807"/>
      <c r="AH137" s="808"/>
      <c r="AI137" s="807"/>
      <c r="AJ137" s="808"/>
      <c r="AK137" s="807"/>
      <c r="AL137" s="808"/>
      <c r="AM137" s="807"/>
      <c r="AN137" s="809"/>
      <c r="AO137" s="832"/>
      <c r="AP137" s="832"/>
      <c r="AQ137" s="811">
        <v>0</v>
      </c>
      <c r="AR137" s="811"/>
      <c r="AS137" s="811"/>
      <c r="AT137" s="832"/>
      <c r="AU137" s="832"/>
      <c r="AV137" s="832"/>
      <c r="AW137" s="671" t="str">
        <f t="shared" si="72"/>
        <v/>
      </c>
      <c r="BU137" s="3"/>
      <c r="BV137" s="3"/>
      <c r="BW137" s="4"/>
      <c r="CA137" s="31" t="str">
        <f t="shared" si="76"/>
        <v/>
      </c>
      <c r="CB137" s="31" t="str">
        <f t="shared" si="77"/>
        <v/>
      </c>
      <c r="CC137" s="31" t="str">
        <f t="shared" si="78"/>
        <v/>
      </c>
      <c r="CD137" s="31" t="str">
        <f t="shared" si="79"/>
        <v/>
      </c>
      <c r="CE137" s="31" t="str">
        <f t="shared" si="80"/>
        <v/>
      </c>
      <c r="CF137" s="31" t="str">
        <f t="shared" si="81"/>
        <v/>
      </c>
      <c r="CG137" s="31" t="str">
        <f t="shared" si="82"/>
        <v/>
      </c>
      <c r="CH137" s="32">
        <f t="shared" si="83"/>
        <v>0</v>
      </c>
      <c r="CI137" s="32">
        <f t="shared" si="84"/>
        <v>0</v>
      </c>
      <c r="CJ137" s="32">
        <f t="shared" si="85"/>
        <v>0</v>
      </c>
      <c r="CK137" s="32">
        <f t="shared" si="86"/>
        <v>0</v>
      </c>
      <c r="CL137" s="32">
        <f t="shared" si="87"/>
        <v>0</v>
      </c>
      <c r="CM137" s="32">
        <f t="shared" si="88"/>
        <v>0</v>
      </c>
      <c r="CN137" s="32">
        <f t="shared" si="89"/>
        <v>0</v>
      </c>
    </row>
    <row r="138" spans="1:92" ht="16.350000000000001" customHeight="1" x14ac:dyDescent="0.2">
      <c r="A138" s="3284" t="s">
        <v>171</v>
      </c>
      <c r="B138" s="3285"/>
      <c r="C138" s="3286"/>
      <c r="D138" s="910">
        <f t="shared" si="73"/>
        <v>0</v>
      </c>
      <c r="E138" s="828">
        <f t="shared" si="74"/>
        <v>0</v>
      </c>
      <c r="F138" s="830">
        <f t="shared" si="75"/>
        <v>0</v>
      </c>
      <c r="G138" s="925"/>
      <c r="H138" s="926"/>
      <c r="I138" s="925"/>
      <c r="J138" s="927"/>
      <c r="K138" s="925"/>
      <c r="L138" s="808"/>
      <c r="M138" s="831"/>
      <c r="N138" s="808"/>
      <c r="O138" s="807"/>
      <c r="P138" s="808"/>
      <c r="Q138" s="807"/>
      <c r="R138" s="808"/>
      <c r="S138" s="807"/>
      <c r="T138" s="808"/>
      <c r="U138" s="807"/>
      <c r="V138" s="808"/>
      <c r="W138" s="807"/>
      <c r="X138" s="808"/>
      <c r="Y138" s="807"/>
      <c r="Z138" s="808"/>
      <c r="AA138" s="807"/>
      <c r="AB138" s="808"/>
      <c r="AC138" s="807"/>
      <c r="AD138" s="808"/>
      <c r="AE138" s="807"/>
      <c r="AF138" s="808"/>
      <c r="AG138" s="807"/>
      <c r="AH138" s="808"/>
      <c r="AI138" s="807"/>
      <c r="AJ138" s="808"/>
      <c r="AK138" s="807"/>
      <c r="AL138" s="808"/>
      <c r="AM138" s="807"/>
      <c r="AN138" s="809"/>
      <c r="AO138" s="832"/>
      <c r="AP138" s="928"/>
      <c r="AQ138" s="811">
        <v>0</v>
      </c>
      <c r="AR138" s="811"/>
      <c r="AS138" s="813"/>
      <c r="AT138" s="832"/>
      <c r="AU138" s="832"/>
      <c r="AV138" s="832"/>
      <c r="AW138" s="671" t="str">
        <f t="shared" si="72"/>
        <v/>
      </c>
      <c r="BU138" s="3"/>
      <c r="BV138" s="3"/>
      <c r="BW138" s="4"/>
      <c r="CA138" s="31" t="str">
        <f t="shared" si="76"/>
        <v/>
      </c>
      <c r="CB138" s="31" t="str">
        <f t="shared" si="77"/>
        <v/>
      </c>
      <c r="CC138" s="31" t="str">
        <f t="shared" si="78"/>
        <v/>
      </c>
      <c r="CD138" s="31" t="str">
        <f t="shared" si="79"/>
        <v/>
      </c>
      <c r="CE138" s="31" t="str">
        <f t="shared" si="80"/>
        <v/>
      </c>
      <c r="CF138" s="31" t="str">
        <f t="shared" si="81"/>
        <v/>
      </c>
      <c r="CG138" s="31" t="str">
        <f t="shared" si="82"/>
        <v/>
      </c>
      <c r="CH138" s="32">
        <f t="shared" si="83"/>
        <v>0</v>
      </c>
      <c r="CI138" s="32">
        <f t="shared" si="84"/>
        <v>0</v>
      </c>
      <c r="CJ138" s="32">
        <f t="shared" si="85"/>
        <v>0</v>
      </c>
      <c r="CK138" s="32">
        <f t="shared" si="86"/>
        <v>0</v>
      </c>
      <c r="CL138" s="32">
        <f t="shared" si="87"/>
        <v>0</v>
      </c>
      <c r="CM138" s="32">
        <f t="shared" si="88"/>
        <v>0</v>
      </c>
      <c r="CN138" s="32">
        <f t="shared" si="89"/>
        <v>0</v>
      </c>
    </row>
    <row r="139" spans="1:92" ht="16.350000000000001" customHeight="1" x14ac:dyDescent="0.2">
      <c r="A139" s="3284" t="s">
        <v>172</v>
      </c>
      <c r="B139" s="3285"/>
      <c r="C139" s="3286"/>
      <c r="D139" s="910">
        <f t="shared" si="73"/>
        <v>0</v>
      </c>
      <c r="E139" s="828">
        <f t="shared" si="74"/>
        <v>0</v>
      </c>
      <c r="F139" s="830">
        <f t="shared" si="75"/>
        <v>0</v>
      </c>
      <c r="G139" s="925"/>
      <c r="H139" s="926"/>
      <c r="I139" s="925"/>
      <c r="J139" s="927"/>
      <c r="K139" s="925"/>
      <c r="L139" s="808"/>
      <c r="M139" s="831"/>
      <c r="N139" s="808"/>
      <c r="O139" s="807"/>
      <c r="P139" s="808"/>
      <c r="Q139" s="807"/>
      <c r="R139" s="808"/>
      <c r="S139" s="807"/>
      <c r="T139" s="808"/>
      <c r="U139" s="807"/>
      <c r="V139" s="808"/>
      <c r="W139" s="807"/>
      <c r="X139" s="808"/>
      <c r="Y139" s="807"/>
      <c r="Z139" s="808"/>
      <c r="AA139" s="807"/>
      <c r="AB139" s="808"/>
      <c r="AC139" s="807"/>
      <c r="AD139" s="808"/>
      <c r="AE139" s="807"/>
      <c r="AF139" s="808"/>
      <c r="AG139" s="807"/>
      <c r="AH139" s="808"/>
      <c r="AI139" s="807"/>
      <c r="AJ139" s="808"/>
      <c r="AK139" s="807"/>
      <c r="AL139" s="808"/>
      <c r="AM139" s="807"/>
      <c r="AN139" s="809"/>
      <c r="AO139" s="832"/>
      <c r="AP139" s="928"/>
      <c r="AQ139" s="811">
        <v>0</v>
      </c>
      <c r="AR139" s="811"/>
      <c r="AS139" s="813"/>
      <c r="AT139" s="832"/>
      <c r="AU139" s="832"/>
      <c r="AV139" s="832"/>
      <c r="AW139" s="671" t="str">
        <f t="shared" si="72"/>
        <v/>
      </c>
      <c r="BU139" s="3"/>
      <c r="BV139" s="3"/>
      <c r="BW139" s="4"/>
      <c r="CA139" s="31" t="str">
        <f t="shared" si="76"/>
        <v/>
      </c>
      <c r="CB139" s="31" t="str">
        <f t="shared" si="77"/>
        <v/>
      </c>
      <c r="CC139" s="31" t="str">
        <f t="shared" si="78"/>
        <v/>
      </c>
      <c r="CD139" s="31" t="str">
        <f t="shared" si="79"/>
        <v/>
      </c>
      <c r="CE139" s="31" t="str">
        <f t="shared" si="80"/>
        <v/>
      </c>
      <c r="CF139" s="31" t="str">
        <f t="shared" si="81"/>
        <v/>
      </c>
      <c r="CG139" s="31" t="str">
        <f t="shared" si="82"/>
        <v/>
      </c>
      <c r="CH139" s="32">
        <f t="shared" si="83"/>
        <v>0</v>
      </c>
      <c r="CI139" s="32">
        <f t="shared" si="84"/>
        <v>0</v>
      </c>
      <c r="CJ139" s="32">
        <f t="shared" si="85"/>
        <v>0</v>
      </c>
      <c r="CK139" s="32">
        <f t="shared" si="86"/>
        <v>0</v>
      </c>
      <c r="CL139" s="32">
        <f t="shared" si="87"/>
        <v>0</v>
      </c>
      <c r="CM139" s="32">
        <f t="shared" si="88"/>
        <v>0</v>
      </c>
      <c r="CN139" s="32">
        <f t="shared" si="89"/>
        <v>0</v>
      </c>
    </row>
    <row r="140" spans="1:92" ht="16.350000000000001" customHeight="1" x14ac:dyDescent="0.2">
      <c r="A140" s="3284" t="s">
        <v>173</v>
      </c>
      <c r="B140" s="3285"/>
      <c r="C140" s="3286"/>
      <c r="D140" s="910">
        <f t="shared" si="73"/>
        <v>0</v>
      </c>
      <c r="E140" s="828">
        <f t="shared" si="74"/>
        <v>0</v>
      </c>
      <c r="F140" s="830">
        <f t="shared" si="75"/>
        <v>0</v>
      </c>
      <c r="G140" s="925"/>
      <c r="H140" s="926"/>
      <c r="I140" s="925"/>
      <c r="J140" s="927"/>
      <c r="K140" s="925"/>
      <c r="L140" s="808"/>
      <c r="M140" s="831"/>
      <c r="N140" s="808"/>
      <c r="O140" s="807"/>
      <c r="P140" s="808"/>
      <c r="Q140" s="807"/>
      <c r="R140" s="808"/>
      <c r="S140" s="807"/>
      <c r="T140" s="808"/>
      <c r="U140" s="807"/>
      <c r="V140" s="808"/>
      <c r="W140" s="807"/>
      <c r="X140" s="808"/>
      <c r="Y140" s="807"/>
      <c r="Z140" s="808"/>
      <c r="AA140" s="807"/>
      <c r="AB140" s="808"/>
      <c r="AC140" s="807"/>
      <c r="AD140" s="808"/>
      <c r="AE140" s="807"/>
      <c r="AF140" s="808"/>
      <c r="AG140" s="807"/>
      <c r="AH140" s="808"/>
      <c r="AI140" s="807"/>
      <c r="AJ140" s="808"/>
      <c r="AK140" s="807"/>
      <c r="AL140" s="808"/>
      <c r="AM140" s="807"/>
      <c r="AN140" s="809"/>
      <c r="AO140" s="832"/>
      <c r="AP140" s="928"/>
      <c r="AQ140" s="811">
        <v>0</v>
      </c>
      <c r="AR140" s="811"/>
      <c r="AS140" s="813"/>
      <c r="AT140" s="832"/>
      <c r="AU140" s="832"/>
      <c r="AV140" s="832"/>
      <c r="AW140" s="671" t="str">
        <f t="shared" si="72"/>
        <v/>
      </c>
      <c r="BU140" s="3"/>
      <c r="BV140" s="3"/>
      <c r="BW140" s="4"/>
      <c r="CA140" s="31" t="str">
        <f t="shared" si="76"/>
        <v/>
      </c>
      <c r="CB140" s="31" t="str">
        <f t="shared" si="77"/>
        <v/>
      </c>
      <c r="CC140" s="31" t="str">
        <f t="shared" si="78"/>
        <v/>
      </c>
      <c r="CD140" s="31" t="str">
        <f t="shared" si="79"/>
        <v/>
      </c>
      <c r="CE140" s="31" t="str">
        <f t="shared" si="80"/>
        <v/>
      </c>
      <c r="CF140" s="31" t="str">
        <f t="shared" si="81"/>
        <v/>
      </c>
      <c r="CG140" s="31" t="str">
        <f t="shared" si="82"/>
        <v/>
      </c>
      <c r="CH140" s="32">
        <f t="shared" si="83"/>
        <v>0</v>
      </c>
      <c r="CI140" s="32">
        <f t="shared" si="84"/>
        <v>0</v>
      </c>
      <c r="CJ140" s="32">
        <f t="shared" si="85"/>
        <v>0</v>
      </c>
      <c r="CK140" s="32">
        <f t="shared" si="86"/>
        <v>0</v>
      </c>
      <c r="CL140" s="32">
        <f t="shared" si="87"/>
        <v>0</v>
      </c>
      <c r="CM140" s="32">
        <f t="shared" si="88"/>
        <v>0</v>
      </c>
      <c r="CN140" s="32">
        <f t="shared" si="89"/>
        <v>0</v>
      </c>
    </row>
    <row r="141" spans="1:92" ht="16.350000000000001" customHeight="1" x14ac:dyDescent="0.2">
      <c r="A141" s="3284" t="s">
        <v>174</v>
      </c>
      <c r="B141" s="3285"/>
      <c r="C141" s="3286"/>
      <c r="D141" s="910">
        <f t="shared" si="73"/>
        <v>0</v>
      </c>
      <c r="E141" s="828">
        <f t="shared" si="74"/>
        <v>0</v>
      </c>
      <c r="F141" s="830">
        <f t="shared" si="75"/>
        <v>0</v>
      </c>
      <c r="G141" s="925"/>
      <c r="H141" s="926"/>
      <c r="I141" s="925"/>
      <c r="J141" s="927"/>
      <c r="K141" s="925"/>
      <c r="L141" s="808"/>
      <c r="M141" s="831"/>
      <c r="N141" s="808"/>
      <c r="O141" s="807"/>
      <c r="P141" s="808"/>
      <c r="Q141" s="807"/>
      <c r="R141" s="808"/>
      <c r="S141" s="807"/>
      <c r="T141" s="808"/>
      <c r="U141" s="807"/>
      <c r="V141" s="808"/>
      <c r="W141" s="807"/>
      <c r="X141" s="808"/>
      <c r="Y141" s="807"/>
      <c r="Z141" s="808"/>
      <c r="AA141" s="807"/>
      <c r="AB141" s="808"/>
      <c r="AC141" s="807"/>
      <c r="AD141" s="808"/>
      <c r="AE141" s="807"/>
      <c r="AF141" s="808"/>
      <c r="AG141" s="807"/>
      <c r="AH141" s="808"/>
      <c r="AI141" s="807"/>
      <c r="AJ141" s="808"/>
      <c r="AK141" s="807"/>
      <c r="AL141" s="808"/>
      <c r="AM141" s="807"/>
      <c r="AN141" s="809"/>
      <c r="AO141" s="832"/>
      <c r="AP141" s="928"/>
      <c r="AQ141" s="811">
        <v>0</v>
      </c>
      <c r="AR141" s="811"/>
      <c r="AS141" s="813"/>
      <c r="AT141" s="832"/>
      <c r="AU141" s="832"/>
      <c r="AV141" s="832"/>
      <c r="AW141" s="671" t="str">
        <f t="shared" si="72"/>
        <v/>
      </c>
      <c r="BU141" s="3"/>
      <c r="BV141" s="3"/>
      <c r="BW141" s="4"/>
      <c r="CA141" s="31" t="str">
        <f t="shared" si="76"/>
        <v/>
      </c>
      <c r="CB141" s="31" t="str">
        <f t="shared" si="77"/>
        <v/>
      </c>
      <c r="CC141" s="31" t="str">
        <f t="shared" si="78"/>
        <v/>
      </c>
      <c r="CD141" s="31" t="str">
        <f t="shared" si="79"/>
        <v/>
      </c>
      <c r="CE141" s="31" t="str">
        <f t="shared" si="80"/>
        <v/>
      </c>
      <c r="CF141" s="31" t="str">
        <f t="shared" si="81"/>
        <v/>
      </c>
      <c r="CG141" s="31" t="str">
        <f t="shared" si="82"/>
        <v/>
      </c>
      <c r="CH141" s="32">
        <f t="shared" si="83"/>
        <v>0</v>
      </c>
      <c r="CI141" s="32">
        <f t="shared" si="84"/>
        <v>0</v>
      </c>
      <c r="CJ141" s="32">
        <f t="shared" si="85"/>
        <v>0</v>
      </c>
      <c r="CK141" s="32">
        <f t="shared" si="86"/>
        <v>0</v>
      </c>
      <c r="CL141" s="32">
        <f t="shared" si="87"/>
        <v>0</v>
      </c>
      <c r="CM141" s="32">
        <f t="shared" si="88"/>
        <v>0</v>
      </c>
      <c r="CN141" s="32">
        <f t="shared" si="89"/>
        <v>0</v>
      </c>
    </row>
    <row r="142" spans="1:92" ht="16.350000000000001" customHeight="1" x14ac:dyDescent="0.2">
      <c r="A142" s="3284" t="s">
        <v>175</v>
      </c>
      <c r="B142" s="3285"/>
      <c r="C142" s="3286"/>
      <c r="D142" s="910">
        <f t="shared" si="73"/>
        <v>0</v>
      </c>
      <c r="E142" s="828">
        <f t="shared" si="74"/>
        <v>0</v>
      </c>
      <c r="F142" s="830">
        <f t="shared" si="75"/>
        <v>0</v>
      </c>
      <c r="G142" s="925"/>
      <c r="H142" s="926"/>
      <c r="I142" s="925"/>
      <c r="J142" s="927"/>
      <c r="K142" s="925"/>
      <c r="L142" s="808"/>
      <c r="M142" s="831"/>
      <c r="N142" s="808"/>
      <c r="O142" s="807"/>
      <c r="P142" s="808"/>
      <c r="Q142" s="807"/>
      <c r="R142" s="808"/>
      <c r="S142" s="807"/>
      <c r="T142" s="808"/>
      <c r="U142" s="807"/>
      <c r="V142" s="808"/>
      <c r="W142" s="807"/>
      <c r="X142" s="808"/>
      <c r="Y142" s="807"/>
      <c r="Z142" s="808"/>
      <c r="AA142" s="807"/>
      <c r="AB142" s="808"/>
      <c r="AC142" s="807"/>
      <c r="AD142" s="808"/>
      <c r="AE142" s="807"/>
      <c r="AF142" s="808"/>
      <c r="AG142" s="807"/>
      <c r="AH142" s="808"/>
      <c r="AI142" s="807"/>
      <c r="AJ142" s="808"/>
      <c r="AK142" s="807"/>
      <c r="AL142" s="808"/>
      <c r="AM142" s="807"/>
      <c r="AN142" s="809"/>
      <c r="AO142" s="832"/>
      <c r="AP142" s="928"/>
      <c r="AQ142" s="811">
        <v>0</v>
      </c>
      <c r="AR142" s="811"/>
      <c r="AS142" s="813"/>
      <c r="AT142" s="832"/>
      <c r="AU142" s="832"/>
      <c r="AV142" s="832"/>
      <c r="AW142" s="671" t="str">
        <f t="shared" si="72"/>
        <v/>
      </c>
      <c r="BU142" s="3"/>
      <c r="BV142" s="3"/>
      <c r="BW142" s="4"/>
      <c r="CA142" s="31" t="str">
        <f t="shared" si="76"/>
        <v/>
      </c>
      <c r="CB142" s="31" t="str">
        <f t="shared" si="77"/>
        <v/>
      </c>
      <c r="CC142" s="31" t="str">
        <f t="shared" si="78"/>
        <v/>
      </c>
      <c r="CD142" s="31" t="str">
        <f t="shared" si="79"/>
        <v/>
      </c>
      <c r="CE142" s="31" t="str">
        <f t="shared" si="80"/>
        <v/>
      </c>
      <c r="CF142" s="31" t="str">
        <f t="shared" si="81"/>
        <v/>
      </c>
      <c r="CG142" s="31" t="str">
        <f t="shared" si="82"/>
        <v/>
      </c>
      <c r="CH142" s="32">
        <f t="shared" si="83"/>
        <v>0</v>
      </c>
      <c r="CI142" s="32">
        <f t="shared" si="84"/>
        <v>0</v>
      </c>
      <c r="CJ142" s="32">
        <f t="shared" si="85"/>
        <v>0</v>
      </c>
      <c r="CK142" s="32">
        <f t="shared" si="86"/>
        <v>0</v>
      </c>
      <c r="CL142" s="32">
        <f t="shared" si="87"/>
        <v>0</v>
      </c>
      <c r="CM142" s="32">
        <f t="shared" si="88"/>
        <v>0</v>
      </c>
      <c r="CN142" s="32">
        <f t="shared" si="89"/>
        <v>0</v>
      </c>
    </row>
    <row r="143" spans="1:92" ht="16.350000000000001" customHeight="1" x14ac:dyDescent="0.2">
      <c r="A143" s="3284" t="s">
        <v>176</v>
      </c>
      <c r="B143" s="3285"/>
      <c r="C143" s="3286"/>
      <c r="D143" s="910">
        <f t="shared" si="73"/>
        <v>0</v>
      </c>
      <c r="E143" s="828">
        <f t="shared" si="74"/>
        <v>0</v>
      </c>
      <c r="F143" s="830">
        <f t="shared" si="75"/>
        <v>0</v>
      </c>
      <c r="G143" s="918"/>
      <c r="H143" s="920"/>
      <c r="I143" s="918"/>
      <c r="J143" s="842"/>
      <c r="K143" s="831"/>
      <c r="L143" s="808"/>
      <c r="M143" s="831"/>
      <c r="N143" s="808"/>
      <c r="O143" s="807"/>
      <c r="P143" s="808"/>
      <c r="Q143" s="807"/>
      <c r="R143" s="808"/>
      <c r="S143" s="807"/>
      <c r="T143" s="808"/>
      <c r="U143" s="807"/>
      <c r="V143" s="808"/>
      <c r="W143" s="807"/>
      <c r="X143" s="808"/>
      <c r="Y143" s="807"/>
      <c r="Z143" s="808"/>
      <c r="AA143" s="807"/>
      <c r="AB143" s="808"/>
      <c r="AC143" s="807"/>
      <c r="AD143" s="808"/>
      <c r="AE143" s="807"/>
      <c r="AF143" s="808"/>
      <c r="AG143" s="807"/>
      <c r="AH143" s="808"/>
      <c r="AI143" s="807"/>
      <c r="AJ143" s="808"/>
      <c r="AK143" s="807"/>
      <c r="AL143" s="808"/>
      <c r="AM143" s="807"/>
      <c r="AN143" s="809"/>
      <c r="AO143" s="832"/>
      <c r="AP143" s="832"/>
      <c r="AQ143" s="811">
        <v>0</v>
      </c>
      <c r="AR143" s="811"/>
      <c r="AS143" s="811"/>
      <c r="AT143" s="832"/>
      <c r="AU143" s="832"/>
      <c r="AV143" s="832"/>
      <c r="AW143" s="671" t="str">
        <f t="shared" si="72"/>
        <v/>
      </c>
      <c r="BU143" s="3"/>
      <c r="BV143" s="3"/>
      <c r="BW143" s="4"/>
      <c r="CA143" s="31" t="str">
        <f t="shared" si="76"/>
        <v/>
      </c>
      <c r="CB143" s="31" t="str">
        <f t="shared" si="77"/>
        <v/>
      </c>
      <c r="CC143" s="31" t="str">
        <f t="shared" si="78"/>
        <v/>
      </c>
      <c r="CD143" s="31" t="str">
        <f t="shared" si="79"/>
        <v/>
      </c>
      <c r="CE143" s="31" t="str">
        <f t="shared" si="80"/>
        <v/>
      </c>
      <c r="CF143" s="31" t="str">
        <f t="shared" si="81"/>
        <v/>
      </c>
      <c r="CG143" s="31" t="str">
        <f t="shared" si="82"/>
        <v/>
      </c>
      <c r="CH143" s="32">
        <f t="shared" si="83"/>
        <v>0</v>
      </c>
      <c r="CI143" s="32">
        <f t="shared" si="84"/>
        <v>0</v>
      </c>
      <c r="CJ143" s="32">
        <f t="shared" si="85"/>
        <v>0</v>
      </c>
      <c r="CK143" s="32">
        <f t="shared" si="86"/>
        <v>0</v>
      </c>
      <c r="CL143" s="32">
        <f t="shared" si="87"/>
        <v>0</v>
      </c>
      <c r="CM143" s="32">
        <f t="shared" si="88"/>
        <v>0</v>
      </c>
      <c r="CN143" s="32">
        <f t="shared" si="89"/>
        <v>0</v>
      </c>
    </row>
    <row r="144" spans="1:92" ht="16.350000000000001" customHeight="1" x14ac:dyDescent="0.2">
      <c r="A144" s="3289" t="s">
        <v>177</v>
      </c>
      <c r="B144" s="3290"/>
      <c r="C144" s="3291"/>
      <c r="D144" s="929">
        <f t="shared" si="73"/>
        <v>0</v>
      </c>
      <c r="E144" s="833">
        <f t="shared" si="74"/>
        <v>0</v>
      </c>
      <c r="F144" s="835">
        <f t="shared" si="75"/>
        <v>0</v>
      </c>
      <c r="G144" s="255"/>
      <c r="H144" s="649"/>
      <c r="I144" s="255"/>
      <c r="J144" s="663"/>
      <c r="K144" s="256"/>
      <c r="L144" s="817"/>
      <c r="M144" s="836"/>
      <c r="N144" s="817"/>
      <c r="O144" s="816"/>
      <c r="P144" s="817"/>
      <c r="Q144" s="816"/>
      <c r="R144" s="817"/>
      <c r="S144" s="816"/>
      <c r="T144" s="817"/>
      <c r="U144" s="816"/>
      <c r="V144" s="817"/>
      <c r="W144" s="816"/>
      <c r="X144" s="817"/>
      <c r="Y144" s="816"/>
      <c r="Z144" s="817"/>
      <c r="AA144" s="816"/>
      <c r="AB144" s="817"/>
      <c r="AC144" s="816"/>
      <c r="AD144" s="817"/>
      <c r="AE144" s="816"/>
      <c r="AF144" s="817"/>
      <c r="AG144" s="816"/>
      <c r="AH144" s="817"/>
      <c r="AI144" s="816"/>
      <c r="AJ144" s="817"/>
      <c r="AK144" s="816"/>
      <c r="AL144" s="817"/>
      <c r="AM144" s="816"/>
      <c r="AN144" s="818"/>
      <c r="AO144" s="837"/>
      <c r="AP144" s="832"/>
      <c r="AQ144" s="811">
        <v>0</v>
      </c>
      <c r="AR144" s="811"/>
      <c r="AS144" s="811"/>
      <c r="AT144" s="832"/>
      <c r="AU144" s="77"/>
      <c r="AV144" s="77"/>
      <c r="AW144" s="671" t="str">
        <f t="shared" si="72"/>
        <v/>
      </c>
      <c r="BU144" s="3"/>
      <c r="BV144" s="3"/>
      <c r="BW144" s="4"/>
      <c r="CA144" s="31" t="str">
        <f t="shared" si="76"/>
        <v/>
      </c>
      <c r="CB144" s="31" t="str">
        <f t="shared" si="77"/>
        <v/>
      </c>
      <c r="CC144" s="31" t="str">
        <f t="shared" si="78"/>
        <v/>
      </c>
      <c r="CD144" s="31" t="str">
        <f t="shared" si="79"/>
        <v/>
      </c>
      <c r="CE144" s="31" t="str">
        <f t="shared" si="80"/>
        <v/>
      </c>
      <c r="CF144" s="31" t="str">
        <f t="shared" si="81"/>
        <v/>
      </c>
      <c r="CG144" s="31" t="str">
        <f t="shared" si="82"/>
        <v/>
      </c>
      <c r="CH144" s="32">
        <f t="shared" si="83"/>
        <v>0</v>
      </c>
      <c r="CI144" s="32">
        <f t="shared" si="84"/>
        <v>0</v>
      </c>
      <c r="CJ144" s="32">
        <f t="shared" si="85"/>
        <v>0</v>
      </c>
      <c r="CK144" s="32">
        <f t="shared" si="86"/>
        <v>0</v>
      </c>
      <c r="CL144" s="32">
        <f t="shared" si="87"/>
        <v>0</v>
      </c>
      <c r="CM144" s="32">
        <f t="shared" si="88"/>
        <v>0</v>
      </c>
      <c r="CN144" s="32">
        <f t="shared" si="89"/>
        <v>0</v>
      </c>
    </row>
    <row r="145" spans="1:92" ht="16.350000000000001" customHeight="1" x14ac:dyDescent="0.2">
      <c r="A145" s="3894" t="s">
        <v>4</v>
      </c>
      <c r="B145" s="3908"/>
      <c r="C145" s="3897"/>
      <c r="D145" s="1129">
        <f t="shared" si="73"/>
        <v>410</v>
      </c>
      <c r="E145" s="1092">
        <f t="shared" si="74"/>
        <v>143</v>
      </c>
      <c r="F145" s="1130">
        <f t="shared" si="75"/>
        <v>267</v>
      </c>
      <c r="G145" s="1129">
        <f t="shared" ref="G145:AN145" si="92">SUM(G91:G144)</f>
        <v>1</v>
      </c>
      <c r="H145" s="1131">
        <f t="shared" si="92"/>
        <v>0</v>
      </c>
      <c r="I145" s="1129">
        <f t="shared" si="92"/>
        <v>0</v>
      </c>
      <c r="J145" s="1132">
        <f t="shared" si="92"/>
        <v>0</v>
      </c>
      <c r="K145" s="1129">
        <f t="shared" si="92"/>
        <v>1</v>
      </c>
      <c r="L145" s="1131">
        <f t="shared" si="92"/>
        <v>0</v>
      </c>
      <c r="M145" s="1133">
        <f t="shared" si="92"/>
        <v>2</v>
      </c>
      <c r="N145" s="1134">
        <f t="shared" si="92"/>
        <v>0</v>
      </c>
      <c r="O145" s="1135">
        <f t="shared" si="92"/>
        <v>0</v>
      </c>
      <c r="P145" s="1134">
        <f t="shared" si="92"/>
        <v>0</v>
      </c>
      <c r="Q145" s="1135">
        <f t="shared" si="92"/>
        <v>3</v>
      </c>
      <c r="R145" s="1134">
        <f t="shared" si="92"/>
        <v>1</v>
      </c>
      <c r="S145" s="1135">
        <f t="shared" si="92"/>
        <v>1</v>
      </c>
      <c r="T145" s="1134">
        <f t="shared" si="92"/>
        <v>2</v>
      </c>
      <c r="U145" s="1135">
        <f t="shared" si="92"/>
        <v>2</v>
      </c>
      <c r="V145" s="1134">
        <f t="shared" si="92"/>
        <v>5</v>
      </c>
      <c r="W145" s="1135">
        <f t="shared" si="92"/>
        <v>10</v>
      </c>
      <c r="X145" s="1134">
        <f t="shared" si="92"/>
        <v>13</v>
      </c>
      <c r="Y145" s="1135">
        <f t="shared" si="92"/>
        <v>40</v>
      </c>
      <c r="Z145" s="1134">
        <f t="shared" si="92"/>
        <v>48</v>
      </c>
      <c r="AA145" s="1135">
        <f t="shared" si="92"/>
        <v>4</v>
      </c>
      <c r="AB145" s="1134">
        <f t="shared" si="92"/>
        <v>14</v>
      </c>
      <c r="AC145" s="1135">
        <f t="shared" si="92"/>
        <v>5</v>
      </c>
      <c r="AD145" s="1134">
        <f t="shared" si="92"/>
        <v>25</v>
      </c>
      <c r="AE145" s="1135">
        <f t="shared" si="92"/>
        <v>12</v>
      </c>
      <c r="AF145" s="1134">
        <f t="shared" si="92"/>
        <v>58</v>
      </c>
      <c r="AG145" s="1135">
        <f t="shared" si="92"/>
        <v>41</v>
      </c>
      <c r="AH145" s="1134">
        <f t="shared" si="92"/>
        <v>71</v>
      </c>
      <c r="AI145" s="1135">
        <f t="shared" si="92"/>
        <v>2</v>
      </c>
      <c r="AJ145" s="1134">
        <f t="shared" si="92"/>
        <v>17</v>
      </c>
      <c r="AK145" s="1135">
        <f t="shared" si="92"/>
        <v>9</v>
      </c>
      <c r="AL145" s="1134">
        <f t="shared" si="92"/>
        <v>7</v>
      </c>
      <c r="AM145" s="1135">
        <f t="shared" si="92"/>
        <v>10</v>
      </c>
      <c r="AN145" s="1136">
        <f t="shared" si="92"/>
        <v>6</v>
      </c>
      <c r="AO145" s="1137">
        <f>SUM(AO91:AO144)</f>
        <v>0</v>
      </c>
      <c r="AP145" s="1138">
        <f>SUM(AP91:AP144)</f>
        <v>10</v>
      </c>
      <c r="AQ145" s="1138">
        <f>SUM(AQ91:AQ144)</f>
        <v>410</v>
      </c>
      <c r="AR145" s="1138">
        <f>SUM(AR91:AR144)</f>
        <v>0</v>
      </c>
      <c r="AS145" s="1138">
        <f t="shared" ref="AS145:AV145" si="93">SUM(AS91:AS144)</f>
        <v>0</v>
      </c>
      <c r="AT145" s="1138">
        <f t="shared" si="93"/>
        <v>0</v>
      </c>
      <c r="AU145" s="1138">
        <f t="shared" si="93"/>
        <v>0</v>
      </c>
      <c r="AV145" s="1138">
        <f t="shared" si="93"/>
        <v>0</v>
      </c>
      <c r="BU145" s="3"/>
      <c r="BV145" s="3"/>
      <c r="BW145" s="4"/>
      <c r="CA145" s="31"/>
      <c r="CB145" s="31"/>
      <c r="CC145" s="31"/>
      <c r="CD145" s="31"/>
      <c r="CE145" s="31"/>
      <c r="CF145" s="31"/>
      <c r="CG145" s="31"/>
      <c r="CH145" s="32"/>
      <c r="CI145" s="32"/>
      <c r="CJ145" s="32"/>
      <c r="CK145" s="32"/>
      <c r="CL145" s="32"/>
      <c r="CM145" s="32"/>
      <c r="CN145" s="32"/>
    </row>
    <row r="146" spans="1:92" ht="24" customHeight="1" x14ac:dyDescent="0.2">
      <c r="A146" s="237" t="s">
        <v>178</v>
      </c>
      <c r="B146" s="232"/>
      <c r="C146" s="232"/>
      <c r="BW146" s="3"/>
      <c r="BX146" s="3"/>
      <c r="CH146" s="14"/>
      <c r="CI146" s="14"/>
      <c r="CJ146" s="14"/>
      <c r="CK146" s="14"/>
      <c r="CL146" s="14"/>
      <c r="CM146" s="14"/>
      <c r="CN146" s="14"/>
    </row>
    <row r="147" spans="1:92" ht="33" customHeight="1" x14ac:dyDescent="0.2">
      <c r="A147" s="3958" t="s">
        <v>179</v>
      </c>
      <c r="B147" s="3958"/>
      <c r="C147" s="3958"/>
      <c r="D147" s="3936" t="s">
        <v>4</v>
      </c>
      <c r="E147" s="3937"/>
      <c r="F147" s="3938"/>
      <c r="G147" s="3894" t="s">
        <v>5</v>
      </c>
      <c r="H147" s="3908"/>
      <c r="I147" s="3908"/>
      <c r="J147" s="3908"/>
      <c r="K147" s="3908"/>
      <c r="L147" s="3908"/>
      <c r="M147" s="3908"/>
      <c r="N147" s="3908"/>
      <c r="O147" s="3908"/>
      <c r="P147" s="3908"/>
      <c r="Q147" s="3908"/>
      <c r="R147" s="3908"/>
      <c r="S147" s="3908"/>
      <c r="T147" s="3908"/>
      <c r="U147" s="3908"/>
      <c r="V147" s="3908"/>
      <c r="W147" s="3908"/>
      <c r="X147" s="3908"/>
      <c r="Y147" s="3908"/>
      <c r="Z147" s="3908"/>
      <c r="AA147" s="3908"/>
      <c r="AB147" s="3908"/>
      <c r="AC147" s="3908"/>
      <c r="AD147" s="3908"/>
      <c r="AE147" s="3908"/>
      <c r="AF147" s="3908"/>
      <c r="AG147" s="3908"/>
      <c r="AH147" s="3908"/>
      <c r="AI147" s="3908"/>
      <c r="AJ147" s="3908"/>
      <c r="AK147" s="3908"/>
      <c r="AL147" s="3908"/>
      <c r="AM147" s="3908"/>
      <c r="AN147" s="3908"/>
      <c r="AO147" s="3908"/>
      <c r="AP147" s="3941"/>
      <c r="AQ147" s="3897" t="s">
        <v>118</v>
      </c>
      <c r="AR147" s="3957" t="s">
        <v>7</v>
      </c>
      <c r="AS147" s="3957" t="s">
        <v>41</v>
      </c>
      <c r="AT147" s="3957" t="s">
        <v>8</v>
      </c>
      <c r="AU147" s="3957" t="s">
        <v>42</v>
      </c>
      <c r="AV147" s="3954" t="s">
        <v>299</v>
      </c>
      <c r="AW147" s="3954" t="s">
        <v>122</v>
      </c>
      <c r="AX147" s="3954" t="s">
        <v>11</v>
      </c>
      <c r="BV147" s="3"/>
      <c r="BW147" s="3"/>
      <c r="CH147" s="14"/>
      <c r="CI147" s="14"/>
      <c r="CJ147" s="14"/>
      <c r="CK147" s="14"/>
      <c r="CL147" s="14"/>
      <c r="CM147" s="14"/>
      <c r="CN147" s="14"/>
    </row>
    <row r="148" spans="1:92" ht="37.5" customHeight="1" x14ac:dyDescent="0.2">
      <c r="A148" s="3958"/>
      <c r="B148" s="3958"/>
      <c r="C148" s="3958"/>
      <c r="D148" s="3939"/>
      <c r="E148" s="3247"/>
      <c r="F148" s="3940"/>
      <c r="G148" s="3921" t="s">
        <v>13</v>
      </c>
      <c r="H148" s="3911"/>
      <c r="I148" s="3894" t="s">
        <v>14</v>
      </c>
      <c r="J148" s="3897"/>
      <c r="K148" s="3908" t="s">
        <v>15</v>
      </c>
      <c r="L148" s="3897"/>
      <c r="M148" s="3894" t="s">
        <v>16</v>
      </c>
      <c r="N148" s="3897"/>
      <c r="O148" s="3894" t="s">
        <v>17</v>
      </c>
      <c r="P148" s="3897"/>
      <c r="Q148" s="3894" t="s">
        <v>18</v>
      </c>
      <c r="R148" s="3897"/>
      <c r="S148" s="3894" t="s">
        <v>19</v>
      </c>
      <c r="T148" s="3897"/>
      <c r="U148" s="3894" t="s">
        <v>20</v>
      </c>
      <c r="V148" s="3897"/>
      <c r="W148" s="3894" t="s">
        <v>21</v>
      </c>
      <c r="X148" s="3897"/>
      <c r="Y148" s="3894" t="s">
        <v>22</v>
      </c>
      <c r="Z148" s="3896"/>
      <c r="AA148" s="3894" t="s">
        <v>23</v>
      </c>
      <c r="AB148" s="3896"/>
      <c r="AC148" s="3894" t="s">
        <v>24</v>
      </c>
      <c r="AD148" s="3896"/>
      <c r="AE148" s="3894" t="s">
        <v>25</v>
      </c>
      <c r="AF148" s="3896"/>
      <c r="AG148" s="3894" t="s">
        <v>26</v>
      </c>
      <c r="AH148" s="3896"/>
      <c r="AI148" s="3894" t="s">
        <v>27</v>
      </c>
      <c r="AJ148" s="3896"/>
      <c r="AK148" s="3894" t="s">
        <v>28</v>
      </c>
      <c r="AL148" s="3896"/>
      <c r="AM148" s="3894" t="s">
        <v>29</v>
      </c>
      <c r="AN148" s="3896"/>
      <c r="AO148" s="3894" t="s">
        <v>30</v>
      </c>
      <c r="AP148" s="3956"/>
      <c r="AQ148" s="3897"/>
      <c r="AR148" s="3957"/>
      <c r="AS148" s="3957"/>
      <c r="AT148" s="3957"/>
      <c r="AU148" s="3957"/>
      <c r="AV148" s="3954"/>
      <c r="AW148" s="3954"/>
      <c r="AX148" s="3954"/>
      <c r="BV148" s="3"/>
      <c r="BW148" s="3"/>
      <c r="CH148" s="14"/>
      <c r="CI148" s="14"/>
      <c r="CJ148" s="14"/>
      <c r="CK148" s="14"/>
      <c r="CL148" s="14"/>
      <c r="CM148" s="14"/>
      <c r="CN148" s="14"/>
    </row>
    <row r="149" spans="1:92" ht="45.75" customHeight="1" x14ac:dyDescent="0.2">
      <c r="A149" s="3958"/>
      <c r="B149" s="3958"/>
      <c r="C149" s="3958"/>
      <c r="D149" s="1068" t="s">
        <v>180</v>
      </c>
      <c r="E149" s="1069" t="s">
        <v>32</v>
      </c>
      <c r="F149" s="1068" t="s">
        <v>33</v>
      </c>
      <c r="G149" s="1069" t="s">
        <v>32</v>
      </c>
      <c r="H149" s="1068" t="s">
        <v>33</v>
      </c>
      <c r="I149" s="1069" t="s">
        <v>32</v>
      </c>
      <c r="J149" s="1068" t="s">
        <v>33</v>
      </c>
      <c r="K149" s="1069" t="s">
        <v>32</v>
      </c>
      <c r="L149" s="1068" t="s">
        <v>33</v>
      </c>
      <c r="M149" s="1069" t="s">
        <v>32</v>
      </c>
      <c r="N149" s="1068" t="s">
        <v>33</v>
      </c>
      <c r="O149" s="1069" t="s">
        <v>32</v>
      </c>
      <c r="P149" s="1068" t="s">
        <v>33</v>
      </c>
      <c r="Q149" s="1069" t="s">
        <v>32</v>
      </c>
      <c r="R149" s="1068" t="s">
        <v>33</v>
      </c>
      <c r="S149" s="1069" t="s">
        <v>32</v>
      </c>
      <c r="T149" s="1068" t="s">
        <v>33</v>
      </c>
      <c r="U149" s="1069" t="s">
        <v>32</v>
      </c>
      <c r="V149" s="1068" t="s">
        <v>33</v>
      </c>
      <c r="W149" s="1069" t="s">
        <v>32</v>
      </c>
      <c r="X149" s="1068" t="s">
        <v>33</v>
      </c>
      <c r="Y149" s="1069" t="s">
        <v>32</v>
      </c>
      <c r="Z149" s="1068" t="s">
        <v>33</v>
      </c>
      <c r="AA149" s="1069" t="s">
        <v>32</v>
      </c>
      <c r="AB149" s="1068" t="s">
        <v>33</v>
      </c>
      <c r="AC149" s="1069" t="s">
        <v>32</v>
      </c>
      <c r="AD149" s="1068" t="s">
        <v>33</v>
      </c>
      <c r="AE149" s="1069" t="s">
        <v>32</v>
      </c>
      <c r="AF149" s="1068" t="s">
        <v>33</v>
      </c>
      <c r="AG149" s="1069" t="s">
        <v>32</v>
      </c>
      <c r="AH149" s="1068" t="s">
        <v>33</v>
      </c>
      <c r="AI149" s="1069" t="s">
        <v>32</v>
      </c>
      <c r="AJ149" s="1068" t="s">
        <v>33</v>
      </c>
      <c r="AK149" s="1069" t="s">
        <v>32</v>
      </c>
      <c r="AL149" s="1068" t="s">
        <v>33</v>
      </c>
      <c r="AM149" s="1069" t="s">
        <v>32</v>
      </c>
      <c r="AN149" s="1068" t="s">
        <v>33</v>
      </c>
      <c r="AO149" s="1069" t="s">
        <v>32</v>
      </c>
      <c r="AP149" s="1084" t="s">
        <v>33</v>
      </c>
      <c r="AQ149" s="3897"/>
      <c r="AR149" s="3957"/>
      <c r="AS149" s="3957"/>
      <c r="AT149" s="3957"/>
      <c r="AU149" s="3957"/>
      <c r="AV149" s="3954"/>
      <c r="AW149" s="3954"/>
      <c r="AX149" s="3954"/>
      <c r="BV149" s="3"/>
      <c r="BW149" s="3"/>
      <c r="CA149" s="31"/>
      <c r="CB149" s="31"/>
      <c r="CC149" s="31"/>
      <c r="CD149" s="31"/>
      <c r="CH149" s="32"/>
      <c r="CI149" s="32"/>
      <c r="CJ149" s="32"/>
      <c r="CK149" s="32"/>
      <c r="CM149" s="14"/>
      <c r="CN149" s="14"/>
    </row>
    <row r="150" spans="1:92" ht="16.350000000000001" customHeight="1" x14ac:dyDescent="0.2">
      <c r="A150" s="3281" t="s">
        <v>181</v>
      </c>
      <c r="B150" s="3282"/>
      <c r="C150" s="3283"/>
      <c r="D150" s="1032">
        <f>SUM(G150:AP150)</f>
        <v>457</v>
      </c>
      <c r="E150" s="827">
        <f>SUM(G150+I150+K150+M150+O150+Q150+S150+U150+W150+Y150+AA150+AC150+AE150+AG150+AI150+AK150+AM150+AO150)</f>
        <v>153</v>
      </c>
      <c r="F150" s="22">
        <f>SUM(H150+J150+L150+N150+P150+R150+T150+V150+X150+Z150+AB150+AD150+AF150+AH150+AJ150+AL150+AN150+AP150)</f>
        <v>304</v>
      </c>
      <c r="G150" s="1014">
        <v>0</v>
      </c>
      <c r="H150" s="60">
        <v>0</v>
      </c>
      <c r="I150" s="804">
        <v>0</v>
      </c>
      <c r="J150" s="60">
        <v>0</v>
      </c>
      <c r="K150" s="804">
        <v>0</v>
      </c>
      <c r="L150" s="60">
        <v>5</v>
      </c>
      <c r="M150" s="804">
        <v>4</v>
      </c>
      <c r="N150" s="60">
        <v>0</v>
      </c>
      <c r="O150" s="268">
        <v>4</v>
      </c>
      <c r="P150" s="60">
        <v>2</v>
      </c>
      <c r="Q150" s="268">
        <v>2</v>
      </c>
      <c r="R150" s="60">
        <v>1</v>
      </c>
      <c r="S150" s="268">
        <v>8</v>
      </c>
      <c r="T150" s="60">
        <v>4</v>
      </c>
      <c r="U150" s="804">
        <v>1</v>
      </c>
      <c r="V150" s="60">
        <v>6</v>
      </c>
      <c r="W150" s="804">
        <v>2</v>
      </c>
      <c r="X150" s="60">
        <v>6</v>
      </c>
      <c r="Y150" s="804">
        <v>13</v>
      </c>
      <c r="Z150" s="60">
        <v>7</v>
      </c>
      <c r="AA150" s="804">
        <v>8</v>
      </c>
      <c r="AB150" s="60">
        <v>32</v>
      </c>
      <c r="AC150" s="804">
        <v>3</v>
      </c>
      <c r="AD150" s="60">
        <v>10</v>
      </c>
      <c r="AE150" s="804">
        <v>7</v>
      </c>
      <c r="AF150" s="60">
        <v>36</v>
      </c>
      <c r="AG150" s="804">
        <v>5</v>
      </c>
      <c r="AH150" s="60">
        <v>56</v>
      </c>
      <c r="AI150" s="804">
        <v>72</v>
      </c>
      <c r="AJ150" s="60">
        <v>57</v>
      </c>
      <c r="AK150" s="804">
        <v>0</v>
      </c>
      <c r="AL150" s="60">
        <v>31</v>
      </c>
      <c r="AM150" s="804">
        <v>13</v>
      </c>
      <c r="AN150" s="60">
        <v>44</v>
      </c>
      <c r="AO150" s="804">
        <v>11</v>
      </c>
      <c r="AP150" s="64">
        <v>7</v>
      </c>
      <c r="AQ150" s="1016">
        <v>0</v>
      </c>
      <c r="AR150" s="24">
        <v>0</v>
      </c>
      <c r="AS150" s="24">
        <v>457</v>
      </c>
      <c r="AT150" s="28">
        <v>0</v>
      </c>
      <c r="AU150" s="28"/>
      <c r="AV150" s="28">
        <v>0</v>
      </c>
      <c r="AW150" s="28">
        <v>0</v>
      </c>
      <c r="AX150" s="28">
        <v>0</v>
      </c>
      <c r="AY150" s="671" t="str">
        <f t="shared" ref="AY150:AY158" si="94">$CA150&amp;$CB150&amp;$CC150&amp;$CD150&amp;$CE150&amp;$CF150&amp;$CG150</f>
        <v/>
      </c>
      <c r="BV150" s="3"/>
      <c r="BW150" s="3"/>
      <c r="CA150" s="31" t="str">
        <f t="shared" ref="CA150:CA158" si="95">IF(CH150=1,"* Las consultas de 12 años NO DEBEN ser mayor que el total de Consultas entre 10-14 Años. ","")</f>
        <v/>
      </c>
      <c r="CB150" s="31" t="str">
        <f t="shared" ref="CB150:CB158" si="96">IF(CI150=1,"* Las consultas de 60 años NO DEBEN ser mayor que el total de Consultas entre 60-64 Años. ","")</f>
        <v/>
      </c>
      <c r="CC150" s="31" t="str">
        <f t="shared" ref="CC150:CC158" si="97">IF(CJ150=1,"* Las actividades de usuarios en situación de discapacidad NO DEBEN superar el total. ","")</f>
        <v/>
      </c>
      <c r="CD150" s="31" t="str">
        <f t="shared" ref="CD150:CD158" si="98">IF(AND(AR150="",D150&lt;&gt;0),"* Recuerde que las Embarazadas deben ser incluídas en el ingreso por rango Etario (Digite CEROS si no tiene). ",IF(F150&lt;AR150,"* Las Embarazadas NO DEBEN ser mayor al total de mujeres. ",""))</f>
        <v/>
      </c>
      <c r="CE150" s="31" t="str">
        <f t="shared" ref="CE150:CE158" si="99">IF(AND(AS150="",D150&lt;&gt;0),"* No olvide digitar la columna Beneficiarios (Digite CEROS si no tiene). ",IF(D150&lt;AS150,"* El número de Beneficiarios NO DEBE ser mayor que el Total. ",""))</f>
        <v/>
      </c>
      <c r="CF150" s="31" t="str">
        <f t="shared" ref="CF150:CF158" si="100">IF(AND(AW150="",D150&lt;&gt;0),"* No olvide digitar la Población SENAME (Digite CEROS si no tiene). ",IF(D150&lt;AW150,"* La Población SENAME NO DEBE ser mayor al Total. ",""))</f>
        <v/>
      </c>
      <c r="CG150" s="31" t="str">
        <f t="shared" ref="CG150:CG158" si="101">IF(AND(AX150="",D150&lt;&gt;0),"* No olvide digitar la Población Migrante (Digite CEROS si no tiene). ",IF(D150&lt;AX150,"* La Población Migrante NO DEBE superar el Total. ",""))</f>
        <v/>
      </c>
      <c r="CH150" s="32">
        <f t="shared" ref="CH150:CH158" si="102">IF(AQ150&gt;(Y150+Z150),1,0)</f>
        <v>0</v>
      </c>
      <c r="CI150" s="32">
        <f t="shared" ref="CI150:CI158" si="103">IF(AT150&gt;(AK150+AL150),1,0)</f>
        <v>0</v>
      </c>
      <c r="CJ150" s="32">
        <f t="shared" ref="CJ150:CJ158" si="104">IF(D150&lt;AV150,1,0)</f>
        <v>0</v>
      </c>
      <c r="CK150" s="32">
        <f t="shared" ref="CK150:CK158" si="105">IF(AND(AR150="",D150&lt;&gt;0),1,IF(F150&lt;AR150,1,0))</f>
        <v>0</v>
      </c>
      <c r="CL150" s="32">
        <f t="shared" ref="CL150:CL158" si="106">IF(AND(AS150="",D150&lt;&gt;0),1,IF(D150&lt;AS150,1,0))</f>
        <v>0</v>
      </c>
      <c r="CM150" s="32">
        <f t="shared" ref="CM150:CM158" si="107">IF(AND(AW150="",D150&lt;&gt;0),1,IF(D150&lt;AW150,1,0))</f>
        <v>0</v>
      </c>
      <c r="CN150" s="32">
        <f t="shared" ref="CN150:CN158" si="108">IF(AND(AX150="",D150&lt;&gt;0),1,IF(D150&lt;AX150,1,0))</f>
        <v>0</v>
      </c>
    </row>
    <row r="151" spans="1:92" ht="16.350000000000001" customHeight="1" x14ac:dyDescent="0.2">
      <c r="A151" s="3284" t="s">
        <v>304</v>
      </c>
      <c r="B151" s="3285"/>
      <c r="C151" s="3286"/>
      <c r="D151" s="269">
        <f t="shared" ref="D151:D158" si="109">SUM(G151:AP151)</f>
        <v>89</v>
      </c>
      <c r="E151" s="828">
        <f t="shared" ref="E151:E157" si="110">SUM(G151+I151+K151+M151+O151+Q151+S151+U151+W151+Y151+AA151+AC151+AE151+AG151+AI151+AK151+AM151+AO151)</f>
        <v>28</v>
      </c>
      <c r="F151" s="830">
        <f t="shared" ref="F151:F158" si="111">SUM(H151+J151+L151+N151+P151+R151+T151+V151+X151+Z151+AB151+AD151+AF151+AH151+AJ151+AL151+AN151+AP151)</f>
        <v>61</v>
      </c>
      <c r="G151" s="831">
        <v>0</v>
      </c>
      <c r="H151" s="808">
        <v>0</v>
      </c>
      <c r="I151" s="807">
        <v>0</v>
      </c>
      <c r="J151" s="808">
        <v>0</v>
      </c>
      <c r="K151" s="807">
        <v>0</v>
      </c>
      <c r="L151" s="808">
        <v>0</v>
      </c>
      <c r="M151" s="807">
        <v>0</v>
      </c>
      <c r="N151" s="808">
        <v>0</v>
      </c>
      <c r="O151" s="930">
        <v>0</v>
      </c>
      <c r="P151" s="808">
        <v>0</v>
      </c>
      <c r="Q151" s="930">
        <v>0</v>
      </c>
      <c r="R151" s="808">
        <v>0</v>
      </c>
      <c r="S151" s="930">
        <v>0</v>
      </c>
      <c r="T151" s="808">
        <v>2</v>
      </c>
      <c r="U151" s="807">
        <v>0</v>
      </c>
      <c r="V151" s="808">
        <v>0</v>
      </c>
      <c r="W151" s="807">
        <v>0</v>
      </c>
      <c r="X151" s="808">
        <v>0</v>
      </c>
      <c r="Y151" s="807">
        <v>6</v>
      </c>
      <c r="Z151" s="808">
        <v>8</v>
      </c>
      <c r="AA151" s="807">
        <v>6</v>
      </c>
      <c r="AB151" s="808">
        <v>20</v>
      </c>
      <c r="AC151" s="807">
        <v>0</v>
      </c>
      <c r="AD151" s="808">
        <v>0</v>
      </c>
      <c r="AE151" s="807">
        <v>8</v>
      </c>
      <c r="AF151" s="808">
        <v>8</v>
      </c>
      <c r="AG151" s="807">
        <v>4</v>
      </c>
      <c r="AH151" s="808">
        <v>8</v>
      </c>
      <c r="AI151" s="807">
        <v>4</v>
      </c>
      <c r="AJ151" s="808">
        <v>8</v>
      </c>
      <c r="AK151" s="807">
        <v>0</v>
      </c>
      <c r="AL151" s="808">
        <v>3</v>
      </c>
      <c r="AM151" s="807">
        <v>0</v>
      </c>
      <c r="AN151" s="808">
        <v>4</v>
      </c>
      <c r="AO151" s="807">
        <v>0</v>
      </c>
      <c r="AP151" s="809">
        <v>0</v>
      </c>
      <c r="AQ151" s="832">
        <v>0</v>
      </c>
      <c r="AR151" s="24">
        <v>0</v>
      </c>
      <c r="AS151" s="24">
        <v>89</v>
      </c>
      <c r="AT151" s="28">
        <v>0</v>
      </c>
      <c r="AU151" s="28"/>
      <c r="AV151" s="28">
        <v>0</v>
      </c>
      <c r="AW151" s="28">
        <v>0</v>
      </c>
      <c r="AX151" s="28">
        <v>0</v>
      </c>
      <c r="AY151" s="671" t="str">
        <f t="shared" si="94"/>
        <v/>
      </c>
      <c r="BV151" s="3"/>
      <c r="BW151" s="3"/>
      <c r="CA151" s="31" t="str">
        <f t="shared" si="95"/>
        <v/>
      </c>
      <c r="CB151" s="31" t="str">
        <f t="shared" si="96"/>
        <v/>
      </c>
      <c r="CC151" s="31" t="str">
        <f t="shared" si="97"/>
        <v/>
      </c>
      <c r="CD151" s="31" t="str">
        <f t="shared" si="98"/>
        <v/>
      </c>
      <c r="CE151" s="31" t="str">
        <f t="shared" si="99"/>
        <v/>
      </c>
      <c r="CF151" s="31" t="str">
        <f t="shared" si="100"/>
        <v/>
      </c>
      <c r="CG151" s="31" t="str">
        <f t="shared" si="101"/>
        <v/>
      </c>
      <c r="CH151" s="32">
        <f t="shared" si="102"/>
        <v>0</v>
      </c>
      <c r="CI151" s="32">
        <f t="shared" si="103"/>
        <v>0</v>
      </c>
      <c r="CJ151" s="32">
        <f t="shared" si="104"/>
        <v>0</v>
      </c>
      <c r="CK151" s="32">
        <f t="shared" si="105"/>
        <v>0</v>
      </c>
      <c r="CL151" s="32">
        <f t="shared" si="106"/>
        <v>0</v>
      </c>
      <c r="CM151" s="32">
        <f t="shared" si="107"/>
        <v>0</v>
      </c>
      <c r="CN151" s="32">
        <f t="shared" si="108"/>
        <v>0</v>
      </c>
    </row>
    <row r="152" spans="1:92" ht="16.350000000000001" customHeight="1" x14ac:dyDescent="0.2">
      <c r="A152" s="3156" t="s">
        <v>183</v>
      </c>
      <c r="B152" s="3157"/>
      <c r="C152" s="3158"/>
      <c r="D152" s="931">
        <f>SUM(G152:AP152)</f>
        <v>0</v>
      </c>
      <c r="E152" s="828">
        <f t="shared" si="110"/>
        <v>0</v>
      </c>
      <c r="F152" s="830">
        <f t="shared" si="111"/>
        <v>0</v>
      </c>
      <c r="G152" s="831"/>
      <c r="H152" s="808"/>
      <c r="I152" s="807"/>
      <c r="J152" s="808"/>
      <c r="K152" s="807"/>
      <c r="L152" s="808"/>
      <c r="M152" s="807"/>
      <c r="N152" s="808"/>
      <c r="O152" s="930"/>
      <c r="P152" s="808"/>
      <c r="Q152" s="930"/>
      <c r="R152" s="808"/>
      <c r="S152" s="930"/>
      <c r="T152" s="808"/>
      <c r="U152" s="807"/>
      <c r="V152" s="808"/>
      <c r="W152" s="807"/>
      <c r="X152" s="808"/>
      <c r="Y152" s="807"/>
      <c r="Z152" s="808"/>
      <c r="AA152" s="807"/>
      <c r="AB152" s="808"/>
      <c r="AC152" s="807"/>
      <c r="AD152" s="808"/>
      <c r="AE152" s="807"/>
      <c r="AF152" s="808"/>
      <c r="AG152" s="807"/>
      <c r="AH152" s="808"/>
      <c r="AI152" s="807"/>
      <c r="AJ152" s="808"/>
      <c r="AK152" s="807"/>
      <c r="AL152" s="808"/>
      <c r="AM152" s="807"/>
      <c r="AN152" s="808"/>
      <c r="AO152" s="807"/>
      <c r="AP152" s="809"/>
      <c r="AQ152" s="832"/>
      <c r="AR152" s="24"/>
      <c r="AS152" s="24"/>
      <c r="AT152" s="28"/>
      <c r="AU152" s="28"/>
      <c r="AV152" s="28"/>
      <c r="AW152" s="28"/>
      <c r="AX152" s="28"/>
      <c r="AY152" s="671" t="str">
        <f t="shared" si="94"/>
        <v/>
      </c>
      <c r="BV152" s="3"/>
      <c r="BW152" s="3"/>
      <c r="CA152" s="31" t="str">
        <f t="shared" si="95"/>
        <v/>
      </c>
      <c r="CB152" s="31" t="str">
        <f t="shared" si="96"/>
        <v/>
      </c>
      <c r="CC152" s="31" t="str">
        <f t="shared" si="97"/>
        <v/>
      </c>
      <c r="CD152" s="31" t="str">
        <f t="shared" si="98"/>
        <v/>
      </c>
      <c r="CE152" s="31" t="str">
        <f t="shared" si="99"/>
        <v/>
      </c>
      <c r="CF152" s="31" t="str">
        <f t="shared" si="100"/>
        <v/>
      </c>
      <c r="CG152" s="31" t="str">
        <f t="shared" si="101"/>
        <v/>
      </c>
      <c r="CH152" s="32">
        <f t="shared" si="102"/>
        <v>0</v>
      </c>
      <c r="CI152" s="32">
        <f t="shared" si="103"/>
        <v>0</v>
      </c>
      <c r="CJ152" s="32">
        <f t="shared" si="104"/>
        <v>0</v>
      </c>
      <c r="CK152" s="32">
        <f t="shared" si="105"/>
        <v>0</v>
      </c>
      <c r="CL152" s="32">
        <f t="shared" si="106"/>
        <v>0</v>
      </c>
      <c r="CM152" s="32">
        <f t="shared" si="107"/>
        <v>0</v>
      </c>
      <c r="CN152" s="32">
        <f t="shared" si="108"/>
        <v>0</v>
      </c>
    </row>
    <row r="153" spans="1:92" ht="16.350000000000001" customHeight="1" x14ac:dyDescent="0.2">
      <c r="A153" s="3156" t="s">
        <v>184</v>
      </c>
      <c r="B153" s="3157"/>
      <c r="C153" s="3158"/>
      <c r="D153" s="795">
        <f t="shared" si="109"/>
        <v>0</v>
      </c>
      <c r="E153" s="828">
        <f t="shared" si="110"/>
        <v>0</v>
      </c>
      <c r="F153" s="830">
        <f t="shared" si="111"/>
        <v>0</v>
      </c>
      <c r="G153" s="831"/>
      <c r="H153" s="808"/>
      <c r="I153" s="807"/>
      <c r="J153" s="808"/>
      <c r="K153" s="807"/>
      <c r="L153" s="808"/>
      <c r="M153" s="807"/>
      <c r="N153" s="808"/>
      <c r="O153" s="930"/>
      <c r="P153" s="808"/>
      <c r="Q153" s="930"/>
      <c r="R153" s="808"/>
      <c r="S153" s="930"/>
      <c r="T153" s="808"/>
      <c r="U153" s="807"/>
      <c r="V153" s="808"/>
      <c r="W153" s="807"/>
      <c r="X153" s="808"/>
      <c r="Y153" s="807"/>
      <c r="Z153" s="808"/>
      <c r="AA153" s="807"/>
      <c r="AB153" s="808"/>
      <c r="AC153" s="807"/>
      <c r="AD153" s="808"/>
      <c r="AE153" s="807"/>
      <c r="AF153" s="808"/>
      <c r="AG153" s="807"/>
      <c r="AH153" s="808"/>
      <c r="AI153" s="807"/>
      <c r="AJ153" s="808"/>
      <c r="AK153" s="807"/>
      <c r="AL153" s="808"/>
      <c r="AM153" s="807"/>
      <c r="AN153" s="808"/>
      <c r="AO153" s="807"/>
      <c r="AP153" s="809"/>
      <c r="AQ153" s="832"/>
      <c r="AR153" s="24"/>
      <c r="AS153" s="24"/>
      <c r="AT153" s="28"/>
      <c r="AU153" s="28"/>
      <c r="AV153" s="28"/>
      <c r="AW153" s="28"/>
      <c r="AX153" s="28"/>
      <c r="AY153" s="671" t="str">
        <f t="shared" si="94"/>
        <v/>
      </c>
      <c r="BV153" s="3"/>
      <c r="BW153" s="3"/>
      <c r="CA153" s="31" t="str">
        <f t="shared" si="95"/>
        <v/>
      </c>
      <c r="CB153" s="31" t="str">
        <f t="shared" si="96"/>
        <v/>
      </c>
      <c r="CC153" s="31" t="str">
        <f t="shared" si="97"/>
        <v/>
      </c>
      <c r="CD153" s="31" t="str">
        <f t="shared" si="98"/>
        <v/>
      </c>
      <c r="CE153" s="31" t="str">
        <f t="shared" si="99"/>
        <v/>
      </c>
      <c r="CF153" s="31" t="str">
        <f t="shared" si="100"/>
        <v/>
      </c>
      <c r="CG153" s="31" t="str">
        <f t="shared" si="101"/>
        <v/>
      </c>
      <c r="CH153" s="32">
        <f t="shared" si="102"/>
        <v>0</v>
      </c>
      <c r="CI153" s="32">
        <f t="shared" si="103"/>
        <v>0</v>
      </c>
      <c r="CJ153" s="32">
        <f t="shared" si="104"/>
        <v>0</v>
      </c>
      <c r="CK153" s="32">
        <f t="shared" si="105"/>
        <v>0</v>
      </c>
      <c r="CL153" s="32">
        <f t="shared" si="106"/>
        <v>0</v>
      </c>
      <c r="CM153" s="32">
        <f t="shared" si="107"/>
        <v>0</v>
      </c>
      <c r="CN153" s="32">
        <f t="shared" si="108"/>
        <v>0</v>
      </c>
    </row>
    <row r="154" spans="1:92" ht="16.350000000000001" customHeight="1" x14ac:dyDescent="0.2">
      <c r="A154" s="3188" t="s">
        <v>185</v>
      </c>
      <c r="B154" s="3264"/>
      <c r="C154" s="3189"/>
      <c r="D154" s="795">
        <f t="shared" si="109"/>
        <v>0</v>
      </c>
      <c r="E154" s="828">
        <f t="shared" si="110"/>
        <v>0</v>
      </c>
      <c r="F154" s="830">
        <f t="shared" si="111"/>
        <v>0</v>
      </c>
      <c r="G154" s="831"/>
      <c r="H154" s="808"/>
      <c r="I154" s="807"/>
      <c r="J154" s="808"/>
      <c r="K154" s="807"/>
      <c r="L154" s="808"/>
      <c r="M154" s="807"/>
      <c r="N154" s="808"/>
      <c r="O154" s="930"/>
      <c r="P154" s="808"/>
      <c r="Q154" s="930"/>
      <c r="R154" s="808"/>
      <c r="S154" s="930"/>
      <c r="T154" s="808"/>
      <c r="U154" s="807"/>
      <c r="V154" s="808"/>
      <c r="W154" s="807"/>
      <c r="X154" s="808"/>
      <c r="Y154" s="807"/>
      <c r="Z154" s="808"/>
      <c r="AA154" s="807"/>
      <c r="AB154" s="808"/>
      <c r="AC154" s="807"/>
      <c r="AD154" s="808"/>
      <c r="AE154" s="807"/>
      <c r="AF154" s="808"/>
      <c r="AG154" s="807"/>
      <c r="AH154" s="808"/>
      <c r="AI154" s="807"/>
      <c r="AJ154" s="808"/>
      <c r="AK154" s="807"/>
      <c r="AL154" s="808"/>
      <c r="AM154" s="807"/>
      <c r="AN154" s="808"/>
      <c r="AO154" s="807"/>
      <c r="AP154" s="809"/>
      <c r="AQ154" s="832"/>
      <c r="AR154" s="24"/>
      <c r="AS154" s="24"/>
      <c r="AT154" s="28"/>
      <c r="AU154" s="28"/>
      <c r="AV154" s="28"/>
      <c r="AW154" s="28"/>
      <c r="AX154" s="28"/>
      <c r="AY154" s="671" t="str">
        <f t="shared" si="94"/>
        <v/>
      </c>
      <c r="BV154" s="3"/>
      <c r="BW154" s="3"/>
      <c r="CA154" s="31" t="str">
        <f t="shared" si="95"/>
        <v/>
      </c>
      <c r="CB154" s="31" t="str">
        <f t="shared" si="96"/>
        <v/>
      </c>
      <c r="CC154" s="31" t="str">
        <f t="shared" si="97"/>
        <v/>
      </c>
      <c r="CD154" s="31" t="str">
        <f t="shared" si="98"/>
        <v/>
      </c>
      <c r="CE154" s="31" t="str">
        <f t="shared" si="99"/>
        <v/>
      </c>
      <c r="CF154" s="31" t="str">
        <f t="shared" si="100"/>
        <v/>
      </c>
      <c r="CG154" s="31" t="str">
        <f t="shared" si="101"/>
        <v/>
      </c>
      <c r="CH154" s="32">
        <f t="shared" si="102"/>
        <v>0</v>
      </c>
      <c r="CI154" s="32">
        <f t="shared" si="103"/>
        <v>0</v>
      </c>
      <c r="CJ154" s="32">
        <f t="shared" si="104"/>
        <v>0</v>
      </c>
      <c r="CK154" s="32">
        <f t="shared" si="105"/>
        <v>0</v>
      </c>
      <c r="CL154" s="32">
        <f t="shared" si="106"/>
        <v>0</v>
      </c>
      <c r="CM154" s="32">
        <f t="shared" si="107"/>
        <v>0</v>
      </c>
      <c r="CN154" s="32">
        <f t="shared" si="108"/>
        <v>0</v>
      </c>
    </row>
    <row r="155" spans="1:92" ht="16.350000000000001" customHeight="1" x14ac:dyDescent="0.2">
      <c r="A155" s="3188" t="s">
        <v>186</v>
      </c>
      <c r="B155" s="3264"/>
      <c r="C155" s="3189"/>
      <c r="D155" s="795">
        <f t="shared" si="109"/>
        <v>0</v>
      </c>
      <c r="E155" s="828">
        <f t="shared" si="110"/>
        <v>0</v>
      </c>
      <c r="F155" s="830">
        <f t="shared" si="111"/>
        <v>0</v>
      </c>
      <c r="G155" s="831"/>
      <c r="H155" s="808"/>
      <c r="I155" s="807"/>
      <c r="J155" s="808"/>
      <c r="K155" s="807"/>
      <c r="L155" s="808"/>
      <c r="M155" s="807"/>
      <c r="N155" s="808"/>
      <c r="O155" s="930"/>
      <c r="P155" s="808"/>
      <c r="Q155" s="930"/>
      <c r="R155" s="808"/>
      <c r="S155" s="930"/>
      <c r="T155" s="808"/>
      <c r="U155" s="807"/>
      <c r="V155" s="808"/>
      <c r="W155" s="807"/>
      <c r="X155" s="808"/>
      <c r="Y155" s="807"/>
      <c r="Z155" s="808"/>
      <c r="AA155" s="807"/>
      <c r="AB155" s="808"/>
      <c r="AC155" s="807"/>
      <c r="AD155" s="808"/>
      <c r="AE155" s="807"/>
      <c r="AF155" s="808"/>
      <c r="AG155" s="807"/>
      <c r="AH155" s="808"/>
      <c r="AI155" s="807"/>
      <c r="AJ155" s="808"/>
      <c r="AK155" s="807"/>
      <c r="AL155" s="808"/>
      <c r="AM155" s="807"/>
      <c r="AN155" s="808"/>
      <c r="AO155" s="807"/>
      <c r="AP155" s="809"/>
      <c r="AQ155" s="832"/>
      <c r="AR155" s="24"/>
      <c r="AS155" s="24"/>
      <c r="AT155" s="28"/>
      <c r="AU155" s="28"/>
      <c r="AV155" s="28"/>
      <c r="AW155" s="28"/>
      <c r="AX155" s="28"/>
      <c r="AY155" s="671" t="str">
        <f t="shared" si="94"/>
        <v/>
      </c>
      <c r="BV155" s="3"/>
      <c r="BW155" s="3"/>
      <c r="CA155" s="31" t="str">
        <f t="shared" si="95"/>
        <v/>
      </c>
      <c r="CB155" s="31" t="str">
        <f t="shared" si="96"/>
        <v/>
      </c>
      <c r="CC155" s="31" t="str">
        <f t="shared" si="97"/>
        <v/>
      </c>
      <c r="CD155" s="31" t="str">
        <f t="shared" si="98"/>
        <v/>
      </c>
      <c r="CE155" s="31" t="str">
        <f t="shared" si="99"/>
        <v/>
      </c>
      <c r="CF155" s="31" t="str">
        <f t="shared" si="100"/>
        <v/>
      </c>
      <c r="CG155" s="31" t="str">
        <f t="shared" si="101"/>
        <v/>
      </c>
      <c r="CH155" s="32">
        <f t="shared" si="102"/>
        <v>0</v>
      </c>
      <c r="CI155" s="32">
        <f t="shared" si="103"/>
        <v>0</v>
      </c>
      <c r="CJ155" s="32">
        <f t="shared" si="104"/>
        <v>0</v>
      </c>
      <c r="CK155" s="32">
        <f t="shared" si="105"/>
        <v>0</v>
      </c>
      <c r="CL155" s="32">
        <f t="shared" si="106"/>
        <v>0</v>
      </c>
      <c r="CM155" s="32">
        <f t="shared" si="107"/>
        <v>0</v>
      </c>
      <c r="CN155" s="32">
        <f t="shared" si="108"/>
        <v>0</v>
      </c>
    </row>
    <row r="156" spans="1:92" ht="16.350000000000001" customHeight="1" x14ac:dyDescent="0.2">
      <c r="A156" s="3188" t="s">
        <v>187</v>
      </c>
      <c r="B156" s="3264"/>
      <c r="C156" s="3189"/>
      <c r="D156" s="795">
        <f t="shared" si="109"/>
        <v>0</v>
      </c>
      <c r="E156" s="828">
        <f t="shared" si="110"/>
        <v>0</v>
      </c>
      <c r="F156" s="830">
        <f t="shared" si="111"/>
        <v>0</v>
      </c>
      <c r="G156" s="831"/>
      <c r="H156" s="808"/>
      <c r="I156" s="807"/>
      <c r="J156" s="808"/>
      <c r="K156" s="807"/>
      <c r="L156" s="808"/>
      <c r="M156" s="807"/>
      <c r="N156" s="808"/>
      <c r="O156" s="930"/>
      <c r="P156" s="808"/>
      <c r="Q156" s="930"/>
      <c r="R156" s="808"/>
      <c r="S156" s="930"/>
      <c r="T156" s="808"/>
      <c r="U156" s="807"/>
      <c r="V156" s="808"/>
      <c r="W156" s="807"/>
      <c r="X156" s="808"/>
      <c r="Y156" s="807"/>
      <c r="Z156" s="808"/>
      <c r="AA156" s="807"/>
      <c r="AB156" s="808"/>
      <c r="AC156" s="807"/>
      <c r="AD156" s="808"/>
      <c r="AE156" s="807"/>
      <c r="AF156" s="808"/>
      <c r="AG156" s="807"/>
      <c r="AH156" s="808"/>
      <c r="AI156" s="807"/>
      <c r="AJ156" s="808"/>
      <c r="AK156" s="807"/>
      <c r="AL156" s="808"/>
      <c r="AM156" s="807"/>
      <c r="AN156" s="808"/>
      <c r="AO156" s="807"/>
      <c r="AP156" s="809"/>
      <c r="AQ156" s="832"/>
      <c r="AR156" s="24"/>
      <c r="AS156" s="24"/>
      <c r="AT156" s="28"/>
      <c r="AU156" s="28"/>
      <c r="AV156" s="28"/>
      <c r="AW156" s="28"/>
      <c r="AX156" s="28"/>
      <c r="AY156" s="671" t="str">
        <f t="shared" si="94"/>
        <v/>
      </c>
      <c r="BV156" s="3"/>
      <c r="BW156" s="3"/>
      <c r="CA156" s="31" t="str">
        <f t="shared" si="95"/>
        <v/>
      </c>
      <c r="CB156" s="31" t="str">
        <f t="shared" si="96"/>
        <v/>
      </c>
      <c r="CC156" s="31" t="str">
        <f t="shared" si="97"/>
        <v/>
      </c>
      <c r="CD156" s="31" t="str">
        <f t="shared" si="98"/>
        <v/>
      </c>
      <c r="CE156" s="31" t="str">
        <f t="shared" si="99"/>
        <v/>
      </c>
      <c r="CF156" s="31" t="str">
        <f t="shared" si="100"/>
        <v/>
      </c>
      <c r="CG156" s="31" t="str">
        <f t="shared" si="101"/>
        <v/>
      </c>
      <c r="CH156" s="32">
        <f t="shared" si="102"/>
        <v>0</v>
      </c>
      <c r="CI156" s="32">
        <f t="shared" si="103"/>
        <v>0</v>
      </c>
      <c r="CJ156" s="32">
        <f t="shared" si="104"/>
        <v>0</v>
      </c>
      <c r="CK156" s="32">
        <f t="shared" si="105"/>
        <v>0</v>
      </c>
      <c r="CL156" s="32">
        <f t="shared" si="106"/>
        <v>0</v>
      </c>
      <c r="CM156" s="32">
        <f t="shared" si="107"/>
        <v>0</v>
      </c>
      <c r="CN156" s="32">
        <f t="shared" si="108"/>
        <v>0</v>
      </c>
    </row>
    <row r="157" spans="1:92" ht="16.350000000000001" customHeight="1" x14ac:dyDescent="0.2">
      <c r="A157" s="3156" t="s">
        <v>188</v>
      </c>
      <c r="B157" s="3157"/>
      <c r="C157" s="3158"/>
      <c r="D157" s="795">
        <f t="shared" si="109"/>
        <v>0</v>
      </c>
      <c r="E157" s="828">
        <f t="shared" si="110"/>
        <v>0</v>
      </c>
      <c r="F157" s="830">
        <f t="shared" si="111"/>
        <v>0</v>
      </c>
      <c r="G157" s="831"/>
      <c r="H157" s="808"/>
      <c r="I157" s="807"/>
      <c r="J157" s="808"/>
      <c r="K157" s="807"/>
      <c r="L157" s="808"/>
      <c r="M157" s="807"/>
      <c r="N157" s="808"/>
      <c r="O157" s="930"/>
      <c r="P157" s="808"/>
      <c r="Q157" s="930"/>
      <c r="R157" s="808"/>
      <c r="S157" s="930"/>
      <c r="T157" s="808"/>
      <c r="U157" s="807"/>
      <c r="V157" s="808"/>
      <c r="W157" s="807"/>
      <c r="X157" s="808"/>
      <c r="Y157" s="807"/>
      <c r="Z157" s="808"/>
      <c r="AA157" s="807"/>
      <c r="AB157" s="808"/>
      <c r="AC157" s="807"/>
      <c r="AD157" s="808"/>
      <c r="AE157" s="807"/>
      <c r="AF157" s="808"/>
      <c r="AG157" s="807"/>
      <c r="AH157" s="808"/>
      <c r="AI157" s="807"/>
      <c r="AJ157" s="808"/>
      <c r="AK157" s="807"/>
      <c r="AL157" s="808"/>
      <c r="AM157" s="807"/>
      <c r="AN157" s="808"/>
      <c r="AO157" s="807"/>
      <c r="AP157" s="809"/>
      <c r="AQ157" s="832"/>
      <c r="AR157" s="24"/>
      <c r="AS157" s="24"/>
      <c r="AT157" s="28"/>
      <c r="AU157" s="28"/>
      <c r="AV157" s="28"/>
      <c r="AW157" s="28"/>
      <c r="AX157" s="28"/>
      <c r="AY157" s="671" t="str">
        <f t="shared" si="94"/>
        <v/>
      </c>
      <c r="BV157" s="3"/>
      <c r="BW157" s="3"/>
      <c r="CA157" s="31" t="str">
        <f t="shared" si="95"/>
        <v/>
      </c>
      <c r="CB157" s="31" t="str">
        <f t="shared" si="96"/>
        <v/>
      </c>
      <c r="CC157" s="31" t="str">
        <f t="shared" si="97"/>
        <v/>
      </c>
      <c r="CD157" s="31" t="str">
        <f t="shared" si="98"/>
        <v/>
      </c>
      <c r="CE157" s="31" t="str">
        <f t="shared" si="99"/>
        <v/>
      </c>
      <c r="CF157" s="31" t="str">
        <f t="shared" si="100"/>
        <v/>
      </c>
      <c r="CG157" s="31" t="str">
        <f t="shared" si="101"/>
        <v/>
      </c>
      <c r="CH157" s="32">
        <f t="shared" si="102"/>
        <v>0</v>
      </c>
      <c r="CI157" s="32">
        <f t="shared" si="103"/>
        <v>0</v>
      </c>
      <c r="CJ157" s="32">
        <f t="shared" si="104"/>
        <v>0</v>
      </c>
      <c r="CK157" s="32">
        <f t="shared" si="105"/>
        <v>0</v>
      </c>
      <c r="CL157" s="32">
        <f t="shared" si="106"/>
        <v>0</v>
      </c>
      <c r="CM157" s="32">
        <f t="shared" si="107"/>
        <v>0</v>
      </c>
      <c r="CN157" s="32">
        <f t="shared" si="108"/>
        <v>0</v>
      </c>
    </row>
    <row r="158" spans="1:92" ht="16.350000000000001" customHeight="1" x14ac:dyDescent="0.2">
      <c r="A158" s="3278" t="s">
        <v>189</v>
      </c>
      <c r="B158" s="3278"/>
      <c r="C158" s="3279"/>
      <c r="D158" s="931">
        <f t="shared" si="109"/>
        <v>0</v>
      </c>
      <c r="E158" s="828">
        <f>SUM(G158+I158+K158+M158+O158+Q158+S158+U158+W158+Y158+AA158+AC158+AE158+AG158+AI158+AK158+AM158+AO158)</f>
        <v>0</v>
      </c>
      <c r="F158" s="830">
        <f t="shared" si="111"/>
        <v>0</v>
      </c>
      <c r="G158" s="836"/>
      <c r="H158" s="817"/>
      <c r="I158" s="816"/>
      <c r="J158" s="817"/>
      <c r="K158" s="816"/>
      <c r="L158" s="817"/>
      <c r="M158" s="816"/>
      <c r="N158" s="817"/>
      <c r="O158" s="932"/>
      <c r="P158" s="817"/>
      <c r="Q158" s="932"/>
      <c r="R158" s="817"/>
      <c r="S158" s="932"/>
      <c r="T158" s="817"/>
      <c r="U158" s="816"/>
      <c r="V158" s="817"/>
      <c r="W158" s="816"/>
      <c r="X158" s="817"/>
      <c r="Y158" s="816"/>
      <c r="Z158" s="817"/>
      <c r="AA158" s="816"/>
      <c r="AB158" s="817"/>
      <c r="AC158" s="816"/>
      <c r="AD158" s="817"/>
      <c r="AE158" s="816"/>
      <c r="AF158" s="817"/>
      <c r="AG158" s="816"/>
      <c r="AH158" s="817"/>
      <c r="AI158" s="816"/>
      <c r="AJ158" s="817"/>
      <c r="AK158" s="816"/>
      <c r="AL158" s="817"/>
      <c r="AM158" s="816"/>
      <c r="AN158" s="817"/>
      <c r="AO158" s="816"/>
      <c r="AP158" s="818"/>
      <c r="AQ158" s="928"/>
      <c r="AR158" s="832"/>
      <c r="AS158" s="832"/>
      <c r="AT158" s="811"/>
      <c r="AU158" s="813"/>
      <c r="AV158" s="813"/>
      <c r="AW158" s="813"/>
      <c r="AX158" s="813"/>
      <c r="AY158" s="671" t="str">
        <f t="shared" si="94"/>
        <v/>
      </c>
      <c r="BV158" s="3"/>
      <c r="BW158" s="3"/>
      <c r="CA158" s="31" t="str">
        <f t="shared" si="95"/>
        <v/>
      </c>
      <c r="CB158" s="31" t="str">
        <f t="shared" si="96"/>
        <v/>
      </c>
      <c r="CC158" s="31" t="str">
        <f t="shared" si="97"/>
        <v/>
      </c>
      <c r="CD158" s="31" t="str">
        <f t="shared" si="98"/>
        <v/>
      </c>
      <c r="CE158" s="31" t="str">
        <f t="shared" si="99"/>
        <v/>
      </c>
      <c r="CF158" s="31" t="str">
        <f t="shared" si="100"/>
        <v/>
      </c>
      <c r="CG158" s="31" t="str">
        <f t="shared" si="101"/>
        <v/>
      </c>
      <c r="CH158" s="32">
        <f t="shared" si="102"/>
        <v>0</v>
      </c>
      <c r="CI158" s="32">
        <f t="shared" si="103"/>
        <v>0</v>
      </c>
      <c r="CJ158" s="32">
        <f t="shared" si="104"/>
        <v>0</v>
      </c>
      <c r="CK158" s="32">
        <f t="shared" si="105"/>
        <v>0</v>
      </c>
      <c r="CL158" s="32">
        <f t="shared" si="106"/>
        <v>0</v>
      </c>
      <c r="CM158" s="32">
        <f t="shared" si="107"/>
        <v>0</v>
      </c>
      <c r="CN158" s="32">
        <f t="shared" si="108"/>
        <v>0</v>
      </c>
    </row>
    <row r="159" spans="1:92" ht="16.350000000000001" customHeight="1" x14ac:dyDescent="0.2">
      <c r="A159" s="3894" t="s">
        <v>4</v>
      </c>
      <c r="B159" s="3908"/>
      <c r="C159" s="3897"/>
      <c r="D159" s="1131">
        <f>SUM(D150:D158)</f>
        <v>546</v>
      </c>
      <c r="E159" s="1129">
        <f>SUM(E150:E158)</f>
        <v>181</v>
      </c>
      <c r="F159" s="1134">
        <f>SUM(F150:F158)</f>
        <v>365</v>
      </c>
      <c r="G159" s="1139">
        <f t="shared" ref="G159:AU159" si="112">SUM(G150:G158)</f>
        <v>0</v>
      </c>
      <c r="H159" s="1134">
        <f t="shared" si="112"/>
        <v>0</v>
      </c>
      <c r="I159" s="1139">
        <f t="shared" si="112"/>
        <v>0</v>
      </c>
      <c r="J159" s="1140">
        <f t="shared" si="112"/>
        <v>0</v>
      </c>
      <c r="K159" s="1139">
        <f t="shared" si="112"/>
        <v>0</v>
      </c>
      <c r="L159" s="1140">
        <f t="shared" si="112"/>
        <v>5</v>
      </c>
      <c r="M159" s="1139">
        <f t="shared" si="112"/>
        <v>4</v>
      </c>
      <c r="N159" s="1134">
        <f t="shared" si="112"/>
        <v>0</v>
      </c>
      <c r="O159" s="1139">
        <f t="shared" si="112"/>
        <v>4</v>
      </c>
      <c r="P159" s="1134">
        <f t="shared" si="112"/>
        <v>2</v>
      </c>
      <c r="Q159" s="1139">
        <f t="shared" si="112"/>
        <v>2</v>
      </c>
      <c r="R159" s="1134">
        <f t="shared" si="112"/>
        <v>1</v>
      </c>
      <c r="S159" s="1139">
        <f t="shared" si="112"/>
        <v>8</v>
      </c>
      <c r="T159" s="1134">
        <f t="shared" si="112"/>
        <v>6</v>
      </c>
      <c r="U159" s="1139">
        <f t="shared" si="112"/>
        <v>1</v>
      </c>
      <c r="V159" s="1134">
        <f t="shared" si="112"/>
        <v>6</v>
      </c>
      <c r="W159" s="1139">
        <f t="shared" si="112"/>
        <v>2</v>
      </c>
      <c r="X159" s="1134">
        <f t="shared" si="112"/>
        <v>6</v>
      </c>
      <c r="Y159" s="1139">
        <f t="shared" si="112"/>
        <v>19</v>
      </c>
      <c r="Z159" s="1134">
        <f t="shared" si="112"/>
        <v>15</v>
      </c>
      <c r="AA159" s="1139">
        <f t="shared" si="112"/>
        <v>14</v>
      </c>
      <c r="AB159" s="1134">
        <f t="shared" si="112"/>
        <v>52</v>
      </c>
      <c r="AC159" s="1139">
        <f t="shared" si="112"/>
        <v>3</v>
      </c>
      <c r="AD159" s="1134">
        <f t="shared" si="112"/>
        <v>10</v>
      </c>
      <c r="AE159" s="1139">
        <f t="shared" si="112"/>
        <v>15</v>
      </c>
      <c r="AF159" s="1134">
        <f t="shared" si="112"/>
        <v>44</v>
      </c>
      <c r="AG159" s="1139">
        <f t="shared" si="112"/>
        <v>9</v>
      </c>
      <c r="AH159" s="1134">
        <f t="shared" si="112"/>
        <v>64</v>
      </c>
      <c r="AI159" s="1139">
        <f t="shared" si="112"/>
        <v>76</v>
      </c>
      <c r="AJ159" s="1134">
        <f t="shared" si="112"/>
        <v>65</v>
      </c>
      <c r="AK159" s="1139">
        <f t="shared" si="112"/>
        <v>0</v>
      </c>
      <c r="AL159" s="1134">
        <f t="shared" si="112"/>
        <v>34</v>
      </c>
      <c r="AM159" s="1139">
        <f t="shared" si="112"/>
        <v>13</v>
      </c>
      <c r="AN159" s="1134">
        <f t="shared" si="112"/>
        <v>48</v>
      </c>
      <c r="AO159" s="1139">
        <f t="shared" si="112"/>
        <v>11</v>
      </c>
      <c r="AP159" s="1136">
        <f t="shared" si="112"/>
        <v>7</v>
      </c>
      <c r="AQ159" s="1134">
        <f t="shared" si="112"/>
        <v>0</v>
      </c>
      <c r="AR159" s="1135">
        <f t="shared" si="112"/>
        <v>0</v>
      </c>
      <c r="AS159" s="1138">
        <f t="shared" si="112"/>
        <v>546</v>
      </c>
      <c r="AT159" s="1134">
        <f t="shared" si="112"/>
        <v>0</v>
      </c>
      <c r="AU159" s="1141">
        <f t="shared" si="112"/>
        <v>0</v>
      </c>
      <c r="AV159" s="1141">
        <f>SUM(AV150:AV158)</f>
        <v>0</v>
      </c>
      <c r="AW159" s="1141">
        <f>SUM(AW150:AW158)</f>
        <v>0</v>
      </c>
      <c r="AX159" s="1141">
        <f t="shared" ref="AX159" si="113">SUM(AX150:AX158)</f>
        <v>0</v>
      </c>
      <c r="BV159" s="3"/>
      <c r="BW159" s="3"/>
      <c r="CA159" s="31"/>
      <c r="CB159" s="31"/>
      <c r="CC159" s="31"/>
      <c r="CD159" s="31"/>
      <c r="CH159" s="32"/>
      <c r="CI159" s="32"/>
      <c r="CJ159" s="32"/>
      <c r="CK159" s="32"/>
      <c r="CL159" s="14"/>
      <c r="CM159" s="14"/>
      <c r="CN159" s="14"/>
    </row>
    <row r="160" spans="1:92" ht="27" customHeight="1" x14ac:dyDescent="0.2">
      <c r="A160" s="85" t="s">
        <v>190</v>
      </c>
      <c r="B160" s="86"/>
      <c r="C160" s="86"/>
      <c r="D160" s="86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30"/>
      <c r="R160" s="52"/>
      <c r="S160" s="9"/>
      <c r="T160" s="9"/>
      <c r="U160" s="9"/>
      <c r="V160" s="9"/>
      <c r="W160" s="9"/>
      <c r="X160" s="232"/>
      <c r="Y160" s="9"/>
      <c r="Z160" s="9"/>
      <c r="AA160" s="9"/>
      <c r="AB160" s="9"/>
      <c r="AC160" s="9"/>
      <c r="AD160" s="9"/>
      <c r="AE160" s="9"/>
      <c r="AF160" s="9"/>
      <c r="BV160" s="3"/>
      <c r="BW160" s="3"/>
      <c r="CA160" s="31"/>
      <c r="CB160" s="31"/>
      <c r="CC160" s="31"/>
      <c r="CD160" s="31"/>
      <c r="CH160" s="32"/>
      <c r="CI160" s="32"/>
      <c r="CJ160" s="32"/>
      <c r="CK160" s="32"/>
      <c r="CL160" s="14"/>
      <c r="CM160" s="14"/>
      <c r="CN160" s="14"/>
    </row>
    <row r="161" spans="1:92" ht="16.350000000000001" customHeight="1" x14ac:dyDescent="0.2">
      <c r="A161" s="3898" t="s">
        <v>191</v>
      </c>
      <c r="B161" s="3944"/>
      <c r="C161" s="3945"/>
      <c r="D161" s="3936" t="s">
        <v>4</v>
      </c>
      <c r="E161" s="3937"/>
      <c r="F161" s="3938"/>
      <c r="G161" s="3894" t="s">
        <v>5</v>
      </c>
      <c r="H161" s="3908"/>
      <c r="I161" s="3908"/>
      <c r="J161" s="3908"/>
      <c r="K161" s="3908"/>
      <c r="L161" s="3908"/>
      <c r="M161" s="3908"/>
      <c r="N161" s="3908"/>
      <c r="O161" s="3908"/>
      <c r="P161" s="3908"/>
      <c r="Q161" s="3908"/>
      <c r="R161" s="3908"/>
      <c r="S161" s="3908"/>
      <c r="T161" s="3908"/>
      <c r="U161" s="3908"/>
      <c r="V161" s="3908"/>
      <c r="W161" s="3908"/>
      <c r="X161" s="3908"/>
      <c r="Y161" s="3908"/>
      <c r="Z161" s="3908"/>
      <c r="AA161" s="3908"/>
      <c r="AB161" s="3908"/>
      <c r="AC161" s="3908"/>
      <c r="AD161" s="3908"/>
      <c r="AE161" s="3908"/>
      <c r="AF161" s="3908"/>
      <c r="AG161" s="3908"/>
      <c r="AH161" s="3908"/>
      <c r="AI161" s="3908"/>
      <c r="AJ161" s="3908"/>
      <c r="AK161" s="3908"/>
      <c r="AL161" s="3908"/>
      <c r="AM161" s="3908"/>
      <c r="AN161" s="3908"/>
      <c r="AO161" s="3908"/>
      <c r="AP161" s="3897"/>
      <c r="AQ161" s="3909" t="s">
        <v>42</v>
      </c>
      <c r="AR161" s="3933" t="s">
        <v>298</v>
      </c>
      <c r="AS161" s="3954" t="s">
        <v>122</v>
      </c>
      <c r="AT161" s="3954" t="s">
        <v>11</v>
      </c>
      <c r="AU161" s="3915" t="s">
        <v>193</v>
      </c>
      <c r="AV161" s="3955" t="s">
        <v>194</v>
      </c>
      <c r="BV161" s="3"/>
      <c r="BW161" s="3"/>
      <c r="CA161" s="31"/>
      <c r="CB161" s="31"/>
      <c r="CC161" s="31"/>
      <c r="CD161" s="31"/>
      <c r="CH161" s="32"/>
      <c r="CI161" s="32"/>
      <c r="CJ161" s="32"/>
      <c r="CK161" s="32"/>
      <c r="CL161" s="14"/>
      <c r="CM161" s="14"/>
      <c r="CN161" s="14"/>
    </row>
    <row r="162" spans="1:92" ht="32.1" customHeight="1" x14ac:dyDescent="0.2">
      <c r="A162" s="2933"/>
      <c r="B162" s="2934"/>
      <c r="C162" s="2935"/>
      <c r="D162" s="3051"/>
      <c r="E162" s="3052"/>
      <c r="F162" s="2961"/>
      <c r="G162" s="3921" t="s">
        <v>13</v>
      </c>
      <c r="H162" s="3911"/>
      <c r="I162" s="3894" t="s">
        <v>14</v>
      </c>
      <c r="J162" s="3897"/>
      <c r="K162" s="3908" t="s">
        <v>15</v>
      </c>
      <c r="L162" s="3897"/>
      <c r="M162" s="3894" t="s">
        <v>16</v>
      </c>
      <c r="N162" s="3897"/>
      <c r="O162" s="3894" t="s">
        <v>17</v>
      </c>
      <c r="P162" s="3897"/>
      <c r="Q162" s="3894" t="s">
        <v>18</v>
      </c>
      <c r="R162" s="3897"/>
      <c r="S162" s="3894" t="s">
        <v>19</v>
      </c>
      <c r="T162" s="3897"/>
      <c r="U162" s="3894" t="s">
        <v>20</v>
      </c>
      <c r="V162" s="3897"/>
      <c r="W162" s="3894" t="s">
        <v>21</v>
      </c>
      <c r="X162" s="3897"/>
      <c r="Y162" s="3894" t="s">
        <v>22</v>
      </c>
      <c r="Z162" s="3896"/>
      <c r="AA162" s="3894" t="s">
        <v>23</v>
      </c>
      <c r="AB162" s="3896"/>
      <c r="AC162" s="3894" t="s">
        <v>24</v>
      </c>
      <c r="AD162" s="3896"/>
      <c r="AE162" s="3894" t="s">
        <v>25</v>
      </c>
      <c r="AF162" s="3896"/>
      <c r="AG162" s="3894" t="s">
        <v>26</v>
      </c>
      <c r="AH162" s="3896"/>
      <c r="AI162" s="3894" t="s">
        <v>27</v>
      </c>
      <c r="AJ162" s="3896"/>
      <c r="AK162" s="3894" t="s">
        <v>28</v>
      </c>
      <c r="AL162" s="3896"/>
      <c r="AM162" s="3894" t="s">
        <v>29</v>
      </c>
      <c r="AN162" s="3896"/>
      <c r="AO162" s="3894" t="s">
        <v>30</v>
      </c>
      <c r="AP162" s="3896"/>
      <c r="AQ162" s="2947"/>
      <c r="AR162" s="3013"/>
      <c r="AS162" s="3954"/>
      <c r="AT162" s="3954"/>
      <c r="AU162" s="2971"/>
      <c r="AV162" s="3064"/>
      <c r="BV162" s="3"/>
      <c r="BW162" s="3"/>
      <c r="CA162" s="31"/>
      <c r="CB162" s="31"/>
      <c r="CC162" s="31"/>
      <c r="CD162" s="31"/>
      <c r="CH162" s="32"/>
      <c r="CI162" s="32"/>
      <c r="CJ162" s="32"/>
      <c r="CK162" s="32"/>
      <c r="CL162" s="14"/>
      <c r="CM162" s="14"/>
      <c r="CN162" s="14"/>
    </row>
    <row r="163" spans="1:92" ht="16.350000000000001" customHeight="1" x14ac:dyDescent="0.2">
      <c r="A163" s="3901"/>
      <c r="B163" s="3170"/>
      <c r="C163" s="3902"/>
      <c r="D163" s="1127" t="s">
        <v>31</v>
      </c>
      <c r="E163" s="1081" t="s">
        <v>32</v>
      </c>
      <c r="F163" s="1101" t="s">
        <v>33</v>
      </c>
      <c r="G163" s="1069" t="s">
        <v>32</v>
      </c>
      <c r="H163" s="1068" t="s">
        <v>33</v>
      </c>
      <c r="I163" s="1069" t="s">
        <v>32</v>
      </c>
      <c r="J163" s="1068" t="s">
        <v>33</v>
      </c>
      <c r="K163" s="1069" t="s">
        <v>32</v>
      </c>
      <c r="L163" s="1068" t="s">
        <v>33</v>
      </c>
      <c r="M163" s="1069" t="s">
        <v>32</v>
      </c>
      <c r="N163" s="1068" t="s">
        <v>33</v>
      </c>
      <c r="O163" s="1069" t="s">
        <v>32</v>
      </c>
      <c r="P163" s="1068" t="s">
        <v>33</v>
      </c>
      <c r="Q163" s="1069" t="s">
        <v>32</v>
      </c>
      <c r="R163" s="1068" t="s">
        <v>33</v>
      </c>
      <c r="S163" s="1069" t="s">
        <v>32</v>
      </c>
      <c r="T163" s="1068" t="s">
        <v>33</v>
      </c>
      <c r="U163" s="1069" t="s">
        <v>32</v>
      </c>
      <c r="V163" s="1068" t="s">
        <v>33</v>
      </c>
      <c r="W163" s="1069" t="s">
        <v>32</v>
      </c>
      <c r="X163" s="1068" t="s">
        <v>33</v>
      </c>
      <c r="Y163" s="1069" t="s">
        <v>32</v>
      </c>
      <c r="Z163" s="1068" t="s">
        <v>33</v>
      </c>
      <c r="AA163" s="1069" t="s">
        <v>32</v>
      </c>
      <c r="AB163" s="1068" t="s">
        <v>33</v>
      </c>
      <c r="AC163" s="1069" t="s">
        <v>32</v>
      </c>
      <c r="AD163" s="1068" t="s">
        <v>33</v>
      </c>
      <c r="AE163" s="1069" t="s">
        <v>32</v>
      </c>
      <c r="AF163" s="1068" t="s">
        <v>33</v>
      </c>
      <c r="AG163" s="1069" t="s">
        <v>32</v>
      </c>
      <c r="AH163" s="1068" t="s">
        <v>33</v>
      </c>
      <c r="AI163" s="1069" t="s">
        <v>32</v>
      </c>
      <c r="AJ163" s="1068" t="s">
        <v>33</v>
      </c>
      <c r="AK163" s="1069" t="s">
        <v>32</v>
      </c>
      <c r="AL163" s="1068" t="s">
        <v>33</v>
      </c>
      <c r="AM163" s="1069" t="s">
        <v>32</v>
      </c>
      <c r="AN163" s="1068" t="s">
        <v>33</v>
      </c>
      <c r="AO163" s="1069" t="s">
        <v>32</v>
      </c>
      <c r="AP163" s="1068" t="s">
        <v>33</v>
      </c>
      <c r="AQ163" s="3277"/>
      <c r="AR163" s="3935"/>
      <c r="AS163" s="3954"/>
      <c r="AT163" s="3954"/>
      <c r="AU163" s="3205"/>
      <c r="AV163" s="3907"/>
      <c r="BV163" s="3"/>
      <c r="BW163" s="3"/>
      <c r="CA163" s="31"/>
      <c r="CB163" s="31"/>
      <c r="CC163" s="31"/>
      <c r="CD163" s="31"/>
      <c r="CH163" s="32"/>
      <c r="CI163" s="32"/>
      <c r="CJ163" s="32"/>
      <c r="CK163" s="32"/>
      <c r="CL163" s="14"/>
      <c r="CM163" s="14"/>
      <c r="CN163" s="14"/>
    </row>
    <row r="164" spans="1:92" ht="16.350000000000001" customHeight="1" x14ac:dyDescent="0.2">
      <c r="A164" s="3893" t="s">
        <v>195</v>
      </c>
      <c r="B164" s="3270" t="s">
        <v>196</v>
      </c>
      <c r="C164" s="3271"/>
      <c r="D164" s="1033">
        <f>SUM(E164+F164)</f>
        <v>0</v>
      </c>
      <c r="E164" s="1034"/>
      <c r="F164" s="1035">
        <f>SUM(AD164+AF164+AH164+AJ164+AL164+AN164+AP164)</f>
        <v>0</v>
      </c>
      <c r="G164" s="1036"/>
      <c r="H164" s="281"/>
      <c r="I164" s="1036"/>
      <c r="J164" s="281"/>
      <c r="K164" s="1036"/>
      <c r="L164" s="281"/>
      <c r="M164" s="1036"/>
      <c r="N164" s="281"/>
      <c r="O164" s="1036"/>
      <c r="P164" s="281"/>
      <c r="Q164" s="1036"/>
      <c r="R164" s="281"/>
      <c r="S164" s="1036"/>
      <c r="T164" s="281"/>
      <c r="U164" s="1036"/>
      <c r="V164" s="281"/>
      <c r="W164" s="1036"/>
      <c r="X164" s="281"/>
      <c r="Y164" s="1036"/>
      <c r="Z164" s="281"/>
      <c r="AA164" s="1036"/>
      <c r="AB164" s="281"/>
      <c r="AC164" s="1037"/>
      <c r="AD164" s="60"/>
      <c r="AE164" s="1037"/>
      <c r="AF164" s="60"/>
      <c r="AG164" s="1037"/>
      <c r="AH164" s="60"/>
      <c r="AI164" s="1037"/>
      <c r="AJ164" s="60"/>
      <c r="AK164" s="1037"/>
      <c r="AL164" s="60"/>
      <c r="AM164" s="1037"/>
      <c r="AN164" s="60"/>
      <c r="AO164" s="1037"/>
      <c r="AP164" s="60"/>
      <c r="AQ164" s="1038"/>
      <c r="AR164" s="60"/>
      <c r="AS164" s="1016"/>
      <c r="AT164" s="60"/>
      <c r="AU164" s="1039"/>
      <c r="AV164" s="933"/>
      <c r="AW164" s="671" t="str">
        <f t="shared" ref="AW164:AW198" si="114">$CA164&amp;$CB164&amp;$CC164&amp;$CD164&amp;$CE164&amp;$CF164&amp;$CG164</f>
        <v/>
      </c>
      <c r="BV164" s="3"/>
      <c r="BW164" s="3"/>
      <c r="CA164" s="31" t="str">
        <f t="shared" ref="CA164:CA198" si="115">IF(CH164=1,"* El número de actividades en usuarios en situacion de discapacidad NO DEBE ser mayor al total. ","")</f>
        <v/>
      </c>
      <c r="CB164" s="31" t="str">
        <f t="shared" ref="CB164:CB198" si="116">IF(CI164=1," * El número de actividades en Niños, Niñas, Adolescentes y Jóvenes de la red SENAME NO DEBE ser mayor al total. ","")</f>
        <v/>
      </c>
      <c r="CC164" s="31" t="str">
        <f t="shared" ref="CC164:CC198" si="117">IF(CJ164=1," * El número de actividades en Población Migrante NO DEBE ser mayor al total. ","")</f>
        <v/>
      </c>
      <c r="CD164" s="31" t="str">
        <f>IF(CK164=1," * El número de actividades en Pacientes Diabéticos en Control PSCV NO DEBE superar el total. ","")</f>
        <v/>
      </c>
      <c r="CH164" s="32">
        <f>IF($D164&lt;AR164,1,0)</f>
        <v>0</v>
      </c>
      <c r="CI164" s="32">
        <f>IF($D164&lt;AS164,1,0)</f>
        <v>0</v>
      </c>
      <c r="CJ164" s="32">
        <f>IF($D164&lt;AT164,1,0)</f>
        <v>0</v>
      </c>
      <c r="CK164" s="32">
        <f>IF($D164&lt;AV164,1,0)</f>
        <v>0</v>
      </c>
      <c r="CM164" s="14"/>
      <c r="CN164" s="14"/>
    </row>
    <row r="165" spans="1:92" ht="16.350000000000001" customHeight="1" x14ac:dyDescent="0.2">
      <c r="A165" s="2912"/>
      <c r="B165" s="3188" t="s">
        <v>95</v>
      </c>
      <c r="C165" s="3189"/>
      <c r="D165" s="934">
        <f t="shared" ref="D165:D177" si="118">SUM(E165+F165)</f>
        <v>0</v>
      </c>
      <c r="E165" s="935"/>
      <c r="F165" s="936">
        <f t="shared" ref="F165:F173" si="119">SUM(AD165+AF165+AH165+AJ165+AL165+AN165+AP165)</f>
        <v>0</v>
      </c>
      <c r="G165" s="289"/>
      <c r="H165" s="650"/>
      <c r="I165" s="289"/>
      <c r="J165" s="650"/>
      <c r="K165" s="289"/>
      <c r="L165" s="650"/>
      <c r="M165" s="289"/>
      <c r="N165" s="650"/>
      <c r="O165" s="289"/>
      <c r="P165" s="650"/>
      <c r="Q165" s="289"/>
      <c r="R165" s="650"/>
      <c r="S165" s="289"/>
      <c r="T165" s="650"/>
      <c r="U165" s="289"/>
      <c r="V165" s="650"/>
      <c r="W165" s="289"/>
      <c r="X165" s="650"/>
      <c r="Y165" s="289"/>
      <c r="Z165" s="650"/>
      <c r="AA165" s="289"/>
      <c r="AB165" s="650"/>
      <c r="AC165" s="291"/>
      <c r="AD165" s="26"/>
      <c r="AE165" s="291"/>
      <c r="AF165" s="26"/>
      <c r="AG165" s="291"/>
      <c r="AH165" s="26"/>
      <c r="AI165" s="291"/>
      <c r="AJ165" s="26"/>
      <c r="AK165" s="291"/>
      <c r="AL165" s="26"/>
      <c r="AM165" s="291"/>
      <c r="AN165" s="26"/>
      <c r="AO165" s="291"/>
      <c r="AP165" s="26"/>
      <c r="AQ165" s="292"/>
      <c r="AR165" s="26"/>
      <c r="AS165" s="24"/>
      <c r="AT165" s="26"/>
      <c r="AU165" s="293"/>
      <c r="AV165" s="294"/>
      <c r="AW165" s="671" t="str">
        <f t="shared" si="114"/>
        <v/>
      </c>
      <c r="BV165" s="3"/>
      <c r="BW165" s="3"/>
      <c r="CA165" s="31" t="str">
        <f t="shared" si="115"/>
        <v/>
      </c>
      <c r="CB165" s="31" t="str">
        <f t="shared" si="116"/>
        <v/>
      </c>
      <c r="CC165" s="31" t="str">
        <f t="shared" si="117"/>
        <v/>
      </c>
      <c r="CD165" s="31" t="str">
        <f t="shared" ref="CD165:CD197" si="120">IF(CK165=1," * El número de actividades en Pacientes Diabéticos en Control PSCV NO DEBE superar el total. ","")</f>
        <v/>
      </c>
      <c r="CH165" s="32">
        <f t="shared" ref="CH165:CJ197" si="121">IF($D165&lt;AR165,1,0)</f>
        <v>0</v>
      </c>
      <c r="CI165" s="32">
        <f t="shared" si="121"/>
        <v>0</v>
      </c>
      <c r="CJ165" s="32">
        <f t="shared" si="121"/>
        <v>0</v>
      </c>
      <c r="CK165" s="32">
        <f t="shared" ref="CK165:CK197" si="122">IF($D165&lt;AV165,1,0)</f>
        <v>0</v>
      </c>
      <c r="CL165" s="14"/>
      <c r="CM165" s="14"/>
      <c r="CN165" s="14"/>
    </row>
    <row r="166" spans="1:92" ht="16.350000000000001" customHeight="1" x14ac:dyDescent="0.2">
      <c r="A166" s="2912"/>
      <c r="B166" s="3272" t="s">
        <v>161</v>
      </c>
      <c r="C166" s="3273"/>
      <c r="D166" s="937">
        <f t="shared" si="118"/>
        <v>0</v>
      </c>
      <c r="E166" s="938"/>
      <c r="F166" s="939">
        <f t="shared" si="119"/>
        <v>0</v>
      </c>
      <c r="G166" s="940"/>
      <c r="H166" s="941"/>
      <c r="I166" s="940"/>
      <c r="J166" s="941"/>
      <c r="K166" s="940"/>
      <c r="L166" s="941"/>
      <c r="M166" s="940"/>
      <c r="N166" s="941"/>
      <c r="O166" s="940"/>
      <c r="P166" s="941"/>
      <c r="Q166" s="940"/>
      <c r="R166" s="941"/>
      <c r="S166" s="940"/>
      <c r="T166" s="941"/>
      <c r="U166" s="940"/>
      <c r="V166" s="941"/>
      <c r="W166" s="940"/>
      <c r="X166" s="941"/>
      <c r="Y166" s="940"/>
      <c r="Z166" s="941"/>
      <c r="AA166" s="940"/>
      <c r="AB166" s="941"/>
      <c r="AC166" s="677"/>
      <c r="AD166" s="686"/>
      <c r="AE166" s="677"/>
      <c r="AF166" s="686"/>
      <c r="AG166" s="677"/>
      <c r="AH166" s="686"/>
      <c r="AI166" s="677"/>
      <c r="AJ166" s="686"/>
      <c r="AK166" s="677"/>
      <c r="AL166" s="686"/>
      <c r="AM166" s="677"/>
      <c r="AN166" s="686"/>
      <c r="AO166" s="677"/>
      <c r="AP166" s="686"/>
      <c r="AQ166" s="678"/>
      <c r="AR166" s="686"/>
      <c r="AS166" s="703"/>
      <c r="AT166" s="686"/>
      <c r="AU166" s="695"/>
      <c r="AV166" s="704"/>
      <c r="AW166" s="671" t="str">
        <f t="shared" si="114"/>
        <v/>
      </c>
      <c r="BV166" s="3"/>
      <c r="BW166" s="3"/>
      <c r="CA166" s="31" t="str">
        <f t="shared" si="115"/>
        <v/>
      </c>
      <c r="CB166" s="31" t="str">
        <f t="shared" si="116"/>
        <v/>
      </c>
      <c r="CC166" s="31" t="str">
        <f t="shared" si="117"/>
        <v/>
      </c>
      <c r="CD166" s="31" t="str">
        <f t="shared" si="120"/>
        <v/>
      </c>
      <c r="CH166" s="32">
        <f t="shared" si="121"/>
        <v>0</v>
      </c>
      <c r="CI166" s="32">
        <f t="shared" si="121"/>
        <v>0</v>
      </c>
      <c r="CJ166" s="32">
        <f t="shared" si="121"/>
        <v>0</v>
      </c>
      <c r="CK166" s="32">
        <f t="shared" si="122"/>
        <v>0</v>
      </c>
      <c r="CL166" s="14"/>
      <c r="CM166" s="14"/>
      <c r="CN166" s="14"/>
    </row>
    <row r="167" spans="1:92" ht="16.350000000000001" customHeight="1" x14ac:dyDescent="0.2">
      <c r="A167" s="2912"/>
      <c r="B167" s="3893" t="s">
        <v>197</v>
      </c>
      <c r="C167" s="1142" t="s">
        <v>4</v>
      </c>
      <c r="D167" s="937">
        <f t="shared" si="118"/>
        <v>0</v>
      </c>
      <c r="E167" s="938"/>
      <c r="F167" s="1141">
        <f t="shared" si="119"/>
        <v>0</v>
      </c>
      <c r="G167" s="1098"/>
      <c r="H167" s="1143"/>
      <c r="I167" s="1098"/>
      <c r="J167" s="1143"/>
      <c r="K167" s="1098"/>
      <c r="L167" s="1143"/>
      <c r="M167" s="1098"/>
      <c r="N167" s="1143"/>
      <c r="O167" s="1098"/>
      <c r="P167" s="1143"/>
      <c r="Q167" s="1098"/>
      <c r="R167" s="1143"/>
      <c r="S167" s="1098"/>
      <c r="T167" s="1143"/>
      <c r="U167" s="1098"/>
      <c r="V167" s="1143"/>
      <c r="W167" s="1098"/>
      <c r="X167" s="1143"/>
      <c r="Y167" s="1098"/>
      <c r="Z167" s="1143"/>
      <c r="AA167" s="1098"/>
      <c r="AB167" s="1143"/>
      <c r="AC167" s="1144"/>
      <c r="AD167" s="1130">
        <f t="shared" ref="AD167:AV167" si="123">SUM(AD168:AD173)</f>
        <v>0</v>
      </c>
      <c r="AE167" s="1144"/>
      <c r="AF167" s="1130">
        <f t="shared" si="123"/>
        <v>0</v>
      </c>
      <c r="AG167" s="1144"/>
      <c r="AH167" s="1130">
        <f t="shared" si="123"/>
        <v>0</v>
      </c>
      <c r="AI167" s="1144"/>
      <c r="AJ167" s="1130">
        <f t="shared" si="123"/>
        <v>0</v>
      </c>
      <c r="AK167" s="1144"/>
      <c r="AL167" s="1130">
        <f t="shared" si="123"/>
        <v>0</v>
      </c>
      <c r="AM167" s="1144"/>
      <c r="AN167" s="1130">
        <f t="shared" si="123"/>
        <v>0</v>
      </c>
      <c r="AO167" s="1144"/>
      <c r="AP167" s="1130">
        <f t="shared" si="123"/>
        <v>0</v>
      </c>
      <c r="AQ167" s="1145">
        <f>SUM(AQ168:AQ173)</f>
        <v>0</v>
      </c>
      <c r="AR167" s="1130">
        <f t="shared" si="123"/>
        <v>0</v>
      </c>
      <c r="AS167" s="1091">
        <f t="shared" si="123"/>
        <v>0</v>
      </c>
      <c r="AT167" s="1130">
        <f t="shared" si="123"/>
        <v>0</v>
      </c>
      <c r="AU167" s="1095">
        <f t="shared" si="123"/>
        <v>0</v>
      </c>
      <c r="AV167" s="1091">
        <f t="shared" si="123"/>
        <v>0</v>
      </c>
      <c r="AW167" s="671" t="str">
        <f t="shared" si="114"/>
        <v/>
      </c>
      <c r="BV167" s="3"/>
      <c r="BW167" s="3"/>
      <c r="CA167" s="31"/>
      <c r="CB167" s="31"/>
      <c r="CC167" s="31"/>
      <c r="CD167" s="31"/>
      <c r="CH167" s="32"/>
      <c r="CI167" s="32"/>
      <c r="CJ167" s="32"/>
      <c r="CK167" s="32"/>
      <c r="CL167" s="14"/>
      <c r="CM167" s="14"/>
      <c r="CN167" s="14"/>
    </row>
    <row r="168" spans="1:92" ht="16.350000000000001" customHeight="1" x14ac:dyDescent="0.2">
      <c r="A168" s="2912"/>
      <c r="B168" s="2912"/>
      <c r="C168" s="310" t="s">
        <v>198</v>
      </c>
      <c r="D168" s="311">
        <f t="shared" si="118"/>
        <v>0</v>
      </c>
      <c r="E168" s="1034"/>
      <c r="F168" s="312">
        <f>SUM(AD168+AF168+AH168+AJ168+AL168+AN168+AP168)</f>
        <v>0</v>
      </c>
      <c r="G168" s="289"/>
      <c r="H168" s="650"/>
      <c r="I168" s="289"/>
      <c r="J168" s="650"/>
      <c r="K168" s="289"/>
      <c r="L168" s="650"/>
      <c r="M168" s="289"/>
      <c r="N168" s="650"/>
      <c r="O168" s="289"/>
      <c r="P168" s="650"/>
      <c r="Q168" s="289"/>
      <c r="R168" s="650"/>
      <c r="S168" s="289"/>
      <c r="T168" s="650"/>
      <c r="U168" s="289"/>
      <c r="V168" s="650"/>
      <c r="W168" s="289"/>
      <c r="X168" s="650"/>
      <c r="Y168" s="289"/>
      <c r="Z168" s="650"/>
      <c r="AA168" s="289"/>
      <c r="AB168" s="650"/>
      <c r="AC168" s="291"/>
      <c r="AD168" s="26"/>
      <c r="AE168" s="291"/>
      <c r="AF168" s="26"/>
      <c r="AG168" s="291"/>
      <c r="AH168" s="26"/>
      <c r="AI168" s="291"/>
      <c r="AJ168" s="26"/>
      <c r="AK168" s="291"/>
      <c r="AL168" s="26"/>
      <c r="AM168" s="291"/>
      <c r="AN168" s="26"/>
      <c r="AO168" s="291"/>
      <c r="AP168" s="26"/>
      <c r="AQ168" s="292"/>
      <c r="AR168" s="26"/>
      <c r="AS168" s="24"/>
      <c r="AT168" s="26"/>
      <c r="AU168" s="28"/>
      <c r="AV168" s="24"/>
      <c r="AW168" s="671" t="str">
        <f t="shared" si="114"/>
        <v/>
      </c>
      <c r="BV168" s="3"/>
      <c r="BW168" s="3"/>
      <c r="CA168" s="31" t="str">
        <f t="shared" si="115"/>
        <v/>
      </c>
      <c r="CB168" s="31" t="str">
        <f t="shared" si="116"/>
        <v/>
      </c>
      <c r="CC168" s="31" t="str">
        <f t="shared" si="117"/>
        <v/>
      </c>
      <c r="CD168" s="31" t="str">
        <f t="shared" si="120"/>
        <v/>
      </c>
      <c r="CH168" s="32">
        <f t="shared" si="121"/>
        <v>0</v>
      </c>
      <c r="CI168" s="32">
        <f t="shared" si="121"/>
        <v>0</v>
      </c>
      <c r="CJ168" s="32">
        <f t="shared" si="121"/>
        <v>0</v>
      </c>
      <c r="CK168" s="32">
        <f t="shared" si="122"/>
        <v>0</v>
      </c>
      <c r="CL168" s="14"/>
      <c r="CM168" s="14"/>
      <c r="CN168" s="14"/>
    </row>
    <row r="169" spans="1:92" ht="16.350000000000001" customHeight="1" x14ac:dyDescent="0.2">
      <c r="A169" s="2912"/>
      <c r="B169" s="2912"/>
      <c r="C169" s="942" t="s">
        <v>199</v>
      </c>
      <c r="D169" s="311">
        <f t="shared" si="118"/>
        <v>0</v>
      </c>
      <c r="E169" s="935"/>
      <c r="F169" s="936">
        <f t="shared" si="119"/>
        <v>0</v>
      </c>
      <c r="G169" s="839"/>
      <c r="H169" s="840"/>
      <c r="I169" s="839"/>
      <c r="J169" s="840"/>
      <c r="K169" s="839"/>
      <c r="L169" s="840"/>
      <c r="M169" s="839"/>
      <c r="N169" s="840"/>
      <c r="O169" s="839"/>
      <c r="P169" s="840"/>
      <c r="Q169" s="839"/>
      <c r="R169" s="840"/>
      <c r="S169" s="839"/>
      <c r="T169" s="840"/>
      <c r="U169" s="839"/>
      <c r="V169" s="840"/>
      <c r="W169" s="839"/>
      <c r="X169" s="840"/>
      <c r="Y169" s="839"/>
      <c r="Z169" s="840"/>
      <c r="AA169" s="839"/>
      <c r="AB169" s="840"/>
      <c r="AC169" s="291"/>
      <c r="AD169" s="26"/>
      <c r="AE169" s="291"/>
      <c r="AF169" s="26"/>
      <c r="AG169" s="291"/>
      <c r="AH169" s="26"/>
      <c r="AI169" s="291"/>
      <c r="AJ169" s="26"/>
      <c r="AK169" s="291"/>
      <c r="AL169" s="26"/>
      <c r="AM169" s="291"/>
      <c r="AN169" s="26"/>
      <c r="AO169" s="291"/>
      <c r="AP169" s="26"/>
      <c r="AQ169" s="292"/>
      <c r="AR169" s="26"/>
      <c r="AS169" s="24"/>
      <c r="AT169" s="26"/>
      <c r="AU169" s="28"/>
      <c r="AV169" s="24"/>
      <c r="AW169" s="671" t="str">
        <f t="shared" si="114"/>
        <v/>
      </c>
      <c r="BV169" s="3"/>
      <c r="BW169" s="3"/>
      <c r="CA169" s="31" t="str">
        <f t="shared" si="115"/>
        <v/>
      </c>
      <c r="CB169" s="31" t="str">
        <f t="shared" si="116"/>
        <v/>
      </c>
      <c r="CC169" s="31" t="str">
        <f t="shared" si="117"/>
        <v/>
      </c>
      <c r="CD169" s="31" t="str">
        <f t="shared" si="120"/>
        <v/>
      </c>
      <c r="CH169" s="32">
        <f t="shared" si="121"/>
        <v>0</v>
      </c>
      <c r="CI169" s="32">
        <f t="shared" si="121"/>
        <v>0</v>
      </c>
      <c r="CJ169" s="32">
        <f t="shared" si="121"/>
        <v>0</v>
      </c>
      <c r="CK169" s="32">
        <f t="shared" si="122"/>
        <v>0</v>
      </c>
      <c r="CL169" s="14"/>
      <c r="CM169" s="14"/>
      <c r="CN169" s="14"/>
    </row>
    <row r="170" spans="1:92" ht="16.350000000000001" customHeight="1" x14ac:dyDescent="0.2">
      <c r="A170" s="2912"/>
      <c r="B170" s="2912"/>
      <c r="C170" s="310" t="s">
        <v>200</v>
      </c>
      <c r="D170" s="311">
        <f t="shared" si="118"/>
        <v>0</v>
      </c>
      <c r="E170" s="935"/>
      <c r="F170" s="936">
        <f t="shared" si="119"/>
        <v>0</v>
      </c>
      <c r="G170" s="289"/>
      <c r="H170" s="650"/>
      <c r="I170" s="289"/>
      <c r="J170" s="650"/>
      <c r="K170" s="289"/>
      <c r="L170" s="650"/>
      <c r="M170" s="289"/>
      <c r="N170" s="650"/>
      <c r="O170" s="289"/>
      <c r="P170" s="650"/>
      <c r="Q170" s="289"/>
      <c r="R170" s="650"/>
      <c r="S170" s="289"/>
      <c r="T170" s="650"/>
      <c r="U170" s="289"/>
      <c r="V170" s="650"/>
      <c r="W170" s="289"/>
      <c r="X170" s="650"/>
      <c r="Y170" s="289"/>
      <c r="Z170" s="650"/>
      <c r="AA170" s="289"/>
      <c r="AB170" s="650"/>
      <c r="AC170" s="291"/>
      <c r="AD170" s="26"/>
      <c r="AE170" s="291"/>
      <c r="AF170" s="26"/>
      <c r="AG170" s="291"/>
      <c r="AH170" s="26"/>
      <c r="AI170" s="291"/>
      <c r="AJ170" s="26"/>
      <c r="AK170" s="291"/>
      <c r="AL170" s="26"/>
      <c r="AM170" s="291"/>
      <c r="AN170" s="26"/>
      <c r="AO170" s="291"/>
      <c r="AP170" s="26"/>
      <c r="AQ170" s="292"/>
      <c r="AR170" s="26"/>
      <c r="AS170" s="24"/>
      <c r="AT170" s="26"/>
      <c r="AU170" s="28"/>
      <c r="AV170" s="24"/>
      <c r="AW170" s="671" t="str">
        <f t="shared" si="114"/>
        <v/>
      </c>
      <c r="BV170" s="3"/>
      <c r="BW170" s="3"/>
      <c r="CA170" s="31" t="str">
        <f t="shared" si="115"/>
        <v/>
      </c>
      <c r="CB170" s="31" t="str">
        <f t="shared" si="116"/>
        <v/>
      </c>
      <c r="CC170" s="31" t="str">
        <f t="shared" si="117"/>
        <v/>
      </c>
      <c r="CD170" s="31" t="str">
        <f t="shared" si="120"/>
        <v/>
      </c>
      <c r="CH170" s="32">
        <f t="shared" si="121"/>
        <v>0</v>
      </c>
      <c r="CI170" s="32">
        <f t="shared" si="121"/>
        <v>0</v>
      </c>
      <c r="CJ170" s="32">
        <f t="shared" si="121"/>
        <v>0</v>
      </c>
      <c r="CK170" s="32">
        <f t="shared" si="122"/>
        <v>0</v>
      </c>
      <c r="CL170" s="14"/>
      <c r="CM170" s="14"/>
      <c r="CN170" s="14"/>
    </row>
    <row r="171" spans="1:92" ht="16.350000000000001" customHeight="1" x14ac:dyDescent="0.2">
      <c r="A171" s="2912"/>
      <c r="B171" s="2912"/>
      <c r="C171" s="310" t="s">
        <v>201</v>
      </c>
      <c r="D171" s="311">
        <f t="shared" si="118"/>
        <v>0</v>
      </c>
      <c r="E171" s="935"/>
      <c r="F171" s="936">
        <f t="shared" si="119"/>
        <v>0</v>
      </c>
      <c r="G171" s="289"/>
      <c r="H171" s="650"/>
      <c r="I171" s="289"/>
      <c r="J171" s="650"/>
      <c r="K171" s="289"/>
      <c r="L171" s="650"/>
      <c r="M171" s="289"/>
      <c r="N171" s="650"/>
      <c r="O171" s="289"/>
      <c r="P171" s="650"/>
      <c r="Q171" s="289"/>
      <c r="R171" s="650"/>
      <c r="S171" s="289"/>
      <c r="T171" s="650"/>
      <c r="U171" s="289"/>
      <c r="V171" s="650"/>
      <c r="W171" s="289"/>
      <c r="X171" s="650"/>
      <c r="Y171" s="289"/>
      <c r="Z171" s="650"/>
      <c r="AA171" s="289"/>
      <c r="AB171" s="650"/>
      <c r="AC171" s="291"/>
      <c r="AD171" s="26"/>
      <c r="AE171" s="291"/>
      <c r="AF171" s="26"/>
      <c r="AG171" s="291"/>
      <c r="AH171" s="26"/>
      <c r="AI171" s="291"/>
      <c r="AJ171" s="26"/>
      <c r="AK171" s="291"/>
      <c r="AL171" s="26"/>
      <c r="AM171" s="291"/>
      <c r="AN171" s="26"/>
      <c r="AO171" s="291"/>
      <c r="AP171" s="26"/>
      <c r="AQ171" s="292"/>
      <c r="AR171" s="811"/>
      <c r="AS171" s="24"/>
      <c r="AT171" s="26"/>
      <c r="AU171" s="28"/>
      <c r="AV171" s="24"/>
      <c r="AW171" s="671" t="str">
        <f t="shared" si="114"/>
        <v/>
      </c>
      <c r="BV171" s="3"/>
      <c r="BW171" s="3"/>
      <c r="CA171" s="31" t="str">
        <f t="shared" si="115"/>
        <v/>
      </c>
      <c r="CB171" s="31" t="str">
        <f t="shared" si="116"/>
        <v/>
      </c>
      <c r="CC171" s="31" t="str">
        <f t="shared" si="117"/>
        <v/>
      </c>
      <c r="CD171" s="31" t="str">
        <f t="shared" si="120"/>
        <v/>
      </c>
      <c r="CH171" s="32">
        <f t="shared" si="121"/>
        <v>0</v>
      </c>
      <c r="CI171" s="32">
        <f t="shared" si="121"/>
        <v>0</v>
      </c>
      <c r="CJ171" s="32">
        <f t="shared" si="121"/>
        <v>0</v>
      </c>
      <c r="CK171" s="32">
        <f t="shared" si="122"/>
        <v>0</v>
      </c>
      <c r="CL171" s="14"/>
      <c r="CM171" s="14"/>
      <c r="CN171" s="14"/>
    </row>
    <row r="172" spans="1:92" ht="16.350000000000001" customHeight="1" x14ac:dyDescent="0.2">
      <c r="A172" s="2912"/>
      <c r="B172" s="2912"/>
      <c r="C172" s="942" t="s">
        <v>202</v>
      </c>
      <c r="D172" s="311">
        <f t="shared" si="118"/>
        <v>0</v>
      </c>
      <c r="E172" s="935"/>
      <c r="F172" s="936">
        <f t="shared" si="119"/>
        <v>0</v>
      </c>
      <c r="G172" s="839"/>
      <c r="H172" s="840"/>
      <c r="I172" s="839"/>
      <c r="J172" s="840"/>
      <c r="K172" s="839"/>
      <c r="L172" s="840"/>
      <c r="M172" s="839"/>
      <c r="N172" s="840"/>
      <c r="O172" s="839"/>
      <c r="P172" s="840"/>
      <c r="Q172" s="839"/>
      <c r="R172" s="840"/>
      <c r="S172" s="839"/>
      <c r="T172" s="840"/>
      <c r="U172" s="839"/>
      <c r="V172" s="840"/>
      <c r="W172" s="839"/>
      <c r="X172" s="840"/>
      <c r="Y172" s="839"/>
      <c r="Z172" s="840"/>
      <c r="AA172" s="839"/>
      <c r="AB172" s="840"/>
      <c r="AC172" s="291"/>
      <c r="AD172" s="26"/>
      <c r="AE172" s="291"/>
      <c r="AF172" s="26"/>
      <c r="AG172" s="291"/>
      <c r="AH172" s="26"/>
      <c r="AI172" s="291"/>
      <c r="AJ172" s="26"/>
      <c r="AK172" s="291"/>
      <c r="AL172" s="26"/>
      <c r="AM172" s="291"/>
      <c r="AN172" s="26"/>
      <c r="AO172" s="291"/>
      <c r="AP172" s="26"/>
      <c r="AQ172" s="810"/>
      <c r="AR172" s="28"/>
      <c r="AS172" s="832"/>
      <c r="AT172" s="26"/>
      <c r="AU172" s="28"/>
      <c r="AV172" s="24"/>
      <c r="AW172" s="671" t="str">
        <f t="shared" si="114"/>
        <v/>
      </c>
      <c r="BV172" s="3"/>
      <c r="BW172" s="3"/>
      <c r="CA172" s="31" t="str">
        <f t="shared" si="115"/>
        <v/>
      </c>
      <c r="CB172" s="31" t="str">
        <f t="shared" si="116"/>
        <v/>
      </c>
      <c r="CC172" s="31" t="str">
        <f t="shared" si="117"/>
        <v/>
      </c>
      <c r="CD172" s="31" t="str">
        <f t="shared" si="120"/>
        <v/>
      </c>
      <c r="CH172" s="32">
        <f t="shared" si="121"/>
        <v>0</v>
      </c>
      <c r="CI172" s="32">
        <f t="shared" si="121"/>
        <v>0</v>
      </c>
      <c r="CJ172" s="32">
        <f t="shared" si="121"/>
        <v>0</v>
      </c>
      <c r="CK172" s="32">
        <f t="shared" si="122"/>
        <v>0</v>
      </c>
      <c r="CL172" s="14"/>
      <c r="CM172" s="14"/>
      <c r="CN172" s="14"/>
    </row>
    <row r="173" spans="1:92" ht="16.350000000000001" customHeight="1" x14ac:dyDescent="0.2">
      <c r="A173" s="3201"/>
      <c r="B173" s="3201"/>
      <c r="C173" s="310" t="s">
        <v>203</v>
      </c>
      <c r="D173" s="937">
        <f t="shared" si="118"/>
        <v>0</v>
      </c>
      <c r="E173" s="943"/>
      <c r="F173" s="944">
        <f t="shared" si="119"/>
        <v>0</v>
      </c>
      <c r="G173" s="289"/>
      <c r="H173" s="945"/>
      <c r="I173" s="289"/>
      <c r="J173" s="945"/>
      <c r="K173" s="289"/>
      <c r="L173" s="945"/>
      <c r="M173" s="289"/>
      <c r="N173" s="945"/>
      <c r="O173" s="289"/>
      <c r="P173" s="945"/>
      <c r="Q173" s="289"/>
      <c r="R173" s="945"/>
      <c r="S173" s="289"/>
      <c r="T173" s="945"/>
      <c r="U173" s="289"/>
      <c r="V173" s="945"/>
      <c r="W173" s="289"/>
      <c r="X173" s="945"/>
      <c r="Y173" s="289"/>
      <c r="Z173" s="945"/>
      <c r="AA173" s="289"/>
      <c r="AB173" s="945"/>
      <c r="AC173" s="677"/>
      <c r="AD173" s="651"/>
      <c r="AE173" s="677"/>
      <c r="AF173" s="651"/>
      <c r="AG173" s="677"/>
      <c r="AH173" s="651"/>
      <c r="AI173" s="677"/>
      <c r="AJ173" s="651"/>
      <c r="AK173" s="677"/>
      <c r="AL173" s="651"/>
      <c r="AM173" s="677"/>
      <c r="AN173" s="651"/>
      <c r="AO173" s="677"/>
      <c r="AP173" s="651"/>
      <c r="AQ173" s="319"/>
      <c r="AR173" s="651"/>
      <c r="AS173" s="77"/>
      <c r="AT173" s="651"/>
      <c r="AU173" s="320"/>
      <c r="AV173" s="820"/>
      <c r="AW173" s="671" t="str">
        <f t="shared" si="114"/>
        <v/>
      </c>
      <c r="BV173" s="3"/>
      <c r="BW173" s="3"/>
      <c r="CA173" s="31" t="str">
        <f t="shared" si="115"/>
        <v/>
      </c>
      <c r="CB173" s="31" t="str">
        <f t="shared" si="116"/>
        <v/>
      </c>
      <c r="CC173" s="31" t="str">
        <f t="shared" si="117"/>
        <v/>
      </c>
      <c r="CD173" s="31" t="str">
        <f t="shared" si="120"/>
        <v/>
      </c>
      <c r="CH173" s="32">
        <f t="shared" si="121"/>
        <v>0</v>
      </c>
      <c r="CI173" s="32">
        <f t="shared" si="121"/>
        <v>0</v>
      </c>
      <c r="CJ173" s="32">
        <f t="shared" si="121"/>
        <v>0</v>
      </c>
      <c r="CK173" s="32">
        <f t="shared" si="122"/>
        <v>0</v>
      </c>
      <c r="CL173" s="14"/>
      <c r="CM173" s="14"/>
      <c r="CN173" s="14"/>
    </row>
    <row r="174" spans="1:92" ht="16.350000000000001" customHeight="1" x14ac:dyDescent="0.2">
      <c r="A174" s="3893" t="s">
        <v>204</v>
      </c>
      <c r="B174" s="3893" t="s">
        <v>205</v>
      </c>
      <c r="C174" s="1040" t="s">
        <v>95</v>
      </c>
      <c r="D174" s="311">
        <f>SUM(E174+F174)</f>
        <v>0</v>
      </c>
      <c r="E174" s="1033">
        <f>SUM(AC174+AE174+AG174+AI174+AK174+AM174+AO174)</f>
        <v>0</v>
      </c>
      <c r="F174" s="1034"/>
      <c r="G174" s="1036"/>
      <c r="H174" s="281"/>
      <c r="I174" s="1036"/>
      <c r="J174" s="322"/>
      <c r="K174" s="1036"/>
      <c r="L174" s="281"/>
      <c r="M174" s="1036"/>
      <c r="N174" s="322"/>
      <c r="O174" s="1036"/>
      <c r="P174" s="281"/>
      <c r="Q174" s="1036"/>
      <c r="R174" s="322"/>
      <c r="S174" s="1036"/>
      <c r="T174" s="281"/>
      <c r="U174" s="1036"/>
      <c r="V174" s="322"/>
      <c r="W174" s="1036"/>
      <c r="X174" s="281"/>
      <c r="Y174" s="1036"/>
      <c r="Z174" s="322"/>
      <c r="AA174" s="1036"/>
      <c r="AB174" s="322"/>
      <c r="AC174" s="1014"/>
      <c r="AD174" s="1041"/>
      <c r="AE174" s="1014"/>
      <c r="AF174" s="1041"/>
      <c r="AG174" s="1014"/>
      <c r="AH174" s="1041"/>
      <c r="AI174" s="1014"/>
      <c r="AJ174" s="1041"/>
      <c r="AK174" s="1014"/>
      <c r="AL174" s="1041"/>
      <c r="AM174" s="1014"/>
      <c r="AN174" s="1041"/>
      <c r="AO174" s="1014"/>
      <c r="AP174" s="1041"/>
      <c r="AQ174" s="1038"/>
      <c r="AR174" s="1016"/>
      <c r="AS174" s="1016"/>
      <c r="AT174" s="1016"/>
      <c r="AU174" s="1039"/>
      <c r="AV174" s="24"/>
      <c r="AW174" s="671" t="str">
        <f t="shared" si="114"/>
        <v/>
      </c>
      <c r="BV174" s="3"/>
      <c r="BW174" s="3"/>
      <c r="CA174" s="31" t="str">
        <f t="shared" si="115"/>
        <v/>
      </c>
      <c r="CB174" s="31" t="str">
        <f t="shared" si="116"/>
        <v/>
      </c>
      <c r="CC174" s="31" t="str">
        <f t="shared" si="117"/>
        <v/>
      </c>
      <c r="CD174" s="31" t="str">
        <f t="shared" si="120"/>
        <v/>
      </c>
      <c r="CH174" s="32">
        <f t="shared" si="121"/>
        <v>0</v>
      </c>
      <c r="CI174" s="32">
        <f t="shared" si="121"/>
        <v>0</v>
      </c>
      <c r="CJ174" s="32">
        <f t="shared" si="121"/>
        <v>0</v>
      </c>
      <c r="CK174" s="32">
        <f t="shared" si="122"/>
        <v>0</v>
      </c>
      <c r="CL174" s="14"/>
      <c r="CM174" s="14"/>
      <c r="CN174" s="14"/>
    </row>
    <row r="175" spans="1:92" ht="16.350000000000001" customHeight="1" x14ac:dyDescent="0.2">
      <c r="A175" s="2912"/>
      <c r="B175" s="2912"/>
      <c r="C175" s="942" t="s">
        <v>206</v>
      </c>
      <c r="D175" s="311">
        <f t="shared" si="118"/>
        <v>0</v>
      </c>
      <c r="E175" s="934">
        <f t="shared" ref="E175:E177" si="124">SUM(AC175+AE175+AG175+AI175+AK175+AM175+AO175)</f>
        <v>0</v>
      </c>
      <c r="F175" s="935"/>
      <c r="G175" s="839"/>
      <c r="H175" s="840"/>
      <c r="I175" s="839"/>
      <c r="J175" s="324"/>
      <c r="K175" s="839"/>
      <c r="L175" s="840"/>
      <c r="M175" s="839"/>
      <c r="N175" s="324"/>
      <c r="O175" s="839"/>
      <c r="P175" s="840"/>
      <c r="Q175" s="839"/>
      <c r="R175" s="324"/>
      <c r="S175" s="839"/>
      <c r="T175" s="840"/>
      <c r="U175" s="839"/>
      <c r="V175" s="324"/>
      <c r="W175" s="839"/>
      <c r="X175" s="840"/>
      <c r="Y175" s="839"/>
      <c r="Z175" s="324"/>
      <c r="AA175" s="839"/>
      <c r="AB175" s="324"/>
      <c r="AC175" s="831"/>
      <c r="AD175" s="325"/>
      <c r="AE175" s="831"/>
      <c r="AF175" s="325"/>
      <c r="AG175" s="831"/>
      <c r="AH175" s="325"/>
      <c r="AI175" s="831"/>
      <c r="AJ175" s="325"/>
      <c r="AK175" s="831"/>
      <c r="AL175" s="325"/>
      <c r="AM175" s="831"/>
      <c r="AN175" s="325"/>
      <c r="AO175" s="831"/>
      <c r="AP175" s="325"/>
      <c r="AQ175" s="810"/>
      <c r="AR175" s="24"/>
      <c r="AS175" s="832"/>
      <c r="AT175" s="24"/>
      <c r="AU175" s="28"/>
      <c r="AV175" s="24"/>
      <c r="AW175" s="671" t="str">
        <f t="shared" si="114"/>
        <v/>
      </c>
      <c r="BV175" s="3"/>
      <c r="BW175" s="3"/>
      <c r="CA175" s="31" t="str">
        <f t="shared" si="115"/>
        <v/>
      </c>
      <c r="CB175" s="31" t="str">
        <f t="shared" si="116"/>
        <v/>
      </c>
      <c r="CC175" s="31" t="str">
        <f t="shared" si="117"/>
        <v/>
      </c>
      <c r="CD175" s="31" t="str">
        <f t="shared" si="120"/>
        <v/>
      </c>
      <c r="CH175" s="32">
        <f t="shared" si="121"/>
        <v>0</v>
      </c>
      <c r="CI175" s="32">
        <f t="shared" si="121"/>
        <v>0</v>
      </c>
      <c r="CJ175" s="32">
        <f t="shared" si="121"/>
        <v>0</v>
      </c>
      <c r="CK175" s="32">
        <f t="shared" si="122"/>
        <v>0</v>
      </c>
      <c r="CL175" s="14"/>
      <c r="CM175" s="14"/>
      <c r="CN175" s="14"/>
    </row>
    <row r="176" spans="1:92" ht="16.350000000000001" customHeight="1" x14ac:dyDescent="0.2">
      <c r="A176" s="2912"/>
      <c r="B176" s="2912"/>
      <c r="C176" s="326" t="s">
        <v>207</v>
      </c>
      <c r="D176" s="311">
        <f t="shared" si="118"/>
        <v>0</v>
      </c>
      <c r="E176" s="934">
        <f t="shared" si="124"/>
        <v>0</v>
      </c>
      <c r="F176" s="327"/>
      <c r="G176" s="839"/>
      <c r="H176" s="840"/>
      <c r="I176" s="839"/>
      <c r="J176" s="324"/>
      <c r="K176" s="839"/>
      <c r="L176" s="840"/>
      <c r="M176" s="839"/>
      <c r="N176" s="324"/>
      <c r="O176" s="839"/>
      <c r="P176" s="840"/>
      <c r="Q176" s="839"/>
      <c r="R176" s="324"/>
      <c r="S176" s="839"/>
      <c r="T176" s="840"/>
      <c r="U176" s="839"/>
      <c r="V176" s="324"/>
      <c r="W176" s="839"/>
      <c r="X176" s="840"/>
      <c r="Y176" s="839"/>
      <c r="Z176" s="324"/>
      <c r="AA176" s="839"/>
      <c r="AB176" s="324"/>
      <c r="AC176" s="831"/>
      <c r="AD176" s="325"/>
      <c r="AE176" s="831"/>
      <c r="AF176" s="325"/>
      <c r="AG176" s="831"/>
      <c r="AH176" s="325"/>
      <c r="AI176" s="831"/>
      <c r="AJ176" s="325"/>
      <c r="AK176" s="831"/>
      <c r="AL176" s="325"/>
      <c r="AM176" s="831"/>
      <c r="AN176" s="325"/>
      <c r="AO176" s="831"/>
      <c r="AP176" s="325"/>
      <c r="AQ176" s="810"/>
      <c r="AR176" s="24"/>
      <c r="AS176" s="832"/>
      <c r="AT176" s="24"/>
      <c r="AU176" s="293"/>
      <c r="AV176" s="24"/>
      <c r="AW176" s="671" t="str">
        <f t="shared" si="114"/>
        <v/>
      </c>
      <c r="BV176" s="3"/>
      <c r="BW176" s="3"/>
      <c r="CA176" s="31" t="str">
        <f t="shared" si="115"/>
        <v/>
      </c>
      <c r="CB176" s="31" t="str">
        <f t="shared" si="116"/>
        <v/>
      </c>
      <c r="CC176" s="31" t="str">
        <f t="shared" si="117"/>
        <v/>
      </c>
      <c r="CD176" s="31" t="str">
        <f t="shared" si="120"/>
        <v/>
      </c>
      <c r="CH176" s="32">
        <f t="shared" si="121"/>
        <v>0</v>
      </c>
      <c r="CI176" s="32">
        <f t="shared" si="121"/>
        <v>0</v>
      </c>
      <c r="CJ176" s="32">
        <f t="shared" si="121"/>
        <v>0</v>
      </c>
      <c r="CK176" s="32">
        <f t="shared" si="122"/>
        <v>0</v>
      </c>
      <c r="CL176" s="14"/>
      <c r="CM176" s="14"/>
      <c r="CN176" s="14"/>
    </row>
    <row r="177" spans="1:92" ht="16.350000000000001" customHeight="1" x14ac:dyDescent="0.2">
      <c r="A177" s="3201"/>
      <c r="B177" s="2912"/>
      <c r="C177" s="326" t="s">
        <v>208</v>
      </c>
      <c r="D177" s="937">
        <f t="shared" si="118"/>
        <v>0</v>
      </c>
      <c r="E177" s="937">
        <f t="shared" si="124"/>
        <v>0</v>
      </c>
      <c r="F177" s="946"/>
      <c r="G177" s="940"/>
      <c r="H177" s="941"/>
      <c r="I177" s="940"/>
      <c r="J177" s="687"/>
      <c r="K177" s="940"/>
      <c r="L177" s="941"/>
      <c r="M177" s="940"/>
      <c r="N177" s="687"/>
      <c r="O177" s="940"/>
      <c r="P177" s="941"/>
      <c r="Q177" s="940"/>
      <c r="R177" s="687"/>
      <c r="S177" s="940"/>
      <c r="T177" s="941"/>
      <c r="U177" s="940"/>
      <c r="V177" s="687"/>
      <c r="W177" s="940"/>
      <c r="X177" s="941"/>
      <c r="Y177" s="940"/>
      <c r="Z177" s="687"/>
      <c r="AA177" s="940"/>
      <c r="AB177" s="687"/>
      <c r="AC177" s="836"/>
      <c r="AD177" s="705"/>
      <c r="AE177" s="836"/>
      <c r="AF177" s="705"/>
      <c r="AG177" s="836"/>
      <c r="AH177" s="705"/>
      <c r="AI177" s="836"/>
      <c r="AJ177" s="705"/>
      <c r="AK177" s="836"/>
      <c r="AL177" s="705"/>
      <c r="AM177" s="836"/>
      <c r="AN177" s="705"/>
      <c r="AO177" s="836"/>
      <c r="AP177" s="705"/>
      <c r="AQ177" s="819"/>
      <c r="AR177" s="703"/>
      <c r="AS177" s="837"/>
      <c r="AT177" s="703"/>
      <c r="AU177" s="947"/>
      <c r="AV177" s="837"/>
      <c r="AW177" s="671" t="str">
        <f t="shared" si="114"/>
        <v/>
      </c>
      <c r="BV177" s="3"/>
      <c r="BW177" s="3"/>
      <c r="CA177" s="31" t="str">
        <f t="shared" si="115"/>
        <v/>
      </c>
      <c r="CB177" s="31" t="str">
        <f t="shared" si="116"/>
        <v/>
      </c>
      <c r="CC177" s="31" t="str">
        <f t="shared" si="117"/>
        <v/>
      </c>
      <c r="CD177" s="31" t="str">
        <f t="shared" si="120"/>
        <v/>
      </c>
      <c r="CH177" s="32">
        <f t="shared" si="121"/>
        <v>0</v>
      </c>
      <c r="CI177" s="32">
        <f t="shared" si="121"/>
        <v>0</v>
      </c>
      <c r="CJ177" s="32">
        <f t="shared" si="121"/>
        <v>0</v>
      </c>
      <c r="CK177" s="32">
        <f t="shared" si="122"/>
        <v>0</v>
      </c>
      <c r="CL177" s="14"/>
      <c r="CM177" s="14"/>
      <c r="CN177" s="14"/>
    </row>
    <row r="178" spans="1:92" ht="21.75" customHeight="1" x14ac:dyDescent="0.2">
      <c r="A178" s="3953" t="s">
        <v>209</v>
      </c>
      <c r="B178" s="3915" t="s">
        <v>210</v>
      </c>
      <c r="C178" s="1042" t="s">
        <v>211</v>
      </c>
      <c r="D178" s="696">
        <f>SUM(E178:F178)</f>
        <v>0</v>
      </c>
      <c r="E178" s="696">
        <f t="shared" ref="E178:F180" si="125">+G178+I178+K178+M178+O178+Q178+S178+U178+W178+Y178+AA178+AC178+AE178+AG178+AI178+AK178+AM178+AO178</f>
        <v>0</v>
      </c>
      <c r="F178" s="697">
        <f t="shared" si="125"/>
        <v>0</v>
      </c>
      <c r="G178" s="679">
        <f>SUM(G179:G180)</f>
        <v>0</v>
      </c>
      <c r="H178" s="706">
        <f t="shared" ref="H178:AT178" si="126">SUM(H179:H180)</f>
        <v>0</v>
      </c>
      <c r="I178" s="679">
        <f t="shared" si="126"/>
        <v>0</v>
      </c>
      <c r="J178" s="706">
        <f t="shared" si="126"/>
        <v>0</v>
      </c>
      <c r="K178" s="679">
        <f>SUM(K179:K180)</f>
        <v>0</v>
      </c>
      <c r="L178" s="664">
        <f t="shared" si="126"/>
        <v>0</v>
      </c>
      <c r="M178" s="679">
        <f t="shared" si="126"/>
        <v>0</v>
      </c>
      <c r="N178" s="688">
        <f t="shared" si="126"/>
        <v>0</v>
      </c>
      <c r="O178" s="1146">
        <f t="shared" si="126"/>
        <v>0</v>
      </c>
      <c r="P178" s="706">
        <f t="shared" si="126"/>
        <v>0</v>
      </c>
      <c r="Q178" s="1146">
        <f t="shared" si="126"/>
        <v>0</v>
      </c>
      <c r="R178" s="706">
        <f t="shared" si="126"/>
        <v>0</v>
      </c>
      <c r="S178" s="1146">
        <f t="shared" si="126"/>
        <v>0</v>
      </c>
      <c r="T178" s="706">
        <f t="shared" si="126"/>
        <v>0</v>
      </c>
      <c r="U178" s="1146">
        <f t="shared" si="126"/>
        <v>0</v>
      </c>
      <c r="V178" s="706">
        <f t="shared" si="126"/>
        <v>0</v>
      </c>
      <c r="W178" s="1146">
        <f t="shared" si="126"/>
        <v>0</v>
      </c>
      <c r="X178" s="706">
        <f t="shared" si="126"/>
        <v>0</v>
      </c>
      <c r="Y178" s="1146">
        <f t="shared" si="126"/>
        <v>0</v>
      </c>
      <c r="Z178" s="706">
        <f t="shared" si="126"/>
        <v>0</v>
      </c>
      <c r="AA178" s="1146">
        <f t="shared" si="126"/>
        <v>0</v>
      </c>
      <c r="AB178" s="706">
        <f t="shared" si="126"/>
        <v>0</v>
      </c>
      <c r="AC178" s="679">
        <f t="shared" si="126"/>
        <v>0</v>
      </c>
      <c r="AD178" s="706">
        <f t="shared" si="126"/>
        <v>0</v>
      </c>
      <c r="AE178" s="679">
        <f t="shared" si="126"/>
        <v>0</v>
      </c>
      <c r="AF178" s="706">
        <f t="shared" si="126"/>
        <v>0</v>
      </c>
      <c r="AG178" s="679">
        <f t="shared" si="126"/>
        <v>0</v>
      </c>
      <c r="AH178" s="706">
        <f t="shared" si="126"/>
        <v>0</v>
      </c>
      <c r="AI178" s="679">
        <f t="shared" si="126"/>
        <v>0</v>
      </c>
      <c r="AJ178" s="706">
        <f t="shared" si="126"/>
        <v>0</v>
      </c>
      <c r="AK178" s="679">
        <f t="shared" si="126"/>
        <v>0</v>
      </c>
      <c r="AL178" s="706">
        <f t="shared" si="126"/>
        <v>0</v>
      </c>
      <c r="AM178" s="679">
        <f t="shared" si="126"/>
        <v>0</v>
      </c>
      <c r="AN178" s="706">
        <f t="shared" si="126"/>
        <v>0</v>
      </c>
      <c r="AO178" s="679">
        <f t="shared" si="126"/>
        <v>0</v>
      </c>
      <c r="AP178" s="706">
        <f t="shared" si="126"/>
        <v>0</v>
      </c>
      <c r="AQ178" s="680">
        <f t="shared" si="126"/>
        <v>0</v>
      </c>
      <c r="AR178" s="706">
        <f t="shared" si="126"/>
        <v>0</v>
      </c>
      <c r="AS178" s="706">
        <f t="shared" si="126"/>
        <v>0</v>
      </c>
      <c r="AT178" s="706">
        <f t="shared" si="126"/>
        <v>0</v>
      </c>
      <c r="AU178" s="698">
        <f>SUM(AU179:AU180)</f>
        <v>0</v>
      </c>
      <c r="AV178" s="706">
        <f>SUM(AV179:AV180)</f>
        <v>0</v>
      </c>
      <c r="AW178" s="671" t="str">
        <f t="shared" si="114"/>
        <v/>
      </c>
      <c r="BV178" s="3"/>
      <c r="BW178" s="3"/>
      <c r="CA178" s="31"/>
      <c r="CB178" s="31"/>
      <c r="CC178" s="31"/>
      <c r="CD178" s="31"/>
      <c r="CH178" s="32"/>
      <c r="CI178" s="32"/>
      <c r="CJ178" s="32"/>
      <c r="CK178" s="32"/>
      <c r="CL178" s="14"/>
      <c r="CM178" s="14"/>
      <c r="CN178" s="14"/>
    </row>
    <row r="179" spans="1:92" ht="16.5" customHeight="1" x14ac:dyDescent="0.2">
      <c r="A179" s="3049"/>
      <c r="B179" s="2971"/>
      <c r="C179" s="1042" t="s">
        <v>212</v>
      </c>
      <c r="D179" s="311">
        <f>SUM(E179:F179)</f>
        <v>0</v>
      </c>
      <c r="E179" s="311">
        <f t="shared" si="125"/>
        <v>0</v>
      </c>
      <c r="F179" s="1033">
        <f t="shared" si="125"/>
        <v>0</v>
      </c>
      <c r="G179" s="804"/>
      <c r="H179" s="60"/>
      <c r="I179" s="1014"/>
      <c r="J179" s="1016"/>
      <c r="K179" s="1014"/>
      <c r="L179" s="1076"/>
      <c r="M179" s="1014"/>
      <c r="N179" s="60"/>
      <c r="O179" s="1014"/>
      <c r="P179" s="24"/>
      <c r="Q179" s="1014"/>
      <c r="R179" s="24"/>
      <c r="S179" s="1014"/>
      <c r="T179" s="24"/>
      <c r="U179" s="1014"/>
      <c r="V179" s="24"/>
      <c r="W179" s="1014"/>
      <c r="X179" s="24"/>
      <c r="Y179" s="1014"/>
      <c r="Z179" s="24"/>
      <c r="AA179" s="23"/>
      <c r="AB179" s="24"/>
      <c r="AC179" s="23"/>
      <c r="AD179" s="24"/>
      <c r="AE179" s="23"/>
      <c r="AF179" s="24"/>
      <c r="AG179" s="23"/>
      <c r="AH179" s="24"/>
      <c r="AI179" s="23"/>
      <c r="AJ179" s="24"/>
      <c r="AK179" s="23"/>
      <c r="AL179" s="24"/>
      <c r="AM179" s="23"/>
      <c r="AN179" s="24"/>
      <c r="AO179" s="23"/>
      <c r="AP179" s="24"/>
      <c r="AQ179" s="292"/>
      <c r="AR179" s="24"/>
      <c r="AS179" s="24"/>
      <c r="AT179" s="24"/>
      <c r="AU179" s="28"/>
      <c r="AV179" s="24"/>
      <c r="AW179" s="671" t="str">
        <f t="shared" si="114"/>
        <v/>
      </c>
      <c r="BV179" s="3"/>
      <c r="BW179" s="3"/>
      <c r="CA179" s="31" t="str">
        <f t="shared" si="115"/>
        <v/>
      </c>
      <c r="CB179" s="31" t="str">
        <f t="shared" si="116"/>
        <v/>
      </c>
      <c r="CC179" s="31" t="str">
        <f t="shared" si="117"/>
        <v/>
      </c>
      <c r="CD179" s="31" t="str">
        <f t="shared" si="120"/>
        <v/>
      </c>
      <c r="CH179" s="32">
        <f t="shared" si="121"/>
        <v>0</v>
      </c>
      <c r="CI179" s="32">
        <f t="shared" si="121"/>
        <v>0</v>
      </c>
      <c r="CJ179" s="32">
        <f t="shared" si="121"/>
        <v>0</v>
      </c>
      <c r="CK179" s="32">
        <f t="shared" si="122"/>
        <v>0</v>
      </c>
      <c r="CL179" s="14"/>
      <c r="CM179" s="14"/>
      <c r="CN179" s="14"/>
    </row>
    <row r="180" spans="1:92" ht="27" customHeight="1" x14ac:dyDescent="0.2">
      <c r="A180" s="3265"/>
      <c r="B180" s="3205"/>
      <c r="C180" s="344" t="s">
        <v>213</v>
      </c>
      <c r="D180" s="937">
        <f>SUM(E180:F180)</f>
        <v>0</v>
      </c>
      <c r="E180" s="937">
        <f t="shared" si="125"/>
        <v>0</v>
      </c>
      <c r="F180" s="937">
        <f t="shared" si="125"/>
        <v>0</v>
      </c>
      <c r="G180" s="816"/>
      <c r="H180" s="817"/>
      <c r="I180" s="836"/>
      <c r="J180" s="837"/>
      <c r="K180" s="836"/>
      <c r="L180" s="826"/>
      <c r="M180" s="836"/>
      <c r="N180" s="817"/>
      <c r="O180" s="836"/>
      <c r="P180" s="837"/>
      <c r="Q180" s="836"/>
      <c r="R180" s="837"/>
      <c r="S180" s="836"/>
      <c r="T180" s="837"/>
      <c r="U180" s="836"/>
      <c r="V180" s="837"/>
      <c r="W180" s="836"/>
      <c r="X180" s="837"/>
      <c r="Y180" s="836"/>
      <c r="Z180" s="837"/>
      <c r="AA180" s="836"/>
      <c r="AB180" s="837"/>
      <c r="AC180" s="836"/>
      <c r="AD180" s="837"/>
      <c r="AE180" s="836"/>
      <c r="AF180" s="837"/>
      <c r="AG180" s="836"/>
      <c r="AH180" s="837"/>
      <c r="AI180" s="836"/>
      <c r="AJ180" s="837"/>
      <c r="AK180" s="836"/>
      <c r="AL180" s="837"/>
      <c r="AM180" s="836"/>
      <c r="AN180" s="837"/>
      <c r="AO180" s="836"/>
      <c r="AP180" s="837"/>
      <c r="AQ180" s="819"/>
      <c r="AR180" s="837"/>
      <c r="AS180" s="837"/>
      <c r="AT180" s="837"/>
      <c r="AU180" s="820"/>
      <c r="AV180" s="837"/>
      <c r="AW180" s="671" t="str">
        <f t="shared" si="114"/>
        <v/>
      </c>
      <c r="BV180" s="3"/>
      <c r="BW180" s="3"/>
      <c r="CA180" s="31" t="str">
        <f t="shared" si="115"/>
        <v/>
      </c>
      <c r="CB180" s="31" t="str">
        <f t="shared" si="116"/>
        <v/>
      </c>
      <c r="CC180" s="31" t="str">
        <f t="shared" si="117"/>
        <v/>
      </c>
      <c r="CD180" s="31" t="str">
        <f t="shared" si="120"/>
        <v/>
      </c>
      <c r="CH180" s="32">
        <f t="shared" si="121"/>
        <v>0</v>
      </c>
      <c r="CI180" s="32">
        <f t="shared" si="121"/>
        <v>0</v>
      </c>
      <c r="CJ180" s="32">
        <f t="shared" si="121"/>
        <v>0</v>
      </c>
      <c r="CK180" s="32">
        <f t="shared" si="122"/>
        <v>0</v>
      </c>
      <c r="CL180" s="14"/>
      <c r="CM180" s="14"/>
      <c r="CN180" s="14"/>
    </row>
    <row r="181" spans="1:92" ht="16.350000000000001" customHeight="1" x14ac:dyDescent="0.2">
      <c r="A181" s="3953" t="s">
        <v>214</v>
      </c>
      <c r="B181" s="3893" t="s">
        <v>215</v>
      </c>
      <c r="C181" s="1043" t="s">
        <v>216</v>
      </c>
      <c r="D181" s="311">
        <f>SUM(E181+F181)</f>
        <v>0</v>
      </c>
      <c r="E181" s="311">
        <f>SUM(AA181+AC181+AE181+AG181+AI181+AK181+AM181+AO181)</f>
        <v>0</v>
      </c>
      <c r="F181" s="311">
        <f>SUM(AB181+AD181+AF181+AH181+AJ181+AL181+AN181+AP181)</f>
        <v>0</v>
      </c>
      <c r="G181" s="294"/>
      <c r="H181" s="325"/>
      <c r="I181" s="294"/>
      <c r="J181" s="325"/>
      <c r="K181" s="294"/>
      <c r="L181" s="325"/>
      <c r="M181" s="294"/>
      <c r="N181" s="325"/>
      <c r="O181" s="294"/>
      <c r="P181" s="325"/>
      <c r="Q181" s="294"/>
      <c r="R181" s="325"/>
      <c r="S181" s="294"/>
      <c r="T181" s="325"/>
      <c r="U181" s="294"/>
      <c r="V181" s="325"/>
      <c r="W181" s="294"/>
      <c r="X181" s="325"/>
      <c r="Y181" s="294"/>
      <c r="Z181" s="324"/>
      <c r="AA181" s="23"/>
      <c r="AB181" s="24"/>
      <c r="AC181" s="23"/>
      <c r="AD181" s="24"/>
      <c r="AE181" s="23"/>
      <c r="AF181" s="24"/>
      <c r="AG181" s="23"/>
      <c r="AH181" s="24"/>
      <c r="AI181" s="23"/>
      <c r="AJ181" s="24"/>
      <c r="AK181" s="23"/>
      <c r="AL181" s="24"/>
      <c r="AM181" s="23"/>
      <c r="AN181" s="24"/>
      <c r="AO181" s="23"/>
      <c r="AP181" s="24"/>
      <c r="AQ181" s="292"/>
      <c r="AR181" s="26"/>
      <c r="AS181" s="24"/>
      <c r="AT181" s="26"/>
      <c r="AU181" s="28"/>
      <c r="AV181" s="24"/>
      <c r="AW181" s="671" t="str">
        <f t="shared" si="114"/>
        <v/>
      </c>
      <c r="BV181" s="3"/>
      <c r="BW181" s="3"/>
      <c r="CA181" s="31" t="str">
        <f t="shared" si="115"/>
        <v/>
      </c>
      <c r="CB181" s="31" t="str">
        <f t="shared" si="116"/>
        <v/>
      </c>
      <c r="CC181" s="31" t="str">
        <f t="shared" si="117"/>
        <v/>
      </c>
      <c r="CD181" s="31" t="str">
        <f t="shared" si="120"/>
        <v/>
      </c>
      <c r="CH181" s="32">
        <f t="shared" si="121"/>
        <v>0</v>
      </c>
      <c r="CI181" s="32">
        <f t="shared" si="121"/>
        <v>0</v>
      </c>
      <c r="CJ181" s="32">
        <f t="shared" si="121"/>
        <v>0</v>
      </c>
      <c r="CK181" s="32">
        <f t="shared" si="122"/>
        <v>0</v>
      </c>
      <c r="CL181" s="14"/>
      <c r="CM181" s="14"/>
      <c r="CN181" s="14"/>
    </row>
    <row r="182" spans="1:92" ht="16.350000000000001" customHeight="1" x14ac:dyDescent="0.2">
      <c r="A182" s="3049"/>
      <c r="B182" s="2912"/>
      <c r="C182" s="942" t="s">
        <v>217</v>
      </c>
      <c r="D182" s="948">
        <f>SUM(E182+F182)</f>
        <v>0</v>
      </c>
      <c r="E182" s="311">
        <f t="shared" ref="E182:F185" si="127">SUM(AA182+AC182+AE182+AG182+AI182+AK182+AM182+AO182)</f>
        <v>0</v>
      </c>
      <c r="F182" s="311">
        <f t="shared" si="127"/>
        <v>0</v>
      </c>
      <c r="G182" s="949"/>
      <c r="H182" s="950"/>
      <c r="I182" s="949"/>
      <c r="J182" s="950"/>
      <c r="K182" s="949"/>
      <c r="L182" s="950"/>
      <c r="M182" s="949"/>
      <c r="N182" s="950"/>
      <c r="O182" s="949"/>
      <c r="P182" s="950"/>
      <c r="Q182" s="949"/>
      <c r="R182" s="950"/>
      <c r="S182" s="949"/>
      <c r="T182" s="950"/>
      <c r="U182" s="949"/>
      <c r="V182" s="950"/>
      <c r="W182" s="949"/>
      <c r="X182" s="950"/>
      <c r="Y182" s="949"/>
      <c r="Z182" s="951"/>
      <c r="AA182" s="256"/>
      <c r="AB182" s="77"/>
      <c r="AC182" s="256"/>
      <c r="AD182" s="77"/>
      <c r="AE182" s="256"/>
      <c r="AF182" s="77"/>
      <c r="AG182" s="256"/>
      <c r="AH182" s="77"/>
      <c r="AI182" s="256"/>
      <c r="AJ182" s="77"/>
      <c r="AK182" s="256"/>
      <c r="AL182" s="77"/>
      <c r="AM182" s="256"/>
      <c r="AN182" s="77"/>
      <c r="AO182" s="256"/>
      <c r="AP182" s="77"/>
      <c r="AQ182" s="319"/>
      <c r="AR182" s="651"/>
      <c r="AS182" s="77"/>
      <c r="AT182" s="651"/>
      <c r="AU182" s="952"/>
      <c r="AV182" s="77"/>
      <c r="AW182" s="671" t="str">
        <f t="shared" si="114"/>
        <v/>
      </c>
      <c r="BV182" s="3"/>
      <c r="BW182" s="3"/>
      <c r="CA182" s="31" t="str">
        <f t="shared" si="115"/>
        <v/>
      </c>
      <c r="CB182" s="31" t="str">
        <f t="shared" si="116"/>
        <v/>
      </c>
      <c r="CC182" s="31" t="str">
        <f t="shared" si="117"/>
        <v/>
      </c>
      <c r="CD182" s="31" t="str">
        <f t="shared" si="120"/>
        <v/>
      </c>
      <c r="CH182" s="32">
        <f t="shared" si="121"/>
        <v>0</v>
      </c>
      <c r="CI182" s="32">
        <f t="shared" si="121"/>
        <v>0</v>
      </c>
      <c r="CJ182" s="32">
        <f t="shared" si="121"/>
        <v>0</v>
      </c>
      <c r="CK182" s="32">
        <f t="shared" si="122"/>
        <v>0</v>
      </c>
      <c r="CL182" s="14"/>
      <c r="CM182" s="14"/>
      <c r="CN182" s="14"/>
    </row>
    <row r="183" spans="1:92" ht="16.350000000000001" customHeight="1" x14ac:dyDescent="0.2">
      <c r="A183" s="3049"/>
      <c r="B183" s="3201"/>
      <c r="C183" s="352" t="s">
        <v>218</v>
      </c>
      <c r="D183" s="948">
        <f t="shared" ref="D183:D196" si="128">SUM(E183+F183)</f>
        <v>0</v>
      </c>
      <c r="E183" s="937">
        <f>SUM(AA183+AC183+AE183+AG183+AI183+AK183+AM183+AO183)</f>
        <v>0</v>
      </c>
      <c r="F183" s="937">
        <f t="shared" si="127"/>
        <v>0</v>
      </c>
      <c r="G183" s="953"/>
      <c r="H183" s="954"/>
      <c r="I183" s="953"/>
      <c r="J183" s="954"/>
      <c r="K183" s="953"/>
      <c r="L183" s="954"/>
      <c r="M183" s="953"/>
      <c r="N183" s="954"/>
      <c r="O183" s="953"/>
      <c r="P183" s="954"/>
      <c r="Q183" s="953"/>
      <c r="R183" s="954"/>
      <c r="S183" s="953"/>
      <c r="T183" s="954"/>
      <c r="U183" s="953"/>
      <c r="V183" s="954"/>
      <c r="W183" s="953"/>
      <c r="X183" s="954"/>
      <c r="Y183" s="953"/>
      <c r="Z183" s="955"/>
      <c r="AA183" s="836"/>
      <c r="AB183" s="837"/>
      <c r="AC183" s="836"/>
      <c r="AD183" s="837"/>
      <c r="AE183" s="836"/>
      <c r="AF183" s="837"/>
      <c r="AG183" s="836"/>
      <c r="AH183" s="837"/>
      <c r="AI183" s="836"/>
      <c r="AJ183" s="837"/>
      <c r="AK183" s="836"/>
      <c r="AL183" s="837"/>
      <c r="AM183" s="836"/>
      <c r="AN183" s="837"/>
      <c r="AO183" s="836"/>
      <c r="AP183" s="837"/>
      <c r="AQ183" s="819"/>
      <c r="AR183" s="817"/>
      <c r="AS183" s="837"/>
      <c r="AT183" s="817"/>
      <c r="AU183" s="947"/>
      <c r="AV183" s="837"/>
      <c r="AW183" s="671" t="str">
        <f t="shared" si="114"/>
        <v/>
      </c>
      <c r="BV183" s="3"/>
      <c r="BW183" s="3"/>
      <c r="CA183" s="31" t="str">
        <f t="shared" si="115"/>
        <v/>
      </c>
      <c r="CB183" s="31" t="str">
        <f t="shared" si="116"/>
        <v/>
      </c>
      <c r="CC183" s="31" t="str">
        <f t="shared" si="117"/>
        <v/>
      </c>
      <c r="CD183" s="31" t="str">
        <f t="shared" si="120"/>
        <v/>
      </c>
      <c r="CH183" s="32">
        <f t="shared" si="121"/>
        <v>0</v>
      </c>
      <c r="CI183" s="32">
        <f t="shared" si="121"/>
        <v>0</v>
      </c>
      <c r="CJ183" s="32">
        <f t="shared" si="121"/>
        <v>0</v>
      </c>
      <c r="CK183" s="32">
        <f t="shared" si="122"/>
        <v>0</v>
      </c>
      <c r="CL183" s="14"/>
      <c r="CM183" s="14"/>
      <c r="CN183" s="14"/>
    </row>
    <row r="184" spans="1:92" ht="16.350000000000001" customHeight="1" x14ac:dyDescent="0.2">
      <c r="A184" s="3049"/>
      <c r="B184" s="3915" t="s">
        <v>219</v>
      </c>
      <c r="C184" s="1042" t="s">
        <v>216</v>
      </c>
      <c r="D184" s="1033">
        <f t="shared" si="128"/>
        <v>0</v>
      </c>
      <c r="E184" s="311">
        <f>SUM(AA184+AC184+AE184+AG184+AI184+AK184+AM184+AO184)</f>
        <v>0</v>
      </c>
      <c r="F184" s="311">
        <f t="shared" si="127"/>
        <v>0</v>
      </c>
      <c r="G184" s="356"/>
      <c r="H184" s="322"/>
      <c r="I184" s="294"/>
      <c r="J184" s="322"/>
      <c r="K184" s="294"/>
      <c r="L184" s="322"/>
      <c r="M184" s="294"/>
      <c r="N184" s="322"/>
      <c r="O184" s="294"/>
      <c r="P184" s="322"/>
      <c r="Q184" s="294"/>
      <c r="R184" s="322"/>
      <c r="S184" s="294"/>
      <c r="T184" s="322"/>
      <c r="U184" s="294"/>
      <c r="V184" s="322"/>
      <c r="W184" s="294"/>
      <c r="X184" s="322"/>
      <c r="Y184" s="294"/>
      <c r="Z184" s="324"/>
      <c r="AA184" s="256"/>
      <c r="AB184" s="77"/>
      <c r="AC184" s="256"/>
      <c r="AD184" s="77"/>
      <c r="AE184" s="256"/>
      <c r="AF184" s="77"/>
      <c r="AG184" s="256"/>
      <c r="AH184" s="77"/>
      <c r="AI184" s="256"/>
      <c r="AJ184" s="77"/>
      <c r="AK184" s="256"/>
      <c r="AL184" s="77"/>
      <c r="AM184" s="256"/>
      <c r="AN184" s="77"/>
      <c r="AO184" s="256"/>
      <c r="AP184" s="77"/>
      <c r="AQ184" s="319"/>
      <c r="AR184" s="651"/>
      <c r="AS184" s="77"/>
      <c r="AT184" s="651"/>
      <c r="AU184" s="320"/>
      <c r="AV184" s="77"/>
      <c r="AW184" s="671" t="str">
        <f t="shared" si="114"/>
        <v/>
      </c>
      <c r="BV184" s="3"/>
      <c r="BW184" s="3"/>
      <c r="CA184" s="31" t="str">
        <f t="shared" si="115"/>
        <v/>
      </c>
      <c r="CB184" s="31" t="str">
        <f t="shared" si="116"/>
        <v/>
      </c>
      <c r="CC184" s="31" t="str">
        <f t="shared" si="117"/>
        <v/>
      </c>
      <c r="CD184" s="31" t="str">
        <f t="shared" si="120"/>
        <v/>
      </c>
      <c r="CH184" s="32">
        <f t="shared" si="121"/>
        <v>0</v>
      </c>
      <c r="CI184" s="32">
        <f t="shared" si="121"/>
        <v>0</v>
      </c>
      <c r="CJ184" s="32">
        <f t="shared" si="121"/>
        <v>0</v>
      </c>
      <c r="CK184" s="32">
        <f t="shared" si="122"/>
        <v>0</v>
      </c>
      <c r="CL184" s="14"/>
      <c r="CM184" s="14"/>
      <c r="CN184" s="14"/>
    </row>
    <row r="185" spans="1:92" ht="16.350000000000001" customHeight="1" x14ac:dyDescent="0.2">
      <c r="A185" s="3049"/>
      <c r="B185" s="3205"/>
      <c r="C185" s="956" t="s">
        <v>220</v>
      </c>
      <c r="D185" s="696">
        <f t="shared" si="128"/>
        <v>0</v>
      </c>
      <c r="E185" s="937">
        <f>SUM(AA185+AC185+AE185+AG185+AI185+AK185+AM185+AO185)</f>
        <v>0</v>
      </c>
      <c r="F185" s="937">
        <f t="shared" si="127"/>
        <v>0</v>
      </c>
      <c r="G185" s="953"/>
      <c r="H185" s="957"/>
      <c r="I185" s="953"/>
      <c r="J185" s="957"/>
      <c r="K185" s="953"/>
      <c r="L185" s="957"/>
      <c r="M185" s="953"/>
      <c r="N185" s="957"/>
      <c r="O185" s="953"/>
      <c r="P185" s="957"/>
      <c r="Q185" s="953"/>
      <c r="R185" s="957"/>
      <c r="S185" s="953"/>
      <c r="T185" s="957"/>
      <c r="U185" s="953"/>
      <c r="V185" s="957"/>
      <c r="W185" s="953"/>
      <c r="X185" s="957"/>
      <c r="Y185" s="953"/>
      <c r="Z185" s="955"/>
      <c r="AA185" s="256"/>
      <c r="AB185" s="77"/>
      <c r="AC185" s="256"/>
      <c r="AD185" s="77"/>
      <c r="AE185" s="256"/>
      <c r="AF185" s="77"/>
      <c r="AG185" s="256"/>
      <c r="AH185" s="77"/>
      <c r="AI185" s="256"/>
      <c r="AJ185" s="77"/>
      <c r="AK185" s="256"/>
      <c r="AL185" s="77"/>
      <c r="AM185" s="256"/>
      <c r="AN185" s="77"/>
      <c r="AO185" s="256"/>
      <c r="AP185" s="77"/>
      <c r="AQ185" s="319"/>
      <c r="AR185" s="651"/>
      <c r="AS185" s="77"/>
      <c r="AT185" s="651"/>
      <c r="AU185" s="293"/>
      <c r="AV185" s="77"/>
      <c r="AW185" s="671" t="str">
        <f t="shared" si="114"/>
        <v/>
      </c>
      <c r="BV185" s="3"/>
      <c r="BW185" s="3"/>
      <c r="CA185" s="31" t="str">
        <f t="shared" si="115"/>
        <v/>
      </c>
      <c r="CB185" s="31" t="str">
        <f t="shared" si="116"/>
        <v/>
      </c>
      <c r="CC185" s="31" t="str">
        <f t="shared" si="117"/>
        <v/>
      </c>
      <c r="CD185" s="31" t="str">
        <f t="shared" si="120"/>
        <v/>
      </c>
      <c r="CH185" s="32">
        <f t="shared" si="121"/>
        <v>0</v>
      </c>
      <c r="CI185" s="32">
        <f t="shared" si="121"/>
        <v>0</v>
      </c>
      <c r="CJ185" s="32">
        <f t="shared" si="121"/>
        <v>0</v>
      </c>
      <c r="CK185" s="32">
        <f t="shared" si="122"/>
        <v>0</v>
      </c>
      <c r="CL185" s="14"/>
      <c r="CM185" s="14"/>
      <c r="CN185" s="14"/>
    </row>
    <row r="186" spans="1:92" ht="16.350000000000001" customHeight="1" x14ac:dyDescent="0.2">
      <c r="A186" s="3049"/>
      <c r="B186" s="3936" t="s">
        <v>95</v>
      </c>
      <c r="C186" s="1043" t="s">
        <v>216</v>
      </c>
      <c r="D186" s="311">
        <f t="shared" si="128"/>
        <v>0</v>
      </c>
      <c r="E186" s="311">
        <f>SUM(AC186+AE186+AG186+AI186+AK186+AM186+AO186)</f>
        <v>0</v>
      </c>
      <c r="F186" s="311">
        <f>SUM(AD186+AF186+AH186+AJ186+AL186+AN186+AP186)</f>
        <v>0</v>
      </c>
      <c r="G186" s="291"/>
      <c r="H186" s="325"/>
      <c r="I186" s="291"/>
      <c r="J186" s="325"/>
      <c r="K186" s="291"/>
      <c r="L186" s="325"/>
      <c r="M186" s="291"/>
      <c r="N186" s="325"/>
      <c r="O186" s="291"/>
      <c r="P186" s="325"/>
      <c r="Q186" s="291"/>
      <c r="R186" s="325"/>
      <c r="S186" s="291"/>
      <c r="T186" s="325"/>
      <c r="U186" s="291"/>
      <c r="V186" s="325"/>
      <c r="W186" s="291"/>
      <c r="X186" s="325"/>
      <c r="Y186" s="291"/>
      <c r="Z186" s="325"/>
      <c r="AA186" s="1037"/>
      <c r="AB186" s="1041"/>
      <c r="AC186" s="1014"/>
      <c r="AD186" s="1016"/>
      <c r="AE186" s="1014"/>
      <c r="AF186" s="1016"/>
      <c r="AG186" s="1014"/>
      <c r="AH186" s="1016"/>
      <c r="AI186" s="1014"/>
      <c r="AJ186" s="1016"/>
      <c r="AK186" s="1014"/>
      <c r="AL186" s="1016"/>
      <c r="AM186" s="1014"/>
      <c r="AN186" s="1016"/>
      <c r="AO186" s="1014"/>
      <c r="AP186" s="1016"/>
      <c r="AQ186" s="1038"/>
      <c r="AR186" s="60"/>
      <c r="AS186" s="1016"/>
      <c r="AT186" s="60"/>
      <c r="AU186" s="1031"/>
      <c r="AV186" s="1016"/>
      <c r="AW186" s="671" t="str">
        <f t="shared" si="114"/>
        <v/>
      </c>
      <c r="BV186" s="3"/>
      <c r="BW186" s="3"/>
      <c r="CA186" s="31" t="str">
        <f t="shared" si="115"/>
        <v/>
      </c>
      <c r="CB186" s="31" t="str">
        <f t="shared" si="116"/>
        <v/>
      </c>
      <c r="CC186" s="31" t="str">
        <f t="shared" si="117"/>
        <v/>
      </c>
      <c r="CD186" s="31" t="str">
        <f t="shared" si="120"/>
        <v/>
      </c>
      <c r="CH186" s="32">
        <f t="shared" si="121"/>
        <v>0</v>
      </c>
      <c r="CI186" s="32">
        <f t="shared" si="121"/>
        <v>0</v>
      </c>
      <c r="CJ186" s="32">
        <f t="shared" si="121"/>
        <v>0</v>
      </c>
      <c r="CK186" s="32">
        <f t="shared" si="122"/>
        <v>0</v>
      </c>
      <c r="CL186" s="32"/>
      <c r="CM186" s="14"/>
      <c r="CN186" s="14"/>
    </row>
    <row r="187" spans="1:92" ht="16.350000000000001" customHeight="1" x14ac:dyDescent="0.2">
      <c r="A187" s="3049"/>
      <c r="B187" s="3051"/>
      <c r="C187" s="942" t="s">
        <v>221</v>
      </c>
      <c r="D187" s="948">
        <f t="shared" si="128"/>
        <v>0</v>
      </c>
      <c r="E187" s="311">
        <f t="shared" ref="E187:F188" si="129">SUM(AC187+AE187+AG187+AI187+AK187+AM187+AO187)</f>
        <v>0</v>
      </c>
      <c r="F187" s="311">
        <f t="shared" si="129"/>
        <v>0</v>
      </c>
      <c r="G187" s="949"/>
      <c r="H187" s="359"/>
      <c r="I187" s="949"/>
      <c r="J187" s="359"/>
      <c r="K187" s="949"/>
      <c r="L187" s="359"/>
      <c r="M187" s="949"/>
      <c r="N187" s="359"/>
      <c r="O187" s="949"/>
      <c r="P187" s="359"/>
      <c r="Q187" s="949"/>
      <c r="R187" s="359"/>
      <c r="S187" s="949"/>
      <c r="T187" s="359"/>
      <c r="U187" s="949"/>
      <c r="V187" s="359"/>
      <c r="W187" s="949"/>
      <c r="X187" s="359"/>
      <c r="Y187" s="949"/>
      <c r="Z187" s="359"/>
      <c r="AA187" s="949"/>
      <c r="AB187" s="359"/>
      <c r="AC187" s="256"/>
      <c r="AD187" s="77"/>
      <c r="AE187" s="256"/>
      <c r="AF187" s="77"/>
      <c r="AG187" s="256"/>
      <c r="AH187" s="77"/>
      <c r="AI187" s="256"/>
      <c r="AJ187" s="77"/>
      <c r="AK187" s="256"/>
      <c r="AL187" s="77"/>
      <c r="AM187" s="256"/>
      <c r="AN187" s="77"/>
      <c r="AO187" s="256"/>
      <c r="AP187" s="77"/>
      <c r="AQ187" s="319"/>
      <c r="AR187" s="651"/>
      <c r="AS187" s="77"/>
      <c r="AT187" s="651"/>
      <c r="AU187" s="360"/>
      <c r="AV187" s="77"/>
      <c r="AW187" s="671" t="str">
        <f t="shared" si="114"/>
        <v/>
      </c>
      <c r="BV187" s="3"/>
      <c r="BW187" s="3"/>
      <c r="CA187" s="31" t="str">
        <f t="shared" si="115"/>
        <v/>
      </c>
      <c r="CB187" s="31" t="str">
        <f t="shared" si="116"/>
        <v/>
      </c>
      <c r="CC187" s="31" t="str">
        <f t="shared" si="117"/>
        <v/>
      </c>
      <c r="CD187" s="31" t="str">
        <f t="shared" si="120"/>
        <v/>
      </c>
      <c r="CH187" s="32">
        <f t="shared" si="121"/>
        <v>0</v>
      </c>
      <c r="CI187" s="32">
        <f t="shared" si="121"/>
        <v>0</v>
      </c>
      <c r="CJ187" s="32">
        <f t="shared" si="121"/>
        <v>0</v>
      </c>
      <c r="CK187" s="32">
        <f t="shared" si="122"/>
        <v>0</v>
      </c>
      <c r="CL187" s="32"/>
      <c r="CM187" s="14"/>
      <c r="CN187" s="14"/>
    </row>
    <row r="188" spans="1:92" ht="16.350000000000001" customHeight="1" x14ac:dyDescent="0.2">
      <c r="A188" s="3265"/>
      <c r="B188" s="3939"/>
      <c r="C188" s="699" t="s">
        <v>222</v>
      </c>
      <c r="D188" s="948">
        <f t="shared" si="128"/>
        <v>0</v>
      </c>
      <c r="E188" s="937">
        <f t="shared" si="129"/>
        <v>0</v>
      </c>
      <c r="F188" s="937">
        <f>SUM(AD188+AF188+AH188+AJ188+AL188+AN188+AP188)</f>
        <v>0</v>
      </c>
      <c r="G188" s="953"/>
      <c r="H188" s="958"/>
      <c r="I188" s="953"/>
      <c r="J188" s="958"/>
      <c r="K188" s="953"/>
      <c r="L188" s="958"/>
      <c r="M188" s="953"/>
      <c r="N188" s="958"/>
      <c r="O188" s="953"/>
      <c r="P188" s="958"/>
      <c r="Q188" s="953"/>
      <c r="R188" s="958"/>
      <c r="S188" s="953"/>
      <c r="T188" s="958"/>
      <c r="U188" s="953"/>
      <c r="V188" s="958"/>
      <c r="W188" s="953"/>
      <c r="X188" s="958"/>
      <c r="Y188" s="953"/>
      <c r="Z188" s="958"/>
      <c r="AA188" s="953"/>
      <c r="AB188" s="958"/>
      <c r="AC188" s="836"/>
      <c r="AD188" s="837"/>
      <c r="AE188" s="836"/>
      <c r="AF188" s="837"/>
      <c r="AG188" s="836"/>
      <c r="AH188" s="837"/>
      <c r="AI188" s="836"/>
      <c r="AJ188" s="837"/>
      <c r="AK188" s="836"/>
      <c r="AL188" s="837"/>
      <c r="AM188" s="836"/>
      <c r="AN188" s="837"/>
      <c r="AO188" s="836"/>
      <c r="AP188" s="837"/>
      <c r="AQ188" s="819"/>
      <c r="AR188" s="817"/>
      <c r="AS188" s="837"/>
      <c r="AT188" s="817"/>
      <c r="AU188" s="947"/>
      <c r="AV188" s="837"/>
      <c r="AW188" s="671" t="str">
        <f t="shared" si="114"/>
        <v/>
      </c>
      <c r="BV188" s="3"/>
      <c r="BW188" s="3"/>
      <c r="CA188" s="31" t="str">
        <f t="shared" si="115"/>
        <v/>
      </c>
      <c r="CB188" s="31" t="str">
        <f t="shared" si="116"/>
        <v/>
      </c>
      <c r="CC188" s="31" t="str">
        <f t="shared" si="117"/>
        <v/>
      </c>
      <c r="CD188" s="31" t="str">
        <f t="shared" si="120"/>
        <v/>
      </c>
      <c r="CH188" s="32">
        <f t="shared" si="121"/>
        <v>0</v>
      </c>
      <c r="CI188" s="32">
        <f t="shared" si="121"/>
        <v>0</v>
      </c>
      <c r="CJ188" s="32">
        <f t="shared" si="121"/>
        <v>0</v>
      </c>
      <c r="CK188" s="32">
        <f t="shared" si="122"/>
        <v>0</v>
      </c>
      <c r="CL188" s="32"/>
      <c r="CM188" s="14"/>
      <c r="CN188" s="14"/>
    </row>
    <row r="189" spans="1:92" ht="16.350000000000001" customHeight="1" x14ac:dyDescent="0.2">
      <c r="A189" s="3893" t="s">
        <v>223</v>
      </c>
      <c r="B189" s="3948" t="s">
        <v>197</v>
      </c>
      <c r="C189" s="3896"/>
      <c r="D189" s="1147">
        <f>SUM(E189+F189)</f>
        <v>0</v>
      </c>
      <c r="E189" s="1147">
        <f>SUM(AC189+AE189+AG189+AI189+AK189)</f>
        <v>0</v>
      </c>
      <c r="F189" s="1147">
        <f>SUM(AD189+AF189+AH189+AJ189+AL189)</f>
        <v>0</v>
      </c>
      <c r="G189" s="1098"/>
      <c r="H189" s="1099"/>
      <c r="I189" s="1098"/>
      <c r="J189" s="1099"/>
      <c r="K189" s="1098"/>
      <c r="L189" s="1099"/>
      <c r="M189" s="1098"/>
      <c r="N189" s="1099"/>
      <c r="O189" s="1098"/>
      <c r="P189" s="1099"/>
      <c r="Q189" s="1098"/>
      <c r="R189" s="1099"/>
      <c r="S189" s="1098"/>
      <c r="T189" s="1099"/>
      <c r="U189" s="1098"/>
      <c r="V189" s="1099"/>
      <c r="W189" s="1098"/>
      <c r="X189" s="1099"/>
      <c r="Y189" s="1098"/>
      <c r="Z189" s="1099"/>
      <c r="AA189" s="1098"/>
      <c r="AB189" s="1099"/>
      <c r="AC189" s="1148"/>
      <c r="AD189" s="1149"/>
      <c r="AE189" s="1148"/>
      <c r="AF189" s="1149"/>
      <c r="AG189" s="1148"/>
      <c r="AH189" s="1149"/>
      <c r="AI189" s="1148"/>
      <c r="AJ189" s="1149"/>
      <c r="AK189" s="1148"/>
      <c r="AL189" s="1149"/>
      <c r="AM189" s="1098"/>
      <c r="AN189" s="1099"/>
      <c r="AO189" s="1098"/>
      <c r="AP189" s="1099"/>
      <c r="AQ189" s="1150"/>
      <c r="AR189" s="1151"/>
      <c r="AS189" s="1149"/>
      <c r="AT189" s="1151"/>
      <c r="AU189" s="1152"/>
      <c r="AV189" s="1152"/>
      <c r="AW189" s="671" t="str">
        <f t="shared" si="114"/>
        <v/>
      </c>
      <c r="BV189" s="3"/>
      <c r="BW189" s="3"/>
      <c r="CA189" s="31" t="str">
        <f t="shared" si="115"/>
        <v/>
      </c>
      <c r="CB189" s="31" t="str">
        <f t="shared" si="116"/>
        <v/>
      </c>
      <c r="CC189" s="31" t="str">
        <f t="shared" si="117"/>
        <v/>
      </c>
      <c r="CD189" s="31" t="str">
        <f t="shared" si="120"/>
        <v/>
      </c>
      <c r="CH189" s="32">
        <f t="shared" si="121"/>
        <v>0</v>
      </c>
      <c r="CI189" s="32">
        <f t="shared" si="121"/>
        <v>0</v>
      </c>
      <c r="CJ189" s="32">
        <f t="shared" si="121"/>
        <v>0</v>
      </c>
      <c r="CK189" s="32">
        <f t="shared" si="122"/>
        <v>0</v>
      </c>
      <c r="CL189" s="32"/>
      <c r="CM189" s="14"/>
      <c r="CN189" s="14"/>
    </row>
    <row r="190" spans="1:92" ht="16.350000000000001" customHeight="1" x14ac:dyDescent="0.2">
      <c r="A190" s="2912"/>
      <c r="B190" s="2912" t="s">
        <v>215</v>
      </c>
      <c r="C190" s="310" t="s">
        <v>216</v>
      </c>
      <c r="D190" s="1033">
        <f t="shared" si="128"/>
        <v>0</v>
      </c>
      <c r="E190" s="1033">
        <f>SUM(AC190+AE190+AG190+AI190+AK190)</f>
        <v>0</v>
      </c>
      <c r="F190" s="369">
        <f t="shared" ref="E190:F193" si="130">SUM(AD190+AF190+AH190+AJ190+AL190)</f>
        <v>0</v>
      </c>
      <c r="G190" s="370"/>
      <c r="H190" s="371"/>
      <c r="I190" s="370"/>
      <c r="J190" s="371"/>
      <c r="K190" s="370"/>
      <c r="L190" s="371"/>
      <c r="M190" s="370"/>
      <c r="N190" s="371"/>
      <c r="O190" s="370"/>
      <c r="P190" s="371"/>
      <c r="Q190" s="370"/>
      <c r="R190" s="371"/>
      <c r="S190" s="370"/>
      <c r="T190" s="371"/>
      <c r="U190" s="370"/>
      <c r="V190" s="371"/>
      <c r="W190" s="370"/>
      <c r="X190" s="371"/>
      <c r="Y190" s="370"/>
      <c r="Z190" s="371"/>
      <c r="AA190" s="370"/>
      <c r="AB190" s="371"/>
      <c r="AC190" s="23"/>
      <c r="AD190" s="24"/>
      <c r="AE190" s="23"/>
      <c r="AF190" s="24"/>
      <c r="AG190" s="23"/>
      <c r="AH190" s="24"/>
      <c r="AI190" s="23"/>
      <c r="AJ190" s="24"/>
      <c r="AK190" s="23"/>
      <c r="AL190" s="24"/>
      <c r="AM190" s="370"/>
      <c r="AN190" s="371"/>
      <c r="AO190" s="370"/>
      <c r="AP190" s="371"/>
      <c r="AQ190" s="292"/>
      <c r="AR190" s="26"/>
      <c r="AS190" s="24"/>
      <c r="AT190" s="26"/>
      <c r="AU190" s="28"/>
      <c r="AV190" s="24"/>
      <c r="AW190" s="671" t="str">
        <f t="shared" si="114"/>
        <v/>
      </c>
      <c r="BV190" s="3"/>
      <c r="BW190" s="3"/>
      <c r="CA190" s="31" t="str">
        <f t="shared" si="115"/>
        <v/>
      </c>
      <c r="CB190" s="31" t="str">
        <f t="shared" si="116"/>
        <v/>
      </c>
      <c r="CC190" s="31" t="str">
        <f t="shared" si="117"/>
        <v/>
      </c>
      <c r="CD190" s="31" t="str">
        <f t="shared" si="120"/>
        <v/>
      </c>
      <c r="CH190" s="32">
        <f t="shared" si="121"/>
        <v>0</v>
      </c>
      <c r="CI190" s="32">
        <f t="shared" si="121"/>
        <v>0</v>
      </c>
      <c r="CJ190" s="32">
        <f t="shared" si="121"/>
        <v>0</v>
      </c>
      <c r="CK190" s="32">
        <f t="shared" si="122"/>
        <v>0</v>
      </c>
      <c r="CL190" s="32"/>
      <c r="CM190" s="14"/>
      <c r="CN190" s="14"/>
    </row>
    <row r="191" spans="1:92" ht="16.350000000000001" customHeight="1" x14ac:dyDescent="0.2">
      <c r="A191" s="2912"/>
      <c r="B191" s="2912"/>
      <c r="C191" s="959" t="s">
        <v>224</v>
      </c>
      <c r="D191" s="937">
        <f t="shared" si="128"/>
        <v>0</v>
      </c>
      <c r="E191" s="937">
        <f t="shared" si="130"/>
        <v>0</v>
      </c>
      <c r="F191" s="803">
        <f t="shared" si="130"/>
        <v>0</v>
      </c>
      <c r="G191" s="865"/>
      <c r="H191" s="374"/>
      <c r="I191" s="865"/>
      <c r="J191" s="374"/>
      <c r="K191" s="865"/>
      <c r="L191" s="374"/>
      <c r="M191" s="865"/>
      <c r="N191" s="374"/>
      <c r="O191" s="865"/>
      <c r="P191" s="374"/>
      <c r="Q191" s="865"/>
      <c r="R191" s="374"/>
      <c r="S191" s="865"/>
      <c r="T191" s="374"/>
      <c r="U191" s="865"/>
      <c r="V191" s="374"/>
      <c r="W191" s="865"/>
      <c r="X191" s="374"/>
      <c r="Y191" s="865"/>
      <c r="Z191" s="374"/>
      <c r="AA191" s="865"/>
      <c r="AB191" s="374"/>
      <c r="AC191" s="256"/>
      <c r="AD191" s="77"/>
      <c r="AE191" s="256"/>
      <c r="AF191" s="77"/>
      <c r="AG191" s="256"/>
      <c r="AH191" s="77"/>
      <c r="AI191" s="256"/>
      <c r="AJ191" s="77"/>
      <c r="AK191" s="256"/>
      <c r="AL191" s="77"/>
      <c r="AM191" s="289"/>
      <c r="AN191" s="374"/>
      <c r="AO191" s="289"/>
      <c r="AP191" s="374"/>
      <c r="AQ191" s="319"/>
      <c r="AR191" s="651"/>
      <c r="AS191" s="77"/>
      <c r="AT191" s="651"/>
      <c r="AU191" s="947"/>
      <c r="AV191" s="820"/>
      <c r="AW191" s="671" t="str">
        <f t="shared" si="114"/>
        <v/>
      </c>
      <c r="BV191" s="3"/>
      <c r="BW191" s="3"/>
      <c r="CA191" s="31" t="str">
        <f t="shared" si="115"/>
        <v/>
      </c>
      <c r="CB191" s="31" t="str">
        <f t="shared" si="116"/>
        <v/>
      </c>
      <c r="CC191" s="31" t="str">
        <f t="shared" si="117"/>
        <v/>
      </c>
      <c r="CD191" s="31" t="str">
        <f t="shared" si="120"/>
        <v/>
      </c>
      <c r="CH191" s="32">
        <f t="shared" si="121"/>
        <v>0</v>
      </c>
      <c r="CI191" s="32">
        <f t="shared" si="121"/>
        <v>0</v>
      </c>
      <c r="CJ191" s="32">
        <f t="shared" si="121"/>
        <v>0</v>
      </c>
      <c r="CK191" s="32">
        <f t="shared" si="122"/>
        <v>0</v>
      </c>
      <c r="CL191" s="14"/>
      <c r="CM191" s="14"/>
      <c r="CN191" s="14"/>
    </row>
    <row r="192" spans="1:92" ht="16.350000000000001" customHeight="1" x14ac:dyDescent="0.2">
      <c r="A192" s="2912"/>
      <c r="B192" s="3893" t="s">
        <v>95</v>
      </c>
      <c r="C192" s="1043" t="s">
        <v>216</v>
      </c>
      <c r="D192" s="1033">
        <f t="shared" si="128"/>
        <v>0</v>
      </c>
      <c r="E192" s="311">
        <f t="shared" si="130"/>
        <v>0</v>
      </c>
      <c r="F192" s="369">
        <f t="shared" si="130"/>
        <v>0</v>
      </c>
      <c r="G192" s="1036"/>
      <c r="H192" s="1044"/>
      <c r="I192" s="1036"/>
      <c r="J192" s="1044"/>
      <c r="K192" s="1036"/>
      <c r="L192" s="1044"/>
      <c r="M192" s="1036"/>
      <c r="N192" s="1044"/>
      <c r="O192" s="1036"/>
      <c r="P192" s="1044"/>
      <c r="Q192" s="1036"/>
      <c r="R192" s="1044"/>
      <c r="S192" s="1036"/>
      <c r="T192" s="1044"/>
      <c r="U192" s="1036"/>
      <c r="V192" s="1044"/>
      <c r="W192" s="1036"/>
      <c r="X192" s="1044"/>
      <c r="Y192" s="1036"/>
      <c r="Z192" s="1044"/>
      <c r="AA192" s="1036"/>
      <c r="AB192" s="1044"/>
      <c r="AC192" s="1014"/>
      <c r="AD192" s="1016"/>
      <c r="AE192" s="1014"/>
      <c r="AF192" s="1016"/>
      <c r="AG192" s="1014"/>
      <c r="AH192" s="1016"/>
      <c r="AI192" s="1014"/>
      <c r="AJ192" s="1016"/>
      <c r="AK192" s="1014"/>
      <c r="AL192" s="1016"/>
      <c r="AM192" s="1036"/>
      <c r="AN192" s="1044"/>
      <c r="AO192" s="1036"/>
      <c r="AP192" s="1044"/>
      <c r="AQ192" s="1038"/>
      <c r="AR192" s="60"/>
      <c r="AS192" s="1016"/>
      <c r="AT192" s="60"/>
      <c r="AU192" s="28"/>
      <c r="AV192" s="28"/>
      <c r="AW192" s="671" t="str">
        <f t="shared" si="114"/>
        <v/>
      </c>
      <c r="BV192" s="3"/>
      <c r="BW192" s="3"/>
      <c r="CA192" s="31" t="str">
        <f t="shared" si="115"/>
        <v/>
      </c>
      <c r="CB192" s="31" t="str">
        <f t="shared" si="116"/>
        <v/>
      </c>
      <c r="CC192" s="31" t="str">
        <f t="shared" si="117"/>
        <v/>
      </c>
      <c r="CD192" s="31" t="str">
        <f t="shared" si="120"/>
        <v/>
      </c>
      <c r="CH192" s="32">
        <f t="shared" si="121"/>
        <v>0</v>
      </c>
      <c r="CI192" s="32">
        <f t="shared" si="121"/>
        <v>0</v>
      </c>
      <c r="CJ192" s="32">
        <f t="shared" si="121"/>
        <v>0</v>
      </c>
      <c r="CK192" s="32">
        <f t="shared" si="122"/>
        <v>0</v>
      </c>
      <c r="CL192" s="14"/>
      <c r="CM192" s="14"/>
      <c r="CN192" s="14"/>
    </row>
    <row r="193" spans="1:92" ht="16.350000000000001" customHeight="1" x14ac:dyDescent="0.2">
      <c r="A193" s="3201"/>
      <c r="B193" s="3201"/>
      <c r="C193" s="960" t="s">
        <v>225</v>
      </c>
      <c r="D193" s="937">
        <f t="shared" si="128"/>
        <v>0</v>
      </c>
      <c r="E193" s="311">
        <f t="shared" si="130"/>
        <v>0</v>
      </c>
      <c r="F193" s="369">
        <f t="shared" si="130"/>
        <v>0</v>
      </c>
      <c r="G193" s="940"/>
      <c r="H193" s="707"/>
      <c r="I193" s="940"/>
      <c r="J193" s="707"/>
      <c r="K193" s="940"/>
      <c r="L193" s="707"/>
      <c r="M193" s="940"/>
      <c r="N193" s="707"/>
      <c r="O193" s="940"/>
      <c r="P193" s="707"/>
      <c r="Q193" s="940"/>
      <c r="R193" s="707"/>
      <c r="S193" s="940"/>
      <c r="T193" s="707"/>
      <c r="U193" s="940"/>
      <c r="V193" s="707"/>
      <c r="W193" s="940"/>
      <c r="X193" s="707"/>
      <c r="Y193" s="940"/>
      <c r="Z193" s="707"/>
      <c r="AA193" s="940"/>
      <c r="AB193" s="707"/>
      <c r="AC193" s="681"/>
      <c r="AD193" s="703"/>
      <c r="AE193" s="681"/>
      <c r="AF193" s="703"/>
      <c r="AG193" s="681"/>
      <c r="AH193" s="703"/>
      <c r="AI193" s="681"/>
      <c r="AJ193" s="703"/>
      <c r="AK193" s="681"/>
      <c r="AL193" s="703"/>
      <c r="AM193" s="682"/>
      <c r="AN193" s="707"/>
      <c r="AO193" s="682"/>
      <c r="AP193" s="707"/>
      <c r="AQ193" s="678"/>
      <c r="AR193" s="686"/>
      <c r="AS193" s="703"/>
      <c r="AT193" s="686"/>
      <c r="AU193" s="947"/>
      <c r="AV193" s="837"/>
      <c r="AW193" s="671" t="str">
        <f t="shared" si="114"/>
        <v/>
      </c>
      <c r="BV193" s="3"/>
      <c r="BW193" s="3"/>
      <c r="CA193" s="31" t="str">
        <f t="shared" si="115"/>
        <v/>
      </c>
      <c r="CB193" s="31" t="str">
        <f t="shared" si="116"/>
        <v/>
      </c>
      <c r="CC193" s="31" t="str">
        <f t="shared" si="117"/>
        <v/>
      </c>
      <c r="CD193" s="31" t="str">
        <f t="shared" si="120"/>
        <v/>
      </c>
      <c r="CH193" s="32">
        <f t="shared" si="121"/>
        <v>0</v>
      </c>
      <c r="CI193" s="32">
        <f t="shared" si="121"/>
        <v>0</v>
      </c>
      <c r="CJ193" s="32">
        <f t="shared" si="121"/>
        <v>0</v>
      </c>
      <c r="CK193" s="32">
        <f t="shared" si="122"/>
        <v>0</v>
      </c>
      <c r="CL193" s="14"/>
      <c r="CM193" s="14"/>
      <c r="CN193" s="14"/>
    </row>
    <row r="194" spans="1:92" ht="19.5" customHeight="1" x14ac:dyDescent="0.2">
      <c r="A194" s="3949" t="s">
        <v>300</v>
      </c>
      <c r="B194" s="3951" t="s">
        <v>301</v>
      </c>
      <c r="C194" s="1045" t="s">
        <v>228</v>
      </c>
      <c r="D194" s="1033">
        <f t="shared" si="128"/>
        <v>0</v>
      </c>
      <c r="E194" s="1033">
        <f>SUM(Y194+AA194+AC194+AE194+AG194+AI194+AK194+AM194+AO194)</f>
        <v>0</v>
      </c>
      <c r="F194" s="1046">
        <f>SUM(Z194+AB194+AD194+AF194+AH194+AJ194+AL194+AN194+AP194)</f>
        <v>0</v>
      </c>
      <c r="G194" s="291"/>
      <c r="H194" s="325"/>
      <c r="I194" s="291"/>
      <c r="J194" s="325"/>
      <c r="K194" s="291"/>
      <c r="L194" s="325"/>
      <c r="M194" s="291"/>
      <c r="N194" s="325"/>
      <c r="O194" s="291"/>
      <c r="P194" s="325"/>
      <c r="Q194" s="291"/>
      <c r="R194" s="325"/>
      <c r="S194" s="291"/>
      <c r="T194" s="325"/>
      <c r="U194" s="291"/>
      <c r="V194" s="325"/>
      <c r="W194" s="291"/>
      <c r="X194" s="325"/>
      <c r="Y194" s="23"/>
      <c r="Z194" s="24"/>
      <c r="AA194" s="23"/>
      <c r="AB194" s="24"/>
      <c r="AC194" s="23"/>
      <c r="AD194" s="24"/>
      <c r="AE194" s="23"/>
      <c r="AF194" s="24"/>
      <c r="AG194" s="23"/>
      <c r="AH194" s="24"/>
      <c r="AI194" s="23"/>
      <c r="AJ194" s="24"/>
      <c r="AK194" s="23"/>
      <c r="AL194" s="24"/>
      <c r="AM194" s="23"/>
      <c r="AN194" s="24"/>
      <c r="AO194" s="23"/>
      <c r="AP194" s="24"/>
      <c r="AQ194" s="292"/>
      <c r="AR194" s="26"/>
      <c r="AS194" s="24"/>
      <c r="AT194" s="26"/>
      <c r="AU194" s="28"/>
      <c r="AV194" s="24"/>
      <c r="AW194" s="671" t="str">
        <f t="shared" si="114"/>
        <v/>
      </c>
      <c r="BV194" s="3"/>
      <c r="BW194" s="3"/>
      <c r="CA194" s="31" t="str">
        <f t="shared" si="115"/>
        <v/>
      </c>
      <c r="CB194" s="31" t="str">
        <f t="shared" si="116"/>
        <v/>
      </c>
      <c r="CC194" s="31" t="str">
        <f t="shared" si="117"/>
        <v/>
      </c>
      <c r="CD194" s="31" t="str">
        <f t="shared" si="120"/>
        <v/>
      </c>
      <c r="CH194" s="32">
        <f t="shared" si="121"/>
        <v>0</v>
      </c>
      <c r="CI194" s="32">
        <f t="shared" si="121"/>
        <v>0</v>
      </c>
      <c r="CJ194" s="32">
        <f t="shared" si="121"/>
        <v>0</v>
      </c>
      <c r="CK194" s="32">
        <f t="shared" si="122"/>
        <v>0</v>
      </c>
      <c r="CL194" s="14"/>
      <c r="CM194" s="14"/>
      <c r="CN194" s="14"/>
    </row>
    <row r="195" spans="1:92" ht="24.75" customHeight="1" x14ac:dyDescent="0.2">
      <c r="A195" s="3497"/>
      <c r="B195" s="3500"/>
      <c r="C195" s="961" t="s">
        <v>229</v>
      </c>
      <c r="D195" s="934">
        <f t="shared" si="128"/>
        <v>0</v>
      </c>
      <c r="E195" s="934">
        <f t="shared" ref="E195:F196" si="131">SUM(Y195+AA195+AC195+AE195+AG195+AI195+AK195+AM195+AO195)</f>
        <v>0</v>
      </c>
      <c r="F195" s="962">
        <f>SUM(Z195+AB195+AD195+AF195+AH195+AJ195+AL195+AN195+AP195)</f>
        <v>0</v>
      </c>
      <c r="G195" s="384"/>
      <c r="H195" s="359"/>
      <c r="I195" s="384"/>
      <c r="J195" s="359"/>
      <c r="K195" s="384"/>
      <c r="L195" s="359"/>
      <c r="M195" s="384"/>
      <c r="N195" s="359"/>
      <c r="O195" s="384"/>
      <c r="P195" s="359"/>
      <c r="Q195" s="384"/>
      <c r="R195" s="359"/>
      <c r="S195" s="384"/>
      <c r="T195" s="359"/>
      <c r="U195" s="384"/>
      <c r="V195" s="359"/>
      <c r="W195" s="384"/>
      <c r="X195" s="359"/>
      <c r="Y195" s="256"/>
      <c r="Z195" s="77"/>
      <c r="AA195" s="256"/>
      <c r="AB195" s="77"/>
      <c r="AC195" s="256"/>
      <c r="AD195" s="77"/>
      <c r="AE195" s="256"/>
      <c r="AF195" s="77"/>
      <c r="AG195" s="256"/>
      <c r="AH195" s="77"/>
      <c r="AI195" s="256"/>
      <c r="AJ195" s="77"/>
      <c r="AK195" s="256"/>
      <c r="AL195" s="77"/>
      <c r="AM195" s="256"/>
      <c r="AN195" s="77"/>
      <c r="AO195" s="256"/>
      <c r="AP195" s="77"/>
      <c r="AQ195" s="319"/>
      <c r="AR195" s="651"/>
      <c r="AS195" s="77"/>
      <c r="AT195" s="651"/>
      <c r="AU195" s="320"/>
      <c r="AV195" s="77"/>
      <c r="AW195" s="671" t="str">
        <f t="shared" si="114"/>
        <v/>
      </c>
      <c r="BV195" s="3"/>
      <c r="BW195" s="3"/>
      <c r="CA195" s="31" t="str">
        <f t="shared" si="115"/>
        <v/>
      </c>
      <c r="CB195" s="31" t="str">
        <f t="shared" si="116"/>
        <v/>
      </c>
      <c r="CC195" s="31" t="str">
        <f t="shared" si="117"/>
        <v/>
      </c>
      <c r="CD195" s="31" t="str">
        <f t="shared" si="120"/>
        <v/>
      </c>
      <c r="CH195" s="32">
        <f t="shared" si="121"/>
        <v>0</v>
      </c>
      <c r="CI195" s="32">
        <f t="shared" si="121"/>
        <v>0</v>
      </c>
      <c r="CJ195" s="32">
        <f t="shared" si="121"/>
        <v>0</v>
      </c>
      <c r="CK195" s="32">
        <f t="shared" si="122"/>
        <v>0</v>
      </c>
      <c r="CL195" s="14"/>
      <c r="CM195" s="14"/>
      <c r="CN195" s="14"/>
    </row>
    <row r="196" spans="1:92" ht="27" customHeight="1" x14ac:dyDescent="0.2">
      <c r="A196" s="3950"/>
      <c r="B196" s="3952"/>
      <c r="C196" s="963" t="s">
        <v>230</v>
      </c>
      <c r="D196" s="937">
        <f t="shared" si="128"/>
        <v>0</v>
      </c>
      <c r="E196" s="937">
        <f t="shared" si="131"/>
        <v>0</v>
      </c>
      <c r="F196" s="964">
        <f t="shared" si="131"/>
        <v>0</v>
      </c>
      <c r="G196" s="953"/>
      <c r="H196" s="958"/>
      <c r="I196" s="953"/>
      <c r="J196" s="958"/>
      <c r="K196" s="953"/>
      <c r="L196" s="958"/>
      <c r="M196" s="953"/>
      <c r="N196" s="958"/>
      <c r="O196" s="953"/>
      <c r="P196" s="958"/>
      <c r="Q196" s="953"/>
      <c r="R196" s="958"/>
      <c r="S196" s="953"/>
      <c r="T196" s="958"/>
      <c r="U196" s="953"/>
      <c r="V196" s="958"/>
      <c r="W196" s="953"/>
      <c r="X196" s="958"/>
      <c r="Y196" s="836"/>
      <c r="Z196" s="837"/>
      <c r="AA196" s="836"/>
      <c r="AB196" s="837"/>
      <c r="AC196" s="836"/>
      <c r="AD196" s="837"/>
      <c r="AE196" s="836"/>
      <c r="AF196" s="837"/>
      <c r="AG196" s="836"/>
      <c r="AH196" s="837"/>
      <c r="AI196" s="836"/>
      <c r="AJ196" s="837"/>
      <c r="AK196" s="836"/>
      <c r="AL196" s="837"/>
      <c r="AM196" s="836"/>
      <c r="AN196" s="837"/>
      <c r="AO196" s="836"/>
      <c r="AP196" s="837"/>
      <c r="AQ196" s="819"/>
      <c r="AR196" s="837"/>
      <c r="AS196" s="837"/>
      <c r="AT196" s="837"/>
      <c r="AU196" s="820"/>
      <c r="AV196" s="837"/>
      <c r="AW196" s="671" t="str">
        <f t="shared" si="114"/>
        <v/>
      </c>
      <c r="BV196" s="3"/>
      <c r="BW196" s="3"/>
      <c r="CA196" s="31" t="str">
        <f t="shared" si="115"/>
        <v/>
      </c>
      <c r="CB196" s="31" t="str">
        <f t="shared" si="116"/>
        <v/>
      </c>
      <c r="CC196" s="31" t="str">
        <f t="shared" si="117"/>
        <v/>
      </c>
      <c r="CD196" s="31" t="str">
        <f t="shared" si="120"/>
        <v/>
      </c>
      <c r="CH196" s="32">
        <f t="shared" si="121"/>
        <v>0</v>
      </c>
      <c r="CI196" s="32">
        <f t="shared" si="121"/>
        <v>0</v>
      </c>
      <c r="CJ196" s="32">
        <f t="shared" si="121"/>
        <v>0</v>
      </c>
      <c r="CK196" s="32">
        <f t="shared" si="122"/>
        <v>0</v>
      </c>
      <c r="CL196" s="14"/>
      <c r="CM196" s="14"/>
      <c r="CN196" s="14"/>
    </row>
    <row r="197" spans="1:92" ht="32.25" customHeight="1" x14ac:dyDescent="0.2">
      <c r="A197" s="3049" t="s">
        <v>231</v>
      </c>
      <c r="B197" s="3893" t="s">
        <v>232</v>
      </c>
      <c r="C197" s="1047" t="s">
        <v>233</v>
      </c>
      <c r="D197" s="311">
        <f>SUM(E197+F197)</f>
        <v>0</v>
      </c>
      <c r="E197" s="311">
        <f>SUM(AC197+AE197+AG197+AI197+AK197+AM197+AO197)</f>
        <v>0</v>
      </c>
      <c r="F197" s="388">
        <f>SUM(AD197+AF197+AH197+AJ197+AL197+AN197+AP197)</f>
        <v>0</v>
      </c>
      <c r="G197" s="1036"/>
      <c r="H197" s="1044"/>
      <c r="I197" s="1036"/>
      <c r="J197" s="1044"/>
      <c r="K197" s="1036"/>
      <c r="L197" s="1044"/>
      <c r="M197" s="1036"/>
      <c r="N197" s="1044"/>
      <c r="O197" s="1036"/>
      <c r="P197" s="1044"/>
      <c r="Q197" s="1036"/>
      <c r="R197" s="1044"/>
      <c r="S197" s="1036"/>
      <c r="T197" s="1044"/>
      <c r="U197" s="1036"/>
      <c r="V197" s="1044"/>
      <c r="W197" s="1036"/>
      <c r="X197" s="1044"/>
      <c r="Y197" s="1036"/>
      <c r="Z197" s="1044"/>
      <c r="AA197" s="1036"/>
      <c r="AB197" s="1044"/>
      <c r="AC197" s="1014"/>
      <c r="AD197" s="1016"/>
      <c r="AE197" s="1014"/>
      <c r="AF197" s="1016"/>
      <c r="AG197" s="1014"/>
      <c r="AH197" s="1016"/>
      <c r="AI197" s="1014"/>
      <c r="AJ197" s="1016"/>
      <c r="AK197" s="1014"/>
      <c r="AL197" s="1016"/>
      <c r="AM197" s="1014"/>
      <c r="AN197" s="1016"/>
      <c r="AO197" s="1014"/>
      <c r="AP197" s="1016"/>
      <c r="AQ197" s="1048"/>
      <c r="AR197" s="1016"/>
      <c r="AS197" s="1016"/>
      <c r="AT197" s="1016"/>
      <c r="AU197" s="1049"/>
      <c r="AV197" s="1016"/>
      <c r="AW197" s="671" t="str">
        <f t="shared" si="114"/>
        <v/>
      </c>
      <c r="BV197" s="3"/>
      <c r="BW197" s="3"/>
      <c r="CA197" s="31" t="str">
        <f t="shared" si="115"/>
        <v/>
      </c>
      <c r="CB197" s="31" t="str">
        <f t="shared" si="116"/>
        <v/>
      </c>
      <c r="CC197" s="31" t="str">
        <f t="shared" si="117"/>
        <v/>
      </c>
      <c r="CD197" s="31" t="str">
        <f t="shared" si="120"/>
        <v/>
      </c>
      <c r="CH197" s="32">
        <f t="shared" si="121"/>
        <v>0</v>
      </c>
      <c r="CI197" s="32">
        <f t="shared" si="121"/>
        <v>0</v>
      </c>
      <c r="CJ197" s="32">
        <f t="shared" si="121"/>
        <v>0</v>
      </c>
      <c r="CK197" s="32">
        <f t="shared" si="122"/>
        <v>0</v>
      </c>
      <c r="CL197" s="14"/>
      <c r="CM197" s="14"/>
      <c r="CN197" s="14"/>
    </row>
    <row r="198" spans="1:92" ht="29.25" customHeight="1" x14ac:dyDescent="0.2">
      <c r="A198" s="3265"/>
      <c r="B198" s="3201"/>
      <c r="C198" s="965" t="s">
        <v>234</v>
      </c>
      <c r="D198" s="937">
        <f>SUM(E198+F198)</f>
        <v>0</v>
      </c>
      <c r="E198" s="937">
        <f>SUM(AC198+AE198+AG198+AI198+AK198+AM198+AO198)</f>
        <v>0</v>
      </c>
      <c r="F198" s="964">
        <f>SUM(AD198+AF198+AH198+AJ198+AL198+AN198+AP198)</f>
        <v>0</v>
      </c>
      <c r="G198" s="940"/>
      <c r="H198" s="875"/>
      <c r="I198" s="940"/>
      <c r="J198" s="875"/>
      <c r="K198" s="940"/>
      <c r="L198" s="875"/>
      <c r="M198" s="940"/>
      <c r="N198" s="875"/>
      <c r="O198" s="940"/>
      <c r="P198" s="875"/>
      <c r="Q198" s="940"/>
      <c r="R198" s="875"/>
      <c r="S198" s="940"/>
      <c r="T198" s="875"/>
      <c r="U198" s="940"/>
      <c r="V198" s="875"/>
      <c r="W198" s="940"/>
      <c r="X198" s="875"/>
      <c r="Y198" s="940"/>
      <c r="Z198" s="875"/>
      <c r="AA198" s="940"/>
      <c r="AB198" s="875"/>
      <c r="AC198" s="836"/>
      <c r="AD198" s="837"/>
      <c r="AE198" s="836"/>
      <c r="AF198" s="837"/>
      <c r="AG198" s="836"/>
      <c r="AH198" s="837"/>
      <c r="AI198" s="836"/>
      <c r="AJ198" s="837"/>
      <c r="AK198" s="836"/>
      <c r="AL198" s="837"/>
      <c r="AM198" s="836"/>
      <c r="AN198" s="837"/>
      <c r="AO198" s="836"/>
      <c r="AP198" s="837"/>
      <c r="AQ198" s="966"/>
      <c r="AR198" s="837"/>
      <c r="AS198" s="837"/>
      <c r="AT198" s="837"/>
      <c r="AU198" s="825"/>
      <c r="AV198" s="837"/>
      <c r="AW198" s="671" t="str">
        <f t="shared" si="114"/>
        <v/>
      </c>
      <c r="BV198" s="3"/>
      <c r="BW198" s="3"/>
      <c r="CA198" s="31" t="str">
        <f t="shared" si="115"/>
        <v/>
      </c>
      <c r="CB198" s="31" t="str">
        <f t="shared" si="116"/>
        <v/>
      </c>
      <c r="CC198" s="31" t="str">
        <f t="shared" si="117"/>
        <v/>
      </c>
      <c r="CD198" s="31" t="str">
        <f>IF(CK198=1," * El número de actividades en Pacientes Diabéticos en Control PSCV NO DEBE superar el total. ","")</f>
        <v/>
      </c>
      <c r="CH198" s="32">
        <f>IF($D198&lt;AR198,1,0)</f>
        <v>0</v>
      </c>
      <c r="CI198" s="32">
        <f>IF($D198&lt;AS198,1,0)</f>
        <v>0</v>
      </c>
      <c r="CJ198" s="32">
        <f>IF($D198&lt;AT198,1,0)</f>
        <v>0</v>
      </c>
      <c r="CK198" s="32">
        <f>IF($D198&lt;AV198,1,0)</f>
        <v>0</v>
      </c>
      <c r="CL198" s="14"/>
      <c r="CM198" s="14"/>
      <c r="CN198" s="14"/>
    </row>
    <row r="199" spans="1:92" ht="37.5" customHeight="1" x14ac:dyDescent="0.2">
      <c r="A199" s="49" t="s">
        <v>235</v>
      </c>
      <c r="B199" s="86"/>
      <c r="C199" s="86"/>
      <c r="D199" s="86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2" ht="30" customHeight="1" x14ac:dyDescent="0.2">
      <c r="A200" s="3898" t="s">
        <v>236</v>
      </c>
      <c r="B200" s="3944"/>
      <c r="C200" s="3945"/>
      <c r="D200" s="3936" t="s">
        <v>4</v>
      </c>
      <c r="E200" s="3937"/>
      <c r="F200" s="3938"/>
      <c r="G200" s="3894" t="s">
        <v>5</v>
      </c>
      <c r="H200" s="3908"/>
      <c r="I200" s="3908"/>
      <c r="J200" s="3908"/>
      <c r="K200" s="3908"/>
      <c r="L200" s="3908"/>
      <c r="M200" s="3908"/>
      <c r="N200" s="3908"/>
      <c r="O200" s="3908"/>
      <c r="P200" s="3908"/>
      <c r="Q200" s="3908"/>
      <c r="R200" s="3908"/>
      <c r="S200" s="3908"/>
      <c r="T200" s="3908"/>
      <c r="U200" s="3908"/>
      <c r="V200" s="3908"/>
      <c r="W200" s="3908"/>
      <c r="X200" s="3908"/>
      <c r="Y200" s="3908"/>
      <c r="Z200" s="3908"/>
      <c r="AA200" s="3908"/>
      <c r="AB200" s="3908"/>
      <c r="AC200" s="3908"/>
      <c r="AD200" s="3908"/>
      <c r="AE200" s="3908"/>
      <c r="AF200" s="3908"/>
      <c r="AG200" s="3908"/>
      <c r="AH200" s="3908"/>
      <c r="AI200" s="3908"/>
      <c r="AJ200" s="3908"/>
      <c r="AK200" s="3908"/>
      <c r="AL200" s="3908"/>
      <c r="AM200" s="3908"/>
      <c r="AN200" s="3908"/>
      <c r="AO200" s="3908"/>
      <c r="AP200" s="3897"/>
      <c r="AQ200" s="3947" t="s">
        <v>298</v>
      </c>
      <c r="AR200" s="3933" t="s">
        <v>237</v>
      </c>
      <c r="AS200" s="3933" t="s">
        <v>238</v>
      </c>
      <c r="AT200" s="3933" t="s">
        <v>239</v>
      </c>
      <c r="AU200" s="3933" t="s">
        <v>240</v>
      </c>
      <c r="BV200" s="3"/>
      <c r="BW200" s="3"/>
      <c r="CH200" s="14"/>
      <c r="CI200" s="14"/>
      <c r="CJ200" s="14"/>
      <c r="CK200" s="14"/>
      <c r="CL200" s="14"/>
      <c r="CM200" s="14"/>
      <c r="CN200" s="14"/>
    </row>
    <row r="201" spans="1:92" ht="32.1" customHeight="1" x14ac:dyDescent="0.2">
      <c r="A201" s="2933"/>
      <c r="B201" s="2934"/>
      <c r="C201" s="2935"/>
      <c r="D201" s="3051"/>
      <c r="E201" s="3052"/>
      <c r="F201" s="2961"/>
      <c r="G201" s="3921" t="s">
        <v>13</v>
      </c>
      <c r="H201" s="3911"/>
      <c r="I201" s="3894" t="s">
        <v>14</v>
      </c>
      <c r="J201" s="3897"/>
      <c r="K201" s="3908" t="s">
        <v>15</v>
      </c>
      <c r="L201" s="3897"/>
      <c r="M201" s="3894" t="s">
        <v>16</v>
      </c>
      <c r="N201" s="3897"/>
      <c r="O201" s="3894" t="s">
        <v>17</v>
      </c>
      <c r="P201" s="3897"/>
      <c r="Q201" s="3894" t="s">
        <v>18</v>
      </c>
      <c r="R201" s="3897"/>
      <c r="S201" s="3894" t="s">
        <v>19</v>
      </c>
      <c r="T201" s="3897"/>
      <c r="U201" s="3894" t="s">
        <v>20</v>
      </c>
      <c r="V201" s="3897"/>
      <c r="W201" s="3894" t="s">
        <v>21</v>
      </c>
      <c r="X201" s="3897"/>
      <c r="Y201" s="3894" t="s">
        <v>22</v>
      </c>
      <c r="Z201" s="3896"/>
      <c r="AA201" s="3894" t="s">
        <v>23</v>
      </c>
      <c r="AB201" s="3896"/>
      <c r="AC201" s="3894" t="s">
        <v>24</v>
      </c>
      <c r="AD201" s="3896"/>
      <c r="AE201" s="3894" t="s">
        <v>25</v>
      </c>
      <c r="AF201" s="3896"/>
      <c r="AG201" s="3894" t="s">
        <v>26</v>
      </c>
      <c r="AH201" s="3896"/>
      <c r="AI201" s="3894" t="s">
        <v>27</v>
      </c>
      <c r="AJ201" s="3896"/>
      <c r="AK201" s="3894" t="s">
        <v>28</v>
      </c>
      <c r="AL201" s="3896"/>
      <c r="AM201" s="3894" t="s">
        <v>29</v>
      </c>
      <c r="AN201" s="3896"/>
      <c r="AO201" s="3894" t="s">
        <v>30</v>
      </c>
      <c r="AP201" s="3896"/>
      <c r="AQ201" s="3054"/>
      <c r="AR201" s="3013"/>
      <c r="AS201" s="3013"/>
      <c r="AT201" s="3013"/>
      <c r="AU201" s="3013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2" ht="16.350000000000001" customHeight="1" x14ac:dyDescent="0.2">
      <c r="A202" s="3901"/>
      <c r="B202" s="3170"/>
      <c r="C202" s="3902"/>
      <c r="D202" s="1096" t="s">
        <v>31</v>
      </c>
      <c r="E202" s="1083" t="s">
        <v>32</v>
      </c>
      <c r="F202" s="1068" t="s">
        <v>33</v>
      </c>
      <c r="G202" s="1080" t="s">
        <v>32</v>
      </c>
      <c r="H202" s="1068" t="s">
        <v>33</v>
      </c>
      <c r="I202" s="1080" t="s">
        <v>32</v>
      </c>
      <c r="J202" s="1068" t="s">
        <v>33</v>
      </c>
      <c r="K202" s="1069" t="s">
        <v>32</v>
      </c>
      <c r="L202" s="1068" t="s">
        <v>33</v>
      </c>
      <c r="M202" s="1069" t="s">
        <v>32</v>
      </c>
      <c r="N202" s="1068" t="s">
        <v>33</v>
      </c>
      <c r="O202" s="1069" t="s">
        <v>32</v>
      </c>
      <c r="P202" s="1068" t="s">
        <v>33</v>
      </c>
      <c r="Q202" s="1069" t="s">
        <v>32</v>
      </c>
      <c r="R202" s="1068" t="s">
        <v>33</v>
      </c>
      <c r="S202" s="1069" t="s">
        <v>32</v>
      </c>
      <c r="T202" s="1068" t="s">
        <v>33</v>
      </c>
      <c r="U202" s="1069" t="s">
        <v>32</v>
      </c>
      <c r="V202" s="1068" t="s">
        <v>33</v>
      </c>
      <c r="W202" s="1069" t="s">
        <v>32</v>
      </c>
      <c r="X202" s="1068" t="s">
        <v>33</v>
      </c>
      <c r="Y202" s="1069" t="s">
        <v>32</v>
      </c>
      <c r="Z202" s="1068" t="s">
        <v>33</v>
      </c>
      <c r="AA202" s="1069" t="s">
        <v>32</v>
      </c>
      <c r="AB202" s="1068" t="s">
        <v>33</v>
      </c>
      <c r="AC202" s="1069" t="s">
        <v>32</v>
      </c>
      <c r="AD202" s="1068" t="s">
        <v>33</v>
      </c>
      <c r="AE202" s="1069" t="s">
        <v>32</v>
      </c>
      <c r="AF202" s="1068" t="s">
        <v>33</v>
      </c>
      <c r="AG202" s="1069" t="s">
        <v>32</v>
      </c>
      <c r="AH202" s="1068" t="s">
        <v>33</v>
      </c>
      <c r="AI202" s="1069" t="s">
        <v>32</v>
      </c>
      <c r="AJ202" s="1068" t="s">
        <v>33</v>
      </c>
      <c r="AK202" s="1069" t="s">
        <v>32</v>
      </c>
      <c r="AL202" s="1068" t="s">
        <v>33</v>
      </c>
      <c r="AM202" s="1069" t="s">
        <v>32</v>
      </c>
      <c r="AN202" s="1068" t="s">
        <v>33</v>
      </c>
      <c r="AO202" s="1069" t="s">
        <v>32</v>
      </c>
      <c r="AP202" s="1068" t="s">
        <v>33</v>
      </c>
      <c r="AQ202" s="3267"/>
      <c r="AR202" s="3935"/>
      <c r="AS202" s="3935"/>
      <c r="AT202" s="3935"/>
      <c r="AU202" s="3935"/>
      <c r="BX202" s="2"/>
      <c r="BY202" s="2"/>
      <c r="CH202" s="14"/>
      <c r="CI202" s="14"/>
      <c r="CJ202" s="14"/>
      <c r="CK202" s="14"/>
      <c r="CL202" s="14"/>
      <c r="CM202" s="14"/>
      <c r="CN202" s="14"/>
    </row>
    <row r="203" spans="1:92" ht="16.350000000000001" customHeight="1" x14ac:dyDescent="0.2">
      <c r="A203" s="3195" t="s">
        <v>241</v>
      </c>
      <c r="B203" s="3263"/>
      <c r="C203" s="3196"/>
      <c r="D203" s="1050">
        <f>SUM(E203+F203)</f>
        <v>0</v>
      </c>
      <c r="E203" s="21">
        <f>+K203+M203+O203+Q203+S203</f>
        <v>0</v>
      </c>
      <c r="F203" s="1051">
        <f>+L203+N203+P203+R203+T203</f>
        <v>0</v>
      </c>
      <c r="G203" s="1036"/>
      <c r="H203" s="1044"/>
      <c r="I203" s="1036"/>
      <c r="J203" s="1044"/>
      <c r="K203" s="1014"/>
      <c r="L203" s="1016"/>
      <c r="M203" s="1014"/>
      <c r="N203" s="1016"/>
      <c r="O203" s="1014"/>
      <c r="P203" s="1016"/>
      <c r="Q203" s="1014"/>
      <c r="R203" s="1016"/>
      <c r="S203" s="1014"/>
      <c r="T203" s="1016"/>
      <c r="U203" s="1052"/>
      <c r="V203" s="1053"/>
      <c r="W203" s="1052"/>
      <c r="X203" s="1053"/>
      <c r="Y203" s="1052"/>
      <c r="Z203" s="1053"/>
      <c r="AA203" s="1052"/>
      <c r="AB203" s="1153"/>
      <c r="AC203" s="1052"/>
      <c r="AD203" s="1153"/>
      <c r="AE203" s="1052"/>
      <c r="AF203" s="1153"/>
      <c r="AG203" s="1052"/>
      <c r="AH203" s="1153"/>
      <c r="AI203" s="1052"/>
      <c r="AJ203" s="1153"/>
      <c r="AK203" s="1052"/>
      <c r="AL203" s="1153"/>
      <c r="AM203" s="1052"/>
      <c r="AN203" s="1153"/>
      <c r="AO203" s="1052"/>
      <c r="AP203" s="1153"/>
      <c r="AQ203" s="1038"/>
      <c r="AR203" s="1054">
        <f>SUM(AS203:AU203)</f>
        <v>0</v>
      </c>
      <c r="AS203" s="1016"/>
      <c r="AT203" s="1016"/>
      <c r="AU203" s="1016"/>
      <c r="AV203" s="671" t="str">
        <f t="shared" ref="AV203:AV206" si="132">$CA203&amp;$CB203&amp;$CC203&amp;$CD203&amp;$CE203&amp;$CF203&amp;$CG203</f>
        <v/>
      </c>
      <c r="BX203" s="2"/>
      <c r="BY203" s="2"/>
      <c r="CA203" s="31" t="str">
        <f t="shared" ref="CA203:CA208" si="133">IF(CH203=1,"* El número de actividades en usuarios en situacion de discapacidad NO DEBE ser mayor al total. ","")</f>
        <v/>
      </c>
      <c r="CB203" s="31" t="str">
        <f>IF(CI203=1,"* El número de actividades en usuarios JUNJI NO DEBE ser mayor al total. ","")</f>
        <v/>
      </c>
      <c r="CC203" s="31" t="str">
        <f>IF(CJ203=1,"* El número de actividades en usuarios INTEGRA NO DEBE ser mayor al total. ","")</f>
        <v/>
      </c>
      <c r="CD203" s="31" t="str">
        <f>IF(CK203=1,"* El número de actividades en usuarios MINEDUC NO DEBE ser mayor al total. ","")</f>
        <v/>
      </c>
      <c r="CE203" s="31" t="str">
        <f>IF(CL203=1,"* El total de actividades de JUNJI, Integra y MINEDUC no puede superar el Total.","")</f>
        <v/>
      </c>
      <c r="CH203" s="32">
        <f>IF(D203&lt;AQ203,1,0)</f>
        <v>0</v>
      </c>
      <c r="CI203" s="32">
        <f>IF(D203&lt;AS203,1,0)</f>
        <v>0</v>
      </c>
      <c r="CJ203" s="32">
        <f>IF(D203&lt;AT203,1,0)</f>
        <v>0</v>
      </c>
      <c r="CK203" s="32">
        <f>IF(D203&lt;AU203,1,0)</f>
        <v>0</v>
      </c>
      <c r="CL203" s="32">
        <f>IF(D203&lt;AR203,1,0)</f>
        <v>0</v>
      </c>
      <c r="CM203" s="14"/>
      <c r="CN203" s="14"/>
    </row>
    <row r="204" spans="1:92" ht="16.350000000000001" customHeight="1" x14ac:dyDescent="0.2">
      <c r="A204" s="3188" t="s">
        <v>242</v>
      </c>
      <c r="B204" s="3264"/>
      <c r="C204" s="3189"/>
      <c r="D204" s="400">
        <f>SUM(E204+F204)</f>
        <v>0</v>
      </c>
      <c r="E204" s="829">
        <f t="shared" ref="E204:F206" si="134">+K204+M204+O204+Q204+S204</f>
        <v>0</v>
      </c>
      <c r="F204" s="1001">
        <f t="shared" si="134"/>
        <v>0</v>
      </c>
      <c r="G204" s="370"/>
      <c r="H204" s="371"/>
      <c r="I204" s="370"/>
      <c r="J204" s="371"/>
      <c r="K204" s="23"/>
      <c r="L204" s="24"/>
      <c r="M204" s="23"/>
      <c r="N204" s="24"/>
      <c r="O204" s="23"/>
      <c r="P204" s="24"/>
      <c r="Q204" s="23"/>
      <c r="R204" s="24"/>
      <c r="S204" s="23"/>
      <c r="T204" s="24"/>
      <c r="U204" s="402"/>
      <c r="V204" s="403"/>
      <c r="W204" s="402"/>
      <c r="X204" s="403"/>
      <c r="Y204" s="402"/>
      <c r="Z204" s="403"/>
      <c r="AA204" s="402"/>
      <c r="AB204" s="404"/>
      <c r="AC204" s="402"/>
      <c r="AD204" s="404"/>
      <c r="AE204" s="402"/>
      <c r="AF204" s="404"/>
      <c r="AG204" s="402"/>
      <c r="AH204" s="404"/>
      <c r="AI204" s="402"/>
      <c r="AJ204" s="404"/>
      <c r="AK204" s="402"/>
      <c r="AL204" s="404"/>
      <c r="AM204" s="402"/>
      <c r="AN204" s="404"/>
      <c r="AO204" s="402"/>
      <c r="AP204" s="404"/>
      <c r="AQ204" s="292"/>
      <c r="AR204" s="806">
        <f t="shared" ref="AR204:AR207" si="135">SUM(AS204:AU204)</f>
        <v>0</v>
      </c>
      <c r="AS204" s="24"/>
      <c r="AT204" s="24"/>
      <c r="AU204" s="24"/>
      <c r="AV204" s="671" t="str">
        <f t="shared" si="132"/>
        <v/>
      </c>
      <c r="BX204" s="2"/>
      <c r="BY204" s="2"/>
      <c r="CA204" s="31" t="str">
        <f t="shared" si="133"/>
        <v/>
      </c>
      <c r="CB204" s="31" t="str">
        <f t="shared" ref="CB204:CB208" si="136">IF(CI204=1,"* El número de actividades en usuarios JUNJI NO DEBE ser mayor al total. ","")</f>
        <v/>
      </c>
      <c r="CC204" s="31" t="str">
        <f t="shared" ref="CC204:CC208" si="137">IF(CJ204=1,"* El número de actividades en usuarios INTEGRA NO DEBE ser mayor al total. ","")</f>
        <v/>
      </c>
      <c r="CD204" s="31" t="str">
        <f t="shared" ref="CD204:CD208" si="138">IF(CK204=1,"* El número de actividades en usuarios MINEDUC NO DEBE ser mayor al total. ","")</f>
        <v/>
      </c>
      <c r="CE204" s="31" t="str">
        <f t="shared" ref="CE204:CE208" si="139">IF(CL204=1,"* El total de actividades de JUNJI, Integra y MINEDUC no puede superar el Total.","")</f>
        <v/>
      </c>
      <c r="CH204" s="32">
        <f t="shared" ref="CH204:CH206" si="140">IF(D204&lt;AQ204,1,0)</f>
        <v>0</v>
      </c>
      <c r="CI204" s="32">
        <f t="shared" ref="CI204:CI206" si="141">IF(D204&lt;AS204,1,0)</f>
        <v>0</v>
      </c>
      <c r="CJ204" s="32">
        <f t="shared" ref="CJ204:CJ206" si="142">IF(D204&lt;AT204,1,0)</f>
        <v>0</v>
      </c>
      <c r="CK204" s="32">
        <f t="shared" ref="CK204:CK206" si="143">IF(D204&lt;AU204,1,0)</f>
        <v>0</v>
      </c>
      <c r="CL204" s="32">
        <f t="shared" ref="CL204:CL206" si="144">IF(D204&lt;AR204,1,0)</f>
        <v>0</v>
      </c>
      <c r="CM204" s="14"/>
      <c r="CN204" s="14"/>
    </row>
    <row r="205" spans="1:92" ht="16.350000000000001" customHeight="1" x14ac:dyDescent="0.2">
      <c r="A205" s="3046" t="s">
        <v>243</v>
      </c>
      <c r="B205" s="3047"/>
      <c r="C205" s="3048"/>
      <c r="D205" s="732">
        <f>SUM(E205+F205)</f>
        <v>0</v>
      </c>
      <c r="E205" s="967">
        <f t="shared" si="134"/>
        <v>0</v>
      </c>
      <c r="F205" s="408">
        <f t="shared" si="134"/>
        <v>0</v>
      </c>
      <c r="G205" s="370"/>
      <c r="H205" s="371"/>
      <c r="I205" s="370"/>
      <c r="J205" s="371"/>
      <c r="K205" s="23"/>
      <c r="L205" s="24"/>
      <c r="M205" s="23"/>
      <c r="N205" s="24"/>
      <c r="O205" s="23"/>
      <c r="P205" s="24"/>
      <c r="Q205" s="23"/>
      <c r="R205" s="24"/>
      <c r="S205" s="23"/>
      <c r="T205" s="24"/>
      <c r="U205" s="402"/>
      <c r="V205" s="403"/>
      <c r="W205" s="402"/>
      <c r="X205" s="403"/>
      <c r="Y205" s="402"/>
      <c r="Z205" s="403"/>
      <c r="AA205" s="402"/>
      <c r="AB205" s="404"/>
      <c r="AC205" s="402"/>
      <c r="AD205" s="404"/>
      <c r="AE205" s="402"/>
      <c r="AF205" s="404"/>
      <c r="AG205" s="402"/>
      <c r="AH205" s="404"/>
      <c r="AI205" s="402"/>
      <c r="AJ205" s="404"/>
      <c r="AK205" s="402"/>
      <c r="AL205" s="404"/>
      <c r="AM205" s="402"/>
      <c r="AN205" s="404"/>
      <c r="AO205" s="402"/>
      <c r="AP205" s="404"/>
      <c r="AQ205" s="292"/>
      <c r="AR205" s="806">
        <f t="shared" si="135"/>
        <v>0</v>
      </c>
      <c r="AS205" s="24"/>
      <c r="AT205" s="24"/>
      <c r="AU205" s="24"/>
      <c r="AV205" s="671" t="str">
        <f t="shared" si="132"/>
        <v/>
      </c>
      <c r="BX205" s="2"/>
      <c r="BY205" s="2"/>
      <c r="CA205" s="31" t="str">
        <f t="shared" si="133"/>
        <v/>
      </c>
      <c r="CB205" s="31" t="str">
        <f t="shared" si="136"/>
        <v/>
      </c>
      <c r="CC205" s="31" t="str">
        <f t="shared" si="137"/>
        <v/>
      </c>
      <c r="CD205" s="31" t="str">
        <f t="shared" si="138"/>
        <v/>
      </c>
      <c r="CE205" s="31" t="str">
        <f t="shared" si="139"/>
        <v/>
      </c>
      <c r="CH205" s="32">
        <f t="shared" si="140"/>
        <v>0</v>
      </c>
      <c r="CI205" s="32">
        <f t="shared" si="141"/>
        <v>0</v>
      </c>
      <c r="CJ205" s="32">
        <f t="shared" si="142"/>
        <v>0</v>
      </c>
      <c r="CK205" s="32">
        <f t="shared" si="143"/>
        <v>0</v>
      </c>
      <c r="CL205" s="32">
        <f t="shared" si="144"/>
        <v>0</v>
      </c>
      <c r="CM205" s="14"/>
      <c r="CN205" s="14"/>
    </row>
    <row r="206" spans="1:92" ht="16.350000000000001" customHeight="1" x14ac:dyDescent="0.2">
      <c r="A206" s="3188" t="s">
        <v>244</v>
      </c>
      <c r="B206" s="3264"/>
      <c r="C206" s="3189"/>
      <c r="D206" s="732">
        <f>SUM(E206+F206)</f>
        <v>0</v>
      </c>
      <c r="E206" s="967">
        <f t="shared" si="134"/>
        <v>0</v>
      </c>
      <c r="F206" s="968">
        <f t="shared" si="134"/>
        <v>0</v>
      </c>
      <c r="G206" s="839"/>
      <c r="H206" s="841"/>
      <c r="I206" s="839"/>
      <c r="J206" s="841"/>
      <c r="K206" s="831"/>
      <c r="L206" s="832"/>
      <c r="M206" s="831"/>
      <c r="N206" s="832"/>
      <c r="O206" s="831"/>
      <c r="P206" s="832"/>
      <c r="Q206" s="831"/>
      <c r="R206" s="832"/>
      <c r="S206" s="831"/>
      <c r="T206" s="832"/>
      <c r="U206" s="969"/>
      <c r="V206" s="970"/>
      <c r="W206" s="969"/>
      <c r="X206" s="970"/>
      <c r="Y206" s="969"/>
      <c r="Z206" s="970"/>
      <c r="AA206" s="969"/>
      <c r="AB206" s="971"/>
      <c r="AC206" s="969"/>
      <c r="AD206" s="971"/>
      <c r="AE206" s="969"/>
      <c r="AF206" s="971"/>
      <c r="AG206" s="969"/>
      <c r="AH206" s="971"/>
      <c r="AI206" s="969"/>
      <c r="AJ206" s="971"/>
      <c r="AK206" s="969"/>
      <c r="AL206" s="971"/>
      <c r="AM206" s="969"/>
      <c r="AN206" s="971"/>
      <c r="AO206" s="969"/>
      <c r="AP206" s="971"/>
      <c r="AQ206" s="810"/>
      <c r="AR206" s="806">
        <f t="shared" si="135"/>
        <v>0</v>
      </c>
      <c r="AS206" s="832"/>
      <c r="AT206" s="832"/>
      <c r="AU206" s="832"/>
      <c r="AV206" s="671" t="str">
        <f t="shared" si="132"/>
        <v/>
      </c>
      <c r="BX206" s="2"/>
      <c r="BY206" s="2"/>
      <c r="CA206" s="31" t="str">
        <f t="shared" si="133"/>
        <v/>
      </c>
      <c r="CB206" s="31" t="str">
        <f t="shared" si="136"/>
        <v/>
      </c>
      <c r="CC206" s="31" t="str">
        <f t="shared" si="137"/>
        <v/>
      </c>
      <c r="CD206" s="31" t="str">
        <f t="shared" si="138"/>
        <v/>
      </c>
      <c r="CE206" s="31" t="str">
        <f t="shared" si="139"/>
        <v/>
      </c>
      <c r="CH206" s="32">
        <f t="shared" si="140"/>
        <v>0</v>
      </c>
      <c r="CI206" s="32">
        <f t="shared" si="141"/>
        <v>0</v>
      </c>
      <c r="CJ206" s="32">
        <f t="shared" si="142"/>
        <v>0</v>
      </c>
      <c r="CK206" s="32">
        <f t="shared" si="143"/>
        <v>0</v>
      </c>
      <c r="CL206" s="32">
        <f t="shared" si="144"/>
        <v>0</v>
      </c>
      <c r="CM206" s="14"/>
      <c r="CN206" s="14"/>
    </row>
    <row r="207" spans="1:92" ht="16.350000000000001" customHeight="1" x14ac:dyDescent="0.2">
      <c r="A207" s="3255" t="s">
        <v>245</v>
      </c>
      <c r="B207" s="3031"/>
      <c r="C207" s="3031"/>
      <c r="D207" s="972"/>
      <c r="E207" s="973"/>
      <c r="F207" s="974"/>
      <c r="G207" s="975"/>
      <c r="H207" s="866"/>
      <c r="I207" s="865"/>
      <c r="J207" s="866"/>
      <c r="K207" s="865"/>
      <c r="L207" s="866"/>
      <c r="M207" s="865"/>
      <c r="N207" s="866"/>
      <c r="O207" s="865"/>
      <c r="P207" s="866"/>
      <c r="Q207" s="865"/>
      <c r="R207" s="866"/>
      <c r="S207" s="865"/>
      <c r="T207" s="866"/>
      <c r="U207" s="865"/>
      <c r="V207" s="866"/>
      <c r="W207" s="865"/>
      <c r="X207" s="866"/>
      <c r="Y207" s="865"/>
      <c r="Z207" s="866"/>
      <c r="AA207" s="865"/>
      <c r="AB207" s="976"/>
      <c r="AC207" s="865"/>
      <c r="AD207" s="976"/>
      <c r="AE207" s="865"/>
      <c r="AF207" s="976"/>
      <c r="AG207" s="865"/>
      <c r="AH207" s="976"/>
      <c r="AI207" s="865"/>
      <c r="AJ207" s="976"/>
      <c r="AK207" s="865"/>
      <c r="AL207" s="976"/>
      <c r="AM207" s="865"/>
      <c r="AN207" s="976"/>
      <c r="AO207" s="865"/>
      <c r="AP207" s="976"/>
      <c r="AQ207" s="977"/>
      <c r="AR207" s="978">
        <f t="shared" si="135"/>
        <v>0</v>
      </c>
      <c r="AS207" s="928"/>
      <c r="AT207" s="928"/>
      <c r="AU207" s="928"/>
      <c r="AV207" s="671"/>
      <c r="BX207" s="2"/>
      <c r="BY207" s="2"/>
      <c r="CA207" s="31" t="str">
        <f t="shared" si="133"/>
        <v/>
      </c>
      <c r="CB207" s="31" t="str">
        <f t="shared" si="136"/>
        <v/>
      </c>
      <c r="CC207" s="31" t="str">
        <f t="shared" si="137"/>
        <v/>
      </c>
      <c r="CD207" s="31" t="str">
        <f t="shared" si="138"/>
        <v/>
      </c>
      <c r="CE207" s="31" t="str">
        <f t="shared" si="139"/>
        <v/>
      </c>
      <c r="CH207" s="32"/>
      <c r="CI207" s="32"/>
      <c r="CJ207" s="32"/>
      <c r="CK207" s="32"/>
      <c r="CL207" s="32"/>
      <c r="CM207" s="14"/>
      <c r="CN207" s="14"/>
    </row>
    <row r="208" spans="1:92" ht="16.350000000000001" customHeight="1" x14ac:dyDescent="0.2">
      <c r="A208" s="3256" t="s">
        <v>246</v>
      </c>
      <c r="B208" s="3256"/>
      <c r="C208" s="3256"/>
      <c r="D208" s="801"/>
      <c r="E208" s="979"/>
      <c r="F208" s="980"/>
      <c r="G208" s="940"/>
      <c r="H208" s="875"/>
      <c r="I208" s="940"/>
      <c r="J208" s="875"/>
      <c r="K208" s="940"/>
      <c r="L208" s="875"/>
      <c r="M208" s="940"/>
      <c r="N208" s="875"/>
      <c r="O208" s="940"/>
      <c r="P208" s="875"/>
      <c r="Q208" s="940"/>
      <c r="R208" s="875"/>
      <c r="S208" s="940"/>
      <c r="T208" s="875"/>
      <c r="U208" s="940"/>
      <c r="V208" s="875"/>
      <c r="W208" s="940"/>
      <c r="X208" s="875"/>
      <c r="Y208" s="940"/>
      <c r="Z208" s="875"/>
      <c r="AA208" s="940"/>
      <c r="AB208" s="981"/>
      <c r="AC208" s="940"/>
      <c r="AD208" s="981"/>
      <c r="AE208" s="940"/>
      <c r="AF208" s="981"/>
      <c r="AG208" s="940"/>
      <c r="AH208" s="981"/>
      <c r="AI208" s="940"/>
      <c r="AJ208" s="981"/>
      <c r="AK208" s="940"/>
      <c r="AL208" s="981"/>
      <c r="AM208" s="940"/>
      <c r="AN208" s="981"/>
      <c r="AO208" s="940"/>
      <c r="AP208" s="981"/>
      <c r="AQ208" s="982"/>
      <c r="AR208" s="815">
        <f>SUM(AS208:AU208)</f>
        <v>0</v>
      </c>
      <c r="AS208" s="837"/>
      <c r="AT208" s="837"/>
      <c r="AU208" s="837"/>
      <c r="AV208" s="671"/>
      <c r="BX208" s="2"/>
      <c r="BY208" s="2"/>
      <c r="CA208" s="31" t="str">
        <f t="shared" si="133"/>
        <v/>
      </c>
      <c r="CB208" s="31" t="str">
        <f t="shared" si="136"/>
        <v/>
      </c>
      <c r="CC208" s="31" t="str">
        <f t="shared" si="137"/>
        <v/>
      </c>
      <c r="CD208" s="31" t="str">
        <f t="shared" si="138"/>
        <v/>
      </c>
      <c r="CE208" s="31" t="str">
        <f t="shared" si="139"/>
        <v/>
      </c>
      <c r="CH208" s="32"/>
      <c r="CI208" s="32"/>
      <c r="CJ208" s="32"/>
      <c r="CK208" s="32"/>
      <c r="CL208" s="32"/>
      <c r="CM208" s="14"/>
      <c r="CN208" s="14"/>
    </row>
    <row r="209" spans="1:98" ht="28.5" customHeight="1" x14ac:dyDescent="0.2">
      <c r="A209" s="49" t="s">
        <v>247</v>
      </c>
      <c r="B209" s="665"/>
      <c r="C209" s="86"/>
      <c r="D209" s="87"/>
      <c r="E209" s="87"/>
      <c r="F209" s="426"/>
      <c r="G209" s="426"/>
      <c r="H209" s="426"/>
      <c r="I209" s="52"/>
      <c r="J209" s="692"/>
      <c r="K209" s="428"/>
      <c r="L209" s="52"/>
      <c r="M209" s="652"/>
      <c r="N209" s="652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30"/>
      <c r="AM209" s="30"/>
      <c r="AN209" s="30"/>
      <c r="AO209" s="30"/>
      <c r="AP209" s="30"/>
      <c r="AQ209" s="30"/>
      <c r="AR209" s="30"/>
      <c r="AS209" s="9"/>
      <c r="AT209" s="9"/>
      <c r="BX209" s="2"/>
      <c r="BY209" s="2"/>
      <c r="CA209" s="31"/>
      <c r="CB209" s="31"/>
      <c r="CC209" s="31"/>
      <c r="CD209" s="31"/>
      <c r="CE209" s="31"/>
      <c r="CF209" s="31"/>
      <c r="CG209" s="31"/>
      <c r="CH209" s="32"/>
      <c r="CI209" s="32"/>
      <c r="CJ209" s="32"/>
      <c r="CK209" s="32"/>
      <c r="CL209" s="32"/>
      <c r="CM209" s="32"/>
      <c r="CN209" s="32"/>
    </row>
    <row r="210" spans="1:98" ht="16.350000000000001" customHeight="1" x14ac:dyDescent="0.2">
      <c r="A210" s="3898" t="s">
        <v>236</v>
      </c>
      <c r="B210" s="3944"/>
      <c r="C210" s="3945"/>
      <c r="D210" s="3936" t="s">
        <v>4</v>
      </c>
      <c r="E210" s="3937"/>
      <c r="F210" s="3946"/>
      <c r="G210" s="3894" t="s">
        <v>5</v>
      </c>
      <c r="H210" s="3908"/>
      <c r="I210" s="3908"/>
      <c r="J210" s="3908"/>
      <c r="K210" s="3908"/>
      <c r="L210" s="3908"/>
      <c r="M210" s="3908"/>
      <c r="N210" s="3908"/>
      <c r="O210" s="3908"/>
      <c r="P210" s="3908"/>
      <c r="Q210" s="3908"/>
      <c r="R210" s="3908"/>
      <c r="S210" s="3908"/>
      <c r="T210" s="3908"/>
      <c r="U210" s="3908"/>
      <c r="V210" s="3908"/>
      <c r="W210" s="3908"/>
      <c r="X210" s="3908"/>
      <c r="Y210" s="3908"/>
      <c r="Z210" s="3908"/>
      <c r="AA210" s="3908"/>
      <c r="AB210" s="3908"/>
      <c r="AC210" s="3908"/>
      <c r="AD210" s="3908"/>
      <c r="AE210" s="3908"/>
      <c r="AF210" s="3908"/>
      <c r="AG210" s="3908"/>
      <c r="AH210" s="3908"/>
      <c r="AI210" s="3908"/>
      <c r="AJ210" s="3908"/>
      <c r="AK210" s="3908"/>
      <c r="AL210" s="3908"/>
      <c r="AM210" s="3908"/>
      <c r="AN210" s="3908"/>
      <c r="AO210" s="3908"/>
      <c r="AP210" s="3897"/>
      <c r="AQ210" s="30"/>
      <c r="AR210" s="30"/>
      <c r="AS210" s="9"/>
      <c r="AT210" s="9"/>
      <c r="BX210" s="2"/>
      <c r="BY210" s="2"/>
      <c r="CA210" s="31"/>
      <c r="CB210" s="31"/>
      <c r="CC210" s="31"/>
      <c r="CD210" s="31"/>
      <c r="CE210" s="31"/>
      <c r="CF210" s="31"/>
      <c r="CG210" s="31"/>
      <c r="CH210" s="32"/>
      <c r="CI210" s="32"/>
      <c r="CJ210" s="32"/>
      <c r="CK210" s="32"/>
      <c r="CL210" s="32"/>
      <c r="CM210" s="32"/>
      <c r="CN210" s="32"/>
    </row>
    <row r="211" spans="1:98" ht="32.1" customHeight="1" x14ac:dyDescent="0.2">
      <c r="A211" s="2933"/>
      <c r="B211" s="2934"/>
      <c r="C211" s="2935"/>
      <c r="D211" s="3939"/>
      <c r="E211" s="3247"/>
      <c r="F211" s="3039"/>
      <c r="G211" s="3921" t="s">
        <v>13</v>
      </c>
      <c r="H211" s="3911"/>
      <c r="I211" s="3894" t="s">
        <v>14</v>
      </c>
      <c r="J211" s="3897"/>
      <c r="K211" s="3908" t="s">
        <v>15</v>
      </c>
      <c r="L211" s="3897"/>
      <c r="M211" s="3894" t="s">
        <v>16</v>
      </c>
      <c r="N211" s="3897"/>
      <c r="O211" s="3894" t="s">
        <v>17</v>
      </c>
      <c r="P211" s="3897"/>
      <c r="Q211" s="3894" t="s">
        <v>18</v>
      </c>
      <c r="R211" s="3897"/>
      <c r="S211" s="3894" t="s">
        <v>19</v>
      </c>
      <c r="T211" s="3897"/>
      <c r="U211" s="3894" t="s">
        <v>20</v>
      </c>
      <c r="V211" s="3897"/>
      <c r="W211" s="3894" t="s">
        <v>21</v>
      </c>
      <c r="X211" s="3897"/>
      <c r="Y211" s="3894" t="s">
        <v>22</v>
      </c>
      <c r="Z211" s="3896"/>
      <c r="AA211" s="3894" t="s">
        <v>23</v>
      </c>
      <c r="AB211" s="3896"/>
      <c r="AC211" s="3894" t="s">
        <v>24</v>
      </c>
      <c r="AD211" s="3896"/>
      <c r="AE211" s="3894" t="s">
        <v>25</v>
      </c>
      <c r="AF211" s="3896"/>
      <c r="AG211" s="3894" t="s">
        <v>26</v>
      </c>
      <c r="AH211" s="3896"/>
      <c r="AI211" s="3894" t="s">
        <v>27</v>
      </c>
      <c r="AJ211" s="3896"/>
      <c r="AK211" s="3894" t="s">
        <v>28</v>
      </c>
      <c r="AL211" s="3896"/>
      <c r="AM211" s="3894" t="s">
        <v>29</v>
      </c>
      <c r="AN211" s="3896"/>
      <c r="AO211" s="3894" t="s">
        <v>30</v>
      </c>
      <c r="AP211" s="3896"/>
      <c r="AQ211" s="30"/>
      <c r="AR211" s="30"/>
      <c r="AS211" s="9"/>
      <c r="AT211" s="9"/>
      <c r="BV211" s="3"/>
      <c r="BW211" s="3"/>
      <c r="CA211" s="31"/>
      <c r="CB211" s="31"/>
      <c r="CC211" s="31"/>
      <c r="CD211" s="31"/>
      <c r="CE211" s="31"/>
      <c r="CF211" s="31"/>
      <c r="CG211" s="31"/>
      <c r="CH211" s="32"/>
      <c r="CI211" s="32"/>
      <c r="CJ211" s="32"/>
      <c r="CK211" s="32"/>
      <c r="CL211" s="32"/>
      <c r="CM211" s="32"/>
      <c r="CN211" s="32"/>
    </row>
    <row r="212" spans="1:98" ht="16.350000000000001" customHeight="1" x14ac:dyDescent="0.2">
      <c r="A212" s="3901"/>
      <c r="B212" s="3170"/>
      <c r="C212" s="3902"/>
      <c r="D212" s="1154" t="s">
        <v>31</v>
      </c>
      <c r="E212" s="1127" t="s">
        <v>32</v>
      </c>
      <c r="F212" s="431" t="s">
        <v>33</v>
      </c>
      <c r="G212" s="1069" t="s">
        <v>32</v>
      </c>
      <c r="H212" s="1068" t="s">
        <v>33</v>
      </c>
      <c r="I212" s="1069" t="s">
        <v>32</v>
      </c>
      <c r="J212" s="1068" t="s">
        <v>33</v>
      </c>
      <c r="K212" s="1069" t="s">
        <v>32</v>
      </c>
      <c r="L212" s="1068" t="s">
        <v>33</v>
      </c>
      <c r="M212" s="1069" t="s">
        <v>32</v>
      </c>
      <c r="N212" s="1068" t="s">
        <v>33</v>
      </c>
      <c r="O212" s="1069" t="s">
        <v>32</v>
      </c>
      <c r="P212" s="1068" t="s">
        <v>33</v>
      </c>
      <c r="Q212" s="1069" t="s">
        <v>32</v>
      </c>
      <c r="R212" s="1068" t="s">
        <v>33</v>
      </c>
      <c r="S212" s="1069" t="s">
        <v>32</v>
      </c>
      <c r="T212" s="1068" t="s">
        <v>33</v>
      </c>
      <c r="U212" s="1069" t="s">
        <v>32</v>
      </c>
      <c r="V212" s="1068" t="s">
        <v>33</v>
      </c>
      <c r="W212" s="1069" t="s">
        <v>32</v>
      </c>
      <c r="X212" s="1068" t="s">
        <v>33</v>
      </c>
      <c r="Y212" s="1069" t="s">
        <v>32</v>
      </c>
      <c r="Z212" s="1068" t="s">
        <v>33</v>
      </c>
      <c r="AA212" s="1069" t="s">
        <v>32</v>
      </c>
      <c r="AB212" s="1068" t="s">
        <v>33</v>
      </c>
      <c r="AC212" s="1069" t="s">
        <v>32</v>
      </c>
      <c r="AD212" s="1068" t="s">
        <v>33</v>
      </c>
      <c r="AE212" s="1069" t="s">
        <v>32</v>
      </c>
      <c r="AF212" s="1068" t="s">
        <v>33</v>
      </c>
      <c r="AG212" s="1069" t="s">
        <v>32</v>
      </c>
      <c r="AH212" s="1068" t="s">
        <v>33</v>
      </c>
      <c r="AI212" s="1069" t="s">
        <v>32</v>
      </c>
      <c r="AJ212" s="1068" t="s">
        <v>33</v>
      </c>
      <c r="AK212" s="1069" t="s">
        <v>32</v>
      </c>
      <c r="AL212" s="1068" t="s">
        <v>33</v>
      </c>
      <c r="AM212" s="1069" t="s">
        <v>32</v>
      </c>
      <c r="AN212" s="1068" t="s">
        <v>33</v>
      </c>
      <c r="AO212" s="1069" t="s">
        <v>32</v>
      </c>
      <c r="AP212" s="1068" t="s">
        <v>33</v>
      </c>
      <c r="BV212" s="3"/>
      <c r="BW212" s="3"/>
      <c r="CA212" s="31"/>
      <c r="CB212" s="31"/>
      <c r="CC212" s="31"/>
      <c r="CD212" s="31"/>
      <c r="CE212" s="31"/>
      <c r="CF212" s="31"/>
      <c r="CG212" s="31"/>
      <c r="CH212" s="32"/>
      <c r="CI212" s="32"/>
      <c r="CJ212" s="32"/>
      <c r="CK212" s="32"/>
      <c r="CL212" s="32"/>
      <c r="CM212" s="32"/>
      <c r="CN212" s="32"/>
    </row>
    <row r="213" spans="1:98" ht="17.25" customHeight="1" x14ac:dyDescent="0.2">
      <c r="A213" s="3232" t="s">
        <v>248</v>
      </c>
      <c r="B213" s="3003"/>
      <c r="C213" s="3004"/>
      <c r="D213" s="1032">
        <f>SUM(E213:F213)</f>
        <v>0</v>
      </c>
      <c r="E213" s="1055">
        <f>SUM(G213+I213+K213+M213+O213+Q213+S213+U213+W213+Y213+AA213+AC213+AE213+AG213+AI213+AK213+AM213+AO213)</f>
        <v>0</v>
      </c>
      <c r="F213" s="1056">
        <f>SUM(H213+J213+L213+N213+P213+R213+T213+V213+X213+Z213+AB213+AD213+AF213+AH213+AJ213+AL213+AN213+AP213)</f>
        <v>0</v>
      </c>
      <c r="G213" s="1057"/>
      <c r="H213" s="60"/>
      <c r="I213" s="804"/>
      <c r="J213" s="60"/>
      <c r="K213" s="804"/>
      <c r="L213" s="60"/>
      <c r="M213" s="804"/>
      <c r="N213" s="60"/>
      <c r="O213" s="804"/>
      <c r="P213" s="60"/>
      <c r="Q213" s="804"/>
      <c r="R213" s="60"/>
      <c r="S213" s="804"/>
      <c r="T213" s="60"/>
      <c r="U213" s="804"/>
      <c r="V213" s="60"/>
      <c r="W213" s="268"/>
      <c r="X213" s="60"/>
      <c r="Y213" s="804"/>
      <c r="Z213" s="60"/>
      <c r="AA213" s="804"/>
      <c r="AB213" s="60"/>
      <c r="AC213" s="804"/>
      <c r="AD213" s="60"/>
      <c r="AE213" s="804"/>
      <c r="AF213" s="60"/>
      <c r="AG213" s="804"/>
      <c r="AH213" s="60"/>
      <c r="AI213" s="804"/>
      <c r="AJ213" s="60"/>
      <c r="AK213" s="268"/>
      <c r="AL213" s="60"/>
      <c r="AM213" s="804"/>
      <c r="AN213" s="60"/>
      <c r="AO213" s="804"/>
      <c r="AP213" s="60"/>
      <c r="BV213" s="3"/>
      <c r="BW213" s="3"/>
      <c r="CA213" s="31"/>
      <c r="CB213" s="31"/>
      <c r="CC213" s="31"/>
      <c r="CD213" s="31"/>
      <c r="CE213" s="31"/>
      <c r="CF213" s="31"/>
      <c r="CG213" s="31"/>
      <c r="CH213" s="32"/>
      <c r="CI213" s="32"/>
      <c r="CJ213" s="32"/>
      <c r="CK213" s="32"/>
      <c r="CL213" s="32"/>
      <c r="CM213" s="32"/>
      <c r="CN213" s="32"/>
    </row>
    <row r="214" spans="1:98" ht="16.350000000000001" customHeight="1" x14ac:dyDescent="0.2">
      <c r="A214" s="3156" t="s">
        <v>249</v>
      </c>
      <c r="B214" s="3157"/>
      <c r="C214" s="3158"/>
      <c r="D214" s="805">
        <f t="shared" ref="D214:D216" si="145">SUM(E214:F214)</f>
        <v>0</v>
      </c>
      <c r="E214" s="983">
        <f t="shared" ref="E214:F216" si="146">SUM(G214+I214+K214+M214+O214+Q214+S214+U214+W214+Y214+AA214+AC214+AE214+AG214+AI214+AK214+AM214+AO214)</f>
        <v>0</v>
      </c>
      <c r="F214" s="984">
        <f t="shared" si="146"/>
        <v>0</v>
      </c>
      <c r="G214" s="985"/>
      <c r="H214" s="808"/>
      <c r="I214" s="807"/>
      <c r="J214" s="808"/>
      <c r="K214" s="807"/>
      <c r="L214" s="808"/>
      <c r="M214" s="807"/>
      <c r="N214" s="808"/>
      <c r="O214" s="807"/>
      <c r="P214" s="808"/>
      <c r="Q214" s="807"/>
      <c r="R214" s="808"/>
      <c r="S214" s="807"/>
      <c r="T214" s="808"/>
      <c r="U214" s="807"/>
      <c r="V214" s="808"/>
      <c r="W214" s="930"/>
      <c r="X214" s="808"/>
      <c r="Y214" s="807"/>
      <c r="Z214" s="808"/>
      <c r="AA214" s="807"/>
      <c r="AB214" s="808"/>
      <c r="AC214" s="807"/>
      <c r="AD214" s="808"/>
      <c r="AE214" s="807"/>
      <c r="AF214" s="808"/>
      <c r="AG214" s="807"/>
      <c r="AH214" s="808"/>
      <c r="AI214" s="807"/>
      <c r="AJ214" s="808"/>
      <c r="AK214" s="930"/>
      <c r="AL214" s="808"/>
      <c r="AM214" s="807"/>
      <c r="AN214" s="808"/>
      <c r="AO214" s="807"/>
      <c r="AP214" s="808"/>
      <c r="BV214" s="3"/>
      <c r="BW214" s="3"/>
      <c r="CA214" s="31"/>
      <c r="CB214" s="31"/>
      <c r="CC214" s="31"/>
      <c r="CD214" s="31"/>
      <c r="CE214" s="31"/>
      <c r="CF214" s="31"/>
      <c r="CG214" s="31"/>
      <c r="CH214" s="32"/>
      <c r="CI214" s="32"/>
      <c r="CJ214" s="32"/>
      <c r="CK214" s="32"/>
      <c r="CL214" s="32"/>
      <c r="CM214" s="32"/>
      <c r="CN214" s="32"/>
    </row>
    <row r="215" spans="1:98" ht="16.350000000000001" customHeight="1" x14ac:dyDescent="0.2">
      <c r="A215" s="3233" t="s">
        <v>250</v>
      </c>
      <c r="B215" s="3234"/>
      <c r="C215" s="3235"/>
      <c r="D215" s="805">
        <f t="shared" si="145"/>
        <v>0</v>
      </c>
      <c r="E215" s="983">
        <f t="shared" si="146"/>
        <v>0</v>
      </c>
      <c r="F215" s="984">
        <f t="shared" si="146"/>
        <v>0</v>
      </c>
      <c r="G215" s="985"/>
      <c r="H215" s="808"/>
      <c r="I215" s="807"/>
      <c r="J215" s="808"/>
      <c r="K215" s="807"/>
      <c r="L215" s="808"/>
      <c r="M215" s="807"/>
      <c r="N215" s="808"/>
      <c r="O215" s="807"/>
      <c r="P215" s="808"/>
      <c r="Q215" s="807"/>
      <c r="R215" s="808"/>
      <c r="S215" s="807"/>
      <c r="T215" s="808"/>
      <c r="U215" s="807"/>
      <c r="V215" s="808"/>
      <c r="W215" s="930"/>
      <c r="X215" s="808"/>
      <c r="Y215" s="807"/>
      <c r="Z215" s="808"/>
      <c r="AA215" s="807"/>
      <c r="AB215" s="808"/>
      <c r="AC215" s="807"/>
      <c r="AD215" s="808"/>
      <c r="AE215" s="807"/>
      <c r="AF215" s="808"/>
      <c r="AG215" s="807"/>
      <c r="AH215" s="808"/>
      <c r="AI215" s="807"/>
      <c r="AJ215" s="808"/>
      <c r="AK215" s="930"/>
      <c r="AL215" s="808"/>
      <c r="AM215" s="807"/>
      <c r="AN215" s="808"/>
      <c r="AO215" s="807"/>
      <c r="AP215" s="808"/>
      <c r="BV215" s="3"/>
      <c r="BW215" s="3"/>
      <c r="CA215" s="31"/>
      <c r="CB215" s="31"/>
      <c r="CC215" s="31"/>
      <c r="CD215" s="31"/>
      <c r="CE215" s="31"/>
      <c r="CF215" s="31"/>
      <c r="CG215" s="31"/>
      <c r="CH215" s="32"/>
      <c r="CI215" s="32"/>
      <c r="CJ215" s="32"/>
      <c r="CK215" s="32"/>
      <c r="CL215" s="32"/>
      <c r="CM215" s="32"/>
      <c r="CN215" s="32"/>
    </row>
    <row r="216" spans="1:98" ht="16.350000000000001" customHeight="1" x14ac:dyDescent="0.2">
      <c r="A216" s="3236" t="s">
        <v>251</v>
      </c>
      <c r="B216" s="3236"/>
      <c r="C216" s="3237"/>
      <c r="D216" s="814">
        <f t="shared" si="145"/>
        <v>0</v>
      </c>
      <c r="E216" s="986">
        <f>SUM(G216+I216+K216+M216+O216+Q216+S216+U216+W216+Y216+AA216+AC216+AE216+AG216+AI216+AK216+AM216+AO216)</f>
        <v>0</v>
      </c>
      <c r="F216" s="987">
        <f t="shared" si="146"/>
        <v>0</v>
      </c>
      <c r="G216" s="988"/>
      <c r="H216" s="817"/>
      <c r="I216" s="816"/>
      <c r="J216" s="817"/>
      <c r="K216" s="816"/>
      <c r="L216" s="817"/>
      <c r="M216" s="816"/>
      <c r="N216" s="817"/>
      <c r="O216" s="816"/>
      <c r="P216" s="817"/>
      <c r="Q216" s="816"/>
      <c r="R216" s="817"/>
      <c r="S216" s="816"/>
      <c r="T216" s="817"/>
      <c r="U216" s="816"/>
      <c r="V216" s="817"/>
      <c r="W216" s="932"/>
      <c r="X216" s="817"/>
      <c r="Y216" s="816"/>
      <c r="Z216" s="817"/>
      <c r="AA216" s="816"/>
      <c r="AB216" s="817"/>
      <c r="AC216" s="816"/>
      <c r="AD216" s="817"/>
      <c r="AE216" s="816"/>
      <c r="AF216" s="817"/>
      <c r="AG216" s="816"/>
      <c r="AH216" s="817"/>
      <c r="AI216" s="816"/>
      <c r="AJ216" s="817"/>
      <c r="AK216" s="932"/>
      <c r="AL216" s="817"/>
      <c r="AM216" s="816"/>
      <c r="AN216" s="817"/>
      <c r="AO216" s="816"/>
      <c r="AP216" s="817"/>
      <c r="BV216" s="3"/>
      <c r="BW216" s="3"/>
      <c r="CA216" s="31"/>
      <c r="CB216" s="31"/>
      <c r="CC216" s="31"/>
      <c r="CD216" s="31"/>
      <c r="CE216" s="31"/>
      <c r="CF216" s="31"/>
      <c r="CG216" s="31"/>
      <c r="CH216" s="32"/>
      <c r="CI216" s="32"/>
      <c r="CJ216" s="32"/>
      <c r="CK216" s="32"/>
      <c r="CL216" s="32"/>
      <c r="CM216" s="32"/>
      <c r="CN216" s="32"/>
    </row>
    <row r="217" spans="1:98" ht="27.75" customHeight="1" x14ac:dyDescent="0.2">
      <c r="A217" s="237" t="s">
        <v>252</v>
      </c>
      <c r="B217" s="443"/>
      <c r="C217" s="443"/>
      <c r="D217" s="444"/>
      <c r="E217" s="444"/>
      <c r="F217" s="444"/>
      <c r="G217" s="666"/>
      <c r="H217" s="666"/>
      <c r="I217" s="666"/>
      <c r="J217" s="667"/>
      <c r="K217" s="718"/>
      <c r="L217" s="666"/>
      <c r="M217" s="718"/>
      <c r="N217" s="719"/>
      <c r="O217" s="9"/>
      <c r="P217" s="9"/>
      <c r="Q217" s="9"/>
      <c r="R217" s="9"/>
      <c r="S217" s="9"/>
      <c r="T217" s="9"/>
      <c r="U217" s="9"/>
      <c r="V217" s="9"/>
      <c r="W217" s="9"/>
      <c r="BV217" s="3"/>
      <c r="BW217" s="3"/>
      <c r="CA217" s="31"/>
      <c r="CB217" s="31"/>
      <c r="CC217" s="31"/>
      <c r="CD217" s="31"/>
      <c r="CE217" s="31"/>
      <c r="CF217" s="31"/>
      <c r="CG217" s="31"/>
      <c r="CH217" s="32"/>
      <c r="CI217" s="32"/>
      <c r="CJ217" s="32"/>
      <c r="CK217" s="32"/>
      <c r="CL217" s="32"/>
      <c r="CM217" s="32"/>
      <c r="CN217" s="32"/>
    </row>
    <row r="218" spans="1:98" s="994" customFormat="1" ht="16.350000000000001" customHeight="1" x14ac:dyDescent="0.2">
      <c r="A218" s="3931" t="s">
        <v>253</v>
      </c>
      <c r="B218" s="3932"/>
      <c r="C218" s="3933"/>
      <c r="D218" s="3936" t="s">
        <v>254</v>
      </c>
      <c r="E218" s="3937"/>
      <c r="F218" s="3938"/>
      <c r="G218" s="3894" t="s">
        <v>5</v>
      </c>
      <c r="H218" s="3908"/>
      <c r="I218" s="3908"/>
      <c r="J218" s="3908"/>
      <c r="K218" s="3908"/>
      <c r="L218" s="3908"/>
      <c r="M218" s="3908"/>
      <c r="N218" s="3908"/>
      <c r="O218" s="3908"/>
      <c r="P218" s="3908"/>
      <c r="Q218" s="3908"/>
      <c r="R218" s="3908"/>
      <c r="S218" s="3908"/>
      <c r="T218" s="3908"/>
      <c r="U218" s="3908"/>
      <c r="V218" s="3908"/>
      <c r="W218" s="3908"/>
      <c r="X218" s="3908"/>
      <c r="Y218" s="3908"/>
      <c r="Z218" s="3908"/>
      <c r="AA218" s="3908"/>
      <c r="AB218" s="3908"/>
      <c r="AC218" s="3908"/>
      <c r="AD218" s="3908"/>
      <c r="AE218" s="3908"/>
      <c r="AF218" s="3908"/>
      <c r="AG218" s="3908"/>
      <c r="AH218" s="3908"/>
      <c r="AI218" s="3908"/>
      <c r="AJ218" s="3908"/>
      <c r="AK218" s="3908"/>
      <c r="AL218" s="3908"/>
      <c r="AM218" s="3908"/>
      <c r="AN218" s="3941"/>
      <c r="AO218" s="3942" t="s">
        <v>7</v>
      </c>
      <c r="AP218" s="3943" t="s">
        <v>255</v>
      </c>
      <c r="AQ218" s="3922" t="s">
        <v>256</v>
      </c>
      <c r="AR218" s="3923"/>
      <c r="AS218" s="3924" t="s">
        <v>302</v>
      </c>
      <c r="AT218" s="3925" t="s">
        <v>42</v>
      </c>
      <c r="AU218" s="3929" t="s">
        <v>298</v>
      </c>
      <c r="AV218" s="3229" t="s">
        <v>122</v>
      </c>
      <c r="AW218" s="3923" t="s">
        <v>11</v>
      </c>
      <c r="AY218" s="653"/>
      <c r="AZ218" s="653"/>
      <c r="BA218" s="653"/>
      <c r="BB218" s="654"/>
      <c r="BD218" s="654"/>
      <c r="BF218" s="653"/>
      <c r="BG218" s="653"/>
      <c r="BH218" s="653"/>
      <c r="BI218" s="653"/>
      <c r="BJ218" s="653"/>
      <c r="BK218" s="653"/>
      <c r="BL218" s="653"/>
      <c r="BM218" s="654"/>
      <c r="BO218" s="653"/>
      <c r="BP218" s="653"/>
      <c r="BQ218" s="653"/>
      <c r="BR218" s="653"/>
      <c r="BS218" s="654"/>
      <c r="BT218" s="451"/>
      <c r="BU218" s="655"/>
      <c r="BV218" s="4"/>
      <c r="BW218" s="656"/>
      <c r="BX218" s="4"/>
      <c r="CA218" s="31"/>
      <c r="CB218" s="31"/>
      <c r="CC218" s="31"/>
      <c r="CD218" s="31"/>
      <c r="CE218" s="31"/>
      <c r="CF218" s="31"/>
      <c r="CG218" s="31"/>
      <c r="CH218" s="32"/>
      <c r="CI218" s="32"/>
      <c r="CJ218" s="32"/>
      <c r="CK218" s="32"/>
      <c r="CL218" s="32"/>
      <c r="CM218" s="32"/>
      <c r="CN218" s="32"/>
      <c r="CO218" s="5"/>
      <c r="CP218" s="5"/>
      <c r="CQ218" s="5"/>
      <c r="CR218" s="5"/>
      <c r="CS218" s="5"/>
      <c r="CT218" s="5"/>
    </row>
    <row r="219" spans="1:98" ht="32.1" customHeight="1" x14ac:dyDescent="0.2">
      <c r="A219" s="3011"/>
      <c r="B219" s="3012"/>
      <c r="C219" s="3013"/>
      <c r="D219" s="3939"/>
      <c r="E219" s="3247"/>
      <c r="F219" s="3940"/>
      <c r="G219" s="3921" t="s">
        <v>123</v>
      </c>
      <c r="H219" s="3911"/>
      <c r="I219" s="3908" t="s">
        <v>15</v>
      </c>
      <c r="J219" s="3897"/>
      <c r="K219" s="3894" t="s">
        <v>16</v>
      </c>
      <c r="L219" s="3897"/>
      <c r="M219" s="3894" t="s">
        <v>17</v>
      </c>
      <c r="N219" s="3897"/>
      <c r="O219" s="3894" t="s">
        <v>18</v>
      </c>
      <c r="P219" s="3897"/>
      <c r="Q219" s="3894" t="s">
        <v>19</v>
      </c>
      <c r="R219" s="3897"/>
      <c r="S219" s="3894" t="s">
        <v>20</v>
      </c>
      <c r="T219" s="3897"/>
      <c r="U219" s="3894" t="s">
        <v>21</v>
      </c>
      <c r="V219" s="3897"/>
      <c r="W219" s="3894" t="s">
        <v>22</v>
      </c>
      <c r="X219" s="3896"/>
      <c r="Y219" s="3894" t="s">
        <v>23</v>
      </c>
      <c r="Z219" s="3896"/>
      <c r="AA219" s="3894" t="s">
        <v>24</v>
      </c>
      <c r="AB219" s="3896"/>
      <c r="AC219" s="3894" t="s">
        <v>25</v>
      </c>
      <c r="AD219" s="3896"/>
      <c r="AE219" s="3894" t="s">
        <v>26</v>
      </c>
      <c r="AF219" s="3896"/>
      <c r="AG219" s="3894" t="s">
        <v>27</v>
      </c>
      <c r="AH219" s="3896"/>
      <c r="AI219" s="3894" t="s">
        <v>28</v>
      </c>
      <c r="AJ219" s="3896"/>
      <c r="AK219" s="3894" t="s">
        <v>29</v>
      </c>
      <c r="AL219" s="3896"/>
      <c r="AM219" s="3894" t="s">
        <v>30</v>
      </c>
      <c r="AN219" s="3896"/>
      <c r="AO219" s="3025"/>
      <c r="AP219" s="3253"/>
      <c r="AQ219" s="3927" t="s">
        <v>258</v>
      </c>
      <c r="AR219" s="3930" t="s">
        <v>259</v>
      </c>
      <c r="AS219" s="2988"/>
      <c r="AT219" s="3222"/>
      <c r="AU219" s="2997"/>
      <c r="AV219" s="3229"/>
      <c r="AW219" s="3923"/>
      <c r="BT219" s="3"/>
      <c r="BU219" s="3"/>
      <c r="BV219" s="4"/>
      <c r="BW219" s="4"/>
      <c r="CA219" s="31"/>
      <c r="CB219" s="31"/>
      <c r="CC219" s="31"/>
      <c r="CD219" s="31"/>
      <c r="CE219" s="31"/>
      <c r="CF219" s="31"/>
      <c r="CG219" s="31"/>
      <c r="CH219" s="32"/>
      <c r="CI219" s="32"/>
      <c r="CJ219" s="32"/>
      <c r="CK219" s="32"/>
      <c r="CL219" s="32"/>
      <c r="CM219" s="32"/>
      <c r="CN219" s="32"/>
    </row>
    <row r="220" spans="1:98" ht="25.35" customHeight="1" x14ac:dyDescent="0.2">
      <c r="A220" s="3934"/>
      <c r="B220" s="3242"/>
      <c r="C220" s="3935"/>
      <c r="D220" s="1155" t="s">
        <v>31</v>
      </c>
      <c r="E220" s="1156" t="s">
        <v>32</v>
      </c>
      <c r="F220" s="993" t="s">
        <v>33</v>
      </c>
      <c r="G220" s="1069" t="s">
        <v>32</v>
      </c>
      <c r="H220" s="1068" t="s">
        <v>33</v>
      </c>
      <c r="I220" s="1069" t="s">
        <v>32</v>
      </c>
      <c r="J220" s="1068" t="s">
        <v>33</v>
      </c>
      <c r="K220" s="1069" t="s">
        <v>32</v>
      </c>
      <c r="L220" s="1068" t="s">
        <v>33</v>
      </c>
      <c r="M220" s="1069" t="s">
        <v>32</v>
      </c>
      <c r="N220" s="1068" t="s">
        <v>33</v>
      </c>
      <c r="O220" s="1069" t="s">
        <v>32</v>
      </c>
      <c r="P220" s="1068" t="s">
        <v>33</v>
      </c>
      <c r="Q220" s="1069" t="s">
        <v>32</v>
      </c>
      <c r="R220" s="1068" t="s">
        <v>33</v>
      </c>
      <c r="S220" s="1069" t="s">
        <v>32</v>
      </c>
      <c r="T220" s="1068" t="s">
        <v>33</v>
      </c>
      <c r="U220" s="1069" t="s">
        <v>32</v>
      </c>
      <c r="V220" s="1068" t="s">
        <v>33</v>
      </c>
      <c r="W220" s="1069" t="s">
        <v>32</v>
      </c>
      <c r="X220" s="1068" t="s">
        <v>33</v>
      </c>
      <c r="Y220" s="1069" t="s">
        <v>32</v>
      </c>
      <c r="Z220" s="1068" t="s">
        <v>33</v>
      </c>
      <c r="AA220" s="1069" t="s">
        <v>32</v>
      </c>
      <c r="AB220" s="1068" t="s">
        <v>33</v>
      </c>
      <c r="AC220" s="1069" t="s">
        <v>32</v>
      </c>
      <c r="AD220" s="1068" t="s">
        <v>33</v>
      </c>
      <c r="AE220" s="1069" t="s">
        <v>32</v>
      </c>
      <c r="AF220" s="1068" t="s">
        <v>33</v>
      </c>
      <c r="AG220" s="1069" t="s">
        <v>32</v>
      </c>
      <c r="AH220" s="1068" t="s">
        <v>33</v>
      </c>
      <c r="AI220" s="1069" t="s">
        <v>32</v>
      </c>
      <c r="AJ220" s="1068" t="s">
        <v>33</v>
      </c>
      <c r="AK220" s="1069" t="s">
        <v>32</v>
      </c>
      <c r="AL220" s="1068" t="s">
        <v>33</v>
      </c>
      <c r="AM220" s="1069" t="s">
        <v>32</v>
      </c>
      <c r="AN220" s="1068" t="s">
        <v>33</v>
      </c>
      <c r="AO220" s="3251"/>
      <c r="AP220" s="3254"/>
      <c r="AQ220" s="3928"/>
      <c r="AR220" s="3231"/>
      <c r="AS220" s="3220"/>
      <c r="AT220" s="3926"/>
      <c r="AU220" s="3228"/>
      <c r="AV220" s="3229"/>
      <c r="AW220" s="3923"/>
      <c r="BT220" s="3"/>
      <c r="BU220" s="3"/>
      <c r="BV220" s="4"/>
      <c r="BW220" s="4"/>
      <c r="CA220" s="31"/>
      <c r="CB220" s="31"/>
      <c r="CC220" s="31"/>
      <c r="CD220" s="31"/>
      <c r="CE220" s="31"/>
      <c r="CF220" s="31"/>
      <c r="CG220" s="31"/>
      <c r="CH220" s="32"/>
      <c r="CI220" s="32"/>
      <c r="CJ220" s="32"/>
      <c r="CK220" s="32"/>
      <c r="CL220" s="32"/>
      <c r="CM220" s="32"/>
      <c r="CN220" s="32"/>
    </row>
    <row r="221" spans="1:98" ht="16.350000000000001" customHeight="1" x14ac:dyDescent="0.2">
      <c r="A221" s="3206" t="s">
        <v>260</v>
      </c>
      <c r="B221" s="3208" t="s">
        <v>303</v>
      </c>
      <c r="C221" s="3209"/>
      <c r="D221" s="1058">
        <f t="shared" ref="D221:D271" si="147">SUM(E221+F221)</f>
        <v>7</v>
      </c>
      <c r="E221" s="457">
        <f>SUM(G221+I221+K221+M221+O221+Q221+S221+U221+W221+Y221+AA221+AC221+AE221+AG221+AI221+AK221+AM221)</f>
        <v>1</v>
      </c>
      <c r="F221" s="1059">
        <f>SUM(H221+J221+L221+N221+P221+R221+T221+V221+X221+Z221+AB221+AD221+AF221+AH221+AJ221+AL221+AN221)</f>
        <v>6</v>
      </c>
      <c r="G221" s="1060">
        <v>0</v>
      </c>
      <c r="H221" s="459">
        <v>0</v>
      </c>
      <c r="I221" s="989">
        <v>0</v>
      </c>
      <c r="J221" s="459">
        <v>0</v>
      </c>
      <c r="K221" s="989">
        <v>0</v>
      </c>
      <c r="L221" s="459">
        <v>0</v>
      </c>
      <c r="M221" s="989">
        <v>1</v>
      </c>
      <c r="N221" s="459">
        <v>0</v>
      </c>
      <c r="O221" s="989">
        <v>0</v>
      </c>
      <c r="P221" s="459">
        <v>0</v>
      </c>
      <c r="Q221" s="989">
        <v>0</v>
      </c>
      <c r="R221" s="459">
        <v>0</v>
      </c>
      <c r="S221" s="989">
        <v>0</v>
      </c>
      <c r="T221" s="459">
        <v>0</v>
      </c>
      <c r="U221" s="989">
        <v>0</v>
      </c>
      <c r="V221" s="1061">
        <v>0</v>
      </c>
      <c r="W221" s="989">
        <v>0</v>
      </c>
      <c r="X221" s="1061">
        <v>0</v>
      </c>
      <c r="Y221" s="989">
        <v>0</v>
      </c>
      <c r="Z221" s="1061">
        <v>0</v>
      </c>
      <c r="AA221" s="989">
        <v>0</v>
      </c>
      <c r="AB221" s="1061">
        <v>0</v>
      </c>
      <c r="AC221" s="989">
        <v>0</v>
      </c>
      <c r="AD221" s="1061">
        <v>1</v>
      </c>
      <c r="AE221" s="989">
        <v>0</v>
      </c>
      <c r="AF221" s="1061">
        <v>3</v>
      </c>
      <c r="AG221" s="989">
        <v>0</v>
      </c>
      <c r="AH221" s="1061">
        <v>2</v>
      </c>
      <c r="AI221" s="989">
        <v>0</v>
      </c>
      <c r="AJ221" s="1061">
        <v>0</v>
      </c>
      <c r="AK221" s="989">
        <v>0</v>
      </c>
      <c r="AL221" s="1061">
        <v>0</v>
      </c>
      <c r="AM221" s="989">
        <v>0</v>
      </c>
      <c r="AN221" s="1061">
        <v>0</v>
      </c>
      <c r="AO221" s="1062">
        <v>0</v>
      </c>
      <c r="AP221" s="460"/>
      <c r="AQ221" s="720"/>
      <c r="AR221" s="721"/>
      <c r="AS221" s="721"/>
      <c r="AT221" s="989">
        <v>0</v>
      </c>
      <c r="AU221" s="461">
        <v>0</v>
      </c>
      <c r="AV221" s="461">
        <v>0</v>
      </c>
      <c r="AW221" s="1061">
        <v>0</v>
      </c>
      <c r="AX221" s="671" t="str">
        <f t="shared" ref="AX221:AX284" si="148">$CA221&amp;$CB221&amp;$CC221&amp;$CD221&amp;$CE221&amp;$CF221&amp;$CG221</f>
        <v/>
      </c>
      <c r="BT221" s="3"/>
      <c r="BU221" s="3"/>
      <c r="BV221" s="4"/>
      <c r="BW221" s="4"/>
      <c r="CA221" s="31" t="str">
        <f>IF(CH221=1,"* El número de pacientes de 60 años NO DEBE Ser mayor a lo registrado en el grupo Etario 60-64 años. ","")</f>
        <v/>
      </c>
      <c r="CB221" s="31" t="str">
        <f>IF(CI221=1,"* La consulta pertinente según Protocolo de Referencia NO DEBE ser mayor al Total registrado. ","")</f>
        <v/>
      </c>
      <c r="CC221" s="31" t="str">
        <f t="shared" ref="CC221:CC284" si="149">IF(CJ221=1,"* La consulta pertinente según condición clínica NO DEBE ser mayor al Total registrado. ","")</f>
        <v/>
      </c>
      <c r="CD221" s="31" t="str">
        <f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1" t="str">
        <f>IF(AND($D221&lt;&gt;0,AU221=""),"* No olvide digitar la columna Usuarios en Situación de Discapacidad (Digite CEROS si no tiene). ",IF($D221&lt;AU221,"* Los Usuarios en Situación de Discapacidad NO DEBEN ser mayor al total. ",""))</f>
        <v/>
      </c>
      <c r="CF221" s="31" t="str">
        <f>IF(AND($D221&lt;&gt;0,AV221=""),"* No olvide digitar la columna Niños, Niñas, Adolescentes y Jóvenes Población SENAME (Digite CEROS si no tiene). ",IF($D221&lt;AV221,"* Los Niños, Niñas, Adolescentes y Jóvenes Población SENAME NO DEBEN ser mayor al total. ",""))</f>
        <v/>
      </c>
      <c r="CG221" s="31" t="str">
        <f>IF(AND($D221&lt;&gt;0,AW221=""),"* No olvide digitar la columna Migrantes (Digite CEROS si no tiene). ",IF($D221&lt;AW221,"* Los Migrantes NO DEBEN ser mayor al total. ",""))</f>
        <v/>
      </c>
      <c r="CH221" s="32">
        <f>IF((AI221+AJ221)&lt;AP221,1,0)</f>
        <v>0</v>
      </c>
      <c r="CI221" s="32">
        <f>IF(D221&lt;AQ221,1,0)</f>
        <v>0</v>
      </c>
      <c r="CJ221" s="32">
        <f>IF(D221&lt;AR221,1,0)</f>
        <v>0</v>
      </c>
      <c r="CK221" s="32">
        <f>IF(AND(D221&lt;&gt;0,AO221=""),1,IF(F221&lt;AO221,1,0))</f>
        <v>0</v>
      </c>
      <c r="CL221" s="32">
        <f>IF(AND($D221&lt;&gt;0,AU221=""),1,IF($D221&lt;AU221,1,0))</f>
        <v>0</v>
      </c>
      <c r="CM221" s="32">
        <f>IF(AND($D221&lt;&gt;0,AV221=""),1,IF($D221&lt;AV221,1,0))</f>
        <v>0</v>
      </c>
      <c r="CN221" s="32">
        <f>IF(AND($D221&lt;&gt;0,AW221=""),1,IF($D221&lt;AW221,1,0))</f>
        <v>0</v>
      </c>
    </row>
    <row r="222" spans="1:98" ht="16.350000000000001" customHeight="1" x14ac:dyDescent="0.2">
      <c r="A222" s="3918"/>
      <c r="B222" s="3919" t="s">
        <v>262</v>
      </c>
      <c r="C222" s="3920"/>
      <c r="D222" s="722">
        <f>SUM(E222+F222)</f>
        <v>30</v>
      </c>
      <c r="E222" s="723">
        <f t="shared" ref="E222:E240" si="150">SUM(G222+I222+K222+M222+O222+Q222+S222+U222+W222+Y222+AA222+AC222+AE222+AG222+AI222+AK222+AM222)</f>
        <v>11</v>
      </c>
      <c r="F222" s="724">
        <f t="shared" ref="F222:F270" si="151">SUM(H222+J222+L222+N222+P222+R222+T222+V222+X222+Z222+AB222+AD222+AF222+AH222+AJ222+AL222+AN222)</f>
        <v>19</v>
      </c>
      <c r="G222" s="725">
        <v>0</v>
      </c>
      <c r="H222" s="726">
        <v>0</v>
      </c>
      <c r="I222" s="727">
        <v>0</v>
      </c>
      <c r="J222" s="726">
        <v>0</v>
      </c>
      <c r="K222" s="727">
        <v>0</v>
      </c>
      <c r="L222" s="726">
        <v>0</v>
      </c>
      <c r="M222" s="727">
        <v>1</v>
      </c>
      <c r="N222" s="726">
        <v>0</v>
      </c>
      <c r="O222" s="727">
        <v>0</v>
      </c>
      <c r="P222" s="726">
        <v>0</v>
      </c>
      <c r="Q222" s="727">
        <v>0</v>
      </c>
      <c r="R222" s="726">
        <v>0</v>
      </c>
      <c r="S222" s="727">
        <v>0</v>
      </c>
      <c r="T222" s="726">
        <v>0</v>
      </c>
      <c r="U222" s="727">
        <v>0</v>
      </c>
      <c r="V222" s="728">
        <v>0</v>
      </c>
      <c r="W222" s="727">
        <v>1</v>
      </c>
      <c r="X222" s="728">
        <v>1</v>
      </c>
      <c r="Y222" s="727">
        <v>1</v>
      </c>
      <c r="Z222" s="728">
        <v>0</v>
      </c>
      <c r="AA222" s="727">
        <v>2</v>
      </c>
      <c r="AB222" s="728">
        <v>0</v>
      </c>
      <c r="AC222" s="727">
        <v>0</v>
      </c>
      <c r="AD222" s="728">
        <v>4</v>
      </c>
      <c r="AE222" s="727">
        <v>0</v>
      </c>
      <c r="AF222" s="728">
        <v>5</v>
      </c>
      <c r="AG222" s="727">
        <v>3</v>
      </c>
      <c r="AH222" s="728">
        <v>5</v>
      </c>
      <c r="AI222" s="727">
        <v>1</v>
      </c>
      <c r="AJ222" s="728">
        <v>1</v>
      </c>
      <c r="AK222" s="727">
        <v>0</v>
      </c>
      <c r="AL222" s="728">
        <v>1</v>
      </c>
      <c r="AM222" s="727">
        <v>2</v>
      </c>
      <c r="AN222" s="728">
        <v>2</v>
      </c>
      <c r="AO222" s="729">
        <v>1</v>
      </c>
      <c r="AP222" s="730"/>
      <c r="AQ222" s="720"/>
      <c r="AR222" s="721"/>
      <c r="AS222" s="721"/>
      <c r="AT222" s="727">
        <v>0</v>
      </c>
      <c r="AU222" s="731">
        <v>0</v>
      </c>
      <c r="AV222" s="731">
        <v>0</v>
      </c>
      <c r="AW222" s="728">
        <v>0</v>
      </c>
      <c r="AX222" s="671" t="str">
        <f t="shared" si="148"/>
        <v/>
      </c>
      <c r="BT222" s="3"/>
      <c r="BU222" s="3"/>
      <c r="BV222" s="4"/>
      <c r="BW222" s="4"/>
      <c r="CA222" s="31" t="str">
        <f t="shared" ref="CA222:CA285" si="152">IF(CH222=1,"* El número de pacientes de 60 años NO DEBE Ser mayor a lo registrado en el grupo Etario 60-64 años. ","")</f>
        <v/>
      </c>
      <c r="CB222" s="31" t="str">
        <f t="shared" ref="CB222:CB285" si="153">IF(CI222=1,"* La consulta pertinente según Protocolo de Referencia NO DEBE ser mayor al Total registrado. ","")</f>
        <v/>
      </c>
      <c r="CC222" s="31" t="str">
        <f t="shared" si="149"/>
        <v/>
      </c>
      <c r="CD222" s="31" t="str">
        <f t="shared" ref="CD222:CD285" si="154">IF(AND(D222&lt;&gt;0,AO222=""),"* Recuerde que las Embarazadas deben ser incluídas en el ingreso por rango Etario (Digite CEROS si no tiene). ",IF(F222&lt;AO222,"* Las Embarazadas NO DEBEN ser mayor al total de Mujeres. ",""))</f>
        <v/>
      </c>
      <c r="CE222" s="31" t="str">
        <f t="shared" ref="CE222:CE285" si="155">IF(AND($D222&lt;&gt;0,AU222=""),"* No olvide digitar la columna Usuarios en Situación de Discapacidad (Digite CEROS si no tiene). ",IF($D222&lt;AU222,"* Los Usuarios en Situación de Discapacidad NO DEBEN ser mayor al total. ",""))</f>
        <v/>
      </c>
      <c r="CF222" s="31" t="str">
        <f t="shared" ref="CF222:CF285" si="156">IF(AND($D222&lt;&gt;0,AV222=""),"* No olvide digitar la columna Niños, Niñas, Adolescentes y Jóvenes Población SENAME (Digite CEROS si no tiene). ",IF($D222&lt;AV222,"* Los Niños, Niñas, Adolescentes y Jóvenes Población SENAME NO DEBEN ser mayor al total. ",""))</f>
        <v/>
      </c>
      <c r="CG222" s="31" t="str">
        <f t="shared" ref="CG222:CG285" si="157">IF(AND($D222&lt;&gt;0,AW222=""),"* No olvide digitar la columna Migrantes (Digite CEROS si no tiene). ",IF($D222&lt;AW222,"* Los Migrantes NO DEBEN ser mayor al total. ",""))</f>
        <v/>
      </c>
      <c r="CH222" s="32">
        <f t="shared" ref="CH222:CH285" si="158">IF((AI222+AJ222)&lt;AP222,1,0)</f>
        <v>0</v>
      </c>
      <c r="CI222" s="32">
        <f t="shared" ref="CI222:CI283" si="159">IF(D222&lt;AQ222,1,0)</f>
        <v>0</v>
      </c>
      <c r="CJ222" s="32">
        <f t="shared" ref="CJ222:CJ283" si="160">IF(D222&lt;AR222,1,0)</f>
        <v>0</v>
      </c>
      <c r="CK222" s="32">
        <f t="shared" ref="CK222:CK285" si="161">IF(AND(D222&lt;&gt;0,AO222=""),1,IF(F222&lt;AO222,1,0))</f>
        <v>0</v>
      </c>
      <c r="CL222" s="32">
        <f t="shared" ref="CL222:CN285" si="162">IF(AND($D222&lt;&gt;0,AU222=""),1,IF($D222&lt;AU222,1,0))</f>
        <v>0</v>
      </c>
      <c r="CM222" s="32">
        <f t="shared" si="162"/>
        <v>0</v>
      </c>
      <c r="CN222" s="32">
        <f t="shared" si="162"/>
        <v>0</v>
      </c>
    </row>
    <row r="223" spans="1:98" ht="16.350000000000001" customHeight="1" x14ac:dyDescent="0.2">
      <c r="A223" s="2912" t="s">
        <v>263</v>
      </c>
      <c r="B223" s="3184" t="s">
        <v>264</v>
      </c>
      <c r="C223" s="3184"/>
      <c r="D223" s="400">
        <f t="shared" si="147"/>
        <v>7</v>
      </c>
      <c r="E223" s="465">
        <f t="shared" si="150"/>
        <v>1</v>
      </c>
      <c r="F223" s="466">
        <f t="shared" si="151"/>
        <v>6</v>
      </c>
      <c r="G223" s="467">
        <v>0</v>
      </c>
      <c r="H223" s="468">
        <v>0</v>
      </c>
      <c r="I223" s="469">
        <v>0</v>
      </c>
      <c r="J223" s="468">
        <v>0</v>
      </c>
      <c r="K223" s="469">
        <v>0</v>
      </c>
      <c r="L223" s="468">
        <v>0</v>
      </c>
      <c r="M223" s="469">
        <v>0</v>
      </c>
      <c r="N223" s="468">
        <v>0</v>
      </c>
      <c r="O223" s="469">
        <v>0</v>
      </c>
      <c r="P223" s="468">
        <v>0</v>
      </c>
      <c r="Q223" s="469">
        <v>0</v>
      </c>
      <c r="R223" s="468">
        <v>0</v>
      </c>
      <c r="S223" s="469">
        <v>0</v>
      </c>
      <c r="T223" s="468">
        <v>0</v>
      </c>
      <c r="U223" s="469">
        <v>0</v>
      </c>
      <c r="V223" s="470">
        <v>0</v>
      </c>
      <c r="W223" s="469">
        <v>0</v>
      </c>
      <c r="X223" s="470">
        <v>1</v>
      </c>
      <c r="Y223" s="469">
        <v>1</v>
      </c>
      <c r="Z223" s="470">
        <v>1</v>
      </c>
      <c r="AA223" s="469">
        <v>0</v>
      </c>
      <c r="AB223" s="470">
        <v>0</v>
      </c>
      <c r="AC223" s="469">
        <v>0</v>
      </c>
      <c r="AD223" s="470">
        <v>0</v>
      </c>
      <c r="AE223" s="469">
        <v>0</v>
      </c>
      <c r="AF223" s="470">
        <v>1</v>
      </c>
      <c r="AG223" s="469">
        <v>0</v>
      </c>
      <c r="AH223" s="470">
        <v>0</v>
      </c>
      <c r="AI223" s="469">
        <v>0</v>
      </c>
      <c r="AJ223" s="470">
        <v>2</v>
      </c>
      <c r="AK223" s="469">
        <v>0</v>
      </c>
      <c r="AL223" s="470">
        <v>1</v>
      </c>
      <c r="AM223" s="469">
        <v>0</v>
      </c>
      <c r="AN223" s="470">
        <v>0</v>
      </c>
      <c r="AO223" s="471">
        <v>2</v>
      </c>
      <c r="AP223" s="472"/>
      <c r="AQ223" s="467"/>
      <c r="AR223" s="472"/>
      <c r="AS223" s="1060">
        <v>1</v>
      </c>
      <c r="AT223" s="469">
        <v>0</v>
      </c>
      <c r="AU223" s="473">
        <v>0</v>
      </c>
      <c r="AV223" s="473">
        <v>0</v>
      </c>
      <c r="AW223" s="468">
        <v>0</v>
      </c>
      <c r="AX223" s="671" t="str">
        <f t="shared" si="148"/>
        <v/>
      </c>
      <c r="BT223" s="3"/>
      <c r="BU223" s="3"/>
      <c r="BV223" s="4"/>
      <c r="BW223" s="4"/>
      <c r="CA223" s="31" t="str">
        <f t="shared" si="152"/>
        <v/>
      </c>
      <c r="CB223" s="31" t="str">
        <f t="shared" si="153"/>
        <v/>
      </c>
      <c r="CC223" s="31" t="str">
        <f t="shared" si="149"/>
        <v/>
      </c>
      <c r="CD223" s="31" t="str">
        <f t="shared" si="154"/>
        <v/>
      </c>
      <c r="CE223" s="31" t="str">
        <f t="shared" si="155"/>
        <v/>
      </c>
      <c r="CF223" s="31" t="str">
        <f t="shared" si="156"/>
        <v/>
      </c>
      <c r="CG223" s="31" t="str">
        <f t="shared" si="157"/>
        <v/>
      </c>
      <c r="CH223" s="32">
        <f t="shared" si="158"/>
        <v>0</v>
      </c>
      <c r="CI223" s="32">
        <f t="shared" si="159"/>
        <v>0</v>
      </c>
      <c r="CJ223" s="32">
        <f t="shared" si="160"/>
        <v>0</v>
      </c>
      <c r="CK223" s="32">
        <f t="shared" si="161"/>
        <v>0</v>
      </c>
      <c r="CL223" s="32">
        <f t="shared" si="162"/>
        <v>0</v>
      </c>
      <c r="CM223" s="32">
        <f t="shared" si="162"/>
        <v>0</v>
      </c>
      <c r="CN223" s="32">
        <f t="shared" si="162"/>
        <v>0</v>
      </c>
    </row>
    <row r="224" spans="1:98" ht="16.350000000000001" customHeight="1" x14ac:dyDescent="0.2">
      <c r="A224" s="2912"/>
      <c r="B224" s="3185" t="s">
        <v>265</v>
      </c>
      <c r="C224" s="3185"/>
      <c r="D224" s="732">
        <f t="shared" si="147"/>
        <v>23</v>
      </c>
      <c r="E224" s="733">
        <f t="shared" si="150"/>
        <v>4</v>
      </c>
      <c r="F224" s="734">
        <f t="shared" si="151"/>
        <v>19</v>
      </c>
      <c r="G224" s="735">
        <v>0</v>
      </c>
      <c r="H224" s="736">
        <v>0</v>
      </c>
      <c r="I224" s="737">
        <v>0</v>
      </c>
      <c r="J224" s="736">
        <v>0</v>
      </c>
      <c r="K224" s="737">
        <v>0</v>
      </c>
      <c r="L224" s="736">
        <v>0</v>
      </c>
      <c r="M224" s="737">
        <v>0</v>
      </c>
      <c r="N224" s="736">
        <v>0</v>
      </c>
      <c r="O224" s="737">
        <v>0</v>
      </c>
      <c r="P224" s="736">
        <v>0</v>
      </c>
      <c r="Q224" s="737">
        <v>0</v>
      </c>
      <c r="R224" s="736">
        <v>0</v>
      </c>
      <c r="S224" s="737">
        <v>0</v>
      </c>
      <c r="T224" s="736">
        <v>0</v>
      </c>
      <c r="U224" s="737">
        <v>0</v>
      </c>
      <c r="V224" s="738">
        <v>0</v>
      </c>
      <c r="W224" s="737">
        <v>0</v>
      </c>
      <c r="X224" s="738">
        <v>0</v>
      </c>
      <c r="Y224" s="737">
        <v>0</v>
      </c>
      <c r="Z224" s="738">
        <v>2</v>
      </c>
      <c r="AA224" s="737">
        <v>0</v>
      </c>
      <c r="AB224" s="738">
        <v>0</v>
      </c>
      <c r="AC224" s="737">
        <v>0</v>
      </c>
      <c r="AD224" s="738">
        <v>2</v>
      </c>
      <c r="AE224" s="737">
        <v>2</v>
      </c>
      <c r="AF224" s="738">
        <v>7</v>
      </c>
      <c r="AG224" s="737">
        <v>1</v>
      </c>
      <c r="AH224" s="738">
        <v>5</v>
      </c>
      <c r="AI224" s="737">
        <v>0</v>
      </c>
      <c r="AJ224" s="738">
        <v>0</v>
      </c>
      <c r="AK224" s="737">
        <v>1</v>
      </c>
      <c r="AL224" s="738">
        <v>3</v>
      </c>
      <c r="AM224" s="737">
        <v>0</v>
      </c>
      <c r="AN224" s="738">
        <v>0</v>
      </c>
      <c r="AO224" s="739">
        <v>3</v>
      </c>
      <c r="AP224" s="740"/>
      <c r="AQ224" s="720"/>
      <c r="AR224" s="721"/>
      <c r="AS224" s="467">
        <v>3</v>
      </c>
      <c r="AT224" s="737">
        <v>0</v>
      </c>
      <c r="AU224" s="741">
        <v>0</v>
      </c>
      <c r="AV224" s="741">
        <v>0</v>
      </c>
      <c r="AW224" s="736">
        <v>0</v>
      </c>
      <c r="AX224" s="671" t="str">
        <f t="shared" si="148"/>
        <v/>
      </c>
      <c r="BT224" s="3"/>
      <c r="BU224" s="3"/>
      <c r="BV224" s="4"/>
      <c r="BW224" s="4"/>
      <c r="CA224" s="31" t="str">
        <f t="shared" si="152"/>
        <v/>
      </c>
      <c r="CB224" s="31"/>
      <c r="CC224" s="31" t="str">
        <f t="shared" si="149"/>
        <v/>
      </c>
      <c r="CD224" s="31" t="str">
        <f t="shared" si="154"/>
        <v/>
      </c>
      <c r="CE224" s="31" t="str">
        <f t="shared" si="155"/>
        <v/>
      </c>
      <c r="CF224" s="31" t="str">
        <f t="shared" si="156"/>
        <v/>
      </c>
      <c r="CG224" s="31" t="str">
        <f t="shared" si="157"/>
        <v/>
      </c>
      <c r="CH224" s="32">
        <f t="shared" si="158"/>
        <v>0</v>
      </c>
      <c r="CI224" s="32"/>
      <c r="CJ224" s="32"/>
      <c r="CK224" s="32">
        <f t="shared" si="161"/>
        <v>0</v>
      </c>
      <c r="CL224" s="32">
        <f t="shared" si="162"/>
        <v>0</v>
      </c>
      <c r="CM224" s="32">
        <f t="shared" si="162"/>
        <v>0</v>
      </c>
      <c r="CN224" s="32">
        <f t="shared" si="162"/>
        <v>0</v>
      </c>
    </row>
    <row r="225" spans="1:92" ht="16.350000000000001" customHeight="1" x14ac:dyDescent="0.2">
      <c r="A225" s="2912"/>
      <c r="B225" s="3185" t="s">
        <v>266</v>
      </c>
      <c r="C225" s="3185"/>
      <c r="D225" s="732">
        <f t="shared" si="147"/>
        <v>6</v>
      </c>
      <c r="E225" s="733">
        <f t="shared" si="150"/>
        <v>1</v>
      </c>
      <c r="F225" s="734">
        <f t="shared" si="151"/>
        <v>5</v>
      </c>
      <c r="G225" s="735">
        <v>0</v>
      </c>
      <c r="H225" s="736">
        <v>0</v>
      </c>
      <c r="I225" s="737">
        <v>0</v>
      </c>
      <c r="J225" s="736">
        <v>0</v>
      </c>
      <c r="K225" s="737">
        <v>0</v>
      </c>
      <c r="L225" s="736">
        <v>0</v>
      </c>
      <c r="M225" s="737">
        <v>0</v>
      </c>
      <c r="N225" s="736">
        <v>0</v>
      </c>
      <c r="O225" s="737">
        <v>0</v>
      </c>
      <c r="P225" s="736">
        <v>0</v>
      </c>
      <c r="Q225" s="737">
        <v>0</v>
      </c>
      <c r="R225" s="736">
        <v>0</v>
      </c>
      <c r="S225" s="737">
        <v>0</v>
      </c>
      <c r="T225" s="736">
        <v>0</v>
      </c>
      <c r="U225" s="737">
        <v>0</v>
      </c>
      <c r="V225" s="738">
        <v>0</v>
      </c>
      <c r="W225" s="737">
        <v>0</v>
      </c>
      <c r="X225" s="738">
        <v>0</v>
      </c>
      <c r="Y225" s="737">
        <v>1</v>
      </c>
      <c r="Z225" s="738">
        <v>1</v>
      </c>
      <c r="AA225" s="737">
        <v>0</v>
      </c>
      <c r="AB225" s="738">
        <v>0</v>
      </c>
      <c r="AC225" s="737">
        <v>0</v>
      </c>
      <c r="AD225" s="738">
        <v>0</v>
      </c>
      <c r="AE225" s="737">
        <v>0</v>
      </c>
      <c r="AF225" s="738">
        <v>1</v>
      </c>
      <c r="AG225" s="737">
        <v>0</v>
      </c>
      <c r="AH225" s="738">
        <v>0</v>
      </c>
      <c r="AI225" s="737">
        <v>0</v>
      </c>
      <c r="AJ225" s="738">
        <v>2</v>
      </c>
      <c r="AK225" s="737">
        <v>0</v>
      </c>
      <c r="AL225" s="738">
        <v>1</v>
      </c>
      <c r="AM225" s="737">
        <v>0</v>
      </c>
      <c r="AN225" s="738">
        <v>0</v>
      </c>
      <c r="AO225" s="739">
        <v>2</v>
      </c>
      <c r="AP225" s="740"/>
      <c r="AQ225" s="720"/>
      <c r="AR225" s="721"/>
      <c r="AS225" s="721"/>
      <c r="AT225" s="737">
        <v>0</v>
      </c>
      <c r="AU225" s="741">
        <v>0</v>
      </c>
      <c r="AV225" s="741">
        <v>0</v>
      </c>
      <c r="AW225" s="736">
        <v>0</v>
      </c>
      <c r="AX225" s="671" t="str">
        <f t="shared" si="148"/>
        <v/>
      </c>
      <c r="BT225" s="3"/>
      <c r="BU225" s="3"/>
      <c r="BV225" s="4"/>
      <c r="BW225" s="4"/>
      <c r="CA225" s="31" t="str">
        <f t="shared" si="152"/>
        <v/>
      </c>
      <c r="CB225" s="31"/>
      <c r="CC225" s="31" t="str">
        <f t="shared" si="149"/>
        <v/>
      </c>
      <c r="CD225" s="31" t="str">
        <f t="shared" si="154"/>
        <v/>
      </c>
      <c r="CE225" s="31" t="str">
        <f t="shared" si="155"/>
        <v/>
      </c>
      <c r="CF225" s="31" t="str">
        <f t="shared" si="156"/>
        <v/>
      </c>
      <c r="CG225" s="31" t="str">
        <f t="shared" si="157"/>
        <v/>
      </c>
      <c r="CH225" s="32">
        <f t="shared" si="158"/>
        <v>0</v>
      </c>
      <c r="CI225" s="32"/>
      <c r="CJ225" s="32"/>
      <c r="CK225" s="32">
        <f t="shared" si="161"/>
        <v>0</v>
      </c>
      <c r="CL225" s="32">
        <f t="shared" si="162"/>
        <v>0</v>
      </c>
      <c r="CM225" s="32">
        <f t="shared" si="162"/>
        <v>0</v>
      </c>
      <c r="CN225" s="32">
        <f t="shared" si="162"/>
        <v>0</v>
      </c>
    </row>
    <row r="226" spans="1:92" ht="16.350000000000001" customHeight="1" x14ac:dyDescent="0.2">
      <c r="A226" s="2912"/>
      <c r="B226" s="3188" t="s">
        <v>267</v>
      </c>
      <c r="C226" s="3189"/>
      <c r="D226" s="732">
        <f t="shared" si="147"/>
        <v>4</v>
      </c>
      <c r="E226" s="733">
        <f t="shared" si="150"/>
        <v>2</v>
      </c>
      <c r="F226" s="734">
        <f t="shared" si="151"/>
        <v>2</v>
      </c>
      <c r="G226" s="742">
        <v>0</v>
      </c>
      <c r="H226" s="743">
        <v>0</v>
      </c>
      <c r="I226" s="744">
        <v>0</v>
      </c>
      <c r="J226" s="743">
        <v>0</v>
      </c>
      <c r="K226" s="744">
        <v>0</v>
      </c>
      <c r="L226" s="743">
        <v>0</v>
      </c>
      <c r="M226" s="744">
        <v>0</v>
      </c>
      <c r="N226" s="743">
        <v>0</v>
      </c>
      <c r="O226" s="744">
        <v>0</v>
      </c>
      <c r="P226" s="743">
        <v>0</v>
      </c>
      <c r="Q226" s="744">
        <v>0</v>
      </c>
      <c r="R226" s="743">
        <v>0</v>
      </c>
      <c r="S226" s="744">
        <v>0</v>
      </c>
      <c r="T226" s="743">
        <v>0</v>
      </c>
      <c r="U226" s="744">
        <v>0</v>
      </c>
      <c r="V226" s="745">
        <v>0</v>
      </c>
      <c r="W226" s="744">
        <v>0</v>
      </c>
      <c r="X226" s="745">
        <v>0</v>
      </c>
      <c r="Y226" s="744">
        <v>0</v>
      </c>
      <c r="Z226" s="745">
        <v>1</v>
      </c>
      <c r="AA226" s="744">
        <v>0</v>
      </c>
      <c r="AB226" s="745">
        <v>0</v>
      </c>
      <c r="AC226" s="744">
        <v>0</v>
      </c>
      <c r="AD226" s="745">
        <v>0</v>
      </c>
      <c r="AE226" s="744">
        <v>0</v>
      </c>
      <c r="AF226" s="745">
        <v>0</v>
      </c>
      <c r="AG226" s="744">
        <v>1</v>
      </c>
      <c r="AH226" s="745">
        <v>0</v>
      </c>
      <c r="AI226" s="744">
        <v>0</v>
      </c>
      <c r="AJ226" s="745">
        <v>0</v>
      </c>
      <c r="AK226" s="744">
        <v>1</v>
      </c>
      <c r="AL226" s="745">
        <v>1</v>
      </c>
      <c r="AM226" s="744">
        <v>0</v>
      </c>
      <c r="AN226" s="745">
        <v>0</v>
      </c>
      <c r="AO226" s="746">
        <v>0</v>
      </c>
      <c r="AP226" s="747"/>
      <c r="AQ226" s="748"/>
      <c r="AR226" s="749"/>
      <c r="AS226" s="749"/>
      <c r="AT226" s="744">
        <v>0</v>
      </c>
      <c r="AU226" s="750">
        <v>0</v>
      </c>
      <c r="AV226" s="750">
        <v>0</v>
      </c>
      <c r="AW226" s="743">
        <v>0</v>
      </c>
      <c r="AX226" s="671" t="str">
        <f t="shared" si="148"/>
        <v/>
      </c>
      <c r="BT226" s="3"/>
      <c r="BU226" s="3"/>
      <c r="BV226" s="4"/>
      <c r="BW226" s="4"/>
      <c r="CA226" s="31" t="str">
        <f t="shared" si="152"/>
        <v/>
      </c>
      <c r="CB226" s="31"/>
      <c r="CC226" s="31" t="str">
        <f t="shared" si="149"/>
        <v/>
      </c>
      <c r="CD226" s="31" t="str">
        <f t="shared" si="154"/>
        <v/>
      </c>
      <c r="CE226" s="31" t="str">
        <f t="shared" si="155"/>
        <v/>
      </c>
      <c r="CF226" s="31" t="str">
        <f t="shared" si="156"/>
        <v/>
      </c>
      <c r="CG226" s="31" t="str">
        <f t="shared" si="157"/>
        <v/>
      </c>
      <c r="CH226" s="32">
        <f t="shared" si="158"/>
        <v>0</v>
      </c>
      <c r="CI226" s="32"/>
      <c r="CJ226" s="32"/>
      <c r="CK226" s="32">
        <f t="shared" si="161"/>
        <v>0</v>
      </c>
      <c r="CL226" s="32">
        <f t="shared" si="162"/>
        <v>0</v>
      </c>
      <c r="CM226" s="32">
        <f t="shared" si="162"/>
        <v>0</v>
      </c>
      <c r="CN226" s="32">
        <f t="shared" si="162"/>
        <v>0</v>
      </c>
    </row>
    <row r="227" spans="1:92" ht="16.350000000000001" customHeight="1" x14ac:dyDescent="0.2">
      <c r="A227" s="2912"/>
      <c r="B227" s="3188" t="s">
        <v>268</v>
      </c>
      <c r="C227" s="3189"/>
      <c r="D227" s="732">
        <f t="shared" si="147"/>
        <v>3</v>
      </c>
      <c r="E227" s="733">
        <f t="shared" si="150"/>
        <v>1</v>
      </c>
      <c r="F227" s="734">
        <f t="shared" si="151"/>
        <v>2</v>
      </c>
      <c r="G227" s="742">
        <v>0</v>
      </c>
      <c r="H227" s="743">
        <v>0</v>
      </c>
      <c r="I227" s="744">
        <v>0</v>
      </c>
      <c r="J227" s="743">
        <v>0</v>
      </c>
      <c r="K227" s="744">
        <v>0</v>
      </c>
      <c r="L227" s="743">
        <v>0</v>
      </c>
      <c r="M227" s="744">
        <v>0</v>
      </c>
      <c r="N227" s="743">
        <v>0</v>
      </c>
      <c r="O227" s="744">
        <v>0</v>
      </c>
      <c r="P227" s="743">
        <v>0</v>
      </c>
      <c r="Q227" s="744">
        <v>0</v>
      </c>
      <c r="R227" s="743">
        <v>0</v>
      </c>
      <c r="S227" s="744">
        <v>0</v>
      </c>
      <c r="T227" s="743">
        <v>0</v>
      </c>
      <c r="U227" s="744">
        <v>0</v>
      </c>
      <c r="V227" s="745">
        <v>0</v>
      </c>
      <c r="W227" s="744">
        <v>0</v>
      </c>
      <c r="X227" s="745">
        <v>0</v>
      </c>
      <c r="Y227" s="744">
        <v>0</v>
      </c>
      <c r="Z227" s="745">
        <v>0</v>
      </c>
      <c r="AA227" s="744">
        <v>0</v>
      </c>
      <c r="AB227" s="745">
        <v>0</v>
      </c>
      <c r="AC227" s="744">
        <v>0</v>
      </c>
      <c r="AD227" s="745">
        <v>1</v>
      </c>
      <c r="AE227" s="744">
        <v>0</v>
      </c>
      <c r="AF227" s="745">
        <v>0</v>
      </c>
      <c r="AG227" s="744">
        <v>1</v>
      </c>
      <c r="AH227" s="745">
        <v>0</v>
      </c>
      <c r="AI227" s="744">
        <v>0</v>
      </c>
      <c r="AJ227" s="745">
        <v>1</v>
      </c>
      <c r="AK227" s="744">
        <v>0</v>
      </c>
      <c r="AL227" s="745">
        <v>0</v>
      </c>
      <c r="AM227" s="744">
        <v>0</v>
      </c>
      <c r="AN227" s="745">
        <v>0</v>
      </c>
      <c r="AO227" s="746">
        <v>0</v>
      </c>
      <c r="AP227" s="747"/>
      <c r="AQ227" s="748"/>
      <c r="AR227" s="749"/>
      <c r="AS227" s="749"/>
      <c r="AT227" s="744">
        <v>0</v>
      </c>
      <c r="AU227" s="750">
        <v>0</v>
      </c>
      <c r="AV227" s="750">
        <v>0</v>
      </c>
      <c r="AW227" s="743">
        <v>0</v>
      </c>
      <c r="AX227" s="671" t="str">
        <f t="shared" si="148"/>
        <v/>
      </c>
      <c r="BT227" s="3"/>
      <c r="BU227" s="3"/>
      <c r="BV227" s="4"/>
      <c r="BW227" s="4"/>
      <c r="CA227" s="31" t="str">
        <f t="shared" si="152"/>
        <v/>
      </c>
      <c r="CB227" s="31"/>
      <c r="CC227" s="31" t="str">
        <f t="shared" si="149"/>
        <v/>
      </c>
      <c r="CD227" s="31" t="str">
        <f t="shared" si="154"/>
        <v/>
      </c>
      <c r="CE227" s="31" t="str">
        <f t="shared" si="155"/>
        <v/>
      </c>
      <c r="CF227" s="31" t="str">
        <f t="shared" si="156"/>
        <v/>
      </c>
      <c r="CG227" s="31" t="str">
        <f t="shared" si="157"/>
        <v/>
      </c>
      <c r="CH227" s="32">
        <f t="shared" si="158"/>
        <v>0</v>
      </c>
      <c r="CI227" s="32"/>
      <c r="CJ227" s="32"/>
      <c r="CK227" s="32">
        <f t="shared" si="161"/>
        <v>0</v>
      </c>
      <c r="CL227" s="32">
        <f t="shared" si="162"/>
        <v>0</v>
      </c>
      <c r="CM227" s="32">
        <f t="shared" si="162"/>
        <v>0</v>
      </c>
      <c r="CN227" s="32">
        <f t="shared" si="162"/>
        <v>0</v>
      </c>
    </row>
    <row r="228" spans="1:92" ht="16.350000000000001" customHeight="1" x14ac:dyDescent="0.2">
      <c r="A228" s="3201"/>
      <c r="B228" s="3913" t="s">
        <v>269</v>
      </c>
      <c r="C228" s="3913"/>
      <c r="D228" s="751">
        <f t="shared" si="147"/>
        <v>0</v>
      </c>
      <c r="E228" s="752">
        <f t="shared" si="150"/>
        <v>0</v>
      </c>
      <c r="F228" s="753">
        <f t="shared" si="151"/>
        <v>0</v>
      </c>
      <c r="G228" s="725">
        <v>0</v>
      </c>
      <c r="H228" s="726">
        <v>0</v>
      </c>
      <c r="I228" s="727">
        <v>0</v>
      </c>
      <c r="J228" s="726">
        <v>0</v>
      </c>
      <c r="K228" s="727">
        <v>0</v>
      </c>
      <c r="L228" s="726">
        <v>0</v>
      </c>
      <c r="M228" s="727">
        <v>0</v>
      </c>
      <c r="N228" s="726">
        <v>0</v>
      </c>
      <c r="O228" s="727">
        <v>0</v>
      </c>
      <c r="P228" s="726">
        <v>0</v>
      </c>
      <c r="Q228" s="727">
        <v>0</v>
      </c>
      <c r="R228" s="726">
        <v>0</v>
      </c>
      <c r="S228" s="727">
        <v>0</v>
      </c>
      <c r="T228" s="726">
        <v>0</v>
      </c>
      <c r="U228" s="727">
        <v>0</v>
      </c>
      <c r="V228" s="728">
        <v>0</v>
      </c>
      <c r="W228" s="727">
        <v>0</v>
      </c>
      <c r="X228" s="728">
        <v>0</v>
      </c>
      <c r="Y228" s="727">
        <v>0</v>
      </c>
      <c r="Z228" s="728">
        <v>0</v>
      </c>
      <c r="AA228" s="727">
        <v>0</v>
      </c>
      <c r="AB228" s="728">
        <v>0</v>
      </c>
      <c r="AC228" s="727">
        <v>0</v>
      </c>
      <c r="AD228" s="728">
        <v>0</v>
      </c>
      <c r="AE228" s="727">
        <v>0</v>
      </c>
      <c r="AF228" s="728">
        <v>0</v>
      </c>
      <c r="AG228" s="727">
        <v>0</v>
      </c>
      <c r="AH228" s="728">
        <v>0</v>
      </c>
      <c r="AI228" s="727">
        <v>0</v>
      </c>
      <c r="AJ228" s="728">
        <v>0</v>
      </c>
      <c r="AK228" s="727">
        <v>0</v>
      </c>
      <c r="AL228" s="728">
        <v>0</v>
      </c>
      <c r="AM228" s="727">
        <v>0</v>
      </c>
      <c r="AN228" s="728">
        <v>0</v>
      </c>
      <c r="AO228" s="729">
        <v>0</v>
      </c>
      <c r="AP228" s="730"/>
      <c r="AQ228" s="754"/>
      <c r="AR228" s="755"/>
      <c r="AS228" s="755"/>
      <c r="AT228" s="727">
        <v>0</v>
      </c>
      <c r="AU228" s="731">
        <v>0</v>
      </c>
      <c r="AV228" s="731">
        <v>0</v>
      </c>
      <c r="AW228" s="726">
        <v>0</v>
      </c>
      <c r="AX228" s="671" t="str">
        <f t="shared" si="148"/>
        <v/>
      </c>
      <c r="BT228" s="3"/>
      <c r="BU228" s="3"/>
      <c r="BV228" s="4"/>
      <c r="BW228" s="4"/>
      <c r="CA228" s="31" t="str">
        <f t="shared" si="152"/>
        <v/>
      </c>
      <c r="CB228" s="31"/>
      <c r="CC228" s="31" t="str">
        <f t="shared" si="149"/>
        <v/>
      </c>
      <c r="CD228" s="31" t="str">
        <f t="shared" si="154"/>
        <v/>
      </c>
      <c r="CE228" s="31" t="str">
        <f t="shared" si="155"/>
        <v/>
      </c>
      <c r="CF228" s="31" t="str">
        <f t="shared" si="156"/>
        <v/>
      </c>
      <c r="CG228" s="31" t="str">
        <f t="shared" si="157"/>
        <v/>
      </c>
      <c r="CH228" s="32">
        <f t="shared" si="158"/>
        <v>0</v>
      </c>
      <c r="CI228" s="32"/>
      <c r="CJ228" s="32"/>
      <c r="CK228" s="32">
        <f t="shared" si="161"/>
        <v>0</v>
      </c>
      <c r="CL228" s="32">
        <f t="shared" si="162"/>
        <v>0</v>
      </c>
      <c r="CM228" s="32">
        <f t="shared" si="162"/>
        <v>0</v>
      </c>
      <c r="CN228" s="32">
        <f t="shared" si="162"/>
        <v>0</v>
      </c>
    </row>
    <row r="229" spans="1:92" ht="16.350000000000001" customHeight="1" x14ac:dyDescent="0.2">
      <c r="A229" s="3893" t="s">
        <v>99</v>
      </c>
      <c r="B229" s="3184" t="s">
        <v>264</v>
      </c>
      <c r="C229" s="3184"/>
      <c r="D229" s="1050">
        <f t="shared" si="147"/>
        <v>35</v>
      </c>
      <c r="E229" s="485">
        <f t="shared" si="150"/>
        <v>17</v>
      </c>
      <c r="F229" s="990">
        <f t="shared" si="151"/>
        <v>18</v>
      </c>
      <c r="G229" s="1060">
        <v>0</v>
      </c>
      <c r="H229" s="459">
        <v>0</v>
      </c>
      <c r="I229" s="989">
        <v>0</v>
      </c>
      <c r="J229" s="459">
        <v>0</v>
      </c>
      <c r="K229" s="989">
        <v>0</v>
      </c>
      <c r="L229" s="459">
        <v>1</v>
      </c>
      <c r="M229" s="989">
        <v>1</v>
      </c>
      <c r="N229" s="459">
        <v>0</v>
      </c>
      <c r="O229" s="989">
        <v>0</v>
      </c>
      <c r="P229" s="459">
        <v>0</v>
      </c>
      <c r="Q229" s="989">
        <v>0</v>
      </c>
      <c r="R229" s="459">
        <v>0</v>
      </c>
      <c r="S229" s="989">
        <v>1</v>
      </c>
      <c r="T229" s="459">
        <v>0</v>
      </c>
      <c r="U229" s="989">
        <v>0</v>
      </c>
      <c r="V229" s="1061">
        <v>0</v>
      </c>
      <c r="W229" s="989">
        <v>2</v>
      </c>
      <c r="X229" s="1061">
        <v>0</v>
      </c>
      <c r="Y229" s="989">
        <v>5</v>
      </c>
      <c r="Z229" s="1061">
        <v>4</v>
      </c>
      <c r="AA229" s="989">
        <v>2</v>
      </c>
      <c r="AB229" s="1061">
        <v>7</v>
      </c>
      <c r="AC229" s="989">
        <v>1</v>
      </c>
      <c r="AD229" s="1061">
        <v>2</v>
      </c>
      <c r="AE229" s="989">
        <v>0</v>
      </c>
      <c r="AF229" s="1061">
        <v>1</v>
      </c>
      <c r="AG229" s="989">
        <v>2</v>
      </c>
      <c r="AH229" s="1061">
        <v>2</v>
      </c>
      <c r="AI229" s="989">
        <v>2</v>
      </c>
      <c r="AJ229" s="1061">
        <v>0</v>
      </c>
      <c r="AK229" s="989">
        <v>1</v>
      </c>
      <c r="AL229" s="1061">
        <v>0</v>
      </c>
      <c r="AM229" s="989">
        <v>0</v>
      </c>
      <c r="AN229" s="1061">
        <v>1</v>
      </c>
      <c r="AO229" s="471">
        <v>0</v>
      </c>
      <c r="AP229" s="472"/>
      <c r="AQ229" s="1060"/>
      <c r="AR229" s="473"/>
      <c r="AS229" s="1060">
        <v>9</v>
      </c>
      <c r="AT229" s="469">
        <v>0</v>
      </c>
      <c r="AU229" s="473">
        <v>0</v>
      </c>
      <c r="AV229" s="473">
        <v>0</v>
      </c>
      <c r="AW229" s="468">
        <v>0</v>
      </c>
      <c r="AX229" s="671" t="str">
        <f t="shared" si="148"/>
        <v/>
      </c>
      <c r="BT229" s="3"/>
      <c r="BU229" s="3"/>
      <c r="BV229" s="4"/>
      <c r="BW229" s="4"/>
      <c r="CA229" s="31" t="str">
        <f t="shared" si="152"/>
        <v/>
      </c>
      <c r="CB229" s="31" t="str">
        <f t="shared" si="153"/>
        <v/>
      </c>
      <c r="CC229" s="31" t="str">
        <f t="shared" si="149"/>
        <v/>
      </c>
      <c r="CD229" s="31" t="str">
        <f t="shared" si="154"/>
        <v/>
      </c>
      <c r="CE229" s="31" t="str">
        <f t="shared" si="155"/>
        <v/>
      </c>
      <c r="CF229" s="31" t="str">
        <f t="shared" si="156"/>
        <v/>
      </c>
      <c r="CG229" s="31" t="str">
        <f t="shared" si="157"/>
        <v/>
      </c>
      <c r="CH229" s="32">
        <f t="shared" si="158"/>
        <v>0</v>
      </c>
      <c r="CI229" s="32">
        <f t="shared" si="159"/>
        <v>0</v>
      </c>
      <c r="CJ229" s="32">
        <f t="shared" si="160"/>
        <v>0</v>
      </c>
      <c r="CK229" s="32">
        <f t="shared" si="161"/>
        <v>0</v>
      </c>
      <c r="CL229" s="32">
        <f t="shared" si="162"/>
        <v>0</v>
      </c>
      <c r="CM229" s="32">
        <f t="shared" si="162"/>
        <v>0</v>
      </c>
      <c r="CN229" s="32">
        <f t="shared" si="162"/>
        <v>0</v>
      </c>
    </row>
    <row r="230" spans="1:92" ht="16.350000000000001" customHeight="1" x14ac:dyDescent="0.2">
      <c r="A230" s="2912"/>
      <c r="B230" s="3185" t="s">
        <v>265</v>
      </c>
      <c r="C230" s="3185"/>
      <c r="D230" s="732">
        <f t="shared" si="147"/>
        <v>88</v>
      </c>
      <c r="E230" s="733">
        <f t="shared" si="150"/>
        <v>33</v>
      </c>
      <c r="F230" s="734">
        <f t="shared" si="151"/>
        <v>55</v>
      </c>
      <c r="G230" s="735">
        <v>0</v>
      </c>
      <c r="H230" s="736">
        <v>1</v>
      </c>
      <c r="I230" s="737">
        <v>0</v>
      </c>
      <c r="J230" s="736">
        <v>0</v>
      </c>
      <c r="K230" s="737">
        <v>1</v>
      </c>
      <c r="L230" s="736">
        <v>1</v>
      </c>
      <c r="M230" s="737">
        <v>0</v>
      </c>
      <c r="N230" s="736">
        <v>1</v>
      </c>
      <c r="O230" s="737">
        <v>0</v>
      </c>
      <c r="P230" s="736">
        <v>0</v>
      </c>
      <c r="Q230" s="737">
        <v>0</v>
      </c>
      <c r="R230" s="736">
        <v>0</v>
      </c>
      <c r="S230" s="737">
        <v>0</v>
      </c>
      <c r="T230" s="736">
        <v>0</v>
      </c>
      <c r="U230" s="737">
        <v>1</v>
      </c>
      <c r="V230" s="738">
        <v>1</v>
      </c>
      <c r="W230" s="737">
        <v>1</v>
      </c>
      <c r="X230" s="738">
        <v>4</v>
      </c>
      <c r="Y230" s="737">
        <v>13</v>
      </c>
      <c r="Z230" s="738">
        <v>8</v>
      </c>
      <c r="AA230" s="737">
        <v>2</v>
      </c>
      <c r="AB230" s="738">
        <v>9</v>
      </c>
      <c r="AC230" s="737">
        <v>6</v>
      </c>
      <c r="AD230" s="738">
        <v>11</v>
      </c>
      <c r="AE230" s="737">
        <v>0</v>
      </c>
      <c r="AF230" s="738">
        <v>5</v>
      </c>
      <c r="AG230" s="737">
        <v>4</v>
      </c>
      <c r="AH230" s="738">
        <v>12</v>
      </c>
      <c r="AI230" s="737">
        <v>1</v>
      </c>
      <c r="AJ230" s="738">
        <v>1</v>
      </c>
      <c r="AK230" s="737">
        <v>2</v>
      </c>
      <c r="AL230" s="738">
        <v>1</v>
      </c>
      <c r="AM230" s="737">
        <v>2</v>
      </c>
      <c r="AN230" s="738">
        <v>0</v>
      </c>
      <c r="AO230" s="739">
        <v>0</v>
      </c>
      <c r="AP230" s="740"/>
      <c r="AQ230" s="720"/>
      <c r="AR230" s="756"/>
      <c r="AS230" s="467">
        <v>7</v>
      </c>
      <c r="AT230" s="737">
        <v>0</v>
      </c>
      <c r="AU230" s="741">
        <v>0</v>
      </c>
      <c r="AV230" s="741">
        <v>0</v>
      </c>
      <c r="AW230" s="736">
        <v>0</v>
      </c>
      <c r="AX230" s="671" t="str">
        <f t="shared" si="148"/>
        <v/>
      </c>
      <c r="BT230" s="3"/>
      <c r="BU230" s="3"/>
      <c r="BV230" s="4"/>
      <c r="BW230" s="4"/>
      <c r="CA230" s="31" t="str">
        <f t="shared" si="152"/>
        <v/>
      </c>
      <c r="CB230" s="31"/>
      <c r="CC230" s="31" t="str">
        <f t="shared" si="149"/>
        <v/>
      </c>
      <c r="CD230" s="31" t="str">
        <f t="shared" si="154"/>
        <v/>
      </c>
      <c r="CE230" s="31" t="str">
        <f t="shared" si="155"/>
        <v/>
      </c>
      <c r="CF230" s="31" t="str">
        <f t="shared" si="156"/>
        <v/>
      </c>
      <c r="CG230" s="31" t="str">
        <f t="shared" si="157"/>
        <v/>
      </c>
      <c r="CH230" s="32">
        <f t="shared" si="158"/>
        <v>0</v>
      </c>
      <c r="CI230" s="32"/>
      <c r="CJ230" s="32"/>
      <c r="CK230" s="32">
        <f t="shared" si="161"/>
        <v>0</v>
      </c>
      <c r="CL230" s="32">
        <f t="shared" si="162"/>
        <v>0</v>
      </c>
      <c r="CM230" s="32">
        <f t="shared" si="162"/>
        <v>0</v>
      </c>
      <c r="CN230" s="32">
        <f t="shared" si="162"/>
        <v>0</v>
      </c>
    </row>
    <row r="231" spans="1:92" ht="16.350000000000001" customHeight="1" x14ac:dyDescent="0.2">
      <c r="A231" s="2912"/>
      <c r="B231" s="3185" t="s">
        <v>266</v>
      </c>
      <c r="C231" s="3185"/>
      <c r="D231" s="732">
        <f t="shared" si="147"/>
        <v>34</v>
      </c>
      <c r="E231" s="733">
        <f t="shared" si="150"/>
        <v>16</v>
      </c>
      <c r="F231" s="734">
        <f t="shared" si="151"/>
        <v>18</v>
      </c>
      <c r="G231" s="735">
        <v>0</v>
      </c>
      <c r="H231" s="736">
        <v>0</v>
      </c>
      <c r="I231" s="737">
        <v>0</v>
      </c>
      <c r="J231" s="736">
        <v>0</v>
      </c>
      <c r="K231" s="737">
        <v>0</v>
      </c>
      <c r="L231" s="736">
        <v>1</v>
      </c>
      <c r="M231" s="737">
        <v>1</v>
      </c>
      <c r="N231" s="736">
        <v>0</v>
      </c>
      <c r="O231" s="737">
        <v>0</v>
      </c>
      <c r="P231" s="736">
        <v>0</v>
      </c>
      <c r="Q231" s="737">
        <v>0</v>
      </c>
      <c r="R231" s="736">
        <v>0</v>
      </c>
      <c r="S231" s="737">
        <v>1</v>
      </c>
      <c r="T231" s="736">
        <v>0</v>
      </c>
      <c r="U231" s="737">
        <v>0</v>
      </c>
      <c r="V231" s="738">
        <v>0</v>
      </c>
      <c r="W231" s="737">
        <v>2</v>
      </c>
      <c r="X231" s="738">
        <v>0</v>
      </c>
      <c r="Y231" s="737">
        <v>6</v>
      </c>
      <c r="Z231" s="738">
        <v>2</v>
      </c>
      <c r="AA231" s="737">
        <v>2</v>
      </c>
      <c r="AB231" s="738">
        <v>7</v>
      </c>
      <c r="AC231" s="737">
        <v>2</v>
      </c>
      <c r="AD231" s="738">
        <v>2</v>
      </c>
      <c r="AE231" s="737">
        <v>0</v>
      </c>
      <c r="AF231" s="738">
        <v>3</v>
      </c>
      <c r="AG231" s="737">
        <v>0</v>
      </c>
      <c r="AH231" s="738">
        <v>2</v>
      </c>
      <c r="AI231" s="737">
        <v>2</v>
      </c>
      <c r="AJ231" s="738">
        <v>0</v>
      </c>
      <c r="AK231" s="737">
        <v>0</v>
      </c>
      <c r="AL231" s="738">
        <v>0</v>
      </c>
      <c r="AM231" s="737">
        <v>0</v>
      </c>
      <c r="AN231" s="738">
        <v>1</v>
      </c>
      <c r="AO231" s="739">
        <v>0</v>
      </c>
      <c r="AP231" s="740"/>
      <c r="AQ231" s="720"/>
      <c r="AR231" s="756"/>
      <c r="AS231" s="756"/>
      <c r="AT231" s="737">
        <v>0</v>
      </c>
      <c r="AU231" s="741">
        <v>0</v>
      </c>
      <c r="AV231" s="741">
        <v>0</v>
      </c>
      <c r="AW231" s="736">
        <v>0</v>
      </c>
      <c r="AX231" s="671" t="str">
        <f t="shared" si="148"/>
        <v/>
      </c>
      <c r="BT231" s="3"/>
      <c r="BU231" s="3"/>
      <c r="BV231" s="4"/>
      <c r="BW231" s="4"/>
      <c r="CA231" s="31" t="str">
        <f t="shared" si="152"/>
        <v/>
      </c>
      <c r="CB231" s="31"/>
      <c r="CC231" s="31" t="str">
        <f t="shared" si="149"/>
        <v/>
      </c>
      <c r="CD231" s="31" t="str">
        <f t="shared" si="154"/>
        <v/>
      </c>
      <c r="CE231" s="31" t="str">
        <f t="shared" si="155"/>
        <v/>
      </c>
      <c r="CF231" s="31" t="str">
        <f t="shared" si="156"/>
        <v/>
      </c>
      <c r="CG231" s="31" t="str">
        <f t="shared" si="157"/>
        <v/>
      </c>
      <c r="CH231" s="32">
        <f t="shared" si="158"/>
        <v>0</v>
      </c>
      <c r="CI231" s="32"/>
      <c r="CJ231" s="32"/>
      <c r="CK231" s="32">
        <f t="shared" si="161"/>
        <v>0</v>
      </c>
      <c r="CL231" s="32">
        <f t="shared" si="162"/>
        <v>0</v>
      </c>
      <c r="CM231" s="32">
        <f t="shared" si="162"/>
        <v>0</v>
      </c>
      <c r="CN231" s="32">
        <f t="shared" si="162"/>
        <v>0</v>
      </c>
    </row>
    <row r="232" spans="1:92" ht="16.350000000000001" customHeight="1" x14ac:dyDescent="0.2">
      <c r="A232" s="2912"/>
      <c r="B232" s="3188" t="s">
        <v>267</v>
      </c>
      <c r="C232" s="3189"/>
      <c r="D232" s="732">
        <f t="shared" si="147"/>
        <v>39</v>
      </c>
      <c r="E232" s="733">
        <f t="shared" si="150"/>
        <v>15</v>
      </c>
      <c r="F232" s="734">
        <f t="shared" si="151"/>
        <v>24</v>
      </c>
      <c r="G232" s="742">
        <v>0</v>
      </c>
      <c r="H232" s="743">
        <v>0</v>
      </c>
      <c r="I232" s="744">
        <v>0</v>
      </c>
      <c r="J232" s="743">
        <v>0</v>
      </c>
      <c r="K232" s="744">
        <v>0</v>
      </c>
      <c r="L232" s="743">
        <v>0</v>
      </c>
      <c r="M232" s="744">
        <v>0</v>
      </c>
      <c r="N232" s="743">
        <v>0</v>
      </c>
      <c r="O232" s="744">
        <v>0</v>
      </c>
      <c r="P232" s="743">
        <v>0</v>
      </c>
      <c r="Q232" s="744">
        <v>0</v>
      </c>
      <c r="R232" s="743">
        <v>0</v>
      </c>
      <c r="S232" s="744">
        <v>0</v>
      </c>
      <c r="T232" s="743">
        <v>0</v>
      </c>
      <c r="U232" s="744">
        <v>1</v>
      </c>
      <c r="V232" s="745">
        <v>1</v>
      </c>
      <c r="W232" s="744">
        <v>1</v>
      </c>
      <c r="X232" s="745">
        <v>3</v>
      </c>
      <c r="Y232" s="744">
        <v>7</v>
      </c>
      <c r="Z232" s="745">
        <v>5</v>
      </c>
      <c r="AA232" s="744">
        <v>0</v>
      </c>
      <c r="AB232" s="745">
        <v>4</v>
      </c>
      <c r="AC232" s="744">
        <v>4</v>
      </c>
      <c r="AD232" s="745">
        <v>7</v>
      </c>
      <c r="AE232" s="744">
        <v>0</v>
      </c>
      <c r="AF232" s="745">
        <v>1</v>
      </c>
      <c r="AG232" s="744">
        <v>2</v>
      </c>
      <c r="AH232" s="745">
        <v>3</v>
      </c>
      <c r="AI232" s="744">
        <v>0</v>
      </c>
      <c r="AJ232" s="745">
        <v>0</v>
      </c>
      <c r="AK232" s="744">
        <v>0</v>
      </c>
      <c r="AL232" s="745">
        <v>0</v>
      </c>
      <c r="AM232" s="744">
        <v>0</v>
      </c>
      <c r="AN232" s="745">
        <v>0</v>
      </c>
      <c r="AO232" s="746">
        <v>0</v>
      </c>
      <c r="AP232" s="747"/>
      <c r="AQ232" s="720"/>
      <c r="AR232" s="756"/>
      <c r="AS232" s="756"/>
      <c r="AT232" s="744">
        <v>0</v>
      </c>
      <c r="AU232" s="750">
        <v>0</v>
      </c>
      <c r="AV232" s="750">
        <v>0</v>
      </c>
      <c r="AW232" s="743">
        <v>0</v>
      </c>
      <c r="AX232" s="671" t="str">
        <f t="shared" si="148"/>
        <v/>
      </c>
      <c r="BT232" s="3"/>
      <c r="BU232" s="3"/>
      <c r="BV232" s="4"/>
      <c r="BW232" s="4"/>
      <c r="CA232" s="31" t="str">
        <f t="shared" si="152"/>
        <v/>
      </c>
      <c r="CB232" s="31"/>
      <c r="CC232" s="31" t="str">
        <f t="shared" si="149"/>
        <v/>
      </c>
      <c r="CD232" s="31" t="str">
        <f t="shared" si="154"/>
        <v/>
      </c>
      <c r="CE232" s="31" t="str">
        <f t="shared" si="155"/>
        <v/>
      </c>
      <c r="CF232" s="31" t="str">
        <f t="shared" si="156"/>
        <v/>
      </c>
      <c r="CG232" s="31" t="str">
        <f t="shared" si="157"/>
        <v/>
      </c>
      <c r="CH232" s="32">
        <f t="shared" si="158"/>
        <v>0</v>
      </c>
      <c r="CI232" s="32"/>
      <c r="CJ232" s="32"/>
      <c r="CK232" s="32">
        <f t="shared" si="161"/>
        <v>0</v>
      </c>
      <c r="CL232" s="32">
        <f t="shared" si="162"/>
        <v>0</v>
      </c>
      <c r="CM232" s="32">
        <f t="shared" si="162"/>
        <v>0</v>
      </c>
      <c r="CN232" s="32">
        <f t="shared" si="162"/>
        <v>0</v>
      </c>
    </row>
    <row r="233" spans="1:92" ht="16.350000000000001" customHeight="1" x14ac:dyDescent="0.2">
      <c r="A233" s="2912"/>
      <c r="B233" s="3188" t="s">
        <v>268</v>
      </c>
      <c r="C233" s="3189"/>
      <c r="D233" s="732">
        <f t="shared" si="147"/>
        <v>1</v>
      </c>
      <c r="E233" s="733">
        <f t="shared" si="150"/>
        <v>0</v>
      </c>
      <c r="F233" s="734">
        <f t="shared" si="151"/>
        <v>1</v>
      </c>
      <c r="G233" s="742">
        <v>0</v>
      </c>
      <c r="H233" s="743">
        <v>0</v>
      </c>
      <c r="I233" s="744">
        <v>0</v>
      </c>
      <c r="J233" s="743">
        <v>0</v>
      </c>
      <c r="K233" s="744">
        <v>0</v>
      </c>
      <c r="L233" s="743">
        <v>0</v>
      </c>
      <c r="M233" s="744">
        <v>0</v>
      </c>
      <c r="N233" s="743">
        <v>0</v>
      </c>
      <c r="O233" s="744">
        <v>0</v>
      </c>
      <c r="P233" s="743">
        <v>0</v>
      </c>
      <c r="Q233" s="744">
        <v>0</v>
      </c>
      <c r="R233" s="743">
        <v>0</v>
      </c>
      <c r="S233" s="744">
        <v>0</v>
      </c>
      <c r="T233" s="743">
        <v>0</v>
      </c>
      <c r="U233" s="744">
        <v>0</v>
      </c>
      <c r="V233" s="745">
        <v>0</v>
      </c>
      <c r="W233" s="744">
        <v>0</v>
      </c>
      <c r="X233" s="745">
        <v>0</v>
      </c>
      <c r="Y233" s="744">
        <v>0</v>
      </c>
      <c r="Z233" s="745">
        <v>0</v>
      </c>
      <c r="AA233" s="744">
        <v>0</v>
      </c>
      <c r="AB233" s="745">
        <v>0</v>
      </c>
      <c r="AC233" s="744">
        <v>0</v>
      </c>
      <c r="AD233" s="745">
        <v>1</v>
      </c>
      <c r="AE233" s="744">
        <v>0</v>
      </c>
      <c r="AF233" s="745">
        <v>0</v>
      </c>
      <c r="AG233" s="744">
        <v>0</v>
      </c>
      <c r="AH233" s="745">
        <v>0</v>
      </c>
      <c r="AI233" s="744">
        <v>0</v>
      </c>
      <c r="AJ233" s="745">
        <v>0</v>
      </c>
      <c r="AK233" s="744">
        <v>0</v>
      </c>
      <c r="AL233" s="745">
        <v>0</v>
      </c>
      <c r="AM233" s="744">
        <v>0</v>
      </c>
      <c r="AN233" s="745">
        <v>0</v>
      </c>
      <c r="AO233" s="746">
        <v>0</v>
      </c>
      <c r="AP233" s="747"/>
      <c r="AQ233" s="748"/>
      <c r="AR233" s="749"/>
      <c r="AS233" s="749"/>
      <c r="AT233" s="744">
        <v>0</v>
      </c>
      <c r="AU233" s="750">
        <v>0</v>
      </c>
      <c r="AV233" s="750">
        <v>0</v>
      </c>
      <c r="AW233" s="743">
        <v>0</v>
      </c>
      <c r="AX233" s="671" t="str">
        <f t="shared" si="148"/>
        <v/>
      </c>
      <c r="BT233" s="3"/>
      <c r="BU233" s="3"/>
      <c r="BV233" s="4"/>
      <c r="BW233" s="4"/>
      <c r="CA233" s="31" t="str">
        <f t="shared" si="152"/>
        <v/>
      </c>
      <c r="CB233" s="31"/>
      <c r="CC233" s="31" t="str">
        <f t="shared" si="149"/>
        <v/>
      </c>
      <c r="CD233" s="31" t="str">
        <f t="shared" si="154"/>
        <v/>
      </c>
      <c r="CE233" s="31" t="str">
        <f t="shared" si="155"/>
        <v/>
      </c>
      <c r="CF233" s="31" t="str">
        <f t="shared" si="156"/>
        <v/>
      </c>
      <c r="CG233" s="31" t="str">
        <f t="shared" si="157"/>
        <v/>
      </c>
      <c r="CH233" s="32">
        <f t="shared" si="158"/>
        <v>0</v>
      </c>
      <c r="CI233" s="32"/>
      <c r="CJ233" s="32"/>
      <c r="CK233" s="32">
        <f t="shared" si="161"/>
        <v>0</v>
      </c>
      <c r="CL233" s="32">
        <f t="shared" si="162"/>
        <v>0</v>
      </c>
      <c r="CM233" s="32">
        <f t="shared" si="162"/>
        <v>0</v>
      </c>
      <c r="CN233" s="32">
        <f t="shared" si="162"/>
        <v>0</v>
      </c>
    </row>
    <row r="234" spans="1:92" ht="16.350000000000001" customHeight="1" x14ac:dyDescent="0.2">
      <c r="A234" s="3201"/>
      <c r="B234" s="3913" t="s">
        <v>269</v>
      </c>
      <c r="C234" s="3913"/>
      <c r="D234" s="751">
        <f t="shared" si="147"/>
        <v>1</v>
      </c>
      <c r="E234" s="752">
        <f t="shared" si="150"/>
        <v>1</v>
      </c>
      <c r="F234" s="753">
        <f t="shared" si="151"/>
        <v>0</v>
      </c>
      <c r="G234" s="725">
        <v>0</v>
      </c>
      <c r="H234" s="726">
        <v>0</v>
      </c>
      <c r="I234" s="727">
        <v>0</v>
      </c>
      <c r="J234" s="726">
        <v>0</v>
      </c>
      <c r="K234" s="727">
        <v>0</v>
      </c>
      <c r="L234" s="726">
        <v>0</v>
      </c>
      <c r="M234" s="727">
        <v>0</v>
      </c>
      <c r="N234" s="726">
        <v>0</v>
      </c>
      <c r="O234" s="727">
        <v>0</v>
      </c>
      <c r="P234" s="726">
        <v>0</v>
      </c>
      <c r="Q234" s="727">
        <v>0</v>
      </c>
      <c r="R234" s="726">
        <v>0</v>
      </c>
      <c r="S234" s="727">
        <v>0</v>
      </c>
      <c r="T234" s="726">
        <v>0</v>
      </c>
      <c r="U234" s="727">
        <v>1</v>
      </c>
      <c r="V234" s="728">
        <v>0</v>
      </c>
      <c r="W234" s="727">
        <v>0</v>
      </c>
      <c r="X234" s="728">
        <v>0</v>
      </c>
      <c r="Y234" s="727">
        <v>0</v>
      </c>
      <c r="Z234" s="728">
        <v>0</v>
      </c>
      <c r="AA234" s="727">
        <v>0</v>
      </c>
      <c r="AB234" s="728">
        <v>0</v>
      </c>
      <c r="AC234" s="727">
        <v>0</v>
      </c>
      <c r="AD234" s="728">
        <v>0</v>
      </c>
      <c r="AE234" s="727">
        <v>0</v>
      </c>
      <c r="AF234" s="728">
        <v>0</v>
      </c>
      <c r="AG234" s="727">
        <v>0</v>
      </c>
      <c r="AH234" s="728">
        <v>0</v>
      </c>
      <c r="AI234" s="727">
        <v>0</v>
      </c>
      <c r="AJ234" s="728">
        <v>0</v>
      </c>
      <c r="AK234" s="727">
        <v>0</v>
      </c>
      <c r="AL234" s="728">
        <v>0</v>
      </c>
      <c r="AM234" s="727">
        <v>0</v>
      </c>
      <c r="AN234" s="728">
        <v>0</v>
      </c>
      <c r="AO234" s="729">
        <v>0</v>
      </c>
      <c r="AP234" s="730"/>
      <c r="AQ234" s="754"/>
      <c r="AR234" s="755"/>
      <c r="AS234" s="755"/>
      <c r="AT234" s="727">
        <v>0</v>
      </c>
      <c r="AU234" s="731">
        <v>0</v>
      </c>
      <c r="AV234" s="731">
        <v>0</v>
      </c>
      <c r="AW234" s="726">
        <v>0</v>
      </c>
      <c r="AX234" s="671" t="str">
        <f t="shared" si="148"/>
        <v/>
      </c>
      <c r="BT234" s="3"/>
      <c r="BU234" s="3"/>
      <c r="BV234" s="4"/>
      <c r="BW234" s="4"/>
      <c r="CA234" s="31" t="str">
        <f t="shared" si="152"/>
        <v/>
      </c>
      <c r="CB234" s="31"/>
      <c r="CC234" s="31" t="str">
        <f t="shared" si="149"/>
        <v/>
      </c>
      <c r="CD234" s="31" t="str">
        <f t="shared" si="154"/>
        <v/>
      </c>
      <c r="CE234" s="31" t="str">
        <f t="shared" si="155"/>
        <v/>
      </c>
      <c r="CF234" s="31" t="str">
        <f t="shared" si="156"/>
        <v/>
      </c>
      <c r="CG234" s="31" t="str">
        <f t="shared" si="157"/>
        <v/>
      </c>
      <c r="CH234" s="32">
        <f t="shared" si="158"/>
        <v>0</v>
      </c>
      <c r="CI234" s="32"/>
      <c r="CJ234" s="32"/>
      <c r="CK234" s="32">
        <f t="shared" si="161"/>
        <v>0</v>
      </c>
      <c r="CL234" s="32">
        <f t="shared" si="162"/>
        <v>0</v>
      </c>
      <c r="CM234" s="32">
        <f t="shared" si="162"/>
        <v>0</v>
      </c>
      <c r="CN234" s="32">
        <f t="shared" si="162"/>
        <v>0</v>
      </c>
    </row>
    <row r="235" spans="1:92" ht="16.350000000000001" customHeight="1" x14ac:dyDescent="0.2">
      <c r="A235" s="3893" t="s">
        <v>93</v>
      </c>
      <c r="B235" s="3184" t="s">
        <v>264</v>
      </c>
      <c r="C235" s="3184"/>
      <c r="D235" s="1050">
        <f t="shared" si="147"/>
        <v>39</v>
      </c>
      <c r="E235" s="485">
        <f t="shared" si="150"/>
        <v>10</v>
      </c>
      <c r="F235" s="990">
        <f t="shared" si="151"/>
        <v>29</v>
      </c>
      <c r="G235" s="1060">
        <v>0</v>
      </c>
      <c r="H235" s="459">
        <v>0</v>
      </c>
      <c r="I235" s="989">
        <v>0</v>
      </c>
      <c r="J235" s="459">
        <v>0</v>
      </c>
      <c r="K235" s="989">
        <v>0</v>
      </c>
      <c r="L235" s="459">
        <v>0</v>
      </c>
      <c r="M235" s="989">
        <v>0</v>
      </c>
      <c r="N235" s="459">
        <v>0</v>
      </c>
      <c r="O235" s="989">
        <v>0</v>
      </c>
      <c r="P235" s="459">
        <v>0</v>
      </c>
      <c r="Q235" s="989">
        <v>0</v>
      </c>
      <c r="R235" s="459">
        <v>0</v>
      </c>
      <c r="S235" s="989">
        <v>0</v>
      </c>
      <c r="T235" s="459">
        <v>0</v>
      </c>
      <c r="U235" s="989">
        <v>0</v>
      </c>
      <c r="V235" s="1061">
        <v>1</v>
      </c>
      <c r="W235" s="989">
        <v>1</v>
      </c>
      <c r="X235" s="1061">
        <v>0</v>
      </c>
      <c r="Y235" s="989">
        <v>0</v>
      </c>
      <c r="Z235" s="1061">
        <v>2</v>
      </c>
      <c r="AA235" s="989">
        <v>1</v>
      </c>
      <c r="AB235" s="1061">
        <v>2</v>
      </c>
      <c r="AC235" s="989">
        <v>2</v>
      </c>
      <c r="AD235" s="1061">
        <v>6</v>
      </c>
      <c r="AE235" s="989">
        <v>2</v>
      </c>
      <c r="AF235" s="1061">
        <v>8</v>
      </c>
      <c r="AG235" s="989">
        <v>2</v>
      </c>
      <c r="AH235" s="1061">
        <v>9</v>
      </c>
      <c r="AI235" s="989">
        <v>0</v>
      </c>
      <c r="AJ235" s="1061">
        <v>1</v>
      </c>
      <c r="AK235" s="989">
        <v>2</v>
      </c>
      <c r="AL235" s="1061">
        <v>0</v>
      </c>
      <c r="AM235" s="989">
        <v>0</v>
      </c>
      <c r="AN235" s="1061">
        <v>0</v>
      </c>
      <c r="AO235" s="471">
        <v>0</v>
      </c>
      <c r="AP235" s="472"/>
      <c r="AQ235" s="1060">
        <v>12</v>
      </c>
      <c r="AR235" s="473">
        <v>2</v>
      </c>
      <c r="AS235" s="1060">
        <v>9</v>
      </c>
      <c r="AT235" s="469">
        <v>0</v>
      </c>
      <c r="AU235" s="473">
        <v>0</v>
      </c>
      <c r="AV235" s="473">
        <v>0</v>
      </c>
      <c r="AW235" s="468">
        <v>0</v>
      </c>
      <c r="AX235" s="671" t="str">
        <f t="shared" si="148"/>
        <v/>
      </c>
      <c r="BT235" s="3"/>
      <c r="BU235" s="3"/>
      <c r="BV235" s="4"/>
      <c r="BW235" s="4"/>
      <c r="CA235" s="31" t="str">
        <f t="shared" si="152"/>
        <v/>
      </c>
      <c r="CB235" s="31" t="str">
        <f t="shared" si="153"/>
        <v/>
      </c>
      <c r="CC235" s="31" t="str">
        <f t="shared" si="149"/>
        <v/>
      </c>
      <c r="CD235" s="31" t="str">
        <f t="shared" si="154"/>
        <v/>
      </c>
      <c r="CE235" s="31" t="str">
        <f t="shared" si="155"/>
        <v/>
      </c>
      <c r="CF235" s="31" t="str">
        <f t="shared" si="156"/>
        <v/>
      </c>
      <c r="CG235" s="31" t="str">
        <f t="shared" si="157"/>
        <v/>
      </c>
      <c r="CH235" s="32">
        <f t="shared" si="158"/>
        <v>0</v>
      </c>
      <c r="CI235" s="32">
        <f t="shared" si="159"/>
        <v>0</v>
      </c>
      <c r="CJ235" s="32">
        <f t="shared" si="160"/>
        <v>0</v>
      </c>
      <c r="CK235" s="32">
        <f t="shared" si="161"/>
        <v>0</v>
      </c>
      <c r="CL235" s="32">
        <f t="shared" si="162"/>
        <v>0</v>
      </c>
      <c r="CM235" s="32">
        <f t="shared" si="162"/>
        <v>0</v>
      </c>
      <c r="CN235" s="32">
        <f t="shared" si="162"/>
        <v>0</v>
      </c>
    </row>
    <row r="236" spans="1:92" ht="16.350000000000001" customHeight="1" x14ac:dyDescent="0.2">
      <c r="A236" s="2912"/>
      <c r="B236" s="3185" t="s">
        <v>265</v>
      </c>
      <c r="C236" s="3185"/>
      <c r="D236" s="732">
        <f t="shared" si="147"/>
        <v>64</v>
      </c>
      <c r="E236" s="733">
        <f t="shared" si="150"/>
        <v>10</v>
      </c>
      <c r="F236" s="734">
        <f t="shared" si="151"/>
        <v>54</v>
      </c>
      <c r="G236" s="735">
        <v>0</v>
      </c>
      <c r="H236" s="736">
        <v>0</v>
      </c>
      <c r="I236" s="737">
        <v>0</v>
      </c>
      <c r="J236" s="736">
        <v>0</v>
      </c>
      <c r="K236" s="737">
        <v>0</v>
      </c>
      <c r="L236" s="736">
        <v>0</v>
      </c>
      <c r="M236" s="737">
        <v>0</v>
      </c>
      <c r="N236" s="736">
        <v>0</v>
      </c>
      <c r="O236" s="737">
        <v>0</v>
      </c>
      <c r="P236" s="736">
        <v>0</v>
      </c>
      <c r="Q236" s="737">
        <v>0</v>
      </c>
      <c r="R236" s="736">
        <v>0</v>
      </c>
      <c r="S236" s="737">
        <v>0</v>
      </c>
      <c r="T236" s="736">
        <v>0</v>
      </c>
      <c r="U236" s="737">
        <v>0</v>
      </c>
      <c r="V236" s="738">
        <v>0</v>
      </c>
      <c r="W236" s="737">
        <v>0</v>
      </c>
      <c r="X236" s="738">
        <v>2</v>
      </c>
      <c r="Y236" s="737">
        <v>2</v>
      </c>
      <c r="Z236" s="738">
        <v>0</v>
      </c>
      <c r="AA236" s="737">
        <v>1</v>
      </c>
      <c r="AB236" s="738">
        <v>6</v>
      </c>
      <c r="AC236" s="737">
        <v>0</v>
      </c>
      <c r="AD236" s="738">
        <v>14</v>
      </c>
      <c r="AE236" s="737">
        <v>3</v>
      </c>
      <c r="AF236" s="738">
        <v>16</v>
      </c>
      <c r="AG236" s="737">
        <v>3</v>
      </c>
      <c r="AH236" s="738">
        <v>12</v>
      </c>
      <c r="AI236" s="737">
        <v>0</v>
      </c>
      <c r="AJ236" s="738">
        <v>4</v>
      </c>
      <c r="AK236" s="737">
        <v>1</v>
      </c>
      <c r="AL236" s="738">
        <v>0</v>
      </c>
      <c r="AM236" s="737">
        <v>0</v>
      </c>
      <c r="AN236" s="738">
        <v>0</v>
      </c>
      <c r="AO236" s="739">
        <v>0</v>
      </c>
      <c r="AP236" s="740"/>
      <c r="AQ236" s="720"/>
      <c r="AR236" s="756"/>
      <c r="AS236" s="467">
        <v>15</v>
      </c>
      <c r="AT236" s="737">
        <v>0</v>
      </c>
      <c r="AU236" s="741">
        <v>0</v>
      </c>
      <c r="AV236" s="741">
        <v>0</v>
      </c>
      <c r="AW236" s="736">
        <v>0</v>
      </c>
      <c r="AX236" s="671" t="str">
        <f t="shared" si="148"/>
        <v/>
      </c>
      <c r="BT236" s="3"/>
      <c r="BU236" s="3"/>
      <c r="BV236" s="4"/>
      <c r="BW236" s="4"/>
      <c r="CA236" s="31" t="str">
        <f t="shared" si="152"/>
        <v/>
      </c>
      <c r="CB236" s="31"/>
      <c r="CC236" s="31" t="str">
        <f t="shared" si="149"/>
        <v/>
      </c>
      <c r="CD236" s="31" t="str">
        <f t="shared" si="154"/>
        <v/>
      </c>
      <c r="CE236" s="31" t="str">
        <f t="shared" si="155"/>
        <v/>
      </c>
      <c r="CF236" s="31" t="str">
        <f t="shared" si="156"/>
        <v/>
      </c>
      <c r="CG236" s="31" t="str">
        <f t="shared" si="157"/>
        <v/>
      </c>
      <c r="CH236" s="32">
        <f t="shared" si="158"/>
        <v>0</v>
      </c>
      <c r="CI236" s="32"/>
      <c r="CJ236" s="32"/>
      <c r="CK236" s="32">
        <f t="shared" si="161"/>
        <v>0</v>
      </c>
      <c r="CL236" s="32">
        <f t="shared" si="162"/>
        <v>0</v>
      </c>
      <c r="CM236" s="32">
        <f t="shared" si="162"/>
        <v>0</v>
      </c>
      <c r="CN236" s="32">
        <f t="shared" si="162"/>
        <v>0</v>
      </c>
    </row>
    <row r="237" spans="1:92" ht="16.350000000000001" customHeight="1" x14ac:dyDescent="0.2">
      <c r="A237" s="2912"/>
      <c r="B237" s="3188" t="s">
        <v>266</v>
      </c>
      <c r="C237" s="3189"/>
      <c r="D237" s="732">
        <f t="shared" si="147"/>
        <v>30</v>
      </c>
      <c r="E237" s="733">
        <f t="shared" si="150"/>
        <v>4</v>
      </c>
      <c r="F237" s="734">
        <f t="shared" si="151"/>
        <v>26</v>
      </c>
      <c r="G237" s="735">
        <v>0</v>
      </c>
      <c r="H237" s="736">
        <v>0</v>
      </c>
      <c r="I237" s="737">
        <v>0</v>
      </c>
      <c r="J237" s="736">
        <v>0</v>
      </c>
      <c r="K237" s="737">
        <v>0</v>
      </c>
      <c r="L237" s="736">
        <v>0</v>
      </c>
      <c r="M237" s="737">
        <v>0</v>
      </c>
      <c r="N237" s="736">
        <v>0</v>
      </c>
      <c r="O237" s="737">
        <v>0</v>
      </c>
      <c r="P237" s="736">
        <v>0</v>
      </c>
      <c r="Q237" s="737">
        <v>0</v>
      </c>
      <c r="R237" s="736">
        <v>0</v>
      </c>
      <c r="S237" s="737">
        <v>0</v>
      </c>
      <c r="T237" s="736">
        <v>0</v>
      </c>
      <c r="U237" s="737">
        <v>0</v>
      </c>
      <c r="V237" s="738">
        <v>0</v>
      </c>
      <c r="W237" s="737">
        <v>0</v>
      </c>
      <c r="X237" s="738">
        <v>0</v>
      </c>
      <c r="Y237" s="737">
        <v>0</v>
      </c>
      <c r="Z237" s="738">
        <v>1</v>
      </c>
      <c r="AA237" s="737">
        <v>0</v>
      </c>
      <c r="AB237" s="738">
        <v>2</v>
      </c>
      <c r="AC237" s="737">
        <v>0</v>
      </c>
      <c r="AD237" s="738">
        <v>5</v>
      </c>
      <c r="AE237" s="737">
        <v>2</v>
      </c>
      <c r="AF237" s="738">
        <v>10</v>
      </c>
      <c r="AG237" s="737">
        <v>1</v>
      </c>
      <c r="AH237" s="738">
        <v>7</v>
      </c>
      <c r="AI237" s="737">
        <v>0</v>
      </c>
      <c r="AJ237" s="738">
        <v>1</v>
      </c>
      <c r="AK237" s="737">
        <v>1</v>
      </c>
      <c r="AL237" s="738">
        <v>0</v>
      </c>
      <c r="AM237" s="737">
        <v>0</v>
      </c>
      <c r="AN237" s="738">
        <v>0</v>
      </c>
      <c r="AO237" s="739">
        <v>0</v>
      </c>
      <c r="AP237" s="740"/>
      <c r="AQ237" s="720"/>
      <c r="AR237" s="756"/>
      <c r="AS237" s="756"/>
      <c r="AT237" s="737">
        <v>0</v>
      </c>
      <c r="AU237" s="741">
        <v>0</v>
      </c>
      <c r="AV237" s="741">
        <v>0</v>
      </c>
      <c r="AW237" s="736">
        <v>0</v>
      </c>
      <c r="AX237" s="671" t="str">
        <f t="shared" si="148"/>
        <v/>
      </c>
      <c r="BT237" s="3"/>
      <c r="BU237" s="3"/>
      <c r="BV237" s="4"/>
      <c r="BW237" s="4"/>
      <c r="CA237" s="31" t="str">
        <f t="shared" si="152"/>
        <v/>
      </c>
      <c r="CB237" s="31"/>
      <c r="CC237" s="31" t="str">
        <f t="shared" si="149"/>
        <v/>
      </c>
      <c r="CD237" s="31" t="str">
        <f t="shared" si="154"/>
        <v/>
      </c>
      <c r="CE237" s="31" t="str">
        <f t="shared" si="155"/>
        <v/>
      </c>
      <c r="CF237" s="31" t="str">
        <f t="shared" si="156"/>
        <v/>
      </c>
      <c r="CG237" s="31" t="str">
        <f t="shared" si="157"/>
        <v/>
      </c>
      <c r="CH237" s="32">
        <f t="shared" si="158"/>
        <v>0</v>
      </c>
      <c r="CI237" s="32"/>
      <c r="CJ237" s="32"/>
      <c r="CK237" s="32">
        <f t="shared" si="161"/>
        <v>0</v>
      </c>
      <c r="CL237" s="32">
        <f t="shared" si="162"/>
        <v>0</v>
      </c>
      <c r="CM237" s="32">
        <f t="shared" si="162"/>
        <v>0</v>
      </c>
      <c r="CN237" s="32">
        <f t="shared" si="162"/>
        <v>0</v>
      </c>
    </row>
    <row r="238" spans="1:92" ht="16.350000000000001" customHeight="1" x14ac:dyDescent="0.2">
      <c r="A238" s="2912"/>
      <c r="B238" s="3185" t="s">
        <v>267</v>
      </c>
      <c r="C238" s="3185"/>
      <c r="D238" s="732">
        <f t="shared" si="147"/>
        <v>35</v>
      </c>
      <c r="E238" s="733">
        <f t="shared" si="150"/>
        <v>6</v>
      </c>
      <c r="F238" s="734">
        <f t="shared" si="151"/>
        <v>29</v>
      </c>
      <c r="G238" s="742">
        <v>0</v>
      </c>
      <c r="H238" s="743">
        <v>0</v>
      </c>
      <c r="I238" s="744">
        <v>0</v>
      </c>
      <c r="J238" s="743">
        <v>0</v>
      </c>
      <c r="K238" s="744">
        <v>0</v>
      </c>
      <c r="L238" s="743">
        <v>0</v>
      </c>
      <c r="M238" s="744">
        <v>0</v>
      </c>
      <c r="N238" s="743">
        <v>0</v>
      </c>
      <c r="O238" s="744">
        <v>0</v>
      </c>
      <c r="P238" s="743">
        <v>0</v>
      </c>
      <c r="Q238" s="744">
        <v>0</v>
      </c>
      <c r="R238" s="743">
        <v>0</v>
      </c>
      <c r="S238" s="744">
        <v>0</v>
      </c>
      <c r="T238" s="743">
        <v>0</v>
      </c>
      <c r="U238" s="744">
        <v>0</v>
      </c>
      <c r="V238" s="745">
        <v>0</v>
      </c>
      <c r="W238" s="744">
        <v>0</v>
      </c>
      <c r="X238" s="745">
        <v>0</v>
      </c>
      <c r="Y238" s="744">
        <v>2</v>
      </c>
      <c r="Z238" s="745">
        <v>1</v>
      </c>
      <c r="AA238" s="744">
        <v>1</v>
      </c>
      <c r="AB238" s="745">
        <v>3</v>
      </c>
      <c r="AC238" s="744">
        <v>0</v>
      </c>
      <c r="AD238" s="745">
        <v>8</v>
      </c>
      <c r="AE238" s="744">
        <v>1</v>
      </c>
      <c r="AF238" s="745">
        <v>8</v>
      </c>
      <c r="AG238" s="744">
        <v>1</v>
      </c>
      <c r="AH238" s="745">
        <v>8</v>
      </c>
      <c r="AI238" s="744">
        <v>0</v>
      </c>
      <c r="AJ238" s="745">
        <v>1</v>
      </c>
      <c r="AK238" s="744">
        <v>1</v>
      </c>
      <c r="AL238" s="745">
        <v>0</v>
      </c>
      <c r="AM238" s="744">
        <v>0</v>
      </c>
      <c r="AN238" s="745">
        <v>0</v>
      </c>
      <c r="AO238" s="746">
        <v>0</v>
      </c>
      <c r="AP238" s="747"/>
      <c r="AQ238" s="720"/>
      <c r="AR238" s="756"/>
      <c r="AS238" s="756"/>
      <c r="AT238" s="744">
        <v>0</v>
      </c>
      <c r="AU238" s="750">
        <v>0</v>
      </c>
      <c r="AV238" s="750">
        <v>0</v>
      </c>
      <c r="AW238" s="743">
        <v>0</v>
      </c>
      <c r="AX238" s="671" t="str">
        <f t="shared" si="148"/>
        <v/>
      </c>
      <c r="BT238" s="3"/>
      <c r="BU238" s="3"/>
      <c r="BV238" s="4"/>
      <c r="BW238" s="4"/>
      <c r="CA238" s="31" t="str">
        <f t="shared" si="152"/>
        <v/>
      </c>
      <c r="CB238" s="31"/>
      <c r="CC238" s="31" t="str">
        <f t="shared" si="149"/>
        <v/>
      </c>
      <c r="CD238" s="31" t="str">
        <f t="shared" si="154"/>
        <v/>
      </c>
      <c r="CE238" s="31" t="str">
        <f t="shared" si="155"/>
        <v/>
      </c>
      <c r="CF238" s="31" t="str">
        <f t="shared" si="156"/>
        <v/>
      </c>
      <c r="CG238" s="31" t="str">
        <f t="shared" si="157"/>
        <v/>
      </c>
      <c r="CH238" s="32">
        <f t="shared" si="158"/>
        <v>0</v>
      </c>
      <c r="CI238" s="32"/>
      <c r="CJ238" s="32"/>
      <c r="CK238" s="32">
        <f t="shared" si="161"/>
        <v>0</v>
      </c>
      <c r="CL238" s="32">
        <f t="shared" si="162"/>
        <v>0</v>
      </c>
      <c r="CM238" s="32">
        <f t="shared" si="162"/>
        <v>0</v>
      </c>
      <c r="CN238" s="32">
        <f t="shared" si="162"/>
        <v>0</v>
      </c>
    </row>
    <row r="239" spans="1:92" ht="16.350000000000001" customHeight="1" x14ac:dyDescent="0.2">
      <c r="A239" s="2912"/>
      <c r="B239" s="3188" t="s">
        <v>268</v>
      </c>
      <c r="C239" s="3189"/>
      <c r="D239" s="732">
        <f t="shared" si="147"/>
        <v>2</v>
      </c>
      <c r="E239" s="733">
        <f t="shared" si="150"/>
        <v>1</v>
      </c>
      <c r="F239" s="734">
        <f t="shared" si="151"/>
        <v>1</v>
      </c>
      <c r="G239" s="742">
        <v>0</v>
      </c>
      <c r="H239" s="743">
        <v>0</v>
      </c>
      <c r="I239" s="744">
        <v>0</v>
      </c>
      <c r="J239" s="743">
        <v>0</v>
      </c>
      <c r="K239" s="744">
        <v>0</v>
      </c>
      <c r="L239" s="743">
        <v>0</v>
      </c>
      <c r="M239" s="744">
        <v>0</v>
      </c>
      <c r="N239" s="743">
        <v>0</v>
      </c>
      <c r="O239" s="744">
        <v>0</v>
      </c>
      <c r="P239" s="743">
        <v>0</v>
      </c>
      <c r="Q239" s="744">
        <v>0</v>
      </c>
      <c r="R239" s="743">
        <v>0</v>
      </c>
      <c r="S239" s="744">
        <v>0</v>
      </c>
      <c r="T239" s="743">
        <v>0</v>
      </c>
      <c r="U239" s="744">
        <v>0</v>
      </c>
      <c r="V239" s="745">
        <v>0</v>
      </c>
      <c r="W239" s="744">
        <v>0</v>
      </c>
      <c r="X239" s="745">
        <v>0</v>
      </c>
      <c r="Y239" s="744">
        <v>0</v>
      </c>
      <c r="Z239" s="745">
        <v>0</v>
      </c>
      <c r="AA239" s="744">
        <v>0</v>
      </c>
      <c r="AB239" s="745">
        <v>1</v>
      </c>
      <c r="AC239" s="744">
        <v>0</v>
      </c>
      <c r="AD239" s="745">
        <v>0</v>
      </c>
      <c r="AE239" s="744">
        <v>0</v>
      </c>
      <c r="AF239" s="745">
        <v>0</v>
      </c>
      <c r="AG239" s="744">
        <v>0</v>
      </c>
      <c r="AH239" s="745">
        <v>0</v>
      </c>
      <c r="AI239" s="744">
        <v>0</v>
      </c>
      <c r="AJ239" s="745">
        <v>0</v>
      </c>
      <c r="AK239" s="744">
        <v>1</v>
      </c>
      <c r="AL239" s="745">
        <v>0</v>
      </c>
      <c r="AM239" s="744">
        <v>0</v>
      </c>
      <c r="AN239" s="745">
        <v>0</v>
      </c>
      <c r="AO239" s="746">
        <v>0</v>
      </c>
      <c r="AP239" s="747"/>
      <c r="AQ239" s="748"/>
      <c r="AR239" s="749"/>
      <c r="AS239" s="749"/>
      <c r="AT239" s="744">
        <v>0</v>
      </c>
      <c r="AU239" s="750">
        <v>0</v>
      </c>
      <c r="AV239" s="750">
        <v>0</v>
      </c>
      <c r="AW239" s="743">
        <v>0</v>
      </c>
      <c r="AX239" s="671" t="str">
        <f t="shared" si="148"/>
        <v/>
      </c>
      <c r="BT239" s="3"/>
      <c r="BU239" s="3"/>
      <c r="BV239" s="4"/>
      <c r="BW239" s="4"/>
      <c r="CA239" s="31" t="str">
        <f t="shared" si="152"/>
        <v/>
      </c>
      <c r="CB239" s="31"/>
      <c r="CC239" s="31" t="str">
        <f t="shared" si="149"/>
        <v/>
      </c>
      <c r="CD239" s="31" t="str">
        <f t="shared" si="154"/>
        <v/>
      </c>
      <c r="CE239" s="31" t="str">
        <f t="shared" si="155"/>
        <v/>
      </c>
      <c r="CF239" s="31" t="str">
        <f t="shared" si="156"/>
        <v/>
      </c>
      <c r="CG239" s="31" t="str">
        <f t="shared" si="157"/>
        <v/>
      </c>
      <c r="CH239" s="32">
        <f t="shared" si="158"/>
        <v>0</v>
      </c>
      <c r="CI239" s="32"/>
      <c r="CJ239" s="32"/>
      <c r="CK239" s="32">
        <f t="shared" si="161"/>
        <v>0</v>
      </c>
      <c r="CL239" s="32">
        <f t="shared" si="162"/>
        <v>0</v>
      </c>
      <c r="CM239" s="32">
        <f t="shared" si="162"/>
        <v>0</v>
      </c>
      <c r="CN239" s="32">
        <f t="shared" si="162"/>
        <v>0</v>
      </c>
    </row>
    <row r="240" spans="1:92" ht="16.350000000000001" customHeight="1" x14ac:dyDescent="0.2">
      <c r="A240" s="3201"/>
      <c r="B240" s="3202" t="s">
        <v>269</v>
      </c>
      <c r="C240" s="3202"/>
      <c r="D240" s="751">
        <f t="shared" si="147"/>
        <v>3</v>
      </c>
      <c r="E240" s="752">
        <f t="shared" si="150"/>
        <v>1</v>
      </c>
      <c r="F240" s="753">
        <f t="shared" si="151"/>
        <v>2</v>
      </c>
      <c r="G240" s="725">
        <v>0</v>
      </c>
      <c r="H240" s="726">
        <v>0</v>
      </c>
      <c r="I240" s="727">
        <v>0</v>
      </c>
      <c r="J240" s="726">
        <v>0</v>
      </c>
      <c r="K240" s="727">
        <v>0</v>
      </c>
      <c r="L240" s="726">
        <v>0</v>
      </c>
      <c r="M240" s="727">
        <v>0</v>
      </c>
      <c r="N240" s="726">
        <v>0</v>
      </c>
      <c r="O240" s="727">
        <v>0</v>
      </c>
      <c r="P240" s="726">
        <v>0</v>
      </c>
      <c r="Q240" s="727">
        <v>0</v>
      </c>
      <c r="R240" s="726">
        <v>0</v>
      </c>
      <c r="S240" s="727">
        <v>0</v>
      </c>
      <c r="T240" s="726">
        <v>0</v>
      </c>
      <c r="U240" s="727">
        <v>0</v>
      </c>
      <c r="V240" s="728">
        <v>0</v>
      </c>
      <c r="W240" s="727">
        <v>0</v>
      </c>
      <c r="X240" s="728">
        <v>0</v>
      </c>
      <c r="Y240" s="727">
        <v>0</v>
      </c>
      <c r="Z240" s="728">
        <v>0</v>
      </c>
      <c r="AA240" s="727">
        <v>0</v>
      </c>
      <c r="AB240" s="728">
        <v>0</v>
      </c>
      <c r="AC240" s="727">
        <v>0</v>
      </c>
      <c r="AD240" s="728">
        <v>0</v>
      </c>
      <c r="AE240" s="727">
        <v>0</v>
      </c>
      <c r="AF240" s="728">
        <v>1</v>
      </c>
      <c r="AG240" s="727">
        <v>1</v>
      </c>
      <c r="AH240" s="728">
        <v>1</v>
      </c>
      <c r="AI240" s="727">
        <v>0</v>
      </c>
      <c r="AJ240" s="728">
        <v>0</v>
      </c>
      <c r="AK240" s="727">
        <v>0</v>
      </c>
      <c r="AL240" s="728">
        <v>0</v>
      </c>
      <c r="AM240" s="727">
        <v>0</v>
      </c>
      <c r="AN240" s="728">
        <v>0</v>
      </c>
      <c r="AO240" s="729">
        <v>0</v>
      </c>
      <c r="AP240" s="730"/>
      <c r="AQ240" s="754"/>
      <c r="AR240" s="755"/>
      <c r="AS240" s="755"/>
      <c r="AT240" s="727">
        <v>0</v>
      </c>
      <c r="AU240" s="731">
        <v>0</v>
      </c>
      <c r="AV240" s="731">
        <v>0</v>
      </c>
      <c r="AW240" s="726">
        <v>0</v>
      </c>
      <c r="AX240" s="671" t="str">
        <f t="shared" si="148"/>
        <v/>
      </c>
      <c r="BT240" s="3"/>
      <c r="BU240" s="3"/>
      <c r="BV240" s="4"/>
      <c r="BW240" s="4"/>
      <c r="CA240" s="31" t="str">
        <f t="shared" si="152"/>
        <v/>
      </c>
      <c r="CB240" s="31"/>
      <c r="CC240" s="31" t="str">
        <f t="shared" si="149"/>
        <v/>
      </c>
      <c r="CD240" s="31" t="str">
        <f t="shared" si="154"/>
        <v/>
      </c>
      <c r="CE240" s="31" t="str">
        <f t="shared" si="155"/>
        <v/>
      </c>
      <c r="CF240" s="31" t="str">
        <f t="shared" si="156"/>
        <v/>
      </c>
      <c r="CG240" s="31" t="str">
        <f t="shared" si="157"/>
        <v/>
      </c>
      <c r="CH240" s="32">
        <f t="shared" si="158"/>
        <v>0</v>
      </c>
      <c r="CI240" s="32"/>
      <c r="CJ240" s="32"/>
      <c r="CK240" s="32">
        <f t="shared" si="161"/>
        <v>0</v>
      </c>
      <c r="CL240" s="32">
        <f t="shared" si="162"/>
        <v>0</v>
      </c>
      <c r="CM240" s="32">
        <f t="shared" si="162"/>
        <v>0</v>
      </c>
      <c r="CN240" s="32">
        <f t="shared" si="162"/>
        <v>0</v>
      </c>
    </row>
    <row r="241" spans="1:92" ht="16.350000000000001" customHeight="1" x14ac:dyDescent="0.2">
      <c r="A241" s="3893" t="s">
        <v>270</v>
      </c>
      <c r="B241" s="3184" t="s">
        <v>264</v>
      </c>
      <c r="C241" s="3184"/>
      <c r="D241" s="1050">
        <f>SUM(E241+F241)</f>
        <v>11</v>
      </c>
      <c r="E241" s="485">
        <f t="shared" ref="E241:E270" si="163">SUM(G241+I241+K241+M241+O241+Q241+S241+U241+W241+Y241+AA241+AC241+AE241+AG241+AI241+AK241+AM241)</f>
        <v>7</v>
      </c>
      <c r="F241" s="990">
        <f t="shared" si="151"/>
        <v>4</v>
      </c>
      <c r="G241" s="1060">
        <v>0</v>
      </c>
      <c r="H241" s="459">
        <v>0</v>
      </c>
      <c r="I241" s="989">
        <v>0</v>
      </c>
      <c r="J241" s="459">
        <v>0</v>
      </c>
      <c r="K241" s="989">
        <v>1</v>
      </c>
      <c r="L241" s="459">
        <v>0</v>
      </c>
      <c r="M241" s="989">
        <v>2</v>
      </c>
      <c r="N241" s="459">
        <v>0</v>
      </c>
      <c r="O241" s="989">
        <v>0</v>
      </c>
      <c r="P241" s="459">
        <v>0</v>
      </c>
      <c r="Q241" s="989">
        <v>2</v>
      </c>
      <c r="R241" s="459">
        <v>2</v>
      </c>
      <c r="S241" s="989">
        <v>1</v>
      </c>
      <c r="T241" s="459">
        <v>1</v>
      </c>
      <c r="U241" s="989">
        <v>0</v>
      </c>
      <c r="V241" s="459">
        <v>1</v>
      </c>
      <c r="W241" s="989">
        <v>0</v>
      </c>
      <c r="X241" s="459">
        <v>0</v>
      </c>
      <c r="Y241" s="989">
        <v>1</v>
      </c>
      <c r="Z241" s="459">
        <v>0</v>
      </c>
      <c r="AA241" s="989">
        <v>0</v>
      </c>
      <c r="AB241" s="459">
        <v>0</v>
      </c>
      <c r="AC241" s="989">
        <v>0</v>
      </c>
      <c r="AD241" s="459">
        <v>0</v>
      </c>
      <c r="AE241" s="989">
        <v>0</v>
      </c>
      <c r="AF241" s="459">
        <v>0</v>
      </c>
      <c r="AG241" s="989">
        <v>0</v>
      </c>
      <c r="AH241" s="459">
        <v>0</v>
      </c>
      <c r="AI241" s="989">
        <v>0</v>
      </c>
      <c r="AJ241" s="459">
        <v>0</v>
      </c>
      <c r="AK241" s="989">
        <v>0</v>
      </c>
      <c r="AL241" s="459">
        <v>0</v>
      </c>
      <c r="AM241" s="989">
        <v>0</v>
      </c>
      <c r="AN241" s="459">
        <v>0</v>
      </c>
      <c r="AO241" s="1062">
        <v>0</v>
      </c>
      <c r="AP241" s="488"/>
      <c r="AQ241" s="1060">
        <v>1</v>
      </c>
      <c r="AR241" s="473">
        <v>5</v>
      </c>
      <c r="AS241" s="1060">
        <v>6</v>
      </c>
      <c r="AT241" s="469">
        <v>0</v>
      </c>
      <c r="AU241" s="473">
        <v>0</v>
      </c>
      <c r="AV241" s="473">
        <v>0</v>
      </c>
      <c r="AW241" s="468">
        <v>0</v>
      </c>
      <c r="AX241" s="671" t="str">
        <f t="shared" si="148"/>
        <v/>
      </c>
      <c r="BT241" s="3"/>
      <c r="BU241" s="3"/>
      <c r="BV241" s="4"/>
      <c r="BW241" s="4"/>
      <c r="CA241" s="31" t="str">
        <f t="shared" si="152"/>
        <v/>
      </c>
      <c r="CB241" s="31" t="str">
        <f t="shared" si="153"/>
        <v/>
      </c>
      <c r="CC241" s="31" t="str">
        <f t="shared" si="149"/>
        <v/>
      </c>
      <c r="CD241" s="31" t="str">
        <f t="shared" si="154"/>
        <v/>
      </c>
      <c r="CE241" s="31" t="str">
        <f t="shared" si="155"/>
        <v/>
      </c>
      <c r="CF241" s="31" t="str">
        <f t="shared" si="156"/>
        <v/>
      </c>
      <c r="CG241" s="31" t="str">
        <f t="shared" si="157"/>
        <v/>
      </c>
      <c r="CH241" s="32"/>
      <c r="CI241" s="32">
        <f t="shared" si="159"/>
        <v>0</v>
      </c>
      <c r="CJ241" s="32">
        <f t="shared" si="160"/>
        <v>0</v>
      </c>
      <c r="CK241" s="32">
        <f t="shared" si="161"/>
        <v>0</v>
      </c>
      <c r="CL241" s="32">
        <f t="shared" si="162"/>
        <v>0</v>
      </c>
      <c r="CM241" s="32">
        <f t="shared" si="162"/>
        <v>0</v>
      </c>
      <c r="CN241" s="32">
        <f t="shared" si="162"/>
        <v>0</v>
      </c>
    </row>
    <row r="242" spans="1:92" ht="16.350000000000001" customHeight="1" x14ac:dyDescent="0.2">
      <c r="A242" s="2912"/>
      <c r="B242" s="3185" t="s">
        <v>265</v>
      </c>
      <c r="C242" s="3185"/>
      <c r="D242" s="732">
        <f t="shared" si="147"/>
        <v>49</v>
      </c>
      <c r="E242" s="733">
        <f t="shared" si="163"/>
        <v>32</v>
      </c>
      <c r="F242" s="734">
        <f t="shared" si="151"/>
        <v>17</v>
      </c>
      <c r="G242" s="735">
        <v>0</v>
      </c>
      <c r="H242" s="736">
        <v>1</v>
      </c>
      <c r="I242" s="737">
        <v>0</v>
      </c>
      <c r="J242" s="736">
        <v>1</v>
      </c>
      <c r="K242" s="737">
        <v>3</v>
      </c>
      <c r="L242" s="736">
        <v>0</v>
      </c>
      <c r="M242" s="737">
        <v>4</v>
      </c>
      <c r="N242" s="736">
        <v>2</v>
      </c>
      <c r="O242" s="737">
        <v>2</v>
      </c>
      <c r="P242" s="736">
        <v>3</v>
      </c>
      <c r="Q242" s="737">
        <v>5</v>
      </c>
      <c r="R242" s="736">
        <v>4</v>
      </c>
      <c r="S242" s="737">
        <v>6</v>
      </c>
      <c r="T242" s="736">
        <v>1</v>
      </c>
      <c r="U242" s="737">
        <v>5</v>
      </c>
      <c r="V242" s="736">
        <v>2</v>
      </c>
      <c r="W242" s="737">
        <v>5</v>
      </c>
      <c r="X242" s="736">
        <v>2</v>
      </c>
      <c r="Y242" s="737">
        <v>2</v>
      </c>
      <c r="Z242" s="736">
        <v>1</v>
      </c>
      <c r="AA242" s="737">
        <v>0</v>
      </c>
      <c r="AB242" s="736">
        <v>0</v>
      </c>
      <c r="AC242" s="737">
        <v>0</v>
      </c>
      <c r="AD242" s="736">
        <v>0</v>
      </c>
      <c r="AE242" s="737">
        <v>0</v>
      </c>
      <c r="AF242" s="736">
        <v>0</v>
      </c>
      <c r="AG242" s="737">
        <v>0</v>
      </c>
      <c r="AH242" s="736">
        <v>0</v>
      </c>
      <c r="AI242" s="737">
        <v>0</v>
      </c>
      <c r="AJ242" s="736">
        <v>0</v>
      </c>
      <c r="AK242" s="737">
        <v>0</v>
      </c>
      <c r="AL242" s="736">
        <v>0</v>
      </c>
      <c r="AM242" s="737">
        <v>0</v>
      </c>
      <c r="AN242" s="736">
        <v>0</v>
      </c>
      <c r="AO242" s="739">
        <v>0</v>
      </c>
      <c r="AP242" s="757"/>
      <c r="AQ242" s="720"/>
      <c r="AR242" s="756"/>
      <c r="AS242" s="467">
        <v>14</v>
      </c>
      <c r="AT242" s="737">
        <v>0</v>
      </c>
      <c r="AU242" s="741">
        <v>1</v>
      </c>
      <c r="AV242" s="741">
        <v>0</v>
      </c>
      <c r="AW242" s="736">
        <v>0</v>
      </c>
      <c r="AX242" s="671" t="str">
        <f t="shared" si="148"/>
        <v/>
      </c>
      <c r="BT242" s="3"/>
      <c r="BU242" s="3"/>
      <c r="BV242" s="4"/>
      <c r="BW242" s="4"/>
      <c r="CA242" s="31" t="str">
        <f t="shared" si="152"/>
        <v/>
      </c>
      <c r="CB242" s="31"/>
      <c r="CC242" s="31" t="str">
        <f t="shared" si="149"/>
        <v/>
      </c>
      <c r="CD242" s="31" t="str">
        <f t="shared" si="154"/>
        <v/>
      </c>
      <c r="CE242" s="31" t="str">
        <f t="shared" si="155"/>
        <v/>
      </c>
      <c r="CF242" s="31" t="str">
        <f t="shared" si="156"/>
        <v/>
      </c>
      <c r="CG242" s="31" t="str">
        <f t="shared" si="157"/>
        <v/>
      </c>
      <c r="CH242" s="32"/>
      <c r="CI242" s="32"/>
      <c r="CJ242" s="32"/>
      <c r="CK242" s="32">
        <f t="shared" si="161"/>
        <v>0</v>
      </c>
      <c r="CL242" s="32">
        <f t="shared" si="162"/>
        <v>0</v>
      </c>
      <c r="CM242" s="32">
        <f t="shared" si="162"/>
        <v>0</v>
      </c>
      <c r="CN242" s="32">
        <f t="shared" si="162"/>
        <v>0</v>
      </c>
    </row>
    <row r="243" spans="1:92" ht="16.350000000000001" customHeight="1" x14ac:dyDescent="0.2">
      <c r="A243" s="2912"/>
      <c r="B243" s="3185" t="s">
        <v>266</v>
      </c>
      <c r="C243" s="3185"/>
      <c r="D243" s="732">
        <f t="shared" si="147"/>
        <v>11</v>
      </c>
      <c r="E243" s="733">
        <f t="shared" si="163"/>
        <v>8</v>
      </c>
      <c r="F243" s="734">
        <f t="shared" si="151"/>
        <v>3</v>
      </c>
      <c r="G243" s="735">
        <v>0</v>
      </c>
      <c r="H243" s="736">
        <v>0</v>
      </c>
      <c r="I243" s="737">
        <v>0</v>
      </c>
      <c r="J243" s="736">
        <v>0</v>
      </c>
      <c r="K243" s="737">
        <v>0</v>
      </c>
      <c r="L243" s="736">
        <v>0</v>
      </c>
      <c r="M243" s="737">
        <v>2</v>
      </c>
      <c r="N243" s="736">
        <v>0</v>
      </c>
      <c r="O243" s="737">
        <v>0</v>
      </c>
      <c r="P243" s="736">
        <v>0</v>
      </c>
      <c r="Q243" s="737">
        <v>2</v>
      </c>
      <c r="R243" s="736">
        <v>2</v>
      </c>
      <c r="S243" s="737">
        <v>1</v>
      </c>
      <c r="T243" s="736">
        <v>1</v>
      </c>
      <c r="U243" s="737">
        <v>1</v>
      </c>
      <c r="V243" s="736">
        <v>0</v>
      </c>
      <c r="W243" s="737">
        <v>1</v>
      </c>
      <c r="X243" s="736">
        <v>0</v>
      </c>
      <c r="Y243" s="737">
        <v>1</v>
      </c>
      <c r="Z243" s="736">
        <v>0</v>
      </c>
      <c r="AA243" s="737">
        <v>0</v>
      </c>
      <c r="AB243" s="736">
        <v>0</v>
      </c>
      <c r="AC243" s="737">
        <v>0</v>
      </c>
      <c r="AD243" s="736">
        <v>0</v>
      </c>
      <c r="AE243" s="737">
        <v>0</v>
      </c>
      <c r="AF243" s="736">
        <v>0</v>
      </c>
      <c r="AG243" s="737">
        <v>0</v>
      </c>
      <c r="AH243" s="736">
        <v>0</v>
      </c>
      <c r="AI243" s="737">
        <v>0</v>
      </c>
      <c r="AJ243" s="736">
        <v>0</v>
      </c>
      <c r="AK243" s="737">
        <v>0</v>
      </c>
      <c r="AL243" s="736">
        <v>0</v>
      </c>
      <c r="AM243" s="737">
        <v>0</v>
      </c>
      <c r="AN243" s="736">
        <v>0</v>
      </c>
      <c r="AO243" s="739">
        <v>0</v>
      </c>
      <c r="AP243" s="757"/>
      <c r="AQ243" s="720"/>
      <c r="AR243" s="756"/>
      <c r="AS243" s="756"/>
      <c r="AT243" s="737">
        <v>0</v>
      </c>
      <c r="AU243" s="741">
        <v>0</v>
      </c>
      <c r="AV243" s="741">
        <v>0</v>
      </c>
      <c r="AW243" s="736">
        <v>0</v>
      </c>
      <c r="AX243" s="671" t="str">
        <f t="shared" si="148"/>
        <v/>
      </c>
      <c r="BT243" s="3"/>
      <c r="BU243" s="3"/>
      <c r="BV243" s="4"/>
      <c r="BW243" s="4"/>
      <c r="CA243" s="31" t="str">
        <f t="shared" si="152"/>
        <v/>
      </c>
      <c r="CB243" s="31"/>
      <c r="CC243" s="31" t="str">
        <f t="shared" si="149"/>
        <v/>
      </c>
      <c r="CD243" s="31" t="str">
        <f t="shared" si="154"/>
        <v/>
      </c>
      <c r="CE243" s="31" t="str">
        <f t="shared" si="155"/>
        <v/>
      </c>
      <c r="CF243" s="31" t="str">
        <f t="shared" si="156"/>
        <v/>
      </c>
      <c r="CG243" s="31" t="str">
        <f t="shared" si="157"/>
        <v/>
      </c>
      <c r="CH243" s="32"/>
      <c r="CI243" s="32"/>
      <c r="CJ243" s="32"/>
      <c r="CK243" s="32">
        <f t="shared" si="161"/>
        <v>0</v>
      </c>
      <c r="CL243" s="32">
        <f t="shared" si="162"/>
        <v>0</v>
      </c>
      <c r="CM243" s="32">
        <f t="shared" si="162"/>
        <v>0</v>
      </c>
      <c r="CN243" s="32">
        <f t="shared" si="162"/>
        <v>0</v>
      </c>
    </row>
    <row r="244" spans="1:92" ht="16.350000000000001" customHeight="1" x14ac:dyDescent="0.2">
      <c r="A244" s="2912"/>
      <c r="B244" s="3185" t="s">
        <v>267</v>
      </c>
      <c r="C244" s="3185"/>
      <c r="D244" s="732">
        <f t="shared" si="147"/>
        <v>6</v>
      </c>
      <c r="E244" s="733">
        <f t="shared" si="163"/>
        <v>5</v>
      </c>
      <c r="F244" s="734">
        <f t="shared" si="151"/>
        <v>1</v>
      </c>
      <c r="G244" s="742">
        <v>0</v>
      </c>
      <c r="H244" s="743">
        <v>0</v>
      </c>
      <c r="I244" s="744">
        <v>0</v>
      </c>
      <c r="J244" s="743">
        <v>0</v>
      </c>
      <c r="K244" s="744">
        <v>0</v>
      </c>
      <c r="L244" s="743">
        <v>0</v>
      </c>
      <c r="M244" s="744">
        <v>0</v>
      </c>
      <c r="N244" s="743">
        <v>0</v>
      </c>
      <c r="O244" s="744">
        <v>1</v>
      </c>
      <c r="P244" s="743">
        <v>0</v>
      </c>
      <c r="Q244" s="744">
        <v>1</v>
      </c>
      <c r="R244" s="743">
        <v>1</v>
      </c>
      <c r="S244" s="744">
        <v>1</v>
      </c>
      <c r="T244" s="743">
        <v>0</v>
      </c>
      <c r="U244" s="744">
        <v>1</v>
      </c>
      <c r="V244" s="743">
        <v>0</v>
      </c>
      <c r="W244" s="744">
        <v>1</v>
      </c>
      <c r="X244" s="743">
        <v>0</v>
      </c>
      <c r="Y244" s="744">
        <v>0</v>
      </c>
      <c r="Z244" s="743">
        <v>0</v>
      </c>
      <c r="AA244" s="744">
        <v>0</v>
      </c>
      <c r="AB244" s="743">
        <v>0</v>
      </c>
      <c r="AC244" s="744">
        <v>0</v>
      </c>
      <c r="AD244" s="743">
        <v>0</v>
      </c>
      <c r="AE244" s="744">
        <v>0</v>
      </c>
      <c r="AF244" s="743">
        <v>0</v>
      </c>
      <c r="AG244" s="744">
        <v>0</v>
      </c>
      <c r="AH244" s="743">
        <v>0</v>
      </c>
      <c r="AI244" s="744">
        <v>0</v>
      </c>
      <c r="AJ244" s="743">
        <v>0</v>
      </c>
      <c r="AK244" s="744">
        <v>0</v>
      </c>
      <c r="AL244" s="743">
        <v>0</v>
      </c>
      <c r="AM244" s="744">
        <v>0</v>
      </c>
      <c r="AN244" s="743">
        <v>0</v>
      </c>
      <c r="AO244" s="739">
        <v>0</v>
      </c>
      <c r="AP244" s="757"/>
      <c r="AQ244" s="720"/>
      <c r="AR244" s="756"/>
      <c r="AS244" s="756"/>
      <c r="AT244" s="744">
        <v>0</v>
      </c>
      <c r="AU244" s="750">
        <v>1</v>
      </c>
      <c r="AV244" s="750">
        <v>0</v>
      </c>
      <c r="AW244" s="743">
        <v>0</v>
      </c>
      <c r="AX244" s="671" t="str">
        <f t="shared" si="148"/>
        <v/>
      </c>
      <c r="BT244" s="3"/>
      <c r="BU244" s="3"/>
      <c r="BV244" s="4"/>
      <c r="BW244" s="4"/>
      <c r="CA244" s="31" t="str">
        <f t="shared" si="152"/>
        <v/>
      </c>
      <c r="CB244" s="31"/>
      <c r="CC244" s="31" t="str">
        <f t="shared" si="149"/>
        <v/>
      </c>
      <c r="CD244" s="31" t="str">
        <f t="shared" si="154"/>
        <v/>
      </c>
      <c r="CE244" s="31" t="str">
        <f t="shared" si="155"/>
        <v/>
      </c>
      <c r="CF244" s="31" t="str">
        <f t="shared" si="156"/>
        <v/>
      </c>
      <c r="CG244" s="31" t="str">
        <f t="shared" si="157"/>
        <v/>
      </c>
      <c r="CH244" s="32"/>
      <c r="CI244" s="32"/>
      <c r="CJ244" s="32"/>
      <c r="CK244" s="32">
        <f t="shared" si="161"/>
        <v>0</v>
      </c>
      <c r="CL244" s="32">
        <f t="shared" si="162"/>
        <v>0</v>
      </c>
      <c r="CM244" s="32">
        <f t="shared" si="162"/>
        <v>0</v>
      </c>
      <c r="CN244" s="32">
        <f t="shared" si="162"/>
        <v>0</v>
      </c>
    </row>
    <row r="245" spans="1:92" ht="16.350000000000001" customHeight="1" x14ac:dyDescent="0.2">
      <c r="A245" s="2912"/>
      <c r="B245" s="3188" t="s">
        <v>268</v>
      </c>
      <c r="C245" s="3189"/>
      <c r="D245" s="732">
        <f t="shared" si="147"/>
        <v>0</v>
      </c>
      <c r="E245" s="733">
        <f t="shared" si="163"/>
        <v>0</v>
      </c>
      <c r="F245" s="734">
        <f t="shared" si="151"/>
        <v>0</v>
      </c>
      <c r="G245" s="742">
        <v>0</v>
      </c>
      <c r="H245" s="743">
        <v>0</v>
      </c>
      <c r="I245" s="744">
        <v>0</v>
      </c>
      <c r="J245" s="743">
        <v>0</v>
      </c>
      <c r="K245" s="744">
        <v>0</v>
      </c>
      <c r="L245" s="743">
        <v>0</v>
      </c>
      <c r="M245" s="744">
        <v>0</v>
      </c>
      <c r="N245" s="743">
        <v>0</v>
      </c>
      <c r="O245" s="744">
        <v>0</v>
      </c>
      <c r="P245" s="743">
        <v>0</v>
      </c>
      <c r="Q245" s="744">
        <v>0</v>
      </c>
      <c r="R245" s="743">
        <v>0</v>
      </c>
      <c r="S245" s="744">
        <v>0</v>
      </c>
      <c r="T245" s="743">
        <v>0</v>
      </c>
      <c r="U245" s="744">
        <v>0</v>
      </c>
      <c r="V245" s="743">
        <v>0</v>
      </c>
      <c r="W245" s="744">
        <v>0</v>
      </c>
      <c r="X245" s="743">
        <v>0</v>
      </c>
      <c r="Y245" s="744">
        <v>0</v>
      </c>
      <c r="Z245" s="743">
        <v>0</v>
      </c>
      <c r="AA245" s="744">
        <v>0</v>
      </c>
      <c r="AB245" s="743">
        <v>0</v>
      </c>
      <c r="AC245" s="744">
        <v>0</v>
      </c>
      <c r="AD245" s="743">
        <v>0</v>
      </c>
      <c r="AE245" s="744">
        <v>0</v>
      </c>
      <c r="AF245" s="743">
        <v>0</v>
      </c>
      <c r="AG245" s="744">
        <v>0</v>
      </c>
      <c r="AH245" s="743">
        <v>0</v>
      </c>
      <c r="AI245" s="744">
        <v>0</v>
      </c>
      <c r="AJ245" s="743">
        <v>0</v>
      </c>
      <c r="AK245" s="744">
        <v>0</v>
      </c>
      <c r="AL245" s="743">
        <v>0</v>
      </c>
      <c r="AM245" s="744">
        <v>0</v>
      </c>
      <c r="AN245" s="743">
        <v>0</v>
      </c>
      <c r="AO245" s="746">
        <v>0</v>
      </c>
      <c r="AP245" s="757"/>
      <c r="AQ245" s="720"/>
      <c r="AR245" s="758"/>
      <c r="AS245" s="749"/>
      <c r="AT245" s="744">
        <v>0</v>
      </c>
      <c r="AU245" s="750">
        <v>0</v>
      </c>
      <c r="AV245" s="750">
        <v>0</v>
      </c>
      <c r="AW245" s="743">
        <v>0</v>
      </c>
      <c r="AX245" s="671" t="str">
        <f t="shared" si="148"/>
        <v/>
      </c>
      <c r="BT245" s="3"/>
      <c r="BU245" s="3"/>
      <c r="BV245" s="4"/>
      <c r="BW245" s="4"/>
      <c r="CA245" s="31" t="str">
        <f t="shared" si="152"/>
        <v/>
      </c>
      <c r="CB245" s="31"/>
      <c r="CC245" s="31" t="str">
        <f t="shared" si="149"/>
        <v/>
      </c>
      <c r="CD245" s="31" t="str">
        <f t="shared" si="154"/>
        <v/>
      </c>
      <c r="CE245" s="31" t="str">
        <f t="shared" si="155"/>
        <v/>
      </c>
      <c r="CF245" s="31" t="str">
        <f t="shared" si="156"/>
        <v/>
      </c>
      <c r="CG245" s="31" t="str">
        <f t="shared" si="157"/>
        <v/>
      </c>
      <c r="CH245" s="32"/>
      <c r="CI245" s="32"/>
      <c r="CJ245" s="32"/>
      <c r="CK245" s="32">
        <f t="shared" si="161"/>
        <v>0</v>
      </c>
      <c r="CL245" s="32">
        <f t="shared" si="162"/>
        <v>0</v>
      </c>
      <c r="CM245" s="32">
        <f t="shared" si="162"/>
        <v>0</v>
      </c>
      <c r="CN245" s="32">
        <f t="shared" si="162"/>
        <v>0</v>
      </c>
    </row>
    <row r="246" spans="1:92" ht="16.350000000000001" customHeight="1" x14ac:dyDescent="0.2">
      <c r="A246" s="3201"/>
      <c r="B246" s="3202" t="s">
        <v>269</v>
      </c>
      <c r="C246" s="3202"/>
      <c r="D246" s="751">
        <f t="shared" si="147"/>
        <v>0</v>
      </c>
      <c r="E246" s="752">
        <f t="shared" si="163"/>
        <v>0</v>
      </c>
      <c r="F246" s="753">
        <f t="shared" si="151"/>
        <v>0</v>
      </c>
      <c r="G246" s="725">
        <v>0</v>
      </c>
      <c r="H246" s="726">
        <v>0</v>
      </c>
      <c r="I246" s="727">
        <v>0</v>
      </c>
      <c r="J246" s="726">
        <v>0</v>
      </c>
      <c r="K246" s="727">
        <v>0</v>
      </c>
      <c r="L246" s="726">
        <v>0</v>
      </c>
      <c r="M246" s="727">
        <v>0</v>
      </c>
      <c r="N246" s="726">
        <v>0</v>
      </c>
      <c r="O246" s="727">
        <v>0</v>
      </c>
      <c r="P246" s="726">
        <v>0</v>
      </c>
      <c r="Q246" s="727">
        <v>0</v>
      </c>
      <c r="R246" s="726">
        <v>0</v>
      </c>
      <c r="S246" s="727">
        <v>0</v>
      </c>
      <c r="T246" s="726">
        <v>0</v>
      </c>
      <c r="U246" s="727">
        <v>0</v>
      </c>
      <c r="V246" s="726">
        <v>0</v>
      </c>
      <c r="W246" s="727">
        <v>0</v>
      </c>
      <c r="X246" s="726">
        <v>0</v>
      </c>
      <c r="Y246" s="727">
        <v>0</v>
      </c>
      <c r="Z246" s="726">
        <v>0</v>
      </c>
      <c r="AA246" s="727">
        <v>0</v>
      </c>
      <c r="AB246" s="726">
        <v>0</v>
      </c>
      <c r="AC246" s="727">
        <v>0</v>
      </c>
      <c r="AD246" s="726">
        <v>0</v>
      </c>
      <c r="AE246" s="727">
        <v>0</v>
      </c>
      <c r="AF246" s="726">
        <v>0</v>
      </c>
      <c r="AG246" s="727">
        <v>0</v>
      </c>
      <c r="AH246" s="726">
        <v>0</v>
      </c>
      <c r="AI246" s="727">
        <v>0</v>
      </c>
      <c r="AJ246" s="726">
        <v>0</v>
      </c>
      <c r="AK246" s="727">
        <v>0</v>
      </c>
      <c r="AL246" s="726">
        <v>0</v>
      </c>
      <c r="AM246" s="727">
        <v>0</v>
      </c>
      <c r="AN246" s="726">
        <v>0</v>
      </c>
      <c r="AO246" s="729">
        <v>0</v>
      </c>
      <c r="AP246" s="755"/>
      <c r="AQ246" s="754"/>
      <c r="AR246" s="759"/>
      <c r="AS246" s="755"/>
      <c r="AT246" s="727">
        <v>0</v>
      </c>
      <c r="AU246" s="731">
        <v>0</v>
      </c>
      <c r="AV246" s="731">
        <v>0</v>
      </c>
      <c r="AW246" s="726">
        <v>0</v>
      </c>
      <c r="AX246" s="671" t="str">
        <f t="shared" si="148"/>
        <v/>
      </c>
      <c r="BT246" s="3"/>
      <c r="BU246" s="3"/>
      <c r="BV246" s="4"/>
      <c r="BW246" s="4"/>
      <c r="CA246" s="31" t="str">
        <f t="shared" si="152"/>
        <v/>
      </c>
      <c r="CB246" s="31"/>
      <c r="CC246" s="31" t="str">
        <f t="shared" si="149"/>
        <v/>
      </c>
      <c r="CD246" s="31" t="str">
        <f t="shared" si="154"/>
        <v/>
      </c>
      <c r="CE246" s="31" t="str">
        <f t="shared" si="155"/>
        <v/>
      </c>
      <c r="CF246" s="31" t="str">
        <f t="shared" si="156"/>
        <v/>
      </c>
      <c r="CG246" s="31" t="str">
        <f t="shared" si="157"/>
        <v/>
      </c>
      <c r="CH246" s="32"/>
      <c r="CI246" s="32"/>
      <c r="CJ246" s="32"/>
      <c r="CK246" s="32">
        <f t="shared" si="161"/>
        <v>0</v>
      </c>
      <c r="CL246" s="32">
        <f t="shared" si="162"/>
        <v>0</v>
      </c>
      <c r="CM246" s="32">
        <f t="shared" si="162"/>
        <v>0</v>
      </c>
      <c r="CN246" s="32">
        <f t="shared" si="162"/>
        <v>0</v>
      </c>
    </row>
    <row r="247" spans="1:92" ht="16.350000000000001" customHeight="1" x14ac:dyDescent="0.2">
      <c r="A247" s="3893" t="s">
        <v>271</v>
      </c>
      <c r="B247" s="3184" t="s">
        <v>264</v>
      </c>
      <c r="C247" s="3184"/>
      <c r="D247" s="400">
        <f t="shared" si="147"/>
        <v>43</v>
      </c>
      <c r="E247" s="465">
        <f t="shared" si="163"/>
        <v>16</v>
      </c>
      <c r="F247" s="466">
        <f t="shared" si="151"/>
        <v>27</v>
      </c>
      <c r="G247" s="467">
        <v>0</v>
      </c>
      <c r="H247" s="468">
        <v>0</v>
      </c>
      <c r="I247" s="469">
        <v>0</v>
      </c>
      <c r="J247" s="468">
        <v>1</v>
      </c>
      <c r="K247" s="469">
        <v>0</v>
      </c>
      <c r="L247" s="468">
        <v>0</v>
      </c>
      <c r="M247" s="469">
        <v>0</v>
      </c>
      <c r="N247" s="468">
        <v>1</v>
      </c>
      <c r="O247" s="469">
        <v>0</v>
      </c>
      <c r="P247" s="468">
        <v>0</v>
      </c>
      <c r="Q247" s="469">
        <v>0</v>
      </c>
      <c r="R247" s="468">
        <v>0</v>
      </c>
      <c r="S247" s="469">
        <v>0</v>
      </c>
      <c r="T247" s="468">
        <v>1</v>
      </c>
      <c r="U247" s="469">
        <v>0</v>
      </c>
      <c r="V247" s="470">
        <v>0</v>
      </c>
      <c r="W247" s="469">
        <v>2</v>
      </c>
      <c r="X247" s="470">
        <v>0</v>
      </c>
      <c r="Y247" s="469">
        <v>4</v>
      </c>
      <c r="Z247" s="470">
        <v>0</v>
      </c>
      <c r="AA247" s="469">
        <v>2</v>
      </c>
      <c r="AB247" s="470">
        <v>1</v>
      </c>
      <c r="AC247" s="469">
        <v>1</v>
      </c>
      <c r="AD247" s="470">
        <v>4</v>
      </c>
      <c r="AE247" s="469">
        <v>1</v>
      </c>
      <c r="AF247" s="470">
        <v>5</v>
      </c>
      <c r="AG247" s="469">
        <v>5</v>
      </c>
      <c r="AH247" s="470">
        <v>9</v>
      </c>
      <c r="AI247" s="469">
        <v>0</v>
      </c>
      <c r="AJ247" s="470">
        <v>2</v>
      </c>
      <c r="AK247" s="469">
        <v>0</v>
      </c>
      <c r="AL247" s="470">
        <v>2</v>
      </c>
      <c r="AM247" s="469">
        <v>1</v>
      </c>
      <c r="AN247" s="470">
        <v>1</v>
      </c>
      <c r="AO247" s="471">
        <v>0</v>
      </c>
      <c r="AP247" s="472"/>
      <c r="AQ247" s="1060">
        <v>0</v>
      </c>
      <c r="AR247" s="473">
        <v>4</v>
      </c>
      <c r="AS247" s="1060">
        <v>28</v>
      </c>
      <c r="AT247" s="469">
        <v>0</v>
      </c>
      <c r="AU247" s="473">
        <v>0</v>
      </c>
      <c r="AV247" s="473">
        <v>0</v>
      </c>
      <c r="AW247" s="468">
        <v>0</v>
      </c>
      <c r="AX247" s="671" t="str">
        <f t="shared" si="148"/>
        <v/>
      </c>
      <c r="BT247" s="3"/>
      <c r="BU247" s="3"/>
      <c r="BV247" s="4"/>
      <c r="BW247" s="4"/>
      <c r="CA247" s="31" t="str">
        <f t="shared" si="152"/>
        <v/>
      </c>
      <c r="CB247" s="31" t="str">
        <f t="shared" si="153"/>
        <v/>
      </c>
      <c r="CC247" s="31" t="str">
        <f t="shared" si="149"/>
        <v/>
      </c>
      <c r="CD247" s="31" t="str">
        <f t="shared" si="154"/>
        <v/>
      </c>
      <c r="CE247" s="31" t="str">
        <f t="shared" si="155"/>
        <v/>
      </c>
      <c r="CF247" s="31" t="str">
        <f t="shared" si="156"/>
        <v/>
      </c>
      <c r="CG247" s="31" t="str">
        <f t="shared" si="157"/>
        <v/>
      </c>
      <c r="CH247" s="32">
        <f t="shared" si="158"/>
        <v>0</v>
      </c>
      <c r="CI247" s="32">
        <f t="shared" si="159"/>
        <v>0</v>
      </c>
      <c r="CJ247" s="32">
        <f t="shared" si="160"/>
        <v>0</v>
      </c>
      <c r="CK247" s="32">
        <f t="shared" si="161"/>
        <v>0</v>
      </c>
      <c r="CL247" s="32">
        <f t="shared" si="162"/>
        <v>0</v>
      </c>
      <c r="CM247" s="32">
        <f t="shared" si="162"/>
        <v>0</v>
      </c>
      <c r="CN247" s="32">
        <f t="shared" si="162"/>
        <v>0</v>
      </c>
    </row>
    <row r="248" spans="1:92" ht="16.350000000000001" customHeight="1" x14ac:dyDescent="0.2">
      <c r="A248" s="2912"/>
      <c r="B248" s="3185" t="s">
        <v>265</v>
      </c>
      <c r="C248" s="3185"/>
      <c r="D248" s="732">
        <f t="shared" si="147"/>
        <v>58</v>
      </c>
      <c r="E248" s="733">
        <f t="shared" si="163"/>
        <v>16</v>
      </c>
      <c r="F248" s="734">
        <f t="shared" si="151"/>
        <v>42</v>
      </c>
      <c r="G248" s="735">
        <v>0</v>
      </c>
      <c r="H248" s="736">
        <v>0</v>
      </c>
      <c r="I248" s="737">
        <v>0</v>
      </c>
      <c r="J248" s="736">
        <v>0</v>
      </c>
      <c r="K248" s="737">
        <v>0</v>
      </c>
      <c r="L248" s="736">
        <v>0</v>
      </c>
      <c r="M248" s="737">
        <v>0</v>
      </c>
      <c r="N248" s="736">
        <v>0</v>
      </c>
      <c r="O248" s="737">
        <v>0</v>
      </c>
      <c r="P248" s="736">
        <v>0</v>
      </c>
      <c r="Q248" s="737">
        <v>0</v>
      </c>
      <c r="R248" s="736">
        <v>0</v>
      </c>
      <c r="S248" s="737">
        <v>0</v>
      </c>
      <c r="T248" s="736">
        <v>0</v>
      </c>
      <c r="U248" s="737">
        <v>0</v>
      </c>
      <c r="V248" s="738">
        <v>0</v>
      </c>
      <c r="W248" s="737">
        <v>0</v>
      </c>
      <c r="X248" s="738">
        <v>1</v>
      </c>
      <c r="Y248" s="737">
        <v>2</v>
      </c>
      <c r="Z248" s="738">
        <v>0</v>
      </c>
      <c r="AA248" s="737">
        <v>0</v>
      </c>
      <c r="AB248" s="738">
        <v>0</v>
      </c>
      <c r="AC248" s="737">
        <v>2</v>
      </c>
      <c r="AD248" s="738">
        <v>3</v>
      </c>
      <c r="AE248" s="737">
        <v>4</v>
      </c>
      <c r="AF248" s="738">
        <v>17</v>
      </c>
      <c r="AG248" s="737">
        <v>6</v>
      </c>
      <c r="AH248" s="738">
        <v>17</v>
      </c>
      <c r="AI248" s="737">
        <v>0</v>
      </c>
      <c r="AJ248" s="738">
        <v>3</v>
      </c>
      <c r="AK248" s="737">
        <v>0</v>
      </c>
      <c r="AL248" s="738">
        <v>1</v>
      </c>
      <c r="AM248" s="737">
        <v>2</v>
      </c>
      <c r="AN248" s="738">
        <v>0</v>
      </c>
      <c r="AO248" s="739">
        <v>0</v>
      </c>
      <c r="AP248" s="740"/>
      <c r="AQ248" s="720"/>
      <c r="AR248" s="756"/>
      <c r="AS248" s="467">
        <v>24</v>
      </c>
      <c r="AT248" s="737">
        <v>0</v>
      </c>
      <c r="AU248" s="741">
        <v>0</v>
      </c>
      <c r="AV248" s="741">
        <v>0</v>
      </c>
      <c r="AW248" s="736">
        <v>0</v>
      </c>
      <c r="AX248" s="671" t="str">
        <f t="shared" si="148"/>
        <v/>
      </c>
      <c r="BT248" s="3"/>
      <c r="BU248" s="3"/>
      <c r="BV248" s="4"/>
      <c r="BW248" s="4"/>
      <c r="CA248" s="31" t="str">
        <f t="shared" si="152"/>
        <v/>
      </c>
      <c r="CB248" s="31"/>
      <c r="CC248" s="31" t="str">
        <f t="shared" si="149"/>
        <v/>
      </c>
      <c r="CD248" s="31" t="str">
        <f t="shared" si="154"/>
        <v/>
      </c>
      <c r="CE248" s="31" t="str">
        <f t="shared" si="155"/>
        <v/>
      </c>
      <c r="CF248" s="31" t="str">
        <f t="shared" si="156"/>
        <v/>
      </c>
      <c r="CG248" s="31" t="str">
        <f t="shared" si="157"/>
        <v/>
      </c>
      <c r="CH248" s="32">
        <f t="shared" si="158"/>
        <v>0</v>
      </c>
      <c r="CI248" s="32"/>
      <c r="CJ248" s="32"/>
      <c r="CK248" s="32">
        <f t="shared" si="161"/>
        <v>0</v>
      </c>
      <c r="CL248" s="32">
        <f t="shared" si="162"/>
        <v>0</v>
      </c>
      <c r="CM248" s="32">
        <f t="shared" si="162"/>
        <v>0</v>
      </c>
      <c r="CN248" s="32">
        <f t="shared" si="162"/>
        <v>0</v>
      </c>
    </row>
    <row r="249" spans="1:92" ht="16.350000000000001" customHeight="1" x14ac:dyDescent="0.2">
      <c r="A249" s="2912"/>
      <c r="B249" s="3185" t="s">
        <v>266</v>
      </c>
      <c r="C249" s="3185"/>
      <c r="D249" s="732">
        <f t="shared" si="147"/>
        <v>27</v>
      </c>
      <c r="E249" s="733">
        <f t="shared" si="163"/>
        <v>11</v>
      </c>
      <c r="F249" s="734">
        <f t="shared" si="151"/>
        <v>16</v>
      </c>
      <c r="G249" s="735">
        <v>0</v>
      </c>
      <c r="H249" s="736">
        <v>0</v>
      </c>
      <c r="I249" s="737">
        <v>0</v>
      </c>
      <c r="J249" s="736">
        <v>0</v>
      </c>
      <c r="K249" s="737">
        <v>0</v>
      </c>
      <c r="L249" s="736">
        <v>0</v>
      </c>
      <c r="M249" s="737">
        <v>0</v>
      </c>
      <c r="N249" s="736">
        <v>0</v>
      </c>
      <c r="O249" s="737">
        <v>0</v>
      </c>
      <c r="P249" s="736">
        <v>0</v>
      </c>
      <c r="Q249" s="737">
        <v>0</v>
      </c>
      <c r="R249" s="736">
        <v>0</v>
      </c>
      <c r="S249" s="737">
        <v>0</v>
      </c>
      <c r="T249" s="736">
        <v>1</v>
      </c>
      <c r="U249" s="737">
        <v>0</v>
      </c>
      <c r="V249" s="738">
        <v>0</v>
      </c>
      <c r="W249" s="737">
        <v>2</v>
      </c>
      <c r="X249" s="738">
        <v>0</v>
      </c>
      <c r="Y249" s="737">
        <v>3</v>
      </c>
      <c r="Z249" s="738">
        <v>0</v>
      </c>
      <c r="AA249" s="737">
        <v>1</v>
      </c>
      <c r="AB249" s="738">
        <v>1</v>
      </c>
      <c r="AC249" s="737">
        <v>0</v>
      </c>
      <c r="AD249" s="738">
        <v>1</v>
      </c>
      <c r="AE249" s="737">
        <v>1</v>
      </c>
      <c r="AF249" s="738">
        <v>2</v>
      </c>
      <c r="AG249" s="737">
        <v>3</v>
      </c>
      <c r="AH249" s="738">
        <v>7</v>
      </c>
      <c r="AI249" s="737">
        <v>0</v>
      </c>
      <c r="AJ249" s="738">
        <v>1</v>
      </c>
      <c r="AK249" s="737">
        <v>0</v>
      </c>
      <c r="AL249" s="738">
        <v>2</v>
      </c>
      <c r="AM249" s="737">
        <v>1</v>
      </c>
      <c r="AN249" s="738">
        <v>1</v>
      </c>
      <c r="AO249" s="739">
        <v>0</v>
      </c>
      <c r="AP249" s="740"/>
      <c r="AQ249" s="720"/>
      <c r="AR249" s="756"/>
      <c r="AS249" s="756"/>
      <c r="AT249" s="737">
        <v>0</v>
      </c>
      <c r="AU249" s="741">
        <v>0</v>
      </c>
      <c r="AV249" s="741">
        <v>0</v>
      </c>
      <c r="AW249" s="736">
        <v>0</v>
      </c>
      <c r="AX249" s="671" t="str">
        <f t="shared" si="148"/>
        <v/>
      </c>
      <c r="BT249" s="3"/>
      <c r="BU249" s="3"/>
      <c r="BV249" s="4"/>
      <c r="BW249" s="4"/>
      <c r="CA249" s="31" t="str">
        <f t="shared" si="152"/>
        <v/>
      </c>
      <c r="CB249" s="31"/>
      <c r="CC249" s="31" t="str">
        <f t="shared" si="149"/>
        <v/>
      </c>
      <c r="CD249" s="31" t="str">
        <f t="shared" si="154"/>
        <v/>
      </c>
      <c r="CE249" s="31" t="str">
        <f t="shared" si="155"/>
        <v/>
      </c>
      <c r="CF249" s="31" t="str">
        <f t="shared" si="156"/>
        <v/>
      </c>
      <c r="CG249" s="31" t="str">
        <f t="shared" si="157"/>
        <v/>
      </c>
      <c r="CH249" s="32">
        <f t="shared" si="158"/>
        <v>0</v>
      </c>
      <c r="CI249" s="32"/>
      <c r="CJ249" s="32"/>
      <c r="CK249" s="32">
        <f t="shared" si="161"/>
        <v>0</v>
      </c>
      <c r="CL249" s="32">
        <f t="shared" si="162"/>
        <v>0</v>
      </c>
      <c r="CM249" s="32">
        <f t="shared" si="162"/>
        <v>0</v>
      </c>
      <c r="CN249" s="32">
        <f t="shared" si="162"/>
        <v>0</v>
      </c>
    </row>
    <row r="250" spans="1:92" ht="16.350000000000001" customHeight="1" x14ac:dyDescent="0.2">
      <c r="A250" s="2912"/>
      <c r="B250" s="3917" t="s">
        <v>267</v>
      </c>
      <c r="C250" s="3917"/>
      <c r="D250" s="732">
        <f t="shared" si="147"/>
        <v>29</v>
      </c>
      <c r="E250" s="733">
        <f>SUM(G250+I250+K250+M250+O250+Q250+S250+U250+W250+Y250+AA250+AC250+AE250+AG250+AI250+AK250+AM250)</f>
        <v>11</v>
      </c>
      <c r="F250" s="734">
        <f t="shared" si="151"/>
        <v>18</v>
      </c>
      <c r="G250" s="742">
        <v>0</v>
      </c>
      <c r="H250" s="743">
        <v>0</v>
      </c>
      <c r="I250" s="744">
        <v>0</v>
      </c>
      <c r="J250" s="743">
        <v>0</v>
      </c>
      <c r="K250" s="744">
        <v>0</v>
      </c>
      <c r="L250" s="743">
        <v>0</v>
      </c>
      <c r="M250" s="744">
        <v>0</v>
      </c>
      <c r="N250" s="743">
        <v>0</v>
      </c>
      <c r="O250" s="744">
        <v>0</v>
      </c>
      <c r="P250" s="743">
        <v>0</v>
      </c>
      <c r="Q250" s="744">
        <v>0</v>
      </c>
      <c r="R250" s="743">
        <v>0</v>
      </c>
      <c r="S250" s="744">
        <v>0</v>
      </c>
      <c r="T250" s="743">
        <v>0</v>
      </c>
      <c r="U250" s="744">
        <v>0</v>
      </c>
      <c r="V250" s="745">
        <v>0</v>
      </c>
      <c r="W250" s="744">
        <v>1</v>
      </c>
      <c r="X250" s="745">
        <v>1</v>
      </c>
      <c r="Y250" s="744">
        <v>4</v>
      </c>
      <c r="Z250" s="745">
        <v>0</v>
      </c>
      <c r="AA250" s="744">
        <v>1</v>
      </c>
      <c r="AB250" s="745">
        <v>1</v>
      </c>
      <c r="AC250" s="744">
        <v>0</v>
      </c>
      <c r="AD250" s="745">
        <v>1</v>
      </c>
      <c r="AE250" s="744">
        <v>0</v>
      </c>
      <c r="AF250" s="745">
        <v>3</v>
      </c>
      <c r="AG250" s="744">
        <v>3</v>
      </c>
      <c r="AH250" s="745">
        <v>8</v>
      </c>
      <c r="AI250" s="744">
        <v>0</v>
      </c>
      <c r="AJ250" s="745">
        <v>2</v>
      </c>
      <c r="AK250" s="744">
        <v>0</v>
      </c>
      <c r="AL250" s="745">
        <v>1</v>
      </c>
      <c r="AM250" s="744">
        <v>2</v>
      </c>
      <c r="AN250" s="745">
        <v>1</v>
      </c>
      <c r="AO250" s="746">
        <v>0</v>
      </c>
      <c r="AP250" s="747"/>
      <c r="AQ250" s="720"/>
      <c r="AR250" s="756"/>
      <c r="AS250" s="756"/>
      <c r="AT250" s="744">
        <v>0</v>
      </c>
      <c r="AU250" s="750">
        <v>0</v>
      </c>
      <c r="AV250" s="750">
        <v>0</v>
      </c>
      <c r="AW250" s="743">
        <v>0</v>
      </c>
      <c r="AX250" s="671" t="str">
        <f t="shared" si="148"/>
        <v/>
      </c>
      <c r="BT250" s="3"/>
      <c r="BU250" s="3"/>
      <c r="BV250" s="4"/>
      <c r="BW250" s="4"/>
      <c r="CA250" s="31" t="str">
        <f t="shared" si="152"/>
        <v/>
      </c>
      <c r="CB250" s="31"/>
      <c r="CC250" s="31" t="str">
        <f t="shared" si="149"/>
        <v/>
      </c>
      <c r="CD250" s="31" t="str">
        <f t="shared" si="154"/>
        <v/>
      </c>
      <c r="CE250" s="31" t="str">
        <f t="shared" si="155"/>
        <v/>
      </c>
      <c r="CF250" s="31" t="str">
        <f t="shared" si="156"/>
        <v/>
      </c>
      <c r="CG250" s="31" t="str">
        <f t="shared" si="157"/>
        <v/>
      </c>
      <c r="CH250" s="32">
        <f t="shared" si="158"/>
        <v>0</v>
      </c>
      <c r="CI250" s="32"/>
      <c r="CJ250" s="32"/>
      <c r="CK250" s="32">
        <f t="shared" si="161"/>
        <v>0</v>
      </c>
      <c r="CL250" s="32">
        <f t="shared" si="162"/>
        <v>0</v>
      </c>
      <c r="CM250" s="32">
        <f t="shared" si="162"/>
        <v>0</v>
      </c>
      <c r="CN250" s="32">
        <f t="shared" si="162"/>
        <v>0</v>
      </c>
    </row>
    <row r="251" spans="1:92" ht="16.350000000000001" customHeight="1" x14ac:dyDescent="0.2">
      <c r="A251" s="2912"/>
      <c r="B251" s="3188" t="s">
        <v>268</v>
      </c>
      <c r="C251" s="3189"/>
      <c r="D251" s="732">
        <f t="shared" si="147"/>
        <v>2</v>
      </c>
      <c r="E251" s="733">
        <f t="shared" si="163"/>
        <v>2</v>
      </c>
      <c r="F251" s="734">
        <f t="shared" si="151"/>
        <v>0</v>
      </c>
      <c r="G251" s="742">
        <v>0</v>
      </c>
      <c r="H251" s="743">
        <v>0</v>
      </c>
      <c r="I251" s="744">
        <v>0</v>
      </c>
      <c r="J251" s="743">
        <v>0</v>
      </c>
      <c r="K251" s="744">
        <v>0</v>
      </c>
      <c r="L251" s="743">
        <v>0</v>
      </c>
      <c r="M251" s="744">
        <v>0</v>
      </c>
      <c r="N251" s="743">
        <v>0</v>
      </c>
      <c r="O251" s="744">
        <v>0</v>
      </c>
      <c r="P251" s="743">
        <v>0</v>
      </c>
      <c r="Q251" s="744">
        <v>0</v>
      </c>
      <c r="R251" s="743">
        <v>0</v>
      </c>
      <c r="S251" s="744">
        <v>0</v>
      </c>
      <c r="T251" s="743">
        <v>0</v>
      </c>
      <c r="U251" s="744">
        <v>0</v>
      </c>
      <c r="V251" s="745">
        <v>0</v>
      </c>
      <c r="W251" s="744">
        <v>0</v>
      </c>
      <c r="X251" s="745">
        <v>0</v>
      </c>
      <c r="Y251" s="744">
        <v>1</v>
      </c>
      <c r="Z251" s="745">
        <v>0</v>
      </c>
      <c r="AA251" s="744">
        <v>0</v>
      </c>
      <c r="AB251" s="745">
        <v>0</v>
      </c>
      <c r="AC251" s="744">
        <v>0</v>
      </c>
      <c r="AD251" s="745">
        <v>0</v>
      </c>
      <c r="AE251" s="744">
        <v>0</v>
      </c>
      <c r="AF251" s="745">
        <v>0</v>
      </c>
      <c r="AG251" s="744">
        <v>0</v>
      </c>
      <c r="AH251" s="745">
        <v>0</v>
      </c>
      <c r="AI251" s="744">
        <v>0</v>
      </c>
      <c r="AJ251" s="745">
        <v>0</v>
      </c>
      <c r="AK251" s="744">
        <v>0</v>
      </c>
      <c r="AL251" s="745">
        <v>0</v>
      </c>
      <c r="AM251" s="744">
        <v>1</v>
      </c>
      <c r="AN251" s="745">
        <v>0</v>
      </c>
      <c r="AO251" s="746">
        <v>0</v>
      </c>
      <c r="AP251" s="747"/>
      <c r="AQ251" s="748"/>
      <c r="AR251" s="749"/>
      <c r="AS251" s="749"/>
      <c r="AT251" s="744">
        <v>0</v>
      </c>
      <c r="AU251" s="750">
        <v>0</v>
      </c>
      <c r="AV251" s="750">
        <v>0</v>
      </c>
      <c r="AW251" s="743">
        <v>0</v>
      </c>
      <c r="AX251" s="671" t="str">
        <f t="shared" si="148"/>
        <v/>
      </c>
      <c r="BT251" s="3"/>
      <c r="BU251" s="3"/>
      <c r="BV251" s="4"/>
      <c r="BW251" s="4"/>
      <c r="CA251" s="31" t="str">
        <f t="shared" si="152"/>
        <v/>
      </c>
      <c r="CB251" s="31"/>
      <c r="CC251" s="31" t="str">
        <f t="shared" si="149"/>
        <v/>
      </c>
      <c r="CD251" s="31" t="str">
        <f t="shared" si="154"/>
        <v/>
      </c>
      <c r="CE251" s="31" t="str">
        <f t="shared" si="155"/>
        <v/>
      </c>
      <c r="CF251" s="31" t="str">
        <f t="shared" si="156"/>
        <v/>
      </c>
      <c r="CG251" s="31" t="str">
        <f t="shared" si="157"/>
        <v/>
      </c>
      <c r="CH251" s="32">
        <f t="shared" si="158"/>
        <v>0</v>
      </c>
      <c r="CI251" s="32"/>
      <c r="CJ251" s="32"/>
      <c r="CK251" s="32">
        <f t="shared" si="161"/>
        <v>0</v>
      </c>
      <c r="CL251" s="32">
        <f t="shared" si="162"/>
        <v>0</v>
      </c>
      <c r="CM251" s="32">
        <f t="shared" si="162"/>
        <v>0</v>
      </c>
      <c r="CN251" s="32">
        <f t="shared" si="162"/>
        <v>0</v>
      </c>
    </row>
    <row r="252" spans="1:92" ht="16.350000000000001" customHeight="1" x14ac:dyDescent="0.2">
      <c r="A252" s="3201"/>
      <c r="B252" s="3913" t="s">
        <v>269</v>
      </c>
      <c r="C252" s="3913"/>
      <c r="D252" s="760">
        <f t="shared" si="147"/>
        <v>1</v>
      </c>
      <c r="E252" s="761">
        <f t="shared" si="163"/>
        <v>0</v>
      </c>
      <c r="F252" s="762">
        <f t="shared" si="151"/>
        <v>1</v>
      </c>
      <c r="G252" s="725">
        <v>0</v>
      </c>
      <c r="H252" s="726">
        <v>0</v>
      </c>
      <c r="I252" s="727">
        <v>0</v>
      </c>
      <c r="J252" s="726">
        <v>0</v>
      </c>
      <c r="K252" s="727">
        <v>0</v>
      </c>
      <c r="L252" s="726">
        <v>0</v>
      </c>
      <c r="M252" s="727">
        <v>0</v>
      </c>
      <c r="N252" s="726">
        <v>0</v>
      </c>
      <c r="O252" s="727">
        <v>0</v>
      </c>
      <c r="P252" s="726">
        <v>0</v>
      </c>
      <c r="Q252" s="727">
        <v>0</v>
      </c>
      <c r="R252" s="726">
        <v>0</v>
      </c>
      <c r="S252" s="727">
        <v>0</v>
      </c>
      <c r="T252" s="726">
        <v>0</v>
      </c>
      <c r="U252" s="727">
        <v>0</v>
      </c>
      <c r="V252" s="728">
        <v>0</v>
      </c>
      <c r="W252" s="727">
        <v>0</v>
      </c>
      <c r="X252" s="728">
        <v>0</v>
      </c>
      <c r="Y252" s="744">
        <v>0</v>
      </c>
      <c r="Z252" s="745">
        <v>0</v>
      </c>
      <c r="AA252" s="744">
        <v>0</v>
      </c>
      <c r="AB252" s="745">
        <v>0</v>
      </c>
      <c r="AC252" s="744">
        <v>0</v>
      </c>
      <c r="AD252" s="745">
        <v>0</v>
      </c>
      <c r="AE252" s="744">
        <v>0</v>
      </c>
      <c r="AF252" s="745">
        <v>0</v>
      </c>
      <c r="AG252" s="744">
        <v>0</v>
      </c>
      <c r="AH252" s="745">
        <v>1</v>
      </c>
      <c r="AI252" s="744">
        <v>0</v>
      </c>
      <c r="AJ252" s="745">
        <v>0</v>
      </c>
      <c r="AK252" s="744">
        <v>0</v>
      </c>
      <c r="AL252" s="745">
        <v>0</v>
      </c>
      <c r="AM252" s="744">
        <v>0</v>
      </c>
      <c r="AN252" s="745">
        <v>0</v>
      </c>
      <c r="AO252" s="729">
        <v>0</v>
      </c>
      <c r="AP252" s="730"/>
      <c r="AQ252" s="754"/>
      <c r="AR252" s="755"/>
      <c r="AS252" s="755"/>
      <c r="AT252" s="727">
        <v>0</v>
      </c>
      <c r="AU252" s="731">
        <v>0</v>
      </c>
      <c r="AV252" s="731">
        <v>0</v>
      </c>
      <c r="AW252" s="726">
        <v>0</v>
      </c>
      <c r="AX252" s="671" t="str">
        <f t="shared" si="148"/>
        <v/>
      </c>
      <c r="BT252" s="3"/>
      <c r="BU252" s="3"/>
      <c r="BV252" s="4"/>
      <c r="BW252" s="4"/>
      <c r="CA252" s="31" t="str">
        <f t="shared" si="152"/>
        <v/>
      </c>
      <c r="CB252" s="31"/>
      <c r="CC252" s="31" t="str">
        <f t="shared" si="149"/>
        <v/>
      </c>
      <c r="CD252" s="31" t="str">
        <f t="shared" si="154"/>
        <v/>
      </c>
      <c r="CE252" s="31" t="str">
        <f t="shared" si="155"/>
        <v/>
      </c>
      <c r="CF252" s="31" t="str">
        <f t="shared" si="156"/>
        <v/>
      </c>
      <c r="CG252" s="31" t="str">
        <f t="shared" si="157"/>
        <v/>
      </c>
      <c r="CH252" s="32">
        <f t="shared" si="158"/>
        <v>0</v>
      </c>
      <c r="CI252" s="32"/>
      <c r="CJ252" s="32"/>
      <c r="CK252" s="32">
        <f t="shared" si="161"/>
        <v>0</v>
      </c>
      <c r="CL252" s="32">
        <f t="shared" si="162"/>
        <v>0</v>
      </c>
      <c r="CM252" s="32">
        <f t="shared" si="162"/>
        <v>0</v>
      </c>
      <c r="CN252" s="32">
        <f t="shared" si="162"/>
        <v>0</v>
      </c>
    </row>
    <row r="253" spans="1:92" ht="16.350000000000001" customHeight="1" x14ac:dyDescent="0.2">
      <c r="A253" s="3893" t="s">
        <v>272</v>
      </c>
      <c r="B253" s="3184" t="s">
        <v>264</v>
      </c>
      <c r="C253" s="3184"/>
      <c r="D253" s="1050">
        <f t="shared" si="147"/>
        <v>26</v>
      </c>
      <c r="E253" s="485">
        <f t="shared" si="163"/>
        <v>13</v>
      </c>
      <c r="F253" s="990">
        <f t="shared" si="151"/>
        <v>13</v>
      </c>
      <c r="G253" s="467">
        <v>0</v>
      </c>
      <c r="H253" s="468">
        <v>0</v>
      </c>
      <c r="I253" s="469">
        <v>0</v>
      </c>
      <c r="J253" s="468">
        <v>0</v>
      </c>
      <c r="K253" s="469">
        <v>0</v>
      </c>
      <c r="L253" s="468">
        <v>0</v>
      </c>
      <c r="M253" s="469">
        <v>0</v>
      </c>
      <c r="N253" s="468">
        <v>0</v>
      </c>
      <c r="O253" s="469">
        <v>0</v>
      </c>
      <c r="P253" s="468">
        <v>0</v>
      </c>
      <c r="Q253" s="469">
        <v>0</v>
      </c>
      <c r="R253" s="468">
        <v>0</v>
      </c>
      <c r="S253" s="469">
        <v>0</v>
      </c>
      <c r="T253" s="468">
        <v>0</v>
      </c>
      <c r="U253" s="469">
        <v>2</v>
      </c>
      <c r="V253" s="470">
        <v>0</v>
      </c>
      <c r="W253" s="469">
        <v>3</v>
      </c>
      <c r="X253" s="470">
        <v>6</v>
      </c>
      <c r="Y253" s="989">
        <v>7</v>
      </c>
      <c r="Z253" s="1061">
        <v>7</v>
      </c>
      <c r="AA253" s="989">
        <v>1</v>
      </c>
      <c r="AB253" s="1061">
        <v>0</v>
      </c>
      <c r="AC253" s="989">
        <v>0</v>
      </c>
      <c r="AD253" s="1061">
        <v>0</v>
      </c>
      <c r="AE253" s="989">
        <v>0</v>
      </c>
      <c r="AF253" s="1061">
        <v>0</v>
      </c>
      <c r="AG253" s="989">
        <v>0</v>
      </c>
      <c r="AH253" s="1061">
        <v>0</v>
      </c>
      <c r="AI253" s="989">
        <v>0</v>
      </c>
      <c r="AJ253" s="1061">
        <v>0</v>
      </c>
      <c r="AK253" s="989">
        <v>0</v>
      </c>
      <c r="AL253" s="1061">
        <v>0</v>
      </c>
      <c r="AM253" s="989">
        <v>0</v>
      </c>
      <c r="AN253" s="1061">
        <v>0</v>
      </c>
      <c r="AO253" s="1063"/>
      <c r="AP253" s="488"/>
      <c r="AQ253" s="1060">
        <v>6</v>
      </c>
      <c r="AR253" s="473">
        <v>6</v>
      </c>
      <c r="AS253" s="1060">
        <v>3</v>
      </c>
      <c r="AT253" s="469">
        <v>0</v>
      </c>
      <c r="AU253" s="473">
        <v>0</v>
      </c>
      <c r="AV253" s="473">
        <v>0</v>
      </c>
      <c r="AW253" s="468">
        <v>0</v>
      </c>
      <c r="AX253" s="671" t="str">
        <f t="shared" si="148"/>
        <v/>
      </c>
      <c r="BT253" s="3"/>
      <c r="BU253" s="3"/>
      <c r="BV253" s="4"/>
      <c r="BW253" s="4"/>
      <c r="CA253" s="31" t="str">
        <f t="shared" si="152"/>
        <v/>
      </c>
      <c r="CB253" s="31" t="str">
        <f t="shared" si="153"/>
        <v/>
      </c>
      <c r="CC253" s="31" t="str">
        <f t="shared" si="149"/>
        <v/>
      </c>
      <c r="CD253" s="31"/>
      <c r="CE253" s="31" t="str">
        <f t="shared" si="155"/>
        <v/>
      </c>
      <c r="CF253" s="31" t="str">
        <f t="shared" si="156"/>
        <v/>
      </c>
      <c r="CG253" s="31" t="str">
        <f t="shared" si="157"/>
        <v/>
      </c>
      <c r="CH253" s="32"/>
      <c r="CI253" s="32">
        <f t="shared" si="159"/>
        <v>0</v>
      </c>
      <c r="CJ253" s="32">
        <f t="shared" si="160"/>
        <v>0</v>
      </c>
      <c r="CK253" s="32"/>
      <c r="CL253" s="32">
        <f t="shared" si="162"/>
        <v>0</v>
      </c>
      <c r="CM253" s="32">
        <f t="shared" si="162"/>
        <v>0</v>
      </c>
      <c r="CN253" s="32">
        <f t="shared" si="162"/>
        <v>0</v>
      </c>
    </row>
    <row r="254" spans="1:92" ht="16.350000000000001" customHeight="1" x14ac:dyDescent="0.2">
      <c r="A254" s="2912"/>
      <c r="B254" s="3185" t="s">
        <v>265</v>
      </c>
      <c r="C254" s="3185"/>
      <c r="D254" s="732">
        <f t="shared" si="147"/>
        <v>213</v>
      </c>
      <c r="E254" s="733">
        <f t="shared" si="163"/>
        <v>93</v>
      </c>
      <c r="F254" s="734">
        <f t="shared" si="151"/>
        <v>120</v>
      </c>
      <c r="G254" s="735">
        <v>0</v>
      </c>
      <c r="H254" s="736">
        <v>0</v>
      </c>
      <c r="I254" s="737">
        <v>0</v>
      </c>
      <c r="J254" s="736">
        <v>0</v>
      </c>
      <c r="K254" s="737">
        <v>0</v>
      </c>
      <c r="L254" s="736">
        <v>0</v>
      </c>
      <c r="M254" s="737">
        <v>0</v>
      </c>
      <c r="N254" s="736">
        <v>0</v>
      </c>
      <c r="O254" s="737">
        <v>0</v>
      </c>
      <c r="P254" s="736">
        <v>0</v>
      </c>
      <c r="Q254" s="737">
        <v>0</v>
      </c>
      <c r="R254" s="736">
        <v>0</v>
      </c>
      <c r="S254" s="737">
        <v>0</v>
      </c>
      <c r="T254" s="736">
        <v>1</v>
      </c>
      <c r="U254" s="737">
        <v>1</v>
      </c>
      <c r="V254" s="738">
        <v>2</v>
      </c>
      <c r="W254" s="737">
        <v>13</v>
      </c>
      <c r="X254" s="738">
        <v>18</v>
      </c>
      <c r="Y254" s="737">
        <v>58</v>
      </c>
      <c r="Z254" s="738">
        <v>70</v>
      </c>
      <c r="AA254" s="737">
        <v>21</v>
      </c>
      <c r="AB254" s="738">
        <v>27</v>
      </c>
      <c r="AC254" s="737">
        <v>0</v>
      </c>
      <c r="AD254" s="738">
        <v>2</v>
      </c>
      <c r="AE254" s="737">
        <v>0</v>
      </c>
      <c r="AF254" s="738">
        <v>0</v>
      </c>
      <c r="AG254" s="737">
        <v>0</v>
      </c>
      <c r="AH254" s="738">
        <v>0</v>
      </c>
      <c r="AI254" s="737">
        <v>0</v>
      </c>
      <c r="AJ254" s="738">
        <v>0</v>
      </c>
      <c r="AK254" s="737">
        <v>0</v>
      </c>
      <c r="AL254" s="738">
        <v>0</v>
      </c>
      <c r="AM254" s="737">
        <v>0</v>
      </c>
      <c r="AN254" s="738">
        <v>0</v>
      </c>
      <c r="AO254" s="763"/>
      <c r="AP254" s="757"/>
      <c r="AQ254" s="720"/>
      <c r="AR254" s="756"/>
      <c r="AS254" s="467">
        <v>18</v>
      </c>
      <c r="AT254" s="737">
        <v>0</v>
      </c>
      <c r="AU254" s="741">
        <v>0</v>
      </c>
      <c r="AV254" s="741">
        <v>0</v>
      </c>
      <c r="AW254" s="736">
        <v>0</v>
      </c>
      <c r="AX254" s="671" t="str">
        <f t="shared" si="148"/>
        <v/>
      </c>
      <c r="BT254" s="3"/>
      <c r="BU254" s="3"/>
      <c r="BV254" s="4"/>
      <c r="BW254" s="4"/>
      <c r="CA254" s="31" t="str">
        <f t="shared" si="152"/>
        <v/>
      </c>
      <c r="CB254" s="31"/>
      <c r="CC254" s="31" t="str">
        <f t="shared" si="149"/>
        <v/>
      </c>
      <c r="CD254" s="31"/>
      <c r="CE254" s="31" t="str">
        <f t="shared" si="155"/>
        <v/>
      </c>
      <c r="CF254" s="31" t="str">
        <f t="shared" si="156"/>
        <v/>
      </c>
      <c r="CG254" s="31" t="str">
        <f t="shared" si="157"/>
        <v/>
      </c>
      <c r="CH254" s="32"/>
      <c r="CI254" s="32"/>
      <c r="CJ254" s="32"/>
      <c r="CK254" s="32"/>
      <c r="CL254" s="32">
        <f t="shared" si="162"/>
        <v>0</v>
      </c>
      <c r="CM254" s="32">
        <f t="shared" si="162"/>
        <v>0</v>
      </c>
      <c r="CN254" s="32">
        <f t="shared" si="162"/>
        <v>0</v>
      </c>
    </row>
    <row r="255" spans="1:92" ht="16.350000000000001" customHeight="1" x14ac:dyDescent="0.2">
      <c r="A255" s="2912"/>
      <c r="B255" s="3185" t="s">
        <v>266</v>
      </c>
      <c r="C255" s="3185"/>
      <c r="D255" s="732">
        <f t="shared" si="147"/>
        <v>1</v>
      </c>
      <c r="E255" s="733">
        <f t="shared" si="163"/>
        <v>0</v>
      </c>
      <c r="F255" s="734">
        <f t="shared" si="151"/>
        <v>1</v>
      </c>
      <c r="G255" s="735">
        <v>0</v>
      </c>
      <c r="H255" s="736">
        <v>0</v>
      </c>
      <c r="I255" s="737">
        <v>0</v>
      </c>
      <c r="J255" s="736">
        <v>0</v>
      </c>
      <c r="K255" s="737">
        <v>0</v>
      </c>
      <c r="L255" s="736">
        <v>0</v>
      </c>
      <c r="M255" s="737">
        <v>0</v>
      </c>
      <c r="N255" s="736">
        <v>0</v>
      </c>
      <c r="O255" s="737">
        <v>0</v>
      </c>
      <c r="P255" s="736">
        <v>0</v>
      </c>
      <c r="Q255" s="737">
        <v>0</v>
      </c>
      <c r="R255" s="736">
        <v>0</v>
      </c>
      <c r="S255" s="737">
        <v>0</v>
      </c>
      <c r="T255" s="736">
        <v>0</v>
      </c>
      <c r="U255" s="737">
        <v>0</v>
      </c>
      <c r="V255" s="738">
        <v>0</v>
      </c>
      <c r="W255" s="737">
        <v>0</v>
      </c>
      <c r="X255" s="738">
        <v>0</v>
      </c>
      <c r="Y255" s="737">
        <v>0</v>
      </c>
      <c r="Z255" s="738">
        <v>1</v>
      </c>
      <c r="AA255" s="737">
        <v>0</v>
      </c>
      <c r="AB255" s="738">
        <v>0</v>
      </c>
      <c r="AC255" s="737">
        <v>0</v>
      </c>
      <c r="AD255" s="738">
        <v>0</v>
      </c>
      <c r="AE255" s="737">
        <v>0</v>
      </c>
      <c r="AF255" s="738">
        <v>0</v>
      </c>
      <c r="AG255" s="737">
        <v>0</v>
      </c>
      <c r="AH255" s="738">
        <v>0</v>
      </c>
      <c r="AI255" s="737">
        <v>0</v>
      </c>
      <c r="AJ255" s="738">
        <v>0</v>
      </c>
      <c r="AK255" s="737">
        <v>0</v>
      </c>
      <c r="AL255" s="738">
        <v>0</v>
      </c>
      <c r="AM255" s="737">
        <v>0</v>
      </c>
      <c r="AN255" s="738">
        <v>0</v>
      </c>
      <c r="AO255" s="763"/>
      <c r="AP255" s="757"/>
      <c r="AQ255" s="720"/>
      <c r="AR255" s="756"/>
      <c r="AS255" s="756"/>
      <c r="AT255" s="737">
        <v>0</v>
      </c>
      <c r="AU255" s="741">
        <v>0</v>
      </c>
      <c r="AV255" s="741">
        <v>0</v>
      </c>
      <c r="AW255" s="736">
        <v>0</v>
      </c>
      <c r="AX255" s="671" t="str">
        <f t="shared" si="148"/>
        <v/>
      </c>
      <c r="BT255" s="3"/>
      <c r="BU255" s="3"/>
      <c r="BV255" s="4"/>
      <c r="BW255" s="4"/>
      <c r="CA255" s="31" t="str">
        <f t="shared" si="152"/>
        <v/>
      </c>
      <c r="CB255" s="31"/>
      <c r="CC255" s="31" t="str">
        <f t="shared" si="149"/>
        <v/>
      </c>
      <c r="CD255" s="31"/>
      <c r="CE255" s="31" t="str">
        <f t="shared" si="155"/>
        <v/>
      </c>
      <c r="CF255" s="31" t="str">
        <f t="shared" si="156"/>
        <v/>
      </c>
      <c r="CG255" s="31" t="str">
        <f t="shared" si="157"/>
        <v/>
      </c>
      <c r="CH255" s="32"/>
      <c r="CI255" s="32"/>
      <c r="CJ255" s="32"/>
      <c r="CK255" s="32"/>
      <c r="CL255" s="32">
        <f t="shared" si="162"/>
        <v>0</v>
      </c>
      <c r="CM255" s="32">
        <f t="shared" si="162"/>
        <v>0</v>
      </c>
      <c r="CN255" s="32">
        <f t="shared" si="162"/>
        <v>0</v>
      </c>
    </row>
    <row r="256" spans="1:92" ht="16.350000000000001" customHeight="1" x14ac:dyDescent="0.2">
      <c r="A256" s="2912"/>
      <c r="B256" s="3185" t="s">
        <v>267</v>
      </c>
      <c r="C256" s="3185"/>
      <c r="D256" s="732">
        <f t="shared" si="147"/>
        <v>14</v>
      </c>
      <c r="E256" s="733">
        <f t="shared" si="163"/>
        <v>4</v>
      </c>
      <c r="F256" s="734">
        <f t="shared" si="151"/>
        <v>10</v>
      </c>
      <c r="G256" s="742">
        <v>0</v>
      </c>
      <c r="H256" s="743">
        <v>0</v>
      </c>
      <c r="I256" s="744">
        <v>0</v>
      </c>
      <c r="J256" s="743">
        <v>0</v>
      </c>
      <c r="K256" s="744">
        <v>0</v>
      </c>
      <c r="L256" s="743">
        <v>0</v>
      </c>
      <c r="M256" s="744">
        <v>0</v>
      </c>
      <c r="N256" s="743">
        <v>0</v>
      </c>
      <c r="O256" s="744">
        <v>0</v>
      </c>
      <c r="P256" s="743">
        <v>0</v>
      </c>
      <c r="Q256" s="744">
        <v>0</v>
      </c>
      <c r="R256" s="743">
        <v>0</v>
      </c>
      <c r="S256" s="744">
        <v>0</v>
      </c>
      <c r="T256" s="743">
        <v>0</v>
      </c>
      <c r="U256" s="744">
        <v>0</v>
      </c>
      <c r="V256" s="745">
        <v>0</v>
      </c>
      <c r="W256" s="744">
        <v>0</v>
      </c>
      <c r="X256" s="745">
        <v>4</v>
      </c>
      <c r="Y256" s="744">
        <v>2</v>
      </c>
      <c r="Z256" s="745">
        <v>4</v>
      </c>
      <c r="AA256" s="744">
        <v>2</v>
      </c>
      <c r="AB256" s="745">
        <v>2</v>
      </c>
      <c r="AC256" s="744">
        <v>0</v>
      </c>
      <c r="AD256" s="745">
        <v>0</v>
      </c>
      <c r="AE256" s="744">
        <v>0</v>
      </c>
      <c r="AF256" s="745">
        <v>0</v>
      </c>
      <c r="AG256" s="744">
        <v>0</v>
      </c>
      <c r="AH256" s="745">
        <v>0</v>
      </c>
      <c r="AI256" s="744">
        <v>0</v>
      </c>
      <c r="AJ256" s="745">
        <v>0</v>
      </c>
      <c r="AK256" s="744">
        <v>0</v>
      </c>
      <c r="AL256" s="745">
        <v>0</v>
      </c>
      <c r="AM256" s="744">
        <v>0</v>
      </c>
      <c r="AN256" s="745">
        <v>0</v>
      </c>
      <c r="AO256" s="763"/>
      <c r="AP256" s="757"/>
      <c r="AQ256" s="720"/>
      <c r="AR256" s="756"/>
      <c r="AS256" s="756"/>
      <c r="AT256" s="744">
        <v>0</v>
      </c>
      <c r="AU256" s="750">
        <v>0</v>
      </c>
      <c r="AV256" s="750">
        <v>0</v>
      </c>
      <c r="AW256" s="743">
        <v>0</v>
      </c>
      <c r="AX256" s="671" t="str">
        <f t="shared" si="148"/>
        <v/>
      </c>
      <c r="BT256" s="3"/>
      <c r="BU256" s="3"/>
      <c r="BV256" s="4"/>
      <c r="BW256" s="4"/>
      <c r="CA256" s="31" t="str">
        <f t="shared" si="152"/>
        <v/>
      </c>
      <c r="CB256" s="31"/>
      <c r="CC256" s="31" t="str">
        <f t="shared" si="149"/>
        <v/>
      </c>
      <c r="CD256" s="31"/>
      <c r="CE256" s="31" t="str">
        <f t="shared" si="155"/>
        <v/>
      </c>
      <c r="CF256" s="31" t="str">
        <f t="shared" si="156"/>
        <v/>
      </c>
      <c r="CG256" s="31" t="str">
        <f t="shared" si="157"/>
        <v/>
      </c>
      <c r="CH256" s="32"/>
      <c r="CI256" s="32"/>
      <c r="CJ256" s="32"/>
      <c r="CK256" s="32"/>
      <c r="CL256" s="32">
        <f t="shared" si="162"/>
        <v>0</v>
      </c>
      <c r="CM256" s="32">
        <f t="shared" si="162"/>
        <v>0</v>
      </c>
      <c r="CN256" s="32">
        <f t="shared" si="162"/>
        <v>0</v>
      </c>
    </row>
    <row r="257" spans="1:92" ht="16.350000000000001" customHeight="1" x14ac:dyDescent="0.2">
      <c r="A257" s="2912"/>
      <c r="B257" s="3188" t="s">
        <v>268</v>
      </c>
      <c r="C257" s="3189"/>
      <c r="D257" s="732">
        <f t="shared" si="147"/>
        <v>0</v>
      </c>
      <c r="E257" s="733">
        <f t="shared" si="163"/>
        <v>0</v>
      </c>
      <c r="F257" s="734">
        <f t="shared" si="151"/>
        <v>0</v>
      </c>
      <c r="G257" s="742">
        <v>0</v>
      </c>
      <c r="H257" s="743">
        <v>0</v>
      </c>
      <c r="I257" s="744">
        <v>0</v>
      </c>
      <c r="J257" s="743">
        <v>0</v>
      </c>
      <c r="K257" s="744">
        <v>0</v>
      </c>
      <c r="L257" s="743">
        <v>0</v>
      </c>
      <c r="M257" s="744">
        <v>0</v>
      </c>
      <c r="N257" s="743">
        <v>0</v>
      </c>
      <c r="O257" s="744">
        <v>0</v>
      </c>
      <c r="P257" s="743">
        <v>0</v>
      </c>
      <c r="Q257" s="744">
        <v>0</v>
      </c>
      <c r="R257" s="743">
        <v>0</v>
      </c>
      <c r="S257" s="744">
        <v>0</v>
      </c>
      <c r="T257" s="743">
        <v>0</v>
      </c>
      <c r="U257" s="744">
        <v>0</v>
      </c>
      <c r="V257" s="745">
        <v>0</v>
      </c>
      <c r="W257" s="744">
        <v>0</v>
      </c>
      <c r="X257" s="745">
        <v>0</v>
      </c>
      <c r="Y257" s="744">
        <v>0</v>
      </c>
      <c r="Z257" s="745">
        <v>0</v>
      </c>
      <c r="AA257" s="744">
        <v>0</v>
      </c>
      <c r="AB257" s="745">
        <v>0</v>
      </c>
      <c r="AC257" s="744">
        <v>0</v>
      </c>
      <c r="AD257" s="745">
        <v>0</v>
      </c>
      <c r="AE257" s="744">
        <v>0</v>
      </c>
      <c r="AF257" s="745">
        <v>0</v>
      </c>
      <c r="AG257" s="744">
        <v>0</v>
      </c>
      <c r="AH257" s="745">
        <v>0</v>
      </c>
      <c r="AI257" s="744">
        <v>0</v>
      </c>
      <c r="AJ257" s="745">
        <v>0</v>
      </c>
      <c r="AK257" s="744">
        <v>0</v>
      </c>
      <c r="AL257" s="745">
        <v>0</v>
      </c>
      <c r="AM257" s="744">
        <v>0</v>
      </c>
      <c r="AN257" s="745">
        <v>0</v>
      </c>
      <c r="AO257" s="763"/>
      <c r="AP257" s="757"/>
      <c r="AQ257" s="720"/>
      <c r="AR257" s="758"/>
      <c r="AS257" s="749"/>
      <c r="AT257" s="744">
        <v>0</v>
      </c>
      <c r="AU257" s="750">
        <v>0</v>
      </c>
      <c r="AV257" s="750">
        <v>0</v>
      </c>
      <c r="AW257" s="743">
        <v>0</v>
      </c>
      <c r="AX257" s="671" t="str">
        <f t="shared" si="148"/>
        <v/>
      </c>
      <c r="BT257" s="3"/>
      <c r="BU257" s="3"/>
      <c r="BV257" s="4"/>
      <c r="BW257" s="4"/>
      <c r="CA257" s="31" t="str">
        <f t="shared" si="152"/>
        <v/>
      </c>
      <c r="CB257" s="31"/>
      <c r="CC257" s="31" t="str">
        <f t="shared" si="149"/>
        <v/>
      </c>
      <c r="CD257" s="31"/>
      <c r="CE257" s="31" t="str">
        <f t="shared" si="155"/>
        <v/>
      </c>
      <c r="CF257" s="31" t="str">
        <f t="shared" si="156"/>
        <v/>
      </c>
      <c r="CG257" s="31" t="str">
        <f t="shared" si="157"/>
        <v/>
      </c>
      <c r="CH257" s="32"/>
      <c r="CI257" s="32"/>
      <c r="CJ257" s="32"/>
      <c r="CK257" s="32"/>
      <c r="CL257" s="32">
        <f t="shared" si="162"/>
        <v>0</v>
      </c>
      <c r="CM257" s="32">
        <f t="shared" si="162"/>
        <v>0</v>
      </c>
      <c r="CN257" s="32">
        <f t="shared" si="162"/>
        <v>0</v>
      </c>
    </row>
    <row r="258" spans="1:92" ht="16.350000000000001" customHeight="1" x14ac:dyDescent="0.2">
      <c r="A258" s="3201"/>
      <c r="B258" s="3202" t="s">
        <v>269</v>
      </c>
      <c r="C258" s="3202"/>
      <c r="D258" s="751">
        <f t="shared" si="147"/>
        <v>0</v>
      </c>
      <c r="E258" s="752">
        <f t="shared" si="163"/>
        <v>0</v>
      </c>
      <c r="F258" s="752">
        <f t="shared" si="151"/>
        <v>0</v>
      </c>
      <c r="G258" s="725">
        <v>0</v>
      </c>
      <c r="H258" s="726">
        <v>0</v>
      </c>
      <c r="I258" s="727">
        <v>0</v>
      </c>
      <c r="J258" s="726">
        <v>0</v>
      </c>
      <c r="K258" s="727">
        <v>0</v>
      </c>
      <c r="L258" s="726">
        <v>0</v>
      </c>
      <c r="M258" s="727">
        <v>0</v>
      </c>
      <c r="N258" s="726">
        <v>0</v>
      </c>
      <c r="O258" s="727">
        <v>0</v>
      </c>
      <c r="P258" s="726">
        <v>0</v>
      </c>
      <c r="Q258" s="727">
        <v>0</v>
      </c>
      <c r="R258" s="726">
        <v>0</v>
      </c>
      <c r="S258" s="727">
        <v>0</v>
      </c>
      <c r="T258" s="726">
        <v>0</v>
      </c>
      <c r="U258" s="727">
        <v>0</v>
      </c>
      <c r="V258" s="728">
        <v>0</v>
      </c>
      <c r="W258" s="727">
        <v>0</v>
      </c>
      <c r="X258" s="728">
        <v>0</v>
      </c>
      <c r="Y258" s="727">
        <v>0</v>
      </c>
      <c r="Z258" s="728">
        <v>0</v>
      </c>
      <c r="AA258" s="727">
        <v>0</v>
      </c>
      <c r="AB258" s="728">
        <v>0</v>
      </c>
      <c r="AC258" s="727">
        <v>0</v>
      </c>
      <c r="AD258" s="728">
        <v>0</v>
      </c>
      <c r="AE258" s="727">
        <v>0</v>
      </c>
      <c r="AF258" s="728">
        <v>0</v>
      </c>
      <c r="AG258" s="727">
        <v>0</v>
      </c>
      <c r="AH258" s="728">
        <v>0</v>
      </c>
      <c r="AI258" s="727">
        <v>0</v>
      </c>
      <c r="AJ258" s="728">
        <v>0</v>
      </c>
      <c r="AK258" s="727">
        <v>0</v>
      </c>
      <c r="AL258" s="728">
        <v>0</v>
      </c>
      <c r="AM258" s="727">
        <v>0</v>
      </c>
      <c r="AN258" s="728">
        <v>0</v>
      </c>
      <c r="AO258" s="764"/>
      <c r="AP258" s="755"/>
      <c r="AQ258" s="754"/>
      <c r="AR258" s="759"/>
      <c r="AS258" s="755"/>
      <c r="AT258" s="727">
        <v>0</v>
      </c>
      <c r="AU258" s="731">
        <v>0</v>
      </c>
      <c r="AV258" s="731">
        <v>0</v>
      </c>
      <c r="AW258" s="726">
        <v>0</v>
      </c>
      <c r="AX258" s="671" t="str">
        <f t="shared" si="148"/>
        <v/>
      </c>
      <c r="BT258" s="3"/>
      <c r="BU258" s="3"/>
      <c r="BV258" s="4"/>
      <c r="BW258" s="4"/>
      <c r="CA258" s="31" t="str">
        <f t="shared" si="152"/>
        <v/>
      </c>
      <c r="CB258" s="31"/>
      <c r="CC258" s="31" t="str">
        <f t="shared" si="149"/>
        <v/>
      </c>
      <c r="CD258" s="31"/>
      <c r="CE258" s="31" t="str">
        <f t="shared" si="155"/>
        <v/>
      </c>
      <c r="CF258" s="31" t="str">
        <f t="shared" si="156"/>
        <v/>
      </c>
      <c r="CG258" s="31" t="str">
        <f t="shared" si="157"/>
        <v/>
      </c>
      <c r="CH258" s="32"/>
      <c r="CI258" s="32"/>
      <c r="CJ258" s="32"/>
      <c r="CK258" s="32"/>
      <c r="CL258" s="32">
        <f t="shared" si="162"/>
        <v>0</v>
      </c>
      <c r="CM258" s="32">
        <f t="shared" si="162"/>
        <v>0</v>
      </c>
      <c r="CN258" s="32">
        <f t="shared" si="162"/>
        <v>0</v>
      </c>
    </row>
    <row r="259" spans="1:92" ht="16.350000000000001" customHeight="1" x14ac:dyDescent="0.2">
      <c r="A259" s="3915" t="s">
        <v>273</v>
      </c>
      <c r="B259" s="3184" t="s">
        <v>264</v>
      </c>
      <c r="C259" s="3184"/>
      <c r="D259" s="1050">
        <f t="shared" si="147"/>
        <v>0</v>
      </c>
      <c r="E259" s="485">
        <f t="shared" si="163"/>
        <v>0</v>
      </c>
      <c r="F259" s="466">
        <f t="shared" si="151"/>
        <v>0</v>
      </c>
      <c r="G259" s="467"/>
      <c r="H259" s="468"/>
      <c r="I259" s="469"/>
      <c r="J259" s="468"/>
      <c r="K259" s="469"/>
      <c r="L259" s="468"/>
      <c r="M259" s="469"/>
      <c r="N259" s="468"/>
      <c r="O259" s="469"/>
      <c r="P259" s="468"/>
      <c r="Q259" s="469"/>
      <c r="R259" s="468"/>
      <c r="S259" s="469"/>
      <c r="T259" s="468"/>
      <c r="U259" s="469"/>
      <c r="V259" s="470"/>
      <c r="W259" s="469"/>
      <c r="X259" s="470"/>
      <c r="Y259" s="469"/>
      <c r="Z259" s="470"/>
      <c r="AA259" s="469"/>
      <c r="AB259" s="470"/>
      <c r="AC259" s="469"/>
      <c r="AD259" s="470"/>
      <c r="AE259" s="469"/>
      <c r="AF259" s="470"/>
      <c r="AG259" s="469"/>
      <c r="AH259" s="1061"/>
      <c r="AI259" s="989"/>
      <c r="AJ259" s="1061"/>
      <c r="AK259" s="989"/>
      <c r="AL259" s="1061"/>
      <c r="AM259" s="989"/>
      <c r="AN259" s="1061"/>
      <c r="AO259" s="1064"/>
      <c r="AP259" s="499"/>
      <c r="AQ259" s="1060"/>
      <c r="AR259" s="473"/>
      <c r="AS259" s="1060"/>
      <c r="AT259" s="469">
        <v>0</v>
      </c>
      <c r="AU259" s="473">
        <v>0</v>
      </c>
      <c r="AV259" s="473">
        <v>0</v>
      </c>
      <c r="AW259" s="468">
        <v>0</v>
      </c>
      <c r="AX259" s="671" t="str">
        <f t="shared" si="148"/>
        <v/>
      </c>
      <c r="BT259" s="3"/>
      <c r="BU259" s="3"/>
      <c r="BV259" s="4"/>
      <c r="BW259" s="4"/>
      <c r="CA259" s="31" t="str">
        <f t="shared" si="152"/>
        <v/>
      </c>
      <c r="CB259" s="31" t="str">
        <f t="shared" si="153"/>
        <v/>
      </c>
      <c r="CC259" s="31" t="str">
        <f t="shared" si="149"/>
        <v/>
      </c>
      <c r="CD259" s="31"/>
      <c r="CE259" s="31" t="str">
        <f t="shared" si="155"/>
        <v/>
      </c>
      <c r="CF259" s="31" t="str">
        <f t="shared" si="156"/>
        <v/>
      </c>
      <c r="CG259" s="31" t="str">
        <f t="shared" si="157"/>
        <v/>
      </c>
      <c r="CH259" s="32"/>
      <c r="CI259" s="32">
        <f t="shared" si="159"/>
        <v>0</v>
      </c>
      <c r="CJ259" s="32">
        <f t="shared" si="160"/>
        <v>0</v>
      </c>
      <c r="CK259" s="32"/>
      <c r="CL259" s="32">
        <f t="shared" si="162"/>
        <v>0</v>
      </c>
      <c r="CM259" s="32">
        <f t="shared" si="162"/>
        <v>0</v>
      </c>
      <c r="CN259" s="32">
        <f t="shared" si="162"/>
        <v>0</v>
      </c>
    </row>
    <row r="260" spans="1:92" ht="16.350000000000001" customHeight="1" x14ac:dyDescent="0.2">
      <c r="A260" s="2971"/>
      <c r="B260" s="3185" t="s">
        <v>265</v>
      </c>
      <c r="C260" s="3185"/>
      <c r="D260" s="732">
        <f t="shared" si="147"/>
        <v>0</v>
      </c>
      <c r="E260" s="733">
        <f t="shared" si="163"/>
        <v>0</v>
      </c>
      <c r="F260" s="734">
        <f t="shared" si="151"/>
        <v>0</v>
      </c>
      <c r="G260" s="735"/>
      <c r="H260" s="736"/>
      <c r="I260" s="737"/>
      <c r="J260" s="736"/>
      <c r="K260" s="737"/>
      <c r="L260" s="736"/>
      <c r="M260" s="737"/>
      <c r="N260" s="736"/>
      <c r="O260" s="737"/>
      <c r="P260" s="736"/>
      <c r="Q260" s="737"/>
      <c r="R260" s="736"/>
      <c r="S260" s="737"/>
      <c r="T260" s="736"/>
      <c r="U260" s="737"/>
      <c r="V260" s="738"/>
      <c r="W260" s="737"/>
      <c r="X260" s="738"/>
      <c r="Y260" s="737"/>
      <c r="Z260" s="738"/>
      <c r="AA260" s="737"/>
      <c r="AB260" s="738"/>
      <c r="AC260" s="737"/>
      <c r="AD260" s="738"/>
      <c r="AE260" s="737"/>
      <c r="AF260" s="738"/>
      <c r="AG260" s="737"/>
      <c r="AH260" s="738"/>
      <c r="AI260" s="737"/>
      <c r="AJ260" s="738"/>
      <c r="AK260" s="737"/>
      <c r="AL260" s="738"/>
      <c r="AM260" s="737"/>
      <c r="AN260" s="738"/>
      <c r="AO260" s="765"/>
      <c r="AP260" s="721"/>
      <c r="AQ260" s="720"/>
      <c r="AR260" s="756"/>
      <c r="AS260" s="467"/>
      <c r="AT260" s="737">
        <v>0</v>
      </c>
      <c r="AU260" s="741">
        <v>0</v>
      </c>
      <c r="AV260" s="741">
        <v>0</v>
      </c>
      <c r="AW260" s="736">
        <v>0</v>
      </c>
      <c r="AX260" s="671" t="str">
        <f t="shared" si="148"/>
        <v/>
      </c>
      <c r="BT260" s="3"/>
      <c r="BU260" s="3"/>
      <c r="BV260" s="4"/>
      <c r="BW260" s="4"/>
      <c r="CA260" s="31" t="str">
        <f t="shared" si="152"/>
        <v/>
      </c>
      <c r="CB260" s="31"/>
      <c r="CC260" s="31" t="str">
        <f t="shared" si="149"/>
        <v/>
      </c>
      <c r="CD260" s="31"/>
      <c r="CE260" s="31" t="str">
        <f t="shared" si="155"/>
        <v/>
      </c>
      <c r="CF260" s="31" t="str">
        <f t="shared" si="156"/>
        <v/>
      </c>
      <c r="CG260" s="31" t="str">
        <f t="shared" si="157"/>
        <v/>
      </c>
      <c r="CH260" s="32"/>
      <c r="CI260" s="32"/>
      <c r="CJ260" s="32"/>
      <c r="CK260" s="32"/>
      <c r="CL260" s="32">
        <f t="shared" si="162"/>
        <v>0</v>
      </c>
      <c r="CM260" s="32">
        <f t="shared" si="162"/>
        <v>0</v>
      </c>
      <c r="CN260" s="32">
        <f t="shared" si="162"/>
        <v>0</v>
      </c>
    </row>
    <row r="261" spans="1:92" ht="16.350000000000001" customHeight="1" x14ac:dyDescent="0.2">
      <c r="A261" s="2971"/>
      <c r="B261" s="3185" t="s">
        <v>266</v>
      </c>
      <c r="C261" s="3185"/>
      <c r="D261" s="732">
        <f t="shared" si="147"/>
        <v>0</v>
      </c>
      <c r="E261" s="733">
        <f t="shared" si="163"/>
        <v>0</v>
      </c>
      <c r="F261" s="734">
        <f t="shared" si="151"/>
        <v>0</v>
      </c>
      <c r="G261" s="735"/>
      <c r="H261" s="736"/>
      <c r="I261" s="737"/>
      <c r="J261" s="736"/>
      <c r="K261" s="737"/>
      <c r="L261" s="736"/>
      <c r="M261" s="737"/>
      <c r="N261" s="736"/>
      <c r="O261" s="737"/>
      <c r="P261" s="736"/>
      <c r="Q261" s="737"/>
      <c r="R261" s="736"/>
      <c r="S261" s="737"/>
      <c r="T261" s="736"/>
      <c r="U261" s="737"/>
      <c r="V261" s="738"/>
      <c r="W261" s="737"/>
      <c r="X261" s="738"/>
      <c r="Y261" s="737"/>
      <c r="Z261" s="738"/>
      <c r="AA261" s="737"/>
      <c r="AB261" s="738"/>
      <c r="AC261" s="737"/>
      <c r="AD261" s="738"/>
      <c r="AE261" s="737"/>
      <c r="AF261" s="738"/>
      <c r="AG261" s="737"/>
      <c r="AH261" s="738"/>
      <c r="AI261" s="737"/>
      <c r="AJ261" s="738"/>
      <c r="AK261" s="737"/>
      <c r="AL261" s="738"/>
      <c r="AM261" s="737"/>
      <c r="AN261" s="738"/>
      <c r="AO261" s="765"/>
      <c r="AP261" s="721"/>
      <c r="AQ261" s="720"/>
      <c r="AR261" s="756"/>
      <c r="AS261" s="756"/>
      <c r="AT261" s="737">
        <v>0</v>
      </c>
      <c r="AU261" s="741">
        <v>0</v>
      </c>
      <c r="AV261" s="741">
        <v>0</v>
      </c>
      <c r="AW261" s="736">
        <v>0</v>
      </c>
      <c r="AX261" s="671" t="str">
        <f t="shared" si="148"/>
        <v/>
      </c>
      <c r="BT261" s="3"/>
      <c r="BU261" s="3"/>
      <c r="BV261" s="4"/>
      <c r="BW261" s="4"/>
      <c r="CA261" s="31" t="str">
        <f t="shared" si="152"/>
        <v/>
      </c>
      <c r="CB261" s="31"/>
      <c r="CC261" s="31" t="str">
        <f t="shared" si="149"/>
        <v/>
      </c>
      <c r="CD261" s="31"/>
      <c r="CE261" s="31" t="str">
        <f t="shared" si="155"/>
        <v/>
      </c>
      <c r="CF261" s="31" t="str">
        <f t="shared" si="156"/>
        <v/>
      </c>
      <c r="CG261" s="31" t="str">
        <f t="shared" si="157"/>
        <v/>
      </c>
      <c r="CH261" s="32"/>
      <c r="CI261" s="32"/>
      <c r="CJ261" s="32"/>
      <c r="CK261" s="32"/>
      <c r="CL261" s="32">
        <f t="shared" si="162"/>
        <v>0</v>
      </c>
      <c r="CM261" s="32">
        <f t="shared" si="162"/>
        <v>0</v>
      </c>
      <c r="CN261" s="32">
        <f t="shared" si="162"/>
        <v>0</v>
      </c>
    </row>
    <row r="262" spans="1:92" ht="16.350000000000001" customHeight="1" x14ac:dyDescent="0.2">
      <c r="A262" s="2971"/>
      <c r="B262" s="3185" t="s">
        <v>267</v>
      </c>
      <c r="C262" s="3185"/>
      <c r="D262" s="732">
        <f t="shared" si="147"/>
        <v>0</v>
      </c>
      <c r="E262" s="733">
        <f t="shared" si="163"/>
        <v>0</v>
      </c>
      <c r="F262" s="734">
        <f t="shared" si="151"/>
        <v>0</v>
      </c>
      <c r="G262" s="742"/>
      <c r="H262" s="743"/>
      <c r="I262" s="744"/>
      <c r="J262" s="743"/>
      <c r="K262" s="744"/>
      <c r="L262" s="743"/>
      <c r="M262" s="744"/>
      <c r="N262" s="743"/>
      <c r="O262" s="744"/>
      <c r="P262" s="743"/>
      <c r="Q262" s="744"/>
      <c r="R262" s="743"/>
      <c r="S262" s="744"/>
      <c r="T262" s="743"/>
      <c r="U262" s="744"/>
      <c r="V262" s="745"/>
      <c r="W262" s="744"/>
      <c r="X262" s="745"/>
      <c r="Y262" s="737"/>
      <c r="Z262" s="738"/>
      <c r="AA262" s="737"/>
      <c r="AB262" s="738"/>
      <c r="AC262" s="737"/>
      <c r="AD262" s="738"/>
      <c r="AE262" s="737"/>
      <c r="AF262" s="738"/>
      <c r="AG262" s="737"/>
      <c r="AH262" s="738"/>
      <c r="AI262" s="737"/>
      <c r="AJ262" s="738"/>
      <c r="AK262" s="737"/>
      <c r="AL262" s="738"/>
      <c r="AM262" s="737"/>
      <c r="AN262" s="738"/>
      <c r="AO262" s="765"/>
      <c r="AP262" s="721"/>
      <c r="AQ262" s="720"/>
      <c r="AR262" s="756"/>
      <c r="AS262" s="756"/>
      <c r="AT262" s="737">
        <v>0</v>
      </c>
      <c r="AU262" s="741">
        <v>0</v>
      </c>
      <c r="AV262" s="741">
        <v>0</v>
      </c>
      <c r="AW262" s="736">
        <v>0</v>
      </c>
      <c r="AX262" s="671" t="str">
        <f t="shared" si="148"/>
        <v/>
      </c>
      <c r="BT262" s="3"/>
      <c r="BU262" s="3"/>
      <c r="BV262" s="4"/>
      <c r="BW262" s="4"/>
      <c r="CA262" s="31" t="str">
        <f t="shared" si="152"/>
        <v/>
      </c>
      <c r="CB262" s="31"/>
      <c r="CC262" s="31" t="str">
        <f t="shared" si="149"/>
        <v/>
      </c>
      <c r="CD262" s="31"/>
      <c r="CE262" s="31" t="str">
        <f t="shared" si="155"/>
        <v/>
      </c>
      <c r="CF262" s="31" t="str">
        <f t="shared" si="156"/>
        <v/>
      </c>
      <c r="CG262" s="31" t="str">
        <f t="shared" si="157"/>
        <v/>
      </c>
      <c r="CH262" s="32"/>
      <c r="CI262" s="32"/>
      <c r="CJ262" s="32"/>
      <c r="CK262" s="32"/>
      <c r="CL262" s="32">
        <f t="shared" si="162"/>
        <v>0</v>
      </c>
      <c r="CM262" s="32">
        <f t="shared" si="162"/>
        <v>0</v>
      </c>
      <c r="CN262" s="32">
        <f t="shared" si="162"/>
        <v>0</v>
      </c>
    </row>
    <row r="263" spans="1:92" ht="16.350000000000001" customHeight="1" x14ac:dyDescent="0.2">
      <c r="A263" s="2971"/>
      <c r="B263" s="3188" t="s">
        <v>268</v>
      </c>
      <c r="C263" s="3189"/>
      <c r="D263" s="732">
        <f t="shared" si="147"/>
        <v>0</v>
      </c>
      <c r="E263" s="733">
        <f t="shared" si="163"/>
        <v>0</v>
      </c>
      <c r="F263" s="734">
        <f t="shared" si="151"/>
        <v>0</v>
      </c>
      <c r="G263" s="742"/>
      <c r="H263" s="743"/>
      <c r="I263" s="744"/>
      <c r="J263" s="743"/>
      <c r="K263" s="744"/>
      <c r="L263" s="743"/>
      <c r="M263" s="744"/>
      <c r="N263" s="743"/>
      <c r="O263" s="744"/>
      <c r="P263" s="743"/>
      <c r="Q263" s="744"/>
      <c r="R263" s="743"/>
      <c r="S263" s="744"/>
      <c r="T263" s="743"/>
      <c r="U263" s="744"/>
      <c r="V263" s="745"/>
      <c r="W263" s="744"/>
      <c r="X263" s="745"/>
      <c r="Y263" s="737"/>
      <c r="Z263" s="738"/>
      <c r="AA263" s="737"/>
      <c r="AB263" s="738"/>
      <c r="AC263" s="737"/>
      <c r="AD263" s="738"/>
      <c r="AE263" s="737"/>
      <c r="AF263" s="738"/>
      <c r="AG263" s="737"/>
      <c r="AH263" s="738"/>
      <c r="AI263" s="737"/>
      <c r="AJ263" s="738"/>
      <c r="AK263" s="737"/>
      <c r="AL263" s="738"/>
      <c r="AM263" s="737"/>
      <c r="AN263" s="738"/>
      <c r="AO263" s="765"/>
      <c r="AP263" s="721"/>
      <c r="AQ263" s="720"/>
      <c r="AR263" s="756"/>
      <c r="AS263" s="749"/>
      <c r="AT263" s="737">
        <v>0</v>
      </c>
      <c r="AU263" s="741">
        <v>0</v>
      </c>
      <c r="AV263" s="741">
        <v>0</v>
      </c>
      <c r="AW263" s="736">
        <v>0</v>
      </c>
      <c r="AX263" s="671" t="str">
        <f t="shared" si="148"/>
        <v/>
      </c>
      <c r="BT263" s="3"/>
      <c r="BU263" s="3"/>
      <c r="BV263" s="4"/>
      <c r="BW263" s="4"/>
      <c r="CA263" s="31" t="str">
        <f t="shared" si="152"/>
        <v/>
      </c>
      <c r="CB263" s="31"/>
      <c r="CC263" s="31" t="str">
        <f t="shared" si="149"/>
        <v/>
      </c>
      <c r="CD263" s="31"/>
      <c r="CE263" s="31" t="str">
        <f t="shared" si="155"/>
        <v/>
      </c>
      <c r="CF263" s="31" t="str">
        <f t="shared" si="156"/>
        <v/>
      </c>
      <c r="CG263" s="31" t="str">
        <f t="shared" si="157"/>
        <v/>
      </c>
      <c r="CH263" s="32"/>
      <c r="CI263" s="32"/>
      <c r="CJ263" s="32"/>
      <c r="CK263" s="32"/>
      <c r="CL263" s="32">
        <f t="shared" si="162"/>
        <v>0</v>
      </c>
      <c r="CM263" s="32">
        <f t="shared" si="162"/>
        <v>0</v>
      </c>
      <c r="CN263" s="32">
        <f t="shared" si="162"/>
        <v>0</v>
      </c>
    </row>
    <row r="264" spans="1:92" ht="16.350000000000001" customHeight="1" x14ac:dyDescent="0.2">
      <c r="A264" s="3205"/>
      <c r="B264" s="3202" t="s">
        <v>269</v>
      </c>
      <c r="C264" s="3202"/>
      <c r="D264" s="675">
        <f t="shared" si="147"/>
        <v>0</v>
      </c>
      <c r="E264" s="691">
        <f t="shared" si="163"/>
        <v>0</v>
      </c>
      <c r="F264" s="658">
        <f t="shared" si="151"/>
        <v>0</v>
      </c>
      <c r="G264" s="725"/>
      <c r="H264" s="726"/>
      <c r="I264" s="727"/>
      <c r="J264" s="726"/>
      <c r="K264" s="727"/>
      <c r="L264" s="726"/>
      <c r="M264" s="727"/>
      <c r="N264" s="726"/>
      <c r="O264" s="727"/>
      <c r="P264" s="726"/>
      <c r="Q264" s="727"/>
      <c r="R264" s="726"/>
      <c r="S264" s="727"/>
      <c r="T264" s="726"/>
      <c r="U264" s="727"/>
      <c r="V264" s="728"/>
      <c r="W264" s="727"/>
      <c r="X264" s="728"/>
      <c r="Y264" s="727"/>
      <c r="Z264" s="728"/>
      <c r="AA264" s="727"/>
      <c r="AB264" s="728"/>
      <c r="AC264" s="668"/>
      <c r="AD264" s="669"/>
      <c r="AE264" s="668"/>
      <c r="AF264" s="669"/>
      <c r="AG264" s="668"/>
      <c r="AH264" s="669"/>
      <c r="AI264" s="668"/>
      <c r="AJ264" s="669"/>
      <c r="AK264" s="668"/>
      <c r="AL264" s="669"/>
      <c r="AM264" s="668"/>
      <c r="AN264" s="669"/>
      <c r="AO264" s="683"/>
      <c r="AP264" s="689"/>
      <c r="AQ264" s="676"/>
      <c r="AR264" s="693"/>
      <c r="AS264" s="755"/>
      <c r="AT264" s="668">
        <v>0</v>
      </c>
      <c r="AU264" s="694">
        <v>0</v>
      </c>
      <c r="AV264" s="694">
        <v>0</v>
      </c>
      <c r="AW264" s="690">
        <v>0</v>
      </c>
      <c r="AX264" s="671" t="str">
        <f t="shared" si="148"/>
        <v/>
      </c>
      <c r="BT264" s="3"/>
      <c r="BU264" s="3"/>
      <c r="BV264" s="4"/>
      <c r="BW264" s="4"/>
      <c r="CA264" s="31" t="str">
        <f t="shared" si="152"/>
        <v/>
      </c>
      <c r="CB264" s="31"/>
      <c r="CC264" s="31" t="str">
        <f t="shared" si="149"/>
        <v/>
      </c>
      <c r="CD264" s="31"/>
      <c r="CE264" s="31" t="str">
        <f t="shared" si="155"/>
        <v/>
      </c>
      <c r="CF264" s="31" t="str">
        <f t="shared" si="156"/>
        <v/>
      </c>
      <c r="CG264" s="31" t="str">
        <f t="shared" si="157"/>
        <v/>
      </c>
      <c r="CH264" s="32"/>
      <c r="CI264" s="32"/>
      <c r="CJ264" s="32"/>
      <c r="CK264" s="32"/>
      <c r="CL264" s="32">
        <f t="shared" si="162"/>
        <v>0</v>
      </c>
      <c r="CM264" s="32">
        <f t="shared" si="162"/>
        <v>0</v>
      </c>
      <c r="CN264" s="32">
        <f t="shared" si="162"/>
        <v>0</v>
      </c>
    </row>
    <row r="265" spans="1:92" ht="16.350000000000001" customHeight="1" x14ac:dyDescent="0.2">
      <c r="A265" s="3893" t="s">
        <v>104</v>
      </c>
      <c r="B265" s="3184" t="s">
        <v>264</v>
      </c>
      <c r="C265" s="3184"/>
      <c r="D265" s="400">
        <f t="shared" si="147"/>
        <v>14</v>
      </c>
      <c r="E265" s="465">
        <f t="shared" si="163"/>
        <v>7</v>
      </c>
      <c r="F265" s="466">
        <f t="shared" si="151"/>
        <v>7</v>
      </c>
      <c r="G265" s="467">
        <v>0</v>
      </c>
      <c r="H265" s="468">
        <v>0</v>
      </c>
      <c r="I265" s="469">
        <v>0</v>
      </c>
      <c r="J265" s="468">
        <v>0</v>
      </c>
      <c r="K265" s="469">
        <v>0</v>
      </c>
      <c r="L265" s="468">
        <v>0</v>
      </c>
      <c r="M265" s="469">
        <v>0</v>
      </c>
      <c r="N265" s="468">
        <v>0</v>
      </c>
      <c r="O265" s="469">
        <v>0</v>
      </c>
      <c r="P265" s="468">
        <v>0</v>
      </c>
      <c r="Q265" s="469">
        <v>0</v>
      </c>
      <c r="R265" s="468">
        <v>0</v>
      </c>
      <c r="S265" s="469">
        <v>0</v>
      </c>
      <c r="T265" s="468">
        <v>0</v>
      </c>
      <c r="U265" s="469">
        <v>0</v>
      </c>
      <c r="V265" s="470">
        <v>0</v>
      </c>
      <c r="W265" s="469">
        <v>1</v>
      </c>
      <c r="X265" s="470">
        <v>0</v>
      </c>
      <c r="Y265" s="469">
        <v>2</v>
      </c>
      <c r="Z265" s="470">
        <v>0</v>
      </c>
      <c r="AA265" s="469">
        <v>0</v>
      </c>
      <c r="AB265" s="470">
        <v>1</v>
      </c>
      <c r="AC265" s="469">
        <v>0</v>
      </c>
      <c r="AD265" s="470">
        <v>0</v>
      </c>
      <c r="AE265" s="469">
        <v>1</v>
      </c>
      <c r="AF265" s="470">
        <v>1</v>
      </c>
      <c r="AG265" s="469">
        <v>2</v>
      </c>
      <c r="AH265" s="470">
        <v>2</v>
      </c>
      <c r="AI265" s="469">
        <v>0</v>
      </c>
      <c r="AJ265" s="470">
        <v>1</v>
      </c>
      <c r="AK265" s="469">
        <v>1</v>
      </c>
      <c r="AL265" s="470">
        <v>2</v>
      </c>
      <c r="AM265" s="469">
        <v>0</v>
      </c>
      <c r="AN265" s="470">
        <v>0</v>
      </c>
      <c r="AO265" s="471">
        <v>0</v>
      </c>
      <c r="AP265" s="472">
        <v>0</v>
      </c>
      <c r="AQ265" s="467">
        <v>1</v>
      </c>
      <c r="AR265" s="473">
        <v>2</v>
      </c>
      <c r="AS265" s="1060">
        <v>4</v>
      </c>
      <c r="AT265" s="469">
        <v>0</v>
      </c>
      <c r="AU265" s="473">
        <v>0</v>
      </c>
      <c r="AV265" s="473">
        <v>0</v>
      </c>
      <c r="AW265" s="468">
        <v>0</v>
      </c>
      <c r="AX265" s="671" t="str">
        <f t="shared" si="148"/>
        <v/>
      </c>
      <c r="BT265" s="3"/>
      <c r="BU265" s="3"/>
      <c r="BV265" s="4"/>
      <c r="BW265" s="4"/>
      <c r="CA265" s="31" t="str">
        <f t="shared" si="152"/>
        <v/>
      </c>
      <c r="CB265" s="31" t="str">
        <f t="shared" si="153"/>
        <v/>
      </c>
      <c r="CC265" s="31" t="str">
        <f t="shared" si="149"/>
        <v/>
      </c>
      <c r="CD265" s="31" t="str">
        <f t="shared" si="154"/>
        <v/>
      </c>
      <c r="CE265" s="31" t="str">
        <f t="shared" si="155"/>
        <v/>
      </c>
      <c r="CF265" s="31" t="str">
        <f t="shared" si="156"/>
        <v/>
      </c>
      <c r="CG265" s="31" t="str">
        <f t="shared" si="157"/>
        <v/>
      </c>
      <c r="CH265" s="32">
        <f t="shared" si="158"/>
        <v>0</v>
      </c>
      <c r="CI265" s="32">
        <f t="shared" si="159"/>
        <v>0</v>
      </c>
      <c r="CJ265" s="32">
        <f t="shared" si="160"/>
        <v>0</v>
      </c>
      <c r="CK265" s="32">
        <f t="shared" si="161"/>
        <v>0</v>
      </c>
      <c r="CL265" s="32">
        <f t="shared" si="162"/>
        <v>0</v>
      </c>
      <c r="CM265" s="32">
        <f t="shared" si="162"/>
        <v>0</v>
      </c>
      <c r="CN265" s="32">
        <f t="shared" si="162"/>
        <v>0</v>
      </c>
    </row>
    <row r="266" spans="1:92" ht="16.350000000000001" customHeight="1" x14ac:dyDescent="0.2">
      <c r="A266" s="2912"/>
      <c r="B266" s="3185" t="s">
        <v>265</v>
      </c>
      <c r="C266" s="3185"/>
      <c r="D266" s="732">
        <f t="shared" si="147"/>
        <v>101</v>
      </c>
      <c r="E266" s="733">
        <f t="shared" si="163"/>
        <v>28</v>
      </c>
      <c r="F266" s="734">
        <f t="shared" si="151"/>
        <v>73</v>
      </c>
      <c r="G266" s="735">
        <v>0</v>
      </c>
      <c r="H266" s="736">
        <v>0</v>
      </c>
      <c r="I266" s="737">
        <v>0</v>
      </c>
      <c r="J266" s="736">
        <v>0</v>
      </c>
      <c r="K266" s="737">
        <v>0</v>
      </c>
      <c r="L266" s="736">
        <v>0</v>
      </c>
      <c r="M266" s="737">
        <v>0</v>
      </c>
      <c r="N266" s="736">
        <v>0</v>
      </c>
      <c r="O266" s="737">
        <v>0</v>
      </c>
      <c r="P266" s="736">
        <v>0</v>
      </c>
      <c r="Q266" s="737">
        <v>0</v>
      </c>
      <c r="R266" s="736">
        <v>0</v>
      </c>
      <c r="S266" s="737">
        <v>0</v>
      </c>
      <c r="T266" s="736">
        <v>0</v>
      </c>
      <c r="U266" s="737">
        <v>0</v>
      </c>
      <c r="V266" s="738">
        <v>0</v>
      </c>
      <c r="W266" s="737">
        <v>1</v>
      </c>
      <c r="X266" s="738">
        <v>0</v>
      </c>
      <c r="Y266" s="737">
        <v>9</v>
      </c>
      <c r="Z266" s="738">
        <v>5</v>
      </c>
      <c r="AA266" s="737">
        <v>1</v>
      </c>
      <c r="AB266" s="738">
        <v>1</v>
      </c>
      <c r="AC266" s="737">
        <v>0</v>
      </c>
      <c r="AD266" s="738">
        <v>8</v>
      </c>
      <c r="AE266" s="737">
        <v>0</v>
      </c>
      <c r="AF266" s="738">
        <v>16</v>
      </c>
      <c r="AG266" s="737">
        <v>10</v>
      </c>
      <c r="AH266" s="738">
        <v>25</v>
      </c>
      <c r="AI266" s="737">
        <v>0</v>
      </c>
      <c r="AJ266" s="738">
        <v>10</v>
      </c>
      <c r="AK266" s="737">
        <v>3</v>
      </c>
      <c r="AL266" s="738">
        <v>6</v>
      </c>
      <c r="AM266" s="737">
        <v>4</v>
      </c>
      <c r="AN266" s="738">
        <v>2</v>
      </c>
      <c r="AO266" s="739">
        <v>1</v>
      </c>
      <c r="AP266" s="740">
        <v>0</v>
      </c>
      <c r="AQ266" s="720"/>
      <c r="AR266" s="756"/>
      <c r="AS266" s="467">
        <v>10</v>
      </c>
      <c r="AT266" s="737">
        <v>0</v>
      </c>
      <c r="AU266" s="741">
        <v>0</v>
      </c>
      <c r="AV266" s="741">
        <v>0</v>
      </c>
      <c r="AW266" s="736">
        <v>0</v>
      </c>
      <c r="AX266" s="671" t="str">
        <f t="shared" si="148"/>
        <v/>
      </c>
      <c r="BT266" s="3"/>
      <c r="BU266" s="3"/>
      <c r="BV266" s="4"/>
      <c r="BW266" s="4"/>
      <c r="CA266" s="31" t="str">
        <f t="shared" si="152"/>
        <v/>
      </c>
      <c r="CB266" s="31" t="str">
        <f t="shared" si="153"/>
        <v/>
      </c>
      <c r="CC266" s="31" t="str">
        <f t="shared" si="149"/>
        <v/>
      </c>
      <c r="CD266" s="31" t="str">
        <f t="shared" si="154"/>
        <v/>
      </c>
      <c r="CE266" s="31" t="str">
        <f t="shared" si="155"/>
        <v/>
      </c>
      <c r="CF266" s="31" t="str">
        <f t="shared" si="156"/>
        <v/>
      </c>
      <c r="CG266" s="31" t="str">
        <f t="shared" si="157"/>
        <v/>
      </c>
      <c r="CH266" s="32">
        <f t="shared" si="158"/>
        <v>0</v>
      </c>
      <c r="CI266" s="32"/>
      <c r="CJ266" s="32"/>
      <c r="CK266" s="32">
        <f t="shared" si="161"/>
        <v>0</v>
      </c>
      <c r="CL266" s="32">
        <f t="shared" si="162"/>
        <v>0</v>
      </c>
      <c r="CM266" s="32">
        <f t="shared" si="162"/>
        <v>0</v>
      </c>
      <c r="CN266" s="32">
        <f t="shared" si="162"/>
        <v>0</v>
      </c>
    </row>
    <row r="267" spans="1:92" ht="16.350000000000001" customHeight="1" x14ac:dyDescent="0.2">
      <c r="A267" s="2912"/>
      <c r="B267" s="3185" t="s">
        <v>266</v>
      </c>
      <c r="C267" s="3185"/>
      <c r="D267" s="732">
        <f t="shared" si="147"/>
        <v>15</v>
      </c>
      <c r="E267" s="733">
        <f t="shared" si="163"/>
        <v>7</v>
      </c>
      <c r="F267" s="734">
        <f t="shared" si="151"/>
        <v>8</v>
      </c>
      <c r="G267" s="735">
        <v>0</v>
      </c>
      <c r="H267" s="736">
        <v>0</v>
      </c>
      <c r="I267" s="737">
        <v>0</v>
      </c>
      <c r="J267" s="736">
        <v>0</v>
      </c>
      <c r="K267" s="737">
        <v>0</v>
      </c>
      <c r="L267" s="736">
        <v>0</v>
      </c>
      <c r="M267" s="737">
        <v>0</v>
      </c>
      <c r="N267" s="736">
        <v>0</v>
      </c>
      <c r="O267" s="737">
        <v>0</v>
      </c>
      <c r="P267" s="736">
        <v>0</v>
      </c>
      <c r="Q267" s="737">
        <v>0</v>
      </c>
      <c r="R267" s="736">
        <v>0</v>
      </c>
      <c r="S267" s="737">
        <v>0</v>
      </c>
      <c r="T267" s="736">
        <v>0</v>
      </c>
      <c r="U267" s="737">
        <v>0</v>
      </c>
      <c r="V267" s="738">
        <v>0</v>
      </c>
      <c r="W267" s="737">
        <v>1</v>
      </c>
      <c r="X267" s="738">
        <v>0</v>
      </c>
      <c r="Y267" s="737">
        <v>2</v>
      </c>
      <c r="Z267" s="738">
        <v>0</v>
      </c>
      <c r="AA267" s="737">
        <v>0</v>
      </c>
      <c r="AB267" s="738">
        <v>1</v>
      </c>
      <c r="AC267" s="737">
        <v>0</v>
      </c>
      <c r="AD267" s="738">
        <v>0</v>
      </c>
      <c r="AE267" s="737">
        <v>1</v>
      </c>
      <c r="AF267" s="738">
        <v>1</v>
      </c>
      <c r="AG267" s="737">
        <v>3</v>
      </c>
      <c r="AH267" s="738">
        <v>3</v>
      </c>
      <c r="AI267" s="737">
        <v>0</v>
      </c>
      <c r="AJ267" s="738">
        <v>1</v>
      </c>
      <c r="AK267" s="737">
        <v>0</v>
      </c>
      <c r="AL267" s="738">
        <v>2</v>
      </c>
      <c r="AM267" s="737">
        <v>0</v>
      </c>
      <c r="AN267" s="738">
        <v>0</v>
      </c>
      <c r="AO267" s="739">
        <v>0</v>
      </c>
      <c r="AP267" s="740">
        <v>0</v>
      </c>
      <c r="AQ267" s="720"/>
      <c r="AR267" s="756"/>
      <c r="AS267" s="756"/>
      <c r="AT267" s="737">
        <v>0</v>
      </c>
      <c r="AU267" s="741">
        <v>0</v>
      </c>
      <c r="AV267" s="741">
        <v>0</v>
      </c>
      <c r="AW267" s="736">
        <v>0</v>
      </c>
      <c r="AX267" s="671" t="str">
        <f t="shared" si="148"/>
        <v/>
      </c>
      <c r="BT267" s="3"/>
      <c r="BU267" s="3"/>
      <c r="BV267" s="4"/>
      <c r="BW267" s="4"/>
      <c r="CA267" s="31" t="str">
        <f t="shared" si="152"/>
        <v/>
      </c>
      <c r="CB267" s="31" t="str">
        <f t="shared" si="153"/>
        <v/>
      </c>
      <c r="CC267" s="31" t="str">
        <f t="shared" si="149"/>
        <v/>
      </c>
      <c r="CD267" s="31" t="str">
        <f t="shared" si="154"/>
        <v/>
      </c>
      <c r="CE267" s="31" t="str">
        <f t="shared" si="155"/>
        <v/>
      </c>
      <c r="CF267" s="31" t="str">
        <f t="shared" si="156"/>
        <v/>
      </c>
      <c r="CG267" s="31" t="str">
        <f t="shared" si="157"/>
        <v/>
      </c>
      <c r="CH267" s="32">
        <f t="shared" si="158"/>
        <v>0</v>
      </c>
      <c r="CI267" s="32"/>
      <c r="CJ267" s="32"/>
      <c r="CK267" s="32">
        <f t="shared" si="161"/>
        <v>0</v>
      </c>
      <c r="CL267" s="32">
        <f t="shared" si="162"/>
        <v>0</v>
      </c>
      <c r="CM267" s="32">
        <f t="shared" si="162"/>
        <v>0</v>
      </c>
      <c r="CN267" s="32">
        <f t="shared" si="162"/>
        <v>0</v>
      </c>
    </row>
    <row r="268" spans="1:92" ht="16.350000000000001" customHeight="1" x14ac:dyDescent="0.2">
      <c r="A268" s="2912"/>
      <c r="B268" s="3917" t="s">
        <v>267</v>
      </c>
      <c r="C268" s="3917"/>
      <c r="D268" s="732">
        <f t="shared" si="147"/>
        <v>30</v>
      </c>
      <c r="E268" s="733">
        <f t="shared" si="163"/>
        <v>10</v>
      </c>
      <c r="F268" s="734">
        <f t="shared" si="151"/>
        <v>20</v>
      </c>
      <c r="G268" s="742">
        <v>0</v>
      </c>
      <c r="H268" s="743">
        <v>0</v>
      </c>
      <c r="I268" s="744">
        <v>0</v>
      </c>
      <c r="J268" s="743">
        <v>0</v>
      </c>
      <c r="K268" s="744">
        <v>0</v>
      </c>
      <c r="L268" s="743">
        <v>0</v>
      </c>
      <c r="M268" s="744">
        <v>0</v>
      </c>
      <c r="N268" s="743">
        <v>0</v>
      </c>
      <c r="O268" s="744">
        <v>0</v>
      </c>
      <c r="P268" s="743">
        <v>0</v>
      </c>
      <c r="Q268" s="744">
        <v>0</v>
      </c>
      <c r="R268" s="743">
        <v>0</v>
      </c>
      <c r="S268" s="744">
        <v>0</v>
      </c>
      <c r="T268" s="743">
        <v>0</v>
      </c>
      <c r="U268" s="744">
        <v>0</v>
      </c>
      <c r="V268" s="745">
        <v>0</v>
      </c>
      <c r="W268" s="744">
        <v>0</v>
      </c>
      <c r="X268" s="745">
        <v>0</v>
      </c>
      <c r="Y268" s="744">
        <v>3</v>
      </c>
      <c r="Z268" s="745">
        <v>1</v>
      </c>
      <c r="AA268" s="744">
        <v>1</v>
      </c>
      <c r="AB268" s="745">
        <v>1</v>
      </c>
      <c r="AC268" s="744">
        <v>0</v>
      </c>
      <c r="AD268" s="745">
        <v>1</v>
      </c>
      <c r="AE268" s="744">
        <v>0</v>
      </c>
      <c r="AF268" s="745">
        <v>1</v>
      </c>
      <c r="AG268" s="744">
        <v>4</v>
      </c>
      <c r="AH268" s="745">
        <v>6</v>
      </c>
      <c r="AI268" s="744">
        <v>0</v>
      </c>
      <c r="AJ268" s="745">
        <v>6</v>
      </c>
      <c r="AK268" s="744">
        <v>1</v>
      </c>
      <c r="AL268" s="745">
        <v>3</v>
      </c>
      <c r="AM268" s="744">
        <v>1</v>
      </c>
      <c r="AN268" s="745">
        <v>1</v>
      </c>
      <c r="AO268" s="746">
        <v>0</v>
      </c>
      <c r="AP268" s="747">
        <v>0</v>
      </c>
      <c r="AQ268" s="748"/>
      <c r="AR268" s="768"/>
      <c r="AS268" s="756"/>
      <c r="AT268" s="744">
        <v>0</v>
      </c>
      <c r="AU268" s="750">
        <v>0</v>
      </c>
      <c r="AV268" s="750">
        <v>0</v>
      </c>
      <c r="AW268" s="743">
        <v>0</v>
      </c>
      <c r="AX268" s="671" t="str">
        <f t="shared" si="148"/>
        <v/>
      </c>
      <c r="BT268" s="3"/>
      <c r="BU268" s="3"/>
      <c r="BV268" s="4"/>
      <c r="BW268" s="4"/>
      <c r="CA268" s="31" t="str">
        <f t="shared" si="152"/>
        <v/>
      </c>
      <c r="CB268" s="31" t="str">
        <f t="shared" si="153"/>
        <v/>
      </c>
      <c r="CC268" s="31" t="str">
        <f t="shared" si="149"/>
        <v/>
      </c>
      <c r="CD268" s="31" t="str">
        <f t="shared" si="154"/>
        <v/>
      </c>
      <c r="CE268" s="31" t="str">
        <f t="shared" si="155"/>
        <v/>
      </c>
      <c r="CF268" s="31" t="str">
        <f t="shared" si="156"/>
        <v/>
      </c>
      <c r="CG268" s="31" t="str">
        <f t="shared" si="157"/>
        <v/>
      </c>
      <c r="CH268" s="32">
        <f t="shared" si="158"/>
        <v>0</v>
      </c>
      <c r="CI268" s="32"/>
      <c r="CJ268" s="32"/>
      <c r="CK268" s="32">
        <f t="shared" si="161"/>
        <v>0</v>
      </c>
      <c r="CL268" s="32">
        <f t="shared" si="162"/>
        <v>0</v>
      </c>
      <c r="CM268" s="32">
        <f t="shared" si="162"/>
        <v>0</v>
      </c>
      <c r="CN268" s="32">
        <f t="shared" si="162"/>
        <v>0</v>
      </c>
    </row>
    <row r="269" spans="1:92" ht="16.350000000000001" customHeight="1" x14ac:dyDescent="0.2">
      <c r="A269" s="2912"/>
      <c r="B269" s="3188" t="s">
        <v>268</v>
      </c>
      <c r="C269" s="3189"/>
      <c r="D269" s="732">
        <f t="shared" si="147"/>
        <v>15</v>
      </c>
      <c r="E269" s="733">
        <f t="shared" si="163"/>
        <v>6</v>
      </c>
      <c r="F269" s="734">
        <f t="shared" si="151"/>
        <v>9</v>
      </c>
      <c r="G269" s="742">
        <v>0</v>
      </c>
      <c r="H269" s="743">
        <v>0</v>
      </c>
      <c r="I269" s="744">
        <v>0</v>
      </c>
      <c r="J269" s="743">
        <v>0</v>
      </c>
      <c r="K269" s="744">
        <v>0</v>
      </c>
      <c r="L269" s="743">
        <v>0</v>
      </c>
      <c r="M269" s="744">
        <v>0</v>
      </c>
      <c r="N269" s="743">
        <v>0</v>
      </c>
      <c r="O269" s="744">
        <v>0</v>
      </c>
      <c r="P269" s="743">
        <v>0</v>
      </c>
      <c r="Q269" s="744">
        <v>0</v>
      </c>
      <c r="R269" s="743">
        <v>0</v>
      </c>
      <c r="S269" s="744">
        <v>0</v>
      </c>
      <c r="T269" s="743">
        <v>0</v>
      </c>
      <c r="U269" s="744">
        <v>0</v>
      </c>
      <c r="V269" s="745">
        <v>0</v>
      </c>
      <c r="W269" s="744">
        <v>0</v>
      </c>
      <c r="X269" s="745">
        <v>0</v>
      </c>
      <c r="Y269" s="744">
        <v>1</v>
      </c>
      <c r="Z269" s="745">
        <v>0</v>
      </c>
      <c r="AA269" s="744">
        <v>1</v>
      </c>
      <c r="AB269" s="745">
        <v>0</v>
      </c>
      <c r="AC269" s="744">
        <v>0</v>
      </c>
      <c r="AD269" s="745">
        <v>0</v>
      </c>
      <c r="AE269" s="744">
        <v>0</v>
      </c>
      <c r="AF269" s="745">
        <v>2</v>
      </c>
      <c r="AG269" s="744">
        <v>2</v>
      </c>
      <c r="AH269" s="745">
        <v>2</v>
      </c>
      <c r="AI269" s="744">
        <v>1</v>
      </c>
      <c r="AJ269" s="745">
        <v>2</v>
      </c>
      <c r="AK269" s="744">
        <v>1</v>
      </c>
      <c r="AL269" s="745">
        <v>2</v>
      </c>
      <c r="AM269" s="744">
        <v>0</v>
      </c>
      <c r="AN269" s="745">
        <v>1</v>
      </c>
      <c r="AO269" s="746">
        <v>0</v>
      </c>
      <c r="AP269" s="747">
        <v>0</v>
      </c>
      <c r="AQ269" s="748"/>
      <c r="AR269" s="768"/>
      <c r="AS269" s="749"/>
      <c r="AT269" s="744">
        <v>0</v>
      </c>
      <c r="AU269" s="750">
        <v>0</v>
      </c>
      <c r="AV269" s="750">
        <v>0</v>
      </c>
      <c r="AW269" s="743">
        <v>0</v>
      </c>
      <c r="AX269" s="671" t="str">
        <f t="shared" si="148"/>
        <v/>
      </c>
      <c r="BT269" s="3"/>
      <c r="BU269" s="3"/>
      <c r="BV269" s="4"/>
      <c r="BW269" s="4"/>
      <c r="CA269" s="31" t="str">
        <f t="shared" si="152"/>
        <v/>
      </c>
      <c r="CB269" s="31" t="str">
        <f t="shared" si="153"/>
        <v/>
      </c>
      <c r="CC269" s="31" t="str">
        <f t="shared" si="149"/>
        <v/>
      </c>
      <c r="CD269" s="31" t="str">
        <f t="shared" si="154"/>
        <v/>
      </c>
      <c r="CE269" s="31" t="str">
        <f t="shared" si="155"/>
        <v/>
      </c>
      <c r="CF269" s="31" t="str">
        <f t="shared" si="156"/>
        <v/>
      </c>
      <c r="CG269" s="31" t="str">
        <f t="shared" si="157"/>
        <v/>
      </c>
      <c r="CH269" s="32">
        <f t="shared" si="158"/>
        <v>0</v>
      </c>
      <c r="CI269" s="32"/>
      <c r="CJ269" s="32"/>
      <c r="CK269" s="32">
        <f t="shared" si="161"/>
        <v>0</v>
      </c>
      <c r="CL269" s="32">
        <f t="shared" si="162"/>
        <v>0</v>
      </c>
      <c r="CM269" s="32">
        <f t="shared" si="162"/>
        <v>0</v>
      </c>
      <c r="CN269" s="32">
        <f t="shared" si="162"/>
        <v>0</v>
      </c>
    </row>
    <row r="270" spans="1:92" ht="16.350000000000001" customHeight="1" x14ac:dyDescent="0.2">
      <c r="A270" s="3201"/>
      <c r="B270" s="3913" t="s">
        <v>269</v>
      </c>
      <c r="C270" s="3913"/>
      <c r="D270" s="760">
        <f t="shared" si="147"/>
        <v>0</v>
      </c>
      <c r="E270" s="761">
        <f t="shared" si="163"/>
        <v>0</v>
      </c>
      <c r="F270" s="762">
        <f t="shared" si="151"/>
        <v>0</v>
      </c>
      <c r="G270" s="742">
        <v>0</v>
      </c>
      <c r="H270" s="743">
        <v>0</v>
      </c>
      <c r="I270" s="744">
        <v>0</v>
      </c>
      <c r="J270" s="743">
        <v>0</v>
      </c>
      <c r="K270" s="744">
        <v>0</v>
      </c>
      <c r="L270" s="743">
        <v>0</v>
      </c>
      <c r="M270" s="744">
        <v>0</v>
      </c>
      <c r="N270" s="743">
        <v>0</v>
      </c>
      <c r="O270" s="744">
        <v>0</v>
      </c>
      <c r="P270" s="743">
        <v>0</v>
      </c>
      <c r="Q270" s="744">
        <v>0</v>
      </c>
      <c r="R270" s="743">
        <v>0</v>
      </c>
      <c r="S270" s="744">
        <v>0</v>
      </c>
      <c r="T270" s="743">
        <v>0</v>
      </c>
      <c r="U270" s="744">
        <v>0</v>
      </c>
      <c r="V270" s="745">
        <v>0</v>
      </c>
      <c r="W270" s="744">
        <v>0</v>
      </c>
      <c r="X270" s="745">
        <v>0</v>
      </c>
      <c r="Y270" s="744">
        <v>0</v>
      </c>
      <c r="Z270" s="745">
        <v>0</v>
      </c>
      <c r="AA270" s="744">
        <v>0</v>
      </c>
      <c r="AB270" s="745">
        <v>0</v>
      </c>
      <c r="AC270" s="744">
        <v>0</v>
      </c>
      <c r="AD270" s="745">
        <v>0</v>
      </c>
      <c r="AE270" s="744">
        <v>0</v>
      </c>
      <c r="AF270" s="745">
        <v>0</v>
      </c>
      <c r="AG270" s="744">
        <v>0</v>
      </c>
      <c r="AH270" s="745">
        <v>0</v>
      </c>
      <c r="AI270" s="744">
        <v>0</v>
      </c>
      <c r="AJ270" s="745">
        <v>0</v>
      </c>
      <c r="AK270" s="744">
        <v>0</v>
      </c>
      <c r="AL270" s="745">
        <v>0</v>
      </c>
      <c r="AM270" s="744">
        <v>0</v>
      </c>
      <c r="AN270" s="745">
        <v>0</v>
      </c>
      <c r="AO270" s="729">
        <v>0</v>
      </c>
      <c r="AP270" s="730">
        <v>0</v>
      </c>
      <c r="AQ270" s="754"/>
      <c r="AR270" s="769"/>
      <c r="AS270" s="755"/>
      <c r="AT270" s="727">
        <v>0</v>
      </c>
      <c r="AU270" s="731">
        <v>0</v>
      </c>
      <c r="AV270" s="731">
        <v>0</v>
      </c>
      <c r="AW270" s="726">
        <v>0</v>
      </c>
      <c r="AX270" s="671" t="str">
        <f t="shared" si="148"/>
        <v/>
      </c>
      <c r="BT270" s="3"/>
      <c r="BU270" s="3"/>
      <c r="BV270" s="4"/>
      <c r="BW270" s="4"/>
      <c r="CA270" s="31" t="str">
        <f t="shared" si="152"/>
        <v/>
      </c>
      <c r="CB270" s="31" t="str">
        <f t="shared" si="153"/>
        <v/>
      </c>
      <c r="CC270" s="31" t="str">
        <f t="shared" si="149"/>
        <v/>
      </c>
      <c r="CD270" s="31" t="str">
        <f t="shared" si="154"/>
        <v/>
      </c>
      <c r="CE270" s="31" t="str">
        <f t="shared" si="155"/>
        <v/>
      </c>
      <c r="CF270" s="31" t="str">
        <f t="shared" si="156"/>
        <v/>
      </c>
      <c r="CG270" s="31" t="str">
        <f t="shared" si="157"/>
        <v/>
      </c>
      <c r="CH270" s="32">
        <f t="shared" si="158"/>
        <v>0</v>
      </c>
      <c r="CI270" s="32"/>
      <c r="CJ270" s="32"/>
      <c r="CK270" s="32">
        <f t="shared" si="161"/>
        <v>0</v>
      </c>
      <c r="CL270" s="32">
        <f t="shared" si="162"/>
        <v>0</v>
      </c>
      <c r="CM270" s="32">
        <f t="shared" si="162"/>
        <v>0</v>
      </c>
      <c r="CN270" s="32">
        <f t="shared" si="162"/>
        <v>0</v>
      </c>
    </row>
    <row r="271" spans="1:92" ht="16.350000000000001" customHeight="1" x14ac:dyDescent="0.2">
      <c r="A271" s="3893" t="s">
        <v>274</v>
      </c>
      <c r="B271" s="3184" t="s">
        <v>264</v>
      </c>
      <c r="C271" s="3184"/>
      <c r="D271" s="1050">
        <f t="shared" si="147"/>
        <v>0</v>
      </c>
      <c r="E271" s="485">
        <f>+Y271+AA271+AC271+AE271+AG271+AI271+AK271+AM271</f>
        <v>0</v>
      </c>
      <c r="F271" s="990">
        <f>+Z271+AB271+AD271+AF271+AH271+AJ271+AL271+AN271</f>
        <v>0</v>
      </c>
      <c r="G271" s="1065"/>
      <c r="H271" s="511"/>
      <c r="I271" s="991"/>
      <c r="J271" s="511"/>
      <c r="K271" s="991"/>
      <c r="L271" s="511"/>
      <c r="M271" s="1066"/>
      <c r="N271" s="514"/>
      <c r="O271" s="992"/>
      <c r="P271" s="514"/>
      <c r="Q271" s="991"/>
      <c r="R271" s="511"/>
      <c r="S271" s="991"/>
      <c r="T271" s="511"/>
      <c r="U271" s="1066"/>
      <c r="V271" s="514"/>
      <c r="W271" s="992"/>
      <c r="X271" s="514"/>
      <c r="Y271" s="989"/>
      <c r="Z271" s="1061"/>
      <c r="AA271" s="989"/>
      <c r="AB271" s="1061"/>
      <c r="AC271" s="989"/>
      <c r="AD271" s="1061"/>
      <c r="AE271" s="989"/>
      <c r="AF271" s="1061"/>
      <c r="AG271" s="989"/>
      <c r="AH271" s="1061"/>
      <c r="AI271" s="989"/>
      <c r="AJ271" s="1061"/>
      <c r="AK271" s="989"/>
      <c r="AL271" s="1061"/>
      <c r="AM271" s="989"/>
      <c r="AN271" s="1061"/>
      <c r="AO271" s="471"/>
      <c r="AP271" s="472"/>
      <c r="AQ271" s="1060"/>
      <c r="AR271" s="473"/>
      <c r="AS271" s="1060"/>
      <c r="AT271" s="469">
        <v>0</v>
      </c>
      <c r="AU271" s="473">
        <v>0</v>
      </c>
      <c r="AV271" s="473">
        <v>0</v>
      </c>
      <c r="AW271" s="468">
        <v>0</v>
      </c>
      <c r="AX271" s="671" t="str">
        <f t="shared" si="148"/>
        <v/>
      </c>
      <c r="BT271" s="3"/>
      <c r="BU271" s="3"/>
      <c r="BV271" s="4"/>
      <c r="BW271" s="4"/>
      <c r="CA271" s="31" t="str">
        <f t="shared" si="152"/>
        <v/>
      </c>
      <c r="CB271" s="31" t="str">
        <f t="shared" si="153"/>
        <v/>
      </c>
      <c r="CC271" s="31" t="str">
        <f t="shared" si="149"/>
        <v/>
      </c>
      <c r="CD271" s="31" t="str">
        <f t="shared" si="154"/>
        <v/>
      </c>
      <c r="CE271" s="31" t="str">
        <f t="shared" si="155"/>
        <v/>
      </c>
      <c r="CF271" s="31" t="str">
        <f t="shared" si="156"/>
        <v/>
      </c>
      <c r="CG271" s="31" t="str">
        <f t="shared" si="157"/>
        <v/>
      </c>
      <c r="CH271" s="32">
        <f t="shared" si="158"/>
        <v>0</v>
      </c>
      <c r="CI271" s="32">
        <f t="shared" si="159"/>
        <v>0</v>
      </c>
      <c r="CJ271" s="32">
        <f t="shared" si="160"/>
        <v>0</v>
      </c>
      <c r="CK271" s="32">
        <f t="shared" si="161"/>
        <v>0</v>
      </c>
      <c r="CL271" s="32">
        <f t="shared" si="162"/>
        <v>0</v>
      </c>
      <c r="CM271" s="32">
        <f t="shared" si="162"/>
        <v>0</v>
      </c>
      <c r="CN271" s="32">
        <f t="shared" si="162"/>
        <v>0</v>
      </c>
    </row>
    <row r="272" spans="1:92" ht="16.350000000000001" customHeight="1" x14ac:dyDescent="0.2">
      <c r="A272" s="2912"/>
      <c r="B272" s="3185" t="s">
        <v>265</v>
      </c>
      <c r="C272" s="3185"/>
      <c r="D272" s="732">
        <f>SUM(E272+F272)</f>
        <v>0</v>
      </c>
      <c r="E272" s="1157">
        <f t="shared" ref="E272:F287" si="164">+Y272+AA272+AC272+AE272+AG272+AI272+AK272+AM272</f>
        <v>0</v>
      </c>
      <c r="F272" s="1158">
        <f t="shared" si="164"/>
        <v>0</v>
      </c>
      <c r="G272" s="770"/>
      <c r="H272" s="771"/>
      <c r="I272" s="772"/>
      <c r="J272" s="771"/>
      <c r="K272" s="772"/>
      <c r="L272" s="771"/>
      <c r="M272" s="773"/>
      <c r="N272" s="758"/>
      <c r="O272" s="773"/>
      <c r="P272" s="758"/>
      <c r="Q272" s="772"/>
      <c r="R272" s="771"/>
      <c r="S272" s="772"/>
      <c r="T272" s="771"/>
      <c r="U272" s="773"/>
      <c r="V272" s="758"/>
      <c r="W272" s="773"/>
      <c r="X272" s="758"/>
      <c r="Y272" s="737"/>
      <c r="Z272" s="738"/>
      <c r="AA272" s="737"/>
      <c r="AB272" s="738"/>
      <c r="AC272" s="737"/>
      <c r="AD272" s="738"/>
      <c r="AE272" s="737"/>
      <c r="AF272" s="738"/>
      <c r="AG272" s="737"/>
      <c r="AH272" s="738"/>
      <c r="AI272" s="737"/>
      <c r="AJ272" s="738"/>
      <c r="AK272" s="737"/>
      <c r="AL272" s="738"/>
      <c r="AM272" s="737"/>
      <c r="AN272" s="738"/>
      <c r="AO272" s="739"/>
      <c r="AP272" s="740"/>
      <c r="AQ272" s="720"/>
      <c r="AR272" s="756"/>
      <c r="AS272" s="467"/>
      <c r="AT272" s="737">
        <v>0</v>
      </c>
      <c r="AU272" s="741">
        <v>0</v>
      </c>
      <c r="AV272" s="741">
        <v>0</v>
      </c>
      <c r="AW272" s="736">
        <v>0</v>
      </c>
      <c r="AX272" s="671" t="str">
        <f t="shared" si="148"/>
        <v/>
      </c>
      <c r="BT272" s="3"/>
      <c r="BU272" s="3"/>
      <c r="BV272" s="4"/>
      <c r="BW272" s="4"/>
      <c r="CA272" s="31" t="str">
        <f t="shared" si="152"/>
        <v/>
      </c>
      <c r="CB272" s="31" t="str">
        <f t="shared" si="153"/>
        <v/>
      </c>
      <c r="CC272" s="31" t="str">
        <f t="shared" si="149"/>
        <v/>
      </c>
      <c r="CD272" s="31" t="str">
        <f t="shared" si="154"/>
        <v/>
      </c>
      <c r="CE272" s="31" t="str">
        <f t="shared" si="155"/>
        <v/>
      </c>
      <c r="CF272" s="31" t="str">
        <f t="shared" si="156"/>
        <v/>
      </c>
      <c r="CG272" s="31" t="str">
        <f t="shared" si="157"/>
        <v/>
      </c>
      <c r="CH272" s="32">
        <f t="shared" si="158"/>
        <v>0</v>
      </c>
      <c r="CI272" s="32"/>
      <c r="CJ272" s="32"/>
      <c r="CK272" s="32">
        <f t="shared" si="161"/>
        <v>0</v>
      </c>
      <c r="CL272" s="32">
        <f t="shared" si="162"/>
        <v>0</v>
      </c>
      <c r="CM272" s="32">
        <f t="shared" si="162"/>
        <v>0</v>
      </c>
      <c r="CN272" s="32">
        <f t="shared" si="162"/>
        <v>0</v>
      </c>
    </row>
    <row r="273" spans="1:92" ht="16.350000000000001" customHeight="1" x14ac:dyDescent="0.2">
      <c r="A273" s="2912"/>
      <c r="B273" s="3185" t="s">
        <v>266</v>
      </c>
      <c r="C273" s="3185"/>
      <c r="D273" s="732">
        <f t="shared" ref="D273:D311" si="165">SUM(E273+F273)</f>
        <v>0</v>
      </c>
      <c r="E273" s="1157">
        <f t="shared" si="164"/>
        <v>0</v>
      </c>
      <c r="F273" s="1158">
        <f t="shared" si="164"/>
        <v>0</v>
      </c>
      <c r="G273" s="770"/>
      <c r="H273" s="771"/>
      <c r="I273" s="772"/>
      <c r="J273" s="771"/>
      <c r="K273" s="772"/>
      <c r="L273" s="771"/>
      <c r="M273" s="773"/>
      <c r="N273" s="758"/>
      <c r="O273" s="773"/>
      <c r="P273" s="758"/>
      <c r="Q273" s="772"/>
      <c r="R273" s="771"/>
      <c r="S273" s="772"/>
      <c r="T273" s="771"/>
      <c r="U273" s="773"/>
      <c r="V273" s="758"/>
      <c r="W273" s="773"/>
      <c r="X273" s="758"/>
      <c r="Y273" s="737"/>
      <c r="Z273" s="738"/>
      <c r="AA273" s="737"/>
      <c r="AB273" s="738"/>
      <c r="AC273" s="737"/>
      <c r="AD273" s="738"/>
      <c r="AE273" s="737"/>
      <c r="AF273" s="738"/>
      <c r="AG273" s="737"/>
      <c r="AH273" s="738"/>
      <c r="AI273" s="737"/>
      <c r="AJ273" s="738"/>
      <c r="AK273" s="737"/>
      <c r="AL273" s="738"/>
      <c r="AM273" s="737"/>
      <c r="AN273" s="738"/>
      <c r="AO273" s="739"/>
      <c r="AP273" s="740"/>
      <c r="AQ273" s="720"/>
      <c r="AR273" s="756"/>
      <c r="AS273" s="756"/>
      <c r="AT273" s="737">
        <v>0</v>
      </c>
      <c r="AU273" s="741">
        <v>0</v>
      </c>
      <c r="AV273" s="741">
        <v>0</v>
      </c>
      <c r="AW273" s="736">
        <v>0</v>
      </c>
      <c r="AX273" s="671" t="str">
        <f t="shared" si="148"/>
        <v/>
      </c>
      <c r="BT273" s="3"/>
      <c r="BU273" s="3"/>
      <c r="BV273" s="4"/>
      <c r="BW273" s="4"/>
      <c r="CA273" s="31" t="str">
        <f t="shared" si="152"/>
        <v/>
      </c>
      <c r="CB273" s="31" t="str">
        <f t="shared" si="153"/>
        <v/>
      </c>
      <c r="CC273" s="31" t="str">
        <f t="shared" si="149"/>
        <v/>
      </c>
      <c r="CD273" s="31" t="str">
        <f t="shared" si="154"/>
        <v/>
      </c>
      <c r="CE273" s="31" t="str">
        <f t="shared" si="155"/>
        <v/>
      </c>
      <c r="CF273" s="31" t="str">
        <f t="shared" si="156"/>
        <v/>
      </c>
      <c r="CG273" s="31" t="str">
        <f t="shared" si="157"/>
        <v/>
      </c>
      <c r="CH273" s="32">
        <f t="shared" si="158"/>
        <v>0</v>
      </c>
      <c r="CI273" s="32"/>
      <c r="CJ273" s="32"/>
      <c r="CK273" s="32">
        <f t="shared" si="161"/>
        <v>0</v>
      </c>
      <c r="CL273" s="32">
        <f t="shared" si="162"/>
        <v>0</v>
      </c>
      <c r="CM273" s="32">
        <f t="shared" si="162"/>
        <v>0</v>
      </c>
      <c r="CN273" s="32">
        <f t="shared" si="162"/>
        <v>0</v>
      </c>
    </row>
    <row r="274" spans="1:92" ht="16.350000000000001" customHeight="1" x14ac:dyDescent="0.2">
      <c r="A274" s="2912"/>
      <c r="B274" s="3185" t="s">
        <v>267</v>
      </c>
      <c r="C274" s="3185"/>
      <c r="D274" s="732">
        <f t="shared" si="165"/>
        <v>0</v>
      </c>
      <c r="E274" s="1157">
        <f t="shared" si="164"/>
        <v>0</v>
      </c>
      <c r="F274" s="1158">
        <f t="shared" si="164"/>
        <v>0</v>
      </c>
      <c r="G274" s="774"/>
      <c r="H274" s="775"/>
      <c r="I274" s="776"/>
      <c r="J274" s="775"/>
      <c r="K274" s="776"/>
      <c r="L274" s="775"/>
      <c r="M274" s="720"/>
      <c r="N274" s="758"/>
      <c r="O274" s="720"/>
      <c r="P274" s="758"/>
      <c r="Q274" s="776"/>
      <c r="R274" s="775"/>
      <c r="S274" s="776"/>
      <c r="T274" s="775"/>
      <c r="U274" s="720"/>
      <c r="V274" s="758"/>
      <c r="W274" s="720"/>
      <c r="X274" s="758"/>
      <c r="Y274" s="744"/>
      <c r="Z274" s="745"/>
      <c r="AA274" s="744"/>
      <c r="AB274" s="745"/>
      <c r="AC274" s="744"/>
      <c r="AD274" s="745"/>
      <c r="AE274" s="744"/>
      <c r="AF274" s="745"/>
      <c r="AG274" s="744"/>
      <c r="AH274" s="745"/>
      <c r="AI274" s="744"/>
      <c r="AJ274" s="745"/>
      <c r="AK274" s="744"/>
      <c r="AL274" s="745"/>
      <c r="AM274" s="744"/>
      <c r="AN274" s="745"/>
      <c r="AO274" s="746"/>
      <c r="AP274" s="747"/>
      <c r="AQ274" s="720"/>
      <c r="AR274" s="756"/>
      <c r="AS274" s="756"/>
      <c r="AT274" s="744">
        <v>0</v>
      </c>
      <c r="AU274" s="750">
        <v>0</v>
      </c>
      <c r="AV274" s="750">
        <v>0</v>
      </c>
      <c r="AW274" s="743">
        <v>0</v>
      </c>
      <c r="AX274" s="671" t="str">
        <f t="shared" si="148"/>
        <v/>
      </c>
      <c r="BT274" s="3"/>
      <c r="BU274" s="3"/>
      <c r="BV274" s="4"/>
      <c r="BW274" s="4"/>
      <c r="CA274" s="31" t="str">
        <f t="shared" si="152"/>
        <v/>
      </c>
      <c r="CB274" s="31" t="str">
        <f t="shared" si="153"/>
        <v/>
      </c>
      <c r="CC274" s="31" t="str">
        <f t="shared" si="149"/>
        <v/>
      </c>
      <c r="CD274" s="31" t="str">
        <f t="shared" si="154"/>
        <v/>
      </c>
      <c r="CE274" s="31" t="str">
        <f t="shared" si="155"/>
        <v/>
      </c>
      <c r="CF274" s="31" t="str">
        <f t="shared" si="156"/>
        <v/>
      </c>
      <c r="CG274" s="31" t="str">
        <f t="shared" si="157"/>
        <v/>
      </c>
      <c r="CH274" s="32">
        <f t="shared" si="158"/>
        <v>0</v>
      </c>
      <c r="CI274" s="32"/>
      <c r="CJ274" s="32"/>
      <c r="CK274" s="32">
        <f t="shared" si="161"/>
        <v>0</v>
      </c>
      <c r="CL274" s="32">
        <f t="shared" si="162"/>
        <v>0</v>
      </c>
      <c r="CM274" s="32">
        <f t="shared" si="162"/>
        <v>0</v>
      </c>
      <c r="CN274" s="32">
        <f t="shared" si="162"/>
        <v>0</v>
      </c>
    </row>
    <row r="275" spans="1:92" ht="16.350000000000001" customHeight="1" x14ac:dyDescent="0.2">
      <c r="A275" s="2912"/>
      <c r="B275" s="3188" t="s">
        <v>268</v>
      </c>
      <c r="C275" s="3189"/>
      <c r="D275" s="732">
        <f t="shared" si="165"/>
        <v>0</v>
      </c>
      <c r="E275" s="1157">
        <f t="shared" si="164"/>
        <v>0</v>
      </c>
      <c r="F275" s="1158">
        <f t="shared" si="164"/>
        <v>0</v>
      </c>
      <c r="G275" s="774"/>
      <c r="H275" s="775"/>
      <c r="I275" s="776"/>
      <c r="J275" s="775"/>
      <c r="K275" s="776"/>
      <c r="L275" s="775"/>
      <c r="M275" s="748"/>
      <c r="N275" s="777"/>
      <c r="O275" s="748"/>
      <c r="P275" s="777"/>
      <c r="Q275" s="776"/>
      <c r="R275" s="775"/>
      <c r="S275" s="776"/>
      <c r="T275" s="775"/>
      <c r="U275" s="748"/>
      <c r="V275" s="777"/>
      <c r="W275" s="748"/>
      <c r="X275" s="777"/>
      <c r="Y275" s="744"/>
      <c r="Z275" s="745"/>
      <c r="AA275" s="744"/>
      <c r="AB275" s="745"/>
      <c r="AC275" s="744"/>
      <c r="AD275" s="745"/>
      <c r="AE275" s="744"/>
      <c r="AF275" s="745"/>
      <c r="AG275" s="744"/>
      <c r="AH275" s="745"/>
      <c r="AI275" s="744"/>
      <c r="AJ275" s="745"/>
      <c r="AK275" s="744"/>
      <c r="AL275" s="745"/>
      <c r="AM275" s="744"/>
      <c r="AN275" s="745"/>
      <c r="AO275" s="746"/>
      <c r="AP275" s="747"/>
      <c r="AQ275" s="748"/>
      <c r="AR275" s="768"/>
      <c r="AS275" s="749"/>
      <c r="AT275" s="744">
        <v>0</v>
      </c>
      <c r="AU275" s="750">
        <v>0</v>
      </c>
      <c r="AV275" s="750">
        <v>0</v>
      </c>
      <c r="AW275" s="743">
        <v>0</v>
      </c>
      <c r="AX275" s="671" t="str">
        <f t="shared" si="148"/>
        <v/>
      </c>
      <c r="BT275" s="3"/>
      <c r="BU275" s="3"/>
      <c r="BV275" s="4"/>
      <c r="BW275" s="4"/>
      <c r="CA275" s="31" t="str">
        <f t="shared" si="152"/>
        <v/>
      </c>
      <c r="CB275" s="31" t="str">
        <f t="shared" si="153"/>
        <v/>
      </c>
      <c r="CC275" s="31" t="str">
        <f t="shared" si="149"/>
        <v/>
      </c>
      <c r="CD275" s="31" t="str">
        <f t="shared" si="154"/>
        <v/>
      </c>
      <c r="CE275" s="31" t="str">
        <f t="shared" si="155"/>
        <v/>
      </c>
      <c r="CF275" s="31" t="str">
        <f t="shared" si="156"/>
        <v/>
      </c>
      <c r="CG275" s="31" t="str">
        <f t="shared" si="157"/>
        <v/>
      </c>
      <c r="CH275" s="32">
        <f t="shared" si="158"/>
        <v>0</v>
      </c>
      <c r="CI275" s="32"/>
      <c r="CJ275" s="32"/>
      <c r="CK275" s="32">
        <f t="shared" si="161"/>
        <v>0</v>
      </c>
      <c r="CL275" s="32">
        <f t="shared" si="162"/>
        <v>0</v>
      </c>
      <c r="CM275" s="32">
        <f t="shared" si="162"/>
        <v>0</v>
      </c>
      <c r="CN275" s="32">
        <f t="shared" si="162"/>
        <v>0</v>
      </c>
    </row>
    <row r="276" spans="1:92" ht="16.350000000000001" customHeight="1" x14ac:dyDescent="0.2">
      <c r="A276" s="3201"/>
      <c r="B276" s="3202" t="s">
        <v>269</v>
      </c>
      <c r="C276" s="3202"/>
      <c r="D276" s="751">
        <f t="shared" si="165"/>
        <v>0</v>
      </c>
      <c r="E276" s="1159">
        <f t="shared" si="164"/>
        <v>0</v>
      </c>
      <c r="F276" s="1160">
        <f t="shared" si="164"/>
        <v>0</v>
      </c>
      <c r="G276" s="778"/>
      <c r="H276" s="779"/>
      <c r="I276" s="780"/>
      <c r="J276" s="779"/>
      <c r="K276" s="780"/>
      <c r="L276" s="779"/>
      <c r="M276" s="778"/>
      <c r="N276" s="779"/>
      <c r="O276" s="778"/>
      <c r="P276" s="779"/>
      <c r="Q276" s="780"/>
      <c r="R276" s="779"/>
      <c r="S276" s="780"/>
      <c r="T276" s="779"/>
      <c r="U276" s="778"/>
      <c r="V276" s="779"/>
      <c r="W276" s="778"/>
      <c r="X276" s="779"/>
      <c r="Y276" s="727"/>
      <c r="Z276" s="728"/>
      <c r="AA276" s="727"/>
      <c r="AB276" s="728"/>
      <c r="AC276" s="727"/>
      <c r="AD276" s="728"/>
      <c r="AE276" s="727"/>
      <c r="AF276" s="728"/>
      <c r="AG276" s="727"/>
      <c r="AH276" s="728"/>
      <c r="AI276" s="727"/>
      <c r="AJ276" s="728"/>
      <c r="AK276" s="727"/>
      <c r="AL276" s="728"/>
      <c r="AM276" s="727"/>
      <c r="AN276" s="728"/>
      <c r="AO276" s="729"/>
      <c r="AP276" s="730"/>
      <c r="AQ276" s="754"/>
      <c r="AR276" s="769"/>
      <c r="AS276" s="755"/>
      <c r="AT276" s="727">
        <v>0</v>
      </c>
      <c r="AU276" s="731">
        <v>0</v>
      </c>
      <c r="AV276" s="731">
        <v>0</v>
      </c>
      <c r="AW276" s="726">
        <v>0</v>
      </c>
      <c r="AX276" s="671" t="str">
        <f t="shared" si="148"/>
        <v/>
      </c>
      <c r="BT276" s="3"/>
      <c r="BU276" s="3"/>
      <c r="BV276" s="4"/>
      <c r="BW276" s="4"/>
      <c r="CA276" s="31" t="str">
        <f t="shared" si="152"/>
        <v/>
      </c>
      <c r="CB276" s="31" t="str">
        <f t="shared" si="153"/>
        <v/>
      </c>
      <c r="CC276" s="31" t="str">
        <f t="shared" si="149"/>
        <v/>
      </c>
      <c r="CD276" s="31" t="str">
        <f t="shared" si="154"/>
        <v/>
      </c>
      <c r="CE276" s="31" t="str">
        <f t="shared" si="155"/>
        <v/>
      </c>
      <c r="CF276" s="31" t="str">
        <f t="shared" si="156"/>
        <v/>
      </c>
      <c r="CG276" s="31" t="str">
        <f t="shared" si="157"/>
        <v/>
      </c>
      <c r="CH276" s="32">
        <f t="shared" si="158"/>
        <v>0</v>
      </c>
      <c r="CI276" s="32"/>
      <c r="CJ276" s="32"/>
      <c r="CK276" s="32">
        <f t="shared" si="161"/>
        <v>0</v>
      </c>
      <c r="CL276" s="32">
        <f t="shared" si="162"/>
        <v>0</v>
      </c>
      <c r="CM276" s="32">
        <f t="shared" si="162"/>
        <v>0</v>
      </c>
      <c r="CN276" s="32">
        <f t="shared" si="162"/>
        <v>0</v>
      </c>
    </row>
    <row r="277" spans="1:92" ht="16.350000000000001" customHeight="1" x14ac:dyDescent="0.2">
      <c r="A277" s="3916" t="s">
        <v>275</v>
      </c>
      <c r="B277" s="3184" t="s">
        <v>264</v>
      </c>
      <c r="C277" s="3184"/>
      <c r="D277" s="400">
        <f t="shared" si="165"/>
        <v>17</v>
      </c>
      <c r="E277" s="673">
        <f t="shared" si="164"/>
        <v>9</v>
      </c>
      <c r="F277" s="674">
        <f t="shared" si="164"/>
        <v>8</v>
      </c>
      <c r="G277" s="533"/>
      <c r="H277" s="534"/>
      <c r="I277" s="535"/>
      <c r="J277" s="534"/>
      <c r="K277" s="535"/>
      <c r="L277" s="534"/>
      <c r="M277" s="536"/>
      <c r="N277" s="537"/>
      <c r="O277" s="536"/>
      <c r="P277" s="537"/>
      <c r="Q277" s="535"/>
      <c r="R277" s="534"/>
      <c r="S277" s="535"/>
      <c r="T277" s="534"/>
      <c r="U277" s="536"/>
      <c r="V277" s="537"/>
      <c r="W277" s="536"/>
      <c r="X277" s="537"/>
      <c r="Y277" s="469">
        <v>0</v>
      </c>
      <c r="Z277" s="470">
        <v>0</v>
      </c>
      <c r="AA277" s="469">
        <v>0</v>
      </c>
      <c r="AB277" s="470">
        <v>0</v>
      </c>
      <c r="AC277" s="469">
        <v>0</v>
      </c>
      <c r="AD277" s="470">
        <v>0</v>
      </c>
      <c r="AE277" s="469">
        <v>0</v>
      </c>
      <c r="AF277" s="470">
        <v>1</v>
      </c>
      <c r="AG277" s="469">
        <v>4</v>
      </c>
      <c r="AH277" s="470">
        <v>2</v>
      </c>
      <c r="AI277" s="469">
        <v>0</v>
      </c>
      <c r="AJ277" s="470">
        <v>1</v>
      </c>
      <c r="AK277" s="469">
        <v>3</v>
      </c>
      <c r="AL277" s="470">
        <v>2</v>
      </c>
      <c r="AM277" s="469">
        <v>2</v>
      </c>
      <c r="AN277" s="470">
        <v>2</v>
      </c>
      <c r="AO277" s="471">
        <v>0</v>
      </c>
      <c r="AP277" s="472">
        <v>0</v>
      </c>
      <c r="AQ277" s="467"/>
      <c r="AR277" s="473"/>
      <c r="AS277" s="1161">
        <v>0</v>
      </c>
      <c r="AT277" s="469">
        <v>0</v>
      </c>
      <c r="AU277" s="473">
        <v>0</v>
      </c>
      <c r="AV277" s="473">
        <v>0</v>
      </c>
      <c r="AW277" s="468">
        <v>0</v>
      </c>
      <c r="AX277" s="671" t="str">
        <f t="shared" si="148"/>
        <v/>
      </c>
      <c r="BT277" s="3"/>
      <c r="BU277" s="3"/>
      <c r="BV277" s="4"/>
      <c r="BW277" s="4"/>
      <c r="CA277" s="31" t="str">
        <f t="shared" si="152"/>
        <v/>
      </c>
      <c r="CB277" s="31" t="str">
        <f t="shared" si="153"/>
        <v/>
      </c>
      <c r="CC277" s="31" t="str">
        <f t="shared" si="149"/>
        <v/>
      </c>
      <c r="CD277" s="31" t="str">
        <f t="shared" si="154"/>
        <v/>
      </c>
      <c r="CE277" s="31" t="str">
        <f t="shared" si="155"/>
        <v/>
      </c>
      <c r="CF277" s="31" t="str">
        <f t="shared" si="156"/>
        <v/>
      </c>
      <c r="CG277" s="31" t="str">
        <f t="shared" si="157"/>
        <v/>
      </c>
      <c r="CH277" s="32">
        <f t="shared" si="158"/>
        <v>0</v>
      </c>
      <c r="CI277" s="32">
        <f t="shared" si="159"/>
        <v>0</v>
      </c>
      <c r="CJ277" s="32">
        <f t="shared" si="160"/>
        <v>0</v>
      </c>
      <c r="CK277" s="32">
        <f t="shared" si="161"/>
        <v>0</v>
      </c>
      <c r="CL277" s="32">
        <f t="shared" si="162"/>
        <v>0</v>
      </c>
      <c r="CM277" s="32">
        <f t="shared" si="162"/>
        <v>0</v>
      </c>
      <c r="CN277" s="32">
        <f t="shared" si="162"/>
        <v>0</v>
      </c>
    </row>
    <row r="278" spans="1:92" ht="16.350000000000001" customHeight="1" x14ac:dyDescent="0.2">
      <c r="A278" s="2912"/>
      <c r="B278" s="3185" t="s">
        <v>265</v>
      </c>
      <c r="C278" s="3185"/>
      <c r="D278" s="732">
        <f t="shared" si="165"/>
        <v>48</v>
      </c>
      <c r="E278" s="1157">
        <f t="shared" si="164"/>
        <v>17</v>
      </c>
      <c r="F278" s="1158">
        <f t="shared" si="164"/>
        <v>31</v>
      </c>
      <c r="G278" s="770"/>
      <c r="H278" s="771"/>
      <c r="I278" s="772"/>
      <c r="J278" s="771"/>
      <c r="K278" s="772"/>
      <c r="L278" s="771"/>
      <c r="M278" s="773"/>
      <c r="N278" s="758"/>
      <c r="O278" s="773"/>
      <c r="P278" s="758"/>
      <c r="Q278" s="772"/>
      <c r="R278" s="771"/>
      <c r="S278" s="772"/>
      <c r="T278" s="771"/>
      <c r="U278" s="773"/>
      <c r="V278" s="758"/>
      <c r="W278" s="773"/>
      <c r="X278" s="758"/>
      <c r="Y278" s="737">
        <v>0</v>
      </c>
      <c r="Z278" s="738">
        <v>0</v>
      </c>
      <c r="AA278" s="737">
        <v>0</v>
      </c>
      <c r="AB278" s="738">
        <v>0</v>
      </c>
      <c r="AC278" s="737">
        <v>0</v>
      </c>
      <c r="AD278" s="738">
        <v>0</v>
      </c>
      <c r="AE278" s="737">
        <v>1</v>
      </c>
      <c r="AF278" s="738">
        <v>4</v>
      </c>
      <c r="AG278" s="737">
        <v>8</v>
      </c>
      <c r="AH278" s="738">
        <v>9</v>
      </c>
      <c r="AI278" s="737">
        <v>0</v>
      </c>
      <c r="AJ278" s="738">
        <v>3</v>
      </c>
      <c r="AK278" s="737">
        <v>2</v>
      </c>
      <c r="AL278" s="738">
        <v>9</v>
      </c>
      <c r="AM278" s="737">
        <v>6</v>
      </c>
      <c r="AN278" s="738">
        <v>6</v>
      </c>
      <c r="AO278" s="739">
        <v>0</v>
      </c>
      <c r="AP278" s="740">
        <v>0</v>
      </c>
      <c r="AQ278" s="720"/>
      <c r="AR278" s="756"/>
      <c r="AS278" s="467">
        <v>4</v>
      </c>
      <c r="AT278" s="737">
        <v>0</v>
      </c>
      <c r="AU278" s="741">
        <v>0</v>
      </c>
      <c r="AV278" s="741">
        <v>0</v>
      </c>
      <c r="AW278" s="736">
        <v>0</v>
      </c>
      <c r="AX278" s="671" t="str">
        <f t="shared" si="148"/>
        <v/>
      </c>
      <c r="BT278" s="3"/>
      <c r="BU278" s="3"/>
      <c r="BV278" s="4"/>
      <c r="BW278" s="4"/>
      <c r="CA278" s="31" t="str">
        <f t="shared" si="152"/>
        <v/>
      </c>
      <c r="CB278" s="31" t="str">
        <f t="shared" si="153"/>
        <v/>
      </c>
      <c r="CC278" s="31" t="str">
        <f t="shared" si="149"/>
        <v/>
      </c>
      <c r="CD278" s="31" t="str">
        <f t="shared" si="154"/>
        <v/>
      </c>
      <c r="CE278" s="31" t="str">
        <f t="shared" si="155"/>
        <v/>
      </c>
      <c r="CF278" s="31" t="str">
        <f t="shared" si="156"/>
        <v/>
      </c>
      <c r="CG278" s="31" t="str">
        <f t="shared" si="157"/>
        <v/>
      </c>
      <c r="CH278" s="32">
        <f t="shared" si="158"/>
        <v>0</v>
      </c>
      <c r="CI278" s="32"/>
      <c r="CJ278" s="32"/>
      <c r="CK278" s="32">
        <f t="shared" si="161"/>
        <v>0</v>
      </c>
      <c r="CL278" s="32">
        <f t="shared" si="162"/>
        <v>0</v>
      </c>
      <c r="CM278" s="32">
        <f t="shared" si="162"/>
        <v>0</v>
      </c>
      <c r="CN278" s="32">
        <f t="shared" si="162"/>
        <v>0</v>
      </c>
    </row>
    <row r="279" spans="1:92" ht="16.350000000000001" customHeight="1" x14ac:dyDescent="0.2">
      <c r="A279" s="2912"/>
      <c r="B279" s="3185" t="s">
        <v>266</v>
      </c>
      <c r="C279" s="3185"/>
      <c r="D279" s="732">
        <f t="shared" si="165"/>
        <v>19</v>
      </c>
      <c r="E279" s="1157">
        <f t="shared" si="164"/>
        <v>7</v>
      </c>
      <c r="F279" s="1158">
        <f t="shared" si="164"/>
        <v>12</v>
      </c>
      <c r="G279" s="770"/>
      <c r="H279" s="771"/>
      <c r="I279" s="772"/>
      <c r="J279" s="771"/>
      <c r="K279" s="772"/>
      <c r="L279" s="771"/>
      <c r="M279" s="773"/>
      <c r="N279" s="758"/>
      <c r="O279" s="773"/>
      <c r="P279" s="758"/>
      <c r="Q279" s="772"/>
      <c r="R279" s="771"/>
      <c r="S279" s="772"/>
      <c r="T279" s="771"/>
      <c r="U279" s="773"/>
      <c r="V279" s="758"/>
      <c r="W279" s="773"/>
      <c r="X279" s="758"/>
      <c r="Y279" s="737">
        <v>0</v>
      </c>
      <c r="Z279" s="738">
        <v>0</v>
      </c>
      <c r="AA279" s="737">
        <v>0</v>
      </c>
      <c r="AB279" s="738">
        <v>0</v>
      </c>
      <c r="AC279" s="737">
        <v>0</v>
      </c>
      <c r="AD279" s="738">
        <v>0</v>
      </c>
      <c r="AE279" s="737">
        <v>0</v>
      </c>
      <c r="AF279" s="738">
        <v>2</v>
      </c>
      <c r="AG279" s="737">
        <v>2</v>
      </c>
      <c r="AH279" s="738">
        <v>3</v>
      </c>
      <c r="AI279" s="737">
        <v>0</v>
      </c>
      <c r="AJ279" s="738">
        <v>1</v>
      </c>
      <c r="AK279" s="737">
        <v>3</v>
      </c>
      <c r="AL279" s="738">
        <v>3</v>
      </c>
      <c r="AM279" s="737">
        <v>2</v>
      </c>
      <c r="AN279" s="738">
        <v>3</v>
      </c>
      <c r="AO279" s="739">
        <v>0</v>
      </c>
      <c r="AP279" s="740">
        <v>0</v>
      </c>
      <c r="AQ279" s="720"/>
      <c r="AR279" s="756"/>
      <c r="AS279" s="756"/>
      <c r="AT279" s="737">
        <v>0</v>
      </c>
      <c r="AU279" s="741">
        <v>0</v>
      </c>
      <c r="AV279" s="741">
        <v>0</v>
      </c>
      <c r="AW279" s="736">
        <v>0</v>
      </c>
      <c r="AX279" s="671" t="str">
        <f t="shared" si="148"/>
        <v/>
      </c>
      <c r="BT279" s="3"/>
      <c r="BU279" s="3"/>
      <c r="BV279" s="4"/>
      <c r="BW279" s="4"/>
      <c r="CA279" s="31" t="str">
        <f t="shared" si="152"/>
        <v/>
      </c>
      <c r="CB279" s="31" t="str">
        <f t="shared" si="153"/>
        <v/>
      </c>
      <c r="CC279" s="31" t="str">
        <f t="shared" si="149"/>
        <v/>
      </c>
      <c r="CD279" s="31" t="str">
        <f t="shared" si="154"/>
        <v/>
      </c>
      <c r="CE279" s="31" t="str">
        <f t="shared" si="155"/>
        <v/>
      </c>
      <c r="CF279" s="31" t="str">
        <f t="shared" si="156"/>
        <v/>
      </c>
      <c r="CG279" s="31" t="str">
        <f t="shared" si="157"/>
        <v/>
      </c>
      <c r="CH279" s="32">
        <f t="shared" si="158"/>
        <v>0</v>
      </c>
      <c r="CI279" s="32"/>
      <c r="CJ279" s="32"/>
      <c r="CK279" s="32">
        <f t="shared" si="161"/>
        <v>0</v>
      </c>
      <c r="CL279" s="32">
        <f t="shared" si="162"/>
        <v>0</v>
      </c>
      <c r="CM279" s="32">
        <f t="shared" si="162"/>
        <v>0</v>
      </c>
      <c r="CN279" s="32">
        <f t="shared" si="162"/>
        <v>0</v>
      </c>
    </row>
    <row r="280" spans="1:92" ht="16.350000000000001" customHeight="1" x14ac:dyDescent="0.2">
      <c r="A280" s="2912"/>
      <c r="B280" s="3185" t="s">
        <v>267</v>
      </c>
      <c r="C280" s="3185"/>
      <c r="D280" s="732">
        <f t="shared" si="165"/>
        <v>14</v>
      </c>
      <c r="E280" s="1157">
        <f t="shared" si="164"/>
        <v>5</v>
      </c>
      <c r="F280" s="1158">
        <f t="shared" si="164"/>
        <v>9</v>
      </c>
      <c r="G280" s="774"/>
      <c r="H280" s="775"/>
      <c r="I280" s="776"/>
      <c r="J280" s="775"/>
      <c r="K280" s="776"/>
      <c r="L280" s="775"/>
      <c r="M280" s="720"/>
      <c r="N280" s="758"/>
      <c r="O280" s="720"/>
      <c r="P280" s="758"/>
      <c r="Q280" s="776"/>
      <c r="R280" s="775"/>
      <c r="S280" s="776"/>
      <c r="T280" s="775"/>
      <c r="U280" s="720"/>
      <c r="V280" s="758"/>
      <c r="W280" s="720"/>
      <c r="X280" s="758"/>
      <c r="Y280" s="744">
        <v>0</v>
      </c>
      <c r="Z280" s="745">
        <v>0</v>
      </c>
      <c r="AA280" s="744">
        <v>0</v>
      </c>
      <c r="AB280" s="745">
        <v>0</v>
      </c>
      <c r="AC280" s="744">
        <v>0</v>
      </c>
      <c r="AD280" s="745">
        <v>0</v>
      </c>
      <c r="AE280" s="744">
        <v>0</v>
      </c>
      <c r="AF280" s="745">
        <v>3</v>
      </c>
      <c r="AG280" s="744">
        <v>2</v>
      </c>
      <c r="AH280" s="745">
        <v>2</v>
      </c>
      <c r="AI280" s="744">
        <v>0</v>
      </c>
      <c r="AJ280" s="745">
        <v>0</v>
      </c>
      <c r="AK280" s="744">
        <v>1</v>
      </c>
      <c r="AL280" s="745">
        <v>2</v>
      </c>
      <c r="AM280" s="744">
        <v>2</v>
      </c>
      <c r="AN280" s="745">
        <v>2</v>
      </c>
      <c r="AO280" s="746">
        <v>0</v>
      </c>
      <c r="AP280" s="747">
        <v>0</v>
      </c>
      <c r="AQ280" s="720"/>
      <c r="AR280" s="756"/>
      <c r="AS280" s="756"/>
      <c r="AT280" s="744">
        <v>0</v>
      </c>
      <c r="AU280" s="750">
        <v>0</v>
      </c>
      <c r="AV280" s="750">
        <v>0</v>
      </c>
      <c r="AW280" s="743">
        <v>0</v>
      </c>
      <c r="AX280" s="671" t="str">
        <f t="shared" si="148"/>
        <v/>
      </c>
      <c r="BT280" s="3"/>
      <c r="BU280" s="3"/>
      <c r="BV280" s="4"/>
      <c r="BW280" s="4"/>
      <c r="CA280" s="31" t="str">
        <f t="shared" si="152"/>
        <v/>
      </c>
      <c r="CB280" s="31" t="str">
        <f t="shared" si="153"/>
        <v/>
      </c>
      <c r="CC280" s="31" t="str">
        <f t="shared" si="149"/>
        <v/>
      </c>
      <c r="CD280" s="31" t="str">
        <f t="shared" si="154"/>
        <v/>
      </c>
      <c r="CE280" s="31" t="str">
        <f t="shared" si="155"/>
        <v/>
      </c>
      <c r="CF280" s="31" t="str">
        <f t="shared" si="156"/>
        <v/>
      </c>
      <c r="CG280" s="31" t="str">
        <f t="shared" si="157"/>
        <v/>
      </c>
      <c r="CH280" s="32">
        <f t="shared" si="158"/>
        <v>0</v>
      </c>
      <c r="CI280" s="32"/>
      <c r="CJ280" s="32"/>
      <c r="CK280" s="32">
        <f t="shared" si="161"/>
        <v>0</v>
      </c>
      <c r="CL280" s="32">
        <f t="shared" si="162"/>
        <v>0</v>
      </c>
      <c r="CM280" s="32">
        <f t="shared" si="162"/>
        <v>0</v>
      </c>
      <c r="CN280" s="32">
        <f t="shared" si="162"/>
        <v>0</v>
      </c>
    </row>
    <row r="281" spans="1:92" ht="16.350000000000001" customHeight="1" x14ac:dyDescent="0.2">
      <c r="A281" s="2912"/>
      <c r="B281" s="3188" t="s">
        <v>268</v>
      </c>
      <c r="C281" s="3189"/>
      <c r="D281" s="732">
        <f t="shared" si="165"/>
        <v>3</v>
      </c>
      <c r="E281" s="1157">
        <f t="shared" si="164"/>
        <v>2</v>
      </c>
      <c r="F281" s="1158">
        <f t="shared" si="164"/>
        <v>1</v>
      </c>
      <c r="G281" s="774"/>
      <c r="H281" s="775"/>
      <c r="I281" s="776"/>
      <c r="J281" s="775"/>
      <c r="K281" s="776"/>
      <c r="L281" s="775"/>
      <c r="M281" s="748"/>
      <c r="N281" s="777"/>
      <c r="O281" s="748"/>
      <c r="P281" s="777"/>
      <c r="Q281" s="776"/>
      <c r="R281" s="775"/>
      <c r="S281" s="776"/>
      <c r="T281" s="775"/>
      <c r="U281" s="748"/>
      <c r="V281" s="777"/>
      <c r="W281" s="748"/>
      <c r="X281" s="777"/>
      <c r="Y281" s="744">
        <v>0</v>
      </c>
      <c r="Z281" s="745">
        <v>0</v>
      </c>
      <c r="AA281" s="744">
        <v>0</v>
      </c>
      <c r="AB281" s="745">
        <v>0</v>
      </c>
      <c r="AC281" s="744">
        <v>0</v>
      </c>
      <c r="AD281" s="745">
        <v>0</v>
      </c>
      <c r="AE281" s="744">
        <v>1</v>
      </c>
      <c r="AF281" s="745">
        <v>0</v>
      </c>
      <c r="AG281" s="744">
        <v>0</v>
      </c>
      <c r="AH281" s="745">
        <v>0</v>
      </c>
      <c r="AI281" s="744">
        <v>0</v>
      </c>
      <c r="AJ281" s="745">
        <v>0</v>
      </c>
      <c r="AK281" s="744">
        <v>0</v>
      </c>
      <c r="AL281" s="745">
        <v>1</v>
      </c>
      <c r="AM281" s="744">
        <v>1</v>
      </c>
      <c r="AN281" s="745">
        <v>0</v>
      </c>
      <c r="AO281" s="746">
        <v>0</v>
      </c>
      <c r="AP281" s="747">
        <v>0</v>
      </c>
      <c r="AQ281" s="748"/>
      <c r="AR281" s="768"/>
      <c r="AS281" s="749"/>
      <c r="AT281" s="744">
        <v>0</v>
      </c>
      <c r="AU281" s="750">
        <v>0</v>
      </c>
      <c r="AV281" s="750">
        <v>0</v>
      </c>
      <c r="AW281" s="743">
        <v>0</v>
      </c>
      <c r="AX281" s="671" t="str">
        <f t="shared" si="148"/>
        <v/>
      </c>
      <c r="BT281" s="3"/>
      <c r="BU281" s="3"/>
      <c r="BV281" s="4"/>
      <c r="BW281" s="4"/>
      <c r="CA281" s="31" t="str">
        <f t="shared" si="152"/>
        <v/>
      </c>
      <c r="CB281" s="31" t="str">
        <f t="shared" si="153"/>
        <v/>
      </c>
      <c r="CC281" s="31" t="str">
        <f t="shared" si="149"/>
        <v/>
      </c>
      <c r="CD281" s="31" t="str">
        <f t="shared" si="154"/>
        <v/>
      </c>
      <c r="CE281" s="31" t="str">
        <f t="shared" si="155"/>
        <v/>
      </c>
      <c r="CF281" s="31" t="str">
        <f t="shared" si="156"/>
        <v/>
      </c>
      <c r="CG281" s="31" t="str">
        <f t="shared" si="157"/>
        <v/>
      </c>
      <c r="CH281" s="32">
        <f t="shared" si="158"/>
        <v>0</v>
      </c>
      <c r="CI281" s="32"/>
      <c r="CJ281" s="32"/>
      <c r="CK281" s="32">
        <f t="shared" si="161"/>
        <v>0</v>
      </c>
      <c r="CL281" s="32">
        <f t="shared" si="162"/>
        <v>0</v>
      </c>
      <c r="CM281" s="32">
        <f t="shared" si="162"/>
        <v>0</v>
      </c>
      <c r="CN281" s="32">
        <f t="shared" si="162"/>
        <v>0</v>
      </c>
    </row>
    <row r="282" spans="1:92" ht="16.350000000000001" customHeight="1" x14ac:dyDescent="0.2">
      <c r="A282" s="3201"/>
      <c r="B282" s="3202" t="s">
        <v>269</v>
      </c>
      <c r="C282" s="3202"/>
      <c r="D282" s="751">
        <f t="shared" si="165"/>
        <v>0</v>
      </c>
      <c r="E282" s="1159">
        <f t="shared" si="164"/>
        <v>0</v>
      </c>
      <c r="F282" s="1160">
        <f t="shared" si="164"/>
        <v>0</v>
      </c>
      <c r="G282" s="778"/>
      <c r="H282" s="779"/>
      <c r="I282" s="780"/>
      <c r="J282" s="779"/>
      <c r="K282" s="780"/>
      <c r="L282" s="779"/>
      <c r="M282" s="778"/>
      <c r="N282" s="779"/>
      <c r="O282" s="778"/>
      <c r="P282" s="779"/>
      <c r="Q282" s="780"/>
      <c r="R282" s="779"/>
      <c r="S282" s="780"/>
      <c r="T282" s="779"/>
      <c r="U282" s="778"/>
      <c r="V282" s="779"/>
      <c r="W282" s="778"/>
      <c r="X282" s="779"/>
      <c r="Y282" s="727">
        <v>0</v>
      </c>
      <c r="Z282" s="728">
        <v>0</v>
      </c>
      <c r="AA282" s="727">
        <v>0</v>
      </c>
      <c r="AB282" s="728">
        <v>0</v>
      </c>
      <c r="AC282" s="727">
        <v>0</v>
      </c>
      <c r="AD282" s="728">
        <v>0</v>
      </c>
      <c r="AE282" s="727">
        <v>0</v>
      </c>
      <c r="AF282" s="728">
        <v>0</v>
      </c>
      <c r="AG282" s="727">
        <v>0</v>
      </c>
      <c r="AH282" s="728">
        <v>0</v>
      </c>
      <c r="AI282" s="727">
        <v>0</v>
      </c>
      <c r="AJ282" s="728">
        <v>0</v>
      </c>
      <c r="AK282" s="727">
        <v>0</v>
      </c>
      <c r="AL282" s="728">
        <v>0</v>
      </c>
      <c r="AM282" s="727">
        <v>0</v>
      </c>
      <c r="AN282" s="728">
        <v>0</v>
      </c>
      <c r="AO282" s="729">
        <v>0</v>
      </c>
      <c r="AP282" s="730">
        <v>0</v>
      </c>
      <c r="AQ282" s="754"/>
      <c r="AR282" s="769"/>
      <c r="AS282" s="755"/>
      <c r="AT282" s="727">
        <v>0</v>
      </c>
      <c r="AU282" s="731">
        <v>0</v>
      </c>
      <c r="AV282" s="731">
        <v>0</v>
      </c>
      <c r="AW282" s="726">
        <v>0</v>
      </c>
      <c r="AX282" s="671" t="str">
        <f t="shared" si="148"/>
        <v/>
      </c>
      <c r="BT282" s="3"/>
      <c r="BU282" s="3"/>
      <c r="BV282" s="4"/>
      <c r="BW282" s="4"/>
      <c r="CA282" s="31" t="str">
        <f t="shared" si="152"/>
        <v/>
      </c>
      <c r="CB282" s="31" t="str">
        <f t="shared" si="153"/>
        <v/>
      </c>
      <c r="CC282" s="31" t="str">
        <f t="shared" si="149"/>
        <v/>
      </c>
      <c r="CD282" s="31" t="str">
        <f t="shared" si="154"/>
        <v/>
      </c>
      <c r="CE282" s="31" t="str">
        <f t="shared" si="155"/>
        <v/>
      </c>
      <c r="CF282" s="31" t="str">
        <f t="shared" si="156"/>
        <v/>
      </c>
      <c r="CG282" s="31" t="str">
        <f t="shared" si="157"/>
        <v/>
      </c>
      <c r="CH282" s="32">
        <f t="shared" si="158"/>
        <v>0</v>
      </c>
      <c r="CI282" s="32"/>
      <c r="CJ282" s="32"/>
      <c r="CK282" s="32">
        <f t="shared" si="161"/>
        <v>0</v>
      </c>
      <c r="CL282" s="32">
        <f t="shared" si="162"/>
        <v>0</v>
      </c>
      <c r="CM282" s="32">
        <f t="shared" si="162"/>
        <v>0</v>
      </c>
      <c r="CN282" s="32">
        <f t="shared" si="162"/>
        <v>0</v>
      </c>
    </row>
    <row r="283" spans="1:92" ht="16.350000000000001" customHeight="1" x14ac:dyDescent="0.2">
      <c r="A283" s="3915" t="s">
        <v>276</v>
      </c>
      <c r="B283" s="3184" t="s">
        <v>264</v>
      </c>
      <c r="C283" s="3184"/>
      <c r="D283" s="400">
        <f t="shared" si="165"/>
        <v>0</v>
      </c>
      <c r="E283" s="673">
        <f t="shared" si="164"/>
        <v>0</v>
      </c>
      <c r="F283" s="674">
        <f t="shared" si="164"/>
        <v>0</v>
      </c>
      <c r="G283" s="538"/>
      <c r="H283" s="537"/>
      <c r="I283" s="536"/>
      <c r="J283" s="537"/>
      <c r="K283" s="536"/>
      <c r="L283" s="537"/>
      <c r="M283" s="536"/>
      <c r="N283" s="537"/>
      <c r="O283" s="536"/>
      <c r="P283" s="537"/>
      <c r="Q283" s="536"/>
      <c r="R283" s="537"/>
      <c r="S283" s="536"/>
      <c r="T283" s="537"/>
      <c r="U283" s="536"/>
      <c r="V283" s="537"/>
      <c r="W283" s="536"/>
      <c r="X283" s="537"/>
      <c r="Y283" s="469"/>
      <c r="Z283" s="470"/>
      <c r="AA283" s="469"/>
      <c r="AB283" s="470"/>
      <c r="AC283" s="469"/>
      <c r="AD283" s="470"/>
      <c r="AE283" s="469"/>
      <c r="AF283" s="470"/>
      <c r="AG283" s="469"/>
      <c r="AH283" s="470"/>
      <c r="AI283" s="469"/>
      <c r="AJ283" s="470"/>
      <c r="AK283" s="469"/>
      <c r="AL283" s="470"/>
      <c r="AM283" s="469"/>
      <c r="AN283" s="470"/>
      <c r="AO283" s="471"/>
      <c r="AP283" s="472"/>
      <c r="AQ283" s="467"/>
      <c r="AR283" s="473"/>
      <c r="AS283" s="1161"/>
      <c r="AT283" s="469">
        <v>0</v>
      </c>
      <c r="AU283" s="473">
        <v>0</v>
      </c>
      <c r="AV283" s="473">
        <v>0</v>
      </c>
      <c r="AW283" s="468">
        <v>0</v>
      </c>
      <c r="AX283" s="671" t="str">
        <f t="shared" si="148"/>
        <v/>
      </c>
      <c r="BT283" s="3"/>
      <c r="BU283" s="3"/>
      <c r="BV283" s="4"/>
      <c r="BW283" s="4"/>
      <c r="CA283" s="31" t="str">
        <f t="shared" si="152"/>
        <v/>
      </c>
      <c r="CB283" s="31" t="str">
        <f t="shared" si="153"/>
        <v/>
      </c>
      <c r="CC283" s="31" t="str">
        <f t="shared" si="149"/>
        <v/>
      </c>
      <c r="CD283" s="31" t="str">
        <f t="shared" si="154"/>
        <v/>
      </c>
      <c r="CE283" s="31" t="str">
        <f t="shared" si="155"/>
        <v/>
      </c>
      <c r="CF283" s="31" t="str">
        <f t="shared" si="156"/>
        <v/>
      </c>
      <c r="CG283" s="31" t="str">
        <f t="shared" si="157"/>
        <v/>
      </c>
      <c r="CH283" s="32">
        <f t="shared" si="158"/>
        <v>0</v>
      </c>
      <c r="CI283" s="32">
        <f t="shared" si="159"/>
        <v>0</v>
      </c>
      <c r="CJ283" s="32">
        <f t="shared" si="160"/>
        <v>0</v>
      </c>
      <c r="CK283" s="32">
        <f t="shared" si="161"/>
        <v>0</v>
      </c>
      <c r="CL283" s="32">
        <f t="shared" si="162"/>
        <v>0</v>
      </c>
      <c r="CM283" s="32">
        <f t="shared" si="162"/>
        <v>0</v>
      </c>
      <c r="CN283" s="32">
        <f t="shared" si="162"/>
        <v>0</v>
      </c>
    </row>
    <row r="284" spans="1:92" ht="16.350000000000001" customHeight="1" x14ac:dyDescent="0.2">
      <c r="A284" s="2971"/>
      <c r="B284" s="3185" t="s">
        <v>265</v>
      </c>
      <c r="C284" s="3185"/>
      <c r="D284" s="732">
        <f t="shared" si="165"/>
        <v>0</v>
      </c>
      <c r="E284" s="1157">
        <f>+Y284+AA284+AC284+AE284+AG284+AI284+AK284+AM284</f>
        <v>0</v>
      </c>
      <c r="F284" s="1158">
        <f t="shared" si="164"/>
        <v>0</v>
      </c>
      <c r="G284" s="720"/>
      <c r="H284" s="758"/>
      <c r="I284" s="773"/>
      <c r="J284" s="758"/>
      <c r="K284" s="773"/>
      <c r="L284" s="758"/>
      <c r="M284" s="773"/>
      <c r="N284" s="758"/>
      <c r="O284" s="773"/>
      <c r="P284" s="758"/>
      <c r="Q284" s="773"/>
      <c r="R284" s="758"/>
      <c r="S284" s="773"/>
      <c r="T284" s="758"/>
      <c r="U284" s="773"/>
      <c r="V284" s="758"/>
      <c r="W284" s="773"/>
      <c r="X284" s="758"/>
      <c r="Y284" s="737"/>
      <c r="Z284" s="738"/>
      <c r="AA284" s="737"/>
      <c r="AB284" s="738"/>
      <c r="AC284" s="737"/>
      <c r="AD284" s="738"/>
      <c r="AE284" s="737"/>
      <c r="AF284" s="738"/>
      <c r="AG284" s="737"/>
      <c r="AH284" s="738"/>
      <c r="AI284" s="737"/>
      <c r="AJ284" s="738"/>
      <c r="AK284" s="737"/>
      <c r="AL284" s="738"/>
      <c r="AM284" s="737"/>
      <c r="AN284" s="738"/>
      <c r="AO284" s="739"/>
      <c r="AP284" s="740"/>
      <c r="AQ284" s="720"/>
      <c r="AR284" s="756"/>
      <c r="AS284" s="467"/>
      <c r="AT284" s="737">
        <v>0</v>
      </c>
      <c r="AU284" s="741">
        <v>0</v>
      </c>
      <c r="AV284" s="741">
        <v>0</v>
      </c>
      <c r="AW284" s="736">
        <v>0</v>
      </c>
      <c r="AX284" s="671" t="str">
        <f t="shared" si="148"/>
        <v/>
      </c>
      <c r="BT284" s="3"/>
      <c r="BU284" s="3"/>
      <c r="BV284" s="4"/>
      <c r="BW284" s="4"/>
      <c r="CA284" s="31" t="str">
        <f t="shared" si="152"/>
        <v/>
      </c>
      <c r="CB284" s="31" t="str">
        <f t="shared" si="153"/>
        <v/>
      </c>
      <c r="CC284" s="31" t="str">
        <f t="shared" si="149"/>
        <v/>
      </c>
      <c r="CD284" s="31" t="str">
        <f t="shared" si="154"/>
        <v/>
      </c>
      <c r="CE284" s="31" t="str">
        <f t="shared" si="155"/>
        <v/>
      </c>
      <c r="CF284" s="31" t="str">
        <f t="shared" si="156"/>
        <v/>
      </c>
      <c r="CG284" s="31" t="str">
        <f t="shared" si="157"/>
        <v/>
      </c>
      <c r="CH284" s="32">
        <f t="shared" si="158"/>
        <v>0</v>
      </c>
      <c r="CI284" s="32"/>
      <c r="CJ284" s="32"/>
      <c r="CK284" s="32">
        <f t="shared" si="161"/>
        <v>0</v>
      </c>
      <c r="CL284" s="32">
        <f t="shared" si="162"/>
        <v>0</v>
      </c>
      <c r="CM284" s="32">
        <f t="shared" si="162"/>
        <v>0</v>
      </c>
      <c r="CN284" s="32">
        <f t="shared" si="162"/>
        <v>0</v>
      </c>
    </row>
    <row r="285" spans="1:92" ht="16.350000000000001" customHeight="1" x14ac:dyDescent="0.2">
      <c r="A285" s="2971"/>
      <c r="B285" s="3185" t="s">
        <v>266</v>
      </c>
      <c r="C285" s="3185"/>
      <c r="D285" s="732">
        <f t="shared" si="165"/>
        <v>0</v>
      </c>
      <c r="E285" s="1157">
        <f t="shared" si="164"/>
        <v>0</v>
      </c>
      <c r="F285" s="1158">
        <f t="shared" si="164"/>
        <v>0</v>
      </c>
      <c r="G285" s="720"/>
      <c r="H285" s="758"/>
      <c r="I285" s="773"/>
      <c r="J285" s="758"/>
      <c r="K285" s="773"/>
      <c r="L285" s="758"/>
      <c r="M285" s="773"/>
      <c r="N285" s="758"/>
      <c r="O285" s="773"/>
      <c r="P285" s="758"/>
      <c r="Q285" s="773"/>
      <c r="R285" s="758"/>
      <c r="S285" s="773"/>
      <c r="T285" s="758"/>
      <c r="U285" s="773"/>
      <c r="V285" s="758"/>
      <c r="W285" s="773"/>
      <c r="X285" s="758"/>
      <c r="Y285" s="737"/>
      <c r="Z285" s="738"/>
      <c r="AA285" s="737"/>
      <c r="AB285" s="738"/>
      <c r="AC285" s="737"/>
      <c r="AD285" s="738"/>
      <c r="AE285" s="737"/>
      <c r="AF285" s="738"/>
      <c r="AG285" s="737"/>
      <c r="AH285" s="738"/>
      <c r="AI285" s="737"/>
      <c r="AJ285" s="738"/>
      <c r="AK285" s="737"/>
      <c r="AL285" s="738"/>
      <c r="AM285" s="737"/>
      <c r="AN285" s="738"/>
      <c r="AO285" s="739"/>
      <c r="AP285" s="740"/>
      <c r="AQ285" s="720"/>
      <c r="AR285" s="756"/>
      <c r="AS285" s="756"/>
      <c r="AT285" s="737">
        <v>0</v>
      </c>
      <c r="AU285" s="741">
        <v>0</v>
      </c>
      <c r="AV285" s="741">
        <v>0</v>
      </c>
      <c r="AW285" s="736">
        <v>0</v>
      </c>
      <c r="AX285" s="671" t="str">
        <f t="shared" ref="AX285:AX306" si="166">$CA285&amp;$CB285&amp;$CC285&amp;$CD285&amp;$CE285&amp;$CF285&amp;$CG285</f>
        <v/>
      </c>
      <c r="BT285" s="3"/>
      <c r="BU285" s="3"/>
      <c r="BV285" s="4"/>
      <c r="BW285" s="4"/>
      <c r="CA285" s="31" t="str">
        <f t="shared" si="152"/>
        <v/>
      </c>
      <c r="CB285" s="31" t="str">
        <f t="shared" si="153"/>
        <v/>
      </c>
      <c r="CC285" s="31" t="str">
        <f t="shared" ref="CC285:CC306" si="167">IF(CJ285=1,"* La consulta pertinente según condición clínica NO DEBE ser mayor al Total registrado. ","")</f>
        <v/>
      </c>
      <c r="CD285" s="31" t="str">
        <f t="shared" si="154"/>
        <v/>
      </c>
      <c r="CE285" s="31" t="str">
        <f t="shared" si="155"/>
        <v/>
      </c>
      <c r="CF285" s="31" t="str">
        <f t="shared" si="156"/>
        <v/>
      </c>
      <c r="CG285" s="31" t="str">
        <f t="shared" si="157"/>
        <v/>
      </c>
      <c r="CH285" s="32">
        <f t="shared" si="158"/>
        <v>0</v>
      </c>
      <c r="CI285" s="32"/>
      <c r="CJ285" s="32"/>
      <c r="CK285" s="32">
        <f t="shared" si="161"/>
        <v>0</v>
      </c>
      <c r="CL285" s="32">
        <f t="shared" si="162"/>
        <v>0</v>
      </c>
      <c r="CM285" s="32">
        <f t="shared" si="162"/>
        <v>0</v>
      </c>
      <c r="CN285" s="32">
        <f t="shared" si="162"/>
        <v>0</v>
      </c>
    </row>
    <row r="286" spans="1:92" ht="16.350000000000001" customHeight="1" x14ac:dyDescent="0.2">
      <c r="A286" s="2971"/>
      <c r="B286" s="3185" t="s">
        <v>267</v>
      </c>
      <c r="C286" s="3185"/>
      <c r="D286" s="732">
        <f t="shared" si="165"/>
        <v>0</v>
      </c>
      <c r="E286" s="1162">
        <f t="shared" si="164"/>
        <v>0</v>
      </c>
      <c r="F286" s="1163">
        <f t="shared" si="164"/>
        <v>0</v>
      </c>
      <c r="G286" s="720"/>
      <c r="H286" s="758"/>
      <c r="I286" s="773"/>
      <c r="J286" s="758"/>
      <c r="K286" s="773"/>
      <c r="L286" s="758"/>
      <c r="M286" s="773"/>
      <c r="N286" s="758"/>
      <c r="O286" s="773"/>
      <c r="P286" s="758"/>
      <c r="Q286" s="773"/>
      <c r="R286" s="758"/>
      <c r="S286" s="773"/>
      <c r="T286" s="758"/>
      <c r="U286" s="773"/>
      <c r="V286" s="758"/>
      <c r="W286" s="773"/>
      <c r="X286" s="758"/>
      <c r="Y286" s="737"/>
      <c r="Z286" s="738"/>
      <c r="AA286" s="737"/>
      <c r="AB286" s="738"/>
      <c r="AC286" s="737"/>
      <c r="AD286" s="738"/>
      <c r="AE286" s="737"/>
      <c r="AF286" s="738"/>
      <c r="AG286" s="737"/>
      <c r="AH286" s="738"/>
      <c r="AI286" s="737"/>
      <c r="AJ286" s="738"/>
      <c r="AK286" s="737"/>
      <c r="AL286" s="738"/>
      <c r="AM286" s="737"/>
      <c r="AN286" s="738"/>
      <c r="AO286" s="746"/>
      <c r="AP286" s="747"/>
      <c r="AQ286" s="720"/>
      <c r="AR286" s="756"/>
      <c r="AS286" s="756"/>
      <c r="AT286" s="744">
        <v>0</v>
      </c>
      <c r="AU286" s="750">
        <v>0</v>
      </c>
      <c r="AV286" s="750">
        <v>0</v>
      </c>
      <c r="AW286" s="743">
        <v>0</v>
      </c>
      <c r="AX286" s="671" t="str">
        <f t="shared" si="166"/>
        <v/>
      </c>
      <c r="BT286" s="3"/>
      <c r="BU286" s="3"/>
      <c r="BV286" s="4"/>
      <c r="BW286" s="4"/>
      <c r="CA286" s="31" t="str">
        <f t="shared" ref="CA286:CA306" si="168">IF(CH286=1,"* El número de pacientes de 60 años NO DEBE Ser mayor a lo registrado en el grupo Etario 60-64 años. ","")</f>
        <v/>
      </c>
      <c r="CB286" s="31" t="str">
        <f t="shared" ref="CB286:CB306" si="169">IF(CI286=1,"* La consulta pertinente según Protocolo de Referencia NO DEBE ser mayor al Total registrado. ","")</f>
        <v/>
      </c>
      <c r="CC286" s="31" t="str">
        <f t="shared" si="167"/>
        <v/>
      </c>
      <c r="CD286" s="31" t="str">
        <f t="shared" ref="CD286:CD306" si="170">IF(AND(D286&lt;&gt;0,AO286=""),"* Recuerde que las Embarazadas deben ser incluídas en el ingreso por rango Etario (Digite CEROS si no tiene). ",IF(F286&lt;AO286,"* Las Embarazadas NO DEBEN ser mayor al total de Mujeres. ",""))</f>
        <v/>
      </c>
      <c r="CE286" s="31" t="str">
        <f t="shared" ref="CE286:CE306" si="171">IF(AND($D286&lt;&gt;0,AU286=""),"* No olvide digitar la columna Usuarios en Situación de Discapacidad (Digite CEROS si no tiene). ",IF($D286&lt;AU286,"* Los Usuarios en Situación de Discapacidad NO DEBEN ser mayor al total. ",""))</f>
        <v/>
      </c>
      <c r="CF286" s="31" t="str">
        <f t="shared" ref="CF286:CF306" si="172">IF(AND($D286&lt;&gt;0,AV286=""),"* No olvide digitar la columna Niños, Niñas, Adolescentes y Jóvenes Población SENAME (Digite CEROS si no tiene). ",IF($D286&lt;AV286,"* Los Niños, Niñas, Adolescentes y Jóvenes Población SENAME NO DEBEN ser mayor al total. ",""))</f>
        <v/>
      </c>
      <c r="CG286" s="31" t="str">
        <f t="shared" ref="CG286:CG306" si="173">IF(AND($D286&lt;&gt;0,AW286=""),"* No olvide digitar la columna Migrantes (Digite CEROS si no tiene). ",IF($D286&lt;AW286,"* Los Migrantes NO DEBEN ser mayor al total. ",""))</f>
        <v/>
      </c>
      <c r="CH286" s="32">
        <f t="shared" ref="CH286:CH306" si="174">IF((AI286+AJ286)&lt;AP286,1,0)</f>
        <v>0</v>
      </c>
      <c r="CI286" s="32"/>
      <c r="CJ286" s="32"/>
      <c r="CK286" s="32">
        <f t="shared" ref="CK286:CK306" si="175">IF(AND(D286&lt;&gt;0,AO286=""),1,IF(F286&lt;AO286,1,0))</f>
        <v>0</v>
      </c>
      <c r="CL286" s="32">
        <f t="shared" ref="CL286:CN306" si="176">IF(AND($D286&lt;&gt;0,AU286=""),1,IF($D286&lt;AU286,1,0))</f>
        <v>0</v>
      </c>
      <c r="CM286" s="32">
        <f t="shared" si="176"/>
        <v>0</v>
      </c>
      <c r="CN286" s="32">
        <f t="shared" si="176"/>
        <v>0</v>
      </c>
    </row>
    <row r="287" spans="1:92" ht="16.350000000000001" customHeight="1" x14ac:dyDescent="0.2">
      <c r="A287" s="2971"/>
      <c r="B287" s="3188" t="s">
        <v>268</v>
      </c>
      <c r="C287" s="3189"/>
      <c r="D287" s="732">
        <f t="shared" si="165"/>
        <v>0</v>
      </c>
      <c r="E287" s="1162">
        <f t="shared" si="164"/>
        <v>0</v>
      </c>
      <c r="F287" s="1163">
        <f t="shared" si="164"/>
        <v>0</v>
      </c>
      <c r="G287" s="541"/>
      <c r="H287" s="657"/>
      <c r="I287" s="620"/>
      <c r="J287" s="657"/>
      <c r="K287" s="620"/>
      <c r="L287" s="657"/>
      <c r="M287" s="620"/>
      <c r="N287" s="657"/>
      <c r="O287" s="620"/>
      <c r="P287" s="657"/>
      <c r="Q287" s="620"/>
      <c r="R287" s="657"/>
      <c r="S287" s="620"/>
      <c r="T287" s="657"/>
      <c r="U287" s="620"/>
      <c r="V287" s="657"/>
      <c r="W287" s="620"/>
      <c r="X287" s="657"/>
      <c r="Y287" s="744"/>
      <c r="Z287" s="745"/>
      <c r="AA287" s="744"/>
      <c r="AB287" s="745"/>
      <c r="AC287" s="744"/>
      <c r="AD287" s="745"/>
      <c r="AE287" s="744"/>
      <c r="AF287" s="745"/>
      <c r="AG287" s="744"/>
      <c r="AH287" s="745"/>
      <c r="AI287" s="744"/>
      <c r="AJ287" s="745"/>
      <c r="AK287" s="744"/>
      <c r="AL287" s="745"/>
      <c r="AM287" s="744"/>
      <c r="AN287" s="745"/>
      <c r="AO287" s="746"/>
      <c r="AP287" s="747"/>
      <c r="AQ287" s="748"/>
      <c r="AR287" s="768"/>
      <c r="AS287" s="749"/>
      <c r="AT287" s="744">
        <v>0</v>
      </c>
      <c r="AU287" s="750">
        <v>0</v>
      </c>
      <c r="AV287" s="750">
        <v>0</v>
      </c>
      <c r="AW287" s="743">
        <v>0</v>
      </c>
      <c r="AX287" s="671" t="str">
        <f t="shared" si="166"/>
        <v/>
      </c>
      <c r="BT287" s="3"/>
      <c r="BU287" s="3"/>
      <c r="BV287" s="4"/>
      <c r="BW287" s="4"/>
      <c r="CA287" s="31" t="str">
        <f t="shared" si="168"/>
        <v/>
      </c>
      <c r="CB287" s="31" t="str">
        <f t="shared" si="169"/>
        <v/>
      </c>
      <c r="CC287" s="31" t="str">
        <f t="shared" si="167"/>
        <v/>
      </c>
      <c r="CD287" s="31" t="str">
        <f t="shared" si="170"/>
        <v/>
      </c>
      <c r="CE287" s="31" t="str">
        <f t="shared" si="171"/>
        <v/>
      </c>
      <c r="CF287" s="31" t="str">
        <f t="shared" si="172"/>
        <v/>
      </c>
      <c r="CG287" s="31" t="str">
        <f t="shared" si="173"/>
        <v/>
      </c>
      <c r="CH287" s="32">
        <f t="shared" si="174"/>
        <v>0</v>
      </c>
      <c r="CI287" s="32"/>
      <c r="CJ287" s="32"/>
      <c r="CK287" s="32">
        <f t="shared" si="175"/>
        <v>0</v>
      </c>
      <c r="CL287" s="32">
        <f t="shared" si="176"/>
        <v>0</v>
      </c>
      <c r="CM287" s="32">
        <f t="shared" si="176"/>
        <v>0</v>
      </c>
      <c r="CN287" s="32">
        <f t="shared" si="176"/>
        <v>0</v>
      </c>
    </row>
    <row r="288" spans="1:92" ht="16.350000000000001" customHeight="1" x14ac:dyDescent="0.2">
      <c r="A288" s="3205"/>
      <c r="B288" s="3202" t="s">
        <v>269</v>
      </c>
      <c r="C288" s="3202"/>
      <c r="D288" s="675">
        <f t="shared" si="165"/>
        <v>0</v>
      </c>
      <c r="E288" s="691">
        <f t="shared" ref="E288:F288" si="177">+Y288+AA288+AC288+AE288+AG288+AI288+AK288+AM288</f>
        <v>0</v>
      </c>
      <c r="F288" s="658">
        <f t="shared" si="177"/>
        <v>0</v>
      </c>
      <c r="G288" s="676"/>
      <c r="H288" s="684"/>
      <c r="I288" s="659"/>
      <c r="J288" s="684"/>
      <c r="K288" s="659"/>
      <c r="L288" s="684"/>
      <c r="M288" s="659"/>
      <c r="N288" s="684"/>
      <c r="O288" s="659"/>
      <c r="P288" s="684"/>
      <c r="Q288" s="659"/>
      <c r="R288" s="684"/>
      <c r="S288" s="659"/>
      <c r="T288" s="684"/>
      <c r="U288" s="659"/>
      <c r="V288" s="684"/>
      <c r="W288" s="659"/>
      <c r="X288" s="684"/>
      <c r="Y288" s="727"/>
      <c r="Z288" s="728"/>
      <c r="AA288" s="727"/>
      <c r="AB288" s="728"/>
      <c r="AC288" s="727"/>
      <c r="AD288" s="728"/>
      <c r="AE288" s="727"/>
      <c r="AF288" s="728"/>
      <c r="AG288" s="727"/>
      <c r="AH288" s="728"/>
      <c r="AI288" s="727"/>
      <c r="AJ288" s="728"/>
      <c r="AK288" s="727"/>
      <c r="AL288" s="728"/>
      <c r="AM288" s="727"/>
      <c r="AN288" s="728"/>
      <c r="AO288" s="729"/>
      <c r="AP288" s="730"/>
      <c r="AQ288" s="754"/>
      <c r="AR288" s="769"/>
      <c r="AS288" s="755"/>
      <c r="AT288" s="727">
        <v>0</v>
      </c>
      <c r="AU288" s="731">
        <v>0</v>
      </c>
      <c r="AV288" s="731">
        <v>0</v>
      </c>
      <c r="AW288" s="726">
        <v>0</v>
      </c>
      <c r="AX288" s="671" t="str">
        <f t="shared" si="166"/>
        <v/>
      </c>
      <c r="BT288" s="3"/>
      <c r="BU288" s="3"/>
      <c r="BV288" s="4"/>
      <c r="BW288" s="4"/>
      <c r="CA288" s="31" t="str">
        <f t="shared" si="168"/>
        <v/>
      </c>
      <c r="CB288" s="31" t="str">
        <f t="shared" si="169"/>
        <v/>
      </c>
      <c r="CC288" s="31" t="str">
        <f t="shared" si="167"/>
        <v/>
      </c>
      <c r="CD288" s="31" t="str">
        <f t="shared" si="170"/>
        <v/>
      </c>
      <c r="CE288" s="31" t="str">
        <f t="shared" si="171"/>
        <v/>
      </c>
      <c r="CF288" s="31" t="str">
        <f t="shared" si="172"/>
        <v/>
      </c>
      <c r="CG288" s="31" t="str">
        <f t="shared" si="173"/>
        <v/>
      </c>
      <c r="CH288" s="32">
        <f t="shared" si="174"/>
        <v>0</v>
      </c>
      <c r="CI288" s="32"/>
      <c r="CJ288" s="32"/>
      <c r="CK288" s="32">
        <f t="shared" si="175"/>
        <v>0</v>
      </c>
      <c r="CL288" s="32">
        <f t="shared" si="176"/>
        <v>0</v>
      </c>
      <c r="CM288" s="32">
        <f t="shared" si="176"/>
        <v>0</v>
      </c>
      <c r="CN288" s="32">
        <f t="shared" si="176"/>
        <v>0</v>
      </c>
    </row>
    <row r="289" spans="1:92" ht="16.350000000000001" customHeight="1" x14ac:dyDescent="0.2">
      <c r="A289" s="3893" t="s">
        <v>107</v>
      </c>
      <c r="B289" s="3184" t="s">
        <v>264</v>
      </c>
      <c r="C289" s="3184"/>
      <c r="D289" s="400">
        <f t="shared" si="165"/>
        <v>0</v>
      </c>
      <c r="E289" s="465">
        <f t="shared" ref="E289:E306" si="178">SUM(G289+I289+K289+M289+O289+Q289+S289+U289+W289+Y289+AA289+AC289+AE289+AG289+AI289+AK289+AM289)</f>
        <v>0</v>
      </c>
      <c r="F289" s="466">
        <f t="shared" ref="F289:F312" si="179">SUM(H289+J289+L289+N289+P289+R289+T289+V289+X289+Z289+AB289+AD289+AF289+AH289+AJ289+AL289+AN289)</f>
        <v>0</v>
      </c>
      <c r="G289" s="467"/>
      <c r="H289" s="468"/>
      <c r="I289" s="469"/>
      <c r="J289" s="468"/>
      <c r="K289" s="469"/>
      <c r="L289" s="468"/>
      <c r="M289" s="469"/>
      <c r="N289" s="468"/>
      <c r="O289" s="469"/>
      <c r="P289" s="468"/>
      <c r="Q289" s="469"/>
      <c r="R289" s="468"/>
      <c r="S289" s="469"/>
      <c r="T289" s="468"/>
      <c r="U289" s="469"/>
      <c r="V289" s="470"/>
      <c r="W289" s="469"/>
      <c r="X289" s="470"/>
      <c r="Y289" s="469"/>
      <c r="Z289" s="470"/>
      <c r="AA289" s="469"/>
      <c r="AB289" s="470"/>
      <c r="AC289" s="469"/>
      <c r="AD289" s="470"/>
      <c r="AE289" s="469"/>
      <c r="AF289" s="470"/>
      <c r="AG289" s="469"/>
      <c r="AH289" s="470"/>
      <c r="AI289" s="469"/>
      <c r="AJ289" s="470"/>
      <c r="AK289" s="469"/>
      <c r="AL289" s="470"/>
      <c r="AM289" s="469"/>
      <c r="AN289" s="470"/>
      <c r="AO289" s="471"/>
      <c r="AP289" s="472"/>
      <c r="AQ289" s="467"/>
      <c r="AR289" s="473"/>
      <c r="AS289" s="1060"/>
      <c r="AT289" s="469">
        <v>0</v>
      </c>
      <c r="AU289" s="473">
        <v>0</v>
      </c>
      <c r="AV289" s="473">
        <v>0</v>
      </c>
      <c r="AW289" s="468">
        <v>0</v>
      </c>
      <c r="AX289" s="671" t="str">
        <f t="shared" si="166"/>
        <v/>
      </c>
      <c r="BT289" s="3"/>
      <c r="BU289" s="3"/>
      <c r="BV289" s="4"/>
      <c r="BW289" s="4"/>
      <c r="CA289" s="31" t="str">
        <f t="shared" si="168"/>
        <v/>
      </c>
      <c r="CB289" s="31" t="str">
        <f t="shared" si="169"/>
        <v/>
      </c>
      <c r="CC289" s="31" t="str">
        <f t="shared" si="167"/>
        <v/>
      </c>
      <c r="CD289" s="31" t="str">
        <f t="shared" si="170"/>
        <v/>
      </c>
      <c r="CE289" s="31" t="str">
        <f t="shared" si="171"/>
        <v/>
      </c>
      <c r="CF289" s="31" t="str">
        <f t="shared" si="172"/>
        <v/>
      </c>
      <c r="CG289" s="31" t="str">
        <f t="shared" si="173"/>
        <v/>
      </c>
      <c r="CH289" s="32">
        <f t="shared" si="174"/>
        <v>0</v>
      </c>
      <c r="CI289" s="32">
        <f t="shared" ref="CI289:CI301" si="180">IF(D289&lt;AQ289,1,0)</f>
        <v>0</v>
      </c>
      <c r="CJ289" s="32">
        <f t="shared" ref="CJ289:CJ301" si="181">IF(D289&lt;AR289,1,0)</f>
        <v>0</v>
      </c>
      <c r="CK289" s="32">
        <f t="shared" si="175"/>
        <v>0</v>
      </c>
      <c r="CL289" s="32">
        <f t="shared" si="176"/>
        <v>0</v>
      </c>
      <c r="CM289" s="32">
        <f t="shared" si="176"/>
        <v>0</v>
      </c>
      <c r="CN289" s="32">
        <f t="shared" si="176"/>
        <v>0</v>
      </c>
    </row>
    <row r="290" spans="1:92" ht="16.350000000000001" customHeight="1" x14ac:dyDescent="0.2">
      <c r="A290" s="2912"/>
      <c r="B290" s="3185" t="s">
        <v>265</v>
      </c>
      <c r="C290" s="3185"/>
      <c r="D290" s="732">
        <f t="shared" si="165"/>
        <v>0</v>
      </c>
      <c r="E290" s="733">
        <f t="shared" si="178"/>
        <v>0</v>
      </c>
      <c r="F290" s="734">
        <f t="shared" si="179"/>
        <v>0</v>
      </c>
      <c r="G290" s="735"/>
      <c r="H290" s="736"/>
      <c r="I290" s="737"/>
      <c r="J290" s="736"/>
      <c r="K290" s="737"/>
      <c r="L290" s="736"/>
      <c r="M290" s="737"/>
      <c r="N290" s="736"/>
      <c r="O290" s="737"/>
      <c r="P290" s="736"/>
      <c r="Q290" s="737"/>
      <c r="R290" s="736"/>
      <c r="S290" s="737"/>
      <c r="T290" s="736"/>
      <c r="U290" s="737"/>
      <c r="V290" s="738"/>
      <c r="W290" s="737"/>
      <c r="X290" s="738"/>
      <c r="Y290" s="737"/>
      <c r="Z290" s="738"/>
      <c r="AA290" s="737"/>
      <c r="AB290" s="738"/>
      <c r="AC290" s="737"/>
      <c r="AD290" s="738"/>
      <c r="AE290" s="737"/>
      <c r="AF290" s="738"/>
      <c r="AG290" s="737"/>
      <c r="AH290" s="738"/>
      <c r="AI290" s="737"/>
      <c r="AJ290" s="738"/>
      <c r="AK290" s="737"/>
      <c r="AL290" s="738"/>
      <c r="AM290" s="737"/>
      <c r="AN290" s="738"/>
      <c r="AO290" s="739"/>
      <c r="AP290" s="740"/>
      <c r="AQ290" s="720"/>
      <c r="AR290" s="756"/>
      <c r="AS290" s="467"/>
      <c r="AT290" s="737">
        <v>0</v>
      </c>
      <c r="AU290" s="741">
        <v>0</v>
      </c>
      <c r="AV290" s="741">
        <v>0</v>
      </c>
      <c r="AW290" s="736">
        <v>0</v>
      </c>
      <c r="AX290" s="671" t="str">
        <f t="shared" si="166"/>
        <v/>
      </c>
      <c r="BT290" s="3"/>
      <c r="BU290" s="3"/>
      <c r="BV290" s="4"/>
      <c r="BW290" s="4"/>
      <c r="CA290" s="31" t="str">
        <f t="shared" si="168"/>
        <v/>
      </c>
      <c r="CB290" s="31" t="str">
        <f t="shared" si="169"/>
        <v/>
      </c>
      <c r="CC290" s="31" t="str">
        <f t="shared" si="167"/>
        <v/>
      </c>
      <c r="CD290" s="31" t="str">
        <f t="shared" si="170"/>
        <v/>
      </c>
      <c r="CE290" s="31" t="str">
        <f t="shared" si="171"/>
        <v/>
      </c>
      <c r="CF290" s="31" t="str">
        <f t="shared" si="172"/>
        <v/>
      </c>
      <c r="CG290" s="31" t="str">
        <f t="shared" si="173"/>
        <v/>
      </c>
      <c r="CH290" s="32">
        <f t="shared" si="174"/>
        <v>0</v>
      </c>
      <c r="CI290" s="32"/>
      <c r="CJ290" s="32"/>
      <c r="CK290" s="32">
        <f t="shared" si="175"/>
        <v>0</v>
      </c>
      <c r="CL290" s="32">
        <f t="shared" si="176"/>
        <v>0</v>
      </c>
      <c r="CM290" s="32">
        <f t="shared" si="176"/>
        <v>0</v>
      </c>
      <c r="CN290" s="32">
        <f t="shared" si="176"/>
        <v>0</v>
      </c>
    </row>
    <row r="291" spans="1:92" ht="16.350000000000001" customHeight="1" x14ac:dyDescent="0.2">
      <c r="A291" s="2912"/>
      <c r="B291" s="3185" t="s">
        <v>266</v>
      </c>
      <c r="C291" s="3185"/>
      <c r="D291" s="732">
        <f t="shared" si="165"/>
        <v>0</v>
      </c>
      <c r="E291" s="733">
        <f t="shared" si="178"/>
        <v>0</v>
      </c>
      <c r="F291" s="734">
        <f t="shared" si="179"/>
        <v>0</v>
      </c>
      <c r="G291" s="735"/>
      <c r="H291" s="736"/>
      <c r="I291" s="737"/>
      <c r="J291" s="736"/>
      <c r="K291" s="737"/>
      <c r="L291" s="736"/>
      <c r="M291" s="737"/>
      <c r="N291" s="736"/>
      <c r="O291" s="737"/>
      <c r="P291" s="736"/>
      <c r="Q291" s="737"/>
      <c r="R291" s="736"/>
      <c r="S291" s="737"/>
      <c r="T291" s="736"/>
      <c r="U291" s="737"/>
      <c r="V291" s="738"/>
      <c r="W291" s="737"/>
      <c r="X291" s="738"/>
      <c r="Y291" s="737"/>
      <c r="Z291" s="738"/>
      <c r="AA291" s="737"/>
      <c r="AB291" s="738"/>
      <c r="AC291" s="737"/>
      <c r="AD291" s="738"/>
      <c r="AE291" s="737"/>
      <c r="AF291" s="738"/>
      <c r="AG291" s="737"/>
      <c r="AH291" s="738"/>
      <c r="AI291" s="737"/>
      <c r="AJ291" s="738"/>
      <c r="AK291" s="737"/>
      <c r="AL291" s="738"/>
      <c r="AM291" s="737"/>
      <c r="AN291" s="738"/>
      <c r="AO291" s="739"/>
      <c r="AP291" s="740"/>
      <c r="AQ291" s="720"/>
      <c r="AR291" s="756"/>
      <c r="AS291" s="756"/>
      <c r="AT291" s="737">
        <v>0</v>
      </c>
      <c r="AU291" s="741">
        <v>0</v>
      </c>
      <c r="AV291" s="741">
        <v>0</v>
      </c>
      <c r="AW291" s="736">
        <v>0</v>
      </c>
      <c r="AX291" s="671" t="str">
        <f t="shared" si="166"/>
        <v/>
      </c>
      <c r="BT291" s="3"/>
      <c r="BU291" s="3"/>
      <c r="BV291" s="4"/>
      <c r="BW291" s="4"/>
      <c r="CA291" s="31" t="str">
        <f t="shared" si="168"/>
        <v/>
      </c>
      <c r="CB291" s="31" t="str">
        <f t="shared" si="169"/>
        <v/>
      </c>
      <c r="CC291" s="31" t="str">
        <f t="shared" si="167"/>
        <v/>
      </c>
      <c r="CD291" s="31" t="str">
        <f t="shared" si="170"/>
        <v/>
      </c>
      <c r="CE291" s="31" t="str">
        <f t="shared" si="171"/>
        <v/>
      </c>
      <c r="CF291" s="31" t="str">
        <f t="shared" si="172"/>
        <v/>
      </c>
      <c r="CG291" s="31" t="str">
        <f t="shared" si="173"/>
        <v/>
      </c>
      <c r="CH291" s="32">
        <f t="shared" si="174"/>
        <v>0</v>
      </c>
      <c r="CI291" s="32"/>
      <c r="CJ291" s="32"/>
      <c r="CK291" s="32">
        <f t="shared" si="175"/>
        <v>0</v>
      </c>
      <c r="CL291" s="32">
        <f t="shared" si="176"/>
        <v>0</v>
      </c>
      <c r="CM291" s="32">
        <f t="shared" si="176"/>
        <v>0</v>
      </c>
      <c r="CN291" s="32">
        <f t="shared" si="176"/>
        <v>0</v>
      </c>
    </row>
    <row r="292" spans="1:92" ht="16.350000000000001" customHeight="1" x14ac:dyDescent="0.2">
      <c r="A292" s="2912"/>
      <c r="B292" s="3185" t="s">
        <v>267</v>
      </c>
      <c r="C292" s="3185"/>
      <c r="D292" s="732">
        <f t="shared" si="165"/>
        <v>0</v>
      </c>
      <c r="E292" s="733">
        <f t="shared" si="178"/>
        <v>0</v>
      </c>
      <c r="F292" s="734">
        <f t="shared" si="179"/>
        <v>0</v>
      </c>
      <c r="G292" s="742"/>
      <c r="H292" s="743"/>
      <c r="I292" s="744"/>
      <c r="J292" s="743"/>
      <c r="K292" s="744"/>
      <c r="L292" s="743"/>
      <c r="M292" s="744"/>
      <c r="N292" s="743"/>
      <c r="O292" s="744"/>
      <c r="P292" s="743"/>
      <c r="Q292" s="744"/>
      <c r="R292" s="743"/>
      <c r="S292" s="744"/>
      <c r="T292" s="743"/>
      <c r="U292" s="744"/>
      <c r="V292" s="745"/>
      <c r="W292" s="744"/>
      <c r="X292" s="745"/>
      <c r="Y292" s="744"/>
      <c r="Z292" s="745"/>
      <c r="AA292" s="744"/>
      <c r="AB292" s="745"/>
      <c r="AC292" s="744"/>
      <c r="AD292" s="745"/>
      <c r="AE292" s="744"/>
      <c r="AF292" s="745"/>
      <c r="AG292" s="744"/>
      <c r="AH292" s="745"/>
      <c r="AI292" s="744"/>
      <c r="AJ292" s="745"/>
      <c r="AK292" s="744"/>
      <c r="AL292" s="745"/>
      <c r="AM292" s="744"/>
      <c r="AN292" s="745"/>
      <c r="AO292" s="746"/>
      <c r="AP292" s="747"/>
      <c r="AQ292" s="720"/>
      <c r="AR292" s="756"/>
      <c r="AS292" s="756"/>
      <c r="AT292" s="744">
        <v>0</v>
      </c>
      <c r="AU292" s="750">
        <v>0</v>
      </c>
      <c r="AV292" s="750">
        <v>0</v>
      </c>
      <c r="AW292" s="743">
        <v>0</v>
      </c>
      <c r="AX292" s="671" t="str">
        <f t="shared" si="166"/>
        <v/>
      </c>
      <c r="BT292" s="3"/>
      <c r="BU292" s="3"/>
      <c r="BV292" s="4"/>
      <c r="BW292" s="4"/>
      <c r="CA292" s="31" t="str">
        <f t="shared" si="168"/>
        <v/>
      </c>
      <c r="CB292" s="31" t="str">
        <f t="shared" si="169"/>
        <v/>
      </c>
      <c r="CC292" s="31" t="str">
        <f t="shared" si="167"/>
        <v/>
      </c>
      <c r="CD292" s="31" t="str">
        <f t="shared" si="170"/>
        <v/>
      </c>
      <c r="CE292" s="31" t="str">
        <f t="shared" si="171"/>
        <v/>
      </c>
      <c r="CF292" s="31" t="str">
        <f t="shared" si="172"/>
        <v/>
      </c>
      <c r="CG292" s="31" t="str">
        <f t="shared" si="173"/>
        <v/>
      </c>
      <c r="CH292" s="32">
        <f t="shared" si="174"/>
        <v>0</v>
      </c>
      <c r="CI292" s="32"/>
      <c r="CJ292" s="32"/>
      <c r="CK292" s="32">
        <f t="shared" si="175"/>
        <v>0</v>
      </c>
      <c r="CL292" s="32">
        <f t="shared" si="176"/>
        <v>0</v>
      </c>
      <c r="CM292" s="32">
        <f t="shared" si="176"/>
        <v>0</v>
      </c>
      <c r="CN292" s="32">
        <f t="shared" si="176"/>
        <v>0</v>
      </c>
    </row>
    <row r="293" spans="1:92" ht="16.350000000000001" customHeight="1" x14ac:dyDescent="0.2">
      <c r="A293" s="2912"/>
      <c r="B293" s="3188" t="s">
        <v>268</v>
      </c>
      <c r="C293" s="3189"/>
      <c r="D293" s="732">
        <f t="shared" si="165"/>
        <v>0</v>
      </c>
      <c r="E293" s="733">
        <f t="shared" si="178"/>
        <v>0</v>
      </c>
      <c r="F293" s="734">
        <f t="shared" si="179"/>
        <v>0</v>
      </c>
      <c r="G293" s="742"/>
      <c r="H293" s="743"/>
      <c r="I293" s="744"/>
      <c r="J293" s="743"/>
      <c r="K293" s="744"/>
      <c r="L293" s="743"/>
      <c r="M293" s="744"/>
      <c r="N293" s="743"/>
      <c r="O293" s="744"/>
      <c r="P293" s="743"/>
      <c r="Q293" s="744"/>
      <c r="R293" s="743"/>
      <c r="S293" s="744"/>
      <c r="T293" s="743"/>
      <c r="U293" s="744"/>
      <c r="V293" s="745"/>
      <c r="W293" s="744"/>
      <c r="X293" s="745"/>
      <c r="Y293" s="744"/>
      <c r="Z293" s="745"/>
      <c r="AA293" s="744"/>
      <c r="AB293" s="745"/>
      <c r="AC293" s="744"/>
      <c r="AD293" s="745"/>
      <c r="AE293" s="744"/>
      <c r="AF293" s="745"/>
      <c r="AG293" s="744"/>
      <c r="AH293" s="745"/>
      <c r="AI293" s="744"/>
      <c r="AJ293" s="745"/>
      <c r="AK293" s="744"/>
      <c r="AL293" s="745"/>
      <c r="AM293" s="744"/>
      <c r="AN293" s="745"/>
      <c r="AO293" s="746"/>
      <c r="AP293" s="747"/>
      <c r="AQ293" s="748"/>
      <c r="AR293" s="768"/>
      <c r="AS293" s="749"/>
      <c r="AT293" s="744">
        <v>0</v>
      </c>
      <c r="AU293" s="750">
        <v>0</v>
      </c>
      <c r="AV293" s="750">
        <v>0</v>
      </c>
      <c r="AW293" s="743">
        <v>0</v>
      </c>
      <c r="AX293" s="671" t="str">
        <f t="shared" si="166"/>
        <v/>
      </c>
      <c r="BT293" s="3"/>
      <c r="BU293" s="3"/>
      <c r="BV293" s="4"/>
      <c r="BW293" s="4"/>
      <c r="CA293" s="31" t="str">
        <f t="shared" si="168"/>
        <v/>
      </c>
      <c r="CB293" s="31" t="str">
        <f t="shared" si="169"/>
        <v/>
      </c>
      <c r="CC293" s="31" t="str">
        <f t="shared" si="167"/>
        <v/>
      </c>
      <c r="CD293" s="31" t="str">
        <f t="shared" si="170"/>
        <v/>
      </c>
      <c r="CE293" s="31" t="str">
        <f t="shared" si="171"/>
        <v/>
      </c>
      <c r="CF293" s="31" t="str">
        <f t="shared" si="172"/>
        <v/>
      </c>
      <c r="CG293" s="31" t="str">
        <f t="shared" si="173"/>
        <v/>
      </c>
      <c r="CH293" s="32">
        <f t="shared" si="174"/>
        <v>0</v>
      </c>
      <c r="CI293" s="32"/>
      <c r="CJ293" s="32"/>
      <c r="CK293" s="32">
        <f t="shared" si="175"/>
        <v>0</v>
      </c>
      <c r="CL293" s="32">
        <f t="shared" si="176"/>
        <v>0</v>
      </c>
      <c r="CM293" s="32">
        <f t="shared" si="176"/>
        <v>0</v>
      </c>
      <c r="CN293" s="32">
        <f t="shared" si="176"/>
        <v>0</v>
      </c>
    </row>
    <row r="294" spans="1:92" ht="16.350000000000001" customHeight="1" x14ac:dyDescent="0.2">
      <c r="A294" s="3201"/>
      <c r="B294" s="3202" t="s">
        <v>269</v>
      </c>
      <c r="C294" s="3202"/>
      <c r="D294" s="751">
        <f t="shared" si="165"/>
        <v>0</v>
      </c>
      <c r="E294" s="752">
        <f t="shared" si="178"/>
        <v>0</v>
      </c>
      <c r="F294" s="753">
        <f t="shared" si="179"/>
        <v>0</v>
      </c>
      <c r="G294" s="725"/>
      <c r="H294" s="726"/>
      <c r="I294" s="727"/>
      <c r="J294" s="726"/>
      <c r="K294" s="727"/>
      <c r="L294" s="726"/>
      <c r="M294" s="727"/>
      <c r="N294" s="726"/>
      <c r="O294" s="727"/>
      <c r="P294" s="726"/>
      <c r="Q294" s="727"/>
      <c r="R294" s="726"/>
      <c r="S294" s="727"/>
      <c r="T294" s="726"/>
      <c r="U294" s="727"/>
      <c r="V294" s="728"/>
      <c r="W294" s="727"/>
      <c r="X294" s="728"/>
      <c r="Y294" s="727"/>
      <c r="Z294" s="728"/>
      <c r="AA294" s="727"/>
      <c r="AB294" s="728"/>
      <c r="AC294" s="727"/>
      <c r="AD294" s="728"/>
      <c r="AE294" s="727"/>
      <c r="AF294" s="728"/>
      <c r="AG294" s="727"/>
      <c r="AH294" s="728"/>
      <c r="AI294" s="727"/>
      <c r="AJ294" s="728"/>
      <c r="AK294" s="727"/>
      <c r="AL294" s="728"/>
      <c r="AM294" s="727"/>
      <c r="AN294" s="728"/>
      <c r="AO294" s="729"/>
      <c r="AP294" s="730"/>
      <c r="AQ294" s="754"/>
      <c r="AR294" s="769"/>
      <c r="AS294" s="755"/>
      <c r="AT294" s="727">
        <v>0</v>
      </c>
      <c r="AU294" s="731">
        <v>0</v>
      </c>
      <c r="AV294" s="731">
        <v>0</v>
      </c>
      <c r="AW294" s="726">
        <v>0</v>
      </c>
      <c r="AX294" s="671" t="str">
        <f t="shared" si="166"/>
        <v/>
      </c>
      <c r="BT294" s="3"/>
      <c r="BU294" s="3"/>
      <c r="BV294" s="4"/>
      <c r="BW294" s="4"/>
      <c r="CA294" s="31" t="str">
        <f t="shared" si="168"/>
        <v/>
      </c>
      <c r="CB294" s="31" t="str">
        <f t="shared" si="169"/>
        <v/>
      </c>
      <c r="CC294" s="31" t="str">
        <f t="shared" si="167"/>
        <v/>
      </c>
      <c r="CD294" s="31" t="str">
        <f t="shared" si="170"/>
        <v/>
      </c>
      <c r="CE294" s="31" t="str">
        <f t="shared" si="171"/>
        <v/>
      </c>
      <c r="CF294" s="31" t="str">
        <f t="shared" si="172"/>
        <v/>
      </c>
      <c r="CG294" s="31" t="str">
        <f t="shared" si="173"/>
        <v/>
      </c>
      <c r="CH294" s="32">
        <f t="shared" si="174"/>
        <v>0</v>
      </c>
      <c r="CI294" s="32"/>
      <c r="CJ294" s="32"/>
      <c r="CK294" s="32">
        <f t="shared" si="175"/>
        <v>0</v>
      </c>
      <c r="CL294" s="32">
        <f t="shared" si="176"/>
        <v>0</v>
      </c>
      <c r="CM294" s="32">
        <f t="shared" si="176"/>
        <v>0</v>
      </c>
      <c r="CN294" s="32">
        <f t="shared" si="176"/>
        <v>0</v>
      </c>
    </row>
    <row r="295" spans="1:92" ht="16.350000000000001" customHeight="1" x14ac:dyDescent="0.2">
      <c r="A295" s="3893" t="s">
        <v>106</v>
      </c>
      <c r="B295" s="3195" t="s">
        <v>264</v>
      </c>
      <c r="C295" s="3196"/>
      <c r="D295" s="400">
        <f t="shared" si="165"/>
        <v>0</v>
      </c>
      <c r="E295" s="465">
        <f t="shared" si="178"/>
        <v>0</v>
      </c>
      <c r="F295" s="466">
        <f t="shared" si="179"/>
        <v>0</v>
      </c>
      <c r="G295" s="467"/>
      <c r="H295" s="468"/>
      <c r="I295" s="469"/>
      <c r="J295" s="468"/>
      <c r="K295" s="469"/>
      <c r="L295" s="468"/>
      <c r="M295" s="469"/>
      <c r="N295" s="468"/>
      <c r="O295" s="469"/>
      <c r="P295" s="468"/>
      <c r="Q295" s="469"/>
      <c r="R295" s="468"/>
      <c r="S295" s="469"/>
      <c r="T295" s="468"/>
      <c r="U295" s="469"/>
      <c r="V295" s="470"/>
      <c r="W295" s="469"/>
      <c r="X295" s="470"/>
      <c r="Y295" s="469"/>
      <c r="Z295" s="470"/>
      <c r="AA295" s="469"/>
      <c r="AB295" s="470"/>
      <c r="AC295" s="469"/>
      <c r="AD295" s="470"/>
      <c r="AE295" s="469"/>
      <c r="AF295" s="470"/>
      <c r="AG295" s="469"/>
      <c r="AH295" s="470"/>
      <c r="AI295" s="469"/>
      <c r="AJ295" s="470"/>
      <c r="AK295" s="469"/>
      <c r="AL295" s="470"/>
      <c r="AM295" s="469"/>
      <c r="AN295" s="470"/>
      <c r="AO295" s="471"/>
      <c r="AP295" s="472"/>
      <c r="AQ295" s="467"/>
      <c r="AR295" s="473"/>
      <c r="AS295" s="1060"/>
      <c r="AT295" s="469">
        <v>0</v>
      </c>
      <c r="AU295" s="473">
        <v>0</v>
      </c>
      <c r="AV295" s="473">
        <v>0</v>
      </c>
      <c r="AW295" s="468">
        <v>0</v>
      </c>
      <c r="AX295" s="671" t="str">
        <f t="shared" si="166"/>
        <v/>
      </c>
      <c r="BT295" s="3"/>
      <c r="BU295" s="3"/>
      <c r="BV295" s="4"/>
      <c r="BW295" s="4"/>
      <c r="CA295" s="31" t="str">
        <f t="shared" si="168"/>
        <v/>
      </c>
      <c r="CB295" s="31" t="str">
        <f t="shared" si="169"/>
        <v/>
      </c>
      <c r="CC295" s="31" t="str">
        <f t="shared" si="167"/>
        <v/>
      </c>
      <c r="CD295" s="31" t="str">
        <f t="shared" si="170"/>
        <v/>
      </c>
      <c r="CE295" s="31" t="str">
        <f t="shared" si="171"/>
        <v/>
      </c>
      <c r="CF295" s="31" t="str">
        <f t="shared" si="172"/>
        <v/>
      </c>
      <c r="CG295" s="31" t="str">
        <f t="shared" si="173"/>
        <v/>
      </c>
      <c r="CH295" s="32">
        <f t="shared" si="174"/>
        <v>0</v>
      </c>
      <c r="CI295" s="32">
        <f t="shared" si="180"/>
        <v>0</v>
      </c>
      <c r="CJ295" s="32">
        <f t="shared" si="181"/>
        <v>0</v>
      </c>
      <c r="CK295" s="32">
        <f t="shared" si="175"/>
        <v>0</v>
      </c>
      <c r="CL295" s="32">
        <f t="shared" si="176"/>
        <v>0</v>
      </c>
      <c r="CM295" s="32">
        <f t="shared" si="176"/>
        <v>0</v>
      </c>
      <c r="CN295" s="32">
        <f t="shared" si="176"/>
        <v>0</v>
      </c>
    </row>
    <row r="296" spans="1:92" ht="16.350000000000001" customHeight="1" x14ac:dyDescent="0.2">
      <c r="A296" s="2912"/>
      <c r="B296" s="3185" t="s">
        <v>265</v>
      </c>
      <c r="C296" s="3185"/>
      <c r="D296" s="732">
        <f t="shared" si="165"/>
        <v>0</v>
      </c>
      <c r="E296" s="733">
        <f t="shared" si="178"/>
        <v>0</v>
      </c>
      <c r="F296" s="734">
        <f t="shared" si="179"/>
        <v>0</v>
      </c>
      <c r="G296" s="735"/>
      <c r="H296" s="736"/>
      <c r="I296" s="737"/>
      <c r="J296" s="736"/>
      <c r="K296" s="737"/>
      <c r="L296" s="736"/>
      <c r="M296" s="737"/>
      <c r="N296" s="736"/>
      <c r="O296" s="737"/>
      <c r="P296" s="736"/>
      <c r="Q296" s="737"/>
      <c r="R296" s="736"/>
      <c r="S296" s="737"/>
      <c r="T296" s="736"/>
      <c r="U296" s="737"/>
      <c r="V296" s="738"/>
      <c r="W296" s="737"/>
      <c r="X296" s="738"/>
      <c r="Y296" s="737"/>
      <c r="Z296" s="738"/>
      <c r="AA296" s="737"/>
      <c r="AB296" s="738"/>
      <c r="AC296" s="737"/>
      <c r="AD296" s="738"/>
      <c r="AE296" s="737"/>
      <c r="AF296" s="738"/>
      <c r="AG296" s="737"/>
      <c r="AH296" s="738"/>
      <c r="AI296" s="737"/>
      <c r="AJ296" s="738"/>
      <c r="AK296" s="737"/>
      <c r="AL296" s="738"/>
      <c r="AM296" s="737"/>
      <c r="AN296" s="738"/>
      <c r="AO296" s="739"/>
      <c r="AP296" s="740"/>
      <c r="AQ296" s="720"/>
      <c r="AR296" s="756"/>
      <c r="AS296" s="467"/>
      <c r="AT296" s="737">
        <v>0</v>
      </c>
      <c r="AU296" s="741">
        <v>0</v>
      </c>
      <c r="AV296" s="741">
        <v>0</v>
      </c>
      <c r="AW296" s="736">
        <v>0</v>
      </c>
      <c r="AX296" s="671" t="str">
        <f t="shared" si="166"/>
        <v/>
      </c>
      <c r="BT296" s="3"/>
      <c r="BU296" s="3"/>
      <c r="BV296" s="4"/>
      <c r="BW296" s="4"/>
      <c r="CA296" s="31" t="str">
        <f t="shared" si="168"/>
        <v/>
      </c>
      <c r="CB296" s="31" t="str">
        <f t="shared" si="169"/>
        <v/>
      </c>
      <c r="CC296" s="31" t="str">
        <f t="shared" si="167"/>
        <v/>
      </c>
      <c r="CD296" s="31" t="str">
        <f t="shared" si="170"/>
        <v/>
      </c>
      <c r="CE296" s="31" t="str">
        <f t="shared" si="171"/>
        <v/>
      </c>
      <c r="CF296" s="31" t="str">
        <f t="shared" si="172"/>
        <v/>
      </c>
      <c r="CG296" s="31" t="str">
        <f t="shared" si="173"/>
        <v/>
      </c>
      <c r="CH296" s="32">
        <f t="shared" si="174"/>
        <v>0</v>
      </c>
      <c r="CI296" s="32"/>
      <c r="CJ296" s="32"/>
      <c r="CK296" s="32">
        <f t="shared" si="175"/>
        <v>0</v>
      </c>
      <c r="CL296" s="32">
        <f t="shared" si="176"/>
        <v>0</v>
      </c>
      <c r="CM296" s="32">
        <f t="shared" si="176"/>
        <v>0</v>
      </c>
      <c r="CN296" s="32">
        <f t="shared" si="176"/>
        <v>0</v>
      </c>
    </row>
    <row r="297" spans="1:92" ht="16.350000000000001" customHeight="1" x14ac:dyDescent="0.2">
      <c r="A297" s="2912"/>
      <c r="B297" s="3185" t="s">
        <v>266</v>
      </c>
      <c r="C297" s="3185"/>
      <c r="D297" s="732">
        <f t="shared" si="165"/>
        <v>0</v>
      </c>
      <c r="E297" s="733">
        <f t="shared" si="178"/>
        <v>0</v>
      </c>
      <c r="F297" s="734">
        <f t="shared" si="179"/>
        <v>0</v>
      </c>
      <c r="G297" s="735"/>
      <c r="H297" s="736"/>
      <c r="I297" s="737"/>
      <c r="J297" s="736"/>
      <c r="K297" s="737"/>
      <c r="L297" s="736"/>
      <c r="M297" s="737"/>
      <c r="N297" s="736"/>
      <c r="O297" s="737"/>
      <c r="P297" s="736"/>
      <c r="Q297" s="737"/>
      <c r="R297" s="736"/>
      <c r="S297" s="737"/>
      <c r="T297" s="736"/>
      <c r="U297" s="737"/>
      <c r="V297" s="738"/>
      <c r="W297" s="737"/>
      <c r="X297" s="738"/>
      <c r="Y297" s="737"/>
      <c r="Z297" s="738"/>
      <c r="AA297" s="737"/>
      <c r="AB297" s="738"/>
      <c r="AC297" s="737"/>
      <c r="AD297" s="738"/>
      <c r="AE297" s="737"/>
      <c r="AF297" s="738"/>
      <c r="AG297" s="737"/>
      <c r="AH297" s="738"/>
      <c r="AI297" s="737"/>
      <c r="AJ297" s="738"/>
      <c r="AK297" s="737"/>
      <c r="AL297" s="738"/>
      <c r="AM297" s="737"/>
      <c r="AN297" s="738"/>
      <c r="AO297" s="739"/>
      <c r="AP297" s="740"/>
      <c r="AQ297" s="720"/>
      <c r="AR297" s="756"/>
      <c r="AS297" s="756"/>
      <c r="AT297" s="737">
        <v>0</v>
      </c>
      <c r="AU297" s="741">
        <v>0</v>
      </c>
      <c r="AV297" s="741">
        <v>0</v>
      </c>
      <c r="AW297" s="736">
        <v>0</v>
      </c>
      <c r="AX297" s="671" t="str">
        <f t="shared" si="166"/>
        <v/>
      </c>
      <c r="BT297" s="3"/>
      <c r="BU297" s="3"/>
      <c r="BV297" s="4"/>
      <c r="BW297" s="4"/>
      <c r="CA297" s="31" t="str">
        <f t="shared" si="168"/>
        <v/>
      </c>
      <c r="CB297" s="31" t="str">
        <f t="shared" si="169"/>
        <v/>
      </c>
      <c r="CC297" s="31" t="str">
        <f t="shared" si="167"/>
        <v/>
      </c>
      <c r="CD297" s="31" t="str">
        <f t="shared" si="170"/>
        <v/>
      </c>
      <c r="CE297" s="31" t="str">
        <f t="shared" si="171"/>
        <v/>
      </c>
      <c r="CF297" s="31" t="str">
        <f t="shared" si="172"/>
        <v/>
      </c>
      <c r="CG297" s="31" t="str">
        <f t="shared" si="173"/>
        <v/>
      </c>
      <c r="CH297" s="32">
        <f t="shared" si="174"/>
        <v>0</v>
      </c>
      <c r="CI297" s="32"/>
      <c r="CJ297" s="32"/>
      <c r="CK297" s="32">
        <f t="shared" si="175"/>
        <v>0</v>
      </c>
      <c r="CL297" s="32">
        <f t="shared" si="176"/>
        <v>0</v>
      </c>
      <c r="CM297" s="32">
        <f t="shared" si="176"/>
        <v>0</v>
      </c>
      <c r="CN297" s="32">
        <f t="shared" si="176"/>
        <v>0</v>
      </c>
    </row>
    <row r="298" spans="1:92" ht="16.350000000000001" customHeight="1" x14ac:dyDescent="0.2">
      <c r="A298" s="2912"/>
      <c r="B298" s="3185" t="s">
        <v>267</v>
      </c>
      <c r="C298" s="3185"/>
      <c r="D298" s="732">
        <f t="shared" si="165"/>
        <v>0</v>
      </c>
      <c r="E298" s="733">
        <f t="shared" si="178"/>
        <v>0</v>
      </c>
      <c r="F298" s="734">
        <f t="shared" si="179"/>
        <v>0</v>
      </c>
      <c r="G298" s="742"/>
      <c r="H298" s="743"/>
      <c r="I298" s="744"/>
      <c r="J298" s="743"/>
      <c r="K298" s="744"/>
      <c r="L298" s="743"/>
      <c r="M298" s="744"/>
      <c r="N298" s="743"/>
      <c r="O298" s="744"/>
      <c r="P298" s="743"/>
      <c r="Q298" s="744"/>
      <c r="R298" s="743"/>
      <c r="S298" s="744"/>
      <c r="T298" s="743"/>
      <c r="U298" s="744"/>
      <c r="V298" s="745"/>
      <c r="W298" s="744"/>
      <c r="X298" s="745"/>
      <c r="Y298" s="744"/>
      <c r="Z298" s="745"/>
      <c r="AA298" s="744"/>
      <c r="AB298" s="745"/>
      <c r="AC298" s="744"/>
      <c r="AD298" s="745"/>
      <c r="AE298" s="744"/>
      <c r="AF298" s="745"/>
      <c r="AG298" s="744"/>
      <c r="AH298" s="745"/>
      <c r="AI298" s="744"/>
      <c r="AJ298" s="745"/>
      <c r="AK298" s="744"/>
      <c r="AL298" s="745"/>
      <c r="AM298" s="744"/>
      <c r="AN298" s="745"/>
      <c r="AO298" s="746"/>
      <c r="AP298" s="747"/>
      <c r="AQ298" s="720"/>
      <c r="AR298" s="756"/>
      <c r="AS298" s="756"/>
      <c r="AT298" s="744">
        <v>0</v>
      </c>
      <c r="AU298" s="750">
        <v>0</v>
      </c>
      <c r="AV298" s="750">
        <v>0</v>
      </c>
      <c r="AW298" s="743">
        <v>0</v>
      </c>
      <c r="AX298" s="671" t="str">
        <f t="shared" si="166"/>
        <v/>
      </c>
      <c r="BT298" s="3"/>
      <c r="BU298" s="3"/>
      <c r="BV298" s="4"/>
      <c r="BW298" s="4"/>
      <c r="CA298" s="31" t="str">
        <f t="shared" si="168"/>
        <v/>
      </c>
      <c r="CB298" s="31" t="str">
        <f t="shared" si="169"/>
        <v/>
      </c>
      <c r="CC298" s="31" t="str">
        <f t="shared" si="167"/>
        <v/>
      </c>
      <c r="CD298" s="31" t="str">
        <f t="shared" si="170"/>
        <v/>
      </c>
      <c r="CE298" s="31" t="str">
        <f t="shared" si="171"/>
        <v/>
      </c>
      <c r="CF298" s="31" t="str">
        <f t="shared" si="172"/>
        <v/>
      </c>
      <c r="CG298" s="31" t="str">
        <f t="shared" si="173"/>
        <v/>
      </c>
      <c r="CH298" s="32">
        <f t="shared" si="174"/>
        <v>0</v>
      </c>
      <c r="CI298" s="32"/>
      <c r="CJ298" s="32"/>
      <c r="CK298" s="32">
        <f t="shared" si="175"/>
        <v>0</v>
      </c>
      <c r="CL298" s="32">
        <f t="shared" si="176"/>
        <v>0</v>
      </c>
      <c r="CM298" s="32">
        <f t="shared" si="176"/>
        <v>0</v>
      </c>
      <c r="CN298" s="32">
        <f t="shared" si="176"/>
        <v>0</v>
      </c>
    </row>
    <row r="299" spans="1:92" ht="16.350000000000001" customHeight="1" x14ac:dyDescent="0.2">
      <c r="A299" s="2912"/>
      <c r="B299" s="3188" t="s">
        <v>268</v>
      </c>
      <c r="C299" s="3189"/>
      <c r="D299" s="732">
        <f t="shared" si="165"/>
        <v>0</v>
      </c>
      <c r="E299" s="733">
        <f t="shared" si="178"/>
        <v>0</v>
      </c>
      <c r="F299" s="734">
        <f t="shared" si="179"/>
        <v>0</v>
      </c>
      <c r="G299" s="742"/>
      <c r="H299" s="743"/>
      <c r="I299" s="744"/>
      <c r="J299" s="743"/>
      <c r="K299" s="744"/>
      <c r="L299" s="743"/>
      <c r="M299" s="744"/>
      <c r="N299" s="743"/>
      <c r="O299" s="744"/>
      <c r="P299" s="743"/>
      <c r="Q299" s="744"/>
      <c r="R299" s="743"/>
      <c r="S299" s="744"/>
      <c r="T299" s="743"/>
      <c r="U299" s="744"/>
      <c r="V299" s="745"/>
      <c r="W299" s="744"/>
      <c r="X299" s="745"/>
      <c r="Y299" s="744"/>
      <c r="Z299" s="745"/>
      <c r="AA299" s="744"/>
      <c r="AB299" s="745"/>
      <c r="AC299" s="744"/>
      <c r="AD299" s="745"/>
      <c r="AE299" s="744"/>
      <c r="AF299" s="745"/>
      <c r="AG299" s="744"/>
      <c r="AH299" s="745"/>
      <c r="AI299" s="744"/>
      <c r="AJ299" s="745"/>
      <c r="AK299" s="744"/>
      <c r="AL299" s="745"/>
      <c r="AM299" s="744"/>
      <c r="AN299" s="745"/>
      <c r="AO299" s="746"/>
      <c r="AP299" s="747"/>
      <c r="AQ299" s="748"/>
      <c r="AR299" s="768"/>
      <c r="AS299" s="749"/>
      <c r="AT299" s="744">
        <v>0</v>
      </c>
      <c r="AU299" s="750">
        <v>0</v>
      </c>
      <c r="AV299" s="750">
        <v>0</v>
      </c>
      <c r="AW299" s="743">
        <v>0</v>
      </c>
      <c r="AX299" s="671" t="str">
        <f t="shared" si="166"/>
        <v/>
      </c>
      <c r="BT299" s="3"/>
      <c r="BU299" s="3"/>
      <c r="BV299" s="4"/>
      <c r="BW299" s="4"/>
      <c r="CA299" s="31" t="str">
        <f t="shared" si="168"/>
        <v/>
      </c>
      <c r="CB299" s="31" t="str">
        <f t="shared" si="169"/>
        <v/>
      </c>
      <c r="CC299" s="31" t="str">
        <f t="shared" si="167"/>
        <v/>
      </c>
      <c r="CD299" s="31" t="str">
        <f t="shared" si="170"/>
        <v/>
      </c>
      <c r="CE299" s="31" t="str">
        <f t="shared" si="171"/>
        <v/>
      </c>
      <c r="CF299" s="31" t="str">
        <f t="shared" si="172"/>
        <v/>
      </c>
      <c r="CG299" s="31" t="str">
        <f t="shared" si="173"/>
        <v/>
      </c>
      <c r="CH299" s="32">
        <f t="shared" si="174"/>
        <v>0</v>
      </c>
      <c r="CI299" s="32"/>
      <c r="CJ299" s="32"/>
      <c r="CK299" s="32">
        <f t="shared" si="175"/>
        <v>0</v>
      </c>
      <c r="CL299" s="32">
        <f t="shared" si="176"/>
        <v>0</v>
      </c>
      <c r="CM299" s="32">
        <f t="shared" si="176"/>
        <v>0</v>
      </c>
      <c r="CN299" s="32">
        <f t="shared" si="176"/>
        <v>0</v>
      </c>
    </row>
    <row r="300" spans="1:92" ht="16.350000000000001" customHeight="1" x14ac:dyDescent="0.2">
      <c r="A300" s="3201"/>
      <c r="B300" s="3202" t="s">
        <v>269</v>
      </c>
      <c r="C300" s="3202"/>
      <c r="D300" s="751">
        <f t="shared" si="165"/>
        <v>0</v>
      </c>
      <c r="E300" s="752">
        <f t="shared" si="178"/>
        <v>0</v>
      </c>
      <c r="F300" s="753">
        <f t="shared" si="179"/>
        <v>0</v>
      </c>
      <c r="G300" s="725"/>
      <c r="H300" s="726"/>
      <c r="I300" s="727"/>
      <c r="J300" s="726"/>
      <c r="K300" s="727"/>
      <c r="L300" s="726"/>
      <c r="M300" s="727"/>
      <c r="N300" s="726"/>
      <c r="O300" s="727"/>
      <c r="P300" s="726"/>
      <c r="Q300" s="727"/>
      <c r="R300" s="726"/>
      <c r="S300" s="727"/>
      <c r="T300" s="726"/>
      <c r="U300" s="727"/>
      <c r="V300" s="728"/>
      <c r="W300" s="727"/>
      <c r="X300" s="728"/>
      <c r="Y300" s="727"/>
      <c r="Z300" s="728"/>
      <c r="AA300" s="727"/>
      <c r="AB300" s="728"/>
      <c r="AC300" s="727"/>
      <c r="AD300" s="728"/>
      <c r="AE300" s="727"/>
      <c r="AF300" s="728"/>
      <c r="AG300" s="727"/>
      <c r="AH300" s="728"/>
      <c r="AI300" s="727"/>
      <c r="AJ300" s="728"/>
      <c r="AK300" s="727"/>
      <c r="AL300" s="728"/>
      <c r="AM300" s="727"/>
      <c r="AN300" s="728"/>
      <c r="AO300" s="729"/>
      <c r="AP300" s="730"/>
      <c r="AQ300" s="754"/>
      <c r="AR300" s="769"/>
      <c r="AS300" s="755"/>
      <c r="AT300" s="727">
        <v>0</v>
      </c>
      <c r="AU300" s="731">
        <v>0</v>
      </c>
      <c r="AV300" s="731">
        <v>0</v>
      </c>
      <c r="AW300" s="726">
        <v>0</v>
      </c>
      <c r="AX300" s="671" t="str">
        <f t="shared" si="166"/>
        <v/>
      </c>
      <c r="BT300" s="3"/>
      <c r="BU300" s="3"/>
      <c r="BV300" s="4"/>
      <c r="BW300" s="4"/>
      <c r="CA300" s="31" t="str">
        <f t="shared" si="168"/>
        <v/>
      </c>
      <c r="CB300" s="31" t="str">
        <f t="shared" si="169"/>
        <v/>
      </c>
      <c r="CC300" s="31" t="str">
        <f t="shared" si="167"/>
        <v/>
      </c>
      <c r="CD300" s="31" t="str">
        <f t="shared" si="170"/>
        <v/>
      </c>
      <c r="CE300" s="31" t="str">
        <f t="shared" si="171"/>
        <v/>
      </c>
      <c r="CF300" s="31" t="str">
        <f t="shared" si="172"/>
        <v/>
      </c>
      <c r="CG300" s="31" t="str">
        <f t="shared" si="173"/>
        <v/>
      </c>
      <c r="CH300" s="32">
        <f t="shared" si="174"/>
        <v>0</v>
      </c>
      <c r="CI300" s="32"/>
      <c r="CJ300" s="32"/>
      <c r="CK300" s="32">
        <f t="shared" si="175"/>
        <v>0</v>
      </c>
      <c r="CL300" s="32">
        <f t="shared" si="176"/>
        <v>0</v>
      </c>
      <c r="CM300" s="32">
        <f t="shared" si="176"/>
        <v>0</v>
      </c>
      <c r="CN300" s="32">
        <f t="shared" si="176"/>
        <v>0</v>
      </c>
    </row>
    <row r="301" spans="1:92" ht="16.350000000000001" customHeight="1" x14ac:dyDescent="0.2">
      <c r="A301" s="3914" t="s">
        <v>108</v>
      </c>
      <c r="B301" s="3192" t="s">
        <v>264</v>
      </c>
      <c r="C301" s="3192"/>
      <c r="D301" s="1164">
        <f t="shared" si="165"/>
        <v>0</v>
      </c>
      <c r="E301" s="1165">
        <f t="shared" si="178"/>
        <v>0</v>
      </c>
      <c r="F301" s="1166">
        <f t="shared" si="179"/>
        <v>0</v>
      </c>
      <c r="G301" s="1167"/>
      <c r="H301" s="1168"/>
      <c r="I301" s="1169"/>
      <c r="J301" s="1168"/>
      <c r="K301" s="1169"/>
      <c r="L301" s="1168"/>
      <c r="M301" s="1169"/>
      <c r="N301" s="1168"/>
      <c r="O301" s="1169"/>
      <c r="P301" s="1168"/>
      <c r="Q301" s="1169"/>
      <c r="R301" s="1168"/>
      <c r="S301" s="1169"/>
      <c r="T301" s="1168"/>
      <c r="U301" s="1169"/>
      <c r="V301" s="1170"/>
      <c r="W301" s="1169"/>
      <c r="X301" s="1170"/>
      <c r="Y301" s="1169"/>
      <c r="Z301" s="1170"/>
      <c r="AA301" s="1169"/>
      <c r="AB301" s="1170"/>
      <c r="AC301" s="1169"/>
      <c r="AD301" s="1170"/>
      <c r="AE301" s="1169"/>
      <c r="AF301" s="1170"/>
      <c r="AG301" s="1169"/>
      <c r="AH301" s="1170"/>
      <c r="AI301" s="1169"/>
      <c r="AJ301" s="1170"/>
      <c r="AK301" s="1169"/>
      <c r="AL301" s="1170"/>
      <c r="AM301" s="1167"/>
      <c r="AN301" s="1171"/>
      <c r="AO301" s="1169"/>
      <c r="AP301" s="1172"/>
      <c r="AQ301" s="1167"/>
      <c r="AR301" s="1173"/>
      <c r="AS301" s="1060"/>
      <c r="AT301" s="989">
        <v>0</v>
      </c>
      <c r="AU301" s="461">
        <v>0</v>
      </c>
      <c r="AV301" s="461">
        <v>0</v>
      </c>
      <c r="AW301" s="459">
        <v>0</v>
      </c>
      <c r="AX301" s="671" t="str">
        <f t="shared" si="166"/>
        <v/>
      </c>
      <c r="BT301" s="3"/>
      <c r="BU301" s="3"/>
      <c r="BV301" s="4"/>
      <c r="BW301" s="4"/>
      <c r="CA301" s="31" t="str">
        <f t="shared" si="168"/>
        <v/>
      </c>
      <c r="CB301" s="31" t="str">
        <f t="shared" si="169"/>
        <v/>
      </c>
      <c r="CC301" s="31" t="str">
        <f t="shared" si="167"/>
        <v/>
      </c>
      <c r="CD301" s="31" t="str">
        <f t="shared" si="170"/>
        <v/>
      </c>
      <c r="CE301" s="31" t="str">
        <f t="shared" si="171"/>
        <v/>
      </c>
      <c r="CF301" s="31" t="str">
        <f t="shared" si="172"/>
        <v/>
      </c>
      <c r="CG301" s="31" t="str">
        <f t="shared" si="173"/>
        <v/>
      </c>
      <c r="CH301" s="32">
        <f t="shared" si="174"/>
        <v>0</v>
      </c>
      <c r="CI301" s="32">
        <f t="shared" si="180"/>
        <v>0</v>
      </c>
      <c r="CJ301" s="32">
        <f t="shared" si="181"/>
        <v>0</v>
      </c>
      <c r="CK301" s="32">
        <f t="shared" si="175"/>
        <v>0</v>
      </c>
      <c r="CL301" s="32">
        <f t="shared" si="176"/>
        <v>0</v>
      </c>
      <c r="CM301" s="32">
        <f t="shared" si="176"/>
        <v>0</v>
      </c>
      <c r="CN301" s="32">
        <f t="shared" si="176"/>
        <v>0</v>
      </c>
    </row>
    <row r="302" spans="1:92" ht="16.350000000000001" customHeight="1" x14ac:dyDescent="0.2">
      <c r="A302" s="2961"/>
      <c r="B302" s="3185" t="s">
        <v>265</v>
      </c>
      <c r="C302" s="3185"/>
      <c r="D302" s="550">
        <f t="shared" si="165"/>
        <v>0</v>
      </c>
      <c r="E302" s="1174">
        <f t="shared" si="178"/>
        <v>0</v>
      </c>
      <c r="F302" s="1175">
        <f t="shared" si="179"/>
        <v>0</v>
      </c>
      <c r="G302" s="1176"/>
      <c r="H302" s="1177"/>
      <c r="I302" s="1178"/>
      <c r="J302" s="1177"/>
      <c r="K302" s="1178"/>
      <c r="L302" s="1177"/>
      <c r="M302" s="1178"/>
      <c r="N302" s="1177"/>
      <c r="O302" s="1178"/>
      <c r="P302" s="1177"/>
      <c r="Q302" s="1178"/>
      <c r="R302" s="1177"/>
      <c r="S302" s="1178"/>
      <c r="T302" s="1177"/>
      <c r="U302" s="1178"/>
      <c r="V302" s="1179"/>
      <c r="W302" s="1178"/>
      <c r="X302" s="1179"/>
      <c r="Y302" s="1178"/>
      <c r="Z302" s="1179"/>
      <c r="AA302" s="1178"/>
      <c r="AB302" s="1179"/>
      <c r="AC302" s="1178"/>
      <c r="AD302" s="1179"/>
      <c r="AE302" s="1178"/>
      <c r="AF302" s="1179"/>
      <c r="AG302" s="1178"/>
      <c r="AH302" s="1179"/>
      <c r="AI302" s="1178"/>
      <c r="AJ302" s="1179"/>
      <c r="AK302" s="1178"/>
      <c r="AL302" s="1179"/>
      <c r="AM302" s="1176"/>
      <c r="AN302" s="1180"/>
      <c r="AO302" s="1178"/>
      <c r="AP302" s="1181"/>
      <c r="AQ302" s="720"/>
      <c r="AR302" s="756"/>
      <c r="AS302" s="467"/>
      <c r="AT302" s="737">
        <v>0</v>
      </c>
      <c r="AU302" s="741">
        <v>0</v>
      </c>
      <c r="AV302" s="741">
        <v>0</v>
      </c>
      <c r="AW302" s="736">
        <v>0</v>
      </c>
      <c r="AX302" s="671" t="str">
        <f t="shared" si="166"/>
        <v/>
      </c>
      <c r="BT302" s="3"/>
      <c r="BU302" s="3"/>
      <c r="BV302" s="4"/>
      <c r="BW302" s="4"/>
      <c r="CA302" s="31" t="str">
        <f t="shared" si="168"/>
        <v/>
      </c>
      <c r="CB302" s="31" t="str">
        <f t="shared" si="169"/>
        <v/>
      </c>
      <c r="CC302" s="31" t="str">
        <f t="shared" si="167"/>
        <v/>
      </c>
      <c r="CD302" s="31" t="str">
        <f t="shared" si="170"/>
        <v/>
      </c>
      <c r="CE302" s="31" t="str">
        <f t="shared" si="171"/>
        <v/>
      </c>
      <c r="CF302" s="31" t="str">
        <f t="shared" si="172"/>
        <v/>
      </c>
      <c r="CG302" s="31" t="str">
        <f t="shared" si="173"/>
        <v/>
      </c>
      <c r="CH302" s="32">
        <f t="shared" si="174"/>
        <v>0</v>
      </c>
      <c r="CI302" s="32"/>
      <c r="CJ302" s="32"/>
      <c r="CK302" s="32">
        <f t="shared" si="175"/>
        <v>0</v>
      </c>
      <c r="CL302" s="32">
        <f t="shared" si="176"/>
        <v>0</v>
      </c>
      <c r="CM302" s="32">
        <f t="shared" si="176"/>
        <v>0</v>
      </c>
      <c r="CN302" s="32">
        <f t="shared" si="176"/>
        <v>0</v>
      </c>
    </row>
    <row r="303" spans="1:92" ht="16.350000000000001" customHeight="1" x14ac:dyDescent="0.2">
      <c r="A303" s="2961"/>
      <c r="B303" s="3186" t="s">
        <v>266</v>
      </c>
      <c r="C303" s="3187"/>
      <c r="D303" s="550">
        <f t="shared" si="165"/>
        <v>0</v>
      </c>
      <c r="E303" s="1174">
        <f t="shared" si="178"/>
        <v>0</v>
      </c>
      <c r="F303" s="1182">
        <f t="shared" si="179"/>
        <v>0</v>
      </c>
      <c r="G303" s="1176"/>
      <c r="H303" s="1177"/>
      <c r="I303" s="1178"/>
      <c r="J303" s="1177"/>
      <c r="K303" s="1178"/>
      <c r="L303" s="1177"/>
      <c r="M303" s="1178"/>
      <c r="N303" s="1177"/>
      <c r="O303" s="1178"/>
      <c r="P303" s="1177"/>
      <c r="Q303" s="1178"/>
      <c r="R303" s="1177"/>
      <c r="S303" s="1178"/>
      <c r="T303" s="1177"/>
      <c r="U303" s="1178"/>
      <c r="V303" s="1179"/>
      <c r="W303" s="1178"/>
      <c r="X303" s="1179"/>
      <c r="Y303" s="1178"/>
      <c r="Z303" s="1179"/>
      <c r="AA303" s="1178"/>
      <c r="AB303" s="1179"/>
      <c r="AC303" s="1178"/>
      <c r="AD303" s="1179"/>
      <c r="AE303" s="1178"/>
      <c r="AF303" s="1179"/>
      <c r="AG303" s="1178"/>
      <c r="AH303" s="1179"/>
      <c r="AI303" s="1178"/>
      <c r="AJ303" s="1179"/>
      <c r="AK303" s="1178"/>
      <c r="AL303" s="1179"/>
      <c r="AM303" s="1176"/>
      <c r="AN303" s="1180"/>
      <c r="AO303" s="1178"/>
      <c r="AP303" s="1181"/>
      <c r="AQ303" s="720"/>
      <c r="AR303" s="756"/>
      <c r="AS303" s="756"/>
      <c r="AT303" s="737">
        <v>0</v>
      </c>
      <c r="AU303" s="741">
        <v>0</v>
      </c>
      <c r="AV303" s="741">
        <v>0</v>
      </c>
      <c r="AW303" s="736">
        <v>0</v>
      </c>
      <c r="AX303" s="671" t="str">
        <f t="shared" si="166"/>
        <v/>
      </c>
      <c r="BT303" s="3"/>
      <c r="BU303" s="3"/>
      <c r="BV303" s="4"/>
      <c r="BW303" s="4"/>
      <c r="CA303" s="31" t="str">
        <f t="shared" si="168"/>
        <v/>
      </c>
      <c r="CB303" s="31" t="str">
        <f t="shared" si="169"/>
        <v/>
      </c>
      <c r="CC303" s="31" t="str">
        <f t="shared" si="167"/>
        <v/>
      </c>
      <c r="CD303" s="31" t="str">
        <f t="shared" si="170"/>
        <v/>
      </c>
      <c r="CE303" s="31" t="str">
        <f t="shared" si="171"/>
        <v/>
      </c>
      <c r="CF303" s="31" t="str">
        <f t="shared" si="172"/>
        <v/>
      </c>
      <c r="CG303" s="31" t="str">
        <f t="shared" si="173"/>
        <v/>
      </c>
      <c r="CH303" s="32">
        <f t="shared" si="174"/>
        <v>0</v>
      </c>
      <c r="CI303" s="32"/>
      <c r="CJ303" s="32"/>
      <c r="CK303" s="32">
        <f t="shared" si="175"/>
        <v>0</v>
      </c>
      <c r="CL303" s="32">
        <f t="shared" si="176"/>
        <v>0</v>
      </c>
      <c r="CM303" s="32">
        <f t="shared" si="176"/>
        <v>0</v>
      </c>
      <c r="CN303" s="32">
        <f t="shared" si="176"/>
        <v>0</v>
      </c>
    </row>
    <row r="304" spans="1:92" ht="16.350000000000001" customHeight="1" x14ac:dyDescent="0.2">
      <c r="A304" s="2961"/>
      <c r="B304" s="3186" t="s">
        <v>267</v>
      </c>
      <c r="C304" s="3187"/>
      <c r="D304" s="550">
        <f t="shared" si="165"/>
        <v>0</v>
      </c>
      <c r="E304" s="1174">
        <f t="shared" si="178"/>
        <v>0</v>
      </c>
      <c r="F304" s="1182">
        <f t="shared" si="179"/>
        <v>0</v>
      </c>
      <c r="G304" s="1183"/>
      <c r="H304" s="1184"/>
      <c r="I304" s="1185"/>
      <c r="J304" s="1184"/>
      <c r="K304" s="1185"/>
      <c r="L304" s="1184"/>
      <c r="M304" s="1185"/>
      <c r="N304" s="1184"/>
      <c r="O304" s="1185"/>
      <c r="P304" s="1184"/>
      <c r="Q304" s="1185"/>
      <c r="R304" s="1184"/>
      <c r="S304" s="1185"/>
      <c r="T304" s="1184"/>
      <c r="U304" s="1185"/>
      <c r="V304" s="1184"/>
      <c r="W304" s="1185"/>
      <c r="X304" s="1184"/>
      <c r="Y304" s="1185"/>
      <c r="Z304" s="1184"/>
      <c r="AA304" s="1185"/>
      <c r="AB304" s="1184"/>
      <c r="AC304" s="1185"/>
      <c r="AD304" s="1184"/>
      <c r="AE304" s="1185"/>
      <c r="AF304" s="1184"/>
      <c r="AG304" s="1185"/>
      <c r="AH304" s="1184"/>
      <c r="AI304" s="1185"/>
      <c r="AJ304" s="1184"/>
      <c r="AK304" s="1185"/>
      <c r="AL304" s="1184"/>
      <c r="AM304" s="1183"/>
      <c r="AN304" s="1186"/>
      <c r="AO304" s="1187"/>
      <c r="AP304" s="1188"/>
      <c r="AQ304" s="720"/>
      <c r="AR304" s="756"/>
      <c r="AS304" s="756"/>
      <c r="AT304" s="1187">
        <v>0</v>
      </c>
      <c r="AU304" s="1189">
        <v>0</v>
      </c>
      <c r="AV304" s="1189">
        <v>0</v>
      </c>
      <c r="AW304" s="1190">
        <v>0</v>
      </c>
      <c r="AX304" s="671" t="str">
        <f t="shared" si="166"/>
        <v/>
      </c>
      <c r="BT304" s="3"/>
      <c r="BU304" s="3"/>
      <c r="BV304" s="4"/>
      <c r="BW304" s="4"/>
      <c r="CA304" s="31" t="str">
        <f t="shared" si="168"/>
        <v/>
      </c>
      <c r="CB304" s="31" t="str">
        <f t="shared" si="169"/>
        <v/>
      </c>
      <c r="CC304" s="31" t="str">
        <f t="shared" si="167"/>
        <v/>
      </c>
      <c r="CD304" s="31" t="str">
        <f t="shared" si="170"/>
        <v/>
      </c>
      <c r="CE304" s="31" t="str">
        <f t="shared" si="171"/>
        <v/>
      </c>
      <c r="CF304" s="31" t="str">
        <f t="shared" si="172"/>
        <v/>
      </c>
      <c r="CG304" s="31" t="str">
        <f t="shared" si="173"/>
        <v/>
      </c>
      <c r="CH304" s="32">
        <f t="shared" si="174"/>
        <v>0</v>
      </c>
      <c r="CI304" s="32"/>
      <c r="CJ304" s="32"/>
      <c r="CK304" s="32">
        <f t="shared" si="175"/>
        <v>0</v>
      </c>
      <c r="CL304" s="32">
        <f t="shared" si="176"/>
        <v>0</v>
      </c>
      <c r="CM304" s="32">
        <f t="shared" si="176"/>
        <v>0</v>
      </c>
      <c r="CN304" s="32">
        <f t="shared" si="176"/>
        <v>0</v>
      </c>
    </row>
    <row r="305" spans="1:92" ht="16.350000000000001" customHeight="1" x14ac:dyDescent="0.2">
      <c r="A305" s="2961"/>
      <c r="B305" s="3188" t="s">
        <v>268</v>
      </c>
      <c r="C305" s="3189"/>
      <c r="D305" s="550">
        <f t="shared" si="165"/>
        <v>0</v>
      </c>
      <c r="E305" s="1174">
        <f t="shared" si="178"/>
        <v>0</v>
      </c>
      <c r="F305" s="1182">
        <f t="shared" si="179"/>
        <v>0</v>
      </c>
      <c r="G305" s="1183"/>
      <c r="H305" s="1184"/>
      <c r="I305" s="1185"/>
      <c r="J305" s="1184"/>
      <c r="K305" s="1185"/>
      <c r="L305" s="1184"/>
      <c r="M305" s="1185"/>
      <c r="N305" s="1184"/>
      <c r="O305" s="1185"/>
      <c r="P305" s="1184"/>
      <c r="Q305" s="1185"/>
      <c r="R305" s="1184"/>
      <c r="S305" s="1185"/>
      <c r="T305" s="1184"/>
      <c r="U305" s="1185"/>
      <c r="V305" s="1184"/>
      <c r="W305" s="1185"/>
      <c r="X305" s="1184"/>
      <c r="Y305" s="1185"/>
      <c r="Z305" s="1184"/>
      <c r="AA305" s="1185"/>
      <c r="AB305" s="1184"/>
      <c r="AC305" s="1185"/>
      <c r="AD305" s="1184"/>
      <c r="AE305" s="1185"/>
      <c r="AF305" s="1184"/>
      <c r="AG305" s="1185"/>
      <c r="AH305" s="1184"/>
      <c r="AI305" s="1185"/>
      <c r="AJ305" s="1184"/>
      <c r="AK305" s="1185"/>
      <c r="AL305" s="1184"/>
      <c r="AM305" s="1183"/>
      <c r="AN305" s="1186"/>
      <c r="AO305" s="637"/>
      <c r="AP305" s="553"/>
      <c r="AQ305" s="748"/>
      <c r="AR305" s="768"/>
      <c r="AS305" s="749"/>
      <c r="AT305" s="637">
        <v>0</v>
      </c>
      <c r="AU305" s="612">
        <v>0</v>
      </c>
      <c r="AV305" s="612">
        <v>0</v>
      </c>
      <c r="AW305" s="660">
        <v>0</v>
      </c>
      <c r="AX305" s="671" t="str">
        <f t="shared" si="166"/>
        <v/>
      </c>
      <c r="BT305" s="3"/>
      <c r="BU305" s="3"/>
      <c r="BV305" s="4"/>
      <c r="BW305" s="4"/>
      <c r="CA305" s="31" t="str">
        <f t="shared" si="168"/>
        <v/>
      </c>
      <c r="CB305" s="31" t="str">
        <f t="shared" si="169"/>
        <v/>
      </c>
      <c r="CC305" s="31" t="str">
        <f t="shared" si="167"/>
        <v/>
      </c>
      <c r="CD305" s="31" t="str">
        <f t="shared" si="170"/>
        <v/>
      </c>
      <c r="CE305" s="31" t="str">
        <f t="shared" si="171"/>
        <v/>
      </c>
      <c r="CF305" s="31" t="str">
        <f t="shared" si="172"/>
        <v/>
      </c>
      <c r="CG305" s="31" t="str">
        <f t="shared" si="173"/>
        <v/>
      </c>
      <c r="CH305" s="32">
        <f t="shared" si="174"/>
        <v>0</v>
      </c>
      <c r="CI305" s="32"/>
      <c r="CJ305" s="32"/>
      <c r="CK305" s="32">
        <f t="shared" si="175"/>
        <v>0</v>
      </c>
      <c r="CL305" s="32">
        <f t="shared" si="176"/>
        <v>0</v>
      </c>
      <c r="CM305" s="32">
        <f t="shared" si="176"/>
        <v>0</v>
      </c>
      <c r="CN305" s="32">
        <f t="shared" si="176"/>
        <v>0</v>
      </c>
    </row>
    <row r="306" spans="1:92" ht="16.350000000000001" customHeight="1" thickBot="1" x14ac:dyDescent="0.25">
      <c r="A306" s="2962"/>
      <c r="B306" s="3193" t="s">
        <v>269</v>
      </c>
      <c r="C306" s="3193"/>
      <c r="D306" s="781">
        <f t="shared" si="165"/>
        <v>0</v>
      </c>
      <c r="E306" s="1191">
        <f t="shared" si="178"/>
        <v>0</v>
      </c>
      <c r="F306" s="1192">
        <f t="shared" si="179"/>
        <v>0</v>
      </c>
      <c r="G306" s="1193"/>
      <c r="H306" s="1194"/>
      <c r="I306" s="1195"/>
      <c r="J306" s="1194"/>
      <c r="K306" s="1195"/>
      <c r="L306" s="1194"/>
      <c r="M306" s="1195"/>
      <c r="N306" s="1194"/>
      <c r="O306" s="1195"/>
      <c r="P306" s="1194"/>
      <c r="Q306" s="1195"/>
      <c r="R306" s="1194"/>
      <c r="S306" s="1195"/>
      <c r="T306" s="1194"/>
      <c r="U306" s="1193"/>
      <c r="V306" s="1194"/>
      <c r="W306" s="1193"/>
      <c r="X306" s="1194"/>
      <c r="Y306" s="1193"/>
      <c r="Z306" s="1194"/>
      <c r="AA306" s="1193"/>
      <c r="AB306" s="1194"/>
      <c r="AC306" s="1193"/>
      <c r="AD306" s="1194"/>
      <c r="AE306" s="1193"/>
      <c r="AF306" s="1194"/>
      <c r="AG306" s="1193"/>
      <c r="AH306" s="1194"/>
      <c r="AI306" s="1193"/>
      <c r="AJ306" s="1194"/>
      <c r="AK306" s="1193"/>
      <c r="AL306" s="1194"/>
      <c r="AM306" s="1193"/>
      <c r="AN306" s="1196"/>
      <c r="AO306" s="782"/>
      <c r="AP306" s="783"/>
      <c r="AQ306" s="784"/>
      <c r="AR306" s="785"/>
      <c r="AS306" s="755"/>
      <c r="AT306" s="782">
        <v>0</v>
      </c>
      <c r="AU306" s="786">
        <v>0</v>
      </c>
      <c r="AV306" s="786">
        <v>0</v>
      </c>
      <c r="AW306" s="787">
        <v>0</v>
      </c>
      <c r="AX306" s="671" t="str">
        <f t="shared" si="166"/>
        <v/>
      </c>
      <c r="BT306" s="3"/>
      <c r="BU306" s="3"/>
      <c r="BV306" s="4"/>
      <c r="BW306" s="4"/>
      <c r="CA306" s="31" t="str">
        <f t="shared" si="168"/>
        <v/>
      </c>
      <c r="CB306" s="31" t="str">
        <f t="shared" si="169"/>
        <v/>
      </c>
      <c r="CC306" s="31" t="str">
        <f t="shared" si="167"/>
        <v/>
      </c>
      <c r="CD306" s="31" t="str">
        <f t="shared" si="170"/>
        <v/>
      </c>
      <c r="CE306" s="31" t="str">
        <f t="shared" si="171"/>
        <v/>
      </c>
      <c r="CF306" s="31" t="str">
        <f t="shared" si="172"/>
        <v/>
      </c>
      <c r="CG306" s="31" t="str">
        <f t="shared" si="173"/>
        <v/>
      </c>
      <c r="CH306" s="32">
        <f t="shared" si="174"/>
        <v>0</v>
      </c>
      <c r="CI306" s="32"/>
      <c r="CJ306" s="32"/>
      <c r="CK306" s="32">
        <f t="shared" si="175"/>
        <v>0</v>
      </c>
      <c r="CL306" s="32">
        <f t="shared" si="176"/>
        <v>0</v>
      </c>
      <c r="CM306" s="32">
        <f t="shared" si="176"/>
        <v>0</v>
      </c>
      <c r="CN306" s="32">
        <f t="shared" si="176"/>
        <v>0</v>
      </c>
    </row>
    <row r="307" spans="1:92" ht="16.350000000000001" customHeight="1" thickTop="1" x14ac:dyDescent="0.2">
      <c r="A307" s="2951" t="s">
        <v>4</v>
      </c>
      <c r="B307" s="3184" t="s">
        <v>264</v>
      </c>
      <c r="C307" s="3184"/>
      <c r="D307" s="400">
        <f t="shared" si="165"/>
        <v>192</v>
      </c>
      <c r="E307" s="559">
        <f t="shared" ref="E307:E312" si="182">SUM(G307+I307+K307+M307+O307+Q307+S307+U307+W307+Y307+AA307+AC307+AE307+AG307+AI307+AK307+AM307)</f>
        <v>80</v>
      </c>
      <c r="F307" s="560">
        <f t="shared" si="179"/>
        <v>112</v>
      </c>
      <c r="G307" s="561">
        <f>+G223+G229+G235+G241+G247+G253+G259+G265+G289+G295+G301</f>
        <v>0</v>
      </c>
      <c r="H307" s="562">
        <f t="shared" ref="H307:X312" si="183">+H223+H229+H235+H241+H247+H253+H259+H265+H289+H295+H301</f>
        <v>0</v>
      </c>
      <c r="I307" s="561">
        <f t="shared" si="183"/>
        <v>0</v>
      </c>
      <c r="J307" s="562">
        <f t="shared" si="183"/>
        <v>1</v>
      </c>
      <c r="K307" s="561">
        <f t="shared" si="183"/>
        <v>1</v>
      </c>
      <c r="L307" s="562">
        <f t="shared" si="183"/>
        <v>1</v>
      </c>
      <c r="M307" s="561">
        <f t="shared" si="183"/>
        <v>3</v>
      </c>
      <c r="N307" s="562">
        <f t="shared" si="183"/>
        <v>1</v>
      </c>
      <c r="O307" s="561">
        <f t="shared" si="183"/>
        <v>0</v>
      </c>
      <c r="P307" s="562">
        <f t="shared" si="183"/>
        <v>0</v>
      </c>
      <c r="Q307" s="561">
        <f t="shared" si="183"/>
        <v>2</v>
      </c>
      <c r="R307" s="562">
        <f t="shared" si="183"/>
        <v>2</v>
      </c>
      <c r="S307" s="561">
        <f t="shared" si="183"/>
        <v>2</v>
      </c>
      <c r="T307" s="562">
        <f t="shared" si="183"/>
        <v>2</v>
      </c>
      <c r="U307" s="561">
        <f t="shared" si="183"/>
        <v>2</v>
      </c>
      <c r="V307" s="562">
        <f t="shared" si="183"/>
        <v>2</v>
      </c>
      <c r="W307" s="561">
        <f t="shared" si="183"/>
        <v>9</v>
      </c>
      <c r="X307" s="562">
        <f t="shared" si="183"/>
        <v>7</v>
      </c>
      <c r="Y307" s="561">
        <f t="shared" ref="Y307:AN310" si="184">+Y223+Y229+Y235+Y241+Y247+Y253+Y259+Y265+Y271+Y277+Y283+Y289+Y295+Y301</f>
        <v>20</v>
      </c>
      <c r="Z307" s="562">
        <f t="shared" si="184"/>
        <v>14</v>
      </c>
      <c r="AA307" s="561">
        <f t="shared" si="184"/>
        <v>6</v>
      </c>
      <c r="AB307" s="562">
        <f t="shared" si="184"/>
        <v>11</v>
      </c>
      <c r="AC307" s="561">
        <f t="shared" si="184"/>
        <v>4</v>
      </c>
      <c r="AD307" s="562">
        <f t="shared" si="184"/>
        <v>12</v>
      </c>
      <c r="AE307" s="561">
        <f t="shared" si="184"/>
        <v>4</v>
      </c>
      <c r="AF307" s="562">
        <f t="shared" si="184"/>
        <v>17</v>
      </c>
      <c r="AG307" s="561">
        <f t="shared" si="184"/>
        <v>15</v>
      </c>
      <c r="AH307" s="562">
        <f t="shared" si="184"/>
        <v>24</v>
      </c>
      <c r="AI307" s="561">
        <f t="shared" si="184"/>
        <v>2</v>
      </c>
      <c r="AJ307" s="562">
        <f t="shared" si="184"/>
        <v>7</v>
      </c>
      <c r="AK307" s="561">
        <f t="shared" si="184"/>
        <v>7</v>
      </c>
      <c r="AL307" s="562">
        <f t="shared" si="184"/>
        <v>7</v>
      </c>
      <c r="AM307" s="561">
        <f t="shared" si="184"/>
        <v>3</v>
      </c>
      <c r="AN307" s="563">
        <f t="shared" si="184"/>
        <v>4</v>
      </c>
      <c r="AO307" s="564">
        <f>+AO223+AO229+AO235+AO241+AO247+AO265+AO271+AO277+AO283+AO289+AO295+AO301</f>
        <v>2</v>
      </c>
      <c r="AP307" s="565">
        <f>+AP223+AP229+AP235+AP247+AP265+AP271+AP277+AP283+AP289+AP295+AP301</f>
        <v>0</v>
      </c>
      <c r="AQ307" s="400">
        <f>SUM(AQ223+AQ229+AQ235+AQ241+AQ247+AQ253+AQ259+AQ265+AQ271+AQ277+AQ283+AQ289+AQ295+AQ301)</f>
        <v>20</v>
      </c>
      <c r="AR307" s="566">
        <f>SUM(AR223+AR229+AR235+AR241+AR247+AR253+AR259+AR265+AR271+AR277+AR283+AR289+AR295+AR301)</f>
        <v>19</v>
      </c>
      <c r="AS307" s="561">
        <f t="shared" ref="AS307:AW310" si="185">+AS223+AS229+AS235+AS241+AS247+AS253+AS259+AS265+AS271+AS277+AS283+AS289+AS295+AS301</f>
        <v>60</v>
      </c>
      <c r="AT307" s="564">
        <f t="shared" si="185"/>
        <v>0</v>
      </c>
      <c r="AU307" s="567">
        <f t="shared" si="185"/>
        <v>0</v>
      </c>
      <c r="AV307" s="567">
        <f t="shared" si="185"/>
        <v>0</v>
      </c>
      <c r="AW307" s="568">
        <f>+AW223+AW229+AW235+AW241+AW247+AW253+AW259+AW265+AW271+AW277+AW283+AW289+AW295+AW301</f>
        <v>0</v>
      </c>
      <c r="BT307" s="3"/>
      <c r="BU307" s="3"/>
      <c r="BV307" s="4"/>
      <c r="BW307" s="4"/>
      <c r="CA307" s="31"/>
      <c r="CB307" s="31"/>
      <c r="CC307" s="31"/>
      <c r="CD307" s="31"/>
      <c r="CE307" s="31"/>
      <c r="CF307" s="31"/>
      <c r="CG307" s="31"/>
      <c r="CH307" s="32"/>
      <c r="CI307" s="32"/>
      <c r="CJ307" s="32"/>
      <c r="CK307" s="32"/>
      <c r="CL307" s="32"/>
      <c r="CM307" s="32"/>
      <c r="CN307" s="32"/>
    </row>
    <row r="308" spans="1:92" ht="16.350000000000001" customHeight="1" x14ac:dyDescent="0.2">
      <c r="A308" s="2951"/>
      <c r="B308" s="3185" t="s">
        <v>265</v>
      </c>
      <c r="C308" s="3185"/>
      <c r="D308" s="732">
        <f t="shared" si="165"/>
        <v>644</v>
      </c>
      <c r="E308" s="788">
        <f t="shared" si="182"/>
        <v>233</v>
      </c>
      <c r="F308" s="789">
        <f t="shared" si="179"/>
        <v>411</v>
      </c>
      <c r="G308" s="732">
        <f t="shared" ref="G308:V312" si="186">+G224+G230+G236+G242+G248+G254+G260+G266+G290+G296+G302</f>
        <v>0</v>
      </c>
      <c r="H308" s="789">
        <f t="shared" si="186"/>
        <v>2</v>
      </c>
      <c r="I308" s="732">
        <f t="shared" si="186"/>
        <v>0</v>
      </c>
      <c r="J308" s="789">
        <f t="shared" si="186"/>
        <v>1</v>
      </c>
      <c r="K308" s="732">
        <f t="shared" si="186"/>
        <v>4</v>
      </c>
      <c r="L308" s="789">
        <f t="shared" si="186"/>
        <v>1</v>
      </c>
      <c r="M308" s="732">
        <f t="shared" si="186"/>
        <v>4</v>
      </c>
      <c r="N308" s="789">
        <f t="shared" si="186"/>
        <v>3</v>
      </c>
      <c r="O308" s="732">
        <f t="shared" si="186"/>
        <v>2</v>
      </c>
      <c r="P308" s="789">
        <f t="shared" si="186"/>
        <v>3</v>
      </c>
      <c r="Q308" s="732">
        <f t="shared" si="186"/>
        <v>5</v>
      </c>
      <c r="R308" s="789">
        <f t="shared" si="186"/>
        <v>4</v>
      </c>
      <c r="S308" s="732">
        <f t="shared" si="186"/>
        <v>6</v>
      </c>
      <c r="T308" s="789">
        <f t="shared" si="186"/>
        <v>2</v>
      </c>
      <c r="U308" s="732">
        <f t="shared" si="186"/>
        <v>7</v>
      </c>
      <c r="V308" s="789">
        <f t="shared" si="186"/>
        <v>5</v>
      </c>
      <c r="W308" s="732">
        <f t="shared" si="183"/>
        <v>20</v>
      </c>
      <c r="X308" s="789">
        <f t="shared" si="183"/>
        <v>27</v>
      </c>
      <c r="Y308" s="732">
        <f t="shared" si="184"/>
        <v>86</v>
      </c>
      <c r="Z308" s="789">
        <f t="shared" si="184"/>
        <v>86</v>
      </c>
      <c r="AA308" s="732">
        <f t="shared" si="184"/>
        <v>25</v>
      </c>
      <c r="AB308" s="789">
        <f t="shared" si="184"/>
        <v>43</v>
      </c>
      <c r="AC308" s="732">
        <f t="shared" si="184"/>
        <v>8</v>
      </c>
      <c r="AD308" s="789">
        <f t="shared" si="184"/>
        <v>40</v>
      </c>
      <c r="AE308" s="732">
        <f t="shared" si="184"/>
        <v>10</v>
      </c>
      <c r="AF308" s="789">
        <f t="shared" si="184"/>
        <v>65</v>
      </c>
      <c r="AG308" s="732">
        <f t="shared" si="184"/>
        <v>32</v>
      </c>
      <c r="AH308" s="789">
        <f t="shared" si="184"/>
        <v>80</v>
      </c>
      <c r="AI308" s="732">
        <f t="shared" si="184"/>
        <v>1</v>
      </c>
      <c r="AJ308" s="789">
        <f t="shared" si="184"/>
        <v>21</v>
      </c>
      <c r="AK308" s="732">
        <f t="shared" si="184"/>
        <v>9</v>
      </c>
      <c r="AL308" s="789">
        <f t="shared" si="184"/>
        <v>20</v>
      </c>
      <c r="AM308" s="732">
        <f t="shared" si="184"/>
        <v>14</v>
      </c>
      <c r="AN308" s="790">
        <f t="shared" si="184"/>
        <v>8</v>
      </c>
      <c r="AO308" s="791">
        <f t="shared" ref="AO308:AO312" si="187">+AO224+AO230+AO236+AO242+AO248+AO266+AO272+AO278+AO284+AO290+AO296+AO302</f>
        <v>4</v>
      </c>
      <c r="AP308" s="792">
        <f>+AP224+AP230+AP236+AP248+AP266+AP272+AP278+AP284+AP290+AP296+AP302</f>
        <v>0</v>
      </c>
      <c r="AQ308" s="793"/>
      <c r="AR308" s="794"/>
      <c r="AS308" s="732">
        <f t="shared" si="185"/>
        <v>95</v>
      </c>
      <c r="AT308" s="791">
        <f t="shared" si="185"/>
        <v>0</v>
      </c>
      <c r="AU308" s="788">
        <f t="shared" si="185"/>
        <v>1</v>
      </c>
      <c r="AV308" s="788">
        <f t="shared" si="185"/>
        <v>0</v>
      </c>
      <c r="AW308" s="795">
        <f>+AW224+AW230+AW236+AW242+AW248+AW254+AW260+AW266+AW272+AW278+AW284+AW290+AW296+AW302</f>
        <v>0</v>
      </c>
      <c r="BT308" s="3"/>
      <c r="BU308" s="3"/>
      <c r="BV308" s="4"/>
      <c r="BW308" s="4"/>
      <c r="CA308" s="31"/>
      <c r="CB308" s="31"/>
      <c r="CC308" s="31"/>
      <c r="CD308" s="31"/>
      <c r="CE308" s="31"/>
      <c r="CF308" s="31"/>
      <c r="CG308" s="31"/>
      <c r="CH308" s="32"/>
      <c r="CI308" s="32"/>
      <c r="CJ308" s="32"/>
      <c r="CK308" s="32"/>
      <c r="CL308" s="32"/>
      <c r="CM308" s="32"/>
      <c r="CN308" s="32"/>
    </row>
    <row r="309" spans="1:92" ht="16.350000000000001" customHeight="1" x14ac:dyDescent="0.2">
      <c r="A309" s="2951"/>
      <c r="B309" s="3185" t="s">
        <v>266</v>
      </c>
      <c r="C309" s="3185"/>
      <c r="D309" s="732">
        <f t="shared" si="165"/>
        <v>143</v>
      </c>
      <c r="E309" s="788">
        <f>SUM(G309+I309+K309+M309+O309+Q309+S309+U309+W309+Y309+AA309+AC309+AE309+AG309+AI309+AK309+AM309)</f>
        <v>54</v>
      </c>
      <c r="F309" s="789">
        <f t="shared" si="179"/>
        <v>89</v>
      </c>
      <c r="G309" s="732">
        <f t="shared" si="186"/>
        <v>0</v>
      </c>
      <c r="H309" s="789">
        <f t="shared" si="183"/>
        <v>0</v>
      </c>
      <c r="I309" s="732">
        <f t="shared" si="183"/>
        <v>0</v>
      </c>
      <c r="J309" s="789">
        <f t="shared" si="183"/>
        <v>0</v>
      </c>
      <c r="K309" s="732">
        <f t="shared" si="183"/>
        <v>0</v>
      </c>
      <c r="L309" s="789">
        <f t="shared" si="183"/>
        <v>1</v>
      </c>
      <c r="M309" s="732">
        <f t="shared" si="183"/>
        <v>3</v>
      </c>
      <c r="N309" s="789">
        <f t="shared" si="183"/>
        <v>0</v>
      </c>
      <c r="O309" s="732">
        <f t="shared" si="183"/>
        <v>0</v>
      </c>
      <c r="P309" s="789">
        <f t="shared" si="183"/>
        <v>0</v>
      </c>
      <c r="Q309" s="732">
        <f t="shared" si="183"/>
        <v>2</v>
      </c>
      <c r="R309" s="789">
        <f t="shared" si="183"/>
        <v>2</v>
      </c>
      <c r="S309" s="732">
        <f t="shared" si="183"/>
        <v>2</v>
      </c>
      <c r="T309" s="789">
        <f t="shared" si="183"/>
        <v>2</v>
      </c>
      <c r="U309" s="732">
        <f t="shared" si="183"/>
        <v>1</v>
      </c>
      <c r="V309" s="789">
        <f t="shared" si="183"/>
        <v>0</v>
      </c>
      <c r="W309" s="732">
        <f t="shared" si="183"/>
        <v>6</v>
      </c>
      <c r="X309" s="789">
        <f t="shared" si="183"/>
        <v>0</v>
      </c>
      <c r="Y309" s="732">
        <f t="shared" si="184"/>
        <v>13</v>
      </c>
      <c r="Z309" s="789">
        <f t="shared" si="184"/>
        <v>5</v>
      </c>
      <c r="AA309" s="732">
        <f t="shared" si="184"/>
        <v>3</v>
      </c>
      <c r="AB309" s="789">
        <f t="shared" si="184"/>
        <v>11</v>
      </c>
      <c r="AC309" s="732">
        <f t="shared" si="184"/>
        <v>2</v>
      </c>
      <c r="AD309" s="789">
        <f t="shared" si="184"/>
        <v>8</v>
      </c>
      <c r="AE309" s="732">
        <f t="shared" si="184"/>
        <v>4</v>
      </c>
      <c r="AF309" s="789">
        <f t="shared" si="184"/>
        <v>19</v>
      </c>
      <c r="AG309" s="732">
        <f t="shared" si="184"/>
        <v>9</v>
      </c>
      <c r="AH309" s="789">
        <f t="shared" si="184"/>
        <v>22</v>
      </c>
      <c r="AI309" s="732">
        <f t="shared" si="184"/>
        <v>2</v>
      </c>
      <c r="AJ309" s="789">
        <f t="shared" si="184"/>
        <v>6</v>
      </c>
      <c r="AK309" s="732">
        <f t="shared" si="184"/>
        <v>4</v>
      </c>
      <c r="AL309" s="789">
        <f t="shared" si="184"/>
        <v>8</v>
      </c>
      <c r="AM309" s="732">
        <f t="shared" si="184"/>
        <v>3</v>
      </c>
      <c r="AN309" s="790">
        <f t="shared" si="184"/>
        <v>5</v>
      </c>
      <c r="AO309" s="791">
        <f t="shared" si="187"/>
        <v>2</v>
      </c>
      <c r="AP309" s="792">
        <f>+AP225+AP231+AP237+AP249+AP267+AP273+AP279+AP285+AP291+AP297+AP303</f>
        <v>0</v>
      </c>
      <c r="AQ309" s="793"/>
      <c r="AR309" s="794"/>
      <c r="AS309" s="756"/>
      <c r="AT309" s="791">
        <f t="shared" si="185"/>
        <v>0</v>
      </c>
      <c r="AU309" s="788">
        <f t="shared" si="185"/>
        <v>0</v>
      </c>
      <c r="AV309" s="788">
        <f t="shared" si="185"/>
        <v>0</v>
      </c>
      <c r="AW309" s="795">
        <f t="shared" si="185"/>
        <v>0</v>
      </c>
      <c r="BT309" s="3"/>
      <c r="BU309" s="3"/>
      <c r="BV309" s="4"/>
      <c r="BW309" s="4"/>
      <c r="CA309" s="31"/>
      <c r="CB309" s="31"/>
      <c r="CC309" s="31"/>
      <c r="CD309" s="31"/>
      <c r="CE309" s="31"/>
      <c r="CF309" s="31"/>
      <c r="CG309" s="31"/>
      <c r="CH309" s="32"/>
      <c r="CI309" s="32"/>
      <c r="CJ309" s="32"/>
      <c r="CK309" s="32"/>
      <c r="CL309" s="32"/>
      <c r="CM309" s="32"/>
      <c r="CN309" s="32"/>
    </row>
    <row r="310" spans="1:92" ht="16.350000000000001" customHeight="1" x14ac:dyDescent="0.2">
      <c r="A310" s="2951"/>
      <c r="B310" s="3186" t="s">
        <v>267</v>
      </c>
      <c r="C310" s="3187"/>
      <c r="D310" s="732">
        <f>SUM(E310+F310)</f>
        <v>171</v>
      </c>
      <c r="E310" s="788">
        <f t="shared" si="182"/>
        <v>58</v>
      </c>
      <c r="F310" s="789">
        <f t="shared" si="179"/>
        <v>113</v>
      </c>
      <c r="G310" s="732">
        <f t="shared" si="186"/>
        <v>0</v>
      </c>
      <c r="H310" s="789">
        <f t="shared" si="183"/>
        <v>0</v>
      </c>
      <c r="I310" s="732">
        <f t="shared" si="183"/>
        <v>0</v>
      </c>
      <c r="J310" s="789">
        <f t="shared" si="183"/>
        <v>0</v>
      </c>
      <c r="K310" s="732">
        <f t="shared" si="183"/>
        <v>0</v>
      </c>
      <c r="L310" s="789">
        <f t="shared" si="183"/>
        <v>0</v>
      </c>
      <c r="M310" s="732">
        <f t="shared" si="183"/>
        <v>0</v>
      </c>
      <c r="N310" s="789">
        <f t="shared" si="183"/>
        <v>0</v>
      </c>
      <c r="O310" s="732">
        <f t="shared" si="183"/>
        <v>1</v>
      </c>
      <c r="P310" s="789">
        <f t="shared" si="183"/>
        <v>0</v>
      </c>
      <c r="Q310" s="732">
        <f t="shared" si="183"/>
        <v>1</v>
      </c>
      <c r="R310" s="789">
        <f t="shared" si="183"/>
        <v>1</v>
      </c>
      <c r="S310" s="732">
        <f t="shared" si="183"/>
        <v>1</v>
      </c>
      <c r="T310" s="789">
        <f t="shared" si="183"/>
        <v>0</v>
      </c>
      <c r="U310" s="732">
        <f t="shared" si="183"/>
        <v>2</v>
      </c>
      <c r="V310" s="789">
        <f t="shared" si="183"/>
        <v>1</v>
      </c>
      <c r="W310" s="732">
        <f t="shared" si="183"/>
        <v>3</v>
      </c>
      <c r="X310" s="789">
        <f t="shared" si="183"/>
        <v>8</v>
      </c>
      <c r="Y310" s="732">
        <f t="shared" si="184"/>
        <v>18</v>
      </c>
      <c r="Z310" s="789">
        <f t="shared" si="184"/>
        <v>12</v>
      </c>
      <c r="AA310" s="732">
        <f t="shared" si="184"/>
        <v>5</v>
      </c>
      <c r="AB310" s="789">
        <f t="shared" si="184"/>
        <v>11</v>
      </c>
      <c r="AC310" s="732">
        <f t="shared" si="184"/>
        <v>4</v>
      </c>
      <c r="AD310" s="789">
        <f t="shared" si="184"/>
        <v>17</v>
      </c>
      <c r="AE310" s="732">
        <f t="shared" si="184"/>
        <v>1</v>
      </c>
      <c r="AF310" s="789">
        <f t="shared" si="184"/>
        <v>16</v>
      </c>
      <c r="AG310" s="732">
        <f t="shared" si="184"/>
        <v>13</v>
      </c>
      <c r="AH310" s="789">
        <f t="shared" si="184"/>
        <v>27</v>
      </c>
      <c r="AI310" s="732">
        <f t="shared" si="184"/>
        <v>0</v>
      </c>
      <c r="AJ310" s="789">
        <f t="shared" si="184"/>
        <v>9</v>
      </c>
      <c r="AK310" s="732">
        <f t="shared" si="184"/>
        <v>4</v>
      </c>
      <c r="AL310" s="789">
        <f t="shared" si="184"/>
        <v>7</v>
      </c>
      <c r="AM310" s="732">
        <f t="shared" si="184"/>
        <v>5</v>
      </c>
      <c r="AN310" s="790">
        <f t="shared" si="184"/>
        <v>4</v>
      </c>
      <c r="AO310" s="791">
        <f t="shared" si="187"/>
        <v>0</v>
      </c>
      <c r="AP310" s="792">
        <f>+AP226+AP232+AP238+AP250+AP268+AP274+AP280+AP286+AP292+AP298+AP304</f>
        <v>0</v>
      </c>
      <c r="AQ310" s="793"/>
      <c r="AR310" s="794"/>
      <c r="AS310" s="756"/>
      <c r="AT310" s="791">
        <f t="shared" si="185"/>
        <v>0</v>
      </c>
      <c r="AU310" s="788">
        <f t="shared" si="185"/>
        <v>1</v>
      </c>
      <c r="AV310" s="788">
        <f t="shared" si="185"/>
        <v>0</v>
      </c>
      <c r="AW310" s="795">
        <f>+AW226+AW232+AW238+AW244+AW250+AW256+AW262+AW268+AW274+AW280+AW286+AW292+AW298+AW304</f>
        <v>0</v>
      </c>
      <c r="BT310" s="3"/>
      <c r="BU310" s="3"/>
      <c r="BV310" s="4"/>
      <c r="BW310" s="4"/>
      <c r="CA310" s="31"/>
      <c r="CB310" s="31"/>
      <c r="CC310" s="31"/>
      <c r="CD310" s="31"/>
      <c r="CE310" s="31"/>
      <c r="CF310" s="31"/>
      <c r="CG310" s="31"/>
      <c r="CH310" s="32"/>
      <c r="CI310" s="32"/>
      <c r="CJ310" s="32"/>
      <c r="CK310" s="32"/>
      <c r="CL310" s="32"/>
      <c r="CM310" s="32"/>
      <c r="CN310" s="32"/>
    </row>
    <row r="311" spans="1:92" ht="16.350000000000001" customHeight="1" x14ac:dyDescent="0.2">
      <c r="A311" s="2951"/>
      <c r="B311" s="3188" t="s">
        <v>268</v>
      </c>
      <c r="C311" s="3189"/>
      <c r="D311" s="732">
        <f t="shared" si="165"/>
        <v>26</v>
      </c>
      <c r="E311" s="788">
        <f t="shared" si="182"/>
        <v>12</v>
      </c>
      <c r="F311" s="789">
        <f t="shared" si="179"/>
        <v>14</v>
      </c>
      <c r="G311" s="732">
        <f t="shared" si="186"/>
        <v>0</v>
      </c>
      <c r="H311" s="789">
        <f t="shared" si="183"/>
        <v>0</v>
      </c>
      <c r="I311" s="732">
        <f t="shared" si="183"/>
        <v>0</v>
      </c>
      <c r="J311" s="789">
        <f t="shared" si="183"/>
        <v>0</v>
      </c>
      <c r="K311" s="732">
        <f t="shared" si="183"/>
        <v>0</v>
      </c>
      <c r="L311" s="789">
        <f t="shared" si="183"/>
        <v>0</v>
      </c>
      <c r="M311" s="732">
        <f t="shared" si="183"/>
        <v>0</v>
      </c>
      <c r="N311" s="789">
        <f t="shared" si="183"/>
        <v>0</v>
      </c>
      <c r="O311" s="732">
        <f t="shared" si="183"/>
        <v>0</v>
      </c>
      <c r="P311" s="789">
        <f t="shared" si="183"/>
        <v>0</v>
      </c>
      <c r="Q311" s="732">
        <f t="shared" si="183"/>
        <v>0</v>
      </c>
      <c r="R311" s="789">
        <f t="shared" si="183"/>
        <v>0</v>
      </c>
      <c r="S311" s="732">
        <f t="shared" si="183"/>
        <v>0</v>
      </c>
      <c r="T311" s="789">
        <f t="shared" si="183"/>
        <v>0</v>
      </c>
      <c r="U311" s="732">
        <f t="shared" si="183"/>
        <v>0</v>
      </c>
      <c r="V311" s="789">
        <f t="shared" si="183"/>
        <v>0</v>
      </c>
      <c r="W311" s="732">
        <f t="shared" si="183"/>
        <v>0</v>
      </c>
      <c r="X311" s="789">
        <f t="shared" si="183"/>
        <v>0</v>
      </c>
      <c r="Y311" s="732">
        <f t="shared" ref="Y311:AM311" si="188">+Y227+Y233+Y239+Y245+Y251+Y257+Y263+Y269+Y287+Y281+Y275+Y293+Y299+Y305</f>
        <v>2</v>
      </c>
      <c r="Z311" s="789">
        <f t="shared" si="188"/>
        <v>0</v>
      </c>
      <c r="AA311" s="732">
        <f t="shared" si="188"/>
        <v>1</v>
      </c>
      <c r="AB311" s="789">
        <f t="shared" si="188"/>
        <v>1</v>
      </c>
      <c r="AC311" s="732">
        <f t="shared" si="188"/>
        <v>0</v>
      </c>
      <c r="AD311" s="789">
        <f t="shared" si="188"/>
        <v>2</v>
      </c>
      <c r="AE311" s="732">
        <f t="shared" si="188"/>
        <v>1</v>
      </c>
      <c r="AF311" s="789">
        <f t="shared" si="188"/>
        <v>2</v>
      </c>
      <c r="AG311" s="732">
        <f t="shared" si="188"/>
        <v>3</v>
      </c>
      <c r="AH311" s="789">
        <f t="shared" si="188"/>
        <v>2</v>
      </c>
      <c r="AI311" s="732">
        <f t="shared" si="188"/>
        <v>1</v>
      </c>
      <c r="AJ311" s="789">
        <f t="shared" si="188"/>
        <v>3</v>
      </c>
      <c r="AK311" s="732">
        <f t="shared" si="188"/>
        <v>2</v>
      </c>
      <c r="AL311" s="789">
        <f t="shared" si="188"/>
        <v>3</v>
      </c>
      <c r="AM311" s="732">
        <f t="shared" si="188"/>
        <v>2</v>
      </c>
      <c r="AN311" s="790">
        <f>+AN227+AN233+AN239+AN245+AN251+AN257+AN263+AN269+AN287+AN281+AN275+AN293+AN299+AN305</f>
        <v>1</v>
      </c>
      <c r="AO311" s="791">
        <f t="shared" si="187"/>
        <v>0</v>
      </c>
      <c r="AP311" s="792">
        <f>+AP227+AP233+AP239+AP251+AP269+AP287+AP281+AP275+AP293+AP299+AP305</f>
        <v>0</v>
      </c>
      <c r="AQ311" s="793"/>
      <c r="AR311" s="794"/>
      <c r="AS311" s="749"/>
      <c r="AT311" s="791">
        <f t="shared" ref="AT311:AV311" si="189">+AT227+AT233+AT239+AT245+AT251+AT257+AT263+AT269+AT287+AT281+AT275+AT293+AT299+AT305</f>
        <v>0</v>
      </c>
      <c r="AU311" s="788">
        <f t="shared" si="189"/>
        <v>0</v>
      </c>
      <c r="AV311" s="788">
        <f t="shared" si="189"/>
        <v>0</v>
      </c>
      <c r="AW311" s="795">
        <f>+AW227+AW233+AW239+AW245+AW251+AW257+AW263+AW269+AW287+AW281+AW275+AW293+AW299+AW305</f>
        <v>0</v>
      </c>
      <c r="BT311" s="3"/>
      <c r="BU311" s="3"/>
      <c r="BV311" s="4"/>
      <c r="BW311" s="4"/>
      <c r="CA311" s="31"/>
      <c r="CB311" s="31"/>
      <c r="CC311" s="31"/>
      <c r="CD311" s="31"/>
      <c r="CE311" s="31"/>
      <c r="CF311" s="31"/>
      <c r="CG311" s="31"/>
      <c r="CH311" s="32"/>
      <c r="CI311" s="32"/>
      <c r="CJ311" s="32"/>
      <c r="CK311" s="32"/>
      <c r="CL311" s="32"/>
      <c r="CM311" s="32"/>
      <c r="CN311" s="32"/>
    </row>
    <row r="312" spans="1:92" ht="16.350000000000001" customHeight="1" x14ac:dyDescent="0.2">
      <c r="A312" s="3912"/>
      <c r="B312" s="3913" t="s">
        <v>269</v>
      </c>
      <c r="C312" s="3913"/>
      <c r="D312" s="751">
        <f>SUM(E312+F312)</f>
        <v>5</v>
      </c>
      <c r="E312" s="796">
        <f t="shared" si="182"/>
        <v>2</v>
      </c>
      <c r="F312" s="797">
        <f t="shared" si="179"/>
        <v>3</v>
      </c>
      <c r="G312" s="751">
        <f t="shared" si="186"/>
        <v>0</v>
      </c>
      <c r="H312" s="797">
        <f t="shared" si="183"/>
        <v>0</v>
      </c>
      <c r="I312" s="751">
        <f t="shared" si="183"/>
        <v>0</v>
      </c>
      <c r="J312" s="797">
        <f t="shared" si="183"/>
        <v>0</v>
      </c>
      <c r="K312" s="751">
        <f t="shared" si="183"/>
        <v>0</v>
      </c>
      <c r="L312" s="797">
        <f t="shared" si="183"/>
        <v>0</v>
      </c>
      <c r="M312" s="751">
        <f t="shared" si="183"/>
        <v>0</v>
      </c>
      <c r="N312" s="797">
        <f t="shared" si="183"/>
        <v>0</v>
      </c>
      <c r="O312" s="751">
        <f t="shared" si="183"/>
        <v>0</v>
      </c>
      <c r="P312" s="797">
        <f t="shared" si="183"/>
        <v>0</v>
      </c>
      <c r="Q312" s="751">
        <f t="shared" si="183"/>
        <v>0</v>
      </c>
      <c r="R312" s="797">
        <f t="shared" si="183"/>
        <v>0</v>
      </c>
      <c r="S312" s="751">
        <f t="shared" si="183"/>
        <v>0</v>
      </c>
      <c r="T312" s="797">
        <f t="shared" si="183"/>
        <v>0</v>
      </c>
      <c r="U312" s="751">
        <f t="shared" si="183"/>
        <v>1</v>
      </c>
      <c r="V312" s="797">
        <f t="shared" si="183"/>
        <v>0</v>
      </c>
      <c r="W312" s="751">
        <f t="shared" si="183"/>
        <v>0</v>
      </c>
      <c r="X312" s="797">
        <f t="shared" si="183"/>
        <v>0</v>
      </c>
      <c r="Y312" s="751">
        <f t="shared" ref="Y312:AN312" si="190">SUM(Y228+Y234+Y240+Y246+Y252+Y258+Y264+Y270+Y276+Y282+Y288+Y294+Y300+Y306)</f>
        <v>0</v>
      </c>
      <c r="Z312" s="797">
        <f t="shared" si="190"/>
        <v>0</v>
      </c>
      <c r="AA312" s="751">
        <f t="shared" si="190"/>
        <v>0</v>
      </c>
      <c r="AB312" s="797">
        <f t="shared" si="190"/>
        <v>0</v>
      </c>
      <c r="AC312" s="751">
        <f t="shared" si="190"/>
        <v>0</v>
      </c>
      <c r="AD312" s="797">
        <f t="shared" si="190"/>
        <v>0</v>
      </c>
      <c r="AE312" s="751">
        <f t="shared" si="190"/>
        <v>0</v>
      </c>
      <c r="AF312" s="797">
        <f t="shared" si="190"/>
        <v>1</v>
      </c>
      <c r="AG312" s="751">
        <f t="shared" si="190"/>
        <v>1</v>
      </c>
      <c r="AH312" s="797">
        <f t="shared" si="190"/>
        <v>2</v>
      </c>
      <c r="AI312" s="751">
        <f t="shared" si="190"/>
        <v>0</v>
      </c>
      <c r="AJ312" s="797">
        <f t="shared" si="190"/>
        <v>0</v>
      </c>
      <c r="AK312" s="751">
        <f t="shared" si="190"/>
        <v>0</v>
      </c>
      <c r="AL312" s="797">
        <f t="shared" si="190"/>
        <v>0</v>
      </c>
      <c r="AM312" s="751">
        <f t="shared" si="190"/>
        <v>0</v>
      </c>
      <c r="AN312" s="798">
        <f t="shared" si="190"/>
        <v>0</v>
      </c>
      <c r="AO312" s="799">
        <f t="shared" si="187"/>
        <v>0</v>
      </c>
      <c r="AP312" s="800">
        <f>SUM(AP228+AP234+AP240+AP252+AP270+AP276+AP282+AP288+AP294+AP300+AP306)</f>
        <v>0</v>
      </c>
      <c r="AQ312" s="801"/>
      <c r="AR312" s="802"/>
      <c r="AS312" s="755"/>
      <c r="AT312" s="799">
        <f t="shared" ref="AT312:AV312" si="191">SUM(AT228+AT234+AT240+AT246+AT252+AT258+AT264+AT270+AT276+AT282+AT288+AT294+AT300+AT306)</f>
        <v>0</v>
      </c>
      <c r="AU312" s="796">
        <f t="shared" si="191"/>
        <v>0</v>
      </c>
      <c r="AV312" s="796">
        <f t="shared" si="191"/>
        <v>0</v>
      </c>
      <c r="AW312" s="803">
        <f>SUM(AW228+AW234+AW240+AW246+AW252+AW258+AW264+AW270+AW276+AW282+AW288+AW294+AW300+AW306)</f>
        <v>0</v>
      </c>
      <c r="BT312" s="3"/>
      <c r="BU312" s="3"/>
      <c r="BV312" s="4"/>
      <c r="BW312" s="4"/>
      <c r="CA312" s="31"/>
      <c r="CB312" s="31"/>
      <c r="CC312" s="31"/>
      <c r="CH312" s="32"/>
      <c r="CI312" s="32"/>
      <c r="CJ312" s="32"/>
      <c r="CK312" s="14"/>
      <c r="CL312" s="14"/>
      <c r="CM312" s="14"/>
      <c r="CN312" s="14"/>
    </row>
    <row r="313" spans="1:92" ht="24" customHeight="1" x14ac:dyDescent="0.2">
      <c r="A313" s="49" t="s">
        <v>277</v>
      </c>
      <c r="B313" s="86"/>
      <c r="C313" s="86"/>
      <c r="D313" s="87"/>
      <c r="E313" s="87"/>
      <c r="F313" s="87"/>
      <c r="G313" s="87"/>
      <c r="H313" s="87"/>
      <c r="I313" s="87"/>
      <c r="AL313" s="9"/>
      <c r="AM313" s="9"/>
      <c r="BV313" s="3"/>
      <c r="BW313" s="3"/>
      <c r="CH313" s="14"/>
      <c r="CI313" s="14"/>
      <c r="CJ313" s="14"/>
      <c r="CK313" s="14"/>
      <c r="CL313" s="14"/>
      <c r="CM313" s="14"/>
      <c r="CN313" s="14"/>
    </row>
    <row r="314" spans="1:92" ht="16.350000000000001" customHeight="1" x14ac:dyDescent="0.2">
      <c r="A314" s="3898" t="s">
        <v>39</v>
      </c>
      <c r="B314" s="3899"/>
      <c r="C314" s="3900"/>
      <c r="D314" s="3903" t="s">
        <v>4</v>
      </c>
      <c r="E314" s="3904"/>
      <c r="F314" s="3905"/>
      <c r="G314" s="3908" t="s">
        <v>5</v>
      </c>
      <c r="H314" s="3908"/>
      <c r="I314" s="3908"/>
      <c r="J314" s="3908"/>
      <c r="K314" s="3908"/>
      <c r="L314" s="3908"/>
      <c r="M314" s="3908"/>
      <c r="N314" s="3908"/>
      <c r="O314" s="3908"/>
      <c r="P314" s="3908"/>
      <c r="Q314" s="3908"/>
      <c r="R314" s="3908"/>
      <c r="S314" s="3908"/>
      <c r="T314" s="3908"/>
      <c r="U314" s="3908"/>
      <c r="V314" s="3908"/>
      <c r="W314" s="3908"/>
      <c r="X314" s="3908"/>
      <c r="Y314" s="3908"/>
      <c r="Z314" s="3908"/>
      <c r="AA314" s="3908"/>
      <c r="AB314" s="3908"/>
      <c r="AC314" s="3908"/>
      <c r="AD314" s="3908"/>
      <c r="AE314" s="3908"/>
      <c r="AF314" s="3908"/>
      <c r="AG314" s="3908"/>
      <c r="AH314" s="3908"/>
      <c r="AI314" s="3908"/>
      <c r="AJ314" s="3908"/>
      <c r="AK314" s="3908"/>
      <c r="AL314" s="3908"/>
      <c r="AM314" s="3908"/>
      <c r="AN314" s="3908"/>
      <c r="AO314" s="3908"/>
      <c r="AP314" s="3897"/>
      <c r="AQ314" s="3909" t="s">
        <v>7</v>
      </c>
      <c r="AR314" s="3893" t="s">
        <v>278</v>
      </c>
      <c r="BV314" s="3"/>
      <c r="BW314" s="3"/>
      <c r="CH314" s="14"/>
      <c r="CI314" s="14"/>
      <c r="CJ314" s="14"/>
      <c r="CK314" s="14"/>
      <c r="CL314" s="14"/>
      <c r="CM314" s="14"/>
      <c r="CN314" s="14"/>
    </row>
    <row r="315" spans="1:92" ht="32.1" customHeight="1" x14ac:dyDescent="0.2">
      <c r="A315" s="2933"/>
      <c r="B315" s="2934"/>
      <c r="C315" s="2935"/>
      <c r="D315" s="3906"/>
      <c r="E315" s="3176"/>
      <c r="F315" s="3907"/>
      <c r="G315" s="3910" t="s">
        <v>13</v>
      </c>
      <c r="H315" s="3911"/>
      <c r="I315" s="3894" t="s">
        <v>14</v>
      </c>
      <c r="J315" s="3897"/>
      <c r="K315" s="3908" t="s">
        <v>15</v>
      </c>
      <c r="L315" s="3897"/>
      <c r="M315" s="3894" t="s">
        <v>16</v>
      </c>
      <c r="N315" s="3897"/>
      <c r="O315" s="3894" t="s">
        <v>17</v>
      </c>
      <c r="P315" s="3897"/>
      <c r="Q315" s="3894" t="s">
        <v>18</v>
      </c>
      <c r="R315" s="3897"/>
      <c r="S315" s="3894" t="s">
        <v>19</v>
      </c>
      <c r="T315" s="3897"/>
      <c r="U315" s="3894" t="s">
        <v>20</v>
      </c>
      <c r="V315" s="3897"/>
      <c r="W315" s="3894" t="s">
        <v>21</v>
      </c>
      <c r="X315" s="3897"/>
      <c r="Y315" s="3894" t="s">
        <v>22</v>
      </c>
      <c r="Z315" s="3896"/>
      <c r="AA315" s="3894" t="s">
        <v>23</v>
      </c>
      <c r="AB315" s="3896"/>
      <c r="AC315" s="3894" t="s">
        <v>24</v>
      </c>
      <c r="AD315" s="3896"/>
      <c r="AE315" s="3894" t="s">
        <v>25</v>
      </c>
      <c r="AF315" s="3896"/>
      <c r="AG315" s="3894" t="s">
        <v>26</v>
      </c>
      <c r="AH315" s="3896"/>
      <c r="AI315" s="3894" t="s">
        <v>27</v>
      </c>
      <c r="AJ315" s="3896"/>
      <c r="AK315" s="3894" t="s">
        <v>28</v>
      </c>
      <c r="AL315" s="3896"/>
      <c r="AM315" s="3894" t="s">
        <v>29</v>
      </c>
      <c r="AN315" s="3896"/>
      <c r="AO315" s="3894" t="s">
        <v>30</v>
      </c>
      <c r="AP315" s="3896"/>
      <c r="AQ315" s="2947"/>
      <c r="AR315" s="2912"/>
      <c r="BV315" s="3"/>
      <c r="BW315" s="3"/>
      <c r="CH315" s="14"/>
      <c r="CI315" s="14"/>
      <c r="CJ315" s="14"/>
      <c r="CK315" s="14"/>
      <c r="CL315" s="14"/>
      <c r="CM315" s="14"/>
      <c r="CN315" s="14"/>
    </row>
    <row r="316" spans="1:92" ht="16.350000000000001" customHeight="1" x14ac:dyDescent="0.2">
      <c r="A316" s="3901"/>
      <c r="B316" s="3170"/>
      <c r="C316" s="3902"/>
      <c r="D316" s="999" t="s">
        <v>31</v>
      </c>
      <c r="E316" s="998" t="s">
        <v>32</v>
      </c>
      <c r="F316" s="997" t="s">
        <v>33</v>
      </c>
      <c r="G316" s="1067" t="s">
        <v>32</v>
      </c>
      <c r="H316" s="1068" t="s">
        <v>33</v>
      </c>
      <c r="I316" s="1069" t="s">
        <v>32</v>
      </c>
      <c r="J316" s="1068" t="s">
        <v>33</v>
      </c>
      <c r="K316" s="1069" t="s">
        <v>32</v>
      </c>
      <c r="L316" s="1068" t="s">
        <v>33</v>
      </c>
      <c r="M316" s="1069" t="s">
        <v>32</v>
      </c>
      <c r="N316" s="1068" t="s">
        <v>33</v>
      </c>
      <c r="O316" s="1069" t="s">
        <v>32</v>
      </c>
      <c r="P316" s="1068" t="s">
        <v>33</v>
      </c>
      <c r="Q316" s="1069" t="s">
        <v>32</v>
      </c>
      <c r="R316" s="1068" t="s">
        <v>33</v>
      </c>
      <c r="S316" s="1069" t="s">
        <v>32</v>
      </c>
      <c r="T316" s="1068" t="s">
        <v>33</v>
      </c>
      <c r="U316" s="1069" t="s">
        <v>32</v>
      </c>
      <c r="V316" s="1068" t="s">
        <v>33</v>
      </c>
      <c r="W316" s="1069" t="s">
        <v>32</v>
      </c>
      <c r="X316" s="1068" t="s">
        <v>33</v>
      </c>
      <c r="Y316" s="1069" t="s">
        <v>32</v>
      </c>
      <c r="Z316" s="1068" t="s">
        <v>33</v>
      </c>
      <c r="AA316" s="1069" t="s">
        <v>32</v>
      </c>
      <c r="AB316" s="1068" t="s">
        <v>33</v>
      </c>
      <c r="AC316" s="1069" t="s">
        <v>32</v>
      </c>
      <c r="AD316" s="1068" t="s">
        <v>33</v>
      </c>
      <c r="AE316" s="1069" t="s">
        <v>32</v>
      </c>
      <c r="AF316" s="1068" t="s">
        <v>33</v>
      </c>
      <c r="AG316" s="1069" t="s">
        <v>32</v>
      </c>
      <c r="AH316" s="1068" t="s">
        <v>33</v>
      </c>
      <c r="AI316" s="1069" t="s">
        <v>32</v>
      </c>
      <c r="AJ316" s="1068" t="s">
        <v>33</v>
      </c>
      <c r="AK316" s="1069" t="s">
        <v>32</v>
      </c>
      <c r="AL316" s="1068" t="s">
        <v>33</v>
      </c>
      <c r="AM316" s="1069" t="s">
        <v>32</v>
      </c>
      <c r="AN316" s="1068" t="s">
        <v>33</v>
      </c>
      <c r="AO316" s="1069" t="s">
        <v>32</v>
      </c>
      <c r="AP316" s="1068" t="s">
        <v>33</v>
      </c>
      <c r="AQ316" s="3277"/>
      <c r="AR316" s="3201"/>
      <c r="BV316" s="3"/>
      <c r="BW316" s="3"/>
      <c r="CH316" s="14"/>
      <c r="CI316" s="14"/>
      <c r="CJ316" s="14"/>
      <c r="CK316" s="14"/>
      <c r="CL316" s="14"/>
      <c r="CM316" s="14"/>
      <c r="CN316" s="14"/>
    </row>
    <row r="317" spans="1:92" ht="16.350000000000001" customHeight="1" x14ac:dyDescent="0.2">
      <c r="A317" s="3306" t="s">
        <v>46</v>
      </c>
      <c r="B317" s="3307"/>
      <c r="C317" s="3308"/>
      <c r="D317" s="1032">
        <f>SUM(E317:F317)</f>
        <v>0</v>
      </c>
      <c r="E317" s="1054">
        <f>SUM(G317+I317+K317+M317+O317+Q317+S317+U317+W317+Y317+AA317+AC317+AE317+AG317+AI317+AK317+AM317+AO317)</f>
        <v>0</v>
      </c>
      <c r="F317" s="1054">
        <f>SUM(H317+J317+L317+N317+P317+R317+T317+V317+X317+Z317+AB317+AD317+AF317+AH317+AJ317+AL317+AN317+AP317)</f>
        <v>0</v>
      </c>
      <c r="G317" s="804"/>
      <c r="H317" s="60"/>
      <c r="I317" s="804"/>
      <c r="J317" s="60"/>
      <c r="K317" s="804"/>
      <c r="L317" s="60"/>
      <c r="M317" s="804"/>
      <c r="N317" s="60"/>
      <c r="O317" s="804"/>
      <c r="P317" s="60"/>
      <c r="Q317" s="804"/>
      <c r="R317" s="60"/>
      <c r="S317" s="804"/>
      <c r="T317" s="60"/>
      <c r="U317" s="804"/>
      <c r="V317" s="60"/>
      <c r="W317" s="804"/>
      <c r="X317" s="60"/>
      <c r="Y317" s="804"/>
      <c r="Z317" s="60"/>
      <c r="AA317" s="804"/>
      <c r="AB317" s="60"/>
      <c r="AC317" s="804"/>
      <c r="AD317" s="60"/>
      <c r="AE317" s="804"/>
      <c r="AF317" s="60"/>
      <c r="AG317" s="804"/>
      <c r="AH317" s="60"/>
      <c r="AI317" s="804"/>
      <c r="AJ317" s="60"/>
      <c r="AK317" s="804"/>
      <c r="AL317" s="60"/>
      <c r="AM317" s="804"/>
      <c r="AN317" s="60"/>
      <c r="AO317" s="804"/>
      <c r="AP317" s="64"/>
      <c r="AQ317" s="319"/>
      <c r="AR317" s="651"/>
      <c r="AS317" s="671" t="str">
        <f t="shared" ref="AS317:AS321" si="192">$CA317&amp;$CB317&amp;$CC317&amp;$CD317&amp;$CE317&amp;$CF317&amp;$CG317</f>
        <v/>
      </c>
      <c r="BV317" s="3"/>
      <c r="BW317" s="3"/>
      <c r="CA317" s="31" t="str">
        <f>IF(CH317=1,"* Las actividades de 60 años NO DEBE ser mayor que el de 60-64 Años. ","")</f>
        <v/>
      </c>
      <c r="CB317" s="31" t="str">
        <f>IF(AND(D317&lt;&gt;0,AQ317=""),"* Recuerde que las Embarazadas deben ser incluídas en el ingreso por rango Etario (Digite CEROS si no tiene). ",IF(F317&lt;AQ317,"* Las Embarazadas NO DEBEN ser mayor al total de Mujeres. ",""))</f>
        <v/>
      </c>
      <c r="CH317" s="32">
        <f>IF((AK317+AL317)&lt;AR317,1,0)</f>
        <v>0</v>
      </c>
      <c r="CI317" s="32">
        <f>IF(AND(D317&lt;&gt;0,AQ317=""),1,IF(F317&lt;AQ317,1,0))</f>
        <v>0</v>
      </c>
      <c r="CK317" s="14"/>
      <c r="CL317" s="14"/>
      <c r="CM317" s="14"/>
      <c r="CN317" s="14"/>
    </row>
    <row r="318" spans="1:92" ht="16.350000000000001" customHeight="1" x14ac:dyDescent="0.2">
      <c r="A318" s="3156" t="s">
        <v>279</v>
      </c>
      <c r="B318" s="3157"/>
      <c r="C318" s="3158"/>
      <c r="D318" s="805">
        <f t="shared" ref="D318:D320" si="193">SUM(E318:F318)</f>
        <v>0</v>
      </c>
      <c r="E318" s="806">
        <f t="shared" ref="E318:F320" si="194">SUM(G318+I318+K318+M318+O318+Q318+S318+U318+W318+Y318+AA318+AC318+AE318+AG318+AI318+AK318+AM318+AO318)</f>
        <v>0</v>
      </c>
      <c r="F318" s="806">
        <f t="shared" si="194"/>
        <v>0</v>
      </c>
      <c r="G318" s="807"/>
      <c r="H318" s="808"/>
      <c r="I318" s="807"/>
      <c r="J318" s="808"/>
      <c r="K318" s="807"/>
      <c r="L318" s="808"/>
      <c r="M318" s="807"/>
      <c r="N318" s="808"/>
      <c r="O318" s="807"/>
      <c r="P318" s="808"/>
      <c r="Q318" s="807"/>
      <c r="R318" s="808"/>
      <c r="S318" s="807"/>
      <c r="T318" s="808"/>
      <c r="U318" s="807"/>
      <c r="V318" s="808"/>
      <c r="W318" s="807"/>
      <c r="X318" s="808"/>
      <c r="Y318" s="807"/>
      <c r="Z318" s="808"/>
      <c r="AA318" s="807"/>
      <c r="AB318" s="808"/>
      <c r="AC318" s="807"/>
      <c r="AD318" s="808"/>
      <c r="AE318" s="807"/>
      <c r="AF318" s="808"/>
      <c r="AG318" s="807"/>
      <c r="AH318" s="808"/>
      <c r="AI318" s="807"/>
      <c r="AJ318" s="808"/>
      <c r="AK318" s="807"/>
      <c r="AL318" s="808"/>
      <c r="AM318" s="807"/>
      <c r="AN318" s="808"/>
      <c r="AO318" s="807"/>
      <c r="AP318" s="809"/>
      <c r="AQ318" s="810"/>
      <c r="AR318" s="811"/>
      <c r="AS318" s="671" t="str">
        <f t="shared" si="192"/>
        <v/>
      </c>
      <c r="BV318" s="3"/>
      <c r="BW318" s="3"/>
      <c r="CA318" s="31" t="str">
        <f t="shared" ref="CA318:CA321" si="195">IF(CH318=1,"* Las actividades de 60 años NO DEBE ser mayor que el de 60-64 Años. ","")</f>
        <v/>
      </c>
      <c r="CB318" s="31" t="str">
        <f t="shared" ref="CB318:CB321" si="196">IF(AND(D318&lt;&gt;0,AQ318=""),"* Recuerde que las Embarazadas deben ser incluídas en el ingreso por rango Etario (Digite CEROS si no tiene). ",IF(F318&lt;AQ318,"* Las Embarazadas NO DEBEN ser mayor al total de Mujeres. ",""))</f>
        <v/>
      </c>
      <c r="CH318" s="32">
        <f t="shared" ref="CH318:CH321" si="197">IF((AK318+AL318)&lt;AR318,1,0)</f>
        <v>0</v>
      </c>
      <c r="CI318" s="32">
        <f t="shared" ref="CI318:CI321" si="198">IF(AND(D318&lt;&gt;0,AQ318=""),1,IF(F318&lt;AQ318,1,0))</f>
        <v>0</v>
      </c>
      <c r="CK318" s="14"/>
      <c r="CL318" s="14"/>
      <c r="CM318" s="14"/>
      <c r="CN318" s="14"/>
    </row>
    <row r="319" spans="1:92" ht="16.350000000000001" customHeight="1" x14ac:dyDescent="0.2">
      <c r="A319" s="3156" t="s">
        <v>280</v>
      </c>
      <c r="B319" s="3157"/>
      <c r="C319" s="3158"/>
      <c r="D319" s="805">
        <f t="shared" si="193"/>
        <v>0</v>
      </c>
      <c r="E319" s="806">
        <f t="shared" si="194"/>
        <v>0</v>
      </c>
      <c r="F319" s="806">
        <f t="shared" si="194"/>
        <v>0</v>
      </c>
      <c r="G319" s="807"/>
      <c r="H319" s="808"/>
      <c r="I319" s="807"/>
      <c r="J319" s="808"/>
      <c r="K319" s="807"/>
      <c r="L319" s="808"/>
      <c r="M319" s="807"/>
      <c r="N319" s="808"/>
      <c r="O319" s="807"/>
      <c r="P319" s="808"/>
      <c r="Q319" s="807"/>
      <c r="R319" s="808"/>
      <c r="S319" s="807"/>
      <c r="T319" s="808"/>
      <c r="U319" s="807"/>
      <c r="V319" s="808"/>
      <c r="W319" s="807"/>
      <c r="X319" s="808"/>
      <c r="Y319" s="807"/>
      <c r="Z319" s="808"/>
      <c r="AA319" s="807"/>
      <c r="AB319" s="808"/>
      <c r="AC319" s="807"/>
      <c r="AD319" s="808"/>
      <c r="AE319" s="807"/>
      <c r="AF319" s="808"/>
      <c r="AG319" s="807"/>
      <c r="AH319" s="808"/>
      <c r="AI319" s="807"/>
      <c r="AJ319" s="808"/>
      <c r="AK319" s="807"/>
      <c r="AL319" s="808"/>
      <c r="AM319" s="807"/>
      <c r="AN319" s="808"/>
      <c r="AO319" s="807"/>
      <c r="AP319" s="809"/>
      <c r="AQ319" s="810"/>
      <c r="AR319" s="811"/>
      <c r="AS319" s="671" t="str">
        <f t="shared" si="192"/>
        <v/>
      </c>
      <c r="BV319" s="3"/>
      <c r="BW319" s="3"/>
      <c r="CA319" s="31" t="str">
        <f t="shared" si="195"/>
        <v/>
      </c>
      <c r="CB319" s="31" t="str">
        <f t="shared" si="196"/>
        <v/>
      </c>
      <c r="CH319" s="32">
        <f t="shared" si="197"/>
        <v>0</v>
      </c>
      <c r="CI319" s="32">
        <f t="shared" si="198"/>
        <v>0</v>
      </c>
      <c r="CK319" s="14"/>
      <c r="CL319" s="14"/>
      <c r="CM319" s="14"/>
      <c r="CN319" s="14"/>
    </row>
    <row r="320" spans="1:92" ht="16.350000000000001" customHeight="1" x14ac:dyDescent="0.2">
      <c r="A320" s="3159" t="s">
        <v>43</v>
      </c>
      <c r="B320" s="3160"/>
      <c r="C320" s="3161"/>
      <c r="D320" s="805">
        <f t="shared" si="193"/>
        <v>0</v>
      </c>
      <c r="E320" s="806">
        <f t="shared" si="194"/>
        <v>0</v>
      </c>
      <c r="F320" s="806">
        <f t="shared" si="194"/>
        <v>0</v>
      </c>
      <c r="G320" s="807"/>
      <c r="H320" s="808"/>
      <c r="I320" s="807"/>
      <c r="J320" s="808"/>
      <c r="K320" s="807"/>
      <c r="L320" s="808"/>
      <c r="M320" s="807"/>
      <c r="N320" s="808"/>
      <c r="O320" s="807"/>
      <c r="P320" s="808"/>
      <c r="Q320" s="807"/>
      <c r="R320" s="808"/>
      <c r="S320" s="807"/>
      <c r="T320" s="808"/>
      <c r="U320" s="807"/>
      <c r="V320" s="808"/>
      <c r="W320" s="807"/>
      <c r="X320" s="808"/>
      <c r="Y320" s="807"/>
      <c r="Z320" s="808"/>
      <c r="AA320" s="807"/>
      <c r="AB320" s="808"/>
      <c r="AC320" s="807"/>
      <c r="AD320" s="808"/>
      <c r="AE320" s="807"/>
      <c r="AF320" s="808"/>
      <c r="AG320" s="807"/>
      <c r="AH320" s="808"/>
      <c r="AI320" s="807"/>
      <c r="AJ320" s="808"/>
      <c r="AK320" s="807"/>
      <c r="AL320" s="808"/>
      <c r="AM320" s="807"/>
      <c r="AN320" s="808"/>
      <c r="AO320" s="807"/>
      <c r="AP320" s="809"/>
      <c r="AQ320" s="812"/>
      <c r="AR320" s="813"/>
      <c r="AS320" s="671" t="str">
        <f t="shared" si="192"/>
        <v/>
      </c>
      <c r="BV320" s="3"/>
      <c r="BW320" s="3"/>
      <c r="CA320" s="31" t="str">
        <f t="shared" si="195"/>
        <v/>
      </c>
      <c r="CB320" s="31" t="str">
        <f t="shared" si="196"/>
        <v/>
      </c>
      <c r="CH320" s="32">
        <f t="shared" si="197"/>
        <v>0</v>
      </c>
      <c r="CI320" s="32">
        <f t="shared" si="198"/>
        <v>0</v>
      </c>
      <c r="CK320" s="14"/>
      <c r="CL320" s="14"/>
      <c r="CM320" s="14"/>
      <c r="CN320" s="14"/>
    </row>
    <row r="321" spans="1:92" ht="16.350000000000001" customHeight="1" x14ac:dyDescent="0.2">
      <c r="A321" s="3305" t="s">
        <v>281</v>
      </c>
      <c r="B321" s="3236"/>
      <c r="C321" s="3237"/>
      <c r="D321" s="814">
        <f>SUM(E321:F321)</f>
        <v>0</v>
      </c>
      <c r="E321" s="815">
        <f>SUM(G321+I321+K321+M321+O321+Q321+S321+U321+W321+Y321+AA321+AC321+AE321+AG321+AI321+AK321+AM321+AO321)</f>
        <v>0</v>
      </c>
      <c r="F321" s="815">
        <f>SUM(H321+J321+L321+N321+P321+R321+T321+V321+X321+Z321+AB321+AD321+AF321+AH321+AJ321+AL321+AN321+AP321)</f>
        <v>0</v>
      </c>
      <c r="G321" s="816"/>
      <c r="H321" s="817"/>
      <c r="I321" s="816"/>
      <c r="J321" s="817"/>
      <c r="K321" s="816"/>
      <c r="L321" s="817"/>
      <c r="M321" s="816"/>
      <c r="N321" s="817"/>
      <c r="O321" s="816"/>
      <c r="P321" s="817"/>
      <c r="Q321" s="816"/>
      <c r="R321" s="817"/>
      <c r="S321" s="816"/>
      <c r="T321" s="817"/>
      <c r="U321" s="816"/>
      <c r="V321" s="817"/>
      <c r="W321" s="816"/>
      <c r="X321" s="817"/>
      <c r="Y321" s="816"/>
      <c r="Z321" s="817"/>
      <c r="AA321" s="816"/>
      <c r="AB321" s="817"/>
      <c r="AC321" s="816"/>
      <c r="AD321" s="817"/>
      <c r="AE321" s="816"/>
      <c r="AF321" s="817"/>
      <c r="AG321" s="816"/>
      <c r="AH321" s="817"/>
      <c r="AI321" s="816"/>
      <c r="AJ321" s="817"/>
      <c r="AK321" s="816"/>
      <c r="AL321" s="817"/>
      <c r="AM321" s="816"/>
      <c r="AN321" s="817"/>
      <c r="AO321" s="816"/>
      <c r="AP321" s="818"/>
      <c r="AQ321" s="819"/>
      <c r="AR321" s="820"/>
      <c r="AS321" s="671" t="str">
        <f t="shared" si="192"/>
        <v/>
      </c>
      <c r="BV321" s="3"/>
      <c r="BW321" s="3"/>
      <c r="CA321" s="31" t="str">
        <f t="shared" si="195"/>
        <v/>
      </c>
      <c r="CB321" s="31" t="str">
        <f t="shared" si="196"/>
        <v/>
      </c>
      <c r="CH321" s="32">
        <f t="shared" si="197"/>
        <v>0</v>
      </c>
      <c r="CI321" s="32">
        <f t="shared" si="198"/>
        <v>0</v>
      </c>
      <c r="CK321" s="14"/>
      <c r="CL321" s="14"/>
      <c r="CM321" s="14"/>
      <c r="CN321" s="14"/>
    </row>
    <row r="322" spans="1:92" ht="30.75" customHeight="1" x14ac:dyDescent="0.2">
      <c r="A322" s="237" t="s">
        <v>282</v>
      </c>
      <c r="B322" s="593"/>
      <c r="C322" s="593"/>
      <c r="D322" s="594"/>
      <c r="E322" s="1070"/>
      <c r="F322" s="1197"/>
      <c r="G322" s="9"/>
      <c r="H322" s="9"/>
      <c r="I322" s="9"/>
      <c r="J322" s="9"/>
      <c r="Q322" s="9" t="s">
        <v>283</v>
      </c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BV322" s="3"/>
      <c r="BW322" s="3"/>
      <c r="CH322" s="14"/>
      <c r="CI322" s="14"/>
      <c r="CJ322" s="14"/>
      <c r="CK322" s="14"/>
      <c r="CL322" s="14"/>
      <c r="CM322" s="14"/>
      <c r="CN322" s="14"/>
    </row>
    <row r="323" spans="1:92" ht="16.350000000000001" customHeight="1" x14ac:dyDescent="0.2">
      <c r="A323" s="3893" t="s">
        <v>260</v>
      </c>
      <c r="B323" s="3893" t="s">
        <v>284</v>
      </c>
      <c r="C323" s="3893" t="s">
        <v>285</v>
      </c>
      <c r="D323" s="3893" t="s">
        <v>286</v>
      </c>
      <c r="E323" s="3893" t="s">
        <v>287</v>
      </c>
      <c r="F323" s="9"/>
      <c r="G323" s="9"/>
      <c r="H323" s="9"/>
      <c r="I323" s="9"/>
      <c r="J323" s="9"/>
      <c r="BV323" s="3"/>
      <c r="BW323" s="3"/>
      <c r="CH323" s="14"/>
      <c r="CI323" s="14"/>
      <c r="CJ323" s="14"/>
      <c r="CK323" s="14"/>
      <c r="CL323" s="14"/>
      <c r="CM323" s="14"/>
      <c r="CN323" s="14"/>
    </row>
    <row r="324" spans="1:92" ht="32.1" customHeight="1" x14ac:dyDescent="0.2">
      <c r="A324" s="2912"/>
      <c r="B324" s="2912"/>
      <c r="C324" s="2912"/>
      <c r="D324" s="2912"/>
      <c r="E324" s="2912"/>
      <c r="F324" s="9"/>
      <c r="G324" s="9"/>
      <c r="H324" s="9"/>
      <c r="I324" s="9"/>
      <c r="J324" s="9"/>
      <c r="BV324" s="3"/>
      <c r="BW324" s="3"/>
      <c r="CH324" s="14"/>
      <c r="CI324" s="14"/>
      <c r="CJ324" s="14"/>
      <c r="CK324" s="14"/>
      <c r="CL324" s="14"/>
      <c r="CM324" s="14"/>
      <c r="CN324" s="14"/>
    </row>
    <row r="325" spans="1:92" ht="16.350000000000001" customHeight="1" x14ac:dyDescent="0.2">
      <c r="A325" s="2912"/>
      <c r="B325" s="2912"/>
      <c r="C325" s="2912"/>
      <c r="D325" s="2912"/>
      <c r="E325" s="2912"/>
      <c r="F325" s="9"/>
      <c r="G325" s="9"/>
      <c r="H325" s="9"/>
      <c r="I325" s="9"/>
      <c r="J325" s="9"/>
      <c r="BV325" s="3"/>
      <c r="BW325" s="3"/>
      <c r="CH325" s="14"/>
      <c r="CI325" s="14"/>
      <c r="CJ325" s="14"/>
      <c r="CK325" s="14"/>
      <c r="CL325" s="14"/>
      <c r="CM325" s="14"/>
      <c r="CN325" s="14"/>
    </row>
    <row r="326" spans="1:92" ht="16.350000000000001" customHeight="1" x14ac:dyDescent="0.2">
      <c r="A326" s="3201"/>
      <c r="B326" s="3201"/>
      <c r="C326" s="3201"/>
      <c r="D326" s="3201"/>
      <c r="E326" s="3201"/>
      <c r="F326" s="9"/>
      <c r="G326" s="9"/>
      <c r="H326" s="9"/>
      <c r="I326" s="9"/>
      <c r="J326" s="9"/>
      <c r="BV326" s="3"/>
      <c r="BW326" s="3"/>
      <c r="CH326" s="14"/>
      <c r="CI326" s="14"/>
      <c r="CJ326" s="14"/>
      <c r="CK326" s="14"/>
      <c r="CL326" s="14"/>
      <c r="CM326" s="14"/>
      <c r="CN326" s="14"/>
    </row>
    <row r="327" spans="1:92" ht="16.350000000000001" customHeight="1" x14ac:dyDescent="0.2">
      <c r="A327" s="1071" t="s">
        <v>288</v>
      </c>
      <c r="B327" s="1072"/>
      <c r="C327" s="1073"/>
      <c r="D327" s="1074">
        <f>SUM(D328:D330)</f>
        <v>0</v>
      </c>
      <c r="E327" s="1074">
        <f>SUM(E328:E330)</f>
        <v>0</v>
      </c>
      <c r="F327" s="9"/>
      <c r="G327" s="9"/>
      <c r="H327" s="9"/>
      <c r="I327" s="9"/>
      <c r="J327" s="9"/>
      <c r="BV327" s="3"/>
      <c r="BW327" s="3"/>
      <c r="CH327" s="14"/>
      <c r="CI327" s="14"/>
      <c r="CJ327" s="14"/>
      <c r="CK327" s="14"/>
      <c r="CL327" s="14"/>
      <c r="CM327" s="14"/>
      <c r="CN327" s="14"/>
    </row>
    <row r="328" spans="1:92" ht="16.350000000000001" customHeight="1" x14ac:dyDescent="0.2">
      <c r="A328" s="1054" t="s">
        <v>289</v>
      </c>
      <c r="B328" s="1075"/>
      <c r="C328" s="1049"/>
      <c r="D328" s="1076"/>
      <c r="E328" s="1031"/>
      <c r="F328" s="9"/>
      <c r="G328" s="9"/>
      <c r="H328" s="9"/>
      <c r="I328" s="9"/>
      <c r="J328" s="9"/>
      <c r="BV328" s="3"/>
      <c r="BW328" s="3"/>
      <c r="CH328" s="14"/>
      <c r="CI328" s="14"/>
      <c r="CJ328" s="14"/>
      <c r="CK328" s="14"/>
      <c r="CL328" s="14"/>
      <c r="CM328" s="14"/>
      <c r="CN328" s="14"/>
    </row>
    <row r="329" spans="1:92" ht="16.350000000000001" customHeight="1" x14ac:dyDescent="0.2">
      <c r="A329" s="806" t="s">
        <v>290</v>
      </c>
      <c r="B329" s="821"/>
      <c r="C329" s="822"/>
      <c r="D329" s="823"/>
      <c r="E329" s="811"/>
      <c r="F329" s="9"/>
      <c r="G329" s="9"/>
      <c r="H329" s="9"/>
      <c r="I329" s="9"/>
      <c r="J329" s="9"/>
      <c r="BV329" s="3"/>
      <c r="BW329" s="3"/>
      <c r="CH329" s="14"/>
      <c r="CI329" s="14"/>
      <c r="CJ329" s="14"/>
      <c r="CK329" s="14"/>
      <c r="CL329" s="14"/>
      <c r="CM329" s="14"/>
      <c r="CN329" s="14"/>
    </row>
    <row r="330" spans="1:92" ht="16.350000000000001" customHeight="1" x14ac:dyDescent="0.2">
      <c r="A330" s="815" t="s">
        <v>291</v>
      </c>
      <c r="B330" s="824"/>
      <c r="C330" s="825"/>
      <c r="D330" s="826"/>
      <c r="E330" s="820"/>
      <c r="F330" s="9"/>
      <c r="G330" s="9"/>
      <c r="H330" s="9"/>
      <c r="I330" s="9"/>
      <c r="J330" s="9"/>
      <c r="BV330" s="3"/>
      <c r="BW330" s="3"/>
      <c r="CH330" s="14"/>
      <c r="CI330" s="14"/>
      <c r="CJ330" s="14"/>
      <c r="CK330" s="14"/>
      <c r="CL330" s="14"/>
      <c r="CM330" s="14"/>
      <c r="CN330" s="14"/>
    </row>
    <row r="331" spans="1:92" ht="33.75" customHeight="1" x14ac:dyDescent="0.2">
      <c r="A331" s="237" t="s">
        <v>292</v>
      </c>
      <c r="B331" s="661"/>
      <c r="C331" s="661"/>
      <c r="D331" s="662"/>
      <c r="E331" s="608"/>
      <c r="F331" s="9"/>
      <c r="G331" s="9"/>
      <c r="H331" s="9"/>
      <c r="I331" s="9"/>
      <c r="J331" s="9"/>
      <c r="BV331" s="3"/>
      <c r="BW331" s="3"/>
      <c r="CH331" s="14"/>
      <c r="CI331" s="14"/>
      <c r="CJ331" s="14"/>
      <c r="CK331" s="14"/>
      <c r="CL331" s="14"/>
      <c r="CM331" s="14"/>
      <c r="CN331" s="14"/>
    </row>
    <row r="332" spans="1:92" ht="38.25" customHeight="1" x14ac:dyDescent="0.2">
      <c r="A332" s="3894" t="s">
        <v>293</v>
      </c>
      <c r="B332" s="3895"/>
      <c r="C332" s="1077" t="s">
        <v>294</v>
      </c>
      <c r="D332" s="1077" t="s">
        <v>295</v>
      </c>
      <c r="E332" s="1077" t="s">
        <v>296</v>
      </c>
      <c r="F332" s="9"/>
      <c r="G332" s="9"/>
      <c r="H332" s="9"/>
      <c r="I332" s="9"/>
      <c r="J332" s="9"/>
      <c r="BV332" s="3"/>
      <c r="BW332" s="3"/>
    </row>
    <row r="333" spans="1:92" x14ac:dyDescent="0.2">
      <c r="A333" s="3891" t="s">
        <v>93</v>
      </c>
      <c r="B333" s="3892"/>
      <c r="C333" s="1031"/>
      <c r="D333" s="1031"/>
      <c r="E333" s="1031"/>
      <c r="F333" s="9"/>
      <c r="G333" s="9"/>
      <c r="H333" s="9"/>
      <c r="I333" s="9"/>
      <c r="J333" s="9"/>
      <c r="BV333" s="3"/>
      <c r="BW333" s="3"/>
    </row>
    <row r="334" spans="1:92" ht="14.25" customHeight="1" x14ac:dyDescent="0.2">
      <c r="A334" s="3144" t="s">
        <v>105</v>
      </c>
      <c r="B334" s="3145"/>
      <c r="C334" s="811"/>
      <c r="D334" s="811"/>
      <c r="E334" s="811"/>
      <c r="F334" s="9"/>
      <c r="G334" s="9"/>
      <c r="H334" s="9"/>
      <c r="I334" s="9"/>
      <c r="J334" s="9"/>
      <c r="BV334" s="3"/>
      <c r="BW334" s="3"/>
    </row>
    <row r="335" spans="1:92" ht="16.350000000000001" customHeight="1" x14ac:dyDescent="0.2">
      <c r="A335" s="3146" t="s">
        <v>297</v>
      </c>
      <c r="B335" s="3147"/>
      <c r="C335" s="811"/>
      <c r="D335" s="811"/>
      <c r="E335" s="811"/>
      <c r="F335" s="9"/>
      <c r="G335" s="9"/>
      <c r="H335" s="9"/>
      <c r="I335" s="9"/>
      <c r="J335" s="9"/>
      <c r="BV335" s="3"/>
      <c r="BW335" s="3"/>
    </row>
    <row r="336" spans="1:92" ht="16.350000000000001" customHeight="1" x14ac:dyDescent="0.2">
      <c r="A336" s="3144" t="s">
        <v>270</v>
      </c>
      <c r="B336" s="3145"/>
      <c r="C336" s="811"/>
      <c r="D336" s="811"/>
      <c r="E336" s="811"/>
      <c r="F336" s="9"/>
      <c r="G336" s="9"/>
      <c r="H336" s="9"/>
      <c r="I336" s="9"/>
      <c r="J336" s="9"/>
      <c r="BV336" s="3"/>
      <c r="BW336" s="3"/>
    </row>
    <row r="337" spans="1:75" ht="16.350000000000001" customHeight="1" x14ac:dyDescent="0.2">
      <c r="A337" s="3144" t="s">
        <v>104</v>
      </c>
      <c r="B337" s="3145"/>
      <c r="C337" s="811"/>
      <c r="D337" s="811"/>
      <c r="E337" s="811"/>
      <c r="F337" s="9"/>
      <c r="G337" s="9"/>
      <c r="H337" s="9"/>
      <c r="I337" s="9"/>
      <c r="J337" s="9"/>
      <c r="BV337" s="3"/>
      <c r="BW337" s="3"/>
    </row>
    <row r="338" spans="1:75" ht="16.350000000000001" customHeight="1" x14ac:dyDescent="0.2">
      <c r="A338" s="3144" t="s">
        <v>94</v>
      </c>
      <c r="B338" s="3145"/>
      <c r="C338" s="811"/>
      <c r="D338" s="811"/>
      <c r="E338" s="811"/>
      <c r="F338" s="9"/>
      <c r="G338" s="9"/>
      <c r="H338" s="9"/>
      <c r="I338" s="9"/>
      <c r="J338" s="9"/>
      <c r="BV338" s="3"/>
      <c r="BW338" s="3"/>
    </row>
    <row r="339" spans="1:75" ht="16.350000000000001" customHeight="1" x14ac:dyDescent="0.2">
      <c r="A339" s="2899" t="s">
        <v>99</v>
      </c>
      <c r="B339" s="2900"/>
      <c r="C339" s="811"/>
      <c r="D339" s="811"/>
      <c r="E339" s="811"/>
      <c r="F339" s="9"/>
      <c r="G339" s="9"/>
      <c r="H339" s="9"/>
      <c r="I339" s="9"/>
      <c r="J339" s="9"/>
      <c r="BV339" s="3"/>
      <c r="BW339" s="3"/>
    </row>
    <row r="340" spans="1:75" ht="16.350000000000001" customHeight="1" x14ac:dyDescent="0.2">
      <c r="A340" s="3138" t="s">
        <v>108</v>
      </c>
      <c r="B340" s="3139"/>
      <c r="C340" s="811"/>
      <c r="D340" s="811"/>
      <c r="E340" s="811"/>
      <c r="F340" s="9"/>
      <c r="G340" s="9"/>
      <c r="H340" s="9"/>
      <c r="I340" s="9"/>
      <c r="J340" s="9"/>
      <c r="BV340" s="3"/>
      <c r="BW340" s="3"/>
    </row>
    <row r="341" spans="1:75" ht="16.350000000000001" customHeight="1" x14ac:dyDescent="0.2">
      <c r="A341" s="3138" t="s">
        <v>106</v>
      </c>
      <c r="B341" s="3139"/>
      <c r="C341" s="811"/>
      <c r="D341" s="811"/>
      <c r="E341" s="811"/>
      <c r="F341" s="9"/>
      <c r="G341" s="9"/>
      <c r="H341" s="9"/>
      <c r="I341" s="9"/>
      <c r="J341" s="9"/>
      <c r="BV341" s="3"/>
      <c r="BW341" s="3"/>
    </row>
    <row r="342" spans="1:75" ht="14.25" customHeight="1" x14ac:dyDescent="0.2">
      <c r="A342" s="3889" t="s">
        <v>107</v>
      </c>
      <c r="B342" s="3890"/>
      <c r="C342" s="820"/>
      <c r="D342" s="820"/>
      <c r="E342" s="820"/>
      <c r="F342" s="9"/>
      <c r="G342" s="9"/>
      <c r="H342" s="9"/>
      <c r="I342" s="9"/>
      <c r="J342" s="9"/>
      <c r="BV342" s="3"/>
      <c r="BW342" s="3"/>
    </row>
    <row r="343" spans="1:75" x14ac:dyDescent="0.2">
      <c r="BV343" s="3"/>
      <c r="BW343" s="3"/>
    </row>
    <row r="344" spans="1:75" x14ac:dyDescent="0.2">
      <c r="BV344" s="3"/>
      <c r="BW344" s="3"/>
    </row>
    <row r="345" spans="1:75" x14ac:dyDescent="0.2">
      <c r="BV345" s="3"/>
      <c r="BW345" s="3"/>
    </row>
    <row r="346" spans="1:75" x14ac:dyDescent="0.2">
      <c r="BV346" s="3"/>
      <c r="BW346" s="3"/>
    </row>
    <row r="347" spans="1:75" x14ac:dyDescent="0.2">
      <c r="BV347" s="3"/>
      <c r="BW347" s="3"/>
    </row>
    <row r="348" spans="1:75" x14ac:dyDescent="0.2">
      <c r="BV348" s="3"/>
      <c r="BW348" s="3"/>
    </row>
    <row r="349" spans="1:75" x14ac:dyDescent="0.2">
      <c r="BV349" s="3"/>
      <c r="BW349" s="3"/>
    </row>
    <row r="350" spans="1:75" x14ac:dyDescent="0.2">
      <c r="BV350" s="3"/>
      <c r="BW350" s="3"/>
    </row>
    <row r="351" spans="1:75" x14ac:dyDescent="0.2">
      <c r="BV351" s="3"/>
      <c r="BW351" s="3"/>
    </row>
    <row r="352" spans="1:75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1:98" x14ac:dyDescent="0.2">
      <c r="BV369" s="3"/>
      <c r="BW369" s="3"/>
    </row>
    <row r="370" spans="1:98" x14ac:dyDescent="0.2">
      <c r="BV370" s="3"/>
      <c r="BW370" s="3"/>
    </row>
    <row r="371" spans="1:98" x14ac:dyDescent="0.2">
      <c r="BV371" s="3"/>
      <c r="BW371" s="3"/>
    </row>
    <row r="372" spans="1:98" x14ac:dyDescent="0.2">
      <c r="BV372" s="3"/>
      <c r="BW372" s="3"/>
    </row>
    <row r="373" spans="1:98" x14ac:dyDescent="0.2">
      <c r="BV373" s="3"/>
      <c r="BW373" s="3"/>
    </row>
    <row r="374" spans="1:98" x14ac:dyDescent="0.2">
      <c r="BV374" s="3"/>
      <c r="BW374" s="3"/>
    </row>
    <row r="375" spans="1:98" x14ac:dyDescent="0.2">
      <c r="BV375" s="3"/>
      <c r="BW375" s="3"/>
    </row>
    <row r="376" spans="1:98" x14ac:dyDescent="0.2">
      <c r="BV376" s="3"/>
      <c r="BW376" s="3"/>
    </row>
    <row r="377" spans="1:98" x14ac:dyDescent="0.2">
      <c r="BV377" s="3"/>
      <c r="BW377" s="3"/>
    </row>
    <row r="378" spans="1:98" s="610" customFormat="1" hidden="1" x14ac:dyDescent="0.2">
      <c r="A378" s="610">
        <f>SUM(D12:D15,D36,D64,D67:I77,D85:D86,D145,D159,D164:D198,D203:D206,D213:D216,D307:D312,D317:D321,B327:C327,D328:E330,C333:C342)</f>
        <v>2285</v>
      </c>
      <c r="B378" s="610">
        <f>SUM(CH9:CN342)</f>
        <v>0</v>
      </c>
      <c r="AQ378" s="2"/>
      <c r="AR378" s="2"/>
      <c r="AS378" s="2"/>
      <c r="AT378" s="2"/>
      <c r="AU378" s="2"/>
      <c r="AV378" s="2"/>
      <c r="AW378" s="2"/>
      <c r="BV378" s="611"/>
      <c r="BW378" s="611"/>
      <c r="BX378" s="611"/>
      <c r="BY378" s="611"/>
      <c r="BZ378" s="611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</row>
    <row r="379" spans="1:98" ht="12" customHeight="1" x14ac:dyDescent="0.2">
      <c r="AQ379" s="610"/>
      <c r="AR379" s="610"/>
      <c r="AS379" s="610"/>
      <c r="AT379" s="610"/>
      <c r="AU379" s="610"/>
      <c r="AV379" s="610"/>
      <c r="AW379" s="610"/>
      <c r="BV379" s="3"/>
      <c r="BW379" s="3"/>
    </row>
    <row r="381" spans="1:98" x14ac:dyDescent="0.2">
      <c r="BV381" s="3"/>
      <c r="BW381" s="3"/>
    </row>
    <row r="382" spans="1:98" x14ac:dyDescent="0.2">
      <c r="BV382" s="3"/>
      <c r="BW382" s="3"/>
    </row>
    <row r="383" spans="1:98" x14ac:dyDescent="0.2">
      <c r="BV383" s="3"/>
      <c r="BW383" s="3"/>
    </row>
    <row r="384" spans="1:98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  <row r="395" spans="74:75" x14ac:dyDescent="0.2">
      <c r="BV395" s="3"/>
      <c r="BW395" s="3"/>
    </row>
    <row r="396" spans="74:75" x14ac:dyDescent="0.2">
      <c r="BV396" s="3"/>
      <c r="BW396" s="3"/>
    </row>
    <row r="397" spans="74:75" x14ac:dyDescent="0.2">
      <c r="BV397" s="3"/>
      <c r="BW397" s="3"/>
    </row>
    <row r="398" spans="74:75" x14ac:dyDescent="0.2">
      <c r="BV398" s="3"/>
      <c r="BW398" s="3"/>
    </row>
    <row r="399" spans="74:75" x14ac:dyDescent="0.2">
      <c r="BV399" s="3"/>
      <c r="BW399" s="3"/>
    </row>
    <row r="400" spans="74:75" x14ac:dyDescent="0.2">
      <c r="BV400" s="3"/>
      <c r="BW400" s="3"/>
    </row>
    <row r="401" spans="74:75" x14ac:dyDescent="0.2">
      <c r="BV401" s="3"/>
      <c r="BW401" s="3"/>
    </row>
    <row r="402" spans="74:75" x14ac:dyDescent="0.2">
      <c r="BV402" s="3"/>
      <c r="BW402" s="3"/>
    </row>
    <row r="403" spans="74:75" x14ac:dyDescent="0.2">
      <c r="BV403" s="3"/>
      <c r="BW403" s="3"/>
    </row>
    <row r="404" spans="74:75" x14ac:dyDescent="0.2">
      <c r="BV404" s="3"/>
      <c r="BW404" s="3"/>
    </row>
    <row r="405" spans="74:75" x14ac:dyDescent="0.2">
      <c r="BV405" s="3"/>
      <c r="BW405" s="3"/>
    </row>
    <row r="406" spans="74:75" x14ac:dyDescent="0.2">
      <c r="BV406" s="3"/>
      <c r="BW406" s="3"/>
    </row>
    <row r="407" spans="74:75" x14ac:dyDescent="0.2">
      <c r="BV407" s="3"/>
      <c r="BW407" s="3"/>
    </row>
    <row r="408" spans="74:75" x14ac:dyDescent="0.2">
      <c r="BV408" s="3"/>
      <c r="BW408" s="3"/>
    </row>
    <row r="409" spans="74:75" x14ac:dyDescent="0.2">
      <c r="BV409" s="3"/>
      <c r="BW409" s="3"/>
    </row>
    <row r="410" spans="74:75" x14ac:dyDescent="0.2">
      <c r="BV410" s="3"/>
      <c r="BW410" s="3"/>
    </row>
    <row r="411" spans="74:75" x14ac:dyDescent="0.2">
      <c r="BV411" s="3"/>
      <c r="BW411" s="3"/>
    </row>
    <row r="412" spans="74:75" x14ac:dyDescent="0.2">
      <c r="BV412" s="3"/>
      <c r="BW412" s="3"/>
    </row>
    <row r="413" spans="74:75" x14ac:dyDescent="0.2">
      <c r="BV413" s="3"/>
      <c r="BW413" s="3"/>
    </row>
    <row r="414" spans="74:75" x14ac:dyDescent="0.2">
      <c r="BV414" s="3"/>
      <c r="BW414" s="3"/>
    </row>
    <row r="415" spans="74:75" x14ac:dyDescent="0.2">
      <c r="BV415" s="3"/>
      <c r="BW415" s="3"/>
    </row>
    <row r="416" spans="74:75" x14ac:dyDescent="0.2">
      <c r="BV416" s="3"/>
      <c r="BW416" s="3"/>
    </row>
    <row r="417" spans="74:75" x14ac:dyDescent="0.2">
      <c r="BV417" s="3"/>
      <c r="BW417" s="3"/>
    </row>
    <row r="418" spans="74:75" x14ac:dyDescent="0.2">
      <c r="BV418" s="3"/>
      <c r="BW418" s="3"/>
    </row>
    <row r="419" spans="74:75" x14ac:dyDescent="0.2">
      <c r="BV419" s="3"/>
      <c r="BW419" s="3"/>
    </row>
    <row r="420" spans="74:75" x14ac:dyDescent="0.2">
      <c r="BV420" s="3"/>
      <c r="BW420" s="3"/>
    </row>
    <row r="421" spans="74:75" x14ac:dyDescent="0.2">
      <c r="BV421" s="3"/>
      <c r="BW421" s="3"/>
    </row>
    <row r="422" spans="74:75" x14ac:dyDescent="0.2">
      <c r="BV422" s="3"/>
      <c r="BW422" s="3"/>
    </row>
    <row r="423" spans="74:75" x14ac:dyDescent="0.2">
      <c r="BV423" s="3"/>
      <c r="BW423" s="3"/>
    </row>
    <row r="424" spans="74:75" x14ac:dyDescent="0.2">
      <c r="BV424" s="3"/>
      <c r="BW424" s="3"/>
    </row>
    <row r="425" spans="74:75" x14ac:dyDescent="0.2">
      <c r="BV425" s="3"/>
      <c r="BW425" s="3"/>
    </row>
    <row r="426" spans="74:75" x14ac:dyDescent="0.2">
      <c r="BV426" s="3"/>
      <c r="BW426" s="3"/>
    </row>
    <row r="427" spans="74:75" x14ac:dyDescent="0.2">
      <c r="BV427" s="3"/>
      <c r="BW427" s="3"/>
    </row>
  </sheetData>
  <mergeCells count="554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G10:H10"/>
    <mergeCell ref="I10:J10"/>
    <mergeCell ref="K10:L10"/>
    <mergeCell ref="M10:N10"/>
    <mergeCell ref="O10:P10"/>
    <mergeCell ref="Q10:R10"/>
    <mergeCell ref="AE10:AF10"/>
    <mergeCell ref="AG10:AH10"/>
    <mergeCell ref="AI10:AJ10"/>
    <mergeCell ref="AK10:AL10"/>
    <mergeCell ref="AM10:AN10"/>
    <mergeCell ref="AO10:AP10"/>
    <mergeCell ref="S10:T10"/>
    <mergeCell ref="U10:V10"/>
    <mergeCell ref="W10:X10"/>
    <mergeCell ref="Y10:Z10"/>
    <mergeCell ref="AA10:AB10"/>
    <mergeCell ref="AC10:AD10"/>
    <mergeCell ref="G17:H17"/>
    <mergeCell ref="I17:J17"/>
    <mergeCell ref="K17:L17"/>
    <mergeCell ref="M17:N17"/>
    <mergeCell ref="O17:P17"/>
    <mergeCell ref="Q17:R17"/>
    <mergeCell ref="A12:C12"/>
    <mergeCell ref="A13:C13"/>
    <mergeCell ref="A14:C14"/>
    <mergeCell ref="A15:C15"/>
    <mergeCell ref="A17:C18"/>
    <mergeCell ref="D17:F17"/>
    <mergeCell ref="AW17:AW18"/>
    <mergeCell ref="AX17:AX18"/>
    <mergeCell ref="A19:C19"/>
    <mergeCell ref="A20:C20"/>
    <mergeCell ref="A21:C21"/>
    <mergeCell ref="A22:C22"/>
    <mergeCell ref="AQ17:AQ18"/>
    <mergeCell ref="AR17:AR18"/>
    <mergeCell ref="AS17:AS18"/>
    <mergeCell ref="AT17:AT18"/>
    <mergeCell ref="AU17:AU18"/>
    <mergeCell ref="AV17:AV18"/>
    <mergeCell ref="AE17:AF17"/>
    <mergeCell ref="AG17:AH17"/>
    <mergeCell ref="AI17:AJ17"/>
    <mergeCell ref="AK17:AL17"/>
    <mergeCell ref="AM17:AN17"/>
    <mergeCell ref="AO17:AP17"/>
    <mergeCell ref="S17:T17"/>
    <mergeCell ref="U17:V17"/>
    <mergeCell ref="W17:X17"/>
    <mergeCell ref="Y17:Z17"/>
    <mergeCell ref="AA17:AB17"/>
    <mergeCell ref="AC17:AD17"/>
    <mergeCell ref="A29:C29"/>
    <mergeCell ref="A30:C30"/>
    <mergeCell ref="A31:C31"/>
    <mergeCell ref="A32:C32"/>
    <mergeCell ref="A33:C33"/>
    <mergeCell ref="A34:C34"/>
    <mergeCell ref="A23:C23"/>
    <mergeCell ref="A24:C24"/>
    <mergeCell ref="A25:C25"/>
    <mergeCell ref="A26:C26"/>
    <mergeCell ref="A27:C27"/>
    <mergeCell ref="A28:C28"/>
    <mergeCell ref="AR38:AR40"/>
    <mergeCell ref="AS38:AS40"/>
    <mergeCell ref="AT38:AT40"/>
    <mergeCell ref="AU38:AU40"/>
    <mergeCell ref="AV38:AV40"/>
    <mergeCell ref="AW38:AW40"/>
    <mergeCell ref="A35:C35"/>
    <mergeCell ref="A36:C36"/>
    <mergeCell ref="A38:C40"/>
    <mergeCell ref="D38:F39"/>
    <mergeCell ref="G38:AP38"/>
    <mergeCell ref="AQ38:AQ40"/>
    <mergeCell ref="G39:H39"/>
    <mergeCell ref="I39:J39"/>
    <mergeCell ref="K39:L39"/>
    <mergeCell ref="M39:N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O39:P39"/>
    <mergeCell ref="Q39:R39"/>
    <mergeCell ref="S39:T39"/>
    <mergeCell ref="U39:V39"/>
    <mergeCell ref="W39:X39"/>
    <mergeCell ref="Y39:Z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A83:C84"/>
    <mergeCell ref="D83:F83"/>
    <mergeCell ref="A85:A86"/>
    <mergeCell ref="B85:C85"/>
    <mergeCell ref="B86:C86"/>
    <mergeCell ref="A88:C90"/>
    <mergeCell ref="D88:F89"/>
    <mergeCell ref="A76:C76"/>
    <mergeCell ref="A77:C77"/>
    <mergeCell ref="A78:C78"/>
    <mergeCell ref="A79:C79"/>
    <mergeCell ref="A80:C80"/>
    <mergeCell ref="A81:C81"/>
    <mergeCell ref="AI89:AJ89"/>
    <mergeCell ref="AK89:AL89"/>
    <mergeCell ref="AM89:AN89"/>
    <mergeCell ref="AT88:AT90"/>
    <mergeCell ref="AU88:AU90"/>
    <mergeCell ref="AV88:AV90"/>
    <mergeCell ref="G89:H89"/>
    <mergeCell ref="I89:J89"/>
    <mergeCell ref="K89:L89"/>
    <mergeCell ref="M89:N89"/>
    <mergeCell ref="O89:P89"/>
    <mergeCell ref="Q89:R89"/>
    <mergeCell ref="S89:T89"/>
    <mergeCell ref="G88:AN88"/>
    <mergeCell ref="AO88:AO90"/>
    <mergeCell ref="AP88:AP90"/>
    <mergeCell ref="AQ88:AQ90"/>
    <mergeCell ref="AR88:AR90"/>
    <mergeCell ref="AS88:AS90"/>
    <mergeCell ref="U89:V89"/>
    <mergeCell ref="W89:X89"/>
    <mergeCell ref="Y89:Z89"/>
    <mergeCell ref="AA89:AB89"/>
    <mergeCell ref="A91:C91"/>
    <mergeCell ref="A92:C92"/>
    <mergeCell ref="A93:C93"/>
    <mergeCell ref="A94:C94"/>
    <mergeCell ref="A95:C95"/>
    <mergeCell ref="A96:C96"/>
    <mergeCell ref="AC89:AD89"/>
    <mergeCell ref="AE89:AF89"/>
    <mergeCell ref="AG89:AH89"/>
    <mergeCell ref="A103:C103"/>
    <mergeCell ref="A104:C104"/>
    <mergeCell ref="A105:C105"/>
    <mergeCell ref="A106:C106"/>
    <mergeCell ref="A107:C107"/>
    <mergeCell ref="A108:C108"/>
    <mergeCell ref="A97:C97"/>
    <mergeCell ref="A98:C98"/>
    <mergeCell ref="A99:C99"/>
    <mergeCell ref="A100:C100"/>
    <mergeCell ref="A101:C101"/>
    <mergeCell ref="A102:C102"/>
    <mergeCell ref="A115:C115"/>
    <mergeCell ref="A116:C116"/>
    <mergeCell ref="A117:C117"/>
    <mergeCell ref="A118:C118"/>
    <mergeCell ref="A119:C119"/>
    <mergeCell ref="A120:C120"/>
    <mergeCell ref="A109:C109"/>
    <mergeCell ref="A110:C110"/>
    <mergeCell ref="A111:C111"/>
    <mergeCell ref="A112:C112"/>
    <mergeCell ref="A113:C113"/>
    <mergeCell ref="A114:C114"/>
    <mergeCell ref="A127:C127"/>
    <mergeCell ref="A128:C128"/>
    <mergeCell ref="A129:C129"/>
    <mergeCell ref="A130:C130"/>
    <mergeCell ref="A131:C131"/>
    <mergeCell ref="A132:C132"/>
    <mergeCell ref="A121:C121"/>
    <mergeCell ref="A122:C122"/>
    <mergeCell ref="A123:C123"/>
    <mergeCell ref="A124:C124"/>
    <mergeCell ref="A125:C125"/>
    <mergeCell ref="A126:C126"/>
    <mergeCell ref="A139:C139"/>
    <mergeCell ref="A140:C140"/>
    <mergeCell ref="A141:C141"/>
    <mergeCell ref="A142:C142"/>
    <mergeCell ref="A143:C143"/>
    <mergeCell ref="A144:C144"/>
    <mergeCell ref="A133:C133"/>
    <mergeCell ref="A134:C134"/>
    <mergeCell ref="A135:C135"/>
    <mergeCell ref="A136:C136"/>
    <mergeCell ref="A137:C137"/>
    <mergeCell ref="A138:C138"/>
    <mergeCell ref="AS147:AS149"/>
    <mergeCell ref="AT147:AT149"/>
    <mergeCell ref="AU147:AU149"/>
    <mergeCell ref="AV147:AV149"/>
    <mergeCell ref="AW147:AW149"/>
    <mergeCell ref="AX147:AX149"/>
    <mergeCell ref="A145:C145"/>
    <mergeCell ref="A147:C149"/>
    <mergeCell ref="D147:F148"/>
    <mergeCell ref="G147:AP147"/>
    <mergeCell ref="AQ147:AQ149"/>
    <mergeCell ref="AR147:AR149"/>
    <mergeCell ref="G148:H148"/>
    <mergeCell ref="I148:J148"/>
    <mergeCell ref="K148:L148"/>
    <mergeCell ref="M148:N148"/>
    <mergeCell ref="A154:C154"/>
    <mergeCell ref="A155:C155"/>
    <mergeCell ref="A156:C156"/>
    <mergeCell ref="A157:C157"/>
    <mergeCell ref="A158:C158"/>
    <mergeCell ref="A159:C159"/>
    <mergeCell ref="AM148:AN148"/>
    <mergeCell ref="AO148:AP148"/>
    <mergeCell ref="A150:C150"/>
    <mergeCell ref="A151:C151"/>
    <mergeCell ref="A152:C152"/>
    <mergeCell ref="A153:C153"/>
    <mergeCell ref="AA148:AB148"/>
    <mergeCell ref="AC148:AD148"/>
    <mergeCell ref="AE148:AF148"/>
    <mergeCell ref="AG148:AH148"/>
    <mergeCell ref="AI148:AJ148"/>
    <mergeCell ref="AK148:AL148"/>
    <mergeCell ref="O148:P148"/>
    <mergeCell ref="Q148:R148"/>
    <mergeCell ref="S148:T148"/>
    <mergeCell ref="U148:V148"/>
    <mergeCell ref="W148:X148"/>
    <mergeCell ref="Y148:Z148"/>
    <mergeCell ref="AT161:AT163"/>
    <mergeCell ref="AU161:AU163"/>
    <mergeCell ref="AV161:AV163"/>
    <mergeCell ref="G162:H162"/>
    <mergeCell ref="I162:J162"/>
    <mergeCell ref="K162:L162"/>
    <mergeCell ref="M162:N162"/>
    <mergeCell ref="O162:P162"/>
    <mergeCell ref="Q162:R162"/>
    <mergeCell ref="S162:T162"/>
    <mergeCell ref="G161:AP161"/>
    <mergeCell ref="AQ161:AQ163"/>
    <mergeCell ref="AR161:AR163"/>
    <mergeCell ref="AS161:AS163"/>
    <mergeCell ref="U162:V162"/>
    <mergeCell ref="W162:X162"/>
    <mergeCell ref="Y162:Z162"/>
    <mergeCell ref="AA162:AB162"/>
    <mergeCell ref="AO162:AP162"/>
    <mergeCell ref="AK162:AL162"/>
    <mergeCell ref="AM162:AN162"/>
    <mergeCell ref="A164:A173"/>
    <mergeCell ref="B164:C164"/>
    <mergeCell ref="B165:C165"/>
    <mergeCell ref="B166:C166"/>
    <mergeCell ref="B167:B173"/>
    <mergeCell ref="AC162:AD162"/>
    <mergeCell ref="AE162:AF162"/>
    <mergeCell ref="AG162:AH162"/>
    <mergeCell ref="AI162:AJ162"/>
    <mergeCell ref="A161:C163"/>
    <mergeCell ref="D161:F162"/>
    <mergeCell ref="A189:A193"/>
    <mergeCell ref="B189:C189"/>
    <mergeCell ref="B190:B191"/>
    <mergeCell ref="B192:B193"/>
    <mergeCell ref="A194:A196"/>
    <mergeCell ref="B194:B196"/>
    <mergeCell ref="A174:A177"/>
    <mergeCell ref="B174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P200"/>
    <mergeCell ref="AQ200:AQ202"/>
    <mergeCell ref="S201:T201"/>
    <mergeCell ref="U201:V201"/>
    <mergeCell ref="W201:X201"/>
    <mergeCell ref="Y201:Z201"/>
    <mergeCell ref="AR200:AR202"/>
    <mergeCell ref="AS200:AS202"/>
    <mergeCell ref="AT200:AT202"/>
    <mergeCell ref="AU200:AU202"/>
    <mergeCell ref="G201:H201"/>
    <mergeCell ref="I201:J201"/>
    <mergeCell ref="K201:L201"/>
    <mergeCell ref="M201:N201"/>
    <mergeCell ref="O201:P201"/>
    <mergeCell ref="Q201:R201"/>
    <mergeCell ref="AM201:AN201"/>
    <mergeCell ref="AO201:AP201"/>
    <mergeCell ref="AK201:AL201"/>
    <mergeCell ref="A203:C203"/>
    <mergeCell ref="A204:C204"/>
    <mergeCell ref="A205:C205"/>
    <mergeCell ref="A206:C206"/>
    <mergeCell ref="AA201:AB201"/>
    <mergeCell ref="AC201:AD201"/>
    <mergeCell ref="AE201:AF201"/>
    <mergeCell ref="AG201:AH201"/>
    <mergeCell ref="AI201:AJ201"/>
    <mergeCell ref="Y211:Z211"/>
    <mergeCell ref="AA211:AB211"/>
    <mergeCell ref="A207:C207"/>
    <mergeCell ref="A208:C208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AU218:AU220"/>
    <mergeCell ref="AV218:AV220"/>
    <mergeCell ref="AW218:AW220"/>
    <mergeCell ref="AR219:AR220"/>
    <mergeCell ref="AO211:AP211"/>
    <mergeCell ref="A213:C213"/>
    <mergeCell ref="A214:C214"/>
    <mergeCell ref="A215:C215"/>
    <mergeCell ref="A216:C216"/>
    <mergeCell ref="A218:C220"/>
    <mergeCell ref="D218:F219"/>
    <mergeCell ref="G218:AN218"/>
    <mergeCell ref="AO218:AO220"/>
    <mergeCell ref="AP218:AP220"/>
    <mergeCell ref="AC211:AD211"/>
    <mergeCell ref="AE211:AF211"/>
    <mergeCell ref="AG211:AH211"/>
    <mergeCell ref="AI211:AJ211"/>
    <mergeCell ref="AK211:AL211"/>
    <mergeCell ref="AM211:AN211"/>
    <mergeCell ref="Q211:R211"/>
    <mergeCell ref="S211:T211"/>
    <mergeCell ref="U211:V211"/>
    <mergeCell ref="W211:X211"/>
    <mergeCell ref="G219:H219"/>
    <mergeCell ref="I219:J219"/>
    <mergeCell ref="K219:L219"/>
    <mergeCell ref="M219:N219"/>
    <mergeCell ref="O219:P219"/>
    <mergeCell ref="Q219:R219"/>
    <mergeCell ref="AQ218:AR218"/>
    <mergeCell ref="AS218:AS220"/>
    <mergeCell ref="AT218:AT220"/>
    <mergeCell ref="AE219:AF219"/>
    <mergeCell ref="AG219:AH219"/>
    <mergeCell ref="AI219:AJ219"/>
    <mergeCell ref="AK219:AL219"/>
    <mergeCell ref="AM219:AN219"/>
    <mergeCell ref="AQ219:AQ220"/>
    <mergeCell ref="S219:T219"/>
    <mergeCell ref="U219:V219"/>
    <mergeCell ref="W219:X219"/>
    <mergeCell ref="Y219:Z219"/>
    <mergeCell ref="AA219:AB219"/>
    <mergeCell ref="AC219:AD219"/>
    <mergeCell ref="A221:A222"/>
    <mergeCell ref="B221:C221"/>
    <mergeCell ref="B222:C222"/>
    <mergeCell ref="A223:A228"/>
    <mergeCell ref="B223:C223"/>
    <mergeCell ref="B224:C224"/>
    <mergeCell ref="B225:C225"/>
    <mergeCell ref="B226:C226"/>
    <mergeCell ref="B227:C227"/>
    <mergeCell ref="B228:C228"/>
    <mergeCell ref="A235:A240"/>
    <mergeCell ref="B235:C235"/>
    <mergeCell ref="B236:C236"/>
    <mergeCell ref="B237:C237"/>
    <mergeCell ref="B238:C238"/>
    <mergeCell ref="B239:C239"/>
    <mergeCell ref="B240:C240"/>
    <mergeCell ref="A229:A234"/>
    <mergeCell ref="B229:C229"/>
    <mergeCell ref="B230:C230"/>
    <mergeCell ref="B231:C231"/>
    <mergeCell ref="B232:C232"/>
    <mergeCell ref="B233:C233"/>
    <mergeCell ref="B234:C234"/>
    <mergeCell ref="A247:A252"/>
    <mergeCell ref="B247:C247"/>
    <mergeCell ref="B248:C248"/>
    <mergeCell ref="B249:C249"/>
    <mergeCell ref="B250:C250"/>
    <mergeCell ref="B251:C251"/>
    <mergeCell ref="B252:C252"/>
    <mergeCell ref="A241:A246"/>
    <mergeCell ref="B241:C241"/>
    <mergeCell ref="B242:C242"/>
    <mergeCell ref="B243:C243"/>
    <mergeCell ref="B244:C244"/>
    <mergeCell ref="B245:C245"/>
    <mergeCell ref="B246:C246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307:A312"/>
    <mergeCell ref="B307:C307"/>
    <mergeCell ref="B308:C308"/>
    <mergeCell ref="B309:C309"/>
    <mergeCell ref="B310:C310"/>
    <mergeCell ref="B311:C311"/>
    <mergeCell ref="B312:C312"/>
    <mergeCell ref="A301:A306"/>
    <mergeCell ref="B301:C301"/>
    <mergeCell ref="B302:C302"/>
    <mergeCell ref="B303:C303"/>
    <mergeCell ref="B304:C304"/>
    <mergeCell ref="B305:C305"/>
    <mergeCell ref="B306:C306"/>
    <mergeCell ref="A314:C316"/>
    <mergeCell ref="D314:F315"/>
    <mergeCell ref="G314:AP314"/>
    <mergeCell ref="AQ314:AQ316"/>
    <mergeCell ref="AR314:AR316"/>
    <mergeCell ref="G315:H315"/>
    <mergeCell ref="I315:J315"/>
    <mergeCell ref="K315:L315"/>
    <mergeCell ref="M315:N315"/>
    <mergeCell ref="O315:P315"/>
    <mergeCell ref="A323:A326"/>
    <mergeCell ref="B323:B326"/>
    <mergeCell ref="C323:C326"/>
    <mergeCell ref="D323:D326"/>
    <mergeCell ref="E323:E326"/>
    <mergeCell ref="A332:B332"/>
    <mergeCell ref="AO315:AP315"/>
    <mergeCell ref="A317:C317"/>
    <mergeCell ref="A318:C318"/>
    <mergeCell ref="A319:C319"/>
    <mergeCell ref="A320:C320"/>
    <mergeCell ref="A321:C321"/>
    <mergeCell ref="AC315:AD315"/>
    <mergeCell ref="AE315:AF315"/>
    <mergeCell ref="AG315:AH315"/>
    <mergeCell ref="AI315:AJ315"/>
    <mergeCell ref="AK315:AL315"/>
    <mergeCell ref="AM315:AN315"/>
    <mergeCell ref="Q315:R315"/>
    <mergeCell ref="S315:T315"/>
    <mergeCell ref="U315:V315"/>
    <mergeCell ref="W315:X315"/>
    <mergeCell ref="Y315:Z315"/>
    <mergeCell ref="AA315:AB315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38:B338"/>
  </mergeCells>
  <dataValidations count="2">
    <dataValidation type="whole" operator="greaterThanOrEqual" allowBlank="1" showInputMessage="1" showErrorMessage="1" errorTitle="Error" error="Favor Ingrese sólo Números." sqref="G12:AW15 G19:AX35 C333:E342 G317:AR321 E85:F86 G91:AV144 G150:AX158 G164:AV177 G179:AV198 G203:AU208 G213:AP216 G221:AW306 D67:I81 B327:C327 D328:E330 G41:AW64" xr:uid="{5D47AA82-AF8E-4E87-9F01-2C085EE1CC7F}">
      <formula1>0</formula1>
    </dataValidation>
    <dataValidation operator="greaterThanOrEqual" allowBlank="1" showInputMessage="1" showErrorMessage="1" error="Valor no Permitido" sqref="CA7:CE59" xr:uid="{F79263B2-E8B9-4604-AAA7-A30ED449A13F}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T427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72" width="11.42578125" style="2"/>
    <col min="73" max="73" width="10.140625" style="2" customWidth="1"/>
    <col min="74" max="75" width="11.42578125" style="2"/>
    <col min="76" max="77" width="11.42578125" style="4"/>
    <col min="78" max="78" width="11.42578125" style="4" customWidth="1"/>
    <col min="79" max="98" width="11.42578125" style="5" hidden="1" customWidth="1"/>
    <col min="99" max="100" width="11.42578125" style="2" customWidth="1"/>
    <col min="101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",[12]NOMBRE!B2," - ","( ",[12]NOMBRE!C2,[12]NOMBRE!D2,[12]NOMBRE!E2,[12]NOMBRE!F2,[12]NOMBRE!G2,"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",[12]NOMBRE!B6," - ","( ",[12]NOMBRE!C6,[12]NOMBRE!D6," )")</f>
        <v>MES: NOVIEMBRE - ( 11 )</v>
      </c>
      <c r="BU4" s="3"/>
      <c r="BV4" s="3"/>
      <c r="BW4" s="3"/>
    </row>
    <row r="5" spans="1:98" ht="16.350000000000001" customHeight="1" x14ac:dyDescent="0.2">
      <c r="A5" s="1" t="str">
        <f>CONCATENATE("AÑO: ",[12]NOMBRE!B7)</f>
        <v>AÑO: 2021</v>
      </c>
      <c r="BU5" s="3"/>
      <c r="BV5" s="3"/>
      <c r="BW5" s="3"/>
    </row>
    <row r="6" spans="1:98" s="1199" customFormat="1" ht="15" customHeight="1" x14ac:dyDescent="0.25">
      <c r="A6" s="3134" t="s">
        <v>1</v>
      </c>
      <c r="B6" s="3134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4"/>
      <c r="O6" s="3134"/>
      <c r="P6" s="3134"/>
      <c r="Q6" s="1201"/>
      <c r="R6" s="1201"/>
      <c r="S6" s="1201"/>
      <c r="T6" s="1201"/>
      <c r="U6" s="1201"/>
      <c r="V6" s="1201"/>
      <c r="W6" s="1201"/>
      <c r="X6" s="1201"/>
      <c r="Y6" s="1201"/>
      <c r="Z6" s="1201"/>
      <c r="AA6" s="1201"/>
      <c r="AB6" s="1201"/>
      <c r="AC6" s="1201"/>
      <c r="AD6" s="1201"/>
      <c r="AE6" s="1201"/>
      <c r="AF6" s="1201"/>
      <c r="AG6" s="1201"/>
      <c r="AH6" s="1201"/>
      <c r="AI6" s="1201"/>
      <c r="AJ6" s="1201"/>
      <c r="AK6" s="1201"/>
      <c r="AL6" s="1201"/>
      <c r="AM6" s="1201"/>
      <c r="AN6" s="1201"/>
      <c r="AO6" s="1201"/>
      <c r="AP6" s="1201"/>
      <c r="AQ6" s="1201"/>
      <c r="AR6" s="1201"/>
      <c r="AS6" s="1201"/>
      <c r="AT6" s="1201"/>
      <c r="AU6" s="1201"/>
      <c r="AV6" s="1201"/>
      <c r="AW6" s="3135"/>
      <c r="AX6" s="3135"/>
      <c r="AY6" s="3135"/>
      <c r="AZ6" s="3135"/>
      <c r="BA6" s="3135"/>
      <c r="BB6" s="3135"/>
      <c r="BC6" s="3135"/>
      <c r="BD6" s="3135"/>
      <c r="BE6" s="3135"/>
      <c r="BF6" s="3135"/>
      <c r="BG6" s="3135"/>
      <c r="BH6" s="3135"/>
      <c r="BI6" s="3135"/>
      <c r="BJ6" s="3135"/>
      <c r="BK6" s="3135"/>
      <c r="BL6" s="3135"/>
      <c r="BM6" s="3136"/>
      <c r="BN6" s="3136"/>
      <c r="BO6" s="3136"/>
      <c r="BP6" s="3136"/>
      <c r="BQ6" s="3136"/>
      <c r="BR6" s="3136"/>
      <c r="BS6" s="3136"/>
      <c r="BT6" s="3136"/>
      <c r="BU6" s="3136"/>
      <c r="BV6" s="3136"/>
      <c r="BW6" s="3136"/>
      <c r="BX6" s="3136"/>
      <c r="BY6" s="3136"/>
      <c r="BZ6" s="3136"/>
      <c r="CA6" s="3136"/>
      <c r="CB6" s="3136"/>
      <c r="CC6" s="3136"/>
      <c r="CD6" s="3136"/>
      <c r="CE6" s="3136"/>
      <c r="CF6" s="3136"/>
      <c r="CG6" s="3136"/>
      <c r="CH6" s="3136"/>
      <c r="CI6" s="3136"/>
      <c r="CJ6" s="3136"/>
      <c r="CK6" s="3136"/>
      <c r="CL6" s="3136"/>
      <c r="CM6" s="3136"/>
      <c r="CN6" s="3136"/>
      <c r="CO6" s="3136"/>
      <c r="CP6" s="3136"/>
      <c r="CQ6" s="3136"/>
      <c r="CR6" s="3136"/>
      <c r="CS6" s="3136"/>
      <c r="CT6" s="3136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1199"/>
      <c r="H8" s="13"/>
      <c r="I8" s="13"/>
      <c r="J8" s="13"/>
      <c r="K8" s="13"/>
      <c r="L8" s="13"/>
      <c r="M8" s="13"/>
      <c r="N8" s="13"/>
      <c r="O8" s="13"/>
      <c r="P8" s="119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3944" t="s">
        <v>3</v>
      </c>
      <c r="B9" s="3944"/>
      <c r="C9" s="3358"/>
      <c r="D9" s="3937" t="s">
        <v>4</v>
      </c>
      <c r="E9" s="3937"/>
      <c r="F9" s="3463"/>
      <c r="G9" s="3655" t="s">
        <v>5</v>
      </c>
      <c r="H9" s="3653"/>
      <c r="I9" s="3653"/>
      <c r="J9" s="3653"/>
      <c r="K9" s="3653"/>
      <c r="L9" s="3653"/>
      <c r="M9" s="3653"/>
      <c r="N9" s="3653"/>
      <c r="O9" s="3653"/>
      <c r="P9" s="3653"/>
      <c r="Q9" s="3653"/>
      <c r="R9" s="3653"/>
      <c r="S9" s="3653"/>
      <c r="T9" s="3653"/>
      <c r="U9" s="3653"/>
      <c r="V9" s="3653"/>
      <c r="W9" s="3653"/>
      <c r="X9" s="3653"/>
      <c r="Y9" s="3653"/>
      <c r="Z9" s="3653"/>
      <c r="AA9" s="3653"/>
      <c r="AB9" s="3653"/>
      <c r="AC9" s="3653"/>
      <c r="AD9" s="3653"/>
      <c r="AE9" s="3653"/>
      <c r="AF9" s="3653"/>
      <c r="AG9" s="3653"/>
      <c r="AH9" s="3653"/>
      <c r="AI9" s="3653"/>
      <c r="AJ9" s="3653"/>
      <c r="AK9" s="3653"/>
      <c r="AL9" s="3653"/>
      <c r="AM9" s="3653"/>
      <c r="AN9" s="3653"/>
      <c r="AO9" s="3653"/>
      <c r="AP9" s="3673"/>
      <c r="AQ9" s="3463" t="s">
        <v>6</v>
      </c>
      <c r="AR9" s="3342" t="s">
        <v>7</v>
      </c>
      <c r="AS9" s="3342" t="s">
        <v>8</v>
      </c>
      <c r="AT9" s="3342" t="s">
        <v>298</v>
      </c>
      <c r="AU9" s="3342" t="s">
        <v>10</v>
      </c>
      <c r="AV9" s="3342" t="s">
        <v>11</v>
      </c>
      <c r="AW9" s="3361" t="s">
        <v>12</v>
      </c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X9" s="2"/>
      <c r="BY9" s="2"/>
      <c r="BZ9" s="2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934"/>
      <c r="B10" s="2934"/>
      <c r="C10" s="2935"/>
      <c r="D10" s="3247"/>
      <c r="E10" s="3247"/>
      <c r="F10" s="4008"/>
      <c r="G10" s="3651" t="s">
        <v>13</v>
      </c>
      <c r="H10" s="3652"/>
      <c r="I10" s="3655" t="s">
        <v>14</v>
      </c>
      <c r="J10" s="3654"/>
      <c r="K10" s="3653" t="s">
        <v>15</v>
      </c>
      <c r="L10" s="3654"/>
      <c r="M10" s="3655" t="s">
        <v>16</v>
      </c>
      <c r="N10" s="3654"/>
      <c r="O10" s="3655" t="s">
        <v>17</v>
      </c>
      <c r="P10" s="3654"/>
      <c r="Q10" s="3655" t="s">
        <v>18</v>
      </c>
      <c r="R10" s="3654"/>
      <c r="S10" s="3655" t="s">
        <v>19</v>
      </c>
      <c r="T10" s="3654"/>
      <c r="U10" s="3655" t="s">
        <v>20</v>
      </c>
      <c r="V10" s="3654"/>
      <c r="W10" s="3655" t="s">
        <v>21</v>
      </c>
      <c r="X10" s="3654"/>
      <c r="Y10" s="3655" t="s">
        <v>22</v>
      </c>
      <c r="Z10" s="3661"/>
      <c r="AA10" s="3655" t="s">
        <v>23</v>
      </c>
      <c r="AB10" s="3661"/>
      <c r="AC10" s="3655" t="s">
        <v>24</v>
      </c>
      <c r="AD10" s="3661"/>
      <c r="AE10" s="3655" t="s">
        <v>25</v>
      </c>
      <c r="AF10" s="3661"/>
      <c r="AG10" s="3655" t="s">
        <v>26</v>
      </c>
      <c r="AH10" s="3661"/>
      <c r="AI10" s="3655" t="s">
        <v>27</v>
      </c>
      <c r="AJ10" s="3661"/>
      <c r="AK10" s="3655" t="s">
        <v>28</v>
      </c>
      <c r="AL10" s="3661"/>
      <c r="AM10" s="3655" t="s">
        <v>29</v>
      </c>
      <c r="AN10" s="3661"/>
      <c r="AO10" s="3655" t="s">
        <v>30</v>
      </c>
      <c r="AP10" s="3689"/>
      <c r="AQ10" s="2961"/>
      <c r="AR10" s="2912"/>
      <c r="AS10" s="2912"/>
      <c r="AT10" s="2912"/>
      <c r="AU10" s="2912"/>
      <c r="AV10" s="2912"/>
      <c r="AW10" s="3064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X10" s="2"/>
      <c r="BY10" s="2"/>
      <c r="BZ10" s="2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3170"/>
      <c r="B11" s="3170"/>
      <c r="C11" s="3987"/>
      <c r="D11" s="2779" t="s">
        <v>31</v>
      </c>
      <c r="E11" s="2780" t="s">
        <v>32</v>
      </c>
      <c r="F11" s="2053" t="s">
        <v>33</v>
      </c>
      <c r="G11" s="2756" t="s">
        <v>32</v>
      </c>
      <c r="H11" s="2053" t="s">
        <v>33</v>
      </c>
      <c r="I11" s="2756" t="s">
        <v>32</v>
      </c>
      <c r="J11" s="2053" t="s">
        <v>33</v>
      </c>
      <c r="K11" s="2756" t="s">
        <v>32</v>
      </c>
      <c r="L11" s="2053" t="s">
        <v>33</v>
      </c>
      <c r="M11" s="2756" t="s">
        <v>32</v>
      </c>
      <c r="N11" s="2053" t="s">
        <v>33</v>
      </c>
      <c r="O11" s="2756" t="s">
        <v>32</v>
      </c>
      <c r="P11" s="2053" t="s">
        <v>33</v>
      </c>
      <c r="Q11" s="2756" t="s">
        <v>32</v>
      </c>
      <c r="R11" s="2053" t="s">
        <v>33</v>
      </c>
      <c r="S11" s="2756" t="s">
        <v>32</v>
      </c>
      <c r="T11" s="2053" t="s">
        <v>33</v>
      </c>
      <c r="U11" s="2756" t="s">
        <v>32</v>
      </c>
      <c r="V11" s="2053" t="s">
        <v>33</v>
      </c>
      <c r="W11" s="2756" t="s">
        <v>32</v>
      </c>
      <c r="X11" s="2053" t="s">
        <v>33</v>
      </c>
      <c r="Y11" s="2756" t="s">
        <v>32</v>
      </c>
      <c r="Z11" s="2053" t="s">
        <v>33</v>
      </c>
      <c r="AA11" s="2756" t="s">
        <v>32</v>
      </c>
      <c r="AB11" s="2053" t="s">
        <v>33</v>
      </c>
      <c r="AC11" s="2756" t="s">
        <v>32</v>
      </c>
      <c r="AD11" s="2053" t="s">
        <v>33</v>
      </c>
      <c r="AE11" s="2756" t="s">
        <v>32</v>
      </c>
      <c r="AF11" s="2053" t="s">
        <v>33</v>
      </c>
      <c r="AG11" s="2756" t="s">
        <v>32</v>
      </c>
      <c r="AH11" s="2053" t="s">
        <v>33</v>
      </c>
      <c r="AI11" s="2756" t="s">
        <v>32</v>
      </c>
      <c r="AJ11" s="2053" t="s">
        <v>33</v>
      </c>
      <c r="AK11" s="2756" t="s">
        <v>32</v>
      </c>
      <c r="AL11" s="2053" t="s">
        <v>33</v>
      </c>
      <c r="AM11" s="2756" t="s">
        <v>32</v>
      </c>
      <c r="AN11" s="2053" t="s">
        <v>33</v>
      </c>
      <c r="AO11" s="2756" t="s">
        <v>32</v>
      </c>
      <c r="AP11" s="2055" t="s">
        <v>33</v>
      </c>
      <c r="AQ11" s="4008"/>
      <c r="AR11" s="3537"/>
      <c r="AS11" s="3537"/>
      <c r="AT11" s="3537"/>
      <c r="AU11" s="3537"/>
      <c r="AV11" s="3537"/>
      <c r="AW11" s="3992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X11" s="2"/>
      <c r="BY11" s="2"/>
      <c r="BZ11" s="2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3120" t="s">
        <v>34</v>
      </c>
      <c r="B12" s="4023"/>
      <c r="C12" s="4024"/>
      <c r="D12" s="2781">
        <f>SUM(E12+F12)</f>
        <v>0</v>
      </c>
      <c r="E12" s="21">
        <f>SUM(G12+I12+K12+M12+O12+Q12+S12+U12+W12+Y12+AA12+AC12+AE12+AG12+AI12+AK12+AM12+AO12)</f>
        <v>0</v>
      </c>
      <c r="F12" s="22">
        <f t="shared" ref="E12:F15" si="0">SUM(H12+J12+L12+N12+P12+R12+T12+V12+X12+Z12+AB12+AD12+AF12+AH12+AJ12+AL12+AN12+AP12)</f>
        <v>0</v>
      </c>
      <c r="G12" s="23"/>
      <c r="H12" s="24"/>
      <c r="I12" s="2782"/>
      <c r="J12" s="24"/>
      <c r="K12" s="2782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3"/>
      <c r="AD12" s="26"/>
      <c r="AE12" s="23"/>
      <c r="AF12" s="26"/>
      <c r="AG12" s="23"/>
      <c r="AH12" s="26"/>
      <c r="AI12" s="23"/>
      <c r="AJ12" s="26"/>
      <c r="AK12" s="23"/>
      <c r="AL12" s="26"/>
      <c r="AM12" s="23"/>
      <c r="AN12" s="26"/>
      <c r="AO12" s="23"/>
      <c r="AP12" s="27"/>
      <c r="AQ12" s="24"/>
      <c r="AR12" s="24"/>
      <c r="AS12" s="28"/>
      <c r="AT12" s="28"/>
      <c r="AU12" s="28"/>
      <c r="AV12" s="28"/>
      <c r="AW12" s="28"/>
      <c r="AX12" s="671" t="str">
        <f>$CA12&amp;$CB12&amp;$CC12&amp;$CD12&amp;$CE12&amp;$CF12&amp;$CG12</f>
        <v/>
      </c>
      <c r="AY12" s="30"/>
      <c r="AZ12" s="30"/>
      <c r="BA12" s="30"/>
      <c r="BB12" s="30"/>
      <c r="BC12" s="30"/>
      <c r="BD12" s="30"/>
      <c r="BE12" s="30"/>
      <c r="BF12" s="30"/>
      <c r="BG12" s="9"/>
      <c r="BH12" s="9"/>
      <c r="BI12" s="9"/>
      <c r="BJ12" s="9"/>
      <c r="BX12" s="2"/>
      <c r="BY12" s="2"/>
      <c r="BZ12" s="2"/>
      <c r="CA12" s="31" t="str">
        <f>IF(CH12=1,"* Las consultas de 60 años NO DEBEN ser mayor que el total de Consultas entre 60-64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>IF(CJ12=1,"* Las consultas de 12 años NO DEBEN ser mayor que el total de Consultas entre 10-14 Años. ","")</f>
        <v/>
      </c>
      <c r="CD12" s="31" t="str">
        <f>IF(CK12=1,"* Las consultas de Pacientes en control PSCV NO DEBEN ser mayor que el total de Consultas. ","")</f>
        <v/>
      </c>
      <c r="CE12" s="31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1" t="str">
        <f>IF(AND(AU12="",D12&lt;&gt;0),"* No olvide digitar la población SENAME (Digite CEROS si no tiene). ",IF(D12&lt;AU12,"* La Población SENAME NO DEBE ser mayor al Total. ",""))</f>
        <v/>
      </c>
      <c r="CG12" s="31" t="str">
        <f>IF(AND(AV12="",D12&lt;&gt;0),"* No olvide digitar la población Migrante (Digite CEROS si no tiene). ",IF(D12&lt;AV12,"* La Población Migrante NO DEBE ser mayor al Total. ",""))</f>
        <v/>
      </c>
      <c r="CH12" s="32">
        <f>IF(AS12&gt;(AK12+AL12),1,0)</f>
        <v>0</v>
      </c>
      <c r="CI12" s="32">
        <f>IF(D12&lt;AT12,1,0)</f>
        <v>0</v>
      </c>
      <c r="CJ12" s="32">
        <f>IF((Y12+Z12)&lt;AQ12,1,0)</f>
        <v>0</v>
      </c>
      <c r="CK12" s="32">
        <f>IF(D12&lt;AW12,1,0)</f>
        <v>0</v>
      </c>
      <c r="CL12" s="32">
        <f>IF(AND(AR12="",D12&lt;&gt;0),1,IF(F12&lt;AR12,1,0))</f>
        <v>0</v>
      </c>
      <c r="CM12" s="32">
        <f>IF(AND(AU12="",D12&lt;&gt;0),1,IF(D12&lt;AU12,1,0))</f>
        <v>0</v>
      </c>
      <c r="CN12" s="32">
        <f>IF(AND(AV12="",D12&lt;&gt;0),1,IF(D12&lt;AV12,1,0))</f>
        <v>0</v>
      </c>
    </row>
    <row r="13" spans="1:98" ht="16.350000000000001" customHeight="1" x14ac:dyDescent="0.2">
      <c r="A13" s="3767" t="s">
        <v>35</v>
      </c>
      <c r="B13" s="3768"/>
      <c r="C13" s="3769"/>
      <c r="D13" s="2264">
        <f>SUM(E13+F13)</f>
        <v>0</v>
      </c>
      <c r="E13" s="2265">
        <f t="shared" si="0"/>
        <v>0</v>
      </c>
      <c r="F13" s="2266">
        <f>SUM(H13+J13+L13+N13+P13+R13+T13+V13+X13+Z13+AB13+AD13+AF13+AH13+AJ13+AL13+AN13+AP13)</f>
        <v>0</v>
      </c>
      <c r="G13" s="2267"/>
      <c r="H13" s="2268"/>
      <c r="I13" s="2267"/>
      <c r="J13" s="2268"/>
      <c r="K13" s="2267"/>
      <c r="L13" s="2268"/>
      <c r="M13" s="2267"/>
      <c r="N13" s="2268"/>
      <c r="O13" s="2267"/>
      <c r="P13" s="2268"/>
      <c r="Q13" s="2267"/>
      <c r="R13" s="2231"/>
      <c r="S13" s="2267"/>
      <c r="T13" s="2231"/>
      <c r="U13" s="2267"/>
      <c r="V13" s="2231"/>
      <c r="W13" s="2267"/>
      <c r="X13" s="2231"/>
      <c r="Y13" s="2267"/>
      <c r="Z13" s="2231"/>
      <c r="AA13" s="2267"/>
      <c r="AB13" s="2231"/>
      <c r="AC13" s="2267"/>
      <c r="AD13" s="2231"/>
      <c r="AE13" s="2267"/>
      <c r="AF13" s="2231"/>
      <c r="AG13" s="2267"/>
      <c r="AH13" s="2231"/>
      <c r="AI13" s="2267"/>
      <c r="AJ13" s="2231"/>
      <c r="AK13" s="2267"/>
      <c r="AL13" s="2231"/>
      <c r="AM13" s="2267"/>
      <c r="AN13" s="2231"/>
      <c r="AO13" s="2267"/>
      <c r="AP13" s="2232"/>
      <c r="AQ13" s="2268"/>
      <c r="AR13" s="2268"/>
      <c r="AS13" s="2234"/>
      <c r="AT13" s="2234"/>
      <c r="AU13" s="2234"/>
      <c r="AV13" s="2234"/>
      <c r="AW13" s="2234"/>
      <c r="AX13" s="671" t="str">
        <f t="shared" ref="AX13:AX15" si="2">$CA13&amp;$CB13&amp;$CC13&amp;$CD13&amp;$CE13&amp;$CF13&amp;$CG13</f>
        <v/>
      </c>
      <c r="AY13" s="30"/>
      <c r="AZ13" s="30"/>
      <c r="BA13" s="30"/>
      <c r="BB13" s="30"/>
      <c r="BC13" s="30"/>
      <c r="BD13" s="30"/>
      <c r="BE13" s="30"/>
      <c r="BF13" s="30"/>
      <c r="BG13" s="9"/>
      <c r="BH13" s="9"/>
      <c r="BI13" s="9"/>
      <c r="BJ13" s="9"/>
      <c r="BX13" s="2"/>
      <c r="BY13" s="2"/>
      <c r="BZ13" s="2"/>
      <c r="CA13" s="31" t="str">
        <f t="shared" ref="CA13:CA15" si="3">IF(CH13=1,"* Las consultas de 60 años NO DEBEN ser mayor que el total de Consultas entre 60-64 Años. ","")</f>
        <v/>
      </c>
      <c r="CB13" s="31" t="str">
        <f t="shared" si="1"/>
        <v/>
      </c>
      <c r="CC13" s="31" t="str">
        <f t="shared" ref="CC13:CC15" si="4">IF(CJ13=1,"* Las consultas de 12 años NO DEBEN ser mayor que el total de Consultas entre 10-14 Años. ","")</f>
        <v/>
      </c>
      <c r="CD13" s="31" t="str">
        <f t="shared" ref="CD13:CD15" si="5">IF(CK13=1,"* Las consultas de Pacientes en control PSCV NO DEBEN ser mayor que el total de Consultas. ","")</f>
        <v/>
      </c>
      <c r="CE13" s="31" t="str">
        <f t="shared" ref="CE13:CE15" si="6">IF(AND(AR13="",D13&lt;&gt;0),"* Recuerde que las Embarazadas deben ser incluídas en el ingreso por rango Etario (Digite CEROS si no tiene). ",IF(F13&lt;AR13,"* Las Embarazadas NO DEBEN ser mayor al total de mujeres. ",""))</f>
        <v/>
      </c>
      <c r="CF13" s="31" t="str">
        <f t="shared" ref="CF13:CF15" si="7">IF(AND(AU13="",D13&lt;&gt;0),"* No olvide digitar la población SENAME (Digite CEROS si no tiene). ",IF(D13&lt;AU13,"* La Población SENAME NO DEBE ser mayor al Total. ",""))</f>
        <v/>
      </c>
      <c r="CG13" s="31" t="str">
        <f t="shared" ref="CG13:CG15" si="8">IF(AND(AV13="",D13&lt;&gt;0),"* No olvide digitar la población Migrante (Digite CEROS si no tiene). ",IF(D13&lt;AV13,"* La Población Migrante NO DEBE ser mayor al Total. ",""))</f>
        <v/>
      </c>
      <c r="CH13" s="32">
        <f t="shared" ref="CH13:CH15" si="9">IF(AS13&gt;(AK13+AL13),1,0)</f>
        <v>0</v>
      </c>
      <c r="CI13" s="32">
        <f t="shared" ref="CI13:CI15" si="10">IF(D13&lt;AT13,1,0)</f>
        <v>0</v>
      </c>
      <c r="CJ13" s="32">
        <f t="shared" ref="CJ13:CJ15" si="11">IF((Y13+Z13)&lt;AQ13,1,0)</f>
        <v>0</v>
      </c>
      <c r="CK13" s="32">
        <f t="shared" ref="CK13:CK15" si="12">IF(D13&lt;AW13,1,0)</f>
        <v>0</v>
      </c>
      <c r="CL13" s="32">
        <f t="shared" ref="CL13:CL15" si="13">IF(AND(AR13="",D13&lt;&gt;0),1,IF(F13&lt;AR13,1,0))</f>
        <v>0</v>
      </c>
      <c r="CM13" s="32">
        <f>IF(AND(AH13="",D13&lt;&gt;0),1,IF(D13&lt;AH13,1,0))</f>
        <v>0</v>
      </c>
      <c r="CN13" s="32">
        <f t="shared" ref="CN13:CN15" si="14">IF(AND(AV13="",D13&lt;&gt;0),1,IF(D13&lt;AV13,1,0))</f>
        <v>0</v>
      </c>
    </row>
    <row r="14" spans="1:98" ht="16.350000000000001" customHeight="1" x14ac:dyDescent="0.2">
      <c r="A14" s="3767" t="s">
        <v>36</v>
      </c>
      <c r="B14" s="3768"/>
      <c r="C14" s="3769"/>
      <c r="D14" s="2264">
        <f>SUM(E14+F14)</f>
        <v>0</v>
      </c>
      <c r="E14" s="2265">
        <f t="shared" si="0"/>
        <v>0</v>
      </c>
      <c r="F14" s="2266">
        <f t="shared" si="0"/>
        <v>0</v>
      </c>
      <c r="G14" s="2267"/>
      <c r="H14" s="2268"/>
      <c r="I14" s="2267"/>
      <c r="J14" s="2268"/>
      <c r="K14" s="2267"/>
      <c r="L14" s="2268"/>
      <c r="M14" s="2267"/>
      <c r="N14" s="2231"/>
      <c r="O14" s="2267"/>
      <c r="P14" s="2231"/>
      <c r="Q14" s="2267"/>
      <c r="R14" s="2231"/>
      <c r="S14" s="2267"/>
      <c r="T14" s="2231"/>
      <c r="U14" s="2267"/>
      <c r="V14" s="2231"/>
      <c r="W14" s="2267"/>
      <c r="X14" s="2231"/>
      <c r="Y14" s="2267"/>
      <c r="Z14" s="2231"/>
      <c r="AA14" s="2267"/>
      <c r="AB14" s="2231"/>
      <c r="AC14" s="2267"/>
      <c r="AD14" s="2231"/>
      <c r="AE14" s="2267"/>
      <c r="AF14" s="2231"/>
      <c r="AG14" s="2267"/>
      <c r="AH14" s="2231"/>
      <c r="AI14" s="2267"/>
      <c r="AJ14" s="2231"/>
      <c r="AK14" s="2267"/>
      <c r="AL14" s="2231"/>
      <c r="AM14" s="2267"/>
      <c r="AN14" s="2231"/>
      <c r="AO14" s="2267"/>
      <c r="AP14" s="2232"/>
      <c r="AQ14" s="2268"/>
      <c r="AR14" s="2268"/>
      <c r="AS14" s="2234"/>
      <c r="AT14" s="2234"/>
      <c r="AU14" s="2234"/>
      <c r="AV14" s="2234"/>
      <c r="AW14" s="2234"/>
      <c r="AX14" s="671" t="str">
        <f t="shared" si="2"/>
        <v/>
      </c>
      <c r="AY14" s="30"/>
      <c r="AZ14" s="30"/>
      <c r="BA14" s="30"/>
      <c r="BB14" s="30"/>
      <c r="BC14" s="30"/>
      <c r="BD14" s="30"/>
      <c r="BE14" s="30"/>
      <c r="BF14" s="30"/>
      <c r="BG14" s="9"/>
      <c r="BH14" s="9"/>
      <c r="BI14" s="9"/>
      <c r="BJ14" s="9"/>
      <c r="BX14" s="2"/>
      <c r="BY14" s="2"/>
      <c r="BZ14" s="2"/>
      <c r="CA14" s="31" t="str">
        <f t="shared" si="3"/>
        <v/>
      </c>
      <c r="CB14" s="31" t="str">
        <f t="shared" si="1"/>
        <v/>
      </c>
      <c r="CC14" s="31" t="str">
        <f t="shared" si="4"/>
        <v/>
      </c>
      <c r="CD14" s="31" t="str">
        <f t="shared" si="5"/>
        <v/>
      </c>
      <c r="CE14" s="31" t="str">
        <f t="shared" si="6"/>
        <v/>
      </c>
      <c r="CF14" s="31" t="str">
        <f t="shared" si="7"/>
        <v/>
      </c>
      <c r="CG14" s="31" t="str">
        <f t="shared" si="8"/>
        <v/>
      </c>
      <c r="CH14" s="32">
        <f t="shared" si="9"/>
        <v>0</v>
      </c>
      <c r="CI14" s="32">
        <f t="shared" si="10"/>
        <v>0</v>
      </c>
      <c r="CJ14" s="32">
        <f t="shared" si="11"/>
        <v>0</v>
      </c>
      <c r="CK14" s="32">
        <f t="shared" si="12"/>
        <v>0</v>
      </c>
      <c r="CL14" s="32">
        <f t="shared" si="13"/>
        <v>0</v>
      </c>
      <c r="CM14" s="32">
        <f>IF(AND(AH14="",D14&lt;&gt;0),1,IF(D14&lt;AH14,1,0))</f>
        <v>0</v>
      </c>
      <c r="CN14" s="32">
        <f t="shared" si="14"/>
        <v>0</v>
      </c>
    </row>
    <row r="15" spans="1:98" ht="16.350000000000001" customHeight="1" x14ac:dyDescent="0.2">
      <c r="A15" s="3770" t="s">
        <v>37</v>
      </c>
      <c r="B15" s="3771"/>
      <c r="C15" s="3772"/>
      <c r="D15" s="2269">
        <f>SUM(E15+F15)</f>
        <v>0</v>
      </c>
      <c r="E15" s="2270">
        <f>SUM(G15+I15+K15+M15+O15+Q15+S15+U15+W15+Y15+AA15+AC15+AE15+AG15+AI15+AK15+AM15+AO15)</f>
        <v>0</v>
      </c>
      <c r="F15" s="2271">
        <f t="shared" si="0"/>
        <v>0</v>
      </c>
      <c r="G15" s="2272"/>
      <c r="H15" s="2273"/>
      <c r="I15" s="2272"/>
      <c r="J15" s="2273"/>
      <c r="K15" s="2272"/>
      <c r="L15" s="2273"/>
      <c r="M15" s="2272"/>
      <c r="N15" s="2240"/>
      <c r="O15" s="2272"/>
      <c r="P15" s="2240"/>
      <c r="Q15" s="2272"/>
      <c r="R15" s="2240"/>
      <c r="S15" s="2272"/>
      <c r="T15" s="2240"/>
      <c r="U15" s="2272"/>
      <c r="V15" s="2240"/>
      <c r="W15" s="2272"/>
      <c r="X15" s="2240"/>
      <c r="Y15" s="2272"/>
      <c r="Z15" s="2240"/>
      <c r="AA15" s="2272"/>
      <c r="AB15" s="2240"/>
      <c r="AC15" s="2272"/>
      <c r="AD15" s="2240"/>
      <c r="AE15" s="2272"/>
      <c r="AF15" s="2240"/>
      <c r="AG15" s="2272"/>
      <c r="AH15" s="2240"/>
      <c r="AI15" s="2272"/>
      <c r="AJ15" s="2240"/>
      <c r="AK15" s="2272"/>
      <c r="AL15" s="2240"/>
      <c r="AM15" s="2272"/>
      <c r="AN15" s="2240"/>
      <c r="AO15" s="2272"/>
      <c r="AP15" s="2241"/>
      <c r="AQ15" s="2273"/>
      <c r="AR15" s="2273"/>
      <c r="AS15" s="2243"/>
      <c r="AT15" s="2243"/>
      <c r="AU15" s="2243"/>
      <c r="AV15" s="2243"/>
      <c r="AW15" s="2243"/>
      <c r="AX15" s="671" t="str">
        <f t="shared" si="2"/>
        <v/>
      </c>
      <c r="AY15" s="30"/>
      <c r="AZ15" s="30"/>
      <c r="BA15" s="30"/>
      <c r="BB15" s="30"/>
      <c r="BC15" s="30"/>
      <c r="BD15" s="30"/>
      <c r="BE15" s="30"/>
      <c r="BF15" s="30"/>
      <c r="BG15" s="9"/>
      <c r="BH15" s="9"/>
      <c r="BI15" s="9"/>
      <c r="BJ15" s="9"/>
      <c r="BK15" s="9"/>
      <c r="BL15" s="9"/>
      <c r="BX15" s="2"/>
      <c r="BY15" s="2"/>
      <c r="BZ15" s="2"/>
      <c r="CA15" s="31" t="str">
        <f t="shared" si="3"/>
        <v/>
      </c>
      <c r="CB15" s="31" t="str">
        <f t="shared" si="1"/>
        <v/>
      </c>
      <c r="CC15" s="31" t="str">
        <f t="shared" si="4"/>
        <v/>
      </c>
      <c r="CD15" s="31" t="str">
        <f t="shared" si="5"/>
        <v/>
      </c>
      <c r="CE15" s="31" t="str">
        <f t="shared" si="6"/>
        <v/>
      </c>
      <c r="CF15" s="31" t="str">
        <f t="shared" si="7"/>
        <v/>
      </c>
      <c r="CG15" s="31" t="str">
        <f t="shared" si="8"/>
        <v/>
      </c>
      <c r="CH15" s="32">
        <f t="shared" si="9"/>
        <v>0</v>
      </c>
      <c r="CI15" s="32">
        <f t="shared" si="10"/>
        <v>0</v>
      </c>
      <c r="CJ15" s="32">
        <f t="shared" si="11"/>
        <v>0</v>
      </c>
      <c r="CK15" s="32">
        <f t="shared" si="12"/>
        <v>0</v>
      </c>
      <c r="CL15" s="32">
        <f t="shared" si="13"/>
        <v>0</v>
      </c>
      <c r="CM15" s="32">
        <f>IF(AND(AH15="",D15&lt;&gt;0),1,IF(D15&lt;AH15,1,0))</f>
        <v>0</v>
      </c>
      <c r="CN15" s="32">
        <f t="shared" si="14"/>
        <v>0</v>
      </c>
    </row>
    <row r="16" spans="1:98" ht="32.1" customHeight="1" x14ac:dyDescent="0.2">
      <c r="A16" s="49" t="s">
        <v>38</v>
      </c>
      <c r="B16" s="50"/>
      <c r="C16" s="50"/>
      <c r="D16" s="13"/>
      <c r="E16" s="13"/>
      <c r="F16" s="13"/>
      <c r="G16" s="2783"/>
      <c r="H16" s="2783"/>
      <c r="I16" s="13"/>
      <c r="J16" s="13"/>
      <c r="K16" s="13"/>
      <c r="L16" s="13"/>
      <c r="M16" s="13"/>
      <c r="N16" s="13"/>
      <c r="O16" s="13"/>
      <c r="P16" s="52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8" ht="33" customHeight="1" x14ac:dyDescent="0.2">
      <c r="A17" s="3356" t="s">
        <v>39</v>
      </c>
      <c r="B17" s="3944"/>
      <c r="C17" s="3358"/>
      <c r="D17" s="3655" t="s">
        <v>40</v>
      </c>
      <c r="E17" s="3653"/>
      <c r="F17" s="3654"/>
      <c r="G17" s="3534" t="s">
        <v>13</v>
      </c>
      <c r="H17" s="3535"/>
      <c r="I17" s="3654" t="s">
        <v>14</v>
      </c>
      <c r="J17" s="4022"/>
      <c r="K17" s="3655" t="s">
        <v>15</v>
      </c>
      <c r="L17" s="3654"/>
      <c r="M17" s="3654" t="s">
        <v>16</v>
      </c>
      <c r="N17" s="4022"/>
      <c r="O17" s="3655" t="s">
        <v>17</v>
      </c>
      <c r="P17" s="3654"/>
      <c r="Q17" s="3655" t="s">
        <v>18</v>
      </c>
      <c r="R17" s="3654"/>
      <c r="S17" s="3655" t="s">
        <v>19</v>
      </c>
      <c r="T17" s="3654"/>
      <c r="U17" s="3655" t="s">
        <v>20</v>
      </c>
      <c r="V17" s="3654"/>
      <c r="W17" s="3653" t="s">
        <v>21</v>
      </c>
      <c r="X17" s="3653"/>
      <c r="Y17" s="3655" t="s">
        <v>22</v>
      </c>
      <c r="Z17" s="3661"/>
      <c r="AA17" s="3653" t="s">
        <v>23</v>
      </c>
      <c r="AB17" s="3694"/>
      <c r="AC17" s="3655" t="s">
        <v>24</v>
      </c>
      <c r="AD17" s="3661"/>
      <c r="AE17" s="3653" t="s">
        <v>25</v>
      </c>
      <c r="AF17" s="3694"/>
      <c r="AG17" s="3655" t="s">
        <v>26</v>
      </c>
      <c r="AH17" s="3661"/>
      <c r="AI17" s="3653" t="s">
        <v>27</v>
      </c>
      <c r="AJ17" s="3694"/>
      <c r="AK17" s="3655" t="s">
        <v>28</v>
      </c>
      <c r="AL17" s="3661"/>
      <c r="AM17" s="3653" t="s">
        <v>29</v>
      </c>
      <c r="AN17" s="3661"/>
      <c r="AO17" s="3653" t="s">
        <v>30</v>
      </c>
      <c r="AP17" s="3689"/>
      <c r="AQ17" s="3463" t="s">
        <v>6</v>
      </c>
      <c r="AR17" s="3463" t="s">
        <v>7</v>
      </c>
      <c r="AS17" s="3342" t="s">
        <v>41</v>
      </c>
      <c r="AT17" s="3342" t="s">
        <v>8</v>
      </c>
      <c r="AU17" s="3342" t="s">
        <v>42</v>
      </c>
      <c r="AV17" s="3463" t="s">
        <v>298</v>
      </c>
      <c r="AW17" s="3533" t="s">
        <v>10</v>
      </c>
      <c r="AX17" s="3533" t="s">
        <v>11</v>
      </c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8" ht="44.25" customHeight="1" x14ac:dyDescent="0.2">
      <c r="A18" s="4009"/>
      <c r="B18" s="3170"/>
      <c r="C18" s="3987"/>
      <c r="D18" s="2756" t="s">
        <v>31</v>
      </c>
      <c r="E18" s="2784" t="s">
        <v>32</v>
      </c>
      <c r="F18" s="1198" t="s">
        <v>33</v>
      </c>
      <c r="G18" s="2756" t="s">
        <v>32</v>
      </c>
      <c r="H18" s="2053" t="s">
        <v>33</v>
      </c>
      <c r="I18" s="1861" t="s">
        <v>32</v>
      </c>
      <c r="J18" s="1198" t="s">
        <v>33</v>
      </c>
      <c r="K18" s="1861" t="s">
        <v>32</v>
      </c>
      <c r="L18" s="1693" t="s">
        <v>33</v>
      </c>
      <c r="M18" s="1861" t="s">
        <v>32</v>
      </c>
      <c r="N18" s="1198" t="s">
        <v>33</v>
      </c>
      <c r="O18" s="1861" t="s">
        <v>32</v>
      </c>
      <c r="P18" s="1198" t="s">
        <v>33</v>
      </c>
      <c r="Q18" s="1861" t="s">
        <v>32</v>
      </c>
      <c r="R18" s="1198" t="s">
        <v>33</v>
      </c>
      <c r="S18" s="1861" t="s">
        <v>32</v>
      </c>
      <c r="T18" s="1198" t="s">
        <v>33</v>
      </c>
      <c r="U18" s="2756" t="s">
        <v>32</v>
      </c>
      <c r="V18" s="2053" t="s">
        <v>33</v>
      </c>
      <c r="W18" s="2048" t="s">
        <v>32</v>
      </c>
      <c r="X18" s="2054" t="s">
        <v>33</v>
      </c>
      <c r="Y18" s="2756" t="s">
        <v>32</v>
      </c>
      <c r="Z18" s="2053" t="s">
        <v>33</v>
      </c>
      <c r="AA18" s="2048" t="s">
        <v>32</v>
      </c>
      <c r="AB18" s="2054" t="s">
        <v>33</v>
      </c>
      <c r="AC18" s="2756" t="s">
        <v>32</v>
      </c>
      <c r="AD18" s="2053" t="s">
        <v>33</v>
      </c>
      <c r="AE18" s="2048" t="s">
        <v>32</v>
      </c>
      <c r="AF18" s="2054" t="s">
        <v>33</v>
      </c>
      <c r="AG18" s="2756" t="s">
        <v>32</v>
      </c>
      <c r="AH18" s="2053" t="s">
        <v>33</v>
      </c>
      <c r="AI18" s="2048" t="s">
        <v>32</v>
      </c>
      <c r="AJ18" s="2054" t="s">
        <v>33</v>
      </c>
      <c r="AK18" s="2756" t="s">
        <v>32</v>
      </c>
      <c r="AL18" s="2053" t="s">
        <v>33</v>
      </c>
      <c r="AM18" s="2048" t="s">
        <v>32</v>
      </c>
      <c r="AN18" s="2053" t="s">
        <v>33</v>
      </c>
      <c r="AO18" s="2048" t="s">
        <v>32</v>
      </c>
      <c r="AP18" s="2055" t="s">
        <v>33</v>
      </c>
      <c r="AQ18" s="2961"/>
      <c r="AR18" s="3119"/>
      <c r="AS18" s="3537"/>
      <c r="AT18" s="3537"/>
      <c r="AU18" s="3537"/>
      <c r="AV18" s="4008"/>
      <c r="AW18" s="3708"/>
      <c r="AX18" s="3708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8" ht="16.350000000000001" customHeight="1" x14ac:dyDescent="0.2">
      <c r="A19" s="4025" t="s">
        <v>43</v>
      </c>
      <c r="B19" s="3003"/>
      <c r="C19" s="3131"/>
      <c r="D19" s="2785">
        <f>SUM(E19+F19)</f>
        <v>0</v>
      </c>
      <c r="E19" s="21">
        <f>SUM(G19+I19+K19+M19+O19+Q19+S19+U19+W19+Y19+AA19+AC19+AE19+AG19+AI19+AK19+AM19+AO19)</f>
        <v>0</v>
      </c>
      <c r="F19" s="22">
        <f>SUM(H19+J19+L19+N19+P19+R19+T19+V19+X19+Z19+AB19+AD19+AF19+AH19+AJ19+AL19+AN19+AP19)</f>
        <v>0</v>
      </c>
      <c r="G19" s="2782"/>
      <c r="H19" s="60"/>
      <c r="I19" s="2782"/>
      <c r="J19" s="2786"/>
      <c r="K19" s="2782"/>
      <c r="L19" s="60"/>
      <c r="M19" s="2782"/>
      <c r="N19" s="2786"/>
      <c r="O19" s="2782"/>
      <c r="P19" s="60"/>
      <c r="Q19" s="2782"/>
      <c r="R19" s="60"/>
      <c r="S19" s="2782"/>
      <c r="T19" s="60"/>
      <c r="U19" s="2782"/>
      <c r="V19" s="60"/>
      <c r="W19" s="2787"/>
      <c r="X19" s="63"/>
      <c r="Y19" s="2782"/>
      <c r="Z19" s="60"/>
      <c r="AA19" s="2787"/>
      <c r="AB19" s="63"/>
      <c r="AC19" s="2782"/>
      <c r="AD19" s="60"/>
      <c r="AE19" s="2787"/>
      <c r="AF19" s="63"/>
      <c r="AG19" s="2782"/>
      <c r="AH19" s="60"/>
      <c r="AI19" s="2787"/>
      <c r="AJ19" s="63"/>
      <c r="AK19" s="2782"/>
      <c r="AL19" s="60"/>
      <c r="AM19" s="2787"/>
      <c r="AN19" s="60"/>
      <c r="AO19" s="2787"/>
      <c r="AP19" s="64"/>
      <c r="AQ19" s="2788"/>
      <c r="AR19" s="2786"/>
      <c r="AS19" s="2789"/>
      <c r="AT19" s="2789"/>
      <c r="AU19" s="2789"/>
      <c r="AV19" s="2789"/>
      <c r="AW19" s="2789"/>
      <c r="AX19" s="2789"/>
      <c r="AY19" s="671" t="str">
        <f>$CA19&amp;$CB19&amp;$CC19&amp;$CD19&amp;$CE19&amp;$CF19&amp;$CG19</f>
        <v/>
      </c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4"/>
      <c r="BV19" s="4"/>
      <c r="BW19" s="4"/>
      <c r="CA19" s="31" t="str">
        <f>IF(CH19=1,"* Las consultas de 12 años NO DEBEN ser mayor que el total de Consultas entre 10-14 Años. ","")</f>
        <v/>
      </c>
      <c r="CB19" s="31" t="str">
        <f>IF(CI19=1,"* Las consultas de 60 años NO DEBEN ser mayor que el total de Consultas entre 60-64 Años. ","")</f>
        <v/>
      </c>
      <c r="CC19" s="31" t="str">
        <f>IF(CJ19=1,"* Las actividades de usuarios en situación de discapacidad NO DEBEN superar el total. ","")</f>
        <v/>
      </c>
      <c r="CD19" s="31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E19" s="31" t="str">
        <f>IF(AND(AS19="",D19&lt;&gt;0),"* No olvide digitar la columna Beneficiarios (Digite CEROS si no tiene). ",IF(D19&lt;AS19,"* El número de Beneficiarios NO DEBE ser mayor que el Total. ",""))</f>
        <v/>
      </c>
      <c r="CF19" s="31" t="str">
        <f>IF(AND(AW19="",D19&lt;&gt;0),"* No olvide digitar la Población SENAME (Digite CEROS si no tiene). ",IF(D19&lt;AW19,"* La Población SENAME NO DEBE ser mayor al Total. ",""))</f>
        <v/>
      </c>
      <c r="CG19" s="31" t="str">
        <f>IF(AND(AX19="",D19&lt;&gt;0),"* No olvide digitar la Población Migrante (Digite CEROS si no tiene). ",IF(D19&lt;AX19,"* La Población Migrante NO DEBE superar el Total. ",""))</f>
        <v/>
      </c>
      <c r="CH19" s="32">
        <f>IF(AQ19&gt;(Y19+Z19),1,0)</f>
        <v>0</v>
      </c>
      <c r="CI19" s="32">
        <f>IF(AT19&gt;(AK19+AL19),1,0)</f>
        <v>0</v>
      </c>
      <c r="CJ19" s="32">
        <f>IF(D19&lt;AV19,1,0)</f>
        <v>0</v>
      </c>
      <c r="CK19" s="32">
        <f>IF(AND(AR19="",D19&lt;&gt;0),1,IF(F19&lt;AR19,1,0))</f>
        <v>0</v>
      </c>
      <c r="CL19" s="32">
        <f>IF(AND(AS19="",D19&lt;&gt;0),1,IF(D19&lt;AS19,1,0))</f>
        <v>0</v>
      </c>
      <c r="CM19" s="32">
        <f>IF(AND(AW19="",D19&lt;&gt;0),1,IF(D19&lt;AW19,1,0))</f>
        <v>0</v>
      </c>
      <c r="CN19" s="32">
        <f>IF(AND(AX19="",D19&lt;&gt;0),1,IF(D19&lt;AX19,1,0))</f>
        <v>0</v>
      </c>
    </row>
    <row r="20" spans="1:98" ht="16.350000000000001" customHeight="1" x14ac:dyDescent="0.2">
      <c r="A20" s="3720" t="s">
        <v>44</v>
      </c>
      <c r="B20" s="3721"/>
      <c r="C20" s="3722"/>
      <c r="D20" s="2279">
        <f t="shared" ref="D20:D35" si="15">SUM(E20+F20)</f>
        <v>0</v>
      </c>
      <c r="E20" s="2265">
        <f>SUM(U20+W20+Y20+AA20+AC20+AE20+AG20+AI20+AK20+AM20+AO20)</f>
        <v>0</v>
      </c>
      <c r="F20" s="2266">
        <f>SUM(V20+X20+Z20+AB20+AD20+AF20+AH20+AJ20+AL20+AN20+AP20)</f>
        <v>0</v>
      </c>
      <c r="G20" s="2280"/>
      <c r="H20" s="2281"/>
      <c r="I20" s="2280"/>
      <c r="J20" s="2282"/>
      <c r="K20" s="2280"/>
      <c r="L20" s="2281"/>
      <c r="M20" s="2280"/>
      <c r="N20" s="2282"/>
      <c r="O20" s="2280"/>
      <c r="P20" s="2281"/>
      <c r="Q20" s="2280"/>
      <c r="R20" s="2281"/>
      <c r="S20" s="2280"/>
      <c r="T20" s="2281"/>
      <c r="U20" s="2267"/>
      <c r="V20" s="2231"/>
      <c r="W20" s="2230"/>
      <c r="X20" s="2283"/>
      <c r="Y20" s="2267"/>
      <c r="Z20" s="2231"/>
      <c r="AA20" s="2230"/>
      <c r="AB20" s="2283"/>
      <c r="AC20" s="2267"/>
      <c r="AD20" s="2231"/>
      <c r="AE20" s="2230"/>
      <c r="AF20" s="2283"/>
      <c r="AG20" s="2267"/>
      <c r="AH20" s="2231"/>
      <c r="AI20" s="2230"/>
      <c r="AJ20" s="2283"/>
      <c r="AK20" s="2267"/>
      <c r="AL20" s="2231"/>
      <c r="AM20" s="2230"/>
      <c r="AN20" s="2231"/>
      <c r="AO20" s="2230"/>
      <c r="AP20" s="2232"/>
      <c r="AQ20" s="2284"/>
      <c r="AR20" s="2268"/>
      <c r="AS20" s="2285"/>
      <c r="AT20" s="2285"/>
      <c r="AU20" s="2285"/>
      <c r="AV20" s="2285"/>
      <c r="AW20" s="2285"/>
      <c r="AX20" s="2285"/>
      <c r="AY20" s="671" t="str">
        <f t="shared" ref="AY20:AY35" si="16">$CA20&amp;$CB20&amp;$CC20&amp;$CD20&amp;$CE20&amp;$CF20&amp;$CG20</f>
        <v/>
      </c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4"/>
      <c r="BV20" s="4"/>
      <c r="BW20" s="4"/>
      <c r="CA20" s="31" t="str">
        <f t="shared" ref="CA20:CA35" si="17">IF(CH20=1,"* Las consultas de 12 años NO DEBEN ser mayor que el total de Consultas entre 10-14 Años. ","")</f>
        <v/>
      </c>
      <c r="CB20" s="31" t="str">
        <f t="shared" ref="CB20:CB35" si="18">IF(CI20=1,"* Las consultas de 60 años NO DEBEN ser mayor que el total de Consultas entre 60-64 Años. ","")</f>
        <v/>
      </c>
      <c r="CC20" s="31" t="str">
        <f t="shared" ref="CC20:CC35" si="19">IF(CJ20=1,"* Las actividades de usuarios en situación de discapacidad NO DEBEN superar el total. ","")</f>
        <v/>
      </c>
      <c r="CD20" s="31" t="str">
        <f t="shared" ref="CD20:CD35" si="20">IF(AND(AR20="",D20&lt;&gt;0),"* Recuerde que las Embarazadas deben ser incluídas en el ingreso por rango Etario (Digite CEROS si no tiene). ",IF(F20&lt;AR20,"* Las Embarazadas NO DEBEN ser mayor al total de mujeres. ",""))</f>
        <v/>
      </c>
      <c r="CE20" s="31" t="str">
        <f t="shared" ref="CE20:CE35" si="21">IF(AND(AS20="",D20&lt;&gt;0),"* No olvide digitar la columna Beneficiarios (Digite CEROS si no tiene). ",IF(D20&lt;AS20,"* El número de Beneficiarios NO DEBE ser mayor que el Total. ",""))</f>
        <v/>
      </c>
      <c r="CF20" s="31" t="str">
        <f t="shared" ref="CF20:CF35" si="22">IF(AND(AW20="",D20&lt;&gt;0),"* No olvide digitar la Población SENAME (Digite CEROS si no tiene). ",IF(D20&lt;AW20,"* La Población SENAME NO DEBE ser mayor al Total. ",""))</f>
        <v/>
      </c>
      <c r="CG20" s="31" t="str">
        <f t="shared" ref="CG20:CG35" si="23">IF(AND(AX20="",D20&lt;&gt;0),"* No olvide digitar la Población Migrante (Digite CEROS si no tiene). ",IF(D20&lt;AX20,"* La Población Migrante NO DEBE superar el Total. ",""))</f>
        <v/>
      </c>
      <c r="CH20" s="32">
        <f t="shared" ref="CH20:CH35" si="24">IF(AQ20&gt;(Y20+Z20),1,0)</f>
        <v>0</v>
      </c>
      <c r="CI20" s="32">
        <f t="shared" ref="CI20:CI35" si="25">IF(AT20&gt;(AK20+AL20),1,0)</f>
        <v>0</v>
      </c>
      <c r="CJ20" s="32">
        <f t="shared" ref="CJ20:CJ35" si="26">IF(D20&lt;AV20,1,0)</f>
        <v>0</v>
      </c>
      <c r="CK20" s="32">
        <f t="shared" ref="CK20:CK35" si="27">IF(AND(AR20="",D20&lt;&gt;0),1,IF(F20&lt;AR20,1,0))</f>
        <v>0</v>
      </c>
      <c r="CL20" s="32">
        <f t="shared" ref="CL20:CL35" si="28">IF(AND(AS20="",D20&lt;&gt;0),1,IF(D20&lt;AS20,1,0))</f>
        <v>0</v>
      </c>
      <c r="CM20" s="32">
        <f t="shared" ref="CM20:CM35" si="29">IF(AND(AW20="",D20&lt;&gt;0),1,IF(D20&lt;AW20,1,0))</f>
        <v>0</v>
      </c>
      <c r="CN20" s="32">
        <f t="shared" ref="CN20:CN35" si="30">IF(AND(AX20="",D20&lt;&gt;0),1,IF(D20&lt;AX20,1,0))</f>
        <v>0</v>
      </c>
    </row>
    <row r="21" spans="1:98" ht="16.350000000000001" customHeight="1" x14ac:dyDescent="0.2">
      <c r="A21" s="3618" t="s">
        <v>45</v>
      </c>
      <c r="B21" s="3619"/>
      <c r="C21" s="3620"/>
      <c r="D21" s="2279">
        <f t="shared" si="15"/>
        <v>0</v>
      </c>
      <c r="E21" s="2265">
        <f t="shared" ref="E21:F23" si="31">SUM(G21+I21+K21+M21+O21+Q21+S21+U21+W21+Y21+AA21+AC21+AE21+AG21+AI21+AK21+AM21+AO21)</f>
        <v>0</v>
      </c>
      <c r="F21" s="2266">
        <f t="shared" si="31"/>
        <v>0</v>
      </c>
      <c r="G21" s="2267"/>
      <c r="H21" s="2231"/>
      <c r="I21" s="2267"/>
      <c r="J21" s="2268"/>
      <c r="K21" s="2267"/>
      <c r="L21" s="2231"/>
      <c r="M21" s="2267"/>
      <c r="N21" s="2268"/>
      <c r="O21" s="2267"/>
      <c r="P21" s="2231"/>
      <c r="Q21" s="2267"/>
      <c r="R21" s="2231"/>
      <c r="S21" s="2267"/>
      <c r="T21" s="2231"/>
      <c r="U21" s="2267"/>
      <c r="V21" s="2231"/>
      <c r="W21" s="2230"/>
      <c r="X21" s="2283"/>
      <c r="Y21" s="2267"/>
      <c r="Z21" s="2231"/>
      <c r="AA21" s="2230"/>
      <c r="AB21" s="2283"/>
      <c r="AC21" s="2267"/>
      <c r="AD21" s="2231"/>
      <c r="AE21" s="2230"/>
      <c r="AF21" s="2283"/>
      <c r="AG21" s="2267"/>
      <c r="AH21" s="2231"/>
      <c r="AI21" s="2230"/>
      <c r="AJ21" s="2283"/>
      <c r="AK21" s="2267"/>
      <c r="AL21" s="2231"/>
      <c r="AM21" s="2230"/>
      <c r="AN21" s="2231"/>
      <c r="AO21" s="2230"/>
      <c r="AP21" s="2232"/>
      <c r="AQ21" s="2284"/>
      <c r="AR21" s="2268"/>
      <c r="AS21" s="2285"/>
      <c r="AT21" s="2285"/>
      <c r="AU21" s="2285"/>
      <c r="AV21" s="2285"/>
      <c r="AW21" s="2285"/>
      <c r="AX21" s="2285"/>
      <c r="AY21" s="671" t="str">
        <f t="shared" si="16"/>
        <v/>
      </c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4"/>
      <c r="BV21" s="4"/>
      <c r="BW21" s="4"/>
      <c r="BX21" s="71"/>
      <c r="BY21" s="71"/>
      <c r="BZ21" s="71"/>
      <c r="CA21" s="31" t="str">
        <f t="shared" si="17"/>
        <v/>
      </c>
      <c r="CB21" s="31" t="str">
        <f t="shared" si="18"/>
        <v/>
      </c>
      <c r="CC21" s="31" t="str">
        <f t="shared" si="19"/>
        <v/>
      </c>
      <c r="CD21" s="31" t="str">
        <f t="shared" si="20"/>
        <v/>
      </c>
      <c r="CE21" s="31" t="str">
        <f t="shared" si="21"/>
        <v/>
      </c>
      <c r="CF21" s="31" t="str">
        <f t="shared" si="22"/>
        <v/>
      </c>
      <c r="CG21" s="31" t="str">
        <f t="shared" si="23"/>
        <v/>
      </c>
      <c r="CH21" s="32">
        <f t="shared" si="24"/>
        <v>0</v>
      </c>
      <c r="CI21" s="32">
        <f t="shared" si="25"/>
        <v>0</v>
      </c>
      <c r="CJ21" s="32">
        <f t="shared" si="26"/>
        <v>0</v>
      </c>
      <c r="CK21" s="32">
        <f t="shared" si="27"/>
        <v>0</v>
      </c>
      <c r="CL21" s="32">
        <f t="shared" si="28"/>
        <v>0</v>
      </c>
      <c r="CM21" s="32">
        <f t="shared" si="29"/>
        <v>0</v>
      </c>
      <c r="CN21" s="32">
        <f t="shared" si="30"/>
        <v>0</v>
      </c>
      <c r="CO21" s="72"/>
      <c r="CP21" s="72"/>
      <c r="CQ21" s="72"/>
    </row>
    <row r="22" spans="1:98" ht="16.350000000000001" customHeight="1" x14ac:dyDescent="0.2">
      <c r="A22" s="3618" t="s">
        <v>46</v>
      </c>
      <c r="B22" s="3619"/>
      <c r="C22" s="3620"/>
      <c r="D22" s="2279">
        <f t="shared" si="15"/>
        <v>4</v>
      </c>
      <c r="E22" s="2265">
        <f t="shared" si="31"/>
        <v>4</v>
      </c>
      <c r="F22" s="2266">
        <f t="shared" si="31"/>
        <v>0</v>
      </c>
      <c r="G22" s="2267">
        <v>0</v>
      </c>
      <c r="H22" s="2231">
        <v>0</v>
      </c>
      <c r="I22" s="2267">
        <v>0</v>
      </c>
      <c r="J22" s="2268">
        <v>0</v>
      </c>
      <c r="K22" s="2267">
        <v>0</v>
      </c>
      <c r="L22" s="2231">
        <v>0</v>
      </c>
      <c r="M22" s="2267">
        <v>0</v>
      </c>
      <c r="N22" s="2268">
        <v>0</v>
      </c>
      <c r="O22" s="2267">
        <v>0</v>
      </c>
      <c r="P22" s="2231">
        <v>0</v>
      </c>
      <c r="Q22" s="2267">
        <v>0</v>
      </c>
      <c r="R22" s="2231">
        <v>0</v>
      </c>
      <c r="S22" s="2267">
        <v>0</v>
      </c>
      <c r="T22" s="2231">
        <v>0</v>
      </c>
      <c r="U22" s="2267">
        <v>0</v>
      </c>
      <c r="V22" s="2231">
        <v>0</v>
      </c>
      <c r="W22" s="2230">
        <v>0</v>
      </c>
      <c r="X22" s="2283">
        <v>0</v>
      </c>
      <c r="Y22" s="2267">
        <v>4</v>
      </c>
      <c r="Z22" s="2231">
        <v>0</v>
      </c>
      <c r="AA22" s="2230">
        <v>0</v>
      </c>
      <c r="AB22" s="2283">
        <v>0</v>
      </c>
      <c r="AC22" s="2267">
        <v>0</v>
      </c>
      <c r="AD22" s="2231">
        <v>0</v>
      </c>
      <c r="AE22" s="2230">
        <v>0</v>
      </c>
      <c r="AF22" s="2283">
        <v>0</v>
      </c>
      <c r="AG22" s="2267">
        <v>0</v>
      </c>
      <c r="AH22" s="2231">
        <v>0</v>
      </c>
      <c r="AI22" s="2230">
        <v>0</v>
      </c>
      <c r="AJ22" s="2283">
        <v>0</v>
      </c>
      <c r="AK22" s="2267">
        <v>0</v>
      </c>
      <c r="AL22" s="2231">
        <v>0</v>
      </c>
      <c r="AM22" s="2230">
        <v>0</v>
      </c>
      <c r="AN22" s="2231">
        <v>0</v>
      </c>
      <c r="AO22" s="2230">
        <v>0</v>
      </c>
      <c r="AP22" s="2232">
        <v>0</v>
      </c>
      <c r="AQ22" s="2284"/>
      <c r="AR22" s="2268">
        <v>0</v>
      </c>
      <c r="AS22" s="2285">
        <v>4</v>
      </c>
      <c r="AT22" s="2285">
        <v>0</v>
      </c>
      <c r="AU22" s="2285">
        <v>0</v>
      </c>
      <c r="AV22" s="2285">
        <v>0</v>
      </c>
      <c r="AW22" s="2285">
        <v>0</v>
      </c>
      <c r="AX22" s="2285">
        <v>0</v>
      </c>
      <c r="AY22" s="671" t="str">
        <f t="shared" si="16"/>
        <v/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4"/>
      <c r="BV22" s="4"/>
      <c r="BW22" s="4"/>
      <c r="CA22" s="31" t="str">
        <f t="shared" si="17"/>
        <v/>
      </c>
      <c r="CB22" s="31" t="str">
        <f t="shared" si="18"/>
        <v/>
      </c>
      <c r="CC22" s="31" t="str">
        <f t="shared" si="19"/>
        <v/>
      </c>
      <c r="CD22" s="31" t="str">
        <f t="shared" si="20"/>
        <v/>
      </c>
      <c r="CE22" s="31" t="str">
        <f t="shared" si="21"/>
        <v/>
      </c>
      <c r="CF22" s="31" t="str">
        <f t="shared" si="22"/>
        <v/>
      </c>
      <c r="CG22" s="31" t="str">
        <f t="shared" si="23"/>
        <v/>
      </c>
      <c r="CH22" s="32">
        <f t="shared" si="24"/>
        <v>0</v>
      </c>
      <c r="CI22" s="32">
        <f t="shared" si="25"/>
        <v>0</v>
      </c>
      <c r="CJ22" s="32">
        <f t="shared" si="26"/>
        <v>0</v>
      </c>
      <c r="CK22" s="32">
        <f t="shared" si="27"/>
        <v>0</v>
      </c>
      <c r="CL22" s="32">
        <f t="shared" si="28"/>
        <v>0</v>
      </c>
      <c r="CM22" s="32">
        <f t="shared" si="29"/>
        <v>0</v>
      </c>
      <c r="CN22" s="32">
        <f t="shared" si="30"/>
        <v>0</v>
      </c>
    </row>
    <row r="23" spans="1:98" ht="16.350000000000001" customHeight="1" x14ac:dyDescent="0.2">
      <c r="A23" s="3618" t="s">
        <v>47</v>
      </c>
      <c r="B23" s="3619"/>
      <c r="C23" s="3620"/>
      <c r="D23" s="2279">
        <f t="shared" si="15"/>
        <v>0</v>
      </c>
      <c r="E23" s="2265">
        <f t="shared" si="31"/>
        <v>0</v>
      </c>
      <c r="F23" s="2266">
        <f t="shared" si="31"/>
        <v>0</v>
      </c>
      <c r="G23" s="2267">
        <v>0</v>
      </c>
      <c r="H23" s="2231">
        <v>0</v>
      </c>
      <c r="I23" s="2267">
        <v>0</v>
      </c>
      <c r="J23" s="2268">
        <v>0</v>
      </c>
      <c r="K23" s="2267">
        <v>0</v>
      </c>
      <c r="L23" s="2231">
        <v>0</v>
      </c>
      <c r="M23" s="2267">
        <v>0</v>
      </c>
      <c r="N23" s="2268">
        <v>0</v>
      </c>
      <c r="O23" s="2267">
        <v>0</v>
      </c>
      <c r="P23" s="2231">
        <v>0</v>
      </c>
      <c r="Q23" s="2267">
        <v>0</v>
      </c>
      <c r="R23" s="2231">
        <v>0</v>
      </c>
      <c r="S23" s="2267">
        <v>0</v>
      </c>
      <c r="T23" s="2231">
        <v>0</v>
      </c>
      <c r="U23" s="2267">
        <v>0</v>
      </c>
      <c r="V23" s="2231">
        <v>0</v>
      </c>
      <c r="W23" s="2230">
        <v>0</v>
      </c>
      <c r="X23" s="2283">
        <v>0</v>
      </c>
      <c r="Y23" s="2267">
        <v>0</v>
      </c>
      <c r="Z23" s="2231">
        <v>0</v>
      </c>
      <c r="AA23" s="2230">
        <v>0</v>
      </c>
      <c r="AB23" s="2283">
        <v>0</v>
      </c>
      <c r="AC23" s="2267">
        <v>0</v>
      </c>
      <c r="AD23" s="2231">
        <v>0</v>
      </c>
      <c r="AE23" s="2230">
        <v>0</v>
      </c>
      <c r="AF23" s="2283">
        <v>0</v>
      </c>
      <c r="AG23" s="2267">
        <v>0</v>
      </c>
      <c r="AH23" s="2231">
        <v>0</v>
      </c>
      <c r="AI23" s="2230">
        <v>0</v>
      </c>
      <c r="AJ23" s="2283">
        <v>0</v>
      </c>
      <c r="AK23" s="2267">
        <v>0</v>
      </c>
      <c r="AL23" s="2231">
        <v>0</v>
      </c>
      <c r="AM23" s="2230">
        <v>0</v>
      </c>
      <c r="AN23" s="2231">
        <v>0</v>
      </c>
      <c r="AO23" s="2230">
        <v>0</v>
      </c>
      <c r="AP23" s="2232">
        <v>0</v>
      </c>
      <c r="AQ23" s="2284"/>
      <c r="AR23" s="2268"/>
      <c r="AS23" s="2285"/>
      <c r="AT23" s="2285"/>
      <c r="AU23" s="2285"/>
      <c r="AV23" s="2285"/>
      <c r="AW23" s="2285"/>
      <c r="AX23" s="2285"/>
      <c r="AY23" s="671" t="str">
        <f t="shared" si="16"/>
        <v/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4"/>
      <c r="BV23" s="4"/>
      <c r="BW23" s="4"/>
      <c r="CA23" s="31" t="str">
        <f t="shared" si="17"/>
        <v/>
      </c>
      <c r="CB23" s="31" t="str">
        <f t="shared" si="18"/>
        <v/>
      </c>
      <c r="CC23" s="31" t="str">
        <f t="shared" si="19"/>
        <v/>
      </c>
      <c r="CD23" s="31" t="str">
        <f t="shared" si="20"/>
        <v/>
      </c>
      <c r="CE23" s="31" t="str">
        <f t="shared" si="21"/>
        <v/>
      </c>
      <c r="CF23" s="31" t="str">
        <f t="shared" si="22"/>
        <v/>
      </c>
      <c r="CG23" s="31" t="str">
        <f t="shared" si="23"/>
        <v/>
      </c>
      <c r="CH23" s="32">
        <f t="shared" si="24"/>
        <v>0</v>
      </c>
      <c r="CI23" s="32">
        <f t="shared" si="25"/>
        <v>0</v>
      </c>
      <c r="CJ23" s="32">
        <f t="shared" si="26"/>
        <v>0</v>
      </c>
      <c r="CK23" s="32">
        <f t="shared" si="27"/>
        <v>0</v>
      </c>
      <c r="CL23" s="32">
        <f t="shared" si="28"/>
        <v>0</v>
      </c>
      <c r="CM23" s="32">
        <f t="shared" si="29"/>
        <v>0</v>
      </c>
      <c r="CN23" s="32">
        <f t="shared" si="30"/>
        <v>0</v>
      </c>
    </row>
    <row r="24" spans="1:98" ht="16.350000000000001" customHeight="1" x14ac:dyDescent="0.2">
      <c r="A24" s="3618" t="s">
        <v>48</v>
      </c>
      <c r="B24" s="3619"/>
      <c r="C24" s="3620"/>
      <c r="D24" s="2279">
        <f t="shared" si="15"/>
        <v>0</v>
      </c>
      <c r="E24" s="2265">
        <f t="shared" ref="E24:F31" si="32">SUM(G24+I24+K24+M24+O24+Q24+S24+U24+W24+Y24+AA24+AC24+AE24+AG24+AI24+AK24+AM24+AO24)</f>
        <v>0</v>
      </c>
      <c r="F24" s="2266">
        <f t="shared" si="32"/>
        <v>0</v>
      </c>
      <c r="G24" s="2267"/>
      <c r="H24" s="2231"/>
      <c r="I24" s="2267"/>
      <c r="J24" s="2268"/>
      <c r="K24" s="2267"/>
      <c r="L24" s="2231"/>
      <c r="M24" s="2267"/>
      <c r="N24" s="2268"/>
      <c r="O24" s="2267"/>
      <c r="P24" s="2231"/>
      <c r="Q24" s="2267"/>
      <c r="R24" s="2231"/>
      <c r="S24" s="2267"/>
      <c r="T24" s="2231"/>
      <c r="U24" s="2267"/>
      <c r="V24" s="2231"/>
      <c r="W24" s="2230"/>
      <c r="X24" s="2283"/>
      <c r="Y24" s="2267"/>
      <c r="Z24" s="2231"/>
      <c r="AA24" s="2230"/>
      <c r="AB24" s="2283"/>
      <c r="AC24" s="2267"/>
      <c r="AD24" s="2231"/>
      <c r="AE24" s="2230"/>
      <c r="AF24" s="2283"/>
      <c r="AG24" s="2267"/>
      <c r="AH24" s="2231"/>
      <c r="AI24" s="2230"/>
      <c r="AJ24" s="2283"/>
      <c r="AK24" s="2267"/>
      <c r="AL24" s="2231"/>
      <c r="AM24" s="2230"/>
      <c r="AN24" s="2231"/>
      <c r="AO24" s="2230"/>
      <c r="AP24" s="2232"/>
      <c r="AQ24" s="2284"/>
      <c r="AR24" s="2268"/>
      <c r="AS24" s="2285"/>
      <c r="AT24" s="2285"/>
      <c r="AU24" s="2285"/>
      <c r="AV24" s="2285"/>
      <c r="AW24" s="2285"/>
      <c r="AX24" s="2285"/>
      <c r="AY24" s="671" t="str">
        <f t="shared" si="16"/>
        <v/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4"/>
      <c r="BV24" s="4"/>
      <c r="BW24" s="4"/>
      <c r="CA24" s="31" t="str">
        <f t="shared" si="17"/>
        <v/>
      </c>
      <c r="CB24" s="31" t="str">
        <f t="shared" si="18"/>
        <v/>
      </c>
      <c r="CC24" s="31" t="str">
        <f t="shared" si="19"/>
        <v/>
      </c>
      <c r="CD24" s="31" t="str">
        <f t="shared" si="20"/>
        <v/>
      </c>
      <c r="CE24" s="31" t="str">
        <f t="shared" si="21"/>
        <v/>
      </c>
      <c r="CF24" s="31" t="str">
        <f t="shared" si="22"/>
        <v/>
      </c>
      <c r="CG24" s="31" t="str">
        <f t="shared" si="23"/>
        <v/>
      </c>
      <c r="CH24" s="32">
        <f t="shared" si="24"/>
        <v>0</v>
      </c>
      <c r="CI24" s="32">
        <f t="shared" si="25"/>
        <v>0</v>
      </c>
      <c r="CJ24" s="32">
        <f t="shared" si="26"/>
        <v>0</v>
      </c>
      <c r="CK24" s="32">
        <f t="shared" si="27"/>
        <v>0</v>
      </c>
      <c r="CL24" s="32">
        <f t="shared" si="28"/>
        <v>0</v>
      </c>
      <c r="CM24" s="32">
        <f t="shared" si="29"/>
        <v>0</v>
      </c>
      <c r="CN24" s="32">
        <f t="shared" si="30"/>
        <v>0</v>
      </c>
    </row>
    <row r="25" spans="1:98" ht="16.350000000000001" customHeight="1" x14ac:dyDescent="0.2">
      <c r="A25" s="3618" t="s">
        <v>49</v>
      </c>
      <c r="B25" s="3619"/>
      <c r="C25" s="3620"/>
      <c r="D25" s="2279">
        <f t="shared" si="15"/>
        <v>0</v>
      </c>
      <c r="E25" s="2265">
        <f t="shared" si="32"/>
        <v>0</v>
      </c>
      <c r="F25" s="2266">
        <f t="shared" si="32"/>
        <v>0</v>
      </c>
      <c r="G25" s="2267"/>
      <c r="H25" s="2231"/>
      <c r="I25" s="2267"/>
      <c r="J25" s="2268"/>
      <c r="K25" s="2267"/>
      <c r="L25" s="2231"/>
      <c r="M25" s="2267"/>
      <c r="N25" s="2268"/>
      <c r="O25" s="2267"/>
      <c r="P25" s="2231"/>
      <c r="Q25" s="2267"/>
      <c r="R25" s="2231"/>
      <c r="S25" s="2267"/>
      <c r="T25" s="2231"/>
      <c r="U25" s="2267"/>
      <c r="V25" s="2231"/>
      <c r="W25" s="2230"/>
      <c r="X25" s="2283"/>
      <c r="Y25" s="2267"/>
      <c r="Z25" s="2231"/>
      <c r="AA25" s="2230"/>
      <c r="AB25" s="2283"/>
      <c r="AC25" s="2267"/>
      <c r="AD25" s="2231"/>
      <c r="AE25" s="2230"/>
      <c r="AF25" s="2283"/>
      <c r="AG25" s="2267"/>
      <c r="AH25" s="2231"/>
      <c r="AI25" s="2230"/>
      <c r="AJ25" s="2283"/>
      <c r="AK25" s="2267"/>
      <c r="AL25" s="2231"/>
      <c r="AM25" s="2230"/>
      <c r="AN25" s="2231"/>
      <c r="AO25" s="2230"/>
      <c r="AP25" s="2232"/>
      <c r="AQ25" s="2284"/>
      <c r="AR25" s="2268"/>
      <c r="AS25" s="2285"/>
      <c r="AT25" s="2285"/>
      <c r="AU25" s="2285"/>
      <c r="AV25" s="2285"/>
      <c r="AW25" s="2285"/>
      <c r="AX25" s="2285"/>
      <c r="AY25" s="671" t="str">
        <f t="shared" si="16"/>
        <v/>
      </c>
      <c r="BU25" s="3"/>
      <c r="BV25" s="3"/>
      <c r="BW25" s="3"/>
      <c r="CA25" s="31" t="str">
        <f t="shared" si="17"/>
        <v/>
      </c>
      <c r="CB25" s="31" t="str">
        <f t="shared" si="18"/>
        <v/>
      </c>
      <c r="CC25" s="31" t="str">
        <f t="shared" si="19"/>
        <v/>
      </c>
      <c r="CD25" s="31" t="str">
        <f t="shared" si="20"/>
        <v/>
      </c>
      <c r="CE25" s="31" t="str">
        <f t="shared" si="21"/>
        <v/>
      </c>
      <c r="CF25" s="31" t="str">
        <f t="shared" si="22"/>
        <v/>
      </c>
      <c r="CG25" s="31" t="str">
        <f t="shared" si="23"/>
        <v/>
      </c>
      <c r="CH25" s="32">
        <f t="shared" si="24"/>
        <v>0</v>
      </c>
      <c r="CI25" s="32">
        <f t="shared" si="25"/>
        <v>0</v>
      </c>
      <c r="CJ25" s="32">
        <f t="shared" si="26"/>
        <v>0</v>
      </c>
      <c r="CK25" s="32">
        <f t="shared" si="27"/>
        <v>0</v>
      </c>
      <c r="CL25" s="32">
        <f t="shared" si="28"/>
        <v>0</v>
      </c>
      <c r="CM25" s="32">
        <f t="shared" si="29"/>
        <v>0</v>
      </c>
      <c r="CN25" s="32">
        <f t="shared" si="30"/>
        <v>0</v>
      </c>
    </row>
    <row r="26" spans="1:98" ht="16.350000000000001" customHeight="1" x14ac:dyDescent="0.2">
      <c r="A26" s="3618" t="s">
        <v>50</v>
      </c>
      <c r="B26" s="3619"/>
      <c r="C26" s="3620"/>
      <c r="D26" s="2286">
        <f t="shared" si="15"/>
        <v>11</v>
      </c>
      <c r="E26" s="2265">
        <f t="shared" si="32"/>
        <v>3</v>
      </c>
      <c r="F26" s="2266">
        <f t="shared" si="32"/>
        <v>8</v>
      </c>
      <c r="G26" s="2267">
        <v>0</v>
      </c>
      <c r="H26" s="2231">
        <v>0</v>
      </c>
      <c r="I26" s="2267">
        <v>0</v>
      </c>
      <c r="J26" s="2268">
        <v>0</v>
      </c>
      <c r="K26" s="2267">
        <v>0</v>
      </c>
      <c r="L26" s="2231">
        <v>0</v>
      </c>
      <c r="M26" s="2267">
        <v>0</v>
      </c>
      <c r="N26" s="2268">
        <v>0</v>
      </c>
      <c r="O26" s="2267">
        <v>0</v>
      </c>
      <c r="P26" s="2231">
        <v>0</v>
      </c>
      <c r="Q26" s="2267">
        <v>0</v>
      </c>
      <c r="R26" s="2231">
        <v>0</v>
      </c>
      <c r="S26" s="2267">
        <v>0</v>
      </c>
      <c r="T26" s="2231">
        <v>0</v>
      </c>
      <c r="U26" s="2267">
        <v>0</v>
      </c>
      <c r="V26" s="2231">
        <v>0</v>
      </c>
      <c r="W26" s="2230">
        <v>0</v>
      </c>
      <c r="X26" s="2283">
        <v>0</v>
      </c>
      <c r="Y26" s="2267">
        <v>0</v>
      </c>
      <c r="Z26" s="2231">
        <v>0</v>
      </c>
      <c r="AA26" s="2230">
        <v>0</v>
      </c>
      <c r="AB26" s="2283">
        <v>0</v>
      </c>
      <c r="AC26" s="2267">
        <v>0</v>
      </c>
      <c r="AD26" s="2231">
        <v>0</v>
      </c>
      <c r="AE26" s="2230">
        <v>0</v>
      </c>
      <c r="AF26" s="2283">
        <v>0</v>
      </c>
      <c r="AG26" s="2267">
        <v>2</v>
      </c>
      <c r="AH26" s="2231">
        <v>1</v>
      </c>
      <c r="AI26" s="2230">
        <v>0</v>
      </c>
      <c r="AJ26" s="2283">
        <v>2</v>
      </c>
      <c r="AK26" s="2267">
        <v>0</v>
      </c>
      <c r="AL26" s="2231">
        <v>1</v>
      </c>
      <c r="AM26" s="2230">
        <v>0</v>
      </c>
      <c r="AN26" s="2231">
        <v>4</v>
      </c>
      <c r="AO26" s="2230">
        <v>1</v>
      </c>
      <c r="AP26" s="2232">
        <v>0</v>
      </c>
      <c r="AQ26" s="2284">
        <v>0</v>
      </c>
      <c r="AR26" s="2268">
        <v>0</v>
      </c>
      <c r="AS26" s="2285">
        <v>8</v>
      </c>
      <c r="AT26" s="2284">
        <v>0</v>
      </c>
      <c r="AU26" s="2284"/>
      <c r="AV26" s="2284">
        <v>0</v>
      </c>
      <c r="AW26" s="2284">
        <v>0</v>
      </c>
      <c r="AX26" s="2284">
        <v>0</v>
      </c>
      <c r="AY26" s="671" t="str">
        <f t="shared" si="16"/>
        <v/>
      </c>
      <c r="BU26" s="3"/>
      <c r="BV26" s="3"/>
      <c r="BW26" s="3"/>
      <c r="CA26" s="31" t="str">
        <f t="shared" si="17"/>
        <v/>
      </c>
      <c r="CB26" s="31" t="str">
        <f t="shared" si="18"/>
        <v/>
      </c>
      <c r="CC26" s="31" t="str">
        <f t="shared" si="19"/>
        <v/>
      </c>
      <c r="CD26" s="31" t="str">
        <f t="shared" si="20"/>
        <v/>
      </c>
      <c r="CE26" s="31" t="str">
        <f t="shared" si="21"/>
        <v/>
      </c>
      <c r="CF26" s="31" t="str">
        <f t="shared" si="22"/>
        <v/>
      </c>
      <c r="CG26" s="31" t="str">
        <f t="shared" si="23"/>
        <v/>
      </c>
      <c r="CH26" s="32">
        <f t="shared" si="24"/>
        <v>0</v>
      </c>
      <c r="CI26" s="32">
        <f t="shared" si="25"/>
        <v>0</v>
      </c>
      <c r="CJ26" s="32">
        <f t="shared" si="26"/>
        <v>0</v>
      </c>
      <c r="CK26" s="32">
        <f t="shared" si="27"/>
        <v>0</v>
      </c>
      <c r="CL26" s="32">
        <f t="shared" si="28"/>
        <v>0</v>
      </c>
      <c r="CM26" s="32">
        <f t="shared" si="29"/>
        <v>0</v>
      </c>
      <c r="CN26" s="32">
        <f t="shared" si="30"/>
        <v>0</v>
      </c>
    </row>
    <row r="27" spans="1:98" ht="16.350000000000001" customHeight="1" x14ac:dyDescent="0.2">
      <c r="A27" s="3618" t="s">
        <v>51</v>
      </c>
      <c r="B27" s="3619"/>
      <c r="C27" s="3620"/>
      <c r="D27" s="2286">
        <f t="shared" si="15"/>
        <v>0</v>
      </c>
      <c r="E27" s="2265">
        <f t="shared" si="32"/>
        <v>0</v>
      </c>
      <c r="F27" s="2266">
        <f t="shared" si="32"/>
        <v>0</v>
      </c>
      <c r="G27" s="2267"/>
      <c r="H27" s="2231"/>
      <c r="I27" s="2267"/>
      <c r="J27" s="2268"/>
      <c r="K27" s="2267"/>
      <c r="L27" s="2231"/>
      <c r="M27" s="2267"/>
      <c r="N27" s="2268"/>
      <c r="O27" s="2267"/>
      <c r="P27" s="2231"/>
      <c r="Q27" s="2267"/>
      <c r="R27" s="2231"/>
      <c r="S27" s="2267"/>
      <c r="T27" s="2231"/>
      <c r="U27" s="2267"/>
      <c r="V27" s="2231"/>
      <c r="W27" s="2230"/>
      <c r="X27" s="2283"/>
      <c r="Y27" s="2267"/>
      <c r="Z27" s="2231"/>
      <c r="AA27" s="2230"/>
      <c r="AB27" s="2283"/>
      <c r="AC27" s="2267"/>
      <c r="AD27" s="2231"/>
      <c r="AE27" s="2230"/>
      <c r="AF27" s="2283"/>
      <c r="AG27" s="2267"/>
      <c r="AH27" s="2231"/>
      <c r="AI27" s="2230"/>
      <c r="AJ27" s="2283"/>
      <c r="AK27" s="2267"/>
      <c r="AL27" s="2231"/>
      <c r="AM27" s="2230"/>
      <c r="AN27" s="2231"/>
      <c r="AO27" s="2230"/>
      <c r="AP27" s="2232"/>
      <c r="AQ27" s="2284"/>
      <c r="AR27" s="2268"/>
      <c r="AS27" s="2285"/>
      <c r="AT27" s="2285"/>
      <c r="AU27" s="2285"/>
      <c r="AV27" s="2285"/>
      <c r="AW27" s="2285"/>
      <c r="AX27" s="2285"/>
      <c r="AY27" s="671" t="str">
        <f t="shared" si="16"/>
        <v/>
      </c>
      <c r="BU27" s="3"/>
      <c r="BV27" s="3"/>
      <c r="BW27" s="3"/>
      <c r="CA27" s="31" t="str">
        <f t="shared" si="17"/>
        <v/>
      </c>
      <c r="CB27" s="31" t="str">
        <f t="shared" si="18"/>
        <v/>
      </c>
      <c r="CC27" s="31" t="str">
        <f t="shared" si="19"/>
        <v/>
      </c>
      <c r="CD27" s="31" t="str">
        <f t="shared" si="20"/>
        <v/>
      </c>
      <c r="CE27" s="31" t="str">
        <f t="shared" si="21"/>
        <v/>
      </c>
      <c r="CF27" s="31" t="str">
        <f t="shared" si="22"/>
        <v/>
      </c>
      <c r="CG27" s="31" t="str">
        <f t="shared" si="23"/>
        <v/>
      </c>
      <c r="CH27" s="32">
        <f t="shared" si="24"/>
        <v>0</v>
      </c>
      <c r="CI27" s="32">
        <f t="shared" si="25"/>
        <v>0</v>
      </c>
      <c r="CJ27" s="32">
        <f t="shared" si="26"/>
        <v>0</v>
      </c>
      <c r="CK27" s="32">
        <f t="shared" si="27"/>
        <v>0</v>
      </c>
      <c r="CL27" s="32">
        <f t="shared" si="28"/>
        <v>0</v>
      </c>
      <c r="CM27" s="32">
        <f t="shared" si="29"/>
        <v>0</v>
      </c>
      <c r="CN27" s="32">
        <f t="shared" si="30"/>
        <v>0</v>
      </c>
    </row>
    <row r="28" spans="1:98" s="1199" customFormat="1" ht="16.350000000000001" customHeight="1" x14ac:dyDescent="0.2">
      <c r="A28" s="3618" t="s">
        <v>52</v>
      </c>
      <c r="B28" s="3619"/>
      <c r="C28" s="3620"/>
      <c r="D28" s="2279">
        <f>SUM(E28+F28)</f>
        <v>0</v>
      </c>
      <c r="E28" s="2265">
        <f t="shared" si="32"/>
        <v>0</v>
      </c>
      <c r="F28" s="2266">
        <f t="shared" si="32"/>
        <v>0</v>
      </c>
      <c r="G28" s="2267"/>
      <c r="H28" s="2231"/>
      <c r="I28" s="2267"/>
      <c r="J28" s="2268"/>
      <c r="K28" s="2267"/>
      <c r="L28" s="2231"/>
      <c r="M28" s="2267"/>
      <c r="N28" s="2268"/>
      <c r="O28" s="2267"/>
      <c r="P28" s="2231"/>
      <c r="Q28" s="2267"/>
      <c r="R28" s="2231"/>
      <c r="S28" s="2267"/>
      <c r="T28" s="2231"/>
      <c r="U28" s="2267"/>
      <c r="V28" s="2231"/>
      <c r="W28" s="2230"/>
      <c r="X28" s="2283"/>
      <c r="Y28" s="2267"/>
      <c r="Z28" s="2231"/>
      <c r="AA28" s="2230"/>
      <c r="AB28" s="2283"/>
      <c r="AC28" s="2267"/>
      <c r="AD28" s="2231"/>
      <c r="AE28" s="2230"/>
      <c r="AF28" s="2283"/>
      <c r="AG28" s="2267"/>
      <c r="AH28" s="2231"/>
      <c r="AI28" s="2230"/>
      <c r="AJ28" s="2283"/>
      <c r="AK28" s="2267"/>
      <c r="AL28" s="2231"/>
      <c r="AM28" s="2230"/>
      <c r="AN28" s="2231"/>
      <c r="AO28" s="2230"/>
      <c r="AP28" s="2232"/>
      <c r="AQ28" s="2284"/>
      <c r="AR28" s="2268"/>
      <c r="AS28" s="2285"/>
      <c r="AT28" s="2284"/>
      <c r="AU28" s="2284"/>
      <c r="AV28" s="2284"/>
      <c r="AW28" s="2284"/>
      <c r="AX28" s="2284"/>
      <c r="AY28" s="671" t="str">
        <f t="shared" si="16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451"/>
      <c r="CA28" s="31" t="str">
        <f t="shared" si="17"/>
        <v/>
      </c>
      <c r="CB28" s="31" t="str">
        <f t="shared" si="18"/>
        <v/>
      </c>
      <c r="CC28" s="31" t="str">
        <f t="shared" si="19"/>
        <v/>
      </c>
      <c r="CD28" s="31" t="str">
        <f t="shared" si="20"/>
        <v/>
      </c>
      <c r="CE28" s="31" t="str">
        <f t="shared" si="21"/>
        <v/>
      </c>
      <c r="CF28" s="31" t="str">
        <f t="shared" si="22"/>
        <v/>
      </c>
      <c r="CG28" s="31" t="str">
        <f t="shared" si="23"/>
        <v/>
      </c>
      <c r="CH28" s="32">
        <f t="shared" si="24"/>
        <v>0</v>
      </c>
      <c r="CI28" s="32">
        <f t="shared" si="25"/>
        <v>0</v>
      </c>
      <c r="CJ28" s="32">
        <f t="shared" si="26"/>
        <v>0</v>
      </c>
      <c r="CK28" s="32">
        <f t="shared" si="27"/>
        <v>0</v>
      </c>
      <c r="CL28" s="32">
        <f t="shared" si="28"/>
        <v>0</v>
      </c>
      <c r="CM28" s="32">
        <f t="shared" si="29"/>
        <v>0</v>
      </c>
      <c r="CN28" s="32">
        <f t="shared" si="30"/>
        <v>0</v>
      </c>
      <c r="CO28" s="5"/>
      <c r="CP28" s="5"/>
      <c r="CQ28" s="5"/>
      <c r="CR28" s="5"/>
      <c r="CS28" s="5"/>
      <c r="CT28" s="5"/>
    </row>
    <row r="29" spans="1:98" ht="16.350000000000001" customHeight="1" x14ac:dyDescent="0.2">
      <c r="A29" s="3618" t="s">
        <v>53</v>
      </c>
      <c r="B29" s="3619"/>
      <c r="C29" s="3620"/>
      <c r="D29" s="2279">
        <f t="shared" si="15"/>
        <v>0</v>
      </c>
      <c r="E29" s="2265">
        <f t="shared" si="32"/>
        <v>0</v>
      </c>
      <c r="F29" s="2266">
        <f t="shared" si="32"/>
        <v>0</v>
      </c>
      <c r="G29" s="2267"/>
      <c r="H29" s="2231"/>
      <c r="I29" s="2267"/>
      <c r="J29" s="2268"/>
      <c r="K29" s="2267"/>
      <c r="L29" s="2231"/>
      <c r="M29" s="2267"/>
      <c r="N29" s="2268"/>
      <c r="O29" s="2267"/>
      <c r="P29" s="2231"/>
      <c r="Q29" s="2267"/>
      <c r="R29" s="2231"/>
      <c r="S29" s="2267"/>
      <c r="T29" s="2231"/>
      <c r="U29" s="2267"/>
      <c r="V29" s="2231"/>
      <c r="W29" s="2230"/>
      <c r="X29" s="2283"/>
      <c r="Y29" s="2267"/>
      <c r="Z29" s="2231"/>
      <c r="AA29" s="2230"/>
      <c r="AB29" s="2283"/>
      <c r="AC29" s="2267"/>
      <c r="AD29" s="2231"/>
      <c r="AE29" s="2230"/>
      <c r="AF29" s="2283"/>
      <c r="AG29" s="2267"/>
      <c r="AH29" s="2231"/>
      <c r="AI29" s="2230"/>
      <c r="AJ29" s="2283"/>
      <c r="AK29" s="2267"/>
      <c r="AL29" s="2231"/>
      <c r="AM29" s="2230"/>
      <c r="AN29" s="2231"/>
      <c r="AO29" s="2230"/>
      <c r="AP29" s="2232"/>
      <c r="AQ29" s="2284"/>
      <c r="AR29" s="2268"/>
      <c r="AS29" s="2285"/>
      <c r="AT29" s="2284"/>
      <c r="AU29" s="2284"/>
      <c r="AV29" s="2284"/>
      <c r="AW29" s="2284"/>
      <c r="AX29" s="2284"/>
      <c r="AY29" s="671" t="str">
        <f t="shared" si="16"/>
        <v/>
      </c>
      <c r="BU29" s="3"/>
      <c r="BV29" s="3"/>
      <c r="BW29" s="3"/>
      <c r="CA29" s="31" t="str">
        <f t="shared" si="17"/>
        <v/>
      </c>
      <c r="CB29" s="31" t="str">
        <f t="shared" si="18"/>
        <v/>
      </c>
      <c r="CC29" s="31" t="str">
        <f t="shared" si="19"/>
        <v/>
      </c>
      <c r="CD29" s="31" t="str">
        <f t="shared" si="20"/>
        <v/>
      </c>
      <c r="CE29" s="31" t="str">
        <f t="shared" si="21"/>
        <v/>
      </c>
      <c r="CF29" s="31" t="str">
        <f t="shared" si="22"/>
        <v/>
      </c>
      <c r="CG29" s="31" t="str">
        <f t="shared" si="23"/>
        <v/>
      </c>
      <c r="CH29" s="32">
        <f t="shared" si="24"/>
        <v>0</v>
      </c>
      <c r="CI29" s="32">
        <f t="shared" si="25"/>
        <v>0</v>
      </c>
      <c r="CJ29" s="32">
        <f t="shared" si="26"/>
        <v>0</v>
      </c>
      <c r="CK29" s="32">
        <f t="shared" si="27"/>
        <v>0</v>
      </c>
      <c r="CL29" s="32">
        <f t="shared" si="28"/>
        <v>0</v>
      </c>
      <c r="CM29" s="32">
        <f t="shared" si="29"/>
        <v>0</v>
      </c>
      <c r="CN29" s="32">
        <f t="shared" si="30"/>
        <v>0</v>
      </c>
    </row>
    <row r="30" spans="1:98" ht="16.350000000000001" customHeight="1" x14ac:dyDescent="0.2">
      <c r="A30" s="3618" t="s">
        <v>54</v>
      </c>
      <c r="B30" s="3619"/>
      <c r="C30" s="3620"/>
      <c r="D30" s="2279">
        <f t="shared" si="15"/>
        <v>0</v>
      </c>
      <c r="E30" s="2265">
        <f t="shared" si="32"/>
        <v>0</v>
      </c>
      <c r="F30" s="2266">
        <f t="shared" si="32"/>
        <v>0</v>
      </c>
      <c r="G30" s="2267"/>
      <c r="H30" s="2231"/>
      <c r="I30" s="2267"/>
      <c r="J30" s="2268"/>
      <c r="K30" s="2267"/>
      <c r="L30" s="2231"/>
      <c r="M30" s="2267"/>
      <c r="N30" s="2268"/>
      <c r="O30" s="2267"/>
      <c r="P30" s="2231"/>
      <c r="Q30" s="2267"/>
      <c r="R30" s="2231"/>
      <c r="S30" s="2267"/>
      <c r="T30" s="2231"/>
      <c r="U30" s="2267"/>
      <c r="V30" s="2231"/>
      <c r="W30" s="2230"/>
      <c r="X30" s="2283"/>
      <c r="Y30" s="2267"/>
      <c r="Z30" s="2231"/>
      <c r="AA30" s="2230"/>
      <c r="AB30" s="2283"/>
      <c r="AC30" s="2267"/>
      <c r="AD30" s="2231"/>
      <c r="AE30" s="2230"/>
      <c r="AF30" s="2283"/>
      <c r="AG30" s="2267"/>
      <c r="AH30" s="2231"/>
      <c r="AI30" s="2230"/>
      <c r="AJ30" s="2283"/>
      <c r="AK30" s="2267"/>
      <c r="AL30" s="2231"/>
      <c r="AM30" s="2230"/>
      <c r="AN30" s="2231"/>
      <c r="AO30" s="2230"/>
      <c r="AP30" s="2232"/>
      <c r="AQ30" s="2284"/>
      <c r="AR30" s="2268"/>
      <c r="AS30" s="2285"/>
      <c r="AT30" s="2284"/>
      <c r="AU30" s="2284"/>
      <c r="AV30" s="2284"/>
      <c r="AW30" s="2284"/>
      <c r="AX30" s="2284"/>
      <c r="AY30" s="671" t="str">
        <f t="shared" si="16"/>
        <v/>
      </c>
      <c r="BU30" s="3"/>
      <c r="BV30" s="3"/>
      <c r="BW30" s="3"/>
      <c r="CA30" s="31" t="str">
        <f t="shared" si="17"/>
        <v/>
      </c>
      <c r="CB30" s="31" t="str">
        <f t="shared" si="18"/>
        <v/>
      </c>
      <c r="CC30" s="31" t="str">
        <f t="shared" si="19"/>
        <v/>
      </c>
      <c r="CD30" s="31" t="str">
        <f t="shared" si="20"/>
        <v/>
      </c>
      <c r="CE30" s="31" t="str">
        <f t="shared" si="21"/>
        <v/>
      </c>
      <c r="CF30" s="31" t="str">
        <f t="shared" si="22"/>
        <v/>
      </c>
      <c r="CG30" s="31" t="str">
        <f t="shared" si="23"/>
        <v/>
      </c>
      <c r="CH30" s="32">
        <f t="shared" si="24"/>
        <v>0</v>
      </c>
      <c r="CI30" s="32">
        <f t="shared" si="25"/>
        <v>0</v>
      </c>
      <c r="CJ30" s="32">
        <f t="shared" si="26"/>
        <v>0</v>
      </c>
      <c r="CK30" s="32">
        <f t="shared" si="27"/>
        <v>0</v>
      </c>
      <c r="CL30" s="32">
        <f t="shared" si="28"/>
        <v>0</v>
      </c>
      <c r="CM30" s="32">
        <f t="shared" si="29"/>
        <v>0</v>
      </c>
      <c r="CN30" s="32">
        <f t="shared" si="30"/>
        <v>0</v>
      </c>
    </row>
    <row r="31" spans="1:98" ht="16.350000000000001" customHeight="1" x14ac:dyDescent="0.2">
      <c r="A31" s="3618" t="s">
        <v>55</v>
      </c>
      <c r="B31" s="3619"/>
      <c r="C31" s="3620"/>
      <c r="D31" s="2279">
        <f t="shared" si="15"/>
        <v>137</v>
      </c>
      <c r="E31" s="2265">
        <f t="shared" si="32"/>
        <v>90</v>
      </c>
      <c r="F31" s="2266">
        <f t="shared" si="32"/>
        <v>47</v>
      </c>
      <c r="G31" s="2267">
        <v>0</v>
      </c>
      <c r="H31" s="2231">
        <v>0</v>
      </c>
      <c r="I31" s="2267">
        <v>0</v>
      </c>
      <c r="J31" s="2268">
        <v>0</v>
      </c>
      <c r="K31" s="2267">
        <v>0</v>
      </c>
      <c r="L31" s="2231">
        <v>0</v>
      </c>
      <c r="M31" s="2267">
        <v>8</v>
      </c>
      <c r="N31" s="2268">
        <v>0</v>
      </c>
      <c r="O31" s="2267">
        <v>6</v>
      </c>
      <c r="P31" s="2231">
        <v>5</v>
      </c>
      <c r="Q31" s="2267">
        <v>3</v>
      </c>
      <c r="R31" s="2231">
        <v>4</v>
      </c>
      <c r="S31" s="2267">
        <v>12</v>
      </c>
      <c r="T31" s="2231">
        <v>2</v>
      </c>
      <c r="U31" s="2267">
        <v>16</v>
      </c>
      <c r="V31" s="2231">
        <v>7</v>
      </c>
      <c r="W31" s="2230">
        <v>6</v>
      </c>
      <c r="X31" s="2283">
        <v>3</v>
      </c>
      <c r="Y31" s="2267">
        <v>17</v>
      </c>
      <c r="Z31" s="2231">
        <v>2</v>
      </c>
      <c r="AA31" s="2230">
        <v>3</v>
      </c>
      <c r="AB31" s="2283">
        <v>3</v>
      </c>
      <c r="AC31" s="2267">
        <v>1</v>
      </c>
      <c r="AD31" s="2231">
        <v>1</v>
      </c>
      <c r="AE31" s="2230">
        <v>2</v>
      </c>
      <c r="AF31" s="2283">
        <v>4</v>
      </c>
      <c r="AG31" s="2267">
        <v>4</v>
      </c>
      <c r="AH31" s="2231">
        <v>3</v>
      </c>
      <c r="AI31" s="2230">
        <v>7</v>
      </c>
      <c r="AJ31" s="2283">
        <v>9</v>
      </c>
      <c r="AK31" s="2267">
        <v>5</v>
      </c>
      <c r="AL31" s="2231">
        <v>1</v>
      </c>
      <c r="AM31" s="2230">
        <v>0</v>
      </c>
      <c r="AN31" s="2231">
        <v>2</v>
      </c>
      <c r="AO31" s="2230">
        <v>0</v>
      </c>
      <c r="AP31" s="2232">
        <v>1</v>
      </c>
      <c r="AQ31" s="2284">
        <v>0</v>
      </c>
      <c r="AR31" s="2268">
        <v>0</v>
      </c>
      <c r="AS31" s="2285">
        <v>125</v>
      </c>
      <c r="AT31" s="2284">
        <v>0</v>
      </c>
      <c r="AU31" s="2284"/>
      <c r="AV31" s="2284">
        <v>0</v>
      </c>
      <c r="AW31" s="2284">
        <v>0</v>
      </c>
      <c r="AX31" s="2284">
        <v>0</v>
      </c>
      <c r="AY31" s="671" t="str">
        <f t="shared" si="16"/>
        <v/>
      </c>
      <c r="BU31" s="3"/>
      <c r="BV31" s="3"/>
      <c r="BW31" s="3"/>
      <c r="CA31" s="31" t="str">
        <f t="shared" si="17"/>
        <v/>
      </c>
      <c r="CB31" s="31" t="str">
        <f t="shared" si="18"/>
        <v/>
      </c>
      <c r="CC31" s="31" t="str">
        <f t="shared" si="19"/>
        <v/>
      </c>
      <c r="CD31" s="31" t="str">
        <f t="shared" si="20"/>
        <v/>
      </c>
      <c r="CE31" s="31" t="str">
        <f t="shared" si="21"/>
        <v/>
      </c>
      <c r="CF31" s="31" t="str">
        <f t="shared" si="22"/>
        <v/>
      </c>
      <c r="CG31" s="31" t="str">
        <f t="shared" si="23"/>
        <v/>
      </c>
      <c r="CH31" s="32">
        <f t="shared" si="24"/>
        <v>0</v>
      </c>
      <c r="CI31" s="32">
        <f t="shared" si="25"/>
        <v>0</v>
      </c>
      <c r="CJ31" s="32">
        <f t="shared" si="26"/>
        <v>0</v>
      </c>
      <c r="CK31" s="32">
        <f t="shared" si="27"/>
        <v>0</v>
      </c>
      <c r="CL31" s="32">
        <f t="shared" si="28"/>
        <v>0</v>
      </c>
      <c r="CM31" s="32">
        <f t="shared" si="29"/>
        <v>0</v>
      </c>
      <c r="CN31" s="32">
        <f t="shared" si="30"/>
        <v>0</v>
      </c>
    </row>
    <row r="32" spans="1:98" ht="16.350000000000001" customHeight="1" x14ac:dyDescent="0.2">
      <c r="A32" s="3618" t="s">
        <v>56</v>
      </c>
      <c r="B32" s="3619"/>
      <c r="C32" s="3620"/>
      <c r="D32" s="2279">
        <f t="shared" si="15"/>
        <v>0</v>
      </c>
      <c r="E32" s="2265">
        <f>SUM(U32+W32+Y32+AA32+AC32+AE32+AG32+AI32+AK32+AM32+AO32)</f>
        <v>0</v>
      </c>
      <c r="F32" s="2266">
        <f>SUM(V32+X32+Z32+AB32+AD32+AF32+AH32+AJ32+AL32+AN32+AP32)</f>
        <v>0</v>
      </c>
      <c r="G32" s="2280"/>
      <c r="H32" s="2281"/>
      <c r="I32" s="2280"/>
      <c r="J32" s="2282"/>
      <c r="K32" s="2280"/>
      <c r="L32" s="2281"/>
      <c r="M32" s="2280"/>
      <c r="N32" s="2282"/>
      <c r="O32" s="2280"/>
      <c r="P32" s="2281"/>
      <c r="Q32" s="2280"/>
      <c r="R32" s="2281"/>
      <c r="S32" s="2280"/>
      <c r="T32" s="2281"/>
      <c r="U32" s="2267"/>
      <c r="V32" s="2231"/>
      <c r="W32" s="2230"/>
      <c r="X32" s="2283"/>
      <c r="Y32" s="2267"/>
      <c r="Z32" s="2231"/>
      <c r="AA32" s="2230"/>
      <c r="AB32" s="2283"/>
      <c r="AC32" s="2267"/>
      <c r="AD32" s="2231"/>
      <c r="AE32" s="2230"/>
      <c r="AF32" s="2283"/>
      <c r="AG32" s="2267"/>
      <c r="AH32" s="2231"/>
      <c r="AI32" s="2230"/>
      <c r="AJ32" s="2283"/>
      <c r="AK32" s="2267"/>
      <c r="AL32" s="2231"/>
      <c r="AM32" s="2230"/>
      <c r="AN32" s="2231"/>
      <c r="AO32" s="2230"/>
      <c r="AP32" s="2232"/>
      <c r="AQ32" s="2284"/>
      <c r="AR32" s="2268"/>
      <c r="AS32" s="2285"/>
      <c r="AT32" s="2284"/>
      <c r="AU32" s="2284"/>
      <c r="AV32" s="2284"/>
      <c r="AW32" s="2284"/>
      <c r="AX32" s="2284"/>
      <c r="AY32" s="671" t="str">
        <f t="shared" si="16"/>
        <v/>
      </c>
      <c r="BU32" s="3"/>
      <c r="BV32" s="3"/>
      <c r="BW32" s="3"/>
      <c r="CA32" s="31" t="str">
        <f t="shared" si="17"/>
        <v/>
      </c>
      <c r="CB32" s="31" t="str">
        <f t="shared" si="18"/>
        <v/>
      </c>
      <c r="CC32" s="31" t="str">
        <f t="shared" si="19"/>
        <v/>
      </c>
      <c r="CD32" s="31" t="str">
        <f t="shared" si="20"/>
        <v/>
      </c>
      <c r="CE32" s="31" t="str">
        <f t="shared" si="21"/>
        <v/>
      </c>
      <c r="CF32" s="31" t="str">
        <f t="shared" si="22"/>
        <v/>
      </c>
      <c r="CG32" s="31" t="str">
        <f t="shared" si="23"/>
        <v/>
      </c>
      <c r="CH32" s="32">
        <f t="shared" si="24"/>
        <v>0</v>
      </c>
      <c r="CI32" s="32">
        <f t="shared" si="25"/>
        <v>0</v>
      </c>
      <c r="CJ32" s="32">
        <f t="shared" si="26"/>
        <v>0</v>
      </c>
      <c r="CK32" s="32">
        <f t="shared" si="27"/>
        <v>0</v>
      </c>
      <c r="CL32" s="32">
        <f t="shared" si="28"/>
        <v>0</v>
      </c>
      <c r="CM32" s="32">
        <f t="shared" si="29"/>
        <v>0</v>
      </c>
      <c r="CN32" s="32">
        <f t="shared" si="30"/>
        <v>0</v>
      </c>
    </row>
    <row r="33" spans="1:92" ht="16.350000000000001" customHeight="1" x14ac:dyDescent="0.2">
      <c r="A33" s="3618" t="s">
        <v>57</v>
      </c>
      <c r="B33" s="3619"/>
      <c r="C33" s="3620"/>
      <c r="D33" s="2279">
        <f>SUM(E33+F33)</f>
        <v>0</v>
      </c>
      <c r="E33" s="2265">
        <f t="shared" ref="E33:F35" si="33">SUM(G33+I33+K33+M33+O33+Q33+S33+U33+W33+Y33+AA33+AC33+AE33+AG33+AI33+AK33+AM33+AO33)</f>
        <v>0</v>
      </c>
      <c r="F33" s="2266">
        <f t="shared" si="33"/>
        <v>0</v>
      </c>
      <c r="G33" s="2267"/>
      <c r="H33" s="2231"/>
      <c r="I33" s="2267"/>
      <c r="J33" s="2268"/>
      <c r="K33" s="2267"/>
      <c r="L33" s="2231"/>
      <c r="M33" s="2267"/>
      <c r="N33" s="2268"/>
      <c r="O33" s="2267"/>
      <c r="P33" s="2231"/>
      <c r="Q33" s="2267"/>
      <c r="R33" s="2231"/>
      <c r="S33" s="2267"/>
      <c r="T33" s="2231"/>
      <c r="U33" s="2267"/>
      <c r="V33" s="2231"/>
      <c r="W33" s="2230"/>
      <c r="X33" s="2283"/>
      <c r="Y33" s="2267"/>
      <c r="Z33" s="2231"/>
      <c r="AA33" s="2230"/>
      <c r="AB33" s="2283"/>
      <c r="AC33" s="2267"/>
      <c r="AD33" s="2231"/>
      <c r="AE33" s="2230"/>
      <c r="AF33" s="2283"/>
      <c r="AG33" s="2267"/>
      <c r="AH33" s="2231"/>
      <c r="AI33" s="2230"/>
      <c r="AJ33" s="2283"/>
      <c r="AK33" s="2267"/>
      <c r="AL33" s="2231"/>
      <c r="AM33" s="2230"/>
      <c r="AN33" s="2231"/>
      <c r="AO33" s="2230"/>
      <c r="AP33" s="2232"/>
      <c r="AQ33" s="2284"/>
      <c r="AR33" s="2268"/>
      <c r="AS33" s="2285"/>
      <c r="AT33" s="2284"/>
      <c r="AU33" s="2284"/>
      <c r="AV33" s="2284"/>
      <c r="AW33" s="2284"/>
      <c r="AX33" s="2284"/>
      <c r="AY33" s="671" t="str">
        <f t="shared" si="16"/>
        <v/>
      </c>
      <c r="BU33" s="3"/>
      <c r="BV33" s="3"/>
      <c r="BW33" s="3"/>
      <c r="CA33" s="31" t="str">
        <f t="shared" si="17"/>
        <v/>
      </c>
      <c r="CB33" s="31" t="str">
        <f t="shared" si="18"/>
        <v/>
      </c>
      <c r="CC33" s="31" t="str">
        <f t="shared" si="19"/>
        <v/>
      </c>
      <c r="CD33" s="31" t="str">
        <f t="shared" si="20"/>
        <v/>
      </c>
      <c r="CE33" s="31" t="str">
        <f t="shared" si="21"/>
        <v/>
      </c>
      <c r="CF33" s="31" t="str">
        <f t="shared" si="22"/>
        <v/>
      </c>
      <c r="CG33" s="31" t="str">
        <f t="shared" si="23"/>
        <v/>
      </c>
      <c r="CH33" s="32">
        <f t="shared" si="24"/>
        <v>0</v>
      </c>
      <c r="CI33" s="32">
        <f t="shared" si="25"/>
        <v>0</v>
      </c>
      <c r="CJ33" s="32">
        <f t="shared" si="26"/>
        <v>0</v>
      </c>
      <c r="CK33" s="32">
        <f t="shared" si="27"/>
        <v>0</v>
      </c>
      <c r="CL33" s="32">
        <f t="shared" si="28"/>
        <v>0</v>
      </c>
      <c r="CM33" s="32">
        <f t="shared" si="29"/>
        <v>0</v>
      </c>
      <c r="CN33" s="32">
        <f t="shared" si="30"/>
        <v>0</v>
      </c>
    </row>
    <row r="34" spans="1:92" ht="16.350000000000001" customHeight="1" x14ac:dyDescent="0.2">
      <c r="A34" s="3618" t="s">
        <v>58</v>
      </c>
      <c r="B34" s="3619"/>
      <c r="C34" s="3620"/>
      <c r="D34" s="2279">
        <f t="shared" si="15"/>
        <v>0</v>
      </c>
      <c r="E34" s="2265">
        <f t="shared" si="33"/>
        <v>0</v>
      </c>
      <c r="F34" s="2266">
        <f t="shared" si="33"/>
        <v>0</v>
      </c>
      <c r="G34" s="2267"/>
      <c r="H34" s="2231"/>
      <c r="I34" s="2267"/>
      <c r="J34" s="2268"/>
      <c r="K34" s="2267"/>
      <c r="L34" s="2231"/>
      <c r="M34" s="2267"/>
      <c r="N34" s="2268"/>
      <c r="O34" s="2267"/>
      <c r="P34" s="2231"/>
      <c r="Q34" s="2267"/>
      <c r="R34" s="2231"/>
      <c r="S34" s="2267"/>
      <c r="T34" s="2231"/>
      <c r="U34" s="2267"/>
      <c r="V34" s="2231"/>
      <c r="W34" s="2230"/>
      <c r="X34" s="2283"/>
      <c r="Y34" s="2267"/>
      <c r="Z34" s="2231"/>
      <c r="AA34" s="2230"/>
      <c r="AB34" s="2283"/>
      <c r="AC34" s="2267"/>
      <c r="AD34" s="2231"/>
      <c r="AE34" s="2230"/>
      <c r="AF34" s="2283"/>
      <c r="AG34" s="2267"/>
      <c r="AH34" s="2231"/>
      <c r="AI34" s="2230"/>
      <c r="AJ34" s="2283"/>
      <c r="AK34" s="2267"/>
      <c r="AL34" s="2231"/>
      <c r="AM34" s="2230"/>
      <c r="AN34" s="2231"/>
      <c r="AO34" s="2230"/>
      <c r="AP34" s="2232"/>
      <c r="AQ34" s="2284"/>
      <c r="AR34" s="2268"/>
      <c r="AS34" s="2285"/>
      <c r="AT34" s="2284"/>
      <c r="AU34" s="2284"/>
      <c r="AV34" s="2284"/>
      <c r="AW34" s="2284"/>
      <c r="AX34" s="2284"/>
      <c r="AY34" s="671" t="str">
        <f t="shared" si="16"/>
        <v/>
      </c>
      <c r="BU34" s="3"/>
      <c r="BV34" s="3"/>
      <c r="BW34" s="3"/>
      <c r="CA34" s="31" t="str">
        <f t="shared" si="17"/>
        <v/>
      </c>
      <c r="CB34" s="31" t="str">
        <f t="shared" si="18"/>
        <v/>
      </c>
      <c r="CC34" s="31" t="str">
        <f t="shared" si="19"/>
        <v/>
      </c>
      <c r="CD34" s="31" t="str">
        <f t="shared" si="20"/>
        <v/>
      </c>
      <c r="CE34" s="31" t="str">
        <f t="shared" si="21"/>
        <v/>
      </c>
      <c r="CF34" s="31" t="str">
        <f t="shared" si="22"/>
        <v/>
      </c>
      <c r="CG34" s="31" t="str">
        <f t="shared" si="23"/>
        <v/>
      </c>
      <c r="CH34" s="32">
        <f t="shared" si="24"/>
        <v>0</v>
      </c>
      <c r="CI34" s="32">
        <f t="shared" si="25"/>
        <v>0</v>
      </c>
      <c r="CJ34" s="32">
        <f t="shared" si="26"/>
        <v>0</v>
      </c>
      <c r="CK34" s="32">
        <f t="shared" si="27"/>
        <v>0</v>
      </c>
      <c r="CL34" s="32">
        <f t="shared" si="28"/>
        <v>0</v>
      </c>
      <c r="CM34" s="32">
        <f t="shared" si="29"/>
        <v>0</v>
      </c>
      <c r="CN34" s="32">
        <f t="shared" si="30"/>
        <v>0</v>
      </c>
    </row>
    <row r="35" spans="1:92" ht="16.350000000000001" customHeight="1" x14ac:dyDescent="0.2">
      <c r="A35" s="3731" t="s">
        <v>59</v>
      </c>
      <c r="B35" s="3725"/>
      <c r="C35" s="3732"/>
      <c r="D35" s="2287">
        <f t="shared" si="15"/>
        <v>0</v>
      </c>
      <c r="E35" s="2270">
        <f t="shared" si="33"/>
        <v>0</v>
      </c>
      <c r="F35" s="2271">
        <f t="shared" si="33"/>
        <v>0</v>
      </c>
      <c r="G35" s="2272"/>
      <c r="H35" s="2240"/>
      <c r="I35" s="2272"/>
      <c r="J35" s="2273"/>
      <c r="K35" s="2272"/>
      <c r="L35" s="2240"/>
      <c r="M35" s="2272"/>
      <c r="N35" s="2273"/>
      <c r="O35" s="2272"/>
      <c r="P35" s="2240"/>
      <c r="Q35" s="2272"/>
      <c r="R35" s="2240"/>
      <c r="S35" s="2272"/>
      <c r="T35" s="2240"/>
      <c r="U35" s="2272"/>
      <c r="V35" s="2240"/>
      <c r="W35" s="2239"/>
      <c r="X35" s="2288"/>
      <c r="Y35" s="2272"/>
      <c r="Z35" s="2240"/>
      <c r="AA35" s="2239"/>
      <c r="AB35" s="2288"/>
      <c r="AC35" s="2272"/>
      <c r="AD35" s="2240"/>
      <c r="AE35" s="2239"/>
      <c r="AF35" s="2288"/>
      <c r="AG35" s="2272"/>
      <c r="AH35" s="2240"/>
      <c r="AI35" s="2239"/>
      <c r="AJ35" s="2288"/>
      <c r="AK35" s="2272"/>
      <c r="AL35" s="2240"/>
      <c r="AM35" s="2239"/>
      <c r="AN35" s="2240"/>
      <c r="AO35" s="2239"/>
      <c r="AP35" s="2241"/>
      <c r="AQ35" s="77"/>
      <c r="AR35" s="77"/>
      <c r="AS35" s="77"/>
      <c r="AT35" s="77"/>
      <c r="AU35" s="77"/>
      <c r="AV35" s="77"/>
      <c r="AW35" s="77"/>
      <c r="AX35" s="77"/>
      <c r="AY35" s="671" t="str">
        <f t="shared" si="16"/>
        <v/>
      </c>
      <c r="BU35" s="3"/>
      <c r="BV35" s="3"/>
      <c r="BW35" s="3"/>
      <c r="CA35" s="31" t="str">
        <f t="shared" si="17"/>
        <v/>
      </c>
      <c r="CB35" s="31" t="str">
        <f t="shared" si="18"/>
        <v/>
      </c>
      <c r="CC35" s="31" t="str">
        <f t="shared" si="19"/>
        <v/>
      </c>
      <c r="CD35" s="31" t="str">
        <f t="shared" si="20"/>
        <v/>
      </c>
      <c r="CE35" s="31" t="str">
        <f t="shared" si="21"/>
        <v/>
      </c>
      <c r="CF35" s="31" t="str">
        <f t="shared" si="22"/>
        <v/>
      </c>
      <c r="CG35" s="31" t="str">
        <f t="shared" si="23"/>
        <v/>
      </c>
      <c r="CH35" s="32">
        <f t="shared" si="24"/>
        <v>0</v>
      </c>
      <c r="CI35" s="32">
        <f t="shared" si="25"/>
        <v>0</v>
      </c>
      <c r="CJ35" s="32">
        <f t="shared" si="26"/>
        <v>0</v>
      </c>
      <c r="CK35" s="32">
        <f t="shared" si="27"/>
        <v>0</v>
      </c>
      <c r="CL35" s="32">
        <f t="shared" si="28"/>
        <v>0</v>
      </c>
      <c r="CM35" s="32">
        <f t="shared" si="29"/>
        <v>0</v>
      </c>
      <c r="CN35" s="32">
        <f t="shared" si="30"/>
        <v>0</v>
      </c>
    </row>
    <row r="36" spans="1:92" ht="16.350000000000001" customHeight="1" x14ac:dyDescent="0.2">
      <c r="A36" s="4022" t="s">
        <v>60</v>
      </c>
      <c r="B36" s="4022"/>
      <c r="C36" s="4022"/>
      <c r="D36" s="2790">
        <f t="shared" ref="D36:AX36" si="34">SUM(D19:D35)</f>
        <v>152</v>
      </c>
      <c r="E36" s="2791">
        <f t="shared" si="34"/>
        <v>97</v>
      </c>
      <c r="F36" s="2072">
        <f t="shared" si="34"/>
        <v>55</v>
      </c>
      <c r="G36" s="2790">
        <f t="shared" si="34"/>
        <v>0</v>
      </c>
      <c r="H36" s="2072">
        <f t="shared" si="34"/>
        <v>0</v>
      </c>
      <c r="I36" s="2790">
        <f t="shared" si="34"/>
        <v>0</v>
      </c>
      <c r="J36" s="2072">
        <f t="shared" si="34"/>
        <v>0</v>
      </c>
      <c r="K36" s="2790">
        <f t="shared" si="34"/>
        <v>0</v>
      </c>
      <c r="L36" s="2072">
        <f t="shared" si="34"/>
        <v>0</v>
      </c>
      <c r="M36" s="2790">
        <f t="shared" si="34"/>
        <v>8</v>
      </c>
      <c r="N36" s="2072">
        <f t="shared" si="34"/>
        <v>0</v>
      </c>
      <c r="O36" s="2790">
        <f t="shared" si="34"/>
        <v>6</v>
      </c>
      <c r="P36" s="2072">
        <f t="shared" si="34"/>
        <v>5</v>
      </c>
      <c r="Q36" s="2790">
        <f t="shared" si="34"/>
        <v>3</v>
      </c>
      <c r="R36" s="2072">
        <f t="shared" si="34"/>
        <v>4</v>
      </c>
      <c r="S36" s="2790">
        <f t="shared" si="34"/>
        <v>12</v>
      </c>
      <c r="T36" s="2072">
        <f t="shared" si="34"/>
        <v>2</v>
      </c>
      <c r="U36" s="2790">
        <f t="shared" si="34"/>
        <v>16</v>
      </c>
      <c r="V36" s="2072">
        <f t="shared" si="34"/>
        <v>7</v>
      </c>
      <c r="W36" s="2056">
        <f t="shared" si="34"/>
        <v>6</v>
      </c>
      <c r="X36" s="2792">
        <f t="shared" si="34"/>
        <v>3</v>
      </c>
      <c r="Y36" s="2790">
        <f t="shared" si="34"/>
        <v>21</v>
      </c>
      <c r="Z36" s="2072">
        <f t="shared" si="34"/>
        <v>2</v>
      </c>
      <c r="AA36" s="2056">
        <f t="shared" si="34"/>
        <v>3</v>
      </c>
      <c r="AB36" s="2792">
        <f t="shared" si="34"/>
        <v>3</v>
      </c>
      <c r="AC36" s="2790">
        <f t="shared" si="34"/>
        <v>1</v>
      </c>
      <c r="AD36" s="2072">
        <f t="shared" si="34"/>
        <v>1</v>
      </c>
      <c r="AE36" s="2790">
        <f t="shared" si="34"/>
        <v>2</v>
      </c>
      <c r="AF36" s="2792">
        <f t="shared" si="34"/>
        <v>4</v>
      </c>
      <c r="AG36" s="2790">
        <f t="shared" si="34"/>
        <v>6</v>
      </c>
      <c r="AH36" s="2072">
        <f t="shared" si="34"/>
        <v>4</v>
      </c>
      <c r="AI36" s="2790">
        <f t="shared" si="34"/>
        <v>7</v>
      </c>
      <c r="AJ36" s="2792">
        <f t="shared" si="34"/>
        <v>11</v>
      </c>
      <c r="AK36" s="2790">
        <f t="shared" si="34"/>
        <v>5</v>
      </c>
      <c r="AL36" s="2072">
        <f t="shared" si="34"/>
        <v>2</v>
      </c>
      <c r="AM36" s="2790">
        <f t="shared" si="34"/>
        <v>0</v>
      </c>
      <c r="AN36" s="2072">
        <f t="shared" si="34"/>
        <v>6</v>
      </c>
      <c r="AO36" s="2790">
        <f t="shared" si="34"/>
        <v>1</v>
      </c>
      <c r="AP36" s="2793">
        <f t="shared" si="34"/>
        <v>1</v>
      </c>
      <c r="AQ36" s="2072">
        <f t="shared" si="34"/>
        <v>0</v>
      </c>
      <c r="AR36" s="2072">
        <f t="shared" si="34"/>
        <v>0</v>
      </c>
      <c r="AS36" s="2794">
        <f t="shared" si="34"/>
        <v>137</v>
      </c>
      <c r="AT36" s="2794">
        <f t="shared" si="34"/>
        <v>0</v>
      </c>
      <c r="AU36" s="2794">
        <f t="shared" si="34"/>
        <v>0</v>
      </c>
      <c r="AV36" s="2794">
        <f t="shared" si="34"/>
        <v>0</v>
      </c>
      <c r="AW36" s="2794">
        <f t="shared" si="34"/>
        <v>0</v>
      </c>
      <c r="AX36" s="2794">
        <f t="shared" si="34"/>
        <v>0</v>
      </c>
      <c r="AY36" s="9"/>
      <c r="BU36" s="3"/>
      <c r="BV36" s="3"/>
      <c r="BW36" s="3"/>
      <c r="CA36" s="31"/>
      <c r="CB36" s="31"/>
      <c r="CC36" s="31"/>
      <c r="CD36" s="31"/>
      <c r="CE36" s="31"/>
      <c r="CF36" s="31"/>
      <c r="CG36" s="31"/>
      <c r="CH36" s="32"/>
      <c r="CI36" s="32"/>
      <c r="CJ36" s="32"/>
      <c r="CK36" s="32"/>
      <c r="CL36" s="32"/>
      <c r="CM36" s="32"/>
      <c r="CN36" s="32"/>
    </row>
    <row r="37" spans="1:92" ht="30" customHeight="1" x14ac:dyDescent="0.2">
      <c r="A37" s="85" t="s">
        <v>61</v>
      </c>
      <c r="B37" s="86"/>
      <c r="C37" s="86"/>
      <c r="D37" s="87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31.5" customHeight="1" x14ac:dyDescent="0.2">
      <c r="A38" s="3486" t="s">
        <v>62</v>
      </c>
      <c r="B38" s="3937"/>
      <c r="C38" s="3937"/>
      <c r="D38" s="3486" t="s">
        <v>63</v>
      </c>
      <c r="E38" s="3937"/>
      <c r="F38" s="3463"/>
      <c r="G38" s="3655" t="s">
        <v>64</v>
      </c>
      <c r="H38" s="3653"/>
      <c r="I38" s="3653"/>
      <c r="J38" s="3653"/>
      <c r="K38" s="3653"/>
      <c r="L38" s="3653"/>
      <c r="M38" s="3653"/>
      <c r="N38" s="3653"/>
      <c r="O38" s="3653"/>
      <c r="P38" s="3653"/>
      <c r="Q38" s="3653"/>
      <c r="R38" s="3653"/>
      <c r="S38" s="3653"/>
      <c r="T38" s="3653"/>
      <c r="U38" s="3653"/>
      <c r="V38" s="3653"/>
      <c r="W38" s="3653"/>
      <c r="X38" s="3653"/>
      <c r="Y38" s="3653"/>
      <c r="Z38" s="3653"/>
      <c r="AA38" s="3653"/>
      <c r="AB38" s="3653"/>
      <c r="AC38" s="3653"/>
      <c r="AD38" s="3653"/>
      <c r="AE38" s="3653"/>
      <c r="AF38" s="3653"/>
      <c r="AG38" s="3653"/>
      <c r="AH38" s="3653"/>
      <c r="AI38" s="3653"/>
      <c r="AJ38" s="3653"/>
      <c r="AK38" s="3653"/>
      <c r="AL38" s="3653"/>
      <c r="AM38" s="3653"/>
      <c r="AN38" s="3653"/>
      <c r="AO38" s="3653"/>
      <c r="AP38" s="3673"/>
      <c r="AQ38" s="3463" t="s">
        <v>6</v>
      </c>
      <c r="AR38" s="3463" t="s">
        <v>7</v>
      </c>
      <c r="AS38" s="3463" t="s">
        <v>8</v>
      </c>
      <c r="AT38" s="3463" t="s">
        <v>298</v>
      </c>
      <c r="AU38" s="3342" t="s">
        <v>10</v>
      </c>
      <c r="AV38" s="3342" t="s">
        <v>11</v>
      </c>
      <c r="AW38" s="3361" t="s">
        <v>65</v>
      </c>
      <c r="BI38" s="3"/>
      <c r="BJ38" s="3"/>
      <c r="BK38" s="3"/>
      <c r="BL38" s="4"/>
      <c r="BM38" s="4"/>
      <c r="BN38" s="4"/>
      <c r="BO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3051"/>
      <c r="B39" s="3052"/>
      <c r="C39" s="3116"/>
      <c r="D39" s="3117"/>
      <c r="E39" s="3118"/>
      <c r="F39" s="4008"/>
      <c r="G39" s="3651" t="s">
        <v>13</v>
      </c>
      <c r="H39" s="3652"/>
      <c r="I39" s="3655" t="s">
        <v>14</v>
      </c>
      <c r="J39" s="3654"/>
      <c r="K39" s="3653" t="s">
        <v>15</v>
      </c>
      <c r="L39" s="3654"/>
      <c r="M39" s="3655" t="s">
        <v>16</v>
      </c>
      <c r="N39" s="3654"/>
      <c r="O39" s="3655" t="s">
        <v>17</v>
      </c>
      <c r="P39" s="3654"/>
      <c r="Q39" s="3655" t="s">
        <v>18</v>
      </c>
      <c r="R39" s="3654"/>
      <c r="S39" s="3655" t="s">
        <v>19</v>
      </c>
      <c r="T39" s="3654"/>
      <c r="U39" s="3655" t="s">
        <v>20</v>
      </c>
      <c r="V39" s="3654"/>
      <c r="W39" s="3655" t="s">
        <v>21</v>
      </c>
      <c r="X39" s="3654"/>
      <c r="Y39" s="3655" t="s">
        <v>22</v>
      </c>
      <c r="Z39" s="3661"/>
      <c r="AA39" s="3655" t="s">
        <v>23</v>
      </c>
      <c r="AB39" s="3661"/>
      <c r="AC39" s="3655" t="s">
        <v>24</v>
      </c>
      <c r="AD39" s="3661"/>
      <c r="AE39" s="3655" t="s">
        <v>25</v>
      </c>
      <c r="AF39" s="3661"/>
      <c r="AG39" s="3655" t="s">
        <v>26</v>
      </c>
      <c r="AH39" s="3661"/>
      <c r="AI39" s="3655" t="s">
        <v>27</v>
      </c>
      <c r="AJ39" s="3661"/>
      <c r="AK39" s="3655" t="s">
        <v>28</v>
      </c>
      <c r="AL39" s="3661"/>
      <c r="AM39" s="3655" t="s">
        <v>29</v>
      </c>
      <c r="AN39" s="3661"/>
      <c r="AO39" s="3655" t="s">
        <v>30</v>
      </c>
      <c r="AP39" s="3689"/>
      <c r="AQ39" s="2961"/>
      <c r="AR39" s="2961"/>
      <c r="AS39" s="2961"/>
      <c r="AT39" s="2961"/>
      <c r="AU39" s="2912"/>
      <c r="AV39" s="2912"/>
      <c r="AW39" s="3064"/>
      <c r="BJ39" s="3"/>
      <c r="BK39" s="3"/>
      <c r="BL39" s="3"/>
      <c r="BM39" s="4"/>
      <c r="BN39" s="4"/>
      <c r="BO39" s="4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3116"/>
      <c r="B40" s="3116"/>
      <c r="C40" s="2961"/>
      <c r="D40" s="2795" t="s">
        <v>31</v>
      </c>
      <c r="E40" s="2780" t="s">
        <v>32</v>
      </c>
      <c r="F40" s="2066" t="s">
        <v>33</v>
      </c>
      <c r="G40" s="2795" t="s">
        <v>32</v>
      </c>
      <c r="H40" s="2066" t="s">
        <v>33</v>
      </c>
      <c r="I40" s="2795" t="s">
        <v>32</v>
      </c>
      <c r="J40" s="2066" t="s">
        <v>33</v>
      </c>
      <c r="K40" s="2779" t="s">
        <v>32</v>
      </c>
      <c r="L40" s="2066" t="s">
        <v>33</v>
      </c>
      <c r="M40" s="2780" t="s">
        <v>32</v>
      </c>
      <c r="N40" s="2066" t="s">
        <v>33</v>
      </c>
      <c r="O40" s="2780" t="s">
        <v>32</v>
      </c>
      <c r="P40" s="2066" t="s">
        <v>33</v>
      </c>
      <c r="Q40" s="2780" t="s">
        <v>32</v>
      </c>
      <c r="R40" s="2066" t="s">
        <v>33</v>
      </c>
      <c r="S40" s="2780" t="s">
        <v>32</v>
      </c>
      <c r="T40" s="2066" t="s">
        <v>33</v>
      </c>
      <c r="U40" s="2088" t="s">
        <v>32</v>
      </c>
      <c r="V40" s="2053" t="s">
        <v>33</v>
      </c>
      <c r="W40" s="2088" t="s">
        <v>32</v>
      </c>
      <c r="X40" s="2053" t="s">
        <v>33</v>
      </c>
      <c r="Y40" s="2088" t="s">
        <v>32</v>
      </c>
      <c r="Z40" s="2053" t="s">
        <v>33</v>
      </c>
      <c r="AA40" s="2088" t="s">
        <v>32</v>
      </c>
      <c r="AB40" s="2053" t="s">
        <v>33</v>
      </c>
      <c r="AC40" s="2088" t="s">
        <v>32</v>
      </c>
      <c r="AD40" s="2053" t="s">
        <v>33</v>
      </c>
      <c r="AE40" s="2088" t="s">
        <v>32</v>
      </c>
      <c r="AF40" s="2053" t="s">
        <v>33</v>
      </c>
      <c r="AG40" s="2088" t="s">
        <v>32</v>
      </c>
      <c r="AH40" s="2053" t="s">
        <v>33</v>
      </c>
      <c r="AI40" s="2088" t="s">
        <v>32</v>
      </c>
      <c r="AJ40" s="2053" t="s">
        <v>33</v>
      </c>
      <c r="AK40" s="2088" t="s">
        <v>32</v>
      </c>
      <c r="AL40" s="2053" t="s">
        <v>33</v>
      </c>
      <c r="AM40" s="2088" t="s">
        <v>32</v>
      </c>
      <c r="AN40" s="2053" t="s">
        <v>33</v>
      </c>
      <c r="AO40" s="2088" t="s">
        <v>32</v>
      </c>
      <c r="AP40" s="2055" t="s">
        <v>33</v>
      </c>
      <c r="AQ40" s="4008"/>
      <c r="AR40" s="4008"/>
      <c r="AS40" s="4008"/>
      <c r="AT40" s="4008"/>
      <c r="AU40" s="3537"/>
      <c r="AV40" s="3537"/>
      <c r="AW40" s="3992"/>
      <c r="BJ40" s="3"/>
      <c r="BK40" s="3"/>
      <c r="BL40" s="3"/>
      <c r="BM40" s="4"/>
      <c r="BN40" s="4"/>
      <c r="BO40" s="4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4020" t="s">
        <v>66</v>
      </c>
      <c r="B41" s="3878"/>
      <c r="C41" s="4021"/>
      <c r="D41" s="2796">
        <f>SUM(E41+F41)</f>
        <v>0</v>
      </c>
      <c r="E41" s="92">
        <f>+S41+Y41+AA41+AC41+AE41+AG41+AI41+AK41+AM41+AO41</f>
        <v>0</v>
      </c>
      <c r="F41" s="2797">
        <f>+T41+Z41+AB41+AD41+AF41+AH41+AJ41+AL41+AN41+AP41</f>
        <v>0</v>
      </c>
      <c r="G41" s="2280"/>
      <c r="H41" s="2282"/>
      <c r="I41" s="2280"/>
      <c r="J41" s="2282"/>
      <c r="K41" s="2280"/>
      <c r="L41" s="2282"/>
      <c r="M41" s="2280"/>
      <c r="N41" s="2282"/>
      <c r="O41" s="2280"/>
      <c r="P41" s="2282"/>
      <c r="Q41" s="2280"/>
      <c r="R41" s="2282"/>
      <c r="S41" s="2798"/>
      <c r="T41" s="95"/>
      <c r="U41" s="2280"/>
      <c r="V41" s="2282"/>
      <c r="W41" s="2280"/>
      <c r="X41" s="2282"/>
      <c r="Y41" s="2798"/>
      <c r="Z41" s="95"/>
      <c r="AA41" s="2799"/>
      <c r="AB41" s="95"/>
      <c r="AC41" s="2800"/>
      <c r="AD41" s="95"/>
      <c r="AE41" s="2799"/>
      <c r="AF41" s="95"/>
      <c r="AG41" s="2798"/>
      <c r="AH41" s="95"/>
      <c r="AI41" s="2798"/>
      <c r="AJ41" s="95"/>
      <c r="AK41" s="2799"/>
      <c r="AL41" s="95"/>
      <c r="AM41" s="2800"/>
      <c r="AN41" s="95"/>
      <c r="AO41" s="2663"/>
      <c r="AP41" s="99"/>
      <c r="AQ41" s="2801"/>
      <c r="AR41" s="2802"/>
      <c r="AS41" s="2802"/>
      <c r="AT41" s="2802"/>
      <c r="AU41" s="2802"/>
      <c r="AV41" s="2802"/>
      <c r="AW41" s="2802"/>
      <c r="AX41" s="671" t="str">
        <f t="shared" ref="AX41:AX63" si="35">$CA41&amp;$CB41&amp;$CC41&amp;$CD41&amp;$CE41&amp;$CF41&amp;$CG41</f>
        <v/>
      </c>
      <c r="BJ41" s="3"/>
      <c r="BK41" s="3"/>
      <c r="BL41" s="3"/>
      <c r="BM41" s="4"/>
      <c r="BN41" s="4"/>
      <c r="BO41" s="4"/>
      <c r="CA41" s="31" t="str">
        <f>IF(CH41=1,"* Las consultas de 60 años NO DEBEN ser mayor que el total de Consultas entre 60-64 Años. ","")</f>
        <v/>
      </c>
      <c r="CB41" s="31" t="str">
        <f t="shared" ref="CB41:CB63" si="36">IF(CI41=1,"* Las actividades de usuarios en situación de discapacidad NO DEBEN superar el total. ","")</f>
        <v/>
      </c>
      <c r="CC41" s="31" t="str">
        <f>IF(CJ41=1,"* Las consultas de 12 años NO DEBEN ser mayor que el total de Consultas entre 10-14 Años. ","")</f>
        <v/>
      </c>
      <c r="CD41" s="31" t="str">
        <f>IF(CK41=1,"* Las consultas de Pacientes en control PSCV NO DEBEN ser mayor que el total de Consultas. ","")</f>
        <v/>
      </c>
      <c r="CE41" s="31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1" t="str">
        <f>IF(AND(AU41="",D41&lt;&gt;0),"* No olvide digitar la población SENAME (Digite CEROS si no tiene). ",IF(D41&lt;AU41,"* La Población SENAME NO DEBE ser mayor al Total. ",""))</f>
        <v/>
      </c>
      <c r="CG41" s="31" t="str">
        <f>IF(AND(AV41="",D41&lt;&gt;0),"* No olvide digitar la población Migrante (Digite CEROS si no tiene). ",IF(D41&lt;AV41,"* La Población Migrante NO DEBE ser mayor al Total. ",""))</f>
        <v/>
      </c>
      <c r="CH41" s="32">
        <f>IF(AS41&gt;(AK41+AL41),1,0)</f>
        <v>0</v>
      </c>
      <c r="CI41" s="32">
        <f>IF(D41&lt;AT41,1,0)</f>
        <v>0</v>
      </c>
      <c r="CJ41" s="32">
        <f>IF((Y41+Z41)&lt;AQ41,1,0)</f>
        <v>0</v>
      </c>
      <c r="CK41" s="32">
        <f>IF(D41&lt;AW41,1,0)</f>
        <v>0</v>
      </c>
      <c r="CL41" s="32">
        <f>IF(AND(AR41="",D41&lt;&gt;0),1,IF(F41&lt;AR41,1,0))</f>
        <v>0</v>
      </c>
      <c r="CM41" s="32">
        <f>IF(AND(AU41="",D41&lt;&gt;0),1,IF(D41&lt;AU41,1,0))</f>
        <v>0</v>
      </c>
      <c r="CN41" s="32">
        <f>IF(AND(AV41="",D41&lt;&gt;0),1,IF(D41&lt;AV41,1,0))</f>
        <v>0</v>
      </c>
    </row>
    <row r="42" spans="1:92" ht="24" customHeight="1" x14ac:dyDescent="0.2">
      <c r="A42" s="3618" t="s">
        <v>67</v>
      </c>
      <c r="B42" s="3619"/>
      <c r="C42" s="3620"/>
      <c r="D42" s="102">
        <f>SUM(E42+F42)</f>
        <v>0</v>
      </c>
      <c r="E42" s="103">
        <f>+G42+I42+K42+M42+O42+Q42+S42+U42+W42+Y42+AA42</f>
        <v>0</v>
      </c>
      <c r="F42" s="1200">
        <f>+H42+J42+L42+N42+P42+R42+T42+V42+X42+Z42+AB42</f>
        <v>0</v>
      </c>
      <c r="G42" s="105"/>
      <c r="H42" s="106"/>
      <c r="I42" s="105"/>
      <c r="J42" s="107"/>
      <c r="K42" s="105"/>
      <c r="L42" s="106"/>
      <c r="M42" s="105"/>
      <c r="N42" s="106"/>
      <c r="O42" s="105"/>
      <c r="P42" s="106"/>
      <c r="Q42" s="105"/>
      <c r="R42" s="108"/>
      <c r="S42" s="105"/>
      <c r="T42" s="108"/>
      <c r="U42" s="105"/>
      <c r="V42" s="106"/>
      <c r="W42" s="105"/>
      <c r="X42" s="108"/>
      <c r="Y42" s="105"/>
      <c r="Z42" s="108"/>
      <c r="AA42" s="105"/>
      <c r="AB42" s="106"/>
      <c r="AC42" s="2280"/>
      <c r="AD42" s="2281"/>
      <c r="AE42" s="2304"/>
      <c r="AF42" s="2281"/>
      <c r="AG42" s="2280"/>
      <c r="AH42" s="2282"/>
      <c r="AI42" s="2280"/>
      <c r="AJ42" s="2282"/>
      <c r="AK42" s="2304"/>
      <c r="AL42" s="2253"/>
      <c r="AM42" s="2280"/>
      <c r="AN42" s="2281"/>
      <c r="AO42" s="2304"/>
      <c r="AP42" s="2305"/>
      <c r="AQ42" s="2306"/>
      <c r="AR42" s="2282"/>
      <c r="AS42" s="2282"/>
      <c r="AT42" s="106"/>
      <c r="AU42" s="106"/>
      <c r="AV42" s="106"/>
      <c r="AW42" s="106"/>
      <c r="AX42" s="671" t="str">
        <f t="shared" si="35"/>
        <v/>
      </c>
      <c r="BJ42" s="3"/>
      <c r="BK42" s="3"/>
      <c r="BL42" s="3"/>
      <c r="BM42" s="4"/>
      <c r="BN42" s="4"/>
      <c r="BO42" s="4"/>
      <c r="CA42" s="31"/>
      <c r="CB42" s="31" t="str">
        <f t="shared" si="36"/>
        <v/>
      </c>
      <c r="CC42" s="31"/>
      <c r="CD42" s="31" t="str">
        <f t="shared" ref="CD42:CD63" si="37">IF(CK42=1,"* Las consultas de Pacientes en control PSCV NO DEBEN ser mayor que el total de Consultas. ","")</f>
        <v/>
      </c>
      <c r="CE42" s="31"/>
      <c r="CF42" s="31" t="str">
        <f t="shared" ref="CF42:CF63" si="38">IF(AND(AU42="",D42&lt;&gt;0),"* No olvide digitar la población SENAME (Digite CEROS si no tiene). ",IF(D42&lt;AU42,"* La Población SENAME NO DEBE ser mayor al Total. ",""))</f>
        <v/>
      </c>
      <c r="CG42" s="31" t="str">
        <f t="shared" ref="CG42:CG63" si="39">IF(AND(AV42="",D42&lt;&gt;0),"* No olvide digitar la población Migrante (Digite CEROS si no tiene). ",IF(D42&lt;AV42,"* La Población Migrante NO DEBE ser mayor al Total. ",""))</f>
        <v/>
      </c>
      <c r="CH42" s="32"/>
      <c r="CI42" s="32">
        <f t="shared" ref="CI42:CI63" si="40">IF(D42&lt;AT42,1,0)</f>
        <v>0</v>
      </c>
      <c r="CJ42" s="32"/>
      <c r="CK42" s="32">
        <f t="shared" ref="CK42:CK63" si="41">IF(D42&lt;AW42,1,0)</f>
        <v>0</v>
      </c>
      <c r="CL42" s="32"/>
      <c r="CM42" s="32">
        <f t="shared" ref="CM42:CM63" si="42">IF(AND(AU42="",D42&lt;&gt;0),1,IF(D42&lt;AU42,1,0))</f>
        <v>0</v>
      </c>
      <c r="CN42" s="32">
        <f t="shared" ref="CN42:CN63" si="43">IF(AND(AV42="",D42&lt;&gt;0),1,IF(D42&lt;AV42,1,0))</f>
        <v>0</v>
      </c>
    </row>
    <row r="43" spans="1:92" ht="16.350000000000001" customHeight="1" x14ac:dyDescent="0.2">
      <c r="A43" s="3618" t="s">
        <v>68</v>
      </c>
      <c r="B43" s="3619"/>
      <c r="C43" s="3620"/>
      <c r="D43" s="102">
        <f>SUM(E43+F43)</f>
        <v>0</v>
      </c>
      <c r="E43" s="103">
        <f>+G43+I43+K43+M43+O43+Q43+S43+U43+W43+Y43+AA43</f>
        <v>0</v>
      </c>
      <c r="F43" s="1200">
        <f>+H43+J43+L43+N43+P43+R43+T43+V43+X43+Z43+AB43</f>
        <v>0</v>
      </c>
      <c r="G43" s="105"/>
      <c r="H43" s="106"/>
      <c r="I43" s="105"/>
      <c r="J43" s="107"/>
      <c r="K43" s="105"/>
      <c r="L43" s="106"/>
      <c r="M43" s="105"/>
      <c r="N43" s="106"/>
      <c r="O43" s="105"/>
      <c r="P43" s="106"/>
      <c r="Q43" s="105"/>
      <c r="R43" s="108"/>
      <c r="S43" s="105"/>
      <c r="T43" s="108"/>
      <c r="U43" s="105"/>
      <c r="V43" s="106"/>
      <c r="W43" s="105"/>
      <c r="X43" s="108"/>
      <c r="Y43" s="105"/>
      <c r="Z43" s="108"/>
      <c r="AA43" s="105"/>
      <c r="AB43" s="106"/>
      <c r="AC43" s="2280"/>
      <c r="AD43" s="2281"/>
      <c r="AE43" s="2304"/>
      <c r="AF43" s="2281"/>
      <c r="AG43" s="2280"/>
      <c r="AH43" s="2282"/>
      <c r="AI43" s="2280"/>
      <c r="AJ43" s="2282"/>
      <c r="AK43" s="2304"/>
      <c r="AL43" s="2253"/>
      <c r="AM43" s="2280"/>
      <c r="AN43" s="2281"/>
      <c r="AO43" s="2304"/>
      <c r="AP43" s="2305"/>
      <c r="AQ43" s="2306"/>
      <c r="AR43" s="2282"/>
      <c r="AS43" s="2282"/>
      <c r="AT43" s="106"/>
      <c r="AU43" s="106"/>
      <c r="AV43" s="106"/>
      <c r="AW43" s="106"/>
      <c r="AX43" s="671" t="str">
        <f t="shared" si="35"/>
        <v/>
      </c>
      <c r="BJ43" s="3"/>
      <c r="BK43" s="3"/>
      <c r="BL43" s="3"/>
      <c r="BM43" s="4"/>
      <c r="BN43" s="4"/>
      <c r="BO43" s="4"/>
      <c r="CA43" s="31"/>
      <c r="CB43" s="31" t="str">
        <f t="shared" si="36"/>
        <v/>
      </c>
      <c r="CC43" s="31"/>
      <c r="CD43" s="31" t="str">
        <f t="shared" si="37"/>
        <v/>
      </c>
      <c r="CE43" s="31"/>
      <c r="CF43" s="31" t="str">
        <f t="shared" si="38"/>
        <v/>
      </c>
      <c r="CG43" s="31" t="str">
        <f t="shared" si="39"/>
        <v/>
      </c>
      <c r="CH43" s="32"/>
      <c r="CI43" s="32">
        <f t="shared" si="40"/>
        <v>0</v>
      </c>
      <c r="CJ43" s="32"/>
      <c r="CK43" s="32">
        <f t="shared" si="41"/>
        <v>0</v>
      </c>
      <c r="CL43" s="32"/>
      <c r="CM43" s="32">
        <f t="shared" si="42"/>
        <v>0</v>
      </c>
      <c r="CN43" s="32">
        <f t="shared" si="43"/>
        <v>0</v>
      </c>
    </row>
    <row r="44" spans="1:92" ht="16.350000000000001" customHeight="1" x14ac:dyDescent="0.2">
      <c r="A44" s="3618" t="s">
        <v>69</v>
      </c>
      <c r="B44" s="3619"/>
      <c r="C44" s="3620"/>
      <c r="D44" s="2307">
        <f>SUM(E44+F44)</f>
        <v>0</v>
      </c>
      <c r="E44" s="2308">
        <f>+Y44+AA44+AC44+AE44+AG44+AI44+AK44+AM44+AO44</f>
        <v>0</v>
      </c>
      <c r="F44" s="2309">
        <f>+Z44+AB44+AD44+AF44+AH44+AJ44+AL44+AN44+AP44</f>
        <v>0</v>
      </c>
      <c r="G44" s="2280"/>
      <c r="H44" s="2282"/>
      <c r="I44" s="2280"/>
      <c r="J44" s="2282"/>
      <c r="K44" s="2280"/>
      <c r="L44" s="2282"/>
      <c r="M44" s="2280"/>
      <c r="N44" s="2282"/>
      <c r="O44" s="2280"/>
      <c r="P44" s="2282"/>
      <c r="Q44" s="2280"/>
      <c r="R44" s="2282"/>
      <c r="S44" s="2280"/>
      <c r="T44" s="2282"/>
      <c r="U44" s="2280"/>
      <c r="V44" s="2282"/>
      <c r="W44" s="2280"/>
      <c r="X44" s="2282"/>
      <c r="Y44" s="2310"/>
      <c r="Z44" s="2311"/>
      <c r="AA44" s="2312"/>
      <c r="AB44" s="2313"/>
      <c r="AC44" s="2310"/>
      <c r="AD44" s="2311"/>
      <c r="AE44" s="2312"/>
      <c r="AF44" s="2311"/>
      <c r="AG44" s="2310"/>
      <c r="AH44" s="2311"/>
      <c r="AI44" s="2310"/>
      <c r="AJ44" s="2311"/>
      <c r="AK44" s="2312"/>
      <c r="AL44" s="2313"/>
      <c r="AM44" s="2310"/>
      <c r="AN44" s="2311"/>
      <c r="AO44" s="2312"/>
      <c r="AP44" s="2314"/>
      <c r="AQ44" s="2315"/>
      <c r="AR44" s="2316"/>
      <c r="AS44" s="2316"/>
      <c r="AT44" s="2316"/>
      <c r="AU44" s="2316"/>
      <c r="AV44" s="2316"/>
      <c r="AW44" s="2316"/>
      <c r="AX44" s="671" t="str">
        <f t="shared" si="35"/>
        <v/>
      </c>
      <c r="BJ44" s="3"/>
      <c r="BK44" s="3"/>
      <c r="BL44" s="3"/>
      <c r="BM44" s="4"/>
      <c r="BN44" s="4"/>
      <c r="BO44" s="4"/>
      <c r="CA44" s="31" t="str">
        <f t="shared" ref="CA44:CA63" si="44">IF(CH44=1,"* Las consultas de 60 años NO DEBEN ser mayor que el total de Consultas entre 60-64 Años. ","")</f>
        <v/>
      </c>
      <c r="CB44" s="31" t="str">
        <f t="shared" si="36"/>
        <v/>
      </c>
      <c r="CC44" s="31" t="str">
        <f t="shared" ref="CC44:CC63" si="45">IF(CJ44=1,"* Las consultas de 12 años NO DEBEN ser mayor que el total de Consultas entre 10-14 Años. ","")</f>
        <v/>
      </c>
      <c r="CD44" s="31" t="str">
        <f t="shared" si="37"/>
        <v/>
      </c>
      <c r="CE44" s="31" t="str">
        <f t="shared" ref="CE44:CE63" si="46">IF(AND(AR44="",D44&lt;&gt;0),"* Recuerde que las Embarazadas deben ser incluídas en el ingreso por rango Etario (Digite CEROS si no tiene). ",IF(F44&lt;AR44,"* Las Embarazadas NO DEBEN ser mayor al total de mujeres. ",""))</f>
        <v/>
      </c>
      <c r="CF44" s="31" t="str">
        <f t="shared" si="38"/>
        <v/>
      </c>
      <c r="CG44" s="31" t="str">
        <f t="shared" si="39"/>
        <v/>
      </c>
      <c r="CH44" s="32">
        <f t="shared" ref="CH44:CH63" si="47">IF(AS44&gt;(AK44+AL44),1,0)</f>
        <v>0</v>
      </c>
      <c r="CI44" s="32">
        <f t="shared" si="40"/>
        <v>0</v>
      </c>
      <c r="CJ44" s="32">
        <f t="shared" ref="CJ44:CJ63" si="48">IF((Y44+Z44)&lt;AQ44,1,0)</f>
        <v>0</v>
      </c>
      <c r="CK44" s="32">
        <f t="shared" si="41"/>
        <v>0</v>
      </c>
      <c r="CL44" s="32">
        <f t="shared" ref="CL44:CL63" si="49">IF(AND(AR44="",D44&lt;&gt;0),1,IF(F44&lt;AR44,1,0))</f>
        <v>0</v>
      </c>
      <c r="CM44" s="32">
        <f t="shared" si="42"/>
        <v>0</v>
      </c>
      <c r="CN44" s="32">
        <f t="shared" si="43"/>
        <v>0</v>
      </c>
    </row>
    <row r="45" spans="1:92" ht="16.350000000000001" customHeight="1" x14ac:dyDescent="0.2">
      <c r="A45" s="3618" t="s">
        <v>70</v>
      </c>
      <c r="B45" s="3619"/>
      <c r="C45" s="3620"/>
      <c r="D45" s="2317">
        <f>SUM(E45+F45)</f>
        <v>0</v>
      </c>
      <c r="E45" s="2318">
        <f>Y45+AA45+AC45+AE45+AG45+AI45+AK45+AM45+AO45</f>
        <v>0</v>
      </c>
      <c r="F45" s="2319">
        <f>+Z45+AB45+AD45+AF45+AH45+AJ45+AL45+AN45+AP45</f>
        <v>0</v>
      </c>
      <c r="G45" s="2320"/>
      <c r="H45" s="2321"/>
      <c r="I45" s="2320"/>
      <c r="J45" s="2321"/>
      <c r="K45" s="2320"/>
      <c r="L45" s="2321"/>
      <c r="M45" s="2320"/>
      <c r="N45" s="2321"/>
      <c r="O45" s="2320"/>
      <c r="P45" s="2321"/>
      <c r="Q45" s="2320"/>
      <c r="R45" s="2321"/>
      <c r="S45" s="2320"/>
      <c r="T45" s="2321"/>
      <c r="U45" s="2320"/>
      <c r="V45" s="2321"/>
      <c r="W45" s="2320"/>
      <c r="X45" s="2321"/>
      <c r="Y45" s="2322"/>
      <c r="Z45" s="2323"/>
      <c r="AA45" s="2324"/>
      <c r="AB45" s="2325"/>
      <c r="AC45" s="2322"/>
      <c r="AD45" s="2323"/>
      <c r="AE45" s="2326"/>
      <c r="AF45" s="2323"/>
      <c r="AG45" s="2322"/>
      <c r="AH45" s="2323"/>
      <c r="AI45" s="2322"/>
      <c r="AJ45" s="2323"/>
      <c r="AK45" s="2324"/>
      <c r="AL45" s="2325"/>
      <c r="AM45" s="2322"/>
      <c r="AN45" s="2323"/>
      <c r="AO45" s="2326"/>
      <c r="AP45" s="2327"/>
      <c r="AQ45" s="2328"/>
      <c r="AR45" s="2329"/>
      <c r="AS45" s="2330"/>
      <c r="AT45" s="2329"/>
      <c r="AU45" s="2329"/>
      <c r="AV45" s="2329"/>
      <c r="AW45" s="2329"/>
      <c r="AX45" s="671" t="str">
        <f t="shared" si="35"/>
        <v/>
      </c>
      <c r="BJ45" s="3"/>
      <c r="BK45" s="3"/>
      <c r="BL45" s="3"/>
      <c r="BM45" s="4"/>
      <c r="BN45" s="4"/>
      <c r="BO45" s="4"/>
      <c r="CA45" s="31"/>
      <c r="CB45" s="31" t="str">
        <f t="shared" si="36"/>
        <v/>
      </c>
      <c r="CC45" s="31" t="str">
        <f t="shared" si="45"/>
        <v/>
      </c>
      <c r="CD45" s="31" t="str">
        <f t="shared" si="37"/>
        <v/>
      </c>
      <c r="CE45" s="31" t="str">
        <f t="shared" si="46"/>
        <v/>
      </c>
      <c r="CF45" s="31" t="str">
        <f t="shared" si="38"/>
        <v/>
      </c>
      <c r="CG45" s="31" t="str">
        <f t="shared" si="39"/>
        <v/>
      </c>
      <c r="CH45" s="32"/>
      <c r="CI45" s="32">
        <f t="shared" si="40"/>
        <v>0</v>
      </c>
      <c r="CJ45" s="32">
        <f t="shared" si="48"/>
        <v>0</v>
      </c>
      <c r="CK45" s="32">
        <f t="shared" si="41"/>
        <v>0</v>
      </c>
      <c r="CL45" s="32">
        <f t="shared" si="49"/>
        <v>0</v>
      </c>
      <c r="CM45" s="32">
        <f t="shared" si="42"/>
        <v>0</v>
      </c>
      <c r="CN45" s="32">
        <f t="shared" si="43"/>
        <v>0</v>
      </c>
    </row>
    <row r="46" spans="1:92" ht="16.350000000000001" customHeight="1" x14ac:dyDescent="0.2">
      <c r="A46" s="4001" t="s">
        <v>71</v>
      </c>
      <c r="B46" s="3653"/>
      <c r="C46" s="3654"/>
      <c r="D46" s="2543">
        <f t="shared" ref="D46:D59" si="50">SUM(E46+F46)</f>
        <v>0</v>
      </c>
      <c r="E46" s="2275">
        <f>Y46+AA46+AC46+AE46+AG46+AI46+AK46+AM46+AO46</f>
        <v>0</v>
      </c>
      <c r="F46" s="2053">
        <f>+Z46+AB46+AD46+AF46+AH46+AJ46+AL46+AN46+AP46</f>
        <v>0</v>
      </c>
      <c r="G46" s="2558"/>
      <c r="H46" s="2083"/>
      <c r="I46" s="2558"/>
      <c r="J46" s="2083"/>
      <c r="K46" s="2558"/>
      <c r="L46" s="2083"/>
      <c r="M46" s="2558"/>
      <c r="N46" s="2083"/>
      <c r="O46" s="2558"/>
      <c r="P46" s="2083"/>
      <c r="Q46" s="2558"/>
      <c r="R46" s="2083"/>
      <c r="S46" s="2558"/>
      <c r="T46" s="2083"/>
      <c r="U46" s="2558"/>
      <c r="V46" s="2083"/>
      <c r="W46" s="2558"/>
      <c r="X46" s="2083"/>
      <c r="Y46" s="2543">
        <f t="shared" ref="Y46:AD46" si="51">SUM(Y44:Y45)</f>
        <v>0</v>
      </c>
      <c r="Z46" s="2545">
        <f t="shared" si="51"/>
        <v>0</v>
      </c>
      <c r="AA46" s="2543">
        <f t="shared" si="51"/>
        <v>0</v>
      </c>
      <c r="AB46" s="2545">
        <f t="shared" si="51"/>
        <v>0</v>
      </c>
      <c r="AC46" s="2543">
        <f t="shared" si="51"/>
        <v>0</v>
      </c>
      <c r="AD46" s="2053">
        <f t="shared" si="51"/>
        <v>0</v>
      </c>
      <c r="AE46" s="2545">
        <f>SUM(AE44:AE45)</f>
        <v>0</v>
      </c>
      <c r="AF46" s="2545">
        <f t="shared" ref="AF46:AN46" si="52">SUM(AF44:AF45)</f>
        <v>0</v>
      </c>
      <c r="AG46" s="2543">
        <f t="shared" si="52"/>
        <v>0</v>
      </c>
      <c r="AH46" s="2545">
        <f t="shared" si="52"/>
        <v>0</v>
      </c>
      <c r="AI46" s="2543">
        <f t="shared" si="52"/>
        <v>0</v>
      </c>
      <c r="AJ46" s="2545">
        <f t="shared" si="52"/>
        <v>0</v>
      </c>
      <c r="AK46" s="2543">
        <f t="shared" si="52"/>
        <v>0</v>
      </c>
      <c r="AL46" s="2545">
        <f t="shared" si="52"/>
        <v>0</v>
      </c>
      <c r="AM46" s="2543">
        <f t="shared" si="52"/>
        <v>0</v>
      </c>
      <c r="AN46" s="2053">
        <f t="shared" si="52"/>
        <v>0</v>
      </c>
      <c r="AO46" s="2545">
        <f>SUM(AO44:AO45)</f>
        <v>0</v>
      </c>
      <c r="AP46" s="2803">
        <f>SUM(AP44:AP45)</f>
        <v>0</v>
      </c>
      <c r="AQ46" s="2545">
        <f>SUM(AQ44:AQ45)</f>
        <v>0</v>
      </c>
      <c r="AR46" s="2804">
        <f>SUM(AR44:AR45)</f>
        <v>0</v>
      </c>
      <c r="AS46" s="2053">
        <f>SUM(AS44)</f>
        <v>0</v>
      </c>
      <c r="AT46" s="2053">
        <f>SUM(AT44:AT45)</f>
        <v>0</v>
      </c>
      <c r="AU46" s="2053">
        <f>SUM(AU44:AU45)</f>
        <v>0</v>
      </c>
      <c r="AV46" s="2053">
        <f>SUM(AV44:AV45)</f>
        <v>0</v>
      </c>
      <c r="AW46" s="2053">
        <f>SUM(AW44:AW45)</f>
        <v>0</v>
      </c>
      <c r="BJ46" s="3"/>
      <c r="BK46" s="3"/>
      <c r="BL46" s="3"/>
      <c r="BM46" s="4"/>
      <c r="BN46" s="4"/>
      <c r="BO46" s="4"/>
      <c r="CA46" s="31"/>
      <c r="CB46" s="31"/>
      <c r="CC46" s="31"/>
      <c r="CD46" s="31"/>
      <c r="CE46" s="31"/>
      <c r="CF46" s="31"/>
      <c r="CG46" s="31"/>
      <c r="CH46" s="32"/>
      <c r="CI46" s="32"/>
      <c r="CJ46" s="32"/>
      <c r="CK46" s="32"/>
      <c r="CL46" s="32"/>
      <c r="CM46" s="32"/>
      <c r="CN46" s="32"/>
    </row>
    <row r="47" spans="1:92" ht="16.350000000000001" customHeight="1" x14ac:dyDescent="0.2">
      <c r="A47" s="4019" t="s">
        <v>72</v>
      </c>
      <c r="B47" s="3700"/>
      <c r="C47" s="3701"/>
      <c r="D47" s="2543">
        <f t="shared" si="50"/>
        <v>0</v>
      </c>
      <c r="E47" s="2275">
        <f>+G47+I47+K47+M47+O47+Q47+S47+U47+W47+Y47+AA47+AC47+AE47+AG47+AI47+AK47+AM47+AO47</f>
        <v>0</v>
      </c>
      <c r="F47" s="2053">
        <f>+H47+J47+L47+N47+P47+R47+T47+V47+X47+Z47+AB47+AD47+AF47+AH47+AJ47+AL47+AN47+AP47</f>
        <v>0</v>
      </c>
      <c r="G47" s="2561"/>
      <c r="H47" s="2805"/>
      <c r="I47" s="2561"/>
      <c r="J47" s="2806"/>
      <c r="K47" s="2561"/>
      <c r="L47" s="2805"/>
      <c r="M47" s="2561"/>
      <c r="N47" s="2805"/>
      <c r="O47" s="2561"/>
      <c r="P47" s="2805"/>
      <c r="Q47" s="2561"/>
      <c r="R47" s="2807"/>
      <c r="S47" s="2561"/>
      <c r="T47" s="2807"/>
      <c r="U47" s="2561"/>
      <c r="V47" s="2807"/>
      <c r="W47" s="2561"/>
      <c r="X47" s="2807"/>
      <c r="Y47" s="2561"/>
      <c r="Z47" s="2807"/>
      <c r="AA47" s="2561"/>
      <c r="AB47" s="2807"/>
      <c r="AC47" s="2808"/>
      <c r="AD47" s="2807"/>
      <c r="AE47" s="2565"/>
      <c r="AF47" s="2807"/>
      <c r="AG47" s="2561"/>
      <c r="AH47" s="2807"/>
      <c r="AI47" s="2561"/>
      <c r="AJ47" s="2807"/>
      <c r="AK47" s="2561"/>
      <c r="AL47" s="2807"/>
      <c r="AM47" s="2808"/>
      <c r="AN47" s="2807"/>
      <c r="AO47" s="2806"/>
      <c r="AP47" s="2809"/>
      <c r="AQ47" s="2810"/>
      <c r="AR47" s="2805"/>
      <c r="AS47" s="2805"/>
      <c r="AT47" s="2805"/>
      <c r="AU47" s="2805"/>
      <c r="AV47" s="2805"/>
      <c r="AW47" s="2805"/>
      <c r="AX47" s="671" t="str">
        <f t="shared" si="35"/>
        <v/>
      </c>
      <c r="BJ47" s="3"/>
      <c r="BK47" s="3"/>
      <c r="BL47" s="3"/>
      <c r="BM47" s="4"/>
      <c r="BN47" s="4"/>
      <c r="BO47" s="4"/>
      <c r="CA47" s="31" t="str">
        <f t="shared" si="44"/>
        <v/>
      </c>
      <c r="CB47" s="31" t="str">
        <f t="shared" si="36"/>
        <v/>
      </c>
      <c r="CC47" s="31" t="str">
        <f t="shared" si="45"/>
        <v/>
      </c>
      <c r="CD47" s="31" t="str">
        <f t="shared" si="37"/>
        <v/>
      </c>
      <c r="CE47" s="31" t="str">
        <f t="shared" si="46"/>
        <v/>
      </c>
      <c r="CF47" s="31" t="str">
        <f t="shared" si="38"/>
        <v/>
      </c>
      <c r="CG47" s="31" t="str">
        <f t="shared" si="39"/>
        <v/>
      </c>
      <c r="CH47" s="32">
        <f t="shared" si="47"/>
        <v>0</v>
      </c>
      <c r="CI47" s="32">
        <f t="shared" si="40"/>
        <v>0</v>
      </c>
      <c r="CJ47" s="32">
        <f t="shared" si="48"/>
        <v>0</v>
      </c>
      <c r="CK47" s="32">
        <f t="shared" si="41"/>
        <v>0</v>
      </c>
      <c r="CL47" s="32">
        <f t="shared" si="49"/>
        <v>0</v>
      </c>
      <c r="CM47" s="32">
        <f t="shared" si="42"/>
        <v>0</v>
      </c>
      <c r="CN47" s="32">
        <f t="shared" si="43"/>
        <v>0</v>
      </c>
    </row>
    <row r="48" spans="1:92" ht="16.350000000000001" customHeight="1" x14ac:dyDescent="0.2">
      <c r="A48" s="3483" t="s">
        <v>73</v>
      </c>
      <c r="B48" s="3485"/>
      <c r="C48" s="149">
        <v>0</v>
      </c>
      <c r="D48" s="150">
        <f t="shared" si="50"/>
        <v>0</v>
      </c>
      <c r="E48" s="151">
        <f>SUM(G48+I48+K48+M48+O48+Q48+S48+U48+W48+Y48+AA48+AC48+AE48+AG48+AI48+AK48+AM48+AO48)</f>
        <v>0</v>
      </c>
      <c r="F48" s="1200">
        <f>SUM(H48+J48+L48+N48+P48+R48+T48+V48+X48+Z48+AB48+AD48+AF48+AH48+AJ48+AL48+AN48+AP48)</f>
        <v>0</v>
      </c>
      <c r="G48" s="105"/>
      <c r="H48" s="106"/>
      <c r="I48" s="105"/>
      <c r="J48" s="107"/>
      <c r="K48" s="105"/>
      <c r="L48" s="106"/>
      <c r="M48" s="105"/>
      <c r="N48" s="106"/>
      <c r="O48" s="105"/>
      <c r="P48" s="106"/>
      <c r="Q48" s="105"/>
      <c r="R48" s="108"/>
      <c r="S48" s="105"/>
      <c r="T48" s="108"/>
      <c r="U48" s="105"/>
      <c r="V48" s="108"/>
      <c r="W48" s="105"/>
      <c r="X48" s="108"/>
      <c r="Y48" s="105"/>
      <c r="Z48" s="108"/>
      <c r="AA48" s="105"/>
      <c r="AB48" s="108"/>
      <c r="AC48" s="152"/>
      <c r="AD48" s="108"/>
      <c r="AE48" s="153"/>
      <c r="AF48" s="108"/>
      <c r="AG48" s="105"/>
      <c r="AH48" s="108"/>
      <c r="AI48" s="105"/>
      <c r="AJ48" s="108"/>
      <c r="AK48" s="105"/>
      <c r="AL48" s="108"/>
      <c r="AM48" s="152"/>
      <c r="AN48" s="108"/>
      <c r="AO48" s="107"/>
      <c r="AP48" s="154"/>
      <c r="AQ48" s="155"/>
      <c r="AR48" s="106"/>
      <c r="AS48" s="106"/>
      <c r="AT48" s="106"/>
      <c r="AU48" s="106"/>
      <c r="AV48" s="106"/>
      <c r="AW48" s="106"/>
      <c r="AX48" s="671" t="str">
        <f t="shared" si="35"/>
        <v/>
      </c>
      <c r="BJ48" s="3"/>
      <c r="BK48" s="3"/>
      <c r="BL48" s="3"/>
      <c r="BM48" s="4"/>
      <c r="BN48" s="4"/>
      <c r="BO48" s="4"/>
      <c r="CA48" s="31" t="str">
        <f t="shared" si="44"/>
        <v/>
      </c>
      <c r="CB48" s="31" t="str">
        <f t="shared" si="36"/>
        <v/>
      </c>
      <c r="CC48" s="31" t="str">
        <f t="shared" si="45"/>
        <v/>
      </c>
      <c r="CD48" s="31" t="str">
        <f t="shared" si="37"/>
        <v/>
      </c>
      <c r="CE48" s="31" t="str">
        <f t="shared" si="46"/>
        <v/>
      </c>
      <c r="CF48" s="31" t="str">
        <f t="shared" si="38"/>
        <v/>
      </c>
      <c r="CG48" s="31" t="str">
        <f t="shared" si="39"/>
        <v/>
      </c>
      <c r="CH48" s="32">
        <f t="shared" si="47"/>
        <v>0</v>
      </c>
      <c r="CI48" s="32">
        <f t="shared" si="40"/>
        <v>0</v>
      </c>
      <c r="CJ48" s="32">
        <f t="shared" si="48"/>
        <v>0</v>
      </c>
      <c r="CK48" s="32">
        <f t="shared" si="41"/>
        <v>0</v>
      </c>
      <c r="CL48" s="32">
        <f t="shared" si="49"/>
        <v>0</v>
      </c>
      <c r="CM48" s="32">
        <f t="shared" si="42"/>
        <v>0</v>
      </c>
      <c r="CN48" s="32">
        <f t="shared" si="43"/>
        <v>0</v>
      </c>
    </row>
    <row r="49" spans="1:92" ht="16.350000000000001" customHeight="1" x14ac:dyDescent="0.2">
      <c r="A49" s="3011"/>
      <c r="B49" s="3013"/>
      <c r="C49" s="2343" t="s">
        <v>74</v>
      </c>
      <c r="D49" s="2307">
        <f t="shared" si="50"/>
        <v>0</v>
      </c>
      <c r="E49" s="151">
        <f t="shared" ref="E49:F58" si="53">SUM(G49+I49+K49+M49+O49+Q49+S49+U49+W49+Y49+AA49+AC49+AE49+AG49+AI49+AK49+AM49+AO49)</f>
        <v>0</v>
      </c>
      <c r="F49" s="1200">
        <f t="shared" si="53"/>
        <v>0</v>
      </c>
      <c r="G49" s="2310"/>
      <c r="H49" s="2316"/>
      <c r="I49" s="2310"/>
      <c r="J49" s="2344"/>
      <c r="K49" s="2310"/>
      <c r="L49" s="2316"/>
      <c r="M49" s="2310"/>
      <c r="N49" s="2316"/>
      <c r="O49" s="2310"/>
      <c r="P49" s="2316"/>
      <c r="Q49" s="2310"/>
      <c r="R49" s="2311"/>
      <c r="S49" s="2310"/>
      <c r="T49" s="2311"/>
      <c r="U49" s="2310"/>
      <c r="V49" s="2311"/>
      <c r="W49" s="2310"/>
      <c r="X49" s="2311"/>
      <c r="Y49" s="2310"/>
      <c r="Z49" s="2311"/>
      <c r="AA49" s="2310"/>
      <c r="AB49" s="2311"/>
      <c r="AC49" s="2345"/>
      <c r="AD49" s="2311"/>
      <c r="AE49" s="2312"/>
      <c r="AF49" s="2311"/>
      <c r="AG49" s="2310"/>
      <c r="AH49" s="2311"/>
      <c r="AI49" s="2310"/>
      <c r="AJ49" s="2311"/>
      <c r="AK49" s="2310"/>
      <c r="AL49" s="2311"/>
      <c r="AM49" s="2345"/>
      <c r="AN49" s="2311"/>
      <c r="AO49" s="2344"/>
      <c r="AP49" s="2314"/>
      <c r="AQ49" s="2315"/>
      <c r="AR49" s="2316"/>
      <c r="AS49" s="2316"/>
      <c r="AT49" s="2316"/>
      <c r="AU49" s="2316"/>
      <c r="AV49" s="2316"/>
      <c r="AW49" s="2316"/>
      <c r="AX49" s="671" t="str">
        <f t="shared" si="35"/>
        <v/>
      </c>
      <c r="BJ49" s="3"/>
      <c r="BK49" s="3"/>
      <c r="BL49" s="3"/>
      <c r="BM49" s="4"/>
      <c r="BN49" s="4"/>
      <c r="BO49" s="4"/>
      <c r="CA49" s="31" t="str">
        <f t="shared" si="44"/>
        <v/>
      </c>
      <c r="CB49" s="31" t="str">
        <f t="shared" si="36"/>
        <v/>
      </c>
      <c r="CC49" s="31" t="str">
        <f t="shared" si="45"/>
        <v/>
      </c>
      <c r="CD49" s="31" t="str">
        <f t="shared" si="37"/>
        <v/>
      </c>
      <c r="CE49" s="31" t="str">
        <f t="shared" si="46"/>
        <v/>
      </c>
      <c r="CF49" s="31" t="str">
        <f t="shared" si="38"/>
        <v/>
      </c>
      <c r="CG49" s="31" t="str">
        <f t="shared" si="39"/>
        <v/>
      </c>
      <c r="CH49" s="32">
        <f t="shared" si="47"/>
        <v>0</v>
      </c>
      <c r="CI49" s="32">
        <f t="shared" si="40"/>
        <v>0</v>
      </c>
      <c r="CJ49" s="32">
        <f t="shared" si="48"/>
        <v>0</v>
      </c>
      <c r="CK49" s="32">
        <f t="shared" si="41"/>
        <v>0</v>
      </c>
      <c r="CL49" s="32">
        <f t="shared" si="49"/>
        <v>0</v>
      </c>
      <c r="CM49" s="32">
        <f t="shared" si="42"/>
        <v>0</v>
      </c>
      <c r="CN49" s="32">
        <f t="shared" si="43"/>
        <v>0</v>
      </c>
    </row>
    <row r="50" spans="1:92" ht="16.350000000000001" customHeight="1" x14ac:dyDescent="0.2">
      <c r="A50" s="3011"/>
      <c r="B50" s="3013"/>
      <c r="C50" s="2343" t="s">
        <v>75</v>
      </c>
      <c r="D50" s="2307">
        <f t="shared" si="50"/>
        <v>0</v>
      </c>
      <c r="E50" s="151">
        <f t="shared" si="53"/>
        <v>0</v>
      </c>
      <c r="F50" s="1200">
        <f t="shared" si="53"/>
        <v>0</v>
      </c>
      <c r="G50" s="2310"/>
      <c r="H50" s="2316"/>
      <c r="I50" s="2310"/>
      <c r="J50" s="2344"/>
      <c r="K50" s="2310"/>
      <c r="L50" s="2316"/>
      <c r="M50" s="2310"/>
      <c r="N50" s="2316"/>
      <c r="O50" s="2310"/>
      <c r="P50" s="2316"/>
      <c r="Q50" s="2310"/>
      <c r="R50" s="2311"/>
      <c r="S50" s="2310"/>
      <c r="T50" s="2311"/>
      <c r="U50" s="2310"/>
      <c r="V50" s="2311"/>
      <c r="W50" s="2310"/>
      <c r="X50" s="2311"/>
      <c r="Y50" s="2310"/>
      <c r="Z50" s="2311"/>
      <c r="AA50" s="2310"/>
      <c r="AB50" s="2311"/>
      <c r="AC50" s="2345"/>
      <c r="AD50" s="2311"/>
      <c r="AE50" s="2312"/>
      <c r="AF50" s="2311"/>
      <c r="AG50" s="2310"/>
      <c r="AH50" s="2311"/>
      <c r="AI50" s="2310"/>
      <c r="AJ50" s="2311"/>
      <c r="AK50" s="2310"/>
      <c r="AL50" s="2311"/>
      <c r="AM50" s="2345"/>
      <c r="AN50" s="2311"/>
      <c r="AO50" s="2344"/>
      <c r="AP50" s="2314"/>
      <c r="AQ50" s="2315"/>
      <c r="AR50" s="2316"/>
      <c r="AS50" s="2316"/>
      <c r="AT50" s="2316"/>
      <c r="AU50" s="2316"/>
      <c r="AV50" s="2316"/>
      <c r="AW50" s="2316"/>
      <c r="AX50" s="671" t="str">
        <f t="shared" si="35"/>
        <v/>
      </c>
      <c r="BJ50" s="3"/>
      <c r="BK50" s="3"/>
      <c r="BL50" s="3"/>
      <c r="BM50" s="4"/>
      <c r="BN50" s="4"/>
      <c r="BO50" s="4"/>
      <c r="CA50" s="31" t="str">
        <f t="shared" si="44"/>
        <v/>
      </c>
      <c r="CB50" s="31" t="str">
        <f t="shared" si="36"/>
        <v/>
      </c>
      <c r="CC50" s="31" t="str">
        <f t="shared" si="45"/>
        <v/>
      </c>
      <c r="CD50" s="31" t="str">
        <f t="shared" si="37"/>
        <v/>
      </c>
      <c r="CE50" s="31" t="str">
        <f t="shared" si="46"/>
        <v/>
      </c>
      <c r="CF50" s="31" t="str">
        <f t="shared" si="38"/>
        <v/>
      </c>
      <c r="CG50" s="31" t="str">
        <f t="shared" si="39"/>
        <v/>
      </c>
      <c r="CH50" s="32">
        <f t="shared" si="47"/>
        <v>0</v>
      </c>
      <c r="CI50" s="32">
        <f t="shared" si="40"/>
        <v>0</v>
      </c>
      <c r="CJ50" s="32">
        <f t="shared" si="48"/>
        <v>0</v>
      </c>
      <c r="CK50" s="32">
        <f t="shared" si="41"/>
        <v>0</v>
      </c>
      <c r="CL50" s="32">
        <f t="shared" si="49"/>
        <v>0</v>
      </c>
      <c r="CM50" s="32">
        <f t="shared" si="42"/>
        <v>0</v>
      </c>
      <c r="CN50" s="32">
        <f t="shared" si="43"/>
        <v>0</v>
      </c>
    </row>
    <row r="51" spans="1:92" ht="16.350000000000001" customHeight="1" x14ac:dyDescent="0.2">
      <c r="A51" s="3011"/>
      <c r="B51" s="3013"/>
      <c r="C51" s="2343" t="s">
        <v>76</v>
      </c>
      <c r="D51" s="2307">
        <f t="shared" si="50"/>
        <v>0</v>
      </c>
      <c r="E51" s="151">
        <f t="shared" si="53"/>
        <v>0</v>
      </c>
      <c r="F51" s="1200">
        <f t="shared" si="53"/>
        <v>0</v>
      </c>
      <c r="G51" s="2310"/>
      <c r="H51" s="2316"/>
      <c r="I51" s="2310"/>
      <c r="J51" s="2344"/>
      <c r="K51" s="2310"/>
      <c r="L51" s="2316"/>
      <c r="M51" s="2310"/>
      <c r="N51" s="2316"/>
      <c r="O51" s="2310"/>
      <c r="P51" s="2316"/>
      <c r="Q51" s="2310"/>
      <c r="R51" s="2311"/>
      <c r="S51" s="2310"/>
      <c r="T51" s="2311"/>
      <c r="U51" s="2310"/>
      <c r="V51" s="2311"/>
      <c r="W51" s="2310"/>
      <c r="X51" s="2311"/>
      <c r="Y51" s="2310"/>
      <c r="Z51" s="2311"/>
      <c r="AA51" s="2310"/>
      <c r="AB51" s="2311"/>
      <c r="AC51" s="2345"/>
      <c r="AD51" s="2311"/>
      <c r="AE51" s="2312"/>
      <c r="AF51" s="2311"/>
      <c r="AG51" s="2310"/>
      <c r="AH51" s="2311"/>
      <c r="AI51" s="2310"/>
      <c r="AJ51" s="2311"/>
      <c r="AK51" s="2310"/>
      <c r="AL51" s="2311"/>
      <c r="AM51" s="2345"/>
      <c r="AN51" s="2311"/>
      <c r="AO51" s="2344"/>
      <c r="AP51" s="2314"/>
      <c r="AQ51" s="2315"/>
      <c r="AR51" s="2316"/>
      <c r="AS51" s="2316"/>
      <c r="AT51" s="2316"/>
      <c r="AU51" s="2316"/>
      <c r="AV51" s="2316"/>
      <c r="AW51" s="2316"/>
      <c r="AX51" s="671" t="str">
        <f t="shared" si="35"/>
        <v/>
      </c>
      <c r="BJ51" s="3"/>
      <c r="BK51" s="3"/>
      <c r="BL51" s="3"/>
      <c r="BM51" s="4"/>
      <c r="BN51" s="4"/>
      <c r="BO51" s="4"/>
      <c r="CA51" s="31" t="str">
        <f t="shared" si="44"/>
        <v/>
      </c>
      <c r="CB51" s="31" t="str">
        <f t="shared" si="36"/>
        <v/>
      </c>
      <c r="CC51" s="31" t="str">
        <f t="shared" si="45"/>
        <v/>
      </c>
      <c r="CD51" s="31" t="str">
        <f t="shared" si="37"/>
        <v/>
      </c>
      <c r="CE51" s="31" t="str">
        <f t="shared" si="46"/>
        <v/>
      </c>
      <c r="CF51" s="31" t="str">
        <f t="shared" si="38"/>
        <v/>
      </c>
      <c r="CG51" s="31" t="str">
        <f t="shared" si="39"/>
        <v/>
      </c>
      <c r="CH51" s="32">
        <f t="shared" si="47"/>
        <v>0</v>
      </c>
      <c r="CI51" s="32">
        <f t="shared" si="40"/>
        <v>0</v>
      </c>
      <c r="CJ51" s="32">
        <f t="shared" si="48"/>
        <v>0</v>
      </c>
      <c r="CK51" s="32">
        <f t="shared" si="41"/>
        <v>0</v>
      </c>
      <c r="CL51" s="32">
        <f t="shared" si="49"/>
        <v>0</v>
      </c>
      <c r="CM51" s="32">
        <f t="shared" si="42"/>
        <v>0</v>
      </c>
      <c r="CN51" s="32">
        <f t="shared" si="43"/>
        <v>0</v>
      </c>
    </row>
    <row r="52" spans="1:92" ht="16.350000000000001" customHeight="1" x14ac:dyDescent="0.2">
      <c r="A52" s="3011"/>
      <c r="B52" s="3013"/>
      <c r="C52" s="2346" t="s">
        <v>77</v>
      </c>
      <c r="D52" s="2317">
        <f>SUM(E52+F52)</f>
        <v>0</v>
      </c>
      <c r="E52" s="151">
        <f t="shared" si="53"/>
        <v>0</v>
      </c>
      <c r="F52" s="1200">
        <f t="shared" si="53"/>
        <v>0</v>
      </c>
      <c r="G52" s="2347"/>
      <c r="H52" s="2348"/>
      <c r="I52" s="2347"/>
      <c r="J52" s="162"/>
      <c r="K52" s="2347"/>
      <c r="L52" s="2348"/>
      <c r="M52" s="2347"/>
      <c r="N52" s="2348"/>
      <c r="O52" s="2347"/>
      <c r="P52" s="2348"/>
      <c r="Q52" s="2347"/>
      <c r="R52" s="2349"/>
      <c r="S52" s="2347"/>
      <c r="T52" s="2349"/>
      <c r="U52" s="2347"/>
      <c r="V52" s="2349"/>
      <c r="W52" s="2347"/>
      <c r="X52" s="2349"/>
      <c r="Y52" s="2347"/>
      <c r="Z52" s="2349"/>
      <c r="AA52" s="2347"/>
      <c r="AB52" s="2349"/>
      <c r="AC52" s="2350"/>
      <c r="AD52" s="2349"/>
      <c r="AE52" s="2324"/>
      <c r="AF52" s="2349"/>
      <c r="AG52" s="2347"/>
      <c r="AH52" s="2349"/>
      <c r="AI52" s="2347"/>
      <c r="AJ52" s="2349"/>
      <c r="AK52" s="2347"/>
      <c r="AL52" s="2349"/>
      <c r="AM52" s="2350"/>
      <c r="AN52" s="2349"/>
      <c r="AO52" s="162"/>
      <c r="AP52" s="2351"/>
      <c r="AQ52" s="2352"/>
      <c r="AR52" s="2348"/>
      <c r="AS52" s="2348"/>
      <c r="AT52" s="2348"/>
      <c r="AU52" s="2348"/>
      <c r="AV52" s="2348"/>
      <c r="AW52" s="2348"/>
      <c r="AX52" s="671" t="str">
        <f t="shared" si="35"/>
        <v/>
      </c>
      <c r="BJ52" s="3"/>
      <c r="BK52" s="3"/>
      <c r="BL52" s="3"/>
      <c r="BM52" s="4"/>
      <c r="BN52" s="4"/>
      <c r="BO52" s="4"/>
      <c r="CA52" s="31" t="str">
        <f t="shared" si="44"/>
        <v/>
      </c>
      <c r="CB52" s="31" t="str">
        <f t="shared" si="36"/>
        <v/>
      </c>
      <c r="CC52" s="31" t="str">
        <f t="shared" si="45"/>
        <v/>
      </c>
      <c r="CD52" s="31" t="str">
        <f t="shared" si="37"/>
        <v/>
      </c>
      <c r="CE52" s="31" t="str">
        <f t="shared" si="46"/>
        <v/>
      </c>
      <c r="CF52" s="31" t="str">
        <f t="shared" si="38"/>
        <v/>
      </c>
      <c r="CG52" s="31" t="str">
        <f t="shared" si="39"/>
        <v/>
      </c>
      <c r="CH52" s="32">
        <f t="shared" si="47"/>
        <v>0</v>
      </c>
      <c r="CI52" s="32">
        <f t="shared" si="40"/>
        <v>0</v>
      </c>
      <c r="CJ52" s="32">
        <f t="shared" si="48"/>
        <v>0</v>
      </c>
      <c r="CK52" s="32">
        <f t="shared" si="41"/>
        <v>0</v>
      </c>
      <c r="CL52" s="32">
        <f t="shared" si="49"/>
        <v>0</v>
      </c>
      <c r="CM52" s="32">
        <f t="shared" si="42"/>
        <v>0</v>
      </c>
      <c r="CN52" s="32">
        <f t="shared" si="43"/>
        <v>0</v>
      </c>
    </row>
    <row r="53" spans="1:92" ht="16.350000000000001" customHeight="1" x14ac:dyDescent="0.2">
      <c r="A53" s="3011"/>
      <c r="B53" s="3013"/>
      <c r="C53" s="2346" t="s">
        <v>78</v>
      </c>
      <c r="D53" s="2353">
        <f t="shared" si="50"/>
        <v>0</v>
      </c>
      <c r="E53" s="2354">
        <f t="shared" si="53"/>
        <v>0</v>
      </c>
      <c r="F53" s="2355">
        <f t="shared" si="53"/>
        <v>0</v>
      </c>
      <c r="G53" s="2322"/>
      <c r="H53" s="2329"/>
      <c r="I53" s="2322"/>
      <c r="J53" s="2356"/>
      <c r="K53" s="2322"/>
      <c r="L53" s="2329"/>
      <c r="M53" s="2322"/>
      <c r="N53" s="2329"/>
      <c r="O53" s="2322"/>
      <c r="P53" s="2329"/>
      <c r="Q53" s="2322"/>
      <c r="R53" s="2323"/>
      <c r="S53" s="2322"/>
      <c r="T53" s="2323"/>
      <c r="U53" s="2322"/>
      <c r="V53" s="2323"/>
      <c r="W53" s="2322"/>
      <c r="X53" s="2323"/>
      <c r="Y53" s="2322"/>
      <c r="Z53" s="2323"/>
      <c r="AA53" s="2322"/>
      <c r="AB53" s="2323"/>
      <c r="AC53" s="2357"/>
      <c r="AD53" s="2323"/>
      <c r="AE53" s="2326"/>
      <c r="AF53" s="2323"/>
      <c r="AG53" s="2322"/>
      <c r="AH53" s="2323"/>
      <c r="AI53" s="2322"/>
      <c r="AJ53" s="2323"/>
      <c r="AK53" s="2322"/>
      <c r="AL53" s="2323"/>
      <c r="AM53" s="2357"/>
      <c r="AN53" s="2323"/>
      <c r="AO53" s="2356"/>
      <c r="AP53" s="2327"/>
      <c r="AQ53" s="2329"/>
      <c r="AR53" s="2329"/>
      <c r="AS53" s="2329"/>
      <c r="AT53" s="2329"/>
      <c r="AU53" s="2329"/>
      <c r="AV53" s="2329"/>
      <c r="AW53" s="2329"/>
      <c r="AX53" s="671" t="str">
        <f t="shared" si="35"/>
        <v/>
      </c>
      <c r="BJ53" s="3"/>
      <c r="BK53" s="3"/>
      <c r="BL53" s="3"/>
      <c r="BM53" s="4"/>
      <c r="BN53" s="4"/>
      <c r="BO53" s="4"/>
      <c r="CA53" s="31" t="str">
        <f t="shared" si="44"/>
        <v/>
      </c>
      <c r="CB53" s="31" t="str">
        <f t="shared" si="36"/>
        <v/>
      </c>
      <c r="CC53" s="31" t="str">
        <f t="shared" si="45"/>
        <v/>
      </c>
      <c r="CD53" s="31" t="str">
        <f t="shared" si="37"/>
        <v/>
      </c>
      <c r="CE53" s="31" t="str">
        <f t="shared" si="46"/>
        <v/>
      </c>
      <c r="CF53" s="31" t="str">
        <f t="shared" si="38"/>
        <v/>
      </c>
      <c r="CG53" s="31" t="str">
        <f t="shared" si="39"/>
        <v/>
      </c>
      <c r="CH53" s="32">
        <f t="shared" si="47"/>
        <v>0</v>
      </c>
      <c r="CI53" s="32">
        <f t="shared" si="40"/>
        <v>0</v>
      </c>
      <c r="CJ53" s="32">
        <f t="shared" si="48"/>
        <v>0</v>
      </c>
      <c r="CK53" s="32">
        <f t="shared" si="41"/>
        <v>0</v>
      </c>
      <c r="CL53" s="32">
        <f t="shared" si="49"/>
        <v>0</v>
      </c>
      <c r="CM53" s="32">
        <f t="shared" si="42"/>
        <v>0</v>
      </c>
      <c r="CN53" s="32">
        <f t="shared" si="43"/>
        <v>0</v>
      </c>
    </row>
    <row r="54" spans="1:92" ht="16.350000000000001" customHeight="1" x14ac:dyDescent="0.2">
      <c r="A54" s="4013" t="s">
        <v>4</v>
      </c>
      <c r="B54" s="4013"/>
      <c r="C54" s="4013"/>
      <c r="D54" s="2543">
        <f>SUM(D48:D53)</f>
        <v>0</v>
      </c>
      <c r="E54" s="2545">
        <f>SUM(E48:E53)</f>
        <v>0</v>
      </c>
      <c r="F54" s="2053">
        <f>SUM(F48:F53)</f>
        <v>0</v>
      </c>
      <c r="G54" s="2543">
        <f>SUM(G48:G53)</f>
        <v>0</v>
      </c>
      <c r="H54" s="2543">
        <f t="shared" ref="H54:AV54" si="54">SUM(H48:H53)</f>
        <v>0</v>
      </c>
      <c r="I54" s="2543">
        <f t="shared" si="54"/>
        <v>0</v>
      </c>
      <c r="J54" s="2543">
        <f t="shared" si="54"/>
        <v>0</v>
      </c>
      <c r="K54" s="2543">
        <f t="shared" si="54"/>
        <v>0</v>
      </c>
      <c r="L54" s="2543">
        <f t="shared" si="54"/>
        <v>0</v>
      </c>
      <c r="M54" s="2543">
        <f t="shared" si="54"/>
        <v>0</v>
      </c>
      <c r="N54" s="2543">
        <f t="shared" si="54"/>
        <v>0</v>
      </c>
      <c r="O54" s="2543">
        <f t="shared" si="54"/>
        <v>0</v>
      </c>
      <c r="P54" s="2543">
        <f t="shared" si="54"/>
        <v>0</v>
      </c>
      <c r="Q54" s="2543">
        <f t="shared" si="54"/>
        <v>0</v>
      </c>
      <c r="R54" s="2543">
        <f t="shared" si="54"/>
        <v>0</v>
      </c>
      <c r="S54" s="2543">
        <f t="shared" si="54"/>
        <v>0</v>
      </c>
      <c r="T54" s="2543">
        <f t="shared" si="54"/>
        <v>0</v>
      </c>
      <c r="U54" s="2543">
        <f t="shared" si="54"/>
        <v>0</v>
      </c>
      <c r="V54" s="2543">
        <f t="shared" si="54"/>
        <v>0</v>
      </c>
      <c r="W54" s="2543">
        <f t="shared" si="54"/>
        <v>0</v>
      </c>
      <c r="X54" s="2543">
        <f t="shared" si="54"/>
        <v>0</v>
      </c>
      <c r="Y54" s="2543">
        <f t="shared" si="54"/>
        <v>0</v>
      </c>
      <c r="Z54" s="2543">
        <f t="shared" si="54"/>
        <v>0</v>
      </c>
      <c r="AA54" s="2543">
        <f t="shared" si="54"/>
        <v>0</v>
      </c>
      <c r="AB54" s="2543">
        <f t="shared" si="54"/>
        <v>0</v>
      </c>
      <c r="AC54" s="2543">
        <f t="shared" si="54"/>
        <v>0</v>
      </c>
      <c r="AD54" s="2543">
        <f t="shared" si="54"/>
        <v>0</v>
      </c>
      <c r="AE54" s="2543">
        <f t="shared" si="54"/>
        <v>0</v>
      </c>
      <c r="AF54" s="2543">
        <f t="shared" si="54"/>
        <v>0</v>
      </c>
      <c r="AG54" s="2543">
        <f t="shared" si="54"/>
        <v>0</v>
      </c>
      <c r="AH54" s="2543">
        <f t="shared" si="54"/>
        <v>0</v>
      </c>
      <c r="AI54" s="2543">
        <f t="shared" si="54"/>
        <v>0</v>
      </c>
      <c r="AJ54" s="2543">
        <f t="shared" si="54"/>
        <v>0</v>
      </c>
      <c r="AK54" s="2543">
        <f t="shared" si="54"/>
        <v>0</v>
      </c>
      <c r="AL54" s="2543">
        <f t="shared" si="54"/>
        <v>0</v>
      </c>
      <c r="AM54" s="2543">
        <f t="shared" si="54"/>
        <v>0</v>
      </c>
      <c r="AN54" s="2543">
        <f t="shared" si="54"/>
        <v>0</v>
      </c>
      <c r="AO54" s="2543">
        <f t="shared" si="54"/>
        <v>0</v>
      </c>
      <c r="AP54" s="2543">
        <f t="shared" si="54"/>
        <v>0</v>
      </c>
      <c r="AQ54" s="2543">
        <f t="shared" si="54"/>
        <v>0</v>
      </c>
      <c r="AR54" s="2543">
        <f t="shared" si="54"/>
        <v>0</v>
      </c>
      <c r="AS54" s="2543">
        <f t="shared" si="54"/>
        <v>0</v>
      </c>
      <c r="AT54" s="2543">
        <f t="shared" si="54"/>
        <v>0</v>
      </c>
      <c r="AU54" s="2543">
        <f t="shared" si="54"/>
        <v>0</v>
      </c>
      <c r="AV54" s="2543">
        <f t="shared" si="54"/>
        <v>0</v>
      </c>
      <c r="AW54" s="2543">
        <f>SUM(AW48:AW53)</f>
        <v>0</v>
      </c>
      <c r="BJ54" s="3"/>
      <c r="BK54" s="3"/>
      <c r="BL54" s="3"/>
      <c r="BM54" s="4"/>
      <c r="BN54" s="4"/>
      <c r="BO54" s="4"/>
      <c r="CA54" s="31"/>
      <c r="CB54" s="31"/>
      <c r="CC54" s="31"/>
      <c r="CD54" s="31"/>
      <c r="CE54" s="31"/>
      <c r="CF54" s="31"/>
      <c r="CG54" s="31"/>
      <c r="CH54" s="32"/>
      <c r="CI54" s="32"/>
      <c r="CJ54" s="32"/>
      <c r="CK54" s="32"/>
      <c r="CL54" s="32"/>
      <c r="CM54" s="32"/>
      <c r="CN54" s="32"/>
    </row>
    <row r="55" spans="1:92" ht="16.350000000000001" customHeight="1" x14ac:dyDescent="0.2">
      <c r="A55" s="3011" t="s">
        <v>79</v>
      </c>
      <c r="B55" s="3013"/>
      <c r="C55" s="175">
        <v>0</v>
      </c>
      <c r="D55" s="1019">
        <f t="shared" si="50"/>
        <v>0</v>
      </c>
      <c r="E55" s="176">
        <f t="shared" si="53"/>
        <v>0</v>
      </c>
      <c r="F55" s="177">
        <f t="shared" si="53"/>
        <v>0</v>
      </c>
      <c r="G55" s="1021"/>
      <c r="H55" s="95"/>
      <c r="I55" s="1021"/>
      <c r="J55" s="95"/>
      <c r="K55" s="1021"/>
      <c r="L55" s="95"/>
      <c r="M55" s="1021"/>
      <c r="N55" s="95"/>
      <c r="O55" s="1021"/>
      <c r="P55" s="95"/>
      <c r="Q55" s="1021"/>
      <c r="R55" s="95"/>
      <c r="S55" s="1021"/>
      <c r="T55" s="95"/>
      <c r="U55" s="1021"/>
      <c r="V55" s="95"/>
      <c r="W55" s="1021"/>
      <c r="X55" s="95"/>
      <c r="Y55" s="1021"/>
      <c r="Z55" s="95"/>
      <c r="AA55" s="1021"/>
      <c r="AB55" s="95"/>
      <c r="AC55" s="1021"/>
      <c r="AD55" s="95"/>
      <c r="AE55" s="1021"/>
      <c r="AF55" s="95"/>
      <c r="AG55" s="1021"/>
      <c r="AH55" s="95"/>
      <c r="AI55" s="1021"/>
      <c r="AJ55" s="95"/>
      <c r="AK55" s="1021"/>
      <c r="AL55" s="95"/>
      <c r="AM55" s="1021"/>
      <c r="AN55" s="95"/>
      <c r="AO55" s="1021"/>
      <c r="AP55" s="99"/>
      <c r="AQ55" s="2303"/>
      <c r="AR55" s="2303"/>
      <c r="AS55" s="2358"/>
      <c r="AT55" s="2358"/>
      <c r="AU55" s="2358"/>
      <c r="AV55" s="2358"/>
      <c r="AW55" s="2358"/>
      <c r="AX55" s="671" t="str">
        <f t="shared" si="35"/>
        <v/>
      </c>
      <c r="BJ55" s="3"/>
      <c r="BK55" s="3"/>
      <c r="BL55" s="3"/>
      <c r="BM55" s="4"/>
      <c r="BN55" s="4"/>
      <c r="BO55" s="4"/>
      <c r="CA55" s="31" t="str">
        <f t="shared" si="44"/>
        <v/>
      </c>
      <c r="CB55" s="31" t="str">
        <f t="shared" si="36"/>
        <v/>
      </c>
      <c r="CC55" s="31" t="str">
        <f t="shared" si="45"/>
        <v/>
      </c>
      <c r="CD55" s="31" t="str">
        <f t="shared" si="37"/>
        <v/>
      </c>
      <c r="CE55" s="31" t="str">
        <f t="shared" si="46"/>
        <v/>
      </c>
      <c r="CF55" s="31" t="str">
        <f t="shared" si="38"/>
        <v/>
      </c>
      <c r="CG55" s="31" t="str">
        <f t="shared" si="39"/>
        <v/>
      </c>
      <c r="CH55" s="32">
        <f t="shared" si="47"/>
        <v>0</v>
      </c>
      <c r="CI55" s="32">
        <f t="shared" si="40"/>
        <v>0</v>
      </c>
      <c r="CJ55" s="32">
        <f t="shared" si="48"/>
        <v>0</v>
      </c>
      <c r="CK55" s="32">
        <f t="shared" si="41"/>
        <v>0</v>
      </c>
      <c r="CL55" s="32">
        <f t="shared" si="49"/>
        <v>0</v>
      </c>
      <c r="CM55" s="32">
        <f t="shared" si="42"/>
        <v>0</v>
      </c>
      <c r="CN55" s="32">
        <f t="shared" si="43"/>
        <v>0</v>
      </c>
    </row>
    <row r="56" spans="1:92" ht="16.350000000000001" customHeight="1" x14ac:dyDescent="0.2">
      <c r="A56" s="3011"/>
      <c r="B56" s="3013"/>
      <c r="C56" s="2343" t="s">
        <v>80</v>
      </c>
      <c r="D56" s="2307">
        <f t="shared" si="50"/>
        <v>0</v>
      </c>
      <c r="E56" s="2359">
        <f t="shared" si="53"/>
        <v>0</v>
      </c>
      <c r="F56" s="2360">
        <f t="shared" si="53"/>
        <v>0</v>
      </c>
      <c r="G56" s="2310"/>
      <c r="H56" s="2311"/>
      <c r="I56" s="2310"/>
      <c r="J56" s="2311"/>
      <c r="K56" s="2310"/>
      <c r="L56" s="2311"/>
      <c r="M56" s="2310"/>
      <c r="N56" s="2311"/>
      <c r="O56" s="2310"/>
      <c r="P56" s="2311"/>
      <c r="Q56" s="2310"/>
      <c r="R56" s="2311"/>
      <c r="S56" s="2310"/>
      <c r="T56" s="2311"/>
      <c r="U56" s="2310"/>
      <c r="V56" s="2311"/>
      <c r="W56" s="2310"/>
      <c r="X56" s="2311"/>
      <c r="Y56" s="2310"/>
      <c r="Z56" s="2311"/>
      <c r="AA56" s="2310"/>
      <c r="AB56" s="2311"/>
      <c r="AC56" s="2310"/>
      <c r="AD56" s="2311"/>
      <c r="AE56" s="2310"/>
      <c r="AF56" s="2311"/>
      <c r="AG56" s="2310"/>
      <c r="AH56" s="2311"/>
      <c r="AI56" s="2310"/>
      <c r="AJ56" s="2311"/>
      <c r="AK56" s="2310"/>
      <c r="AL56" s="2311"/>
      <c r="AM56" s="2310"/>
      <c r="AN56" s="2311"/>
      <c r="AO56" s="2310"/>
      <c r="AP56" s="2314"/>
      <c r="AQ56" s="2316"/>
      <c r="AR56" s="2316"/>
      <c r="AS56" s="2361"/>
      <c r="AT56" s="2361"/>
      <c r="AU56" s="2361"/>
      <c r="AV56" s="2361"/>
      <c r="AW56" s="2361"/>
      <c r="AX56" s="671" t="str">
        <f t="shared" si="35"/>
        <v/>
      </c>
      <c r="BJ56" s="3"/>
      <c r="BK56" s="3"/>
      <c r="BL56" s="3"/>
      <c r="BM56" s="4"/>
      <c r="BN56" s="4"/>
      <c r="BO56" s="4"/>
      <c r="CA56" s="31" t="str">
        <f t="shared" si="44"/>
        <v/>
      </c>
      <c r="CB56" s="31" t="str">
        <f t="shared" si="36"/>
        <v/>
      </c>
      <c r="CC56" s="31" t="str">
        <f t="shared" si="45"/>
        <v/>
      </c>
      <c r="CD56" s="31" t="str">
        <f t="shared" si="37"/>
        <v/>
      </c>
      <c r="CE56" s="31" t="str">
        <f t="shared" si="46"/>
        <v/>
      </c>
      <c r="CF56" s="31" t="str">
        <f t="shared" si="38"/>
        <v/>
      </c>
      <c r="CG56" s="31" t="str">
        <f t="shared" si="39"/>
        <v/>
      </c>
      <c r="CH56" s="32">
        <f t="shared" si="47"/>
        <v>0</v>
      </c>
      <c r="CI56" s="32">
        <f t="shared" si="40"/>
        <v>0</v>
      </c>
      <c r="CJ56" s="32">
        <f t="shared" si="48"/>
        <v>0</v>
      </c>
      <c r="CK56" s="32">
        <f t="shared" si="41"/>
        <v>0</v>
      </c>
      <c r="CL56" s="32">
        <f t="shared" si="49"/>
        <v>0</v>
      </c>
      <c r="CM56" s="32">
        <f t="shared" si="42"/>
        <v>0</v>
      </c>
      <c r="CN56" s="32">
        <f t="shared" si="43"/>
        <v>0</v>
      </c>
    </row>
    <row r="57" spans="1:92" ht="16.350000000000001" customHeight="1" x14ac:dyDescent="0.2">
      <c r="A57" s="3011"/>
      <c r="B57" s="3013"/>
      <c r="C57" s="2343" t="s">
        <v>81</v>
      </c>
      <c r="D57" s="2307">
        <f t="shared" si="50"/>
        <v>0</v>
      </c>
      <c r="E57" s="2359">
        <f t="shared" si="53"/>
        <v>0</v>
      </c>
      <c r="F57" s="2360">
        <f t="shared" si="53"/>
        <v>0</v>
      </c>
      <c r="G57" s="2310"/>
      <c r="H57" s="2311"/>
      <c r="I57" s="2310"/>
      <c r="J57" s="2311"/>
      <c r="K57" s="2310"/>
      <c r="L57" s="2311"/>
      <c r="M57" s="2310"/>
      <c r="N57" s="2311"/>
      <c r="O57" s="2310"/>
      <c r="P57" s="2311"/>
      <c r="Q57" s="2310"/>
      <c r="R57" s="2311"/>
      <c r="S57" s="2310"/>
      <c r="T57" s="2311"/>
      <c r="U57" s="2310"/>
      <c r="V57" s="2311"/>
      <c r="W57" s="2310"/>
      <c r="X57" s="2311"/>
      <c r="Y57" s="2310"/>
      <c r="Z57" s="2311"/>
      <c r="AA57" s="2310"/>
      <c r="AB57" s="2311"/>
      <c r="AC57" s="2310"/>
      <c r="AD57" s="2311"/>
      <c r="AE57" s="2310"/>
      <c r="AF57" s="2311"/>
      <c r="AG57" s="2310"/>
      <c r="AH57" s="2311"/>
      <c r="AI57" s="2310"/>
      <c r="AJ57" s="2311"/>
      <c r="AK57" s="2310"/>
      <c r="AL57" s="2311"/>
      <c r="AM57" s="2310"/>
      <c r="AN57" s="2311"/>
      <c r="AO57" s="2310"/>
      <c r="AP57" s="2314"/>
      <c r="AQ57" s="2316"/>
      <c r="AR57" s="2316"/>
      <c r="AS57" s="2361"/>
      <c r="AT57" s="2361"/>
      <c r="AU57" s="2361"/>
      <c r="AV57" s="2361"/>
      <c r="AW57" s="2361"/>
      <c r="AX57" s="671" t="str">
        <f t="shared" si="35"/>
        <v/>
      </c>
      <c r="BJ57" s="3"/>
      <c r="BK57" s="3"/>
      <c r="BL57" s="3"/>
      <c r="BM57" s="4"/>
      <c r="BN57" s="4"/>
      <c r="BO57" s="4"/>
      <c r="CA57" s="31" t="str">
        <f t="shared" si="44"/>
        <v/>
      </c>
      <c r="CB57" s="31" t="str">
        <f t="shared" si="36"/>
        <v/>
      </c>
      <c r="CC57" s="31" t="str">
        <f t="shared" si="45"/>
        <v/>
      </c>
      <c r="CD57" s="31" t="str">
        <f t="shared" si="37"/>
        <v/>
      </c>
      <c r="CE57" s="31" t="str">
        <f t="shared" si="46"/>
        <v/>
      </c>
      <c r="CF57" s="31" t="str">
        <f t="shared" si="38"/>
        <v/>
      </c>
      <c r="CG57" s="31" t="str">
        <f t="shared" si="39"/>
        <v/>
      </c>
      <c r="CH57" s="32">
        <f t="shared" si="47"/>
        <v>0</v>
      </c>
      <c r="CI57" s="32">
        <f t="shared" si="40"/>
        <v>0</v>
      </c>
      <c r="CJ57" s="32">
        <f t="shared" si="48"/>
        <v>0</v>
      </c>
      <c r="CK57" s="32">
        <f t="shared" si="41"/>
        <v>0</v>
      </c>
      <c r="CL57" s="32">
        <f t="shared" si="49"/>
        <v>0</v>
      </c>
      <c r="CM57" s="32">
        <f t="shared" si="42"/>
        <v>0</v>
      </c>
      <c r="CN57" s="32">
        <f t="shared" si="43"/>
        <v>0</v>
      </c>
    </row>
    <row r="58" spans="1:92" ht="16.350000000000001" customHeight="1" x14ac:dyDescent="0.2">
      <c r="A58" s="3011"/>
      <c r="B58" s="3013"/>
      <c r="C58" s="2343" t="s">
        <v>82</v>
      </c>
      <c r="D58" s="2307">
        <f t="shared" si="50"/>
        <v>0</v>
      </c>
      <c r="E58" s="2359">
        <f t="shared" si="53"/>
        <v>0</v>
      </c>
      <c r="F58" s="2360">
        <f t="shared" si="53"/>
        <v>0</v>
      </c>
      <c r="G58" s="2310"/>
      <c r="H58" s="2311"/>
      <c r="I58" s="2310"/>
      <c r="J58" s="2311"/>
      <c r="K58" s="2310"/>
      <c r="L58" s="2311"/>
      <c r="M58" s="2310"/>
      <c r="N58" s="2311"/>
      <c r="O58" s="2310"/>
      <c r="P58" s="2311"/>
      <c r="Q58" s="2310"/>
      <c r="R58" s="2311"/>
      <c r="S58" s="2310"/>
      <c r="T58" s="2311"/>
      <c r="U58" s="2310"/>
      <c r="V58" s="2311"/>
      <c r="W58" s="2310"/>
      <c r="X58" s="2311"/>
      <c r="Y58" s="2310"/>
      <c r="Z58" s="2311"/>
      <c r="AA58" s="2310"/>
      <c r="AB58" s="2311"/>
      <c r="AC58" s="2310"/>
      <c r="AD58" s="2311"/>
      <c r="AE58" s="2310"/>
      <c r="AF58" s="2311"/>
      <c r="AG58" s="2310"/>
      <c r="AH58" s="2311"/>
      <c r="AI58" s="2310"/>
      <c r="AJ58" s="2311"/>
      <c r="AK58" s="2310"/>
      <c r="AL58" s="2311"/>
      <c r="AM58" s="2310"/>
      <c r="AN58" s="2311"/>
      <c r="AO58" s="2310"/>
      <c r="AP58" s="2314"/>
      <c r="AQ58" s="2316"/>
      <c r="AR58" s="2316"/>
      <c r="AS58" s="2361"/>
      <c r="AT58" s="2361"/>
      <c r="AU58" s="2361"/>
      <c r="AV58" s="2361"/>
      <c r="AW58" s="2361"/>
      <c r="AX58" s="671" t="str">
        <f t="shared" si="35"/>
        <v/>
      </c>
      <c r="BJ58" s="3"/>
      <c r="BK58" s="3"/>
      <c r="BL58" s="3"/>
      <c r="BM58" s="4"/>
      <c r="BN58" s="4"/>
      <c r="BO58" s="4"/>
      <c r="CA58" s="31" t="str">
        <f t="shared" si="44"/>
        <v/>
      </c>
      <c r="CB58" s="31" t="str">
        <f t="shared" si="36"/>
        <v/>
      </c>
      <c r="CC58" s="31" t="str">
        <f t="shared" si="45"/>
        <v/>
      </c>
      <c r="CD58" s="31" t="str">
        <f t="shared" si="37"/>
        <v/>
      </c>
      <c r="CE58" s="31" t="str">
        <f t="shared" si="46"/>
        <v/>
      </c>
      <c r="CF58" s="31" t="str">
        <f t="shared" si="38"/>
        <v/>
      </c>
      <c r="CG58" s="31" t="str">
        <f t="shared" si="39"/>
        <v/>
      </c>
      <c r="CH58" s="32">
        <f t="shared" si="47"/>
        <v>0</v>
      </c>
      <c r="CI58" s="32">
        <f t="shared" si="40"/>
        <v>0</v>
      </c>
      <c r="CJ58" s="32">
        <f t="shared" si="48"/>
        <v>0</v>
      </c>
      <c r="CK58" s="32">
        <f t="shared" si="41"/>
        <v>0</v>
      </c>
      <c r="CL58" s="32">
        <f t="shared" si="49"/>
        <v>0</v>
      </c>
      <c r="CM58" s="32">
        <f t="shared" si="42"/>
        <v>0</v>
      </c>
      <c r="CN58" s="32">
        <f t="shared" si="43"/>
        <v>0</v>
      </c>
    </row>
    <row r="59" spans="1:92" ht="16.350000000000001" customHeight="1" x14ac:dyDescent="0.2">
      <c r="A59" s="4005"/>
      <c r="B59" s="4006"/>
      <c r="C59" s="2362" t="s">
        <v>83</v>
      </c>
      <c r="D59" s="2353">
        <f t="shared" si="50"/>
        <v>0</v>
      </c>
      <c r="E59" s="2354">
        <f>SUM(G59+I59+K59+M59+O59+Q59+S59+U59+W59+Y59+AA59+AC59+AE59+AG59+AI59+AK59+AM59+AO59)</f>
        <v>0</v>
      </c>
      <c r="F59" s="2363">
        <f>SUM(H59+J59+L59+N59+P59+R59+T59+V59+X59+Z59+AB59+AD59+AF59+AH59+AJ59+AL59+AN59+AP59)</f>
        <v>0</v>
      </c>
      <c r="G59" s="2322"/>
      <c r="H59" s="2323"/>
      <c r="I59" s="2322"/>
      <c r="J59" s="2323"/>
      <c r="K59" s="2322"/>
      <c r="L59" s="2323"/>
      <c r="M59" s="2322"/>
      <c r="N59" s="2323"/>
      <c r="O59" s="2322"/>
      <c r="P59" s="2323"/>
      <c r="Q59" s="2322"/>
      <c r="R59" s="2323"/>
      <c r="S59" s="2322"/>
      <c r="T59" s="2323"/>
      <c r="U59" s="2322"/>
      <c r="V59" s="2323"/>
      <c r="W59" s="2322"/>
      <c r="X59" s="2323"/>
      <c r="Y59" s="2322"/>
      <c r="Z59" s="2323"/>
      <c r="AA59" s="2322"/>
      <c r="AB59" s="2323"/>
      <c r="AC59" s="2322"/>
      <c r="AD59" s="2323"/>
      <c r="AE59" s="2322"/>
      <c r="AF59" s="2323"/>
      <c r="AG59" s="2322"/>
      <c r="AH59" s="2323"/>
      <c r="AI59" s="2322"/>
      <c r="AJ59" s="2323"/>
      <c r="AK59" s="2322"/>
      <c r="AL59" s="2323"/>
      <c r="AM59" s="2322"/>
      <c r="AN59" s="2323"/>
      <c r="AO59" s="2322"/>
      <c r="AP59" s="2327"/>
      <c r="AQ59" s="2329"/>
      <c r="AR59" s="2329"/>
      <c r="AS59" s="2364"/>
      <c r="AT59" s="2364"/>
      <c r="AU59" s="2364"/>
      <c r="AV59" s="2364"/>
      <c r="AW59" s="2364"/>
      <c r="AX59" s="671" t="str">
        <f t="shared" si="35"/>
        <v/>
      </c>
      <c r="BJ59" s="3"/>
      <c r="BK59" s="3"/>
      <c r="BL59" s="3"/>
      <c r="BM59" s="4"/>
      <c r="BN59" s="4"/>
      <c r="BO59" s="4"/>
      <c r="CA59" s="31" t="str">
        <f t="shared" si="44"/>
        <v/>
      </c>
      <c r="CB59" s="31" t="str">
        <f t="shared" si="36"/>
        <v/>
      </c>
      <c r="CC59" s="31" t="str">
        <f t="shared" si="45"/>
        <v/>
      </c>
      <c r="CD59" s="31" t="str">
        <f t="shared" si="37"/>
        <v/>
      </c>
      <c r="CE59" s="31" t="str">
        <f t="shared" si="46"/>
        <v/>
      </c>
      <c r="CF59" s="31" t="str">
        <f t="shared" si="38"/>
        <v/>
      </c>
      <c r="CG59" s="31" t="str">
        <f t="shared" si="39"/>
        <v/>
      </c>
      <c r="CH59" s="32">
        <f t="shared" si="47"/>
        <v>0</v>
      </c>
      <c r="CI59" s="32">
        <f t="shared" si="40"/>
        <v>0</v>
      </c>
      <c r="CJ59" s="32">
        <f t="shared" si="48"/>
        <v>0</v>
      </c>
      <c r="CK59" s="32">
        <f t="shared" si="41"/>
        <v>0</v>
      </c>
      <c r="CL59" s="32">
        <f t="shared" si="49"/>
        <v>0</v>
      </c>
      <c r="CM59" s="32">
        <f t="shared" si="42"/>
        <v>0</v>
      </c>
      <c r="CN59" s="32">
        <f t="shared" si="43"/>
        <v>0</v>
      </c>
    </row>
    <row r="60" spans="1:92" ht="16.350000000000001" customHeight="1" x14ac:dyDescent="0.2">
      <c r="A60" s="4017" t="s">
        <v>4</v>
      </c>
      <c r="B60" s="4018"/>
      <c r="C60" s="4006"/>
      <c r="D60" s="2566">
        <f t="shared" ref="D60:AW60" si="55">SUM(D55:D59)</f>
        <v>0</v>
      </c>
      <c r="E60" s="2366">
        <f>SUM(E55:E59)</f>
        <v>0</v>
      </c>
      <c r="F60" s="2811">
        <f>SUM(F55:F59)</f>
        <v>0</v>
      </c>
      <c r="G60" s="2566">
        <f t="shared" si="55"/>
        <v>0</v>
      </c>
      <c r="H60" s="2567">
        <f t="shared" si="55"/>
        <v>0</v>
      </c>
      <c r="I60" s="2566">
        <f t="shared" si="55"/>
        <v>0</v>
      </c>
      <c r="J60" s="2567">
        <f t="shared" si="55"/>
        <v>0</v>
      </c>
      <c r="K60" s="2566">
        <f t="shared" si="55"/>
        <v>0</v>
      </c>
      <c r="L60" s="2567">
        <f t="shared" si="55"/>
        <v>0</v>
      </c>
      <c r="M60" s="2566">
        <f t="shared" si="55"/>
        <v>0</v>
      </c>
      <c r="N60" s="2567">
        <f t="shared" si="55"/>
        <v>0</v>
      </c>
      <c r="O60" s="2566">
        <f t="shared" si="55"/>
        <v>0</v>
      </c>
      <c r="P60" s="2567">
        <f t="shared" si="55"/>
        <v>0</v>
      </c>
      <c r="Q60" s="2566">
        <f t="shared" si="55"/>
        <v>0</v>
      </c>
      <c r="R60" s="2567">
        <f t="shared" si="55"/>
        <v>0</v>
      </c>
      <c r="S60" s="2566">
        <f t="shared" si="55"/>
        <v>0</v>
      </c>
      <c r="T60" s="2811">
        <f t="shared" si="55"/>
        <v>0</v>
      </c>
      <c r="U60" s="2566">
        <f t="shared" si="55"/>
        <v>0</v>
      </c>
      <c r="V60" s="2567">
        <f t="shared" si="55"/>
        <v>0</v>
      </c>
      <c r="W60" s="2566">
        <f t="shared" si="55"/>
        <v>0</v>
      </c>
      <c r="X60" s="2567">
        <f t="shared" si="55"/>
        <v>0</v>
      </c>
      <c r="Y60" s="2566">
        <f t="shared" si="55"/>
        <v>0</v>
      </c>
      <c r="Z60" s="2567">
        <f t="shared" si="55"/>
        <v>0</v>
      </c>
      <c r="AA60" s="2566">
        <f t="shared" si="55"/>
        <v>0</v>
      </c>
      <c r="AB60" s="2567">
        <f t="shared" si="55"/>
        <v>0</v>
      </c>
      <c r="AC60" s="2566">
        <f t="shared" si="55"/>
        <v>0</v>
      </c>
      <c r="AD60" s="2567">
        <f t="shared" si="55"/>
        <v>0</v>
      </c>
      <c r="AE60" s="2566">
        <f t="shared" si="55"/>
        <v>0</v>
      </c>
      <c r="AF60" s="2567">
        <f t="shared" si="55"/>
        <v>0</v>
      </c>
      <c r="AG60" s="2566">
        <f t="shared" si="55"/>
        <v>0</v>
      </c>
      <c r="AH60" s="2567">
        <f t="shared" si="55"/>
        <v>0</v>
      </c>
      <c r="AI60" s="2566">
        <f t="shared" si="55"/>
        <v>0</v>
      </c>
      <c r="AJ60" s="2567">
        <f t="shared" si="55"/>
        <v>0</v>
      </c>
      <c r="AK60" s="2566">
        <f t="shared" si="55"/>
        <v>0</v>
      </c>
      <c r="AL60" s="2567">
        <f t="shared" si="55"/>
        <v>0</v>
      </c>
      <c r="AM60" s="2566">
        <f t="shared" si="55"/>
        <v>0</v>
      </c>
      <c r="AN60" s="2567">
        <f t="shared" si="55"/>
        <v>0</v>
      </c>
      <c r="AO60" s="2566">
        <f t="shared" si="55"/>
        <v>0</v>
      </c>
      <c r="AP60" s="2812">
        <f t="shared" si="55"/>
        <v>0</v>
      </c>
      <c r="AQ60" s="2567">
        <f t="shared" si="55"/>
        <v>0</v>
      </c>
      <c r="AR60" s="2566">
        <f t="shared" si="55"/>
        <v>0</v>
      </c>
      <c r="AS60" s="2566">
        <f t="shared" si="55"/>
        <v>0</v>
      </c>
      <c r="AT60" s="2566">
        <f t="shared" si="55"/>
        <v>0</v>
      </c>
      <c r="AU60" s="2566">
        <f t="shared" si="55"/>
        <v>0</v>
      </c>
      <c r="AV60" s="2566">
        <f t="shared" si="55"/>
        <v>0</v>
      </c>
      <c r="AW60" s="2813">
        <f t="shared" si="55"/>
        <v>0</v>
      </c>
      <c r="BJ60" s="3"/>
      <c r="BK60" s="3"/>
      <c r="BL60" s="3"/>
      <c r="BM60" s="4"/>
      <c r="BN60" s="4"/>
      <c r="BO60" s="4"/>
      <c r="CA60" s="31"/>
      <c r="CB60" s="31"/>
      <c r="CC60" s="31"/>
      <c r="CD60" s="31"/>
      <c r="CE60" s="31"/>
      <c r="CF60" s="31"/>
      <c r="CG60" s="31"/>
      <c r="CH60" s="32"/>
      <c r="CI60" s="32"/>
      <c r="CJ60" s="32"/>
      <c r="CK60" s="32"/>
      <c r="CL60" s="32"/>
      <c r="CM60" s="32"/>
      <c r="CN60" s="32"/>
    </row>
    <row r="61" spans="1:92" ht="16.350000000000001" customHeight="1" x14ac:dyDescent="0.25">
      <c r="A61" s="3486" t="s">
        <v>84</v>
      </c>
      <c r="B61" s="3463"/>
      <c r="C61" s="2343">
        <v>0</v>
      </c>
      <c r="D61" s="2317">
        <f>SUM(E61:F61)</f>
        <v>0</v>
      </c>
      <c r="E61" s="2318">
        <f t="shared" ref="E61:F63" si="56">SUM(AA61+AC61+AE61+AG61+AI61+AK61+AM61+AO61)</f>
        <v>0</v>
      </c>
      <c r="F61" s="2309">
        <f t="shared" si="56"/>
        <v>0</v>
      </c>
      <c r="G61" s="1026"/>
      <c r="H61" s="192"/>
      <c r="I61" s="2371"/>
      <c r="J61" s="192"/>
      <c r="K61" s="2371"/>
      <c r="L61" s="192"/>
      <c r="M61" s="2371"/>
      <c r="N61" s="192"/>
      <c r="O61" s="2371"/>
      <c r="P61" s="192"/>
      <c r="Q61" s="2371"/>
      <c r="R61" s="192"/>
      <c r="S61" s="2372"/>
      <c r="T61" s="2373"/>
      <c r="U61" s="2371"/>
      <c r="V61" s="192"/>
      <c r="W61" s="2371"/>
      <c r="X61" s="192"/>
      <c r="Y61" s="2372"/>
      <c r="Z61" s="2373"/>
      <c r="AA61" s="2347"/>
      <c r="AB61" s="2349"/>
      <c r="AC61" s="1767"/>
      <c r="AD61" s="1768"/>
      <c r="AE61" s="646"/>
      <c r="AF61" s="648"/>
      <c r="AG61" s="646"/>
      <c r="AH61" s="648"/>
      <c r="AI61" s="2324"/>
      <c r="AJ61" s="2349"/>
      <c r="AK61" s="2347"/>
      <c r="AL61" s="2349"/>
      <c r="AM61" s="1767"/>
      <c r="AN61" s="1768"/>
      <c r="AO61" s="2324"/>
      <c r="AP61" s="99"/>
      <c r="AQ61" s="1769"/>
      <c r="AR61" s="2348"/>
      <c r="AS61" s="2348"/>
      <c r="AT61" s="1770"/>
      <c r="AU61" s="2348"/>
      <c r="AV61" s="1770"/>
      <c r="AW61" s="1770"/>
      <c r="AX61" s="671" t="str">
        <f t="shared" si="35"/>
        <v/>
      </c>
      <c r="BJ61" s="3"/>
      <c r="BK61" s="3"/>
      <c r="BL61" s="3"/>
      <c r="BM61" s="4"/>
      <c r="BN61" s="4"/>
      <c r="BO61" s="4"/>
      <c r="CA61" s="31" t="str">
        <f t="shared" si="44"/>
        <v/>
      </c>
      <c r="CB61" s="31" t="str">
        <f t="shared" si="36"/>
        <v/>
      </c>
      <c r="CC61" s="31" t="str">
        <f t="shared" si="45"/>
        <v/>
      </c>
      <c r="CD61" s="31" t="str">
        <f t="shared" si="37"/>
        <v/>
      </c>
      <c r="CE61" s="31" t="str">
        <f t="shared" si="46"/>
        <v/>
      </c>
      <c r="CF61" s="31" t="str">
        <f t="shared" si="38"/>
        <v/>
      </c>
      <c r="CG61" s="31" t="str">
        <f t="shared" si="39"/>
        <v/>
      </c>
      <c r="CH61" s="32">
        <f t="shared" si="47"/>
        <v>0</v>
      </c>
      <c r="CI61" s="32">
        <f t="shared" si="40"/>
        <v>0</v>
      </c>
      <c r="CJ61" s="32">
        <f t="shared" si="48"/>
        <v>0</v>
      </c>
      <c r="CK61" s="32">
        <f t="shared" si="41"/>
        <v>0</v>
      </c>
      <c r="CL61" s="32">
        <f t="shared" si="49"/>
        <v>0</v>
      </c>
      <c r="CM61" s="32">
        <f t="shared" si="42"/>
        <v>0</v>
      </c>
      <c r="CN61" s="32">
        <f t="shared" si="43"/>
        <v>0</v>
      </c>
    </row>
    <row r="62" spans="1:92" ht="16.350000000000001" customHeight="1" x14ac:dyDescent="0.25">
      <c r="A62" s="3051"/>
      <c r="B62" s="2961"/>
      <c r="C62" s="2343" t="s">
        <v>85</v>
      </c>
      <c r="D62" s="2317">
        <f>SUM(E62:F62)</f>
        <v>0</v>
      </c>
      <c r="E62" s="2318">
        <f t="shared" si="56"/>
        <v>0</v>
      </c>
      <c r="F62" s="2309">
        <f t="shared" si="56"/>
        <v>0</v>
      </c>
      <c r="G62" s="2374"/>
      <c r="H62" s="2375"/>
      <c r="I62" s="2374"/>
      <c r="J62" s="2375"/>
      <c r="K62" s="2374"/>
      <c r="L62" s="2375"/>
      <c r="M62" s="2374"/>
      <c r="N62" s="2375"/>
      <c r="O62" s="2374"/>
      <c r="P62" s="2375"/>
      <c r="Q62" s="2374"/>
      <c r="R62" s="2375"/>
      <c r="S62" s="2372"/>
      <c r="T62" s="2373"/>
      <c r="U62" s="2374"/>
      <c r="V62" s="2375"/>
      <c r="W62" s="2374"/>
      <c r="X62" s="2375"/>
      <c r="Y62" s="2372"/>
      <c r="Z62" s="2373"/>
      <c r="AA62" s="2347"/>
      <c r="AB62" s="2349"/>
      <c r="AC62" s="2347"/>
      <c r="AD62" s="2349"/>
      <c r="AE62" s="2324"/>
      <c r="AF62" s="2349"/>
      <c r="AG62" s="2324"/>
      <c r="AH62" s="2349"/>
      <c r="AI62" s="2324"/>
      <c r="AJ62" s="2349"/>
      <c r="AK62" s="2347"/>
      <c r="AL62" s="2349"/>
      <c r="AM62" s="2347"/>
      <c r="AN62" s="2349"/>
      <c r="AO62" s="2324"/>
      <c r="AP62" s="2351"/>
      <c r="AQ62" s="2352"/>
      <c r="AR62" s="2348"/>
      <c r="AS62" s="2348"/>
      <c r="AT62" s="2376"/>
      <c r="AU62" s="2348"/>
      <c r="AV62" s="2376"/>
      <c r="AW62" s="2376"/>
      <c r="AX62" s="671" t="str">
        <f t="shared" si="35"/>
        <v/>
      </c>
      <c r="BJ62" s="3"/>
      <c r="BK62" s="3"/>
      <c r="BL62" s="3"/>
      <c r="BM62" s="4"/>
      <c r="BN62" s="4"/>
      <c r="BO62" s="4"/>
      <c r="CA62" s="31" t="str">
        <f t="shared" si="44"/>
        <v/>
      </c>
      <c r="CB62" s="31" t="str">
        <f t="shared" si="36"/>
        <v/>
      </c>
      <c r="CC62" s="31" t="str">
        <f t="shared" si="45"/>
        <v/>
      </c>
      <c r="CD62" s="31" t="str">
        <f t="shared" si="37"/>
        <v/>
      </c>
      <c r="CE62" s="31" t="str">
        <f t="shared" si="46"/>
        <v/>
      </c>
      <c r="CF62" s="31" t="str">
        <f t="shared" si="38"/>
        <v/>
      </c>
      <c r="CG62" s="31" t="str">
        <f t="shared" si="39"/>
        <v/>
      </c>
      <c r="CH62" s="32">
        <f t="shared" si="47"/>
        <v>0</v>
      </c>
      <c r="CI62" s="32">
        <f t="shared" si="40"/>
        <v>0</v>
      </c>
      <c r="CJ62" s="32">
        <f t="shared" si="48"/>
        <v>0</v>
      </c>
      <c r="CK62" s="32">
        <f t="shared" si="41"/>
        <v>0</v>
      </c>
      <c r="CL62" s="32">
        <f t="shared" si="49"/>
        <v>0</v>
      </c>
      <c r="CM62" s="32">
        <f t="shared" si="42"/>
        <v>0</v>
      </c>
      <c r="CN62" s="32">
        <f t="shared" si="43"/>
        <v>0</v>
      </c>
    </row>
    <row r="63" spans="1:92" ht="16.350000000000001" customHeight="1" x14ac:dyDescent="0.25">
      <c r="A63" s="3051"/>
      <c r="B63" s="2961"/>
      <c r="C63" s="2346" t="s">
        <v>86</v>
      </c>
      <c r="D63" s="2317">
        <f>SUM(E63:F63)</f>
        <v>0</v>
      </c>
      <c r="E63" s="2318">
        <f t="shared" si="56"/>
        <v>0</v>
      </c>
      <c r="F63" s="2309">
        <f t="shared" si="56"/>
        <v>0</v>
      </c>
      <c r="G63" s="2374"/>
      <c r="H63" s="2375"/>
      <c r="I63" s="2374"/>
      <c r="J63" s="2375"/>
      <c r="K63" s="2374"/>
      <c r="L63" s="2375"/>
      <c r="M63" s="2374"/>
      <c r="N63" s="2375"/>
      <c r="O63" s="2374"/>
      <c r="P63" s="2375"/>
      <c r="Q63" s="2374"/>
      <c r="R63" s="2375"/>
      <c r="S63" s="2372"/>
      <c r="T63" s="2373"/>
      <c r="U63" s="2374"/>
      <c r="V63" s="2375"/>
      <c r="W63" s="2374"/>
      <c r="X63" s="2375"/>
      <c r="Y63" s="2372"/>
      <c r="Z63" s="2373"/>
      <c r="AA63" s="2347"/>
      <c r="AB63" s="2349"/>
      <c r="AC63" s="2347"/>
      <c r="AD63" s="2349"/>
      <c r="AE63" s="2324"/>
      <c r="AF63" s="2349"/>
      <c r="AG63" s="2324"/>
      <c r="AH63" s="2349"/>
      <c r="AI63" s="2324"/>
      <c r="AJ63" s="2349"/>
      <c r="AK63" s="2347"/>
      <c r="AL63" s="2349"/>
      <c r="AM63" s="2322"/>
      <c r="AN63" s="2323"/>
      <c r="AO63" s="2324"/>
      <c r="AP63" s="2351"/>
      <c r="AQ63" s="2328"/>
      <c r="AR63" s="2348"/>
      <c r="AS63" s="2348"/>
      <c r="AT63" s="2376"/>
      <c r="AU63" s="2348"/>
      <c r="AV63" s="2376"/>
      <c r="AW63" s="2376"/>
      <c r="AX63" s="671" t="str">
        <f t="shared" si="35"/>
        <v/>
      </c>
      <c r="BJ63" s="3"/>
      <c r="BK63" s="3"/>
      <c r="BL63" s="3"/>
      <c r="BM63" s="4"/>
      <c r="BN63" s="4"/>
      <c r="BO63" s="4"/>
      <c r="CA63" s="31" t="str">
        <f t="shared" si="44"/>
        <v/>
      </c>
      <c r="CB63" s="31" t="str">
        <f t="shared" si="36"/>
        <v/>
      </c>
      <c r="CC63" s="31" t="str">
        <f t="shared" si="45"/>
        <v/>
      </c>
      <c r="CD63" s="31" t="str">
        <f t="shared" si="37"/>
        <v/>
      </c>
      <c r="CE63" s="31" t="str">
        <f t="shared" si="46"/>
        <v/>
      </c>
      <c r="CF63" s="31" t="str">
        <f t="shared" si="38"/>
        <v/>
      </c>
      <c r="CG63" s="31" t="str">
        <f t="shared" si="39"/>
        <v/>
      </c>
      <c r="CH63" s="32">
        <f t="shared" si="47"/>
        <v>0</v>
      </c>
      <c r="CI63" s="32">
        <f t="shared" si="40"/>
        <v>0</v>
      </c>
      <c r="CJ63" s="32">
        <f t="shared" si="48"/>
        <v>0</v>
      </c>
      <c r="CK63" s="32">
        <f t="shared" si="41"/>
        <v>0</v>
      </c>
      <c r="CL63" s="32">
        <f t="shared" si="49"/>
        <v>0</v>
      </c>
      <c r="CM63" s="32">
        <f t="shared" si="42"/>
        <v>0</v>
      </c>
      <c r="CN63" s="32">
        <f t="shared" si="43"/>
        <v>0</v>
      </c>
    </row>
    <row r="64" spans="1:92" ht="16.350000000000001" customHeight="1" x14ac:dyDescent="0.2">
      <c r="A64" s="4007"/>
      <c r="B64" s="4008"/>
      <c r="C64" s="2804" t="s">
        <v>4</v>
      </c>
      <c r="D64" s="2566">
        <f>SUM(E64:F64)</f>
        <v>0</v>
      </c>
      <c r="E64" s="2366">
        <f>SUM(E61:E63)</f>
        <v>0</v>
      </c>
      <c r="F64" s="2053">
        <f>SUM(F61:F63)</f>
        <v>0</v>
      </c>
      <c r="G64" s="2573"/>
      <c r="H64" s="2047"/>
      <c r="I64" s="2573"/>
      <c r="J64" s="2047"/>
      <c r="K64" s="2573"/>
      <c r="L64" s="2047"/>
      <c r="M64" s="2573"/>
      <c r="N64" s="2047"/>
      <c r="O64" s="2573"/>
      <c r="P64" s="2047"/>
      <c r="Q64" s="2573"/>
      <c r="R64" s="2047"/>
      <c r="S64" s="2573"/>
      <c r="T64" s="2814"/>
      <c r="U64" s="2573"/>
      <c r="V64" s="2047"/>
      <c r="W64" s="2573"/>
      <c r="X64" s="2047"/>
      <c r="Y64" s="2573"/>
      <c r="Z64" s="2814"/>
      <c r="AA64" s="2543">
        <f t="shared" ref="AA64:AW64" si="57">SUM(AA61:AA63)</f>
        <v>0</v>
      </c>
      <c r="AB64" s="2053">
        <f t="shared" si="57"/>
        <v>0</v>
      </c>
      <c r="AC64" s="2543">
        <f t="shared" si="57"/>
        <v>0</v>
      </c>
      <c r="AD64" s="2815">
        <f t="shared" si="57"/>
        <v>0</v>
      </c>
      <c r="AE64" s="2545">
        <f t="shared" si="57"/>
        <v>0</v>
      </c>
      <c r="AF64" s="2815">
        <f t="shared" si="57"/>
        <v>0</v>
      </c>
      <c r="AG64" s="2545">
        <f t="shared" si="57"/>
        <v>0</v>
      </c>
      <c r="AH64" s="2815">
        <f t="shared" si="57"/>
        <v>0</v>
      </c>
      <c r="AI64" s="2545">
        <f t="shared" si="57"/>
        <v>0</v>
      </c>
      <c r="AJ64" s="2053">
        <f t="shared" si="57"/>
        <v>0</v>
      </c>
      <c r="AK64" s="2543">
        <f t="shared" si="57"/>
        <v>0</v>
      </c>
      <c r="AL64" s="2053">
        <f t="shared" si="57"/>
        <v>0</v>
      </c>
      <c r="AM64" s="2543">
        <f t="shared" si="57"/>
        <v>0</v>
      </c>
      <c r="AN64" s="2815">
        <f t="shared" si="57"/>
        <v>0</v>
      </c>
      <c r="AO64" s="2545">
        <f t="shared" si="57"/>
        <v>0</v>
      </c>
      <c r="AP64" s="2803">
        <f t="shared" si="57"/>
        <v>0</v>
      </c>
      <c r="AQ64" s="2816">
        <f t="shared" si="57"/>
        <v>0</v>
      </c>
      <c r="AR64" s="2053">
        <f t="shared" si="57"/>
        <v>0</v>
      </c>
      <c r="AS64" s="2053">
        <f t="shared" si="57"/>
        <v>0</v>
      </c>
      <c r="AT64" s="2804">
        <f t="shared" si="57"/>
        <v>0</v>
      </c>
      <c r="AU64" s="2053">
        <f t="shared" si="57"/>
        <v>0</v>
      </c>
      <c r="AV64" s="2804">
        <f t="shared" si="57"/>
        <v>0</v>
      </c>
      <c r="AW64" s="2804">
        <f t="shared" si="57"/>
        <v>0</v>
      </c>
      <c r="BJ64" s="3"/>
      <c r="BK64" s="3"/>
      <c r="BL64" s="3"/>
      <c r="BM64" s="4"/>
      <c r="BN64" s="4"/>
      <c r="BO64" s="4"/>
      <c r="CA64" s="31"/>
      <c r="CB64" s="31"/>
      <c r="CC64" s="31"/>
      <c r="CD64" s="31"/>
      <c r="CE64" s="31"/>
      <c r="CF64" s="31"/>
      <c r="CG64" s="31"/>
      <c r="CH64" s="32"/>
      <c r="CI64" s="32"/>
      <c r="CJ64" s="32"/>
      <c r="CK64" s="32"/>
      <c r="CL64" s="32"/>
      <c r="CM64" s="32"/>
      <c r="CN64" s="32"/>
    </row>
    <row r="65" spans="1:92" ht="33.75" customHeight="1" x14ac:dyDescent="0.2">
      <c r="A65" s="85" t="s">
        <v>87</v>
      </c>
      <c r="B65" s="210"/>
      <c r="C65" s="210"/>
      <c r="D65" s="211"/>
      <c r="E65" s="87"/>
      <c r="AH65" s="9"/>
      <c r="AI65" s="9"/>
      <c r="AJ65" s="9"/>
      <c r="AK65" s="9"/>
      <c r="AL65" s="212"/>
      <c r="AM65" s="212"/>
      <c r="AN65" s="212"/>
      <c r="AO65" s="212"/>
      <c r="AP65" s="212"/>
      <c r="AQ65" s="212"/>
      <c r="AR65" s="212"/>
      <c r="AS65" s="212"/>
      <c r="AT65" s="9"/>
      <c r="AU65" s="9"/>
      <c r="BU65" s="3"/>
      <c r="BV65" s="3"/>
      <c r="BW65" s="3"/>
      <c r="CA65" s="31"/>
      <c r="CB65" s="31"/>
      <c r="CC65" s="31"/>
      <c r="CD65" s="31"/>
      <c r="CE65" s="31"/>
      <c r="CF65" s="31"/>
      <c r="CG65" s="31"/>
      <c r="CH65" s="32"/>
      <c r="CI65" s="32"/>
      <c r="CJ65" s="32"/>
      <c r="CK65" s="32"/>
      <c r="CL65" s="32"/>
      <c r="CM65" s="14"/>
      <c r="CN65" s="14"/>
    </row>
    <row r="66" spans="1:92" ht="68.25" customHeight="1" x14ac:dyDescent="0.2">
      <c r="A66" s="4011" t="s">
        <v>88</v>
      </c>
      <c r="B66" s="3694"/>
      <c r="C66" s="3661"/>
      <c r="D66" s="1787" t="s">
        <v>4</v>
      </c>
      <c r="E66" s="1787" t="s">
        <v>89</v>
      </c>
      <c r="F66" s="1693" t="s">
        <v>90</v>
      </c>
      <c r="G66" s="1693" t="s">
        <v>298</v>
      </c>
      <c r="H66" s="1779" t="s">
        <v>92</v>
      </c>
      <c r="I66" s="1779" t="s">
        <v>11</v>
      </c>
      <c r="J66" s="9"/>
      <c r="K66" s="9"/>
      <c r="L66" s="9"/>
      <c r="M66" s="9"/>
      <c r="N66" s="9"/>
      <c r="AD66" s="9"/>
      <c r="AE66" s="9"/>
      <c r="AF66" s="9"/>
      <c r="AG66" s="9"/>
      <c r="AH66" s="9"/>
      <c r="AI66" s="9"/>
      <c r="AJ66" s="9"/>
      <c r="AK66" s="9"/>
      <c r="AL66" s="212"/>
      <c r="AM66" s="212"/>
      <c r="AN66" s="212"/>
      <c r="AO66" s="212"/>
      <c r="AP66" s="212"/>
      <c r="AQ66" s="212"/>
      <c r="AR66" s="212"/>
      <c r="AS66" s="212"/>
      <c r="AT66" s="9"/>
      <c r="AU66" s="9"/>
      <c r="BU66" s="3"/>
      <c r="BV66" s="3"/>
      <c r="BW66" s="3"/>
      <c r="CA66" s="31"/>
      <c r="CB66" s="31"/>
      <c r="CC66" s="31"/>
      <c r="CD66" s="31"/>
      <c r="CE66" s="31"/>
      <c r="CF66" s="31"/>
      <c r="CG66" s="31"/>
      <c r="CH66" s="32"/>
      <c r="CI66" s="32"/>
      <c r="CJ66" s="32"/>
      <c r="CK66" s="32"/>
      <c r="CL66" s="32"/>
      <c r="CM66" s="14"/>
      <c r="CN66" s="14"/>
    </row>
    <row r="67" spans="1:92" ht="19.5" customHeight="1" x14ac:dyDescent="0.2">
      <c r="A67" s="4019" t="s">
        <v>93</v>
      </c>
      <c r="B67" s="3700"/>
      <c r="C67" s="3701"/>
      <c r="D67" s="2817"/>
      <c r="E67" s="2817"/>
      <c r="F67" s="2817"/>
      <c r="G67" s="2817"/>
      <c r="H67" s="2817"/>
      <c r="I67" s="2817"/>
      <c r="J67" s="216" t="str">
        <f>CA67&amp;CB67&amp;CC67&amp;CD67&amp;CE67</f>
        <v/>
      </c>
      <c r="K67" s="30"/>
      <c r="L67" s="30"/>
      <c r="M67" s="30"/>
      <c r="N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BU67" s="3"/>
      <c r="BV67" s="3"/>
      <c r="BW67" s="3"/>
      <c r="CA67" s="31" t="str">
        <f>IF(CH67=1,"* Las Interconsultas de Gestantes NO DEBEN ser mayor al Total de Interconsultas. ","")</f>
        <v/>
      </c>
      <c r="CB67" s="31" t="str">
        <f>IF(CI67=1,"* Las Interconsultas de Pacientes de 60 años NO DEBEN ser mayor al Total de Interconsultas. ","")</f>
        <v/>
      </c>
      <c r="CC67" s="31" t="str">
        <f>IF(CJ67=1,"* Las Interconsultas de Usuarios en situación de Discapacidad NO DEBEN ser mayor al Total de Interconsultas. ","")</f>
        <v/>
      </c>
      <c r="CD67" s="31" t="str">
        <f>IF(CK67=1,"* Las Interconsultas de Niños, Niñas, Adolescentes y Jóvenes Red SENAME NO DEBEN ser mayor al Total de Interconsultas. ","")</f>
        <v/>
      </c>
      <c r="CE67" s="31" t="str">
        <f>IF(CL67=1,"* Las Interconsultas de Migrantes NO DEBEN ser mayor al Total de Interconsultas. ","")</f>
        <v/>
      </c>
      <c r="CF67" s="31"/>
      <c r="CG67" s="31"/>
      <c r="CH67" s="32">
        <f>IF($D67&lt;E67,1,0)</f>
        <v>0</v>
      </c>
      <c r="CI67" s="32">
        <f t="shared" ref="CI67:CL81" si="58">IF($D67&lt;F67,1,0)</f>
        <v>0</v>
      </c>
      <c r="CJ67" s="32">
        <f t="shared" si="58"/>
        <v>0</v>
      </c>
      <c r="CK67" s="32">
        <f t="shared" si="58"/>
        <v>0</v>
      </c>
      <c r="CL67" s="32">
        <f t="shared" si="58"/>
        <v>0</v>
      </c>
      <c r="CM67" s="14"/>
      <c r="CN67" s="14"/>
    </row>
    <row r="68" spans="1:92" x14ac:dyDescent="0.2">
      <c r="A68" s="3113" t="s">
        <v>94</v>
      </c>
      <c r="B68" s="3114" t="s">
        <v>95</v>
      </c>
      <c r="C68" s="3115"/>
      <c r="D68" s="217"/>
      <c r="E68" s="217"/>
      <c r="F68" s="217"/>
      <c r="G68" s="217"/>
      <c r="H68" s="217"/>
      <c r="I68" s="217"/>
      <c r="J68" s="216" t="str">
        <f t="shared" ref="J68:J81" si="59">CA68&amp;CB68&amp;CC68&amp;CD68&amp;CE68</f>
        <v/>
      </c>
      <c r="K68" s="30"/>
      <c r="L68" s="30"/>
      <c r="M68" s="30"/>
      <c r="N68" s="9"/>
      <c r="AL68" s="9"/>
      <c r="AM68" s="9"/>
      <c r="AN68" s="9"/>
      <c r="AO68" s="9"/>
      <c r="AP68" s="9"/>
      <c r="AQ68" s="9"/>
      <c r="BQ68" s="3"/>
      <c r="BR68" s="3"/>
      <c r="BS68" s="3"/>
      <c r="BT68" s="4"/>
      <c r="BU68" s="4"/>
      <c r="BV68" s="4"/>
      <c r="CA68" s="31" t="str">
        <f t="shared" ref="CA68:CA79" si="60">IF(CH68=1,"* Las Interconsultas de Gestantes NO DEBEN ser mayor al Total de Interconsultas. ","")</f>
        <v/>
      </c>
      <c r="CB68" s="31" t="str">
        <f t="shared" ref="CB68:CB79" si="61">IF(CI68=1,"* Las Interconsultas de Pacientes de 60 años NO DEBEN ser mayor al Total de Interconsultas. ","")</f>
        <v/>
      </c>
      <c r="CC68" s="31" t="str">
        <f t="shared" ref="CC68:CC79" si="62">IF(CJ68=1,"* Las Interconsultas de Usuarios en situación de Discapacidad NO DEBEN ser mayor al Total de Interconsultas. ","")</f>
        <v/>
      </c>
      <c r="CD68" s="31" t="str">
        <f t="shared" ref="CD68:CD79" si="63">IF(CK68=1,"* Las Interconsultas de Niños, Niñas, Adolescentes y Jóvenes Red SENAME NO DEBEN ser mayor al Total de Interconsultas. ","")</f>
        <v/>
      </c>
      <c r="CE68" s="31" t="str">
        <f t="shared" ref="CE68:CE79" si="64">IF(CL68=1,"* Las Interconsultas de Migrantes NO DEBEN ser mayor al Total de Interconsultas. ","")</f>
        <v/>
      </c>
      <c r="CF68" s="31"/>
      <c r="CG68" s="31"/>
      <c r="CH68" s="32">
        <f t="shared" ref="CH68:CH79" si="65">IF($D68&lt;E68,1,0)</f>
        <v>0</v>
      </c>
      <c r="CI68" s="32">
        <f t="shared" si="58"/>
        <v>0</v>
      </c>
      <c r="CJ68" s="32">
        <f t="shared" si="58"/>
        <v>0</v>
      </c>
      <c r="CK68" s="32">
        <f t="shared" si="58"/>
        <v>0</v>
      </c>
      <c r="CL68" s="32">
        <f t="shared" si="58"/>
        <v>0</v>
      </c>
      <c r="CM68" s="14"/>
      <c r="CN68" s="14"/>
    </row>
    <row r="69" spans="1:92" ht="16.350000000000001" customHeight="1" x14ac:dyDescent="0.2">
      <c r="A69" s="3113"/>
      <c r="B69" s="3618" t="s">
        <v>96</v>
      </c>
      <c r="C69" s="3620"/>
      <c r="D69" s="2383"/>
      <c r="E69" s="2383"/>
      <c r="F69" s="2383"/>
      <c r="G69" s="2383"/>
      <c r="H69" s="2383"/>
      <c r="I69" s="2383"/>
      <c r="J69" s="216" t="str">
        <f t="shared" si="59"/>
        <v/>
      </c>
      <c r="K69" s="30"/>
      <c r="L69" s="30"/>
      <c r="M69" s="30"/>
      <c r="N69" s="30"/>
      <c r="O69" s="30"/>
      <c r="P69" s="30"/>
      <c r="Q69" s="30"/>
      <c r="R69" s="9"/>
      <c r="BR69" s="3"/>
      <c r="BS69" s="3"/>
      <c r="BT69" s="4"/>
      <c r="BU69" s="4"/>
      <c r="BV69" s="4"/>
      <c r="CA69" s="31" t="str">
        <f t="shared" si="60"/>
        <v/>
      </c>
      <c r="CB69" s="31" t="str">
        <f t="shared" si="61"/>
        <v/>
      </c>
      <c r="CC69" s="31" t="str">
        <f t="shared" si="62"/>
        <v/>
      </c>
      <c r="CD69" s="31" t="str">
        <f t="shared" si="63"/>
        <v/>
      </c>
      <c r="CE69" s="31" t="str">
        <f t="shared" si="64"/>
        <v/>
      </c>
      <c r="CF69" s="31"/>
      <c r="CG69" s="31"/>
      <c r="CH69" s="32">
        <f t="shared" si="65"/>
        <v>0</v>
      </c>
      <c r="CI69" s="32">
        <f t="shared" si="58"/>
        <v>0</v>
      </c>
      <c r="CJ69" s="32">
        <f t="shared" si="58"/>
        <v>0</v>
      </c>
      <c r="CK69" s="32">
        <f t="shared" si="58"/>
        <v>0</v>
      </c>
      <c r="CL69" s="32">
        <f t="shared" si="58"/>
        <v>0</v>
      </c>
      <c r="CM69" s="14"/>
      <c r="CN69" s="14"/>
    </row>
    <row r="70" spans="1:92" ht="16.350000000000001" customHeight="1" x14ac:dyDescent="0.25">
      <c r="A70" s="3696"/>
      <c r="B70" s="3756" t="s">
        <v>97</v>
      </c>
      <c r="C70" s="3758"/>
      <c r="D70" s="2374"/>
      <c r="E70" s="2374"/>
      <c r="F70" s="2374"/>
      <c r="G70" s="2374"/>
      <c r="H70" s="2374"/>
      <c r="I70" s="2374"/>
      <c r="J70" s="216" t="str">
        <f t="shared" si="59"/>
        <v/>
      </c>
      <c r="K70" s="30"/>
      <c r="L70" s="30"/>
      <c r="M70" s="30"/>
      <c r="N70" s="30"/>
      <c r="O70" s="30"/>
      <c r="P70" s="30"/>
      <c r="Q70" s="30"/>
      <c r="R70" s="9"/>
      <c r="BR70" s="3"/>
      <c r="BS70" s="3"/>
      <c r="BT70" s="4"/>
      <c r="BU70" s="4"/>
      <c r="BV70" s="4"/>
      <c r="CA70" s="31" t="str">
        <f t="shared" si="60"/>
        <v/>
      </c>
      <c r="CB70" s="31" t="str">
        <f t="shared" si="61"/>
        <v/>
      </c>
      <c r="CC70" s="31" t="str">
        <f t="shared" si="62"/>
        <v/>
      </c>
      <c r="CD70" s="31" t="str">
        <f t="shared" si="63"/>
        <v/>
      </c>
      <c r="CE70" s="31" t="str">
        <f t="shared" si="64"/>
        <v/>
      </c>
      <c r="CF70" s="31"/>
      <c r="CG70" s="31"/>
      <c r="CH70" s="32">
        <f t="shared" si="65"/>
        <v>0</v>
      </c>
      <c r="CI70" s="32">
        <f t="shared" si="58"/>
        <v>0</v>
      </c>
      <c r="CJ70" s="32">
        <f t="shared" si="58"/>
        <v>0</v>
      </c>
      <c r="CK70" s="32">
        <f t="shared" si="58"/>
        <v>0</v>
      </c>
      <c r="CL70" s="32">
        <f t="shared" si="58"/>
        <v>0</v>
      </c>
      <c r="CM70" s="14"/>
      <c r="CN70" s="14"/>
    </row>
    <row r="71" spans="1:92" ht="16.350000000000001" customHeight="1" x14ac:dyDescent="0.2">
      <c r="A71" s="3615" t="s">
        <v>98</v>
      </c>
      <c r="B71" s="3616"/>
      <c r="C71" s="3617"/>
      <c r="D71" s="2384"/>
      <c r="E71" s="2384"/>
      <c r="F71" s="2384"/>
      <c r="G71" s="2384"/>
      <c r="H71" s="2384"/>
      <c r="I71" s="2384"/>
      <c r="J71" s="216" t="str">
        <f t="shared" si="59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60"/>
        <v/>
      </c>
      <c r="CB71" s="31" t="str">
        <f t="shared" si="61"/>
        <v/>
      </c>
      <c r="CC71" s="31" t="str">
        <f t="shared" si="62"/>
        <v/>
      </c>
      <c r="CD71" s="31" t="str">
        <f t="shared" si="63"/>
        <v/>
      </c>
      <c r="CE71" s="31" t="str">
        <f t="shared" si="64"/>
        <v/>
      </c>
      <c r="CF71" s="31"/>
      <c r="CG71" s="31"/>
      <c r="CH71" s="32">
        <f t="shared" si="65"/>
        <v>0</v>
      </c>
      <c r="CI71" s="32">
        <f t="shared" si="58"/>
        <v>0</v>
      </c>
      <c r="CJ71" s="32">
        <f t="shared" si="58"/>
        <v>0</v>
      </c>
      <c r="CK71" s="32">
        <f t="shared" si="58"/>
        <v>0</v>
      </c>
      <c r="CL71" s="32">
        <f t="shared" si="58"/>
        <v>0</v>
      </c>
      <c r="CM71" s="14"/>
      <c r="CN71" s="14"/>
    </row>
    <row r="72" spans="1:92" ht="16.350000000000001" customHeight="1" x14ac:dyDescent="0.2">
      <c r="A72" s="3759" t="s">
        <v>99</v>
      </c>
      <c r="B72" s="3103"/>
      <c r="C72" s="3760"/>
      <c r="D72" s="2383"/>
      <c r="E72" s="2383"/>
      <c r="F72" s="2383"/>
      <c r="G72" s="2383"/>
      <c r="H72" s="2383"/>
      <c r="I72" s="2383"/>
      <c r="J72" s="216" t="str">
        <f t="shared" si="59"/>
        <v/>
      </c>
      <c r="K72" s="30"/>
      <c r="L72" s="30"/>
      <c r="M72" s="30"/>
      <c r="N72" s="30"/>
      <c r="O72" s="30"/>
      <c r="P72" s="30"/>
      <c r="Q72" s="30"/>
      <c r="R72" s="9"/>
      <c r="BV72" s="3"/>
      <c r="BW72" s="3"/>
      <c r="CA72" s="31" t="str">
        <f t="shared" si="60"/>
        <v/>
      </c>
      <c r="CB72" s="31" t="str">
        <f t="shared" si="61"/>
        <v/>
      </c>
      <c r="CC72" s="31" t="str">
        <f t="shared" si="62"/>
        <v/>
      </c>
      <c r="CD72" s="31" t="str">
        <f t="shared" si="63"/>
        <v/>
      </c>
      <c r="CE72" s="31" t="str">
        <f t="shared" si="64"/>
        <v/>
      </c>
      <c r="CF72" s="31"/>
      <c r="CG72" s="31"/>
      <c r="CH72" s="32">
        <f t="shared" si="65"/>
        <v>0</v>
      </c>
      <c r="CI72" s="32">
        <f t="shared" si="58"/>
        <v>0</v>
      </c>
      <c r="CJ72" s="32">
        <f t="shared" si="58"/>
        <v>0</v>
      </c>
      <c r="CK72" s="32">
        <f t="shared" si="58"/>
        <v>0</v>
      </c>
      <c r="CL72" s="32">
        <f t="shared" si="58"/>
        <v>0</v>
      </c>
      <c r="CM72" s="14"/>
      <c r="CN72" s="14"/>
    </row>
    <row r="73" spans="1:92" ht="16.350000000000001" customHeight="1" x14ac:dyDescent="0.2">
      <c r="A73" s="4015" t="s">
        <v>100</v>
      </c>
      <c r="B73" s="3315"/>
      <c r="C73" s="4016"/>
      <c r="D73" s="2385"/>
      <c r="E73" s="2385"/>
      <c r="F73" s="2385"/>
      <c r="G73" s="2385"/>
      <c r="H73" s="2385"/>
      <c r="I73" s="2385"/>
      <c r="J73" s="216" t="str">
        <f t="shared" si="59"/>
        <v/>
      </c>
      <c r="K73" s="30"/>
      <c r="L73" s="30"/>
      <c r="M73" s="30"/>
      <c r="N73" s="30"/>
      <c r="O73" s="30"/>
      <c r="P73" s="30"/>
      <c r="Q73" s="30"/>
      <c r="R73" s="9"/>
      <c r="BV73" s="3"/>
      <c r="BW73" s="3"/>
      <c r="CA73" s="31" t="str">
        <f t="shared" si="60"/>
        <v/>
      </c>
      <c r="CB73" s="31" t="str">
        <f t="shared" si="61"/>
        <v/>
      </c>
      <c r="CC73" s="31" t="str">
        <f t="shared" si="62"/>
        <v/>
      </c>
      <c r="CD73" s="31" t="str">
        <f t="shared" si="63"/>
        <v/>
      </c>
      <c r="CE73" s="31" t="str">
        <f t="shared" si="64"/>
        <v/>
      </c>
      <c r="CF73" s="31"/>
      <c r="CG73" s="31"/>
      <c r="CH73" s="32">
        <f t="shared" si="65"/>
        <v>0</v>
      </c>
      <c r="CI73" s="32">
        <f t="shared" si="58"/>
        <v>0</v>
      </c>
      <c r="CJ73" s="32">
        <f t="shared" si="58"/>
        <v>0</v>
      </c>
      <c r="CK73" s="32">
        <f t="shared" si="58"/>
        <v>0</v>
      </c>
      <c r="CL73" s="32">
        <f t="shared" si="58"/>
        <v>0</v>
      </c>
      <c r="CM73" s="14"/>
      <c r="CN73" s="14"/>
    </row>
    <row r="74" spans="1:92" ht="16.350000000000001" customHeight="1" x14ac:dyDescent="0.2">
      <c r="A74" s="3519" t="s">
        <v>101</v>
      </c>
      <c r="B74" s="3615" t="s">
        <v>101</v>
      </c>
      <c r="C74" s="3617"/>
      <c r="D74" s="2384"/>
      <c r="E74" s="2384"/>
      <c r="F74" s="2386"/>
      <c r="G74" s="2387"/>
      <c r="H74" s="2387"/>
      <c r="I74" s="2387"/>
      <c r="J74" s="216" t="str">
        <f t="shared" si="59"/>
        <v/>
      </c>
      <c r="K74" s="30"/>
      <c r="L74" s="30"/>
      <c r="M74" s="30"/>
      <c r="N74" s="30"/>
      <c r="O74" s="30"/>
      <c r="P74" s="30"/>
      <c r="Q74" s="30"/>
      <c r="R74" s="9"/>
      <c r="BV74" s="3"/>
      <c r="BW74" s="3"/>
      <c r="CA74" s="31" t="str">
        <f t="shared" si="60"/>
        <v/>
      </c>
      <c r="CB74" s="31" t="str">
        <f t="shared" si="61"/>
        <v/>
      </c>
      <c r="CC74" s="31" t="str">
        <f t="shared" si="62"/>
        <v/>
      </c>
      <c r="CD74" s="31" t="str">
        <f t="shared" si="63"/>
        <v/>
      </c>
      <c r="CE74" s="31" t="str">
        <f t="shared" si="64"/>
        <v/>
      </c>
      <c r="CF74" s="31"/>
      <c r="CG74" s="31"/>
      <c r="CH74" s="32">
        <f t="shared" si="65"/>
        <v>0</v>
      </c>
      <c r="CI74" s="32">
        <f t="shared" si="58"/>
        <v>0</v>
      </c>
      <c r="CJ74" s="32">
        <f t="shared" si="58"/>
        <v>0</v>
      </c>
      <c r="CK74" s="32">
        <f t="shared" si="58"/>
        <v>0</v>
      </c>
      <c r="CL74" s="32">
        <f t="shared" si="58"/>
        <v>0</v>
      </c>
      <c r="CM74" s="14"/>
      <c r="CN74" s="14"/>
    </row>
    <row r="75" spans="1:92" ht="16.350000000000001" customHeight="1" x14ac:dyDescent="0.25">
      <c r="A75" s="3696"/>
      <c r="B75" s="3756" t="s">
        <v>103</v>
      </c>
      <c r="C75" s="3758"/>
      <c r="D75" s="2374"/>
      <c r="E75" s="2374"/>
      <c r="F75" s="2374"/>
      <c r="G75" s="2374"/>
      <c r="H75" s="2374"/>
      <c r="I75" s="2374"/>
      <c r="J75" s="216" t="str">
        <f t="shared" si="59"/>
        <v/>
      </c>
      <c r="K75" s="30"/>
      <c r="L75" s="30"/>
      <c r="M75" s="30"/>
      <c r="N75" s="30"/>
      <c r="O75" s="30"/>
      <c r="P75" s="30"/>
      <c r="Q75" s="30"/>
      <c r="R75" s="9"/>
      <c r="BV75" s="3"/>
      <c r="BW75" s="3"/>
      <c r="CA75" s="31" t="str">
        <f t="shared" si="60"/>
        <v/>
      </c>
      <c r="CB75" s="31" t="str">
        <f t="shared" si="61"/>
        <v/>
      </c>
      <c r="CC75" s="31" t="str">
        <f t="shared" si="62"/>
        <v/>
      </c>
      <c r="CD75" s="31" t="str">
        <f t="shared" si="63"/>
        <v/>
      </c>
      <c r="CE75" s="31" t="str">
        <f t="shared" si="64"/>
        <v/>
      </c>
      <c r="CF75" s="31"/>
      <c r="CG75" s="31"/>
      <c r="CH75" s="32">
        <f t="shared" si="65"/>
        <v>0</v>
      </c>
      <c r="CI75" s="32">
        <f t="shared" si="58"/>
        <v>0</v>
      </c>
      <c r="CJ75" s="32">
        <f t="shared" si="58"/>
        <v>0</v>
      </c>
      <c r="CK75" s="32">
        <f t="shared" si="58"/>
        <v>0</v>
      </c>
      <c r="CL75" s="32">
        <f t="shared" si="58"/>
        <v>0</v>
      </c>
      <c r="CM75" s="14"/>
      <c r="CN75" s="14"/>
    </row>
    <row r="76" spans="1:92" ht="16.350000000000001" customHeight="1" x14ac:dyDescent="0.2">
      <c r="A76" s="3615" t="s">
        <v>104</v>
      </c>
      <c r="B76" s="3616"/>
      <c r="C76" s="3617"/>
      <c r="D76" s="2384"/>
      <c r="E76" s="2384"/>
      <c r="F76" s="2384"/>
      <c r="G76" s="2384"/>
      <c r="H76" s="2384"/>
      <c r="I76" s="2384"/>
      <c r="J76" s="216" t="str">
        <f t="shared" si="59"/>
        <v/>
      </c>
      <c r="K76" s="30"/>
      <c r="L76" s="30"/>
      <c r="M76" s="30"/>
      <c r="N76" s="30"/>
      <c r="O76" s="30"/>
      <c r="P76" s="30"/>
      <c r="Q76" s="30"/>
      <c r="R76" s="9"/>
      <c r="BV76" s="3"/>
      <c r="BW76" s="3"/>
      <c r="CA76" s="31" t="str">
        <f t="shared" si="60"/>
        <v/>
      </c>
      <c r="CB76" s="31" t="str">
        <f t="shared" si="61"/>
        <v/>
      </c>
      <c r="CC76" s="31" t="str">
        <f t="shared" si="62"/>
        <v/>
      </c>
      <c r="CD76" s="31" t="str">
        <f t="shared" si="63"/>
        <v/>
      </c>
      <c r="CE76" s="31" t="str">
        <f t="shared" si="64"/>
        <v/>
      </c>
      <c r="CF76" s="31"/>
      <c r="CG76" s="31"/>
      <c r="CH76" s="32">
        <f t="shared" si="65"/>
        <v>0</v>
      </c>
      <c r="CI76" s="32">
        <f t="shared" si="58"/>
        <v>0</v>
      </c>
      <c r="CJ76" s="32">
        <f t="shared" si="58"/>
        <v>0</v>
      </c>
      <c r="CK76" s="32">
        <f t="shared" si="58"/>
        <v>0</v>
      </c>
      <c r="CL76" s="32">
        <f t="shared" si="58"/>
        <v>0</v>
      </c>
      <c r="CM76" s="14"/>
      <c r="CN76" s="14"/>
    </row>
    <row r="77" spans="1:92" ht="16.350000000000001" customHeight="1" x14ac:dyDescent="0.2">
      <c r="A77" s="3618" t="s">
        <v>105</v>
      </c>
      <c r="B77" s="3619"/>
      <c r="C77" s="3620"/>
      <c r="D77" s="2383"/>
      <c r="E77" s="2383"/>
      <c r="F77" s="2388"/>
      <c r="G77" s="2389"/>
      <c r="H77" s="2389"/>
      <c r="I77" s="2389"/>
      <c r="J77" s="216" t="str">
        <f t="shared" si="59"/>
        <v/>
      </c>
      <c r="K77" s="30"/>
      <c r="L77" s="30"/>
      <c r="M77" s="30"/>
      <c r="N77" s="30"/>
      <c r="O77" s="30"/>
      <c r="P77" s="30"/>
      <c r="Q77" s="30"/>
      <c r="R77" s="9"/>
      <c r="BV77" s="3"/>
      <c r="BW77" s="3"/>
      <c r="CA77" s="31" t="str">
        <f t="shared" si="60"/>
        <v/>
      </c>
      <c r="CB77" s="31" t="str">
        <f t="shared" si="61"/>
        <v/>
      </c>
      <c r="CC77" s="31" t="str">
        <f t="shared" si="62"/>
        <v/>
      </c>
      <c r="CD77" s="31" t="str">
        <f t="shared" si="63"/>
        <v/>
      </c>
      <c r="CE77" s="31" t="str">
        <f t="shared" si="64"/>
        <v/>
      </c>
      <c r="CF77" s="31"/>
      <c r="CG77" s="31"/>
      <c r="CH77" s="32">
        <f t="shared" si="65"/>
        <v>0</v>
      </c>
      <c r="CI77" s="32">
        <f t="shared" si="58"/>
        <v>0</v>
      </c>
      <c r="CJ77" s="32">
        <f t="shared" si="58"/>
        <v>0</v>
      </c>
      <c r="CK77" s="32">
        <f t="shared" si="58"/>
        <v>0</v>
      </c>
      <c r="CL77" s="32">
        <f t="shared" si="58"/>
        <v>0</v>
      </c>
      <c r="CM77" s="14"/>
      <c r="CN77" s="14"/>
    </row>
    <row r="78" spans="1:92" ht="16.350000000000001" customHeight="1" x14ac:dyDescent="0.2">
      <c r="A78" s="3618" t="s">
        <v>106</v>
      </c>
      <c r="B78" s="3619"/>
      <c r="C78" s="3620"/>
      <c r="D78" s="2383"/>
      <c r="E78" s="2383"/>
      <c r="F78" s="2388"/>
      <c r="G78" s="2389"/>
      <c r="H78" s="2389"/>
      <c r="I78" s="2389"/>
      <c r="J78" s="216" t="str">
        <f t="shared" si="59"/>
        <v/>
      </c>
      <c r="K78" s="30"/>
      <c r="L78" s="30"/>
      <c r="M78" s="30"/>
      <c r="N78" s="30"/>
      <c r="O78" s="30"/>
      <c r="P78" s="30"/>
      <c r="Q78" s="30"/>
      <c r="R78" s="9"/>
      <c r="BV78" s="3"/>
      <c r="BW78" s="3"/>
      <c r="CA78" s="31" t="str">
        <f t="shared" si="60"/>
        <v/>
      </c>
      <c r="CB78" s="31" t="str">
        <f t="shared" si="61"/>
        <v/>
      </c>
      <c r="CC78" s="31" t="str">
        <f t="shared" si="62"/>
        <v/>
      </c>
      <c r="CD78" s="31" t="str">
        <f t="shared" si="63"/>
        <v/>
      </c>
      <c r="CE78" s="31" t="str">
        <f t="shared" si="64"/>
        <v/>
      </c>
      <c r="CF78" s="31"/>
      <c r="CG78" s="31"/>
      <c r="CH78" s="32">
        <f t="shared" si="65"/>
        <v>0</v>
      </c>
      <c r="CI78" s="32">
        <f t="shared" si="58"/>
        <v>0</v>
      </c>
      <c r="CJ78" s="32">
        <f t="shared" si="58"/>
        <v>0</v>
      </c>
      <c r="CK78" s="32">
        <f t="shared" si="58"/>
        <v>0</v>
      </c>
      <c r="CL78" s="32">
        <f t="shared" si="58"/>
        <v>0</v>
      </c>
      <c r="CM78" s="14"/>
      <c r="CN78" s="14"/>
    </row>
    <row r="79" spans="1:92" ht="16.350000000000001" customHeight="1" x14ac:dyDescent="0.2">
      <c r="A79" s="3618" t="s">
        <v>107</v>
      </c>
      <c r="B79" s="3619"/>
      <c r="C79" s="3620"/>
      <c r="D79" s="2383"/>
      <c r="E79" s="2383"/>
      <c r="F79" s="2388"/>
      <c r="G79" s="2389"/>
      <c r="H79" s="2389"/>
      <c r="I79" s="2389"/>
      <c r="J79" s="216" t="str">
        <f t="shared" si="59"/>
        <v/>
      </c>
      <c r="K79" s="30"/>
      <c r="L79" s="30"/>
      <c r="M79" s="30"/>
      <c r="N79" s="30"/>
      <c r="O79" s="30"/>
      <c r="P79" s="30"/>
      <c r="Q79" s="30"/>
      <c r="R79" s="9"/>
      <c r="BV79" s="3"/>
      <c r="BW79" s="3"/>
      <c r="CA79" s="31" t="str">
        <f t="shared" si="60"/>
        <v/>
      </c>
      <c r="CB79" s="31" t="str">
        <f t="shared" si="61"/>
        <v/>
      </c>
      <c r="CC79" s="31" t="str">
        <f t="shared" si="62"/>
        <v/>
      </c>
      <c r="CD79" s="31" t="str">
        <f t="shared" si="63"/>
        <v/>
      </c>
      <c r="CE79" s="31" t="str">
        <f t="shared" si="64"/>
        <v/>
      </c>
      <c r="CF79" s="31"/>
      <c r="CG79" s="31"/>
      <c r="CH79" s="32">
        <f t="shared" si="65"/>
        <v>0</v>
      </c>
      <c r="CI79" s="32">
        <f t="shared" si="58"/>
        <v>0</v>
      </c>
      <c r="CJ79" s="32">
        <f t="shared" si="58"/>
        <v>0</v>
      </c>
      <c r="CK79" s="32">
        <f t="shared" si="58"/>
        <v>0</v>
      </c>
      <c r="CL79" s="32">
        <f t="shared" si="58"/>
        <v>0</v>
      </c>
      <c r="CM79" s="14"/>
      <c r="CN79" s="14"/>
    </row>
    <row r="80" spans="1:92" ht="16.350000000000001" customHeight="1" x14ac:dyDescent="0.2">
      <c r="A80" s="3618" t="s">
        <v>108</v>
      </c>
      <c r="B80" s="3619"/>
      <c r="C80" s="3620"/>
      <c r="D80" s="2383"/>
      <c r="E80" s="2383"/>
      <c r="F80" s="2388"/>
      <c r="G80" s="2389"/>
      <c r="H80" s="2389"/>
      <c r="I80" s="2389"/>
      <c r="J80" s="216" t="str">
        <f t="shared" si="59"/>
        <v/>
      </c>
      <c r="K80" s="30"/>
      <c r="L80" s="30"/>
      <c r="M80" s="30"/>
      <c r="N80" s="30"/>
      <c r="O80" s="30"/>
      <c r="P80" s="30"/>
      <c r="Q80" s="30"/>
      <c r="R80" s="9"/>
      <c r="BV80" s="3"/>
      <c r="BW80" s="3"/>
      <c r="CA80" s="31" t="str">
        <f>IF(CH80=1,"* Las Interconsultas de Gestantes NO DEBEN ser mayor al Total de Interconsultas. ","")</f>
        <v/>
      </c>
      <c r="CB80" s="31" t="str">
        <f>IF(CI80=1,"* Las Interconsultas de Pacientes de 60 años NO DEBEN ser mayor al Total de Interconsultas. ","")</f>
        <v/>
      </c>
      <c r="CC80" s="31" t="str">
        <f>IF(CJ80=1,"* Las Interconsultas de Usuarios en situación de Discapacidad NO DEBEN ser mayor al Total de Interconsultas. ","")</f>
        <v/>
      </c>
      <c r="CD80" s="31" t="str">
        <f>IF(CK80=1,"* Las Interconsultas de Niños, Niñas, Adolescentes y Jóvenes Red SENAME NO DEBEN ser mayor al Total de Interconsultas. ","")</f>
        <v/>
      </c>
      <c r="CE80" s="31" t="str">
        <f>IF(CL80=1,"* Las Interconsultas de Migrantes NO DEBEN ser mayor al Total de Interconsultas. ","")</f>
        <v/>
      </c>
      <c r="CF80" s="31"/>
      <c r="CG80" s="31"/>
      <c r="CH80" s="32">
        <f>IF($D80&lt;E80,1,0)</f>
        <v>0</v>
      </c>
      <c r="CI80" s="32">
        <f t="shared" si="58"/>
        <v>0</v>
      </c>
      <c r="CJ80" s="32">
        <f t="shared" si="58"/>
        <v>0</v>
      </c>
      <c r="CK80" s="32">
        <f t="shared" si="58"/>
        <v>0</v>
      </c>
      <c r="CL80" s="32">
        <f t="shared" si="58"/>
        <v>0</v>
      </c>
      <c r="CM80" s="14"/>
      <c r="CN80" s="14"/>
    </row>
    <row r="81" spans="1:92" ht="16.350000000000001" customHeight="1" x14ac:dyDescent="0.2">
      <c r="A81" s="3756" t="s">
        <v>109</v>
      </c>
      <c r="B81" s="3757"/>
      <c r="C81" s="3758"/>
      <c r="D81" s="2390"/>
      <c r="E81" s="2390"/>
      <c r="F81" s="2391"/>
      <c r="G81" s="2392"/>
      <c r="H81" s="2392"/>
      <c r="I81" s="2392"/>
      <c r="J81" s="216" t="str">
        <f t="shared" si="59"/>
        <v/>
      </c>
      <c r="K81" s="30"/>
      <c r="L81" s="30"/>
      <c r="M81" s="30"/>
      <c r="N81" s="30"/>
      <c r="O81" s="30"/>
      <c r="P81" s="30"/>
      <c r="Q81" s="30"/>
      <c r="R81" s="9"/>
      <c r="BV81" s="3"/>
      <c r="BW81" s="3"/>
      <c r="CA81" s="31" t="str">
        <f t="shared" ref="CA81" si="66">IF(CH81=1,"* Las Interconsultas de Gestantes NO DEBEN ser mayor al Total de Interconsultas. ","")</f>
        <v/>
      </c>
      <c r="CB81" s="31" t="str">
        <f t="shared" ref="CB81" si="67">IF(CI81=1,"* Las Interconsultas de Pacientes de 60 años NO DEBEN ser mayor al Total de Interconsultas. ","")</f>
        <v/>
      </c>
      <c r="CC81" s="31" t="str">
        <f t="shared" ref="CC81" si="68">IF(CJ81=1,"* Las Interconsultas de Usuarios en situación de Discapacidad NO DEBEN ser mayor al Total de Interconsultas. ","")</f>
        <v/>
      </c>
      <c r="CD81" s="31" t="str">
        <f t="shared" ref="CD81" si="69">IF(CK81=1,"* Las Interconsultas de Niños, Niñas, Adolescentes y Jóvenes Red SENAME NO DEBEN ser mayor al Total de Interconsultas. ","")</f>
        <v/>
      </c>
      <c r="CE81" s="31" t="str">
        <f t="shared" ref="CE81" si="70">IF(CL81=1,"* Las Interconsultas de Migrantes NO DEBEN ser mayor al Total de Interconsultas. ","")</f>
        <v/>
      </c>
      <c r="CF81" s="31"/>
      <c r="CG81" s="31"/>
      <c r="CH81" s="32">
        <f t="shared" ref="CH81" si="71">IF($D81&lt;E81,1,0)</f>
        <v>0</v>
      </c>
      <c r="CI81" s="32">
        <f t="shared" si="58"/>
        <v>0</v>
      </c>
      <c r="CJ81" s="32">
        <f t="shared" si="58"/>
        <v>0</v>
      </c>
      <c r="CK81" s="32">
        <f t="shared" si="58"/>
        <v>0</v>
      </c>
      <c r="CL81" s="32">
        <f t="shared" si="58"/>
        <v>0</v>
      </c>
      <c r="CM81" s="14"/>
      <c r="CN81" s="14"/>
    </row>
    <row r="82" spans="1:92" ht="25.5" customHeight="1" x14ac:dyDescent="0.2">
      <c r="A82" s="230" t="s">
        <v>110</v>
      </c>
      <c r="B82" s="52"/>
      <c r="C82" s="231"/>
      <c r="D82" s="52"/>
      <c r="E82" s="52"/>
      <c r="F82" s="232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BV82" s="3"/>
      <c r="BW82" s="3"/>
      <c r="CA82" s="31"/>
      <c r="CB82" s="31"/>
      <c r="CC82" s="31"/>
      <c r="CD82" s="31"/>
      <c r="CE82" s="31"/>
      <c r="CF82" s="31"/>
      <c r="CG82" s="31"/>
      <c r="CH82" s="32"/>
      <c r="CI82" s="32"/>
      <c r="CJ82" s="32"/>
      <c r="CK82" s="32"/>
      <c r="CL82" s="32"/>
      <c r="CM82" s="32"/>
      <c r="CN82" s="32"/>
    </row>
    <row r="83" spans="1:92" ht="16.350000000000001" customHeight="1" x14ac:dyDescent="0.2">
      <c r="A83" s="3356" t="s">
        <v>111</v>
      </c>
      <c r="B83" s="3944"/>
      <c r="C83" s="3358"/>
      <c r="D83" s="4011" t="s">
        <v>112</v>
      </c>
      <c r="E83" s="3694"/>
      <c r="F83" s="3661"/>
      <c r="BV83" s="3"/>
      <c r="BW83" s="3"/>
      <c r="CA83" s="31"/>
      <c r="CB83" s="31"/>
      <c r="CC83" s="31"/>
      <c r="CD83" s="31"/>
      <c r="CE83" s="31"/>
      <c r="CF83" s="31"/>
      <c r="CG83" s="31"/>
      <c r="CH83" s="32"/>
      <c r="CI83" s="32"/>
      <c r="CJ83" s="32"/>
      <c r="CK83" s="32"/>
      <c r="CL83" s="32"/>
      <c r="CM83" s="32"/>
      <c r="CN83" s="32"/>
    </row>
    <row r="84" spans="1:92" ht="32.1" customHeight="1" x14ac:dyDescent="0.2">
      <c r="A84" s="4009"/>
      <c r="B84" s="3170"/>
      <c r="C84" s="3987"/>
      <c r="D84" s="2818" t="s">
        <v>4</v>
      </c>
      <c r="E84" s="2554" t="s">
        <v>32</v>
      </c>
      <c r="F84" s="2819" t="s">
        <v>33</v>
      </c>
      <c r="BV84" s="3"/>
      <c r="BW84" s="3"/>
      <c r="CA84" s="31"/>
      <c r="CB84" s="31"/>
      <c r="CC84" s="31"/>
      <c r="CD84" s="31"/>
      <c r="CE84" s="31"/>
      <c r="CF84" s="31"/>
      <c r="CG84" s="31"/>
      <c r="CH84" s="32"/>
      <c r="CI84" s="32"/>
      <c r="CJ84" s="32"/>
      <c r="CK84" s="32"/>
      <c r="CL84" s="32"/>
      <c r="CM84" s="32"/>
      <c r="CN84" s="32"/>
    </row>
    <row r="85" spans="1:92" ht="16.350000000000001" customHeight="1" x14ac:dyDescent="0.2">
      <c r="A85" s="3519" t="s">
        <v>113</v>
      </c>
      <c r="B85" s="3754" t="s">
        <v>114</v>
      </c>
      <c r="C85" s="3755"/>
      <c r="D85" s="2395">
        <f>SUM(E85+F85)</f>
        <v>0</v>
      </c>
      <c r="E85" s="23"/>
      <c r="F85" s="26"/>
      <c r="BV85" s="3"/>
      <c r="BW85" s="3"/>
      <c r="CA85" s="31"/>
      <c r="CB85" s="31"/>
      <c r="CC85" s="31"/>
      <c r="CD85" s="31"/>
      <c r="CE85" s="31"/>
      <c r="CF85" s="31"/>
      <c r="CG85" s="31"/>
      <c r="CH85" s="32"/>
      <c r="CI85" s="32"/>
      <c r="CJ85" s="32"/>
      <c r="CK85" s="32"/>
      <c r="CL85" s="32"/>
      <c r="CM85" s="32"/>
      <c r="CN85" s="32"/>
    </row>
    <row r="86" spans="1:92" ht="16.350000000000001" customHeight="1" x14ac:dyDescent="0.2">
      <c r="A86" s="3696"/>
      <c r="B86" s="3624" t="s">
        <v>115</v>
      </c>
      <c r="C86" s="3626"/>
      <c r="D86" s="2238">
        <f>SUM(E86+F86)</f>
        <v>0</v>
      </c>
      <c r="E86" s="2272"/>
      <c r="F86" s="2240"/>
      <c r="BV86" s="3"/>
      <c r="BW86" s="3"/>
      <c r="CA86" s="31"/>
      <c r="CB86" s="31"/>
      <c r="CC86" s="31"/>
      <c r="CD86" s="31"/>
      <c r="CE86" s="31"/>
      <c r="CF86" s="31"/>
      <c r="CG86" s="31"/>
      <c r="CH86" s="32"/>
      <c r="CI86" s="32"/>
      <c r="CJ86" s="32"/>
      <c r="CK86" s="32"/>
      <c r="CL86" s="32"/>
      <c r="CM86" s="32"/>
      <c r="CN86" s="32"/>
    </row>
    <row r="87" spans="1:92" ht="33" customHeight="1" x14ac:dyDescent="0.2">
      <c r="A87" s="237" t="s">
        <v>116</v>
      </c>
      <c r="B87" s="238"/>
      <c r="C87" s="238"/>
      <c r="BV87" s="3"/>
      <c r="BW87" s="3"/>
      <c r="CA87" s="31"/>
      <c r="CB87" s="31"/>
      <c r="CC87" s="31"/>
      <c r="CD87" s="31"/>
      <c r="CE87" s="31"/>
      <c r="CF87" s="31"/>
      <c r="CG87" s="31"/>
      <c r="CH87" s="32"/>
      <c r="CI87" s="32"/>
      <c r="CJ87" s="32"/>
      <c r="CK87" s="32"/>
      <c r="CL87" s="32"/>
      <c r="CM87" s="32"/>
      <c r="CN87" s="32"/>
    </row>
    <row r="88" spans="1:92" ht="27.75" customHeight="1" x14ac:dyDescent="0.2">
      <c r="A88" s="3944" t="s">
        <v>117</v>
      </c>
      <c r="B88" s="3944"/>
      <c r="C88" s="3358"/>
      <c r="D88" s="3356" t="s">
        <v>4</v>
      </c>
      <c r="E88" s="3944"/>
      <c r="F88" s="3358"/>
      <c r="G88" s="4001" t="s">
        <v>5</v>
      </c>
      <c r="H88" s="3653"/>
      <c r="I88" s="3653"/>
      <c r="J88" s="3653"/>
      <c r="K88" s="3653"/>
      <c r="L88" s="3653"/>
      <c r="M88" s="3653"/>
      <c r="N88" s="3653"/>
      <c r="O88" s="3653"/>
      <c r="P88" s="3653"/>
      <c r="Q88" s="3653"/>
      <c r="R88" s="3653"/>
      <c r="S88" s="3653"/>
      <c r="T88" s="3653"/>
      <c r="U88" s="3653"/>
      <c r="V88" s="3653"/>
      <c r="W88" s="3653"/>
      <c r="X88" s="3653"/>
      <c r="Y88" s="3653"/>
      <c r="Z88" s="3653"/>
      <c r="AA88" s="3653"/>
      <c r="AB88" s="3653"/>
      <c r="AC88" s="3653"/>
      <c r="AD88" s="3653"/>
      <c r="AE88" s="3653"/>
      <c r="AF88" s="3653"/>
      <c r="AG88" s="3653"/>
      <c r="AH88" s="3653"/>
      <c r="AI88" s="3653"/>
      <c r="AJ88" s="3653"/>
      <c r="AK88" s="3653"/>
      <c r="AL88" s="3653"/>
      <c r="AM88" s="3653"/>
      <c r="AN88" s="3673"/>
      <c r="AO88" s="3654" t="s">
        <v>118</v>
      </c>
      <c r="AP88" s="4013" t="s">
        <v>7</v>
      </c>
      <c r="AQ88" s="3517" t="s">
        <v>41</v>
      </c>
      <c r="AR88" s="3342" t="s">
        <v>119</v>
      </c>
      <c r="AS88" s="3342" t="s">
        <v>120</v>
      </c>
      <c r="AT88" s="4012" t="s">
        <v>299</v>
      </c>
      <c r="AU88" s="4012" t="s">
        <v>122</v>
      </c>
      <c r="AV88" s="3466" t="s">
        <v>11</v>
      </c>
      <c r="BW88" s="3"/>
      <c r="BX88" s="3"/>
      <c r="CA88" s="31"/>
      <c r="CB88" s="31"/>
      <c r="CC88" s="31"/>
      <c r="CD88" s="31"/>
      <c r="CE88" s="31"/>
      <c r="CF88" s="31"/>
      <c r="CG88" s="31"/>
      <c r="CH88" s="32"/>
      <c r="CI88" s="32"/>
      <c r="CJ88" s="32"/>
      <c r="CK88" s="32"/>
      <c r="CL88" s="32"/>
      <c r="CM88" s="32"/>
      <c r="CN88" s="32"/>
    </row>
    <row r="89" spans="1:92" ht="27.75" customHeight="1" x14ac:dyDescent="0.2">
      <c r="A89" s="2934"/>
      <c r="B89" s="2934"/>
      <c r="C89" s="2935"/>
      <c r="D89" s="4009"/>
      <c r="E89" s="3170"/>
      <c r="F89" s="3987"/>
      <c r="G89" s="4000" t="s">
        <v>123</v>
      </c>
      <c r="H89" s="3652"/>
      <c r="I89" s="4001" t="s">
        <v>15</v>
      </c>
      <c r="J89" s="3653"/>
      <c r="K89" s="4001" t="s">
        <v>16</v>
      </c>
      <c r="L89" s="3654"/>
      <c r="M89" s="4001" t="s">
        <v>17</v>
      </c>
      <c r="N89" s="3654"/>
      <c r="O89" s="4001" t="s">
        <v>18</v>
      </c>
      <c r="P89" s="3654"/>
      <c r="Q89" s="4001" t="s">
        <v>19</v>
      </c>
      <c r="R89" s="3654"/>
      <c r="S89" s="4001" t="s">
        <v>20</v>
      </c>
      <c r="T89" s="3654"/>
      <c r="U89" s="3653" t="s">
        <v>21</v>
      </c>
      <c r="V89" s="3654"/>
      <c r="W89" s="4001" t="s">
        <v>22</v>
      </c>
      <c r="X89" s="3661"/>
      <c r="Y89" s="4001" t="s">
        <v>23</v>
      </c>
      <c r="Z89" s="3661"/>
      <c r="AA89" s="4001" t="s">
        <v>24</v>
      </c>
      <c r="AB89" s="3661"/>
      <c r="AC89" s="3653" t="s">
        <v>25</v>
      </c>
      <c r="AD89" s="3661"/>
      <c r="AE89" s="3653" t="s">
        <v>26</v>
      </c>
      <c r="AF89" s="3661"/>
      <c r="AG89" s="3653" t="s">
        <v>27</v>
      </c>
      <c r="AH89" s="3661"/>
      <c r="AI89" s="3653" t="s">
        <v>28</v>
      </c>
      <c r="AJ89" s="3661"/>
      <c r="AK89" s="3653" t="s">
        <v>29</v>
      </c>
      <c r="AL89" s="3661"/>
      <c r="AM89" s="4001" t="s">
        <v>30</v>
      </c>
      <c r="AN89" s="3689"/>
      <c r="AO89" s="3654"/>
      <c r="AP89" s="4013"/>
      <c r="AQ89" s="3091"/>
      <c r="AR89" s="2912"/>
      <c r="AS89" s="2912"/>
      <c r="AT89" s="4012"/>
      <c r="AU89" s="4012"/>
      <c r="AV89" s="2971"/>
      <c r="BU89" s="3"/>
      <c r="BV89" s="3"/>
      <c r="BW89" s="4"/>
      <c r="CA89" s="31"/>
      <c r="CB89" s="31"/>
      <c r="CC89" s="31"/>
      <c r="CD89" s="31"/>
      <c r="CE89" s="31"/>
      <c r="CF89" s="31"/>
      <c r="CG89" s="31"/>
      <c r="CH89" s="32"/>
      <c r="CI89" s="32"/>
      <c r="CJ89" s="32"/>
      <c r="CK89" s="32"/>
      <c r="CL89" s="32"/>
      <c r="CM89" s="32"/>
      <c r="CN89" s="32"/>
    </row>
    <row r="90" spans="1:92" ht="27.75" customHeight="1" x14ac:dyDescent="0.2">
      <c r="A90" s="3170"/>
      <c r="B90" s="3170"/>
      <c r="C90" s="3987"/>
      <c r="D90" s="2543" t="s">
        <v>31</v>
      </c>
      <c r="E90" s="2048" t="s">
        <v>32</v>
      </c>
      <c r="F90" s="2053" t="s">
        <v>33</v>
      </c>
      <c r="G90" s="2543" t="s">
        <v>32</v>
      </c>
      <c r="H90" s="2053" t="s">
        <v>33</v>
      </c>
      <c r="I90" s="2543" t="s">
        <v>32</v>
      </c>
      <c r="J90" s="2054" t="s">
        <v>33</v>
      </c>
      <c r="K90" s="2543" t="s">
        <v>32</v>
      </c>
      <c r="L90" s="2053" t="s">
        <v>33</v>
      </c>
      <c r="M90" s="2543" t="s">
        <v>32</v>
      </c>
      <c r="N90" s="2053" t="s">
        <v>33</v>
      </c>
      <c r="O90" s="2048" t="s">
        <v>32</v>
      </c>
      <c r="P90" s="2053" t="s">
        <v>33</v>
      </c>
      <c r="Q90" s="2048" t="s">
        <v>32</v>
      </c>
      <c r="R90" s="2053" t="s">
        <v>33</v>
      </c>
      <c r="S90" s="2048" t="s">
        <v>32</v>
      </c>
      <c r="T90" s="2053" t="s">
        <v>33</v>
      </c>
      <c r="U90" s="2048" t="s">
        <v>32</v>
      </c>
      <c r="V90" s="2053" t="s">
        <v>33</v>
      </c>
      <c r="W90" s="2048" t="s">
        <v>32</v>
      </c>
      <c r="X90" s="2053" t="s">
        <v>33</v>
      </c>
      <c r="Y90" s="2048" t="s">
        <v>32</v>
      </c>
      <c r="Z90" s="2053" t="s">
        <v>33</v>
      </c>
      <c r="AA90" s="2048" t="s">
        <v>32</v>
      </c>
      <c r="AB90" s="2053" t="s">
        <v>33</v>
      </c>
      <c r="AC90" s="2048" t="s">
        <v>32</v>
      </c>
      <c r="AD90" s="2053" t="s">
        <v>33</v>
      </c>
      <c r="AE90" s="2048" t="s">
        <v>32</v>
      </c>
      <c r="AF90" s="2053" t="s">
        <v>33</v>
      </c>
      <c r="AG90" s="2048" t="s">
        <v>32</v>
      </c>
      <c r="AH90" s="2053" t="s">
        <v>33</v>
      </c>
      <c r="AI90" s="2048" t="s">
        <v>32</v>
      </c>
      <c r="AJ90" s="2053" t="s">
        <v>33</v>
      </c>
      <c r="AK90" s="2048" t="s">
        <v>32</v>
      </c>
      <c r="AL90" s="2053" t="s">
        <v>33</v>
      </c>
      <c r="AM90" s="2048" t="s">
        <v>32</v>
      </c>
      <c r="AN90" s="2055" t="s">
        <v>33</v>
      </c>
      <c r="AO90" s="3654"/>
      <c r="AP90" s="4013"/>
      <c r="AQ90" s="3693"/>
      <c r="AR90" s="3537"/>
      <c r="AS90" s="3537"/>
      <c r="AT90" s="4012"/>
      <c r="AU90" s="4012"/>
      <c r="AV90" s="3646"/>
      <c r="BU90" s="3"/>
      <c r="BV90" s="3"/>
      <c r="BW90" s="4"/>
      <c r="CA90" s="31"/>
      <c r="CB90" s="31"/>
      <c r="CC90" s="31"/>
      <c r="CD90" s="31"/>
      <c r="CE90" s="31"/>
      <c r="CF90" s="31"/>
      <c r="CG90" s="31"/>
      <c r="CH90" s="32"/>
      <c r="CI90" s="32"/>
      <c r="CJ90" s="32"/>
      <c r="CK90" s="32"/>
      <c r="CL90" s="32"/>
      <c r="CM90" s="32"/>
      <c r="CN90" s="32"/>
    </row>
    <row r="91" spans="1:92" ht="16.350000000000001" customHeight="1" x14ac:dyDescent="0.2">
      <c r="A91" s="3753" t="s">
        <v>124</v>
      </c>
      <c r="B91" s="3753"/>
      <c r="C91" s="3753"/>
      <c r="D91" s="1030">
        <f>SUM(E91:F91)</f>
        <v>113</v>
      </c>
      <c r="E91" s="2263">
        <f>SUM(G91+I91+K91+M91+O91+Q91+S91+U91+W91+Y91+AA91+AC91+AE91+AG91+AI91+AK91+AM91)</f>
        <v>45</v>
      </c>
      <c r="F91" s="22">
        <f>SUM(H91+J91+L91+N91+P91+R91+T91+V91+X91+Z91+AB91+AD91+AF91+AH91+AJ91+AL91+AN91)</f>
        <v>68</v>
      </c>
      <c r="G91" s="1014">
        <v>0</v>
      </c>
      <c r="H91" s="60">
        <v>0</v>
      </c>
      <c r="I91" s="1014">
        <v>0</v>
      </c>
      <c r="J91" s="63">
        <v>0</v>
      </c>
      <c r="K91" s="1014">
        <v>0</v>
      </c>
      <c r="L91" s="60">
        <v>1</v>
      </c>
      <c r="M91" s="1014">
        <v>0</v>
      </c>
      <c r="N91" s="60">
        <v>0</v>
      </c>
      <c r="O91" s="2227">
        <v>1</v>
      </c>
      <c r="P91" s="60">
        <v>1</v>
      </c>
      <c r="Q91" s="2227">
        <v>2</v>
      </c>
      <c r="R91" s="60">
        <v>0</v>
      </c>
      <c r="S91" s="2227">
        <v>2</v>
      </c>
      <c r="T91" s="60">
        <v>1</v>
      </c>
      <c r="U91" s="2227">
        <v>4</v>
      </c>
      <c r="V91" s="60">
        <v>2</v>
      </c>
      <c r="W91" s="2227">
        <v>3</v>
      </c>
      <c r="X91" s="60">
        <v>2</v>
      </c>
      <c r="Y91" s="2227">
        <v>2</v>
      </c>
      <c r="Z91" s="60">
        <v>6</v>
      </c>
      <c r="AA91" s="2227">
        <v>2</v>
      </c>
      <c r="AB91" s="60">
        <v>1</v>
      </c>
      <c r="AC91" s="2227">
        <v>1</v>
      </c>
      <c r="AD91" s="60">
        <v>10</v>
      </c>
      <c r="AE91" s="2227">
        <v>2</v>
      </c>
      <c r="AF91" s="60">
        <v>6</v>
      </c>
      <c r="AG91" s="2227">
        <v>9</v>
      </c>
      <c r="AH91" s="60">
        <v>13</v>
      </c>
      <c r="AI91" s="2227">
        <v>3</v>
      </c>
      <c r="AJ91" s="60">
        <v>6</v>
      </c>
      <c r="AK91" s="2227">
        <v>9</v>
      </c>
      <c r="AL91" s="60">
        <v>14</v>
      </c>
      <c r="AM91" s="2227">
        <v>5</v>
      </c>
      <c r="AN91" s="64">
        <v>5</v>
      </c>
      <c r="AO91" s="2276">
        <v>0</v>
      </c>
      <c r="AP91" s="2252">
        <v>1</v>
      </c>
      <c r="AQ91" s="2252">
        <v>109</v>
      </c>
      <c r="AR91" s="2252">
        <v>0</v>
      </c>
      <c r="AS91" s="2252"/>
      <c r="AT91" s="2252">
        <v>0</v>
      </c>
      <c r="AU91" s="2252">
        <v>0</v>
      </c>
      <c r="AV91" s="2252">
        <v>0</v>
      </c>
      <c r="AW91" s="671" t="str">
        <f t="shared" ref="AW91:AW144" si="72">$CA91&amp;$CB91&amp;$CC91&amp;$CD91&amp;$CE91&amp;$CF91&amp;$CG91</f>
        <v/>
      </c>
      <c r="BT91" s="3"/>
      <c r="BU91" s="3"/>
      <c r="BV91" s="4"/>
      <c r="BW91" s="4"/>
      <c r="CA91" s="31" t="str">
        <f>IF(CH91=1,"* Las consultas de 12 años NO DEBEN ser mayor que el total de Consultas entre 10-14 Años. ","")</f>
        <v/>
      </c>
      <c r="CB91" s="31" t="str">
        <f>IF(CI91=1,"* Las consultas de 60 años NO DEBEN ser mayor que el total de Consultas entre 60-64 Años. ","")</f>
        <v/>
      </c>
      <c r="CC91" s="31" t="str">
        <f>IF(CJ91=1,"* Las actividades de usuarios en situación de discapacidad NO DEBEN superar el total. ","")</f>
        <v/>
      </c>
      <c r="CD91" s="31" t="str">
        <f>IF(AND(AP91="",D91&lt;&gt;0),"* Recuerde que las Embarazadas deben ser incluídas en el ingreso por rango Etario (Digite CEROS si no tiene). ",IF(F91&lt;AP91,"* Las Embarazadas NO DEBEN ser mayor al total de mujeres. ",""))</f>
        <v/>
      </c>
      <c r="CE91" s="31" t="str">
        <f>IF(AND(AQ91="",D91&lt;&gt;0),"* No olvide digitar la columna Beneficiarios (Digite CEROS si no tiene). ",IF(D91&lt;AQ91,"* El número de Beneficiarios NO DEBE ser mayor que el Total. ",""))</f>
        <v/>
      </c>
      <c r="CF91" s="31" t="str">
        <f>IF(AND(AU91="",D91&lt;&gt;0),"* No olvide digitar la Población SENAME (Digite CEROS si no tiene). ",IF(D91&lt;AU91,"* La Población SENAME NO DEBE ser mayor al Total. ",""))</f>
        <v/>
      </c>
      <c r="CG91" s="31" t="str">
        <f>IF(AND(AV91="",D91&lt;&gt;0),"* No olvide digitar la Población Migrante (Digite CEROS si no tiene). ",IF(D91&lt;AV91,"* La Población Migrante NO DEBE superar el Total. ",""))</f>
        <v/>
      </c>
      <c r="CH91" s="32">
        <f>IF(AO91&gt;(W91+X91),1,0)</f>
        <v>0</v>
      </c>
      <c r="CI91" s="32">
        <f>IF(AR91&gt;(AI91+AJ91),1,0)</f>
        <v>0</v>
      </c>
      <c r="CJ91" s="32">
        <f>IF(D91&lt;AT91,1,0)</f>
        <v>0</v>
      </c>
      <c r="CK91" s="32">
        <f>IF(AND(AP91="",D91&lt;&gt;0),1,IF(F91&lt;AP91,1,0))</f>
        <v>0</v>
      </c>
      <c r="CL91" s="32">
        <f>IF(AND(AQ91="",D91&lt;&gt;0),1,IF(D91&lt;AQ91,1,0))</f>
        <v>0</v>
      </c>
      <c r="CM91" s="32">
        <f>IF(AND(AU91="",D91&lt;&gt;0),1,IF(D91&lt;AU91,1,0))</f>
        <v>0</v>
      </c>
      <c r="CN91" s="32">
        <f>IF(AND(AV91="",D91&lt;&gt;0),1,IF(D91&lt;AV91,1,0))</f>
        <v>0</v>
      </c>
    </row>
    <row r="92" spans="1:92" x14ac:dyDescent="0.2">
      <c r="A92" s="3748" t="s">
        <v>125</v>
      </c>
      <c r="B92" s="3748"/>
      <c r="C92" s="3748"/>
      <c r="D92" s="2396">
        <f t="shared" ref="D92:D145" si="73">SUM(E92:F92)</f>
        <v>4</v>
      </c>
      <c r="E92" s="2264">
        <f t="shared" ref="E92:E145" si="74">SUM(G92+I92+K92+M92+O92+Q92+S92+U92+W92+Y92+AA92+AC92+AE92+AG92+AI92+AK92+AM92)</f>
        <v>1</v>
      </c>
      <c r="F92" s="2266">
        <f t="shared" ref="F92:F145" si="75">SUM(H92+J92+L92+N92+P92+R92+T92+V92+X92+Z92+AB92+AD92+AF92+AH92+AJ92+AL92+AN92)</f>
        <v>3</v>
      </c>
      <c r="G92" s="2267">
        <v>0</v>
      </c>
      <c r="H92" s="2231">
        <v>0</v>
      </c>
      <c r="I92" s="2267">
        <v>0</v>
      </c>
      <c r="J92" s="2283">
        <v>0</v>
      </c>
      <c r="K92" s="2267">
        <v>0</v>
      </c>
      <c r="L92" s="2231">
        <v>0</v>
      </c>
      <c r="M92" s="2267">
        <v>0</v>
      </c>
      <c r="N92" s="2231">
        <v>0</v>
      </c>
      <c r="O92" s="2230">
        <v>0</v>
      </c>
      <c r="P92" s="2231">
        <v>0</v>
      </c>
      <c r="Q92" s="2230">
        <v>0</v>
      </c>
      <c r="R92" s="2231">
        <v>0</v>
      </c>
      <c r="S92" s="2230">
        <v>0</v>
      </c>
      <c r="T92" s="2231">
        <v>0</v>
      </c>
      <c r="U92" s="2230">
        <v>0</v>
      </c>
      <c r="V92" s="2231">
        <v>0</v>
      </c>
      <c r="W92" s="2230">
        <v>0</v>
      </c>
      <c r="X92" s="2231">
        <v>0</v>
      </c>
      <c r="Y92" s="2230">
        <v>0</v>
      </c>
      <c r="Z92" s="2231">
        <v>0</v>
      </c>
      <c r="AA92" s="2230">
        <v>0</v>
      </c>
      <c r="AB92" s="2231">
        <v>0</v>
      </c>
      <c r="AC92" s="2230">
        <v>0</v>
      </c>
      <c r="AD92" s="2231">
        <v>1</v>
      </c>
      <c r="AE92" s="2230">
        <v>0</v>
      </c>
      <c r="AF92" s="2231">
        <v>1</v>
      </c>
      <c r="AG92" s="2230">
        <v>1</v>
      </c>
      <c r="AH92" s="2231">
        <v>1</v>
      </c>
      <c r="AI92" s="2230">
        <v>0</v>
      </c>
      <c r="AJ92" s="2231">
        <v>0</v>
      </c>
      <c r="AK92" s="2230">
        <v>0</v>
      </c>
      <c r="AL92" s="2231">
        <v>0</v>
      </c>
      <c r="AM92" s="2230">
        <v>0</v>
      </c>
      <c r="AN92" s="2232">
        <v>0</v>
      </c>
      <c r="AO92" s="2268">
        <v>0</v>
      </c>
      <c r="AP92" s="2268">
        <v>0</v>
      </c>
      <c r="AQ92" s="2234">
        <v>4</v>
      </c>
      <c r="AR92" s="2234">
        <v>0</v>
      </c>
      <c r="AS92" s="2234"/>
      <c r="AT92" s="2268">
        <v>0</v>
      </c>
      <c r="AU92" s="2268">
        <v>0</v>
      </c>
      <c r="AV92" s="2268">
        <v>0</v>
      </c>
      <c r="AW92" s="671" t="str">
        <f t="shared" si="72"/>
        <v/>
      </c>
      <c r="BT92" s="3"/>
      <c r="BU92" s="3"/>
      <c r="BV92" s="4"/>
      <c r="BW92" s="4"/>
      <c r="CA92" s="31" t="str">
        <f t="shared" ref="CA92:CA144" si="76">IF(CH92=1,"* Las consultas de 12 años NO DEBEN ser mayor que el total de Consultas entre 10-14 Años. ","")</f>
        <v/>
      </c>
      <c r="CB92" s="31" t="str">
        <f t="shared" ref="CB92:CB144" si="77">IF(CI92=1,"* Las consultas de 60 años NO DEBEN ser mayor que el total de Consultas entre 60-64 Años. ","")</f>
        <v/>
      </c>
      <c r="CC92" s="31" t="str">
        <f t="shared" ref="CC92:CC144" si="78">IF(CJ92=1,"* Las actividades de usuarios en situación de discapacidad NO DEBEN superar el total. ","")</f>
        <v/>
      </c>
      <c r="CD92" s="31" t="str">
        <f t="shared" ref="CD92:CD144" si="79">IF(AND(AP92="",D92&lt;&gt;0),"* Recuerde que las Embarazadas deben ser incluídas en el ingreso por rango Etario (Digite CEROS si no tiene). ",IF(F92&lt;AP92,"* Las Embarazadas NO DEBEN ser mayor al total de mujeres. ",""))</f>
        <v/>
      </c>
      <c r="CE92" s="31" t="str">
        <f t="shared" ref="CE92:CE144" si="80">IF(AND(AQ92="",D92&lt;&gt;0),"* No olvide digitar la columna Beneficiarios (Digite CEROS si no tiene). ",IF(D92&lt;AQ92,"* El número de Beneficiarios NO DEBE ser mayor que el Total. ",""))</f>
        <v/>
      </c>
      <c r="CF92" s="31" t="str">
        <f t="shared" ref="CF92:CF144" si="81">IF(AND(AU92="",D92&lt;&gt;0),"* No olvide digitar la Población SENAME (Digite CEROS si no tiene). ",IF(D92&lt;AU92,"* La Población SENAME NO DEBE ser mayor al Total. ",""))</f>
        <v/>
      </c>
      <c r="CG92" s="31" t="str">
        <f t="shared" ref="CG92:CG144" si="82">IF(AND(AV92="",D92&lt;&gt;0),"* No olvide digitar la Población Migrante (Digite CEROS si no tiene). ",IF(D92&lt;AV92,"* La Población Migrante NO DEBE superar el Total. ",""))</f>
        <v/>
      </c>
      <c r="CH92" s="32">
        <f t="shared" ref="CH92:CH144" si="83">IF(AO92&gt;(W92+X92),1,0)</f>
        <v>0</v>
      </c>
      <c r="CI92" s="32">
        <f t="shared" ref="CI92:CI144" si="84">IF(AR92&gt;(AI92+AJ92),1,0)</f>
        <v>0</v>
      </c>
      <c r="CJ92" s="32">
        <f t="shared" ref="CJ92:CJ144" si="85">IF(D92&lt;AT92,1,0)</f>
        <v>0</v>
      </c>
      <c r="CK92" s="32">
        <f t="shared" ref="CK92:CK144" si="86">IF(AND(AP92="",D92&lt;&gt;0),1,IF(F92&lt;AP92,1,0))</f>
        <v>0</v>
      </c>
      <c r="CL92" s="32">
        <f t="shared" ref="CL92:CL144" si="87">IF(AND(AQ92="",D92&lt;&gt;0),1,IF(D92&lt;AQ92,1,0))</f>
        <v>0</v>
      </c>
      <c r="CM92" s="32">
        <f t="shared" ref="CM92:CM144" si="88">IF(AND(AU92="",D92&lt;&gt;0),1,IF(D92&lt;AU92,1,0))</f>
        <v>0</v>
      </c>
      <c r="CN92" s="32">
        <f t="shared" ref="CN92:CN144" si="89">IF(AND(AV92="",D92&lt;&gt;0),1,IF(D92&lt;AV92,1,0))</f>
        <v>0</v>
      </c>
    </row>
    <row r="93" spans="1:92" ht="16.350000000000001" customHeight="1" x14ac:dyDescent="0.2">
      <c r="A93" s="3740" t="s">
        <v>126</v>
      </c>
      <c r="B93" s="3741"/>
      <c r="C93" s="3742"/>
      <c r="D93" s="2396">
        <f t="shared" si="73"/>
        <v>16</v>
      </c>
      <c r="E93" s="2264">
        <f t="shared" si="74"/>
        <v>11</v>
      </c>
      <c r="F93" s="2266">
        <f t="shared" si="75"/>
        <v>5</v>
      </c>
      <c r="G93" s="2267">
        <v>1</v>
      </c>
      <c r="H93" s="26">
        <v>1</v>
      </c>
      <c r="I93" s="23">
        <v>0</v>
      </c>
      <c r="J93" s="242">
        <v>0</v>
      </c>
      <c r="K93" s="23">
        <v>0</v>
      </c>
      <c r="L93" s="2231">
        <v>0</v>
      </c>
      <c r="M93" s="2267">
        <v>0</v>
      </c>
      <c r="N93" s="2231">
        <v>0</v>
      </c>
      <c r="O93" s="2230">
        <v>0</v>
      </c>
      <c r="P93" s="2231">
        <v>0</v>
      </c>
      <c r="Q93" s="2230">
        <v>0</v>
      </c>
      <c r="R93" s="2231">
        <v>0</v>
      </c>
      <c r="S93" s="2230">
        <v>0</v>
      </c>
      <c r="T93" s="2231">
        <v>0</v>
      </c>
      <c r="U93" s="2230">
        <v>0</v>
      </c>
      <c r="V93" s="2231">
        <v>0</v>
      </c>
      <c r="W93" s="2230">
        <v>0</v>
      </c>
      <c r="X93" s="2231">
        <v>0</v>
      </c>
      <c r="Y93" s="2230">
        <v>1</v>
      </c>
      <c r="Z93" s="2231">
        <v>0</v>
      </c>
      <c r="AA93" s="2230">
        <v>0</v>
      </c>
      <c r="AB93" s="2231">
        <v>0</v>
      </c>
      <c r="AC93" s="2230">
        <v>0</v>
      </c>
      <c r="AD93" s="2231">
        <v>1</v>
      </c>
      <c r="AE93" s="2230">
        <v>2</v>
      </c>
      <c r="AF93" s="2231">
        <v>2</v>
      </c>
      <c r="AG93" s="2230">
        <v>4</v>
      </c>
      <c r="AH93" s="2231">
        <v>0</v>
      </c>
      <c r="AI93" s="2230">
        <v>0</v>
      </c>
      <c r="AJ93" s="2231">
        <v>0</v>
      </c>
      <c r="AK93" s="2230">
        <v>1</v>
      </c>
      <c r="AL93" s="2231">
        <v>0</v>
      </c>
      <c r="AM93" s="2230">
        <v>2</v>
      </c>
      <c r="AN93" s="2232">
        <v>1</v>
      </c>
      <c r="AO93" s="2268">
        <v>0</v>
      </c>
      <c r="AP93" s="24">
        <v>0</v>
      </c>
      <c r="AQ93" s="28">
        <v>16</v>
      </c>
      <c r="AR93" s="28">
        <v>0</v>
      </c>
      <c r="AS93" s="28"/>
      <c r="AT93" s="24">
        <v>0</v>
      </c>
      <c r="AU93" s="24">
        <v>0</v>
      </c>
      <c r="AV93" s="24">
        <v>0</v>
      </c>
      <c r="AW93" s="671" t="str">
        <f t="shared" si="72"/>
        <v/>
      </c>
      <c r="BU93" s="3"/>
      <c r="BV93" s="3"/>
      <c r="BW93" s="4"/>
      <c r="CA93" s="31" t="str">
        <f t="shared" si="76"/>
        <v/>
      </c>
      <c r="CB93" s="31" t="str">
        <f t="shared" si="77"/>
        <v/>
      </c>
      <c r="CC93" s="31" t="str">
        <f t="shared" si="78"/>
        <v/>
      </c>
      <c r="CD93" s="31" t="str">
        <f t="shared" si="79"/>
        <v/>
      </c>
      <c r="CE93" s="31" t="str">
        <f t="shared" si="80"/>
        <v/>
      </c>
      <c r="CF93" s="31" t="str">
        <f t="shared" si="81"/>
        <v/>
      </c>
      <c r="CG93" s="31" t="str">
        <f t="shared" si="82"/>
        <v/>
      </c>
      <c r="CH93" s="32">
        <f t="shared" si="83"/>
        <v>0</v>
      </c>
      <c r="CI93" s="32">
        <f t="shared" si="84"/>
        <v>0</v>
      </c>
      <c r="CJ93" s="32">
        <f t="shared" si="85"/>
        <v>0</v>
      </c>
      <c r="CK93" s="32">
        <f t="shared" si="86"/>
        <v>0</v>
      </c>
      <c r="CL93" s="32">
        <f t="shared" si="87"/>
        <v>0</v>
      </c>
      <c r="CM93" s="32">
        <f t="shared" si="88"/>
        <v>0</v>
      </c>
      <c r="CN93" s="32">
        <f t="shared" si="89"/>
        <v>0</v>
      </c>
    </row>
    <row r="94" spans="1:92" ht="16.350000000000001" customHeight="1" x14ac:dyDescent="0.2">
      <c r="A94" s="3740" t="s">
        <v>127</v>
      </c>
      <c r="B94" s="3741"/>
      <c r="C94" s="3742"/>
      <c r="D94" s="2396">
        <f t="shared" si="73"/>
        <v>16</v>
      </c>
      <c r="E94" s="2264">
        <f t="shared" si="74"/>
        <v>12</v>
      </c>
      <c r="F94" s="2266">
        <f t="shared" si="75"/>
        <v>4</v>
      </c>
      <c r="G94" s="2267">
        <v>1</v>
      </c>
      <c r="H94" s="26">
        <v>0</v>
      </c>
      <c r="I94" s="23">
        <v>0</v>
      </c>
      <c r="J94" s="242">
        <v>0</v>
      </c>
      <c r="K94" s="23">
        <v>0</v>
      </c>
      <c r="L94" s="2231">
        <v>0</v>
      </c>
      <c r="M94" s="2267">
        <v>0</v>
      </c>
      <c r="N94" s="2231">
        <v>0</v>
      </c>
      <c r="O94" s="2230">
        <v>0</v>
      </c>
      <c r="P94" s="2231">
        <v>0</v>
      </c>
      <c r="Q94" s="2230">
        <v>0</v>
      </c>
      <c r="R94" s="2231">
        <v>0</v>
      </c>
      <c r="S94" s="2230">
        <v>0</v>
      </c>
      <c r="T94" s="2231">
        <v>0</v>
      </c>
      <c r="U94" s="2230">
        <v>0</v>
      </c>
      <c r="V94" s="2231">
        <v>0</v>
      </c>
      <c r="W94" s="2230">
        <v>0</v>
      </c>
      <c r="X94" s="2231">
        <v>0</v>
      </c>
      <c r="Y94" s="2230">
        <v>0</v>
      </c>
      <c r="Z94" s="2231">
        <v>0</v>
      </c>
      <c r="AA94" s="2230">
        <v>0</v>
      </c>
      <c r="AB94" s="2231">
        <v>0</v>
      </c>
      <c r="AC94" s="2230">
        <v>0</v>
      </c>
      <c r="AD94" s="2231">
        <v>0</v>
      </c>
      <c r="AE94" s="2230">
        <v>0</v>
      </c>
      <c r="AF94" s="2231">
        <v>1</v>
      </c>
      <c r="AG94" s="2230">
        <v>1</v>
      </c>
      <c r="AH94" s="2231">
        <v>0</v>
      </c>
      <c r="AI94" s="2230">
        <v>1</v>
      </c>
      <c r="AJ94" s="2231">
        <v>0</v>
      </c>
      <c r="AK94" s="2230">
        <v>6</v>
      </c>
      <c r="AL94" s="2231">
        <v>0</v>
      </c>
      <c r="AM94" s="2230">
        <v>3</v>
      </c>
      <c r="AN94" s="2232">
        <v>3</v>
      </c>
      <c r="AO94" s="2268">
        <v>0</v>
      </c>
      <c r="AP94" s="24">
        <v>0</v>
      </c>
      <c r="AQ94" s="28">
        <v>15</v>
      </c>
      <c r="AR94" s="28">
        <v>0</v>
      </c>
      <c r="AS94" s="28"/>
      <c r="AT94" s="24">
        <v>0</v>
      </c>
      <c r="AU94" s="24">
        <v>0</v>
      </c>
      <c r="AV94" s="24">
        <v>0</v>
      </c>
      <c r="AW94" s="671" t="str">
        <f t="shared" si="72"/>
        <v/>
      </c>
      <c r="BU94" s="3"/>
      <c r="BV94" s="3"/>
      <c r="BW94" s="4"/>
      <c r="CA94" s="31" t="str">
        <f t="shared" si="76"/>
        <v/>
      </c>
      <c r="CB94" s="31" t="str">
        <f t="shared" si="77"/>
        <v/>
      </c>
      <c r="CC94" s="31" t="str">
        <f t="shared" si="78"/>
        <v/>
      </c>
      <c r="CD94" s="31" t="str">
        <f t="shared" si="79"/>
        <v/>
      </c>
      <c r="CE94" s="31" t="str">
        <f t="shared" si="80"/>
        <v/>
      </c>
      <c r="CF94" s="31" t="str">
        <f t="shared" si="81"/>
        <v/>
      </c>
      <c r="CG94" s="31" t="str">
        <f t="shared" si="82"/>
        <v/>
      </c>
      <c r="CH94" s="32">
        <f t="shared" si="83"/>
        <v>0</v>
      </c>
      <c r="CI94" s="32">
        <f t="shared" si="84"/>
        <v>0</v>
      </c>
      <c r="CJ94" s="32">
        <f t="shared" si="85"/>
        <v>0</v>
      </c>
      <c r="CK94" s="32">
        <f t="shared" si="86"/>
        <v>0</v>
      </c>
      <c r="CL94" s="32">
        <f t="shared" si="87"/>
        <v>0</v>
      </c>
      <c r="CM94" s="32">
        <f t="shared" si="88"/>
        <v>0</v>
      </c>
      <c r="CN94" s="32">
        <f t="shared" si="89"/>
        <v>0</v>
      </c>
    </row>
    <row r="95" spans="1:92" ht="16.350000000000001" customHeight="1" x14ac:dyDescent="0.2">
      <c r="A95" s="3740" t="s">
        <v>128</v>
      </c>
      <c r="B95" s="3741"/>
      <c r="C95" s="3742"/>
      <c r="D95" s="2396">
        <f t="shared" si="73"/>
        <v>0</v>
      </c>
      <c r="E95" s="2264">
        <f t="shared" si="74"/>
        <v>0</v>
      </c>
      <c r="F95" s="2266">
        <f t="shared" si="75"/>
        <v>0</v>
      </c>
      <c r="G95" s="2267"/>
      <c r="H95" s="26"/>
      <c r="I95" s="23"/>
      <c r="J95" s="242"/>
      <c r="K95" s="23"/>
      <c r="L95" s="2231"/>
      <c r="M95" s="2267"/>
      <c r="N95" s="2231"/>
      <c r="O95" s="2230"/>
      <c r="P95" s="2231"/>
      <c r="Q95" s="2230"/>
      <c r="R95" s="2231"/>
      <c r="S95" s="2230"/>
      <c r="T95" s="2231"/>
      <c r="U95" s="2230"/>
      <c r="V95" s="2231"/>
      <c r="W95" s="2230"/>
      <c r="X95" s="2231"/>
      <c r="Y95" s="2230"/>
      <c r="Z95" s="2231"/>
      <c r="AA95" s="2230"/>
      <c r="AB95" s="2231"/>
      <c r="AC95" s="2230"/>
      <c r="AD95" s="2231"/>
      <c r="AE95" s="2230"/>
      <c r="AF95" s="2231"/>
      <c r="AG95" s="2230"/>
      <c r="AH95" s="2231"/>
      <c r="AI95" s="2230"/>
      <c r="AJ95" s="2231"/>
      <c r="AK95" s="2230"/>
      <c r="AL95" s="2231"/>
      <c r="AM95" s="2230"/>
      <c r="AN95" s="2232"/>
      <c r="AO95" s="2268"/>
      <c r="AP95" s="24"/>
      <c r="AQ95" s="28"/>
      <c r="AR95" s="28"/>
      <c r="AS95" s="28"/>
      <c r="AT95" s="24"/>
      <c r="AU95" s="24"/>
      <c r="AV95" s="24"/>
      <c r="AW95" s="671" t="str">
        <f t="shared" si="72"/>
        <v/>
      </c>
      <c r="BU95" s="3"/>
      <c r="BV95" s="3"/>
      <c r="BW95" s="4"/>
      <c r="CA95" s="31" t="str">
        <f t="shared" si="76"/>
        <v/>
      </c>
      <c r="CB95" s="31" t="str">
        <f t="shared" si="77"/>
        <v/>
      </c>
      <c r="CC95" s="31" t="str">
        <f t="shared" si="78"/>
        <v/>
      </c>
      <c r="CD95" s="31" t="str">
        <f t="shared" si="79"/>
        <v/>
      </c>
      <c r="CE95" s="31" t="str">
        <f t="shared" si="80"/>
        <v/>
      </c>
      <c r="CF95" s="31" t="str">
        <f t="shared" si="81"/>
        <v/>
      </c>
      <c r="CG95" s="31" t="str">
        <f t="shared" si="82"/>
        <v/>
      </c>
      <c r="CH95" s="32">
        <f t="shared" si="83"/>
        <v>0</v>
      </c>
      <c r="CI95" s="32">
        <f t="shared" si="84"/>
        <v>0</v>
      </c>
      <c r="CJ95" s="32">
        <f t="shared" si="85"/>
        <v>0</v>
      </c>
      <c r="CK95" s="32">
        <f t="shared" si="86"/>
        <v>0</v>
      </c>
      <c r="CL95" s="32">
        <f t="shared" si="87"/>
        <v>0</v>
      </c>
      <c r="CM95" s="32">
        <f t="shared" si="88"/>
        <v>0</v>
      </c>
      <c r="CN95" s="32">
        <f t="shared" si="89"/>
        <v>0</v>
      </c>
    </row>
    <row r="96" spans="1:92" ht="16.350000000000001" customHeight="1" x14ac:dyDescent="0.2">
      <c r="A96" s="3740" t="s">
        <v>129</v>
      </c>
      <c r="B96" s="3741"/>
      <c r="C96" s="3742"/>
      <c r="D96" s="2396">
        <f t="shared" si="73"/>
        <v>0</v>
      </c>
      <c r="E96" s="2264">
        <f>SUM(Y96+AA96+AC96+AE96+AG96+AI96+AK96+AM96)</f>
        <v>0</v>
      </c>
      <c r="F96" s="2266">
        <f>SUM(Z96+AB96+AD96+AF96+AH96+AJ96+AL96+AN96)</f>
        <v>0</v>
      </c>
      <c r="G96" s="2397"/>
      <c r="H96" s="2398"/>
      <c r="I96" s="2397"/>
      <c r="J96" s="2399"/>
      <c r="K96" s="2397"/>
      <c r="L96" s="2398"/>
      <c r="M96" s="2397"/>
      <c r="N96" s="2398"/>
      <c r="O96" s="2400"/>
      <c r="P96" s="2398"/>
      <c r="Q96" s="2400"/>
      <c r="R96" s="2398"/>
      <c r="S96" s="2400"/>
      <c r="T96" s="2398"/>
      <c r="U96" s="2400"/>
      <c r="V96" s="2398"/>
      <c r="W96" s="2400"/>
      <c r="X96" s="2398"/>
      <c r="Y96" s="2230"/>
      <c r="Z96" s="2231"/>
      <c r="AA96" s="2230"/>
      <c r="AB96" s="2231"/>
      <c r="AC96" s="2230"/>
      <c r="AD96" s="2231"/>
      <c r="AE96" s="2230"/>
      <c r="AF96" s="2231"/>
      <c r="AG96" s="2230"/>
      <c r="AH96" s="2231"/>
      <c r="AI96" s="2230"/>
      <c r="AJ96" s="2231"/>
      <c r="AK96" s="2230"/>
      <c r="AL96" s="2231"/>
      <c r="AM96" s="2230"/>
      <c r="AN96" s="2232"/>
      <c r="AO96" s="2401"/>
      <c r="AP96" s="24"/>
      <c r="AQ96" s="28"/>
      <c r="AR96" s="28"/>
      <c r="AS96" s="28"/>
      <c r="AT96" s="24"/>
      <c r="AU96" s="24"/>
      <c r="AV96" s="24"/>
      <c r="AW96" s="671" t="str">
        <f t="shared" si="72"/>
        <v/>
      </c>
      <c r="BU96" s="3"/>
      <c r="BV96" s="3"/>
      <c r="BW96" s="4"/>
      <c r="CA96" s="31"/>
      <c r="CB96" s="31" t="str">
        <f t="shared" si="77"/>
        <v/>
      </c>
      <c r="CC96" s="31" t="str">
        <f t="shared" si="78"/>
        <v/>
      </c>
      <c r="CD96" s="31" t="str">
        <f t="shared" si="79"/>
        <v/>
      </c>
      <c r="CE96" s="31" t="str">
        <f t="shared" si="80"/>
        <v/>
      </c>
      <c r="CF96" s="31" t="str">
        <f t="shared" si="81"/>
        <v/>
      </c>
      <c r="CG96" s="31" t="str">
        <f t="shared" si="82"/>
        <v/>
      </c>
      <c r="CH96" s="32"/>
      <c r="CI96" s="32">
        <f t="shared" si="84"/>
        <v>0</v>
      </c>
      <c r="CJ96" s="32">
        <f t="shared" si="85"/>
        <v>0</v>
      </c>
      <c r="CK96" s="32">
        <f t="shared" si="86"/>
        <v>0</v>
      </c>
      <c r="CL96" s="32">
        <f t="shared" si="87"/>
        <v>0</v>
      </c>
      <c r="CM96" s="32">
        <f t="shared" si="88"/>
        <v>0</v>
      </c>
      <c r="CN96" s="32">
        <f t="shared" si="89"/>
        <v>0</v>
      </c>
    </row>
    <row r="97" spans="1:92" ht="16.350000000000001" customHeight="1" x14ac:dyDescent="0.2">
      <c r="A97" s="3748" t="s">
        <v>130</v>
      </c>
      <c r="B97" s="3748"/>
      <c r="C97" s="3748"/>
      <c r="D97" s="2396">
        <f t="shared" si="73"/>
        <v>0</v>
      </c>
      <c r="E97" s="2264">
        <f t="shared" si="74"/>
        <v>0</v>
      </c>
      <c r="F97" s="2266">
        <f t="shared" si="75"/>
        <v>0</v>
      </c>
      <c r="G97" s="2267"/>
      <c r="H97" s="2231"/>
      <c r="I97" s="2267"/>
      <c r="J97" s="2283"/>
      <c r="K97" s="2267"/>
      <c r="L97" s="2231"/>
      <c r="M97" s="2267"/>
      <c r="N97" s="2231"/>
      <c r="O97" s="2230"/>
      <c r="P97" s="2231"/>
      <c r="Q97" s="2230"/>
      <c r="R97" s="2231"/>
      <c r="S97" s="2230"/>
      <c r="T97" s="2231"/>
      <c r="U97" s="2230"/>
      <c r="V97" s="2231"/>
      <c r="W97" s="2230"/>
      <c r="X97" s="2231"/>
      <c r="Y97" s="2230"/>
      <c r="Z97" s="2231"/>
      <c r="AA97" s="2230"/>
      <c r="AB97" s="2231"/>
      <c r="AC97" s="2230"/>
      <c r="AD97" s="2231"/>
      <c r="AE97" s="2230"/>
      <c r="AF97" s="2231"/>
      <c r="AG97" s="2230"/>
      <c r="AH97" s="2231"/>
      <c r="AI97" s="2230"/>
      <c r="AJ97" s="2231"/>
      <c r="AK97" s="2230"/>
      <c r="AL97" s="2231"/>
      <c r="AM97" s="2230"/>
      <c r="AN97" s="2232"/>
      <c r="AO97" s="2268"/>
      <c r="AP97" s="2268"/>
      <c r="AQ97" s="2234"/>
      <c r="AR97" s="2234"/>
      <c r="AS97" s="2234"/>
      <c r="AT97" s="2268"/>
      <c r="AU97" s="2268"/>
      <c r="AV97" s="2268"/>
      <c r="AW97" s="671" t="str">
        <f t="shared" si="72"/>
        <v/>
      </c>
      <c r="BU97" s="3"/>
      <c r="BV97" s="3"/>
      <c r="BW97" s="4"/>
      <c r="CA97" s="31" t="str">
        <f t="shared" si="76"/>
        <v/>
      </c>
      <c r="CB97" s="31" t="str">
        <f t="shared" si="77"/>
        <v/>
      </c>
      <c r="CC97" s="31" t="str">
        <f t="shared" si="78"/>
        <v/>
      </c>
      <c r="CD97" s="31" t="str">
        <f t="shared" si="79"/>
        <v/>
      </c>
      <c r="CE97" s="31" t="str">
        <f t="shared" si="80"/>
        <v/>
      </c>
      <c r="CF97" s="31" t="str">
        <f t="shared" si="81"/>
        <v/>
      </c>
      <c r="CG97" s="31" t="str">
        <f t="shared" si="82"/>
        <v/>
      </c>
      <c r="CH97" s="32">
        <f t="shared" si="83"/>
        <v>0</v>
      </c>
      <c r="CI97" s="32">
        <f t="shared" si="84"/>
        <v>0</v>
      </c>
      <c r="CJ97" s="32">
        <f t="shared" si="85"/>
        <v>0</v>
      </c>
      <c r="CK97" s="32">
        <f t="shared" si="86"/>
        <v>0</v>
      </c>
      <c r="CL97" s="32">
        <f t="shared" si="87"/>
        <v>0</v>
      </c>
      <c r="CM97" s="32">
        <f t="shared" si="88"/>
        <v>0</v>
      </c>
      <c r="CN97" s="32">
        <f t="shared" si="89"/>
        <v>0</v>
      </c>
    </row>
    <row r="98" spans="1:92" ht="16.350000000000001" customHeight="1" x14ac:dyDescent="0.2">
      <c r="A98" s="3748" t="s">
        <v>131</v>
      </c>
      <c r="B98" s="3748"/>
      <c r="C98" s="3748"/>
      <c r="D98" s="2396">
        <f t="shared" si="73"/>
        <v>0</v>
      </c>
      <c r="E98" s="2264">
        <f t="shared" si="74"/>
        <v>0</v>
      </c>
      <c r="F98" s="2266">
        <f t="shared" si="75"/>
        <v>0</v>
      </c>
      <c r="G98" s="2267"/>
      <c r="H98" s="2231"/>
      <c r="I98" s="2267"/>
      <c r="J98" s="2283"/>
      <c r="K98" s="2267"/>
      <c r="L98" s="2231"/>
      <c r="M98" s="2267"/>
      <c r="N98" s="2231"/>
      <c r="O98" s="2230"/>
      <c r="P98" s="2231"/>
      <c r="Q98" s="2230"/>
      <c r="R98" s="2231"/>
      <c r="S98" s="2230"/>
      <c r="T98" s="2231"/>
      <c r="U98" s="2230"/>
      <c r="V98" s="2231"/>
      <c r="W98" s="2230"/>
      <c r="X98" s="2231"/>
      <c r="Y98" s="2230"/>
      <c r="Z98" s="2231"/>
      <c r="AA98" s="2230"/>
      <c r="AB98" s="2231"/>
      <c r="AC98" s="2230"/>
      <c r="AD98" s="2231"/>
      <c r="AE98" s="2230"/>
      <c r="AF98" s="2231"/>
      <c r="AG98" s="2230"/>
      <c r="AH98" s="2231"/>
      <c r="AI98" s="2230"/>
      <c r="AJ98" s="2231"/>
      <c r="AK98" s="2230"/>
      <c r="AL98" s="2231"/>
      <c r="AM98" s="2230"/>
      <c r="AN98" s="2232"/>
      <c r="AO98" s="2268"/>
      <c r="AP98" s="2268"/>
      <c r="AQ98" s="2234"/>
      <c r="AR98" s="2234"/>
      <c r="AS98" s="2234"/>
      <c r="AT98" s="2268"/>
      <c r="AU98" s="2268"/>
      <c r="AV98" s="2268"/>
      <c r="AW98" s="671" t="str">
        <f t="shared" si="72"/>
        <v/>
      </c>
      <c r="BU98" s="3"/>
      <c r="BV98" s="3"/>
      <c r="BW98" s="4"/>
      <c r="CA98" s="31" t="str">
        <f t="shared" si="76"/>
        <v/>
      </c>
      <c r="CB98" s="31" t="str">
        <f t="shared" si="77"/>
        <v/>
      </c>
      <c r="CC98" s="31" t="str">
        <f t="shared" si="78"/>
        <v/>
      </c>
      <c r="CD98" s="31" t="str">
        <f t="shared" si="79"/>
        <v/>
      </c>
      <c r="CE98" s="31" t="str">
        <f t="shared" si="80"/>
        <v/>
      </c>
      <c r="CF98" s="31" t="str">
        <f t="shared" si="81"/>
        <v/>
      </c>
      <c r="CG98" s="31" t="str">
        <f t="shared" si="82"/>
        <v/>
      </c>
      <c r="CH98" s="32">
        <f t="shared" si="83"/>
        <v>0</v>
      </c>
      <c r="CI98" s="32">
        <f t="shared" si="84"/>
        <v>0</v>
      </c>
      <c r="CJ98" s="32">
        <f t="shared" si="85"/>
        <v>0</v>
      </c>
      <c r="CK98" s="32">
        <f t="shared" si="86"/>
        <v>0</v>
      </c>
      <c r="CL98" s="32">
        <f t="shared" si="87"/>
        <v>0</v>
      </c>
      <c r="CM98" s="32">
        <f t="shared" si="88"/>
        <v>0</v>
      </c>
      <c r="CN98" s="32">
        <f t="shared" si="89"/>
        <v>0</v>
      </c>
    </row>
    <row r="99" spans="1:92" ht="16.350000000000001" customHeight="1" x14ac:dyDescent="0.2">
      <c r="A99" s="3639" t="s">
        <v>132</v>
      </c>
      <c r="B99" s="3639"/>
      <c r="C99" s="3639"/>
      <c r="D99" s="2396">
        <f t="shared" si="73"/>
        <v>2</v>
      </c>
      <c r="E99" s="2264">
        <f t="shared" si="74"/>
        <v>2</v>
      </c>
      <c r="F99" s="2266">
        <f t="shared" si="75"/>
        <v>0</v>
      </c>
      <c r="G99" s="2267">
        <v>0</v>
      </c>
      <c r="H99" s="2231">
        <v>0</v>
      </c>
      <c r="I99" s="2267">
        <v>0</v>
      </c>
      <c r="J99" s="2283">
        <v>0</v>
      </c>
      <c r="K99" s="2267">
        <v>1</v>
      </c>
      <c r="L99" s="2231">
        <v>0</v>
      </c>
      <c r="M99" s="2267">
        <v>0</v>
      </c>
      <c r="N99" s="2231">
        <v>0</v>
      </c>
      <c r="O99" s="2230">
        <v>0</v>
      </c>
      <c r="P99" s="2231">
        <v>0</v>
      </c>
      <c r="Q99" s="2230">
        <v>0</v>
      </c>
      <c r="R99" s="2231">
        <v>0</v>
      </c>
      <c r="S99" s="2230">
        <v>0</v>
      </c>
      <c r="T99" s="2231">
        <v>0</v>
      </c>
      <c r="U99" s="2230">
        <v>0</v>
      </c>
      <c r="V99" s="2231">
        <v>0</v>
      </c>
      <c r="W99" s="2230">
        <v>0</v>
      </c>
      <c r="X99" s="2231">
        <v>0</v>
      </c>
      <c r="Y99" s="2230">
        <v>1</v>
      </c>
      <c r="Z99" s="2231">
        <v>0</v>
      </c>
      <c r="AA99" s="2230">
        <v>0</v>
      </c>
      <c r="AB99" s="2231">
        <v>0</v>
      </c>
      <c r="AC99" s="2230">
        <v>0</v>
      </c>
      <c r="AD99" s="2231">
        <v>0</v>
      </c>
      <c r="AE99" s="2230">
        <v>0</v>
      </c>
      <c r="AF99" s="2231">
        <v>0</v>
      </c>
      <c r="AG99" s="2230">
        <v>0</v>
      </c>
      <c r="AH99" s="2231">
        <v>0</v>
      </c>
      <c r="AI99" s="2230">
        <v>0</v>
      </c>
      <c r="AJ99" s="2231">
        <v>0</v>
      </c>
      <c r="AK99" s="2230">
        <v>0</v>
      </c>
      <c r="AL99" s="2231">
        <v>0</v>
      </c>
      <c r="AM99" s="2230">
        <v>0</v>
      </c>
      <c r="AN99" s="2232">
        <v>0</v>
      </c>
      <c r="AO99" s="2268">
        <v>0</v>
      </c>
      <c r="AP99" s="2268">
        <v>0</v>
      </c>
      <c r="AQ99" s="2234">
        <v>1</v>
      </c>
      <c r="AR99" s="2234">
        <v>0</v>
      </c>
      <c r="AS99" s="2234"/>
      <c r="AT99" s="2268">
        <v>0</v>
      </c>
      <c r="AU99" s="2268">
        <v>0</v>
      </c>
      <c r="AV99" s="2268">
        <v>0</v>
      </c>
      <c r="AW99" s="671" t="str">
        <f t="shared" si="72"/>
        <v/>
      </c>
      <c r="BU99" s="3"/>
      <c r="BV99" s="3"/>
      <c r="BW99" s="4"/>
      <c r="CA99" s="31" t="str">
        <f t="shared" si="76"/>
        <v/>
      </c>
      <c r="CB99" s="31" t="str">
        <f t="shared" si="77"/>
        <v/>
      </c>
      <c r="CC99" s="31" t="str">
        <f t="shared" si="78"/>
        <v/>
      </c>
      <c r="CD99" s="31" t="str">
        <f t="shared" si="79"/>
        <v/>
      </c>
      <c r="CE99" s="31" t="str">
        <f t="shared" si="80"/>
        <v/>
      </c>
      <c r="CF99" s="31" t="str">
        <f t="shared" si="81"/>
        <v/>
      </c>
      <c r="CG99" s="31" t="str">
        <f t="shared" si="82"/>
        <v/>
      </c>
      <c r="CH99" s="32">
        <f t="shared" si="83"/>
        <v>0</v>
      </c>
      <c r="CI99" s="32">
        <f t="shared" si="84"/>
        <v>0</v>
      </c>
      <c r="CJ99" s="32">
        <f t="shared" si="85"/>
        <v>0</v>
      </c>
      <c r="CK99" s="32">
        <f t="shared" si="86"/>
        <v>0</v>
      </c>
      <c r="CL99" s="32">
        <f t="shared" si="87"/>
        <v>0</v>
      </c>
      <c r="CM99" s="32">
        <f t="shared" si="88"/>
        <v>0</v>
      </c>
      <c r="CN99" s="32">
        <f t="shared" si="89"/>
        <v>0</v>
      </c>
    </row>
    <row r="100" spans="1:92" ht="16.350000000000001" customHeight="1" x14ac:dyDescent="0.2">
      <c r="A100" s="3618" t="s">
        <v>133</v>
      </c>
      <c r="B100" s="3619"/>
      <c r="C100" s="3620"/>
      <c r="D100" s="2396">
        <f t="shared" si="73"/>
        <v>63</v>
      </c>
      <c r="E100" s="2264">
        <f t="shared" si="74"/>
        <v>11</v>
      </c>
      <c r="F100" s="2266">
        <f t="shared" si="75"/>
        <v>52</v>
      </c>
      <c r="G100" s="2267">
        <v>0</v>
      </c>
      <c r="H100" s="26">
        <v>0</v>
      </c>
      <c r="I100" s="23">
        <v>0</v>
      </c>
      <c r="J100" s="242">
        <v>0</v>
      </c>
      <c r="K100" s="23">
        <v>0</v>
      </c>
      <c r="L100" s="2231">
        <v>0</v>
      </c>
      <c r="M100" s="2267">
        <v>0</v>
      </c>
      <c r="N100" s="2231">
        <v>0</v>
      </c>
      <c r="O100" s="2230">
        <v>1</v>
      </c>
      <c r="P100" s="2231">
        <v>0</v>
      </c>
      <c r="Q100" s="2230">
        <v>0</v>
      </c>
      <c r="R100" s="2231">
        <v>0</v>
      </c>
      <c r="S100" s="2230">
        <v>0</v>
      </c>
      <c r="T100" s="2231">
        <v>0</v>
      </c>
      <c r="U100" s="2230">
        <v>0</v>
      </c>
      <c r="V100" s="2231">
        <v>0</v>
      </c>
      <c r="W100" s="2230">
        <v>0</v>
      </c>
      <c r="X100" s="2231">
        <v>0</v>
      </c>
      <c r="Y100" s="2230">
        <v>0</v>
      </c>
      <c r="Z100" s="2231">
        <v>4</v>
      </c>
      <c r="AA100" s="2230">
        <v>2</v>
      </c>
      <c r="AB100" s="2231">
        <v>1</v>
      </c>
      <c r="AC100" s="2230">
        <v>0</v>
      </c>
      <c r="AD100" s="2231">
        <v>4</v>
      </c>
      <c r="AE100" s="2230">
        <v>1</v>
      </c>
      <c r="AF100" s="2231">
        <v>5</v>
      </c>
      <c r="AG100" s="2230">
        <v>3</v>
      </c>
      <c r="AH100" s="2231">
        <v>23</v>
      </c>
      <c r="AI100" s="2230">
        <v>2</v>
      </c>
      <c r="AJ100" s="2231">
        <v>5</v>
      </c>
      <c r="AK100" s="2230">
        <v>0</v>
      </c>
      <c r="AL100" s="2231">
        <v>9</v>
      </c>
      <c r="AM100" s="2230">
        <v>2</v>
      </c>
      <c r="AN100" s="2232">
        <v>1</v>
      </c>
      <c r="AO100" s="2268">
        <v>0</v>
      </c>
      <c r="AP100" s="24">
        <v>0</v>
      </c>
      <c r="AQ100" s="28">
        <v>61</v>
      </c>
      <c r="AR100" s="28">
        <v>0</v>
      </c>
      <c r="AS100" s="28"/>
      <c r="AT100" s="24">
        <v>0</v>
      </c>
      <c r="AU100" s="24">
        <v>0</v>
      </c>
      <c r="AV100" s="24">
        <v>0</v>
      </c>
      <c r="AW100" s="671" t="str">
        <f t="shared" si="72"/>
        <v/>
      </c>
      <c r="BU100" s="3"/>
      <c r="BV100" s="3"/>
      <c r="BW100" s="4"/>
      <c r="CA100" s="31" t="str">
        <f t="shared" si="76"/>
        <v/>
      </c>
      <c r="CB100" s="31" t="str">
        <f t="shared" si="77"/>
        <v/>
      </c>
      <c r="CC100" s="31" t="str">
        <f t="shared" si="78"/>
        <v/>
      </c>
      <c r="CD100" s="31" t="str">
        <f t="shared" si="79"/>
        <v/>
      </c>
      <c r="CE100" s="31" t="str">
        <f t="shared" si="80"/>
        <v/>
      </c>
      <c r="CF100" s="31" t="str">
        <f t="shared" si="81"/>
        <v/>
      </c>
      <c r="CG100" s="31" t="str">
        <f t="shared" si="82"/>
        <v/>
      </c>
      <c r="CH100" s="32">
        <f t="shared" si="83"/>
        <v>0</v>
      </c>
      <c r="CI100" s="32">
        <f t="shared" si="84"/>
        <v>0</v>
      </c>
      <c r="CJ100" s="32">
        <f t="shared" si="85"/>
        <v>0</v>
      </c>
      <c r="CK100" s="32">
        <f t="shared" si="86"/>
        <v>0</v>
      </c>
      <c r="CL100" s="32">
        <f t="shared" si="87"/>
        <v>0</v>
      </c>
      <c r="CM100" s="32">
        <f t="shared" si="88"/>
        <v>0</v>
      </c>
      <c r="CN100" s="32">
        <f t="shared" si="89"/>
        <v>0</v>
      </c>
    </row>
    <row r="101" spans="1:92" ht="16.350000000000001" customHeight="1" x14ac:dyDescent="0.2">
      <c r="A101" s="3740" t="s">
        <v>134</v>
      </c>
      <c r="B101" s="3741"/>
      <c r="C101" s="3742"/>
      <c r="D101" s="2396">
        <f t="shared" si="73"/>
        <v>0</v>
      </c>
      <c r="E101" s="2264">
        <f>SUM(Y101+AA101+AC101+AE101+AG101+AI101+AK101+AM101)</f>
        <v>0</v>
      </c>
      <c r="F101" s="2266">
        <f>SUM(Z101+AB101+AD101+AF101+AH101+AJ101+AL101+AN101)</f>
        <v>0</v>
      </c>
      <c r="G101" s="2397"/>
      <c r="H101" s="2398"/>
      <c r="I101" s="2397"/>
      <c r="J101" s="2399"/>
      <c r="K101" s="2397"/>
      <c r="L101" s="2398"/>
      <c r="M101" s="2397"/>
      <c r="N101" s="2398"/>
      <c r="O101" s="2400"/>
      <c r="P101" s="2398"/>
      <c r="Q101" s="2400"/>
      <c r="R101" s="2398"/>
      <c r="S101" s="2400"/>
      <c r="T101" s="2398"/>
      <c r="U101" s="2400"/>
      <c r="V101" s="2398"/>
      <c r="W101" s="2400"/>
      <c r="X101" s="2398"/>
      <c r="Y101" s="2230"/>
      <c r="Z101" s="2231"/>
      <c r="AA101" s="2230"/>
      <c r="AB101" s="2231"/>
      <c r="AC101" s="2230"/>
      <c r="AD101" s="2231"/>
      <c r="AE101" s="2230"/>
      <c r="AF101" s="2231"/>
      <c r="AG101" s="2230"/>
      <c r="AH101" s="2231"/>
      <c r="AI101" s="2230"/>
      <c r="AJ101" s="2231"/>
      <c r="AK101" s="2230"/>
      <c r="AL101" s="2231"/>
      <c r="AM101" s="2230"/>
      <c r="AN101" s="2232"/>
      <c r="AO101" s="2401"/>
      <c r="AP101" s="24"/>
      <c r="AQ101" s="28"/>
      <c r="AR101" s="28"/>
      <c r="AS101" s="28"/>
      <c r="AT101" s="24"/>
      <c r="AU101" s="24"/>
      <c r="AV101" s="24"/>
      <c r="AW101" s="671" t="str">
        <f t="shared" si="72"/>
        <v/>
      </c>
      <c r="BU101" s="3"/>
      <c r="BV101" s="3"/>
      <c r="BW101" s="4"/>
      <c r="CA101" s="31"/>
      <c r="CB101" s="31" t="str">
        <f t="shared" si="77"/>
        <v/>
      </c>
      <c r="CC101" s="31" t="str">
        <f t="shared" si="78"/>
        <v/>
      </c>
      <c r="CD101" s="31" t="str">
        <f t="shared" si="79"/>
        <v/>
      </c>
      <c r="CE101" s="31" t="str">
        <f t="shared" si="80"/>
        <v/>
      </c>
      <c r="CF101" s="31" t="str">
        <f t="shared" si="81"/>
        <v/>
      </c>
      <c r="CG101" s="31" t="str">
        <f t="shared" si="82"/>
        <v/>
      </c>
      <c r="CH101" s="32"/>
      <c r="CI101" s="32">
        <f t="shared" si="84"/>
        <v>0</v>
      </c>
      <c r="CJ101" s="32">
        <f t="shared" si="85"/>
        <v>0</v>
      </c>
      <c r="CK101" s="32">
        <f t="shared" si="86"/>
        <v>0</v>
      </c>
      <c r="CL101" s="32">
        <f t="shared" si="87"/>
        <v>0</v>
      </c>
      <c r="CM101" s="32">
        <f t="shared" si="88"/>
        <v>0</v>
      </c>
      <c r="CN101" s="32">
        <f t="shared" si="89"/>
        <v>0</v>
      </c>
    </row>
    <row r="102" spans="1:92" ht="16.350000000000001" customHeight="1" x14ac:dyDescent="0.2">
      <c r="A102" s="3748" t="s">
        <v>135</v>
      </c>
      <c r="B102" s="3748"/>
      <c r="C102" s="3748"/>
      <c r="D102" s="2396">
        <f t="shared" si="73"/>
        <v>18</v>
      </c>
      <c r="E102" s="2264">
        <f>SUM(G102+I102+K102+M102+O102+Q102+S102+U102+W102+Y102)</f>
        <v>6</v>
      </c>
      <c r="F102" s="2266">
        <f>SUM(H102+J102+L102+N102+P102+R102+T102+V102+X102+Z102)</f>
        <v>12</v>
      </c>
      <c r="G102" s="2267">
        <v>0</v>
      </c>
      <c r="H102" s="2231">
        <v>0</v>
      </c>
      <c r="I102" s="2267">
        <v>0</v>
      </c>
      <c r="J102" s="2283">
        <v>0</v>
      </c>
      <c r="K102" s="23">
        <v>0</v>
      </c>
      <c r="L102" s="2231">
        <v>0</v>
      </c>
      <c r="M102" s="2267">
        <v>0</v>
      </c>
      <c r="N102" s="2231">
        <v>0</v>
      </c>
      <c r="O102" s="2230">
        <v>0</v>
      </c>
      <c r="P102" s="2231">
        <v>0</v>
      </c>
      <c r="Q102" s="2230">
        <v>0</v>
      </c>
      <c r="R102" s="2231">
        <v>0</v>
      </c>
      <c r="S102" s="2230">
        <v>0</v>
      </c>
      <c r="T102" s="2231">
        <v>0</v>
      </c>
      <c r="U102" s="2230">
        <v>0</v>
      </c>
      <c r="V102" s="2231">
        <v>6</v>
      </c>
      <c r="W102" s="2230">
        <v>4</v>
      </c>
      <c r="X102" s="2231">
        <v>2</v>
      </c>
      <c r="Y102" s="2230">
        <v>2</v>
      </c>
      <c r="Z102" s="2231">
        <v>4</v>
      </c>
      <c r="AA102" s="2400"/>
      <c r="AB102" s="2398"/>
      <c r="AC102" s="2400"/>
      <c r="AD102" s="2398"/>
      <c r="AE102" s="2400"/>
      <c r="AF102" s="2398"/>
      <c r="AG102" s="2400"/>
      <c r="AH102" s="2398"/>
      <c r="AI102" s="2400"/>
      <c r="AJ102" s="2398"/>
      <c r="AK102" s="2400"/>
      <c r="AL102" s="2398"/>
      <c r="AM102" s="2400"/>
      <c r="AN102" s="2402"/>
      <c r="AO102" s="2268">
        <v>0</v>
      </c>
      <c r="AP102" s="2268">
        <v>0</v>
      </c>
      <c r="AQ102" s="2234">
        <v>12</v>
      </c>
      <c r="AR102" s="2403"/>
      <c r="AS102" s="2234">
        <v>0</v>
      </c>
      <c r="AT102" s="2268">
        <v>0</v>
      </c>
      <c r="AU102" s="2268">
        <v>0</v>
      </c>
      <c r="AV102" s="2268">
        <v>0</v>
      </c>
      <c r="AW102" s="671" t="str">
        <f t="shared" si="72"/>
        <v/>
      </c>
      <c r="BU102" s="3"/>
      <c r="BV102" s="3"/>
      <c r="BW102" s="4"/>
      <c r="CA102" s="31" t="str">
        <f t="shared" si="76"/>
        <v/>
      </c>
      <c r="CB102" s="31"/>
      <c r="CC102" s="31" t="str">
        <f t="shared" si="78"/>
        <v/>
      </c>
      <c r="CD102" s="31" t="str">
        <f t="shared" si="79"/>
        <v/>
      </c>
      <c r="CE102" s="31" t="str">
        <f t="shared" si="80"/>
        <v/>
      </c>
      <c r="CF102" s="31" t="str">
        <f t="shared" si="81"/>
        <v/>
      </c>
      <c r="CG102" s="31" t="str">
        <f t="shared" si="82"/>
        <v/>
      </c>
      <c r="CH102" s="32">
        <f t="shared" si="83"/>
        <v>0</v>
      </c>
      <c r="CI102" s="32"/>
      <c r="CJ102" s="32">
        <f t="shared" si="85"/>
        <v>0</v>
      </c>
      <c r="CK102" s="32">
        <f t="shared" si="86"/>
        <v>0</v>
      </c>
      <c r="CL102" s="32">
        <f t="shared" si="87"/>
        <v>0</v>
      </c>
      <c r="CM102" s="32">
        <f t="shared" si="88"/>
        <v>0</v>
      </c>
      <c r="CN102" s="32">
        <f t="shared" si="89"/>
        <v>0</v>
      </c>
    </row>
    <row r="103" spans="1:92" ht="16.350000000000001" customHeight="1" x14ac:dyDescent="0.2">
      <c r="A103" s="3749" t="s">
        <v>136</v>
      </c>
      <c r="B103" s="3084"/>
      <c r="C103" s="3750"/>
      <c r="D103" s="2396">
        <f t="shared" si="73"/>
        <v>22</v>
      </c>
      <c r="E103" s="2264">
        <f t="shared" si="74"/>
        <v>12</v>
      </c>
      <c r="F103" s="2266">
        <f t="shared" si="75"/>
        <v>10</v>
      </c>
      <c r="G103" s="2267">
        <v>0</v>
      </c>
      <c r="H103" s="2231">
        <v>0</v>
      </c>
      <c r="I103" s="2267">
        <v>0</v>
      </c>
      <c r="J103" s="2283">
        <v>0</v>
      </c>
      <c r="K103" s="23">
        <v>0</v>
      </c>
      <c r="L103" s="2231">
        <v>0</v>
      </c>
      <c r="M103" s="2267">
        <v>0</v>
      </c>
      <c r="N103" s="2231">
        <v>0</v>
      </c>
      <c r="O103" s="2230">
        <v>0</v>
      </c>
      <c r="P103" s="2231">
        <v>0</v>
      </c>
      <c r="Q103" s="2230">
        <v>0</v>
      </c>
      <c r="R103" s="2231">
        <v>0</v>
      </c>
      <c r="S103" s="2230">
        <v>0</v>
      </c>
      <c r="T103" s="2231">
        <v>0</v>
      </c>
      <c r="U103" s="2230">
        <v>0</v>
      </c>
      <c r="V103" s="2231">
        <v>0</v>
      </c>
      <c r="W103" s="2230">
        <v>6</v>
      </c>
      <c r="X103" s="2231">
        <v>3</v>
      </c>
      <c r="Y103" s="2230">
        <v>5</v>
      </c>
      <c r="Z103" s="2231">
        <v>7</v>
      </c>
      <c r="AA103" s="2230">
        <v>1</v>
      </c>
      <c r="AB103" s="2231">
        <v>0</v>
      </c>
      <c r="AC103" s="2230">
        <v>0</v>
      </c>
      <c r="AD103" s="2231">
        <v>0</v>
      </c>
      <c r="AE103" s="2230">
        <v>0</v>
      </c>
      <c r="AF103" s="2231">
        <v>0</v>
      </c>
      <c r="AG103" s="2230">
        <v>0</v>
      </c>
      <c r="AH103" s="2231">
        <v>0</v>
      </c>
      <c r="AI103" s="2230">
        <v>0</v>
      </c>
      <c r="AJ103" s="2231">
        <v>0</v>
      </c>
      <c r="AK103" s="2230">
        <v>0</v>
      </c>
      <c r="AL103" s="2231">
        <v>0</v>
      </c>
      <c r="AM103" s="2230">
        <v>0</v>
      </c>
      <c r="AN103" s="2232">
        <v>0</v>
      </c>
      <c r="AO103" s="2268">
        <v>0</v>
      </c>
      <c r="AP103" s="2268">
        <v>0</v>
      </c>
      <c r="AQ103" s="2234">
        <v>22</v>
      </c>
      <c r="AR103" s="28">
        <v>0</v>
      </c>
      <c r="AS103" s="2234"/>
      <c r="AT103" s="2268">
        <v>0</v>
      </c>
      <c r="AU103" s="2268">
        <v>0</v>
      </c>
      <c r="AV103" s="2268">
        <v>0</v>
      </c>
      <c r="AW103" s="671" t="str">
        <f t="shared" si="72"/>
        <v/>
      </c>
      <c r="BU103" s="3"/>
      <c r="BV103" s="3"/>
      <c r="BW103" s="4"/>
      <c r="CA103" s="31" t="str">
        <f t="shared" si="76"/>
        <v/>
      </c>
      <c r="CB103" s="31" t="str">
        <f t="shared" si="77"/>
        <v/>
      </c>
      <c r="CC103" s="31" t="str">
        <f t="shared" si="78"/>
        <v/>
      </c>
      <c r="CD103" s="31" t="str">
        <f t="shared" si="79"/>
        <v/>
      </c>
      <c r="CE103" s="31" t="str">
        <f t="shared" si="80"/>
        <v/>
      </c>
      <c r="CF103" s="31" t="str">
        <f t="shared" si="81"/>
        <v/>
      </c>
      <c r="CG103" s="31" t="str">
        <f t="shared" si="82"/>
        <v/>
      </c>
      <c r="CH103" s="32">
        <f t="shared" si="83"/>
        <v>0</v>
      </c>
      <c r="CI103" s="32">
        <f t="shared" si="84"/>
        <v>0</v>
      </c>
      <c r="CJ103" s="32">
        <f t="shared" si="85"/>
        <v>0</v>
      </c>
      <c r="CK103" s="32">
        <f t="shared" si="86"/>
        <v>0</v>
      </c>
      <c r="CL103" s="32">
        <f t="shared" si="87"/>
        <v>0</v>
      </c>
      <c r="CM103" s="32">
        <f t="shared" si="88"/>
        <v>0</v>
      </c>
      <c r="CN103" s="32">
        <f t="shared" si="89"/>
        <v>0</v>
      </c>
    </row>
    <row r="104" spans="1:92" ht="16.350000000000001" customHeight="1" x14ac:dyDescent="0.2">
      <c r="A104" s="3749" t="s">
        <v>137</v>
      </c>
      <c r="B104" s="3084"/>
      <c r="C104" s="3750"/>
      <c r="D104" s="2396">
        <f t="shared" si="73"/>
        <v>14</v>
      </c>
      <c r="E104" s="2264">
        <f t="shared" si="74"/>
        <v>3</v>
      </c>
      <c r="F104" s="2266">
        <f t="shared" si="75"/>
        <v>11</v>
      </c>
      <c r="G104" s="2267">
        <v>0</v>
      </c>
      <c r="H104" s="2231">
        <v>0</v>
      </c>
      <c r="I104" s="2267">
        <v>0</v>
      </c>
      <c r="J104" s="2283">
        <v>0</v>
      </c>
      <c r="K104" s="23">
        <v>0</v>
      </c>
      <c r="L104" s="2231">
        <v>0</v>
      </c>
      <c r="M104" s="2267">
        <v>0</v>
      </c>
      <c r="N104" s="2231">
        <v>0</v>
      </c>
      <c r="O104" s="2230">
        <v>0</v>
      </c>
      <c r="P104" s="2231">
        <v>0</v>
      </c>
      <c r="Q104" s="2230">
        <v>0</v>
      </c>
      <c r="R104" s="2231">
        <v>0</v>
      </c>
      <c r="S104" s="2230">
        <v>0</v>
      </c>
      <c r="T104" s="2231">
        <v>0</v>
      </c>
      <c r="U104" s="2230">
        <v>0</v>
      </c>
      <c r="V104" s="2231">
        <v>0</v>
      </c>
      <c r="W104" s="2230">
        <v>0</v>
      </c>
      <c r="X104" s="2231">
        <v>1</v>
      </c>
      <c r="Y104" s="2230">
        <v>0</v>
      </c>
      <c r="Z104" s="2231">
        <v>5</v>
      </c>
      <c r="AA104" s="2230">
        <v>1</v>
      </c>
      <c r="AB104" s="2231">
        <v>0</v>
      </c>
      <c r="AC104" s="2230">
        <v>0</v>
      </c>
      <c r="AD104" s="2231">
        <v>1</v>
      </c>
      <c r="AE104" s="2230">
        <v>0</v>
      </c>
      <c r="AF104" s="2231">
        <v>0</v>
      </c>
      <c r="AG104" s="2230">
        <v>0</v>
      </c>
      <c r="AH104" s="2231">
        <v>3</v>
      </c>
      <c r="AI104" s="2230">
        <v>0</v>
      </c>
      <c r="AJ104" s="2231">
        <v>0</v>
      </c>
      <c r="AK104" s="2230">
        <v>2</v>
      </c>
      <c r="AL104" s="2231">
        <v>1</v>
      </c>
      <c r="AM104" s="2230">
        <v>0</v>
      </c>
      <c r="AN104" s="2232">
        <v>0</v>
      </c>
      <c r="AO104" s="2268">
        <v>0</v>
      </c>
      <c r="AP104" s="2268">
        <v>0</v>
      </c>
      <c r="AQ104" s="2234">
        <v>14</v>
      </c>
      <c r="AR104" s="28">
        <v>0</v>
      </c>
      <c r="AS104" s="2234">
        <v>0</v>
      </c>
      <c r="AT104" s="2268">
        <v>0</v>
      </c>
      <c r="AU104" s="2268">
        <v>0</v>
      </c>
      <c r="AV104" s="2268">
        <v>0</v>
      </c>
      <c r="AW104" s="671" t="str">
        <f t="shared" si="72"/>
        <v/>
      </c>
      <c r="BU104" s="3"/>
      <c r="BV104" s="3"/>
      <c r="BW104" s="4"/>
      <c r="CA104" s="31" t="str">
        <f t="shared" si="76"/>
        <v/>
      </c>
      <c r="CB104" s="31" t="str">
        <f t="shared" si="77"/>
        <v/>
      </c>
      <c r="CC104" s="31" t="str">
        <f t="shared" si="78"/>
        <v/>
      </c>
      <c r="CD104" s="31" t="str">
        <f t="shared" si="79"/>
        <v/>
      </c>
      <c r="CE104" s="31" t="str">
        <f t="shared" si="80"/>
        <v/>
      </c>
      <c r="CF104" s="31" t="str">
        <f t="shared" si="81"/>
        <v/>
      </c>
      <c r="CG104" s="31" t="str">
        <f t="shared" si="82"/>
        <v/>
      </c>
      <c r="CH104" s="32">
        <f t="shared" si="83"/>
        <v>0</v>
      </c>
      <c r="CI104" s="32">
        <f t="shared" si="84"/>
        <v>0</v>
      </c>
      <c r="CJ104" s="32">
        <f t="shared" si="85"/>
        <v>0</v>
      </c>
      <c r="CK104" s="32">
        <f t="shared" si="86"/>
        <v>0</v>
      </c>
      <c r="CL104" s="32">
        <f t="shared" si="87"/>
        <v>0</v>
      </c>
      <c r="CM104" s="32">
        <f t="shared" si="88"/>
        <v>0</v>
      </c>
      <c r="CN104" s="32">
        <f t="shared" si="89"/>
        <v>0</v>
      </c>
    </row>
    <row r="105" spans="1:92" ht="16.350000000000001" customHeight="1" x14ac:dyDescent="0.2">
      <c r="A105" s="3748" t="s">
        <v>138</v>
      </c>
      <c r="B105" s="3748"/>
      <c r="C105" s="3748"/>
      <c r="D105" s="2396">
        <f t="shared" si="73"/>
        <v>14</v>
      </c>
      <c r="E105" s="2264">
        <f t="shared" si="74"/>
        <v>5</v>
      </c>
      <c r="F105" s="2266">
        <f t="shared" si="75"/>
        <v>9</v>
      </c>
      <c r="G105" s="2267">
        <v>0</v>
      </c>
      <c r="H105" s="2231">
        <v>0</v>
      </c>
      <c r="I105" s="2267">
        <v>0</v>
      </c>
      <c r="J105" s="2283">
        <v>0</v>
      </c>
      <c r="K105" s="2267">
        <v>0</v>
      </c>
      <c r="L105" s="2231">
        <v>0</v>
      </c>
      <c r="M105" s="2267">
        <v>0</v>
      </c>
      <c r="N105" s="2231">
        <v>0</v>
      </c>
      <c r="O105" s="2230">
        <v>0</v>
      </c>
      <c r="P105" s="2231">
        <v>0</v>
      </c>
      <c r="Q105" s="2230">
        <v>0</v>
      </c>
      <c r="R105" s="2231">
        <v>0</v>
      </c>
      <c r="S105" s="2230">
        <v>0</v>
      </c>
      <c r="T105" s="2231">
        <v>0</v>
      </c>
      <c r="U105" s="2230">
        <v>0</v>
      </c>
      <c r="V105" s="2231">
        <v>0</v>
      </c>
      <c r="W105" s="2230">
        <v>1</v>
      </c>
      <c r="X105" s="2231">
        <v>1</v>
      </c>
      <c r="Y105" s="2230">
        <v>2</v>
      </c>
      <c r="Z105" s="2231">
        <v>8</v>
      </c>
      <c r="AA105" s="2230">
        <v>2</v>
      </c>
      <c r="AB105" s="2231">
        <v>0</v>
      </c>
      <c r="AC105" s="2230">
        <v>0</v>
      </c>
      <c r="AD105" s="2231">
        <v>0</v>
      </c>
      <c r="AE105" s="2230">
        <v>0</v>
      </c>
      <c r="AF105" s="2231">
        <v>0</v>
      </c>
      <c r="AG105" s="2230">
        <v>0</v>
      </c>
      <c r="AH105" s="2231">
        <v>0</v>
      </c>
      <c r="AI105" s="2230">
        <v>0</v>
      </c>
      <c r="AJ105" s="2231">
        <v>0</v>
      </c>
      <c r="AK105" s="2230">
        <v>0</v>
      </c>
      <c r="AL105" s="2231">
        <v>0</v>
      </c>
      <c r="AM105" s="2230">
        <v>0</v>
      </c>
      <c r="AN105" s="2232">
        <v>0</v>
      </c>
      <c r="AO105" s="2268">
        <v>0</v>
      </c>
      <c r="AP105" s="2268">
        <v>0</v>
      </c>
      <c r="AQ105" s="2234">
        <v>14</v>
      </c>
      <c r="AR105" s="28">
        <v>0</v>
      </c>
      <c r="AS105" s="2234"/>
      <c r="AT105" s="2268">
        <v>0</v>
      </c>
      <c r="AU105" s="2268">
        <v>0</v>
      </c>
      <c r="AV105" s="2268">
        <v>0</v>
      </c>
      <c r="AW105" s="671" t="str">
        <f t="shared" si="72"/>
        <v/>
      </c>
      <c r="BU105" s="3"/>
      <c r="BV105" s="3"/>
      <c r="BW105" s="4"/>
      <c r="CA105" s="31" t="str">
        <f t="shared" si="76"/>
        <v/>
      </c>
      <c r="CB105" s="31" t="str">
        <f t="shared" si="77"/>
        <v/>
      </c>
      <c r="CC105" s="31" t="str">
        <f t="shared" si="78"/>
        <v/>
      </c>
      <c r="CD105" s="31" t="str">
        <f t="shared" si="79"/>
        <v/>
      </c>
      <c r="CE105" s="31" t="str">
        <f t="shared" si="80"/>
        <v/>
      </c>
      <c r="CF105" s="31" t="str">
        <f t="shared" si="81"/>
        <v/>
      </c>
      <c r="CG105" s="31" t="str">
        <f t="shared" si="82"/>
        <v/>
      </c>
      <c r="CH105" s="32">
        <f t="shared" si="83"/>
        <v>0</v>
      </c>
      <c r="CI105" s="32">
        <f t="shared" si="84"/>
        <v>0</v>
      </c>
      <c r="CJ105" s="32">
        <f t="shared" si="85"/>
        <v>0</v>
      </c>
      <c r="CK105" s="32">
        <f t="shared" si="86"/>
        <v>0</v>
      </c>
      <c r="CL105" s="32">
        <f t="shared" si="87"/>
        <v>0</v>
      </c>
      <c r="CM105" s="32">
        <f t="shared" si="88"/>
        <v>0</v>
      </c>
      <c r="CN105" s="32">
        <f t="shared" si="89"/>
        <v>0</v>
      </c>
    </row>
    <row r="106" spans="1:92" ht="16.350000000000001" customHeight="1" x14ac:dyDescent="0.2">
      <c r="A106" s="3748" t="s">
        <v>139</v>
      </c>
      <c r="B106" s="3748"/>
      <c r="C106" s="3748"/>
      <c r="D106" s="2396">
        <f t="shared" si="73"/>
        <v>0</v>
      </c>
      <c r="E106" s="2264">
        <f t="shared" si="74"/>
        <v>0</v>
      </c>
      <c r="F106" s="2266">
        <f t="shared" si="75"/>
        <v>0</v>
      </c>
      <c r="G106" s="2267"/>
      <c r="H106" s="2231"/>
      <c r="I106" s="2267"/>
      <c r="J106" s="2283"/>
      <c r="K106" s="2267"/>
      <c r="L106" s="2231"/>
      <c r="M106" s="2267"/>
      <c r="N106" s="2231"/>
      <c r="O106" s="2230"/>
      <c r="P106" s="2231"/>
      <c r="Q106" s="2230"/>
      <c r="R106" s="2231"/>
      <c r="S106" s="2230"/>
      <c r="T106" s="2231"/>
      <c r="U106" s="2230"/>
      <c r="V106" s="2231"/>
      <c r="W106" s="2230"/>
      <c r="X106" s="2231"/>
      <c r="Y106" s="2230"/>
      <c r="Z106" s="2231"/>
      <c r="AA106" s="2230"/>
      <c r="AB106" s="2231"/>
      <c r="AC106" s="2230"/>
      <c r="AD106" s="2231"/>
      <c r="AE106" s="2230"/>
      <c r="AF106" s="2231"/>
      <c r="AG106" s="2230"/>
      <c r="AH106" s="2231"/>
      <c r="AI106" s="2230"/>
      <c r="AJ106" s="2231"/>
      <c r="AK106" s="2230"/>
      <c r="AL106" s="2231"/>
      <c r="AM106" s="2230"/>
      <c r="AN106" s="2232"/>
      <c r="AO106" s="2268"/>
      <c r="AP106" s="2268"/>
      <c r="AQ106" s="2234"/>
      <c r="AR106" s="28"/>
      <c r="AS106" s="2234"/>
      <c r="AT106" s="2268"/>
      <c r="AU106" s="2268"/>
      <c r="AV106" s="2268"/>
      <c r="AW106" s="671" t="str">
        <f t="shared" si="72"/>
        <v/>
      </c>
      <c r="BU106" s="3"/>
      <c r="BV106" s="3"/>
      <c r="BW106" s="4"/>
      <c r="CA106" s="31" t="str">
        <f t="shared" si="76"/>
        <v/>
      </c>
      <c r="CB106" s="31" t="str">
        <f t="shared" si="77"/>
        <v/>
      </c>
      <c r="CC106" s="31" t="str">
        <f t="shared" si="78"/>
        <v/>
      </c>
      <c r="CD106" s="31" t="str">
        <f t="shared" si="79"/>
        <v/>
      </c>
      <c r="CE106" s="31" t="str">
        <f t="shared" si="80"/>
        <v/>
      </c>
      <c r="CF106" s="31" t="str">
        <f t="shared" si="81"/>
        <v/>
      </c>
      <c r="CG106" s="31" t="str">
        <f t="shared" si="82"/>
        <v/>
      </c>
      <c r="CH106" s="32">
        <f t="shared" si="83"/>
        <v>0</v>
      </c>
      <c r="CI106" s="32">
        <f t="shared" si="84"/>
        <v>0</v>
      </c>
      <c r="CJ106" s="32">
        <f t="shared" si="85"/>
        <v>0</v>
      </c>
      <c r="CK106" s="32">
        <f t="shared" si="86"/>
        <v>0</v>
      </c>
      <c r="CL106" s="32">
        <f t="shared" si="87"/>
        <v>0</v>
      </c>
      <c r="CM106" s="32">
        <f t="shared" si="88"/>
        <v>0</v>
      </c>
      <c r="CN106" s="32">
        <f t="shared" si="89"/>
        <v>0</v>
      </c>
    </row>
    <row r="107" spans="1:92" ht="16.350000000000001" customHeight="1" x14ac:dyDescent="0.2">
      <c r="A107" s="3748" t="s">
        <v>140</v>
      </c>
      <c r="B107" s="3748"/>
      <c r="C107" s="3748"/>
      <c r="D107" s="2396">
        <f t="shared" si="73"/>
        <v>0</v>
      </c>
      <c r="E107" s="2264">
        <f>SUM(G107+I107+K107+M107+O107+Q107+S107+U107+W107)</f>
        <v>0</v>
      </c>
      <c r="F107" s="2266">
        <f>SUM(H107+J107+L107+N107+P107+R107+T107+V107+X107)</f>
        <v>0</v>
      </c>
      <c r="G107" s="2404"/>
      <c r="H107" s="2231"/>
      <c r="I107" s="2404"/>
      <c r="J107" s="2283"/>
      <c r="K107" s="2267"/>
      <c r="L107" s="2231"/>
      <c r="M107" s="2267"/>
      <c r="N107" s="2231"/>
      <c r="O107" s="2230"/>
      <c r="P107" s="2231"/>
      <c r="Q107" s="2230"/>
      <c r="R107" s="2231"/>
      <c r="S107" s="2230"/>
      <c r="T107" s="2231"/>
      <c r="U107" s="2230"/>
      <c r="V107" s="2231"/>
      <c r="W107" s="2230"/>
      <c r="X107" s="2231"/>
      <c r="Y107" s="2400"/>
      <c r="Z107" s="2398"/>
      <c r="AA107" s="2400"/>
      <c r="AB107" s="2398"/>
      <c r="AC107" s="2400"/>
      <c r="AD107" s="2398"/>
      <c r="AE107" s="2400"/>
      <c r="AF107" s="2398"/>
      <c r="AG107" s="2400"/>
      <c r="AH107" s="2398"/>
      <c r="AI107" s="2400"/>
      <c r="AJ107" s="2398"/>
      <c r="AK107" s="2400"/>
      <c r="AL107" s="2398"/>
      <c r="AM107" s="2400"/>
      <c r="AN107" s="2402"/>
      <c r="AO107" s="2268"/>
      <c r="AP107" s="2268"/>
      <c r="AQ107" s="2234"/>
      <c r="AR107" s="2403"/>
      <c r="AS107" s="2234"/>
      <c r="AT107" s="2268"/>
      <c r="AU107" s="2268"/>
      <c r="AV107" s="2268"/>
      <c r="AW107" s="671" t="str">
        <f t="shared" si="72"/>
        <v/>
      </c>
      <c r="BU107" s="3"/>
      <c r="BV107" s="3"/>
      <c r="BW107" s="4"/>
      <c r="CA107" s="31" t="str">
        <f t="shared" si="76"/>
        <v/>
      </c>
      <c r="CB107" s="31"/>
      <c r="CC107" s="31" t="str">
        <f t="shared" si="78"/>
        <v/>
      </c>
      <c r="CD107" s="31" t="str">
        <f t="shared" si="79"/>
        <v/>
      </c>
      <c r="CE107" s="31" t="str">
        <f t="shared" si="80"/>
        <v/>
      </c>
      <c r="CF107" s="31" t="str">
        <f t="shared" si="81"/>
        <v/>
      </c>
      <c r="CG107" s="31" t="str">
        <f t="shared" si="82"/>
        <v/>
      </c>
      <c r="CH107" s="32">
        <f t="shared" si="83"/>
        <v>0</v>
      </c>
      <c r="CI107" s="32"/>
      <c r="CJ107" s="32">
        <f t="shared" si="85"/>
        <v>0</v>
      </c>
      <c r="CK107" s="32">
        <f t="shared" si="86"/>
        <v>0</v>
      </c>
      <c r="CL107" s="32">
        <f t="shared" si="87"/>
        <v>0</v>
      </c>
      <c r="CM107" s="32">
        <f t="shared" si="88"/>
        <v>0</v>
      </c>
      <c r="CN107" s="32">
        <f t="shared" si="89"/>
        <v>0</v>
      </c>
    </row>
    <row r="108" spans="1:92" ht="16.350000000000001" customHeight="1" x14ac:dyDescent="0.2">
      <c r="A108" s="3748" t="s">
        <v>141</v>
      </c>
      <c r="B108" s="3748"/>
      <c r="C108" s="3748"/>
      <c r="D108" s="2396">
        <f t="shared" si="73"/>
        <v>12</v>
      </c>
      <c r="E108" s="2264">
        <f>SUM(Q108+S108+U108+W108+Y108+AA108+AC108+AE108+AG108+AI108+AK108+AM108)</f>
        <v>3</v>
      </c>
      <c r="F108" s="2266">
        <f>SUM(R108+T108+V108+X108+Z108+AB108+AD108+AF108+AH108+AJ108+AL108+AN108)</f>
        <v>9</v>
      </c>
      <c r="G108" s="2280"/>
      <c r="H108" s="2281"/>
      <c r="I108" s="2280"/>
      <c r="J108" s="2405"/>
      <c r="K108" s="2280"/>
      <c r="L108" s="2281"/>
      <c r="M108" s="2280"/>
      <c r="N108" s="2281"/>
      <c r="O108" s="2304"/>
      <c r="P108" s="2281"/>
      <c r="Q108" s="2230">
        <v>0</v>
      </c>
      <c r="R108" s="2231">
        <v>0</v>
      </c>
      <c r="S108" s="2230">
        <v>0</v>
      </c>
      <c r="T108" s="2231">
        <v>1</v>
      </c>
      <c r="U108" s="2230">
        <v>0</v>
      </c>
      <c r="V108" s="2231">
        <v>0</v>
      </c>
      <c r="W108" s="2230">
        <v>0</v>
      </c>
      <c r="X108" s="2231">
        <v>0</v>
      </c>
      <c r="Y108" s="2230">
        <v>1</v>
      </c>
      <c r="Z108" s="2231">
        <v>1</v>
      </c>
      <c r="AA108" s="2230">
        <v>0</v>
      </c>
      <c r="AB108" s="2231">
        <v>1</v>
      </c>
      <c r="AC108" s="2230">
        <v>0</v>
      </c>
      <c r="AD108" s="2231">
        <v>0</v>
      </c>
      <c r="AE108" s="2230">
        <v>0</v>
      </c>
      <c r="AF108" s="2231">
        <v>1</v>
      </c>
      <c r="AG108" s="2230">
        <v>1</v>
      </c>
      <c r="AH108" s="2231">
        <v>4</v>
      </c>
      <c r="AI108" s="2230">
        <v>1</v>
      </c>
      <c r="AJ108" s="2231">
        <v>1</v>
      </c>
      <c r="AK108" s="2230">
        <v>0</v>
      </c>
      <c r="AL108" s="2231">
        <v>0</v>
      </c>
      <c r="AM108" s="2230">
        <v>0</v>
      </c>
      <c r="AN108" s="2232">
        <v>0</v>
      </c>
      <c r="AO108" s="2268">
        <v>0</v>
      </c>
      <c r="AP108" s="2268">
        <v>0</v>
      </c>
      <c r="AQ108" s="2234">
        <v>11</v>
      </c>
      <c r="AR108" s="2234">
        <v>0</v>
      </c>
      <c r="AS108" s="2234"/>
      <c r="AT108" s="2268">
        <v>0</v>
      </c>
      <c r="AU108" s="2268">
        <v>0</v>
      </c>
      <c r="AV108" s="2268">
        <v>0</v>
      </c>
      <c r="AW108" s="671" t="str">
        <f t="shared" si="72"/>
        <v/>
      </c>
      <c r="BU108" s="3"/>
      <c r="BV108" s="3"/>
      <c r="BW108" s="4"/>
      <c r="CA108" s="31" t="str">
        <f t="shared" si="76"/>
        <v/>
      </c>
      <c r="CB108" s="31" t="str">
        <f t="shared" si="77"/>
        <v/>
      </c>
      <c r="CC108" s="31" t="str">
        <f t="shared" si="78"/>
        <v/>
      </c>
      <c r="CD108" s="31" t="str">
        <f t="shared" si="79"/>
        <v/>
      </c>
      <c r="CE108" s="31" t="str">
        <f t="shared" si="80"/>
        <v/>
      </c>
      <c r="CF108" s="31" t="str">
        <f t="shared" si="81"/>
        <v/>
      </c>
      <c r="CG108" s="31" t="str">
        <f t="shared" si="82"/>
        <v/>
      </c>
      <c r="CH108" s="32">
        <f t="shared" si="83"/>
        <v>0</v>
      </c>
      <c r="CI108" s="32">
        <f t="shared" si="84"/>
        <v>0</v>
      </c>
      <c r="CJ108" s="32">
        <f t="shared" si="85"/>
        <v>0</v>
      </c>
      <c r="CK108" s="32">
        <f t="shared" si="86"/>
        <v>0</v>
      </c>
      <c r="CL108" s="32">
        <f t="shared" si="87"/>
        <v>0</v>
      </c>
      <c r="CM108" s="32">
        <f t="shared" si="88"/>
        <v>0</v>
      </c>
      <c r="CN108" s="32">
        <f t="shared" si="89"/>
        <v>0</v>
      </c>
    </row>
    <row r="109" spans="1:92" ht="16.350000000000001" customHeight="1" x14ac:dyDescent="0.2">
      <c r="A109" s="3748" t="s">
        <v>142</v>
      </c>
      <c r="B109" s="3748"/>
      <c r="C109" s="3748"/>
      <c r="D109" s="2396">
        <f t="shared" si="73"/>
        <v>5</v>
      </c>
      <c r="E109" s="2264">
        <f t="shared" ref="E109:F110" si="90">SUM(Q109+S109+U109+W109+Y109+AA109+AC109+AE109+AG109+AI109+AK109+AM109)</f>
        <v>0</v>
      </c>
      <c r="F109" s="2266">
        <f t="shared" si="90"/>
        <v>5</v>
      </c>
      <c r="G109" s="2280"/>
      <c r="H109" s="2281"/>
      <c r="I109" s="2280"/>
      <c r="J109" s="2405"/>
      <c r="K109" s="2280"/>
      <c r="L109" s="2281"/>
      <c r="M109" s="2280"/>
      <c r="N109" s="2281"/>
      <c r="O109" s="2304"/>
      <c r="P109" s="2281"/>
      <c r="Q109" s="2230">
        <v>0</v>
      </c>
      <c r="R109" s="2231">
        <v>0</v>
      </c>
      <c r="S109" s="2230">
        <v>0</v>
      </c>
      <c r="T109" s="2231">
        <v>0</v>
      </c>
      <c r="U109" s="2230">
        <v>0</v>
      </c>
      <c r="V109" s="2231">
        <v>0</v>
      </c>
      <c r="W109" s="2230">
        <v>0</v>
      </c>
      <c r="X109" s="2231">
        <v>0</v>
      </c>
      <c r="Y109" s="2230">
        <v>0</v>
      </c>
      <c r="Z109" s="2231">
        <v>0</v>
      </c>
      <c r="AA109" s="2230">
        <v>0</v>
      </c>
      <c r="AB109" s="2231">
        <v>0</v>
      </c>
      <c r="AC109" s="2230">
        <v>0</v>
      </c>
      <c r="AD109" s="2231">
        <v>1</v>
      </c>
      <c r="AE109" s="2230">
        <v>0</v>
      </c>
      <c r="AF109" s="2231">
        <v>2</v>
      </c>
      <c r="AG109" s="2230">
        <v>0</v>
      </c>
      <c r="AH109" s="2231">
        <v>0</v>
      </c>
      <c r="AI109" s="2230">
        <v>0</v>
      </c>
      <c r="AJ109" s="2231">
        <v>1</v>
      </c>
      <c r="AK109" s="2230">
        <v>0</v>
      </c>
      <c r="AL109" s="2231">
        <v>0</v>
      </c>
      <c r="AM109" s="2230">
        <v>0</v>
      </c>
      <c r="AN109" s="2232">
        <v>1</v>
      </c>
      <c r="AO109" s="2268">
        <v>0</v>
      </c>
      <c r="AP109" s="2268">
        <v>0</v>
      </c>
      <c r="AQ109" s="2234">
        <v>3</v>
      </c>
      <c r="AR109" s="2234">
        <v>0</v>
      </c>
      <c r="AS109" s="2234"/>
      <c r="AT109" s="2268">
        <v>0</v>
      </c>
      <c r="AU109" s="2268">
        <v>0</v>
      </c>
      <c r="AV109" s="2268">
        <v>0</v>
      </c>
      <c r="AW109" s="671" t="str">
        <f t="shared" si="72"/>
        <v/>
      </c>
      <c r="BU109" s="3"/>
      <c r="BV109" s="3"/>
      <c r="BW109" s="4"/>
      <c r="CA109" s="31" t="str">
        <f t="shared" si="76"/>
        <v/>
      </c>
      <c r="CB109" s="31" t="str">
        <f t="shared" si="77"/>
        <v/>
      </c>
      <c r="CC109" s="31" t="str">
        <f t="shared" si="78"/>
        <v/>
      </c>
      <c r="CD109" s="31" t="str">
        <f t="shared" si="79"/>
        <v/>
      </c>
      <c r="CE109" s="31" t="str">
        <f t="shared" si="80"/>
        <v/>
      </c>
      <c r="CF109" s="31" t="str">
        <f t="shared" si="81"/>
        <v/>
      </c>
      <c r="CG109" s="31" t="str">
        <f t="shared" si="82"/>
        <v/>
      </c>
      <c r="CH109" s="32">
        <f t="shared" si="83"/>
        <v>0</v>
      </c>
      <c r="CI109" s="32">
        <f t="shared" si="84"/>
        <v>0</v>
      </c>
      <c r="CJ109" s="32">
        <f t="shared" si="85"/>
        <v>0</v>
      </c>
      <c r="CK109" s="32">
        <f t="shared" si="86"/>
        <v>0</v>
      </c>
      <c r="CL109" s="32">
        <f t="shared" si="87"/>
        <v>0</v>
      </c>
      <c r="CM109" s="32">
        <f t="shared" si="88"/>
        <v>0</v>
      </c>
      <c r="CN109" s="32">
        <f t="shared" si="89"/>
        <v>0</v>
      </c>
    </row>
    <row r="110" spans="1:92" ht="16.350000000000001" customHeight="1" x14ac:dyDescent="0.2">
      <c r="A110" s="3748" t="s">
        <v>143</v>
      </c>
      <c r="B110" s="3748"/>
      <c r="C110" s="3748"/>
      <c r="D110" s="2396">
        <f t="shared" si="73"/>
        <v>14</v>
      </c>
      <c r="E110" s="2264">
        <f t="shared" si="90"/>
        <v>0</v>
      </c>
      <c r="F110" s="2266">
        <f t="shared" si="90"/>
        <v>14</v>
      </c>
      <c r="G110" s="2280"/>
      <c r="H110" s="2281"/>
      <c r="I110" s="2280"/>
      <c r="J110" s="2405"/>
      <c r="K110" s="2280"/>
      <c r="L110" s="2281"/>
      <c r="M110" s="2280"/>
      <c r="N110" s="2281"/>
      <c r="O110" s="2304"/>
      <c r="P110" s="2281"/>
      <c r="Q110" s="2230">
        <v>0</v>
      </c>
      <c r="R110" s="2231">
        <v>1</v>
      </c>
      <c r="S110" s="2230">
        <v>0</v>
      </c>
      <c r="T110" s="2231">
        <v>0</v>
      </c>
      <c r="U110" s="2230">
        <v>0</v>
      </c>
      <c r="V110" s="2231">
        <v>0</v>
      </c>
      <c r="W110" s="2230">
        <v>0</v>
      </c>
      <c r="X110" s="2231">
        <v>1</v>
      </c>
      <c r="Y110" s="2230">
        <v>0</v>
      </c>
      <c r="Z110" s="2231">
        <v>1</v>
      </c>
      <c r="AA110" s="2230">
        <v>0</v>
      </c>
      <c r="AB110" s="2231">
        <v>2</v>
      </c>
      <c r="AC110" s="2230">
        <v>0</v>
      </c>
      <c r="AD110" s="2231">
        <v>2</v>
      </c>
      <c r="AE110" s="2230">
        <v>0</v>
      </c>
      <c r="AF110" s="2231">
        <v>3</v>
      </c>
      <c r="AG110" s="2230">
        <v>0</v>
      </c>
      <c r="AH110" s="2231">
        <v>3</v>
      </c>
      <c r="AI110" s="2230">
        <v>0</v>
      </c>
      <c r="AJ110" s="2231">
        <v>1</v>
      </c>
      <c r="AK110" s="2230">
        <v>0</v>
      </c>
      <c r="AL110" s="2231">
        <v>0</v>
      </c>
      <c r="AM110" s="2230">
        <v>0</v>
      </c>
      <c r="AN110" s="2232">
        <v>0</v>
      </c>
      <c r="AO110" s="2268">
        <v>0</v>
      </c>
      <c r="AP110" s="2268">
        <v>0</v>
      </c>
      <c r="AQ110" s="2234">
        <v>11</v>
      </c>
      <c r="AR110" s="2234">
        <v>0</v>
      </c>
      <c r="AS110" s="2234"/>
      <c r="AT110" s="2268">
        <v>0</v>
      </c>
      <c r="AU110" s="2268">
        <v>0</v>
      </c>
      <c r="AV110" s="2268">
        <v>0</v>
      </c>
      <c r="AW110" s="671" t="str">
        <f t="shared" si="72"/>
        <v/>
      </c>
      <c r="BU110" s="3"/>
      <c r="BV110" s="3"/>
      <c r="BW110" s="4"/>
      <c r="CA110" s="31" t="str">
        <f t="shared" si="76"/>
        <v/>
      </c>
      <c r="CB110" s="31" t="str">
        <f t="shared" si="77"/>
        <v/>
      </c>
      <c r="CC110" s="31" t="str">
        <f t="shared" si="78"/>
        <v/>
      </c>
      <c r="CD110" s="31" t="str">
        <f t="shared" si="79"/>
        <v/>
      </c>
      <c r="CE110" s="31" t="str">
        <f t="shared" si="80"/>
        <v/>
      </c>
      <c r="CF110" s="31" t="str">
        <f t="shared" si="81"/>
        <v/>
      </c>
      <c r="CG110" s="31" t="str">
        <f t="shared" si="82"/>
        <v/>
      </c>
      <c r="CH110" s="32">
        <f t="shared" si="83"/>
        <v>0</v>
      </c>
      <c r="CI110" s="32">
        <f t="shared" si="84"/>
        <v>0</v>
      </c>
      <c r="CJ110" s="32">
        <f t="shared" si="85"/>
        <v>0</v>
      </c>
      <c r="CK110" s="32">
        <f t="shared" si="86"/>
        <v>0</v>
      </c>
      <c r="CL110" s="32">
        <f t="shared" si="87"/>
        <v>0</v>
      </c>
      <c r="CM110" s="32">
        <f t="shared" si="88"/>
        <v>0</v>
      </c>
      <c r="CN110" s="32">
        <f t="shared" si="89"/>
        <v>0</v>
      </c>
    </row>
    <row r="111" spans="1:92" ht="16.350000000000001" customHeight="1" x14ac:dyDescent="0.2">
      <c r="A111" s="3740" t="s">
        <v>144</v>
      </c>
      <c r="B111" s="3741"/>
      <c r="C111" s="3742"/>
      <c r="D111" s="2396">
        <f t="shared" si="73"/>
        <v>0</v>
      </c>
      <c r="E111" s="2264">
        <f>SUM(Q111+S111+U111+W111+Y111)</f>
        <v>0</v>
      </c>
      <c r="F111" s="2266">
        <f>SUM(R111+T111+V111+X111+Z111)</f>
        <v>0</v>
      </c>
      <c r="G111" s="2397"/>
      <c r="H111" s="2398"/>
      <c r="I111" s="2397"/>
      <c r="J111" s="2399"/>
      <c r="K111" s="2397"/>
      <c r="L111" s="2398"/>
      <c r="M111" s="2397"/>
      <c r="N111" s="2398"/>
      <c r="O111" s="2400"/>
      <c r="P111" s="2398"/>
      <c r="Q111" s="2230"/>
      <c r="R111" s="2231"/>
      <c r="S111" s="2230"/>
      <c r="T111" s="2231"/>
      <c r="U111" s="2230"/>
      <c r="V111" s="2231"/>
      <c r="W111" s="2230"/>
      <c r="X111" s="2231"/>
      <c r="Y111" s="2230"/>
      <c r="Z111" s="2231"/>
      <c r="AA111" s="2400"/>
      <c r="AB111" s="2398"/>
      <c r="AC111" s="2400"/>
      <c r="AD111" s="2398"/>
      <c r="AE111" s="2400"/>
      <c r="AF111" s="2398"/>
      <c r="AG111" s="2400"/>
      <c r="AH111" s="2398"/>
      <c r="AI111" s="2400"/>
      <c r="AJ111" s="2398"/>
      <c r="AK111" s="2400"/>
      <c r="AL111" s="2398"/>
      <c r="AM111" s="2400"/>
      <c r="AN111" s="2402"/>
      <c r="AO111" s="2268"/>
      <c r="AP111" s="2268"/>
      <c r="AQ111" s="2234"/>
      <c r="AR111" s="2403"/>
      <c r="AS111" s="2234"/>
      <c r="AT111" s="2268"/>
      <c r="AU111" s="2268"/>
      <c r="AV111" s="2268"/>
      <c r="AW111" s="671" t="str">
        <f t="shared" si="72"/>
        <v/>
      </c>
      <c r="BU111" s="3"/>
      <c r="BV111" s="3"/>
      <c r="BW111" s="4"/>
      <c r="CA111" s="31" t="str">
        <f t="shared" si="76"/>
        <v/>
      </c>
      <c r="CB111" s="31"/>
      <c r="CC111" s="31" t="str">
        <f t="shared" si="78"/>
        <v/>
      </c>
      <c r="CD111" s="31"/>
      <c r="CE111" s="31" t="str">
        <f t="shared" si="80"/>
        <v/>
      </c>
      <c r="CF111" s="31" t="str">
        <f t="shared" si="81"/>
        <v/>
      </c>
      <c r="CG111" s="31" t="str">
        <f t="shared" si="82"/>
        <v/>
      </c>
      <c r="CH111" s="32">
        <f t="shared" si="83"/>
        <v>0</v>
      </c>
      <c r="CI111" s="32"/>
      <c r="CJ111" s="32">
        <f t="shared" si="85"/>
        <v>0</v>
      </c>
      <c r="CK111" s="32"/>
      <c r="CL111" s="32">
        <f t="shared" si="87"/>
        <v>0</v>
      </c>
      <c r="CM111" s="32">
        <f t="shared" si="88"/>
        <v>0</v>
      </c>
      <c r="CN111" s="32">
        <f t="shared" si="89"/>
        <v>0</v>
      </c>
    </row>
    <row r="112" spans="1:92" ht="16.350000000000001" customHeight="1" x14ac:dyDescent="0.2">
      <c r="A112" s="3740" t="s">
        <v>145</v>
      </c>
      <c r="B112" s="3741"/>
      <c r="C112" s="3742"/>
      <c r="D112" s="2396">
        <f t="shared" si="73"/>
        <v>0</v>
      </c>
      <c r="E112" s="2264">
        <f>SUM(Q112+S112+U112+W112+Y112+AA112+AC112+AE112+AG112+AI112+AK112+AM112)</f>
        <v>0</v>
      </c>
      <c r="F112" s="2266">
        <f>SUM(R112+T112+V112+X112+Z112+AB112+AD112+AF112+AH112+AJ112+AL112+AN112)</f>
        <v>0</v>
      </c>
      <c r="G112" s="2397"/>
      <c r="H112" s="2398"/>
      <c r="I112" s="2397"/>
      <c r="J112" s="2399"/>
      <c r="K112" s="2397"/>
      <c r="L112" s="2398"/>
      <c r="M112" s="2397"/>
      <c r="N112" s="2398"/>
      <c r="O112" s="2400"/>
      <c r="P112" s="2398"/>
      <c r="Q112" s="2230"/>
      <c r="R112" s="2231"/>
      <c r="S112" s="2230"/>
      <c r="T112" s="2231"/>
      <c r="U112" s="2230"/>
      <c r="V112" s="2231"/>
      <c r="W112" s="2230"/>
      <c r="X112" s="2231"/>
      <c r="Y112" s="2230"/>
      <c r="Z112" s="2231"/>
      <c r="AA112" s="2230"/>
      <c r="AB112" s="2231"/>
      <c r="AC112" s="2230"/>
      <c r="AD112" s="2231"/>
      <c r="AE112" s="2230"/>
      <c r="AF112" s="2231"/>
      <c r="AG112" s="2230"/>
      <c r="AH112" s="2231"/>
      <c r="AI112" s="2230"/>
      <c r="AJ112" s="2231"/>
      <c r="AK112" s="2230"/>
      <c r="AL112" s="2231"/>
      <c r="AM112" s="2230"/>
      <c r="AN112" s="2232"/>
      <c r="AO112" s="2268"/>
      <c r="AP112" s="2268"/>
      <c r="AQ112" s="2234"/>
      <c r="AR112" s="2234"/>
      <c r="AS112" s="2234"/>
      <c r="AT112" s="2268"/>
      <c r="AU112" s="2268"/>
      <c r="AV112" s="2268"/>
      <c r="AW112" s="671" t="str">
        <f t="shared" si="72"/>
        <v/>
      </c>
      <c r="BU112" s="3"/>
      <c r="BV112" s="3"/>
      <c r="BW112" s="4"/>
      <c r="CA112" s="31" t="str">
        <f t="shared" si="76"/>
        <v/>
      </c>
      <c r="CB112" s="31" t="str">
        <f t="shared" si="77"/>
        <v/>
      </c>
      <c r="CC112" s="31" t="str">
        <f t="shared" si="78"/>
        <v/>
      </c>
      <c r="CD112" s="31" t="str">
        <f t="shared" si="79"/>
        <v/>
      </c>
      <c r="CE112" s="31" t="str">
        <f t="shared" si="80"/>
        <v/>
      </c>
      <c r="CF112" s="31" t="str">
        <f t="shared" si="81"/>
        <v/>
      </c>
      <c r="CG112" s="31" t="str">
        <f t="shared" si="82"/>
        <v/>
      </c>
      <c r="CH112" s="32">
        <f t="shared" si="83"/>
        <v>0</v>
      </c>
      <c r="CI112" s="32">
        <f t="shared" si="84"/>
        <v>0</v>
      </c>
      <c r="CJ112" s="32">
        <f t="shared" si="85"/>
        <v>0</v>
      </c>
      <c r="CK112" s="32">
        <f t="shared" si="86"/>
        <v>0</v>
      </c>
      <c r="CL112" s="32">
        <f t="shared" si="87"/>
        <v>0</v>
      </c>
      <c r="CM112" s="32">
        <f t="shared" si="88"/>
        <v>0</v>
      </c>
      <c r="CN112" s="32">
        <f t="shared" si="89"/>
        <v>0</v>
      </c>
    </row>
    <row r="113" spans="1:92" ht="16.350000000000001" customHeight="1" x14ac:dyDescent="0.2">
      <c r="A113" s="3740" t="s">
        <v>146</v>
      </c>
      <c r="B113" s="3741"/>
      <c r="C113" s="3742"/>
      <c r="D113" s="2396">
        <f t="shared" si="73"/>
        <v>0</v>
      </c>
      <c r="E113" s="2264">
        <f>SUM(Q113+S113+U113+W113+Y113+AA113+AC113+AE113+AG113+AI113+AK113+AM113)</f>
        <v>0</v>
      </c>
      <c r="F113" s="2266">
        <f>SUM(R113+T113+V113+X113+Z113+AB113+AD113+AF113+AH113+AJ113+AL113+AN113)</f>
        <v>0</v>
      </c>
      <c r="G113" s="2397"/>
      <c r="H113" s="2398"/>
      <c r="I113" s="2397"/>
      <c r="J113" s="2399"/>
      <c r="K113" s="2397"/>
      <c r="L113" s="2398"/>
      <c r="M113" s="2397"/>
      <c r="N113" s="2398"/>
      <c r="O113" s="2400"/>
      <c r="P113" s="2398"/>
      <c r="Q113" s="2230"/>
      <c r="R113" s="2231"/>
      <c r="S113" s="2230"/>
      <c r="T113" s="2231"/>
      <c r="U113" s="2230"/>
      <c r="V113" s="2231"/>
      <c r="W113" s="2230"/>
      <c r="X113" s="2231"/>
      <c r="Y113" s="2230"/>
      <c r="Z113" s="2231"/>
      <c r="AA113" s="2230"/>
      <c r="AB113" s="2231"/>
      <c r="AC113" s="2230"/>
      <c r="AD113" s="2231"/>
      <c r="AE113" s="2230"/>
      <c r="AF113" s="2231"/>
      <c r="AG113" s="2230"/>
      <c r="AH113" s="2231"/>
      <c r="AI113" s="2230"/>
      <c r="AJ113" s="2231"/>
      <c r="AK113" s="2230"/>
      <c r="AL113" s="2231"/>
      <c r="AM113" s="2230"/>
      <c r="AN113" s="2232"/>
      <c r="AO113" s="2268"/>
      <c r="AP113" s="2268"/>
      <c r="AQ113" s="2234"/>
      <c r="AR113" s="2234"/>
      <c r="AS113" s="2234"/>
      <c r="AT113" s="2268"/>
      <c r="AU113" s="2268"/>
      <c r="AV113" s="2268"/>
      <c r="AW113" s="671" t="str">
        <f t="shared" si="72"/>
        <v/>
      </c>
      <c r="BU113" s="3"/>
      <c r="BV113" s="3"/>
      <c r="BW113" s="4"/>
      <c r="CA113" s="31" t="str">
        <f t="shared" si="76"/>
        <v/>
      </c>
      <c r="CB113" s="31" t="str">
        <f t="shared" si="77"/>
        <v/>
      </c>
      <c r="CC113" s="31" t="str">
        <f t="shared" si="78"/>
        <v/>
      </c>
      <c r="CD113" s="31" t="str">
        <f t="shared" si="79"/>
        <v/>
      </c>
      <c r="CE113" s="31" t="str">
        <f t="shared" si="80"/>
        <v/>
      </c>
      <c r="CF113" s="31" t="str">
        <f t="shared" si="81"/>
        <v/>
      </c>
      <c r="CG113" s="31" t="str">
        <f t="shared" si="82"/>
        <v/>
      </c>
      <c r="CH113" s="32">
        <f t="shared" si="83"/>
        <v>0</v>
      </c>
      <c r="CI113" s="32">
        <f t="shared" si="84"/>
        <v>0</v>
      </c>
      <c r="CJ113" s="32">
        <f t="shared" si="85"/>
        <v>0</v>
      </c>
      <c r="CK113" s="32">
        <f t="shared" si="86"/>
        <v>0</v>
      </c>
      <c r="CL113" s="32">
        <f t="shared" si="87"/>
        <v>0</v>
      </c>
      <c r="CM113" s="32">
        <f t="shared" si="88"/>
        <v>0</v>
      </c>
      <c r="CN113" s="32">
        <f t="shared" si="89"/>
        <v>0</v>
      </c>
    </row>
    <row r="114" spans="1:92" ht="16.350000000000001" customHeight="1" x14ac:dyDescent="0.2">
      <c r="A114" s="3740" t="s">
        <v>147</v>
      </c>
      <c r="B114" s="3741"/>
      <c r="C114" s="3742"/>
      <c r="D114" s="2396">
        <f t="shared" si="73"/>
        <v>0</v>
      </c>
      <c r="E114" s="2264">
        <f t="shared" si="74"/>
        <v>0</v>
      </c>
      <c r="F114" s="2266">
        <f t="shared" si="75"/>
        <v>0</v>
      </c>
      <c r="G114" s="2404"/>
      <c r="H114" s="2406"/>
      <c r="I114" s="2267"/>
      <c r="J114" s="2283"/>
      <c r="K114" s="2267"/>
      <c r="L114" s="2231"/>
      <c r="M114" s="2267"/>
      <c r="N114" s="2231"/>
      <c r="O114" s="2230"/>
      <c r="P114" s="2231"/>
      <c r="Q114" s="2230"/>
      <c r="R114" s="2231"/>
      <c r="S114" s="2230"/>
      <c r="T114" s="2231"/>
      <c r="U114" s="2230"/>
      <c r="V114" s="2231"/>
      <c r="W114" s="2230"/>
      <c r="X114" s="2231"/>
      <c r="Y114" s="2230"/>
      <c r="Z114" s="2231"/>
      <c r="AA114" s="2230"/>
      <c r="AB114" s="2231"/>
      <c r="AC114" s="2230"/>
      <c r="AD114" s="2231"/>
      <c r="AE114" s="2230"/>
      <c r="AF114" s="2231"/>
      <c r="AG114" s="2230"/>
      <c r="AH114" s="2231"/>
      <c r="AI114" s="2230"/>
      <c r="AJ114" s="2231"/>
      <c r="AK114" s="2230"/>
      <c r="AL114" s="2231"/>
      <c r="AM114" s="2230"/>
      <c r="AN114" s="2232"/>
      <c r="AO114" s="2268"/>
      <c r="AP114" s="2268"/>
      <c r="AQ114" s="2234"/>
      <c r="AR114" s="2234"/>
      <c r="AS114" s="2234"/>
      <c r="AT114" s="2268"/>
      <c r="AU114" s="2268"/>
      <c r="AV114" s="2268"/>
      <c r="AW114" s="671" t="str">
        <f t="shared" si="72"/>
        <v/>
      </c>
      <c r="BU114" s="3"/>
      <c r="BV114" s="3"/>
      <c r="BW114" s="4"/>
      <c r="CA114" s="31" t="str">
        <f t="shared" si="76"/>
        <v/>
      </c>
      <c r="CB114" s="31" t="str">
        <f t="shared" si="77"/>
        <v/>
      </c>
      <c r="CC114" s="31" t="str">
        <f t="shared" si="78"/>
        <v/>
      </c>
      <c r="CD114" s="31" t="str">
        <f t="shared" si="79"/>
        <v/>
      </c>
      <c r="CE114" s="31" t="str">
        <f t="shared" si="80"/>
        <v/>
      </c>
      <c r="CF114" s="31" t="str">
        <f t="shared" si="81"/>
        <v/>
      </c>
      <c r="CG114" s="31" t="str">
        <f t="shared" si="82"/>
        <v/>
      </c>
      <c r="CH114" s="32">
        <f t="shared" si="83"/>
        <v>0</v>
      </c>
      <c r="CI114" s="32">
        <f t="shared" si="84"/>
        <v>0</v>
      </c>
      <c r="CJ114" s="32">
        <f t="shared" si="85"/>
        <v>0</v>
      </c>
      <c r="CK114" s="32">
        <f t="shared" si="86"/>
        <v>0</v>
      </c>
      <c r="CL114" s="32">
        <f t="shared" si="87"/>
        <v>0</v>
      </c>
      <c r="CM114" s="32">
        <f t="shared" si="88"/>
        <v>0</v>
      </c>
      <c r="CN114" s="32">
        <f t="shared" si="89"/>
        <v>0</v>
      </c>
    </row>
    <row r="115" spans="1:92" ht="16.350000000000001" customHeight="1" x14ac:dyDescent="0.2">
      <c r="A115" s="3740" t="s">
        <v>148</v>
      </c>
      <c r="B115" s="3741"/>
      <c r="C115" s="3742"/>
      <c r="D115" s="2396">
        <f t="shared" si="73"/>
        <v>0</v>
      </c>
      <c r="E115" s="2264">
        <f t="shared" si="74"/>
        <v>0</v>
      </c>
      <c r="F115" s="2266">
        <f t="shared" si="75"/>
        <v>0</v>
      </c>
      <c r="G115" s="2404"/>
      <c r="H115" s="2406"/>
      <c r="I115" s="2267"/>
      <c r="J115" s="2283"/>
      <c r="K115" s="2267"/>
      <c r="L115" s="2231"/>
      <c r="M115" s="2267"/>
      <c r="N115" s="2231"/>
      <c r="O115" s="2230"/>
      <c r="P115" s="2231"/>
      <c r="Q115" s="2230"/>
      <c r="R115" s="2231"/>
      <c r="S115" s="2230"/>
      <c r="T115" s="2231"/>
      <c r="U115" s="2230"/>
      <c r="V115" s="2231"/>
      <c r="W115" s="2230"/>
      <c r="X115" s="2231"/>
      <c r="Y115" s="2230"/>
      <c r="Z115" s="2231"/>
      <c r="AA115" s="2230"/>
      <c r="AB115" s="2231"/>
      <c r="AC115" s="2230"/>
      <c r="AD115" s="2231"/>
      <c r="AE115" s="2230"/>
      <c r="AF115" s="2231"/>
      <c r="AG115" s="2230"/>
      <c r="AH115" s="2231"/>
      <c r="AI115" s="2230"/>
      <c r="AJ115" s="2231"/>
      <c r="AK115" s="2230"/>
      <c r="AL115" s="2231"/>
      <c r="AM115" s="2230"/>
      <c r="AN115" s="2232"/>
      <c r="AO115" s="2268"/>
      <c r="AP115" s="2268"/>
      <c r="AQ115" s="2234"/>
      <c r="AR115" s="2234"/>
      <c r="AS115" s="2234"/>
      <c r="AT115" s="2268"/>
      <c r="AU115" s="2268"/>
      <c r="AV115" s="2268"/>
      <c r="AW115" s="671" t="str">
        <f t="shared" si="72"/>
        <v/>
      </c>
      <c r="BU115" s="3"/>
      <c r="BV115" s="3"/>
      <c r="BW115" s="4"/>
      <c r="CA115" s="31" t="str">
        <f t="shared" si="76"/>
        <v/>
      </c>
      <c r="CB115" s="31" t="str">
        <f t="shared" si="77"/>
        <v/>
      </c>
      <c r="CC115" s="31" t="str">
        <f t="shared" si="78"/>
        <v/>
      </c>
      <c r="CD115" s="31" t="str">
        <f t="shared" si="79"/>
        <v/>
      </c>
      <c r="CE115" s="31" t="str">
        <f t="shared" si="80"/>
        <v/>
      </c>
      <c r="CF115" s="31" t="str">
        <f t="shared" si="81"/>
        <v/>
      </c>
      <c r="CG115" s="31" t="str">
        <f t="shared" si="82"/>
        <v/>
      </c>
      <c r="CH115" s="32">
        <f t="shared" si="83"/>
        <v>0</v>
      </c>
      <c r="CI115" s="32">
        <f t="shared" si="84"/>
        <v>0</v>
      </c>
      <c r="CJ115" s="32">
        <f t="shared" si="85"/>
        <v>0</v>
      </c>
      <c r="CK115" s="32">
        <f t="shared" si="86"/>
        <v>0</v>
      </c>
      <c r="CL115" s="32">
        <f t="shared" si="87"/>
        <v>0</v>
      </c>
      <c r="CM115" s="32">
        <f t="shared" si="88"/>
        <v>0</v>
      </c>
      <c r="CN115" s="32">
        <f t="shared" si="89"/>
        <v>0</v>
      </c>
    </row>
    <row r="116" spans="1:92" ht="16.350000000000001" customHeight="1" x14ac:dyDescent="0.2">
      <c r="A116" s="3740" t="s">
        <v>149</v>
      </c>
      <c r="B116" s="3741"/>
      <c r="C116" s="3742"/>
      <c r="D116" s="2396">
        <f t="shared" si="73"/>
        <v>0</v>
      </c>
      <c r="E116" s="2264">
        <f t="shared" si="74"/>
        <v>0</v>
      </c>
      <c r="F116" s="2266">
        <f t="shared" si="75"/>
        <v>0</v>
      </c>
      <c r="G116" s="2404"/>
      <c r="H116" s="2406"/>
      <c r="I116" s="2267"/>
      <c r="J116" s="2283"/>
      <c r="K116" s="2267"/>
      <c r="L116" s="2231"/>
      <c r="M116" s="2267"/>
      <c r="N116" s="2231"/>
      <c r="O116" s="2230"/>
      <c r="P116" s="2231"/>
      <c r="Q116" s="2230"/>
      <c r="R116" s="2231"/>
      <c r="S116" s="2230"/>
      <c r="T116" s="2231"/>
      <c r="U116" s="2230"/>
      <c r="V116" s="2231"/>
      <c r="W116" s="2230"/>
      <c r="X116" s="2231"/>
      <c r="Y116" s="2230"/>
      <c r="Z116" s="2231"/>
      <c r="AA116" s="2230"/>
      <c r="AB116" s="2231"/>
      <c r="AC116" s="2230"/>
      <c r="AD116" s="2231"/>
      <c r="AE116" s="2230"/>
      <c r="AF116" s="2231"/>
      <c r="AG116" s="2230"/>
      <c r="AH116" s="2231"/>
      <c r="AI116" s="2230"/>
      <c r="AJ116" s="2231"/>
      <c r="AK116" s="2230"/>
      <c r="AL116" s="2231"/>
      <c r="AM116" s="2230"/>
      <c r="AN116" s="2232"/>
      <c r="AO116" s="2268"/>
      <c r="AP116" s="2268"/>
      <c r="AQ116" s="2234"/>
      <c r="AR116" s="2234"/>
      <c r="AS116" s="2234"/>
      <c r="AT116" s="2268"/>
      <c r="AU116" s="2268"/>
      <c r="AV116" s="2268"/>
      <c r="AW116" s="671" t="str">
        <f t="shared" si="72"/>
        <v/>
      </c>
      <c r="BU116" s="3"/>
      <c r="BV116" s="3"/>
      <c r="BW116" s="4"/>
      <c r="CA116" s="31" t="str">
        <f t="shared" si="76"/>
        <v/>
      </c>
      <c r="CB116" s="31" t="str">
        <f t="shared" si="77"/>
        <v/>
      </c>
      <c r="CC116" s="31" t="str">
        <f t="shared" si="78"/>
        <v/>
      </c>
      <c r="CD116" s="31" t="str">
        <f t="shared" si="79"/>
        <v/>
      </c>
      <c r="CE116" s="31" t="str">
        <f t="shared" si="80"/>
        <v/>
      </c>
      <c r="CF116" s="31" t="str">
        <f t="shared" si="81"/>
        <v/>
      </c>
      <c r="CG116" s="31" t="str">
        <f t="shared" si="82"/>
        <v/>
      </c>
      <c r="CH116" s="32">
        <f t="shared" si="83"/>
        <v>0</v>
      </c>
      <c r="CI116" s="32">
        <f t="shared" si="84"/>
        <v>0</v>
      </c>
      <c r="CJ116" s="32">
        <f t="shared" si="85"/>
        <v>0</v>
      </c>
      <c r="CK116" s="32">
        <f t="shared" si="86"/>
        <v>0</v>
      </c>
      <c r="CL116" s="32">
        <f t="shared" si="87"/>
        <v>0</v>
      </c>
      <c r="CM116" s="32">
        <f t="shared" si="88"/>
        <v>0</v>
      </c>
      <c r="CN116" s="32">
        <f t="shared" si="89"/>
        <v>0</v>
      </c>
    </row>
    <row r="117" spans="1:92" ht="16.350000000000001" customHeight="1" x14ac:dyDescent="0.2">
      <c r="A117" s="3740" t="s">
        <v>150</v>
      </c>
      <c r="B117" s="3741"/>
      <c r="C117" s="3742"/>
      <c r="D117" s="2396">
        <f t="shared" si="73"/>
        <v>0</v>
      </c>
      <c r="E117" s="2264">
        <f t="shared" si="74"/>
        <v>0</v>
      </c>
      <c r="F117" s="2266">
        <f t="shared" si="75"/>
        <v>0</v>
      </c>
      <c r="G117" s="2404"/>
      <c r="H117" s="2406"/>
      <c r="I117" s="2267"/>
      <c r="J117" s="2283"/>
      <c r="K117" s="2267"/>
      <c r="L117" s="2231"/>
      <c r="M117" s="2267"/>
      <c r="N117" s="2231"/>
      <c r="O117" s="2230"/>
      <c r="P117" s="2231"/>
      <c r="Q117" s="2230"/>
      <c r="R117" s="2231"/>
      <c r="S117" s="2230"/>
      <c r="T117" s="2231"/>
      <c r="U117" s="2230"/>
      <c r="V117" s="2231"/>
      <c r="W117" s="2230"/>
      <c r="X117" s="2231"/>
      <c r="Y117" s="2230"/>
      <c r="Z117" s="2231"/>
      <c r="AA117" s="2230"/>
      <c r="AB117" s="2231"/>
      <c r="AC117" s="2230"/>
      <c r="AD117" s="2231"/>
      <c r="AE117" s="2230"/>
      <c r="AF117" s="2231"/>
      <c r="AG117" s="2230"/>
      <c r="AH117" s="2231"/>
      <c r="AI117" s="2230"/>
      <c r="AJ117" s="2231"/>
      <c r="AK117" s="2230"/>
      <c r="AL117" s="2231"/>
      <c r="AM117" s="2230"/>
      <c r="AN117" s="2232"/>
      <c r="AO117" s="2268"/>
      <c r="AP117" s="2268"/>
      <c r="AQ117" s="2234"/>
      <c r="AR117" s="2234"/>
      <c r="AS117" s="2234"/>
      <c r="AT117" s="2268"/>
      <c r="AU117" s="2268"/>
      <c r="AV117" s="2268"/>
      <c r="AW117" s="671" t="str">
        <f t="shared" si="72"/>
        <v/>
      </c>
      <c r="BU117" s="3"/>
      <c r="BV117" s="3"/>
      <c r="BW117" s="4"/>
      <c r="CA117" s="31" t="str">
        <f t="shared" si="76"/>
        <v/>
      </c>
      <c r="CB117" s="31" t="str">
        <f t="shared" si="77"/>
        <v/>
      </c>
      <c r="CC117" s="31" t="str">
        <f t="shared" si="78"/>
        <v/>
      </c>
      <c r="CD117" s="31" t="str">
        <f t="shared" si="79"/>
        <v/>
      </c>
      <c r="CE117" s="31" t="str">
        <f t="shared" si="80"/>
        <v/>
      </c>
      <c r="CF117" s="31" t="str">
        <f t="shared" si="81"/>
        <v/>
      </c>
      <c r="CG117" s="31" t="str">
        <f t="shared" si="82"/>
        <v/>
      </c>
      <c r="CH117" s="32">
        <f t="shared" si="83"/>
        <v>0</v>
      </c>
      <c r="CI117" s="32">
        <f t="shared" si="84"/>
        <v>0</v>
      </c>
      <c r="CJ117" s="32">
        <f t="shared" si="85"/>
        <v>0</v>
      </c>
      <c r="CK117" s="32">
        <f t="shared" si="86"/>
        <v>0</v>
      </c>
      <c r="CL117" s="32">
        <f t="shared" si="87"/>
        <v>0</v>
      </c>
      <c r="CM117" s="32">
        <f t="shared" si="88"/>
        <v>0</v>
      </c>
      <c r="CN117" s="32">
        <f t="shared" si="89"/>
        <v>0</v>
      </c>
    </row>
    <row r="118" spans="1:92" ht="16.350000000000001" customHeight="1" x14ac:dyDescent="0.2">
      <c r="A118" s="3748" t="s">
        <v>151</v>
      </c>
      <c r="B118" s="3748"/>
      <c r="C118" s="3748"/>
      <c r="D118" s="2396">
        <f t="shared" si="73"/>
        <v>0</v>
      </c>
      <c r="E118" s="2264">
        <f>SUM(S118+U118+W118+Y118+AA118+AC118+AE118+AG118+AI118+AK118+AM118)</f>
        <v>0</v>
      </c>
      <c r="F118" s="2266">
        <f>SUM(T118+V118+X118+Z118+AB118+AD118+AF118+AH118+AJ118+AL118+AN118)</f>
        <v>0</v>
      </c>
      <c r="G118" s="2280"/>
      <c r="H118" s="2281"/>
      <c r="I118" s="2280"/>
      <c r="J118" s="2405"/>
      <c r="K118" s="2280"/>
      <c r="L118" s="2281"/>
      <c r="M118" s="2280"/>
      <c r="N118" s="2281"/>
      <c r="O118" s="2304"/>
      <c r="P118" s="2281"/>
      <c r="Q118" s="2304"/>
      <c r="R118" s="2281"/>
      <c r="S118" s="2230"/>
      <c r="T118" s="2231"/>
      <c r="U118" s="2230"/>
      <c r="V118" s="2231"/>
      <c r="W118" s="2230"/>
      <c r="X118" s="2231"/>
      <c r="Y118" s="2230"/>
      <c r="Z118" s="2231"/>
      <c r="AA118" s="2230"/>
      <c r="AB118" s="2231"/>
      <c r="AC118" s="2230"/>
      <c r="AD118" s="2231"/>
      <c r="AE118" s="2230"/>
      <c r="AF118" s="2231"/>
      <c r="AG118" s="2230"/>
      <c r="AH118" s="2231"/>
      <c r="AI118" s="2230"/>
      <c r="AJ118" s="2231"/>
      <c r="AK118" s="2230"/>
      <c r="AL118" s="2231"/>
      <c r="AM118" s="2230"/>
      <c r="AN118" s="2232"/>
      <c r="AO118" s="2268"/>
      <c r="AP118" s="2268"/>
      <c r="AQ118" s="2234"/>
      <c r="AR118" s="2234"/>
      <c r="AS118" s="2234"/>
      <c r="AT118" s="2268"/>
      <c r="AU118" s="2268"/>
      <c r="AV118" s="2268"/>
      <c r="AW118" s="671" t="str">
        <f t="shared" si="72"/>
        <v/>
      </c>
      <c r="BU118" s="3"/>
      <c r="BV118" s="3"/>
      <c r="BW118" s="4"/>
      <c r="CA118" s="31" t="str">
        <f t="shared" si="76"/>
        <v/>
      </c>
      <c r="CB118" s="31" t="str">
        <f t="shared" si="77"/>
        <v/>
      </c>
      <c r="CC118" s="31" t="str">
        <f t="shared" si="78"/>
        <v/>
      </c>
      <c r="CD118" s="31" t="str">
        <f t="shared" si="79"/>
        <v/>
      </c>
      <c r="CE118" s="31" t="str">
        <f t="shared" si="80"/>
        <v/>
      </c>
      <c r="CF118" s="31" t="str">
        <f t="shared" si="81"/>
        <v/>
      </c>
      <c r="CG118" s="31" t="str">
        <f t="shared" si="82"/>
        <v/>
      </c>
      <c r="CH118" s="32">
        <f t="shared" si="83"/>
        <v>0</v>
      </c>
      <c r="CI118" s="32">
        <f t="shared" si="84"/>
        <v>0</v>
      </c>
      <c r="CJ118" s="32">
        <f t="shared" si="85"/>
        <v>0</v>
      </c>
      <c r="CK118" s="32">
        <f t="shared" si="86"/>
        <v>0</v>
      </c>
      <c r="CL118" s="32">
        <f t="shared" si="87"/>
        <v>0</v>
      </c>
      <c r="CM118" s="32">
        <f t="shared" si="88"/>
        <v>0</v>
      </c>
      <c r="CN118" s="32">
        <f t="shared" si="89"/>
        <v>0</v>
      </c>
    </row>
    <row r="119" spans="1:92" ht="16.350000000000001" customHeight="1" x14ac:dyDescent="0.2">
      <c r="A119" s="3748" t="s">
        <v>152</v>
      </c>
      <c r="B119" s="3748"/>
      <c r="C119" s="3748"/>
      <c r="D119" s="2396">
        <f t="shared" si="73"/>
        <v>6</v>
      </c>
      <c r="E119" s="2264">
        <f>SUM(S119+U119+W119+Y119+AA119+AC119+AE119+AG119+AI119+AK119+AM119)</f>
        <v>1</v>
      </c>
      <c r="F119" s="2266">
        <f>SUM(T119+V119+X119+Z119+AB119+AD119+AF119+AH119+AJ119+AL119+AN119)</f>
        <v>5</v>
      </c>
      <c r="G119" s="2397"/>
      <c r="H119" s="2398"/>
      <c r="I119" s="2397"/>
      <c r="J119" s="2399"/>
      <c r="K119" s="2397"/>
      <c r="L119" s="2398"/>
      <c r="M119" s="2397"/>
      <c r="N119" s="2398"/>
      <c r="O119" s="2400"/>
      <c r="P119" s="2398"/>
      <c r="Q119" s="2400"/>
      <c r="R119" s="2398"/>
      <c r="S119" s="2230"/>
      <c r="T119" s="2231"/>
      <c r="U119" s="2230">
        <v>0</v>
      </c>
      <c r="V119" s="2231">
        <v>0</v>
      </c>
      <c r="W119" s="2230">
        <v>0</v>
      </c>
      <c r="X119" s="2231">
        <v>0</v>
      </c>
      <c r="Y119" s="2230">
        <v>0</v>
      </c>
      <c r="Z119" s="2231">
        <v>1</v>
      </c>
      <c r="AA119" s="2230">
        <v>0</v>
      </c>
      <c r="AB119" s="2231">
        <v>0</v>
      </c>
      <c r="AC119" s="2230">
        <v>0</v>
      </c>
      <c r="AD119" s="2231">
        <v>1</v>
      </c>
      <c r="AE119" s="2230">
        <v>0</v>
      </c>
      <c r="AF119" s="2231">
        <v>0</v>
      </c>
      <c r="AG119" s="2230">
        <v>0</v>
      </c>
      <c r="AH119" s="2231">
        <v>3</v>
      </c>
      <c r="AI119" s="2230">
        <v>1</v>
      </c>
      <c r="AJ119" s="2231">
        <v>0</v>
      </c>
      <c r="AK119" s="2230">
        <v>0</v>
      </c>
      <c r="AL119" s="2231">
        <v>0</v>
      </c>
      <c r="AM119" s="2230">
        <v>0</v>
      </c>
      <c r="AN119" s="2232">
        <v>0</v>
      </c>
      <c r="AO119" s="2268">
        <v>0</v>
      </c>
      <c r="AP119" s="2268">
        <v>0</v>
      </c>
      <c r="AQ119" s="2234">
        <v>6</v>
      </c>
      <c r="AR119" s="2234">
        <v>0</v>
      </c>
      <c r="AS119" s="2234"/>
      <c r="AT119" s="2268">
        <v>0</v>
      </c>
      <c r="AU119" s="2268">
        <v>0</v>
      </c>
      <c r="AV119" s="2268">
        <v>0</v>
      </c>
      <c r="AW119" s="671" t="str">
        <f t="shared" si="72"/>
        <v/>
      </c>
      <c r="BU119" s="3"/>
      <c r="BV119" s="3"/>
      <c r="BW119" s="4"/>
      <c r="CA119" s="31" t="str">
        <f t="shared" si="76"/>
        <v/>
      </c>
      <c r="CB119" s="31" t="str">
        <f t="shared" si="77"/>
        <v/>
      </c>
      <c r="CC119" s="31" t="str">
        <f t="shared" si="78"/>
        <v/>
      </c>
      <c r="CD119" s="31" t="str">
        <f t="shared" si="79"/>
        <v/>
      </c>
      <c r="CE119" s="31" t="str">
        <f t="shared" si="80"/>
        <v/>
      </c>
      <c r="CF119" s="31" t="str">
        <f t="shared" si="81"/>
        <v/>
      </c>
      <c r="CG119" s="31" t="str">
        <f t="shared" si="82"/>
        <v/>
      </c>
      <c r="CH119" s="32">
        <f t="shared" si="83"/>
        <v>0</v>
      </c>
      <c r="CI119" s="32">
        <f t="shared" si="84"/>
        <v>0</v>
      </c>
      <c r="CJ119" s="32">
        <f t="shared" si="85"/>
        <v>0</v>
      </c>
      <c r="CK119" s="32">
        <f t="shared" si="86"/>
        <v>0</v>
      </c>
      <c r="CL119" s="32">
        <f t="shared" si="87"/>
        <v>0</v>
      </c>
      <c r="CM119" s="32">
        <f t="shared" si="88"/>
        <v>0</v>
      </c>
      <c r="CN119" s="32">
        <f t="shared" si="89"/>
        <v>0</v>
      </c>
    </row>
    <row r="120" spans="1:92" ht="16.350000000000001" customHeight="1" x14ac:dyDescent="0.2">
      <c r="A120" s="3740" t="s">
        <v>153</v>
      </c>
      <c r="B120" s="3741"/>
      <c r="C120" s="3742"/>
      <c r="D120" s="2396">
        <f t="shared" si="73"/>
        <v>18</v>
      </c>
      <c r="E120" s="2264">
        <f>SUM(U120+W120+Y120+AA120+AC120+AE120+AG120+AI120+AK120+AM120)</f>
        <v>7</v>
      </c>
      <c r="F120" s="2266">
        <f>SUM(V120+X120+Z120+AB120+AD120+AF120+AH120+AJ120+AL120+AN120)</f>
        <v>11</v>
      </c>
      <c r="G120" s="2397"/>
      <c r="H120" s="2398"/>
      <c r="I120" s="2397"/>
      <c r="J120" s="2399"/>
      <c r="K120" s="2397"/>
      <c r="L120" s="2398"/>
      <c r="M120" s="2397"/>
      <c r="N120" s="2398"/>
      <c r="O120" s="2400"/>
      <c r="P120" s="2398"/>
      <c r="Q120" s="2400"/>
      <c r="R120" s="2398"/>
      <c r="S120" s="2400"/>
      <c r="T120" s="2398"/>
      <c r="U120" s="2230">
        <v>0</v>
      </c>
      <c r="V120" s="2231">
        <v>0</v>
      </c>
      <c r="W120" s="2230">
        <v>4</v>
      </c>
      <c r="X120" s="2231">
        <v>0</v>
      </c>
      <c r="Y120" s="2230">
        <v>0</v>
      </c>
      <c r="Z120" s="2231">
        <v>2</v>
      </c>
      <c r="AA120" s="2230">
        <v>0</v>
      </c>
      <c r="AB120" s="2231">
        <v>0</v>
      </c>
      <c r="AC120" s="2230">
        <v>0</v>
      </c>
      <c r="AD120" s="2231">
        <v>3</v>
      </c>
      <c r="AE120" s="2230">
        <v>1</v>
      </c>
      <c r="AF120" s="2231">
        <v>0</v>
      </c>
      <c r="AG120" s="2230">
        <v>0</v>
      </c>
      <c r="AH120" s="2231">
        <v>3</v>
      </c>
      <c r="AI120" s="2230">
        <v>0</v>
      </c>
      <c r="AJ120" s="2231">
        <v>1</v>
      </c>
      <c r="AK120" s="2230">
        <v>2</v>
      </c>
      <c r="AL120" s="2231">
        <v>2</v>
      </c>
      <c r="AM120" s="2230">
        <v>0</v>
      </c>
      <c r="AN120" s="2232">
        <v>0</v>
      </c>
      <c r="AO120" s="2268">
        <v>0</v>
      </c>
      <c r="AP120" s="2268">
        <v>0</v>
      </c>
      <c r="AQ120" s="2234">
        <v>13</v>
      </c>
      <c r="AR120" s="2234">
        <v>0</v>
      </c>
      <c r="AS120" s="2234"/>
      <c r="AT120" s="2268">
        <v>0</v>
      </c>
      <c r="AU120" s="2268">
        <v>0</v>
      </c>
      <c r="AV120" s="2268">
        <v>0</v>
      </c>
      <c r="AW120" s="671" t="str">
        <f t="shared" si="72"/>
        <v/>
      </c>
      <c r="BU120" s="3"/>
      <c r="BV120" s="3"/>
      <c r="BW120" s="4"/>
      <c r="CA120" s="31" t="str">
        <f t="shared" si="76"/>
        <v/>
      </c>
      <c r="CB120" s="31" t="str">
        <f t="shared" si="77"/>
        <v/>
      </c>
      <c r="CC120" s="31" t="str">
        <f t="shared" si="78"/>
        <v/>
      </c>
      <c r="CD120" s="31" t="str">
        <f t="shared" si="79"/>
        <v/>
      </c>
      <c r="CE120" s="31" t="str">
        <f t="shared" si="80"/>
        <v/>
      </c>
      <c r="CF120" s="31" t="str">
        <f t="shared" si="81"/>
        <v/>
      </c>
      <c r="CG120" s="31" t="str">
        <f t="shared" si="82"/>
        <v/>
      </c>
      <c r="CH120" s="32">
        <f t="shared" si="83"/>
        <v>0</v>
      </c>
      <c r="CI120" s="32">
        <f t="shared" si="84"/>
        <v>0</v>
      </c>
      <c r="CJ120" s="32">
        <f t="shared" si="85"/>
        <v>0</v>
      </c>
      <c r="CK120" s="32">
        <f t="shared" si="86"/>
        <v>0</v>
      </c>
      <c r="CL120" s="32">
        <f t="shared" si="87"/>
        <v>0</v>
      </c>
      <c r="CM120" s="32">
        <f t="shared" si="88"/>
        <v>0</v>
      </c>
      <c r="CN120" s="32">
        <f t="shared" si="89"/>
        <v>0</v>
      </c>
    </row>
    <row r="121" spans="1:92" ht="16.350000000000001" customHeight="1" x14ac:dyDescent="0.2">
      <c r="A121" s="3740" t="s">
        <v>154</v>
      </c>
      <c r="B121" s="3741"/>
      <c r="C121" s="3742"/>
      <c r="D121" s="2396">
        <f t="shared" si="73"/>
        <v>0</v>
      </c>
      <c r="E121" s="2264">
        <f>SUM(Y121+AA121+AC121+AE121+AG121+AI121+AK121+AM121)</f>
        <v>0</v>
      </c>
      <c r="F121" s="2266">
        <f>SUM(Z121+AB121+AD121+AF121+AH121+AJ121+AL121+AN121)</f>
        <v>0</v>
      </c>
      <c r="G121" s="2397"/>
      <c r="H121" s="2398"/>
      <c r="I121" s="2397"/>
      <c r="J121" s="2399"/>
      <c r="K121" s="2397"/>
      <c r="L121" s="2398"/>
      <c r="M121" s="2397"/>
      <c r="N121" s="2398"/>
      <c r="O121" s="2400"/>
      <c r="P121" s="2398"/>
      <c r="Q121" s="2400"/>
      <c r="R121" s="2398"/>
      <c r="S121" s="2400"/>
      <c r="T121" s="2398"/>
      <c r="U121" s="2400"/>
      <c r="V121" s="2398"/>
      <c r="W121" s="2400"/>
      <c r="X121" s="2398"/>
      <c r="Y121" s="2230"/>
      <c r="Z121" s="2231"/>
      <c r="AA121" s="2230"/>
      <c r="AB121" s="2231"/>
      <c r="AC121" s="2230"/>
      <c r="AD121" s="2231"/>
      <c r="AE121" s="2230"/>
      <c r="AF121" s="2231"/>
      <c r="AG121" s="2230"/>
      <c r="AH121" s="2231"/>
      <c r="AI121" s="2230"/>
      <c r="AJ121" s="2231"/>
      <c r="AK121" s="2230"/>
      <c r="AL121" s="2231"/>
      <c r="AM121" s="2230"/>
      <c r="AN121" s="2232"/>
      <c r="AO121" s="2401"/>
      <c r="AP121" s="2268"/>
      <c r="AQ121" s="2234"/>
      <c r="AR121" s="2234"/>
      <c r="AS121" s="2234"/>
      <c r="AT121" s="2268"/>
      <c r="AU121" s="2268"/>
      <c r="AV121" s="2268"/>
      <c r="AW121" s="671" t="str">
        <f t="shared" si="72"/>
        <v/>
      </c>
      <c r="BU121" s="3"/>
      <c r="BV121" s="3"/>
      <c r="BW121" s="4"/>
      <c r="CA121" s="31"/>
      <c r="CB121" s="31" t="str">
        <f t="shared" si="77"/>
        <v/>
      </c>
      <c r="CC121" s="31" t="str">
        <f t="shared" si="78"/>
        <v/>
      </c>
      <c r="CD121" s="31" t="str">
        <f t="shared" si="79"/>
        <v/>
      </c>
      <c r="CE121" s="31" t="str">
        <f t="shared" si="80"/>
        <v/>
      </c>
      <c r="CF121" s="31" t="str">
        <f t="shared" si="81"/>
        <v/>
      </c>
      <c r="CG121" s="31" t="str">
        <f t="shared" si="82"/>
        <v/>
      </c>
      <c r="CH121" s="32"/>
      <c r="CI121" s="32">
        <f t="shared" si="84"/>
        <v>0</v>
      </c>
      <c r="CJ121" s="32">
        <f t="shared" si="85"/>
        <v>0</v>
      </c>
      <c r="CK121" s="32">
        <f t="shared" si="86"/>
        <v>0</v>
      </c>
      <c r="CL121" s="32">
        <f t="shared" si="87"/>
        <v>0</v>
      </c>
      <c r="CM121" s="32">
        <f t="shared" si="88"/>
        <v>0</v>
      </c>
      <c r="CN121" s="32">
        <f t="shared" si="89"/>
        <v>0</v>
      </c>
    </row>
    <row r="122" spans="1:92" ht="16.350000000000001" customHeight="1" x14ac:dyDescent="0.2">
      <c r="A122" s="3751" t="s">
        <v>155</v>
      </c>
      <c r="B122" s="3751"/>
      <c r="C122" s="3751"/>
      <c r="D122" s="2396">
        <f t="shared" si="73"/>
        <v>14</v>
      </c>
      <c r="E122" s="2264">
        <f t="shared" si="74"/>
        <v>3</v>
      </c>
      <c r="F122" s="2266">
        <f t="shared" si="75"/>
        <v>11</v>
      </c>
      <c r="G122" s="2267">
        <v>0</v>
      </c>
      <c r="H122" s="2231">
        <v>0</v>
      </c>
      <c r="I122" s="2267">
        <v>0</v>
      </c>
      <c r="J122" s="2283">
        <v>0</v>
      </c>
      <c r="K122" s="2267">
        <v>0</v>
      </c>
      <c r="L122" s="2231">
        <v>0</v>
      </c>
      <c r="M122" s="2267">
        <v>0</v>
      </c>
      <c r="N122" s="2231">
        <v>0</v>
      </c>
      <c r="O122" s="2230">
        <v>0</v>
      </c>
      <c r="P122" s="2231">
        <v>0</v>
      </c>
      <c r="Q122" s="2230">
        <v>0</v>
      </c>
      <c r="R122" s="2231">
        <v>0</v>
      </c>
      <c r="S122" s="2230">
        <v>0</v>
      </c>
      <c r="T122" s="2231">
        <v>0</v>
      </c>
      <c r="U122" s="2230">
        <v>0</v>
      </c>
      <c r="V122" s="2231">
        <v>0</v>
      </c>
      <c r="W122" s="2230">
        <v>0</v>
      </c>
      <c r="X122" s="2231">
        <v>1</v>
      </c>
      <c r="Y122" s="2230">
        <v>0</v>
      </c>
      <c r="Z122" s="2231">
        <v>5</v>
      </c>
      <c r="AA122" s="2230">
        <v>1</v>
      </c>
      <c r="AB122" s="2231">
        <v>0</v>
      </c>
      <c r="AC122" s="2230">
        <v>0</v>
      </c>
      <c r="AD122" s="2231">
        <v>1</v>
      </c>
      <c r="AE122" s="2230">
        <v>0</v>
      </c>
      <c r="AF122" s="2231">
        <v>0</v>
      </c>
      <c r="AG122" s="2230">
        <v>0</v>
      </c>
      <c r="AH122" s="2231">
        <v>3</v>
      </c>
      <c r="AI122" s="2230">
        <v>0</v>
      </c>
      <c r="AJ122" s="2231">
        <v>0</v>
      </c>
      <c r="AK122" s="2230">
        <v>2</v>
      </c>
      <c r="AL122" s="2231">
        <v>1</v>
      </c>
      <c r="AM122" s="2230">
        <v>0</v>
      </c>
      <c r="AN122" s="2232">
        <v>0</v>
      </c>
      <c r="AO122" s="2268">
        <v>0</v>
      </c>
      <c r="AP122" s="2268">
        <v>0</v>
      </c>
      <c r="AQ122" s="2234">
        <v>14</v>
      </c>
      <c r="AR122" s="2234">
        <v>0</v>
      </c>
      <c r="AS122" s="2234"/>
      <c r="AT122" s="2268">
        <v>0</v>
      </c>
      <c r="AU122" s="2268">
        <v>0</v>
      </c>
      <c r="AV122" s="2268">
        <v>0</v>
      </c>
      <c r="AW122" s="671" t="str">
        <f t="shared" si="72"/>
        <v/>
      </c>
      <c r="BU122" s="3"/>
      <c r="BV122" s="3"/>
      <c r="BW122" s="4"/>
      <c r="CA122" s="31" t="str">
        <f t="shared" si="76"/>
        <v/>
      </c>
      <c r="CB122" s="31" t="str">
        <f t="shared" si="77"/>
        <v/>
      </c>
      <c r="CC122" s="31" t="str">
        <f t="shared" si="78"/>
        <v/>
      </c>
      <c r="CD122" s="31" t="str">
        <f t="shared" si="79"/>
        <v/>
      </c>
      <c r="CE122" s="31" t="str">
        <f t="shared" si="80"/>
        <v/>
      </c>
      <c r="CF122" s="31" t="str">
        <f t="shared" si="81"/>
        <v/>
      </c>
      <c r="CG122" s="31" t="str">
        <f t="shared" si="82"/>
        <v/>
      </c>
      <c r="CH122" s="32">
        <f t="shared" si="83"/>
        <v>0</v>
      </c>
      <c r="CI122" s="32">
        <f t="shared" si="84"/>
        <v>0</v>
      </c>
      <c r="CJ122" s="32">
        <f t="shared" si="85"/>
        <v>0</v>
      </c>
      <c r="CK122" s="32">
        <f t="shared" si="86"/>
        <v>0</v>
      </c>
      <c r="CL122" s="32">
        <f t="shared" si="87"/>
        <v>0</v>
      </c>
      <c r="CM122" s="32">
        <f t="shared" si="88"/>
        <v>0</v>
      </c>
      <c r="CN122" s="32">
        <f t="shared" si="89"/>
        <v>0</v>
      </c>
    </row>
    <row r="123" spans="1:92" ht="16.350000000000001" customHeight="1" x14ac:dyDescent="0.2">
      <c r="A123" s="3724" t="s">
        <v>156</v>
      </c>
      <c r="B123" s="3031"/>
      <c r="C123" s="3752"/>
      <c r="D123" s="2396">
        <f t="shared" si="73"/>
        <v>0</v>
      </c>
      <c r="E123" s="2264">
        <f>SUM(Y123+AA123+AC123+AE123+AG123+AI123+AK123+AM123)</f>
        <v>0</v>
      </c>
      <c r="F123" s="2266">
        <f>SUM(Z123+AB123+AD123+AF123+AH123+AJ123+AL123+AN123)</f>
        <v>0</v>
      </c>
      <c r="G123" s="2397"/>
      <c r="H123" s="2398"/>
      <c r="I123" s="2397"/>
      <c r="J123" s="2399"/>
      <c r="K123" s="2397"/>
      <c r="L123" s="2398"/>
      <c r="M123" s="2397"/>
      <c r="N123" s="2398"/>
      <c r="O123" s="2400"/>
      <c r="P123" s="2398"/>
      <c r="Q123" s="2400"/>
      <c r="R123" s="2398"/>
      <c r="S123" s="2400"/>
      <c r="T123" s="2398"/>
      <c r="U123" s="2400"/>
      <c r="V123" s="2398"/>
      <c r="W123" s="2400"/>
      <c r="X123" s="2398"/>
      <c r="Y123" s="2230"/>
      <c r="Z123" s="2231"/>
      <c r="AA123" s="2230"/>
      <c r="AB123" s="2231"/>
      <c r="AC123" s="2230"/>
      <c r="AD123" s="2231"/>
      <c r="AE123" s="2230"/>
      <c r="AF123" s="2231"/>
      <c r="AG123" s="2230"/>
      <c r="AH123" s="2231"/>
      <c r="AI123" s="2230"/>
      <c r="AJ123" s="2231"/>
      <c r="AK123" s="2230"/>
      <c r="AL123" s="2231"/>
      <c r="AM123" s="2230"/>
      <c r="AN123" s="2232"/>
      <c r="AO123" s="2401"/>
      <c r="AP123" s="2268"/>
      <c r="AQ123" s="2234"/>
      <c r="AR123" s="2407"/>
      <c r="AS123" s="2234"/>
      <c r="AT123" s="2268"/>
      <c r="AU123" s="2268"/>
      <c r="AV123" s="2268"/>
      <c r="AW123" s="671" t="str">
        <f t="shared" si="72"/>
        <v/>
      </c>
      <c r="BU123" s="3"/>
      <c r="BV123" s="3"/>
      <c r="BW123" s="4"/>
      <c r="CA123" s="31"/>
      <c r="CB123" s="31" t="str">
        <f t="shared" si="77"/>
        <v/>
      </c>
      <c r="CC123" s="31" t="str">
        <f t="shared" si="78"/>
        <v/>
      </c>
      <c r="CD123" s="31" t="str">
        <f t="shared" si="79"/>
        <v/>
      </c>
      <c r="CE123" s="31" t="str">
        <f t="shared" si="80"/>
        <v/>
      </c>
      <c r="CF123" s="31" t="str">
        <f t="shared" si="81"/>
        <v/>
      </c>
      <c r="CG123" s="31" t="str">
        <f t="shared" si="82"/>
        <v/>
      </c>
      <c r="CH123" s="32"/>
      <c r="CI123" s="32">
        <f t="shared" si="84"/>
        <v>0</v>
      </c>
      <c r="CJ123" s="32">
        <f t="shared" si="85"/>
        <v>0</v>
      </c>
      <c r="CK123" s="32">
        <f t="shared" si="86"/>
        <v>0</v>
      </c>
      <c r="CL123" s="32">
        <f t="shared" si="87"/>
        <v>0</v>
      </c>
      <c r="CM123" s="32">
        <f t="shared" si="88"/>
        <v>0</v>
      </c>
      <c r="CN123" s="32">
        <f t="shared" si="89"/>
        <v>0</v>
      </c>
    </row>
    <row r="124" spans="1:92" ht="16.350000000000001" customHeight="1" x14ac:dyDescent="0.2">
      <c r="A124" s="3724" t="s">
        <v>157</v>
      </c>
      <c r="B124" s="3031"/>
      <c r="C124" s="3752"/>
      <c r="D124" s="2396">
        <f t="shared" si="73"/>
        <v>0</v>
      </c>
      <c r="E124" s="2264">
        <f t="shared" ref="E124:F129" si="91">SUM(Y124+AA124+AC124+AE124+AG124+AI124+AK124+AM124)</f>
        <v>0</v>
      </c>
      <c r="F124" s="2266">
        <f t="shared" si="91"/>
        <v>0</v>
      </c>
      <c r="G124" s="2397"/>
      <c r="H124" s="2398"/>
      <c r="I124" s="2397"/>
      <c r="J124" s="2399"/>
      <c r="K124" s="2397"/>
      <c r="L124" s="2398"/>
      <c r="M124" s="2397"/>
      <c r="N124" s="2398"/>
      <c r="O124" s="2400"/>
      <c r="P124" s="2398"/>
      <c r="Q124" s="2400"/>
      <c r="R124" s="2398"/>
      <c r="S124" s="2400"/>
      <c r="T124" s="2398"/>
      <c r="U124" s="2400"/>
      <c r="V124" s="2398"/>
      <c r="W124" s="2400"/>
      <c r="X124" s="2398"/>
      <c r="Y124" s="2230"/>
      <c r="Z124" s="2231"/>
      <c r="AA124" s="2230"/>
      <c r="AB124" s="2231"/>
      <c r="AC124" s="2230"/>
      <c r="AD124" s="2231"/>
      <c r="AE124" s="2230"/>
      <c r="AF124" s="2231"/>
      <c r="AG124" s="2230"/>
      <c r="AH124" s="2231"/>
      <c r="AI124" s="2230"/>
      <c r="AJ124" s="2231"/>
      <c r="AK124" s="2230"/>
      <c r="AL124" s="2231"/>
      <c r="AM124" s="2230"/>
      <c r="AN124" s="2232"/>
      <c r="AO124" s="2401"/>
      <c r="AP124" s="2268"/>
      <c r="AQ124" s="2234"/>
      <c r="AR124" s="2407"/>
      <c r="AS124" s="2234"/>
      <c r="AT124" s="2268"/>
      <c r="AU124" s="2268"/>
      <c r="AV124" s="2268"/>
      <c r="AW124" s="671" t="str">
        <f t="shared" si="72"/>
        <v/>
      </c>
      <c r="BU124" s="3"/>
      <c r="BV124" s="3"/>
      <c r="BW124" s="4"/>
      <c r="CA124" s="31"/>
      <c r="CB124" s="31" t="str">
        <f t="shared" si="77"/>
        <v/>
      </c>
      <c r="CC124" s="31" t="str">
        <f t="shared" si="78"/>
        <v/>
      </c>
      <c r="CD124" s="31" t="str">
        <f t="shared" si="79"/>
        <v/>
      </c>
      <c r="CE124" s="31" t="str">
        <f t="shared" si="80"/>
        <v/>
      </c>
      <c r="CF124" s="31" t="str">
        <f t="shared" si="81"/>
        <v/>
      </c>
      <c r="CG124" s="31" t="str">
        <f t="shared" si="82"/>
        <v/>
      </c>
      <c r="CH124" s="32"/>
      <c r="CI124" s="32">
        <f t="shared" si="84"/>
        <v>0</v>
      </c>
      <c r="CJ124" s="32">
        <f t="shared" si="85"/>
        <v>0</v>
      </c>
      <c r="CK124" s="32">
        <f t="shared" si="86"/>
        <v>0</v>
      </c>
      <c r="CL124" s="32">
        <f t="shared" si="87"/>
        <v>0</v>
      </c>
      <c r="CM124" s="32">
        <f t="shared" si="88"/>
        <v>0</v>
      </c>
      <c r="CN124" s="32">
        <f t="shared" si="89"/>
        <v>0</v>
      </c>
    </row>
    <row r="125" spans="1:92" ht="16.350000000000001" customHeight="1" x14ac:dyDescent="0.2">
      <c r="A125" s="3751" t="s">
        <v>158</v>
      </c>
      <c r="B125" s="3751"/>
      <c r="C125" s="3751"/>
      <c r="D125" s="2396">
        <f t="shared" si="73"/>
        <v>0</v>
      </c>
      <c r="E125" s="2264">
        <f t="shared" si="91"/>
        <v>0</v>
      </c>
      <c r="F125" s="2266">
        <f t="shared" si="91"/>
        <v>0</v>
      </c>
      <c r="G125" s="2397"/>
      <c r="H125" s="2398"/>
      <c r="I125" s="2397"/>
      <c r="J125" s="2399"/>
      <c r="K125" s="2397"/>
      <c r="L125" s="2398"/>
      <c r="M125" s="2397"/>
      <c r="N125" s="2398"/>
      <c r="O125" s="2400"/>
      <c r="P125" s="2398"/>
      <c r="Q125" s="2400"/>
      <c r="R125" s="2398"/>
      <c r="S125" s="2400"/>
      <c r="T125" s="2398"/>
      <c r="U125" s="2400"/>
      <c r="V125" s="2398"/>
      <c r="W125" s="2400"/>
      <c r="X125" s="2398"/>
      <c r="Y125" s="2230"/>
      <c r="Z125" s="2231"/>
      <c r="AA125" s="2230"/>
      <c r="AB125" s="2231"/>
      <c r="AC125" s="2230"/>
      <c r="AD125" s="2231"/>
      <c r="AE125" s="2230"/>
      <c r="AF125" s="2231"/>
      <c r="AG125" s="2230"/>
      <c r="AH125" s="2231"/>
      <c r="AI125" s="2230"/>
      <c r="AJ125" s="2231"/>
      <c r="AK125" s="2230"/>
      <c r="AL125" s="2231"/>
      <c r="AM125" s="2230"/>
      <c r="AN125" s="2232"/>
      <c r="AO125" s="2401"/>
      <c r="AP125" s="2268"/>
      <c r="AQ125" s="2234"/>
      <c r="AR125" s="2234"/>
      <c r="AS125" s="2234"/>
      <c r="AT125" s="2268"/>
      <c r="AU125" s="2268"/>
      <c r="AV125" s="2268"/>
      <c r="AW125" s="671" t="str">
        <f t="shared" si="72"/>
        <v/>
      </c>
      <c r="BU125" s="3"/>
      <c r="BV125" s="3"/>
      <c r="BW125" s="4"/>
      <c r="CA125" s="31"/>
      <c r="CB125" s="31" t="str">
        <f t="shared" si="77"/>
        <v/>
      </c>
      <c r="CC125" s="31" t="str">
        <f t="shared" si="78"/>
        <v/>
      </c>
      <c r="CD125" s="31" t="str">
        <f t="shared" si="79"/>
        <v/>
      </c>
      <c r="CE125" s="31" t="str">
        <f t="shared" si="80"/>
        <v/>
      </c>
      <c r="CF125" s="31" t="str">
        <f t="shared" si="81"/>
        <v/>
      </c>
      <c r="CG125" s="31" t="str">
        <f t="shared" si="82"/>
        <v/>
      </c>
      <c r="CH125" s="32"/>
      <c r="CI125" s="32">
        <f t="shared" si="84"/>
        <v>0</v>
      </c>
      <c r="CJ125" s="32">
        <f t="shared" si="85"/>
        <v>0</v>
      </c>
      <c r="CK125" s="32">
        <f t="shared" si="86"/>
        <v>0</v>
      </c>
      <c r="CL125" s="32">
        <f t="shared" si="87"/>
        <v>0</v>
      </c>
      <c r="CM125" s="32">
        <f t="shared" si="88"/>
        <v>0</v>
      </c>
      <c r="CN125" s="32">
        <f t="shared" si="89"/>
        <v>0</v>
      </c>
    </row>
    <row r="126" spans="1:92" ht="16.350000000000001" customHeight="1" x14ac:dyDescent="0.2">
      <c r="A126" s="3748" t="s">
        <v>159</v>
      </c>
      <c r="B126" s="3748"/>
      <c r="C126" s="3748"/>
      <c r="D126" s="2396">
        <f t="shared" si="73"/>
        <v>0</v>
      </c>
      <c r="E126" s="2264">
        <f t="shared" si="91"/>
        <v>0</v>
      </c>
      <c r="F126" s="2266">
        <f t="shared" si="91"/>
        <v>0</v>
      </c>
      <c r="G126" s="2397"/>
      <c r="H126" s="2398"/>
      <c r="I126" s="2397"/>
      <c r="J126" s="2399"/>
      <c r="K126" s="2397"/>
      <c r="L126" s="2398"/>
      <c r="M126" s="2397"/>
      <c r="N126" s="2398"/>
      <c r="O126" s="2400"/>
      <c r="P126" s="2398"/>
      <c r="Q126" s="2400"/>
      <c r="R126" s="2398"/>
      <c r="S126" s="2400"/>
      <c r="T126" s="2398"/>
      <c r="U126" s="2400"/>
      <c r="V126" s="2398"/>
      <c r="W126" s="2400"/>
      <c r="X126" s="2398"/>
      <c r="Y126" s="2230"/>
      <c r="Z126" s="2231"/>
      <c r="AA126" s="2230"/>
      <c r="AB126" s="2231"/>
      <c r="AC126" s="2230"/>
      <c r="AD126" s="2231"/>
      <c r="AE126" s="2230"/>
      <c r="AF126" s="2231"/>
      <c r="AG126" s="2230"/>
      <c r="AH126" s="2231"/>
      <c r="AI126" s="2230"/>
      <c r="AJ126" s="2231"/>
      <c r="AK126" s="2230"/>
      <c r="AL126" s="2231"/>
      <c r="AM126" s="2230"/>
      <c r="AN126" s="2232"/>
      <c r="AO126" s="2401"/>
      <c r="AP126" s="2268"/>
      <c r="AQ126" s="2234"/>
      <c r="AR126" s="2234"/>
      <c r="AS126" s="2234"/>
      <c r="AT126" s="2268"/>
      <c r="AU126" s="2268"/>
      <c r="AV126" s="2268"/>
      <c r="AW126" s="671" t="str">
        <f t="shared" si="72"/>
        <v/>
      </c>
      <c r="BU126" s="3"/>
      <c r="BV126" s="3"/>
      <c r="BW126" s="4"/>
      <c r="CA126" s="31"/>
      <c r="CB126" s="31" t="str">
        <f t="shared" si="77"/>
        <v/>
      </c>
      <c r="CC126" s="31" t="str">
        <f t="shared" si="78"/>
        <v/>
      </c>
      <c r="CD126" s="31" t="str">
        <f t="shared" si="79"/>
        <v/>
      </c>
      <c r="CE126" s="31" t="str">
        <f t="shared" si="80"/>
        <v/>
      </c>
      <c r="CF126" s="31" t="str">
        <f t="shared" si="81"/>
        <v/>
      </c>
      <c r="CG126" s="31" t="str">
        <f t="shared" si="82"/>
        <v/>
      </c>
      <c r="CH126" s="32"/>
      <c r="CI126" s="32">
        <f t="shared" si="84"/>
        <v>0</v>
      </c>
      <c r="CJ126" s="32">
        <f t="shared" si="85"/>
        <v>0</v>
      </c>
      <c r="CK126" s="32">
        <f t="shared" si="86"/>
        <v>0</v>
      </c>
      <c r="CL126" s="32">
        <f t="shared" si="87"/>
        <v>0</v>
      </c>
      <c r="CM126" s="32">
        <f t="shared" si="88"/>
        <v>0</v>
      </c>
      <c r="CN126" s="32">
        <f t="shared" si="89"/>
        <v>0</v>
      </c>
    </row>
    <row r="127" spans="1:92" ht="16.350000000000001" customHeight="1" x14ac:dyDescent="0.2">
      <c r="A127" s="3748" t="s">
        <v>160</v>
      </c>
      <c r="B127" s="3748"/>
      <c r="C127" s="3748"/>
      <c r="D127" s="2396">
        <f t="shared" si="73"/>
        <v>0</v>
      </c>
      <c r="E127" s="2264">
        <f>SUM(Y127+AA127+AC127+AE127+AG127+AI127+AK127+AM127)</f>
        <v>0</v>
      </c>
      <c r="F127" s="2266">
        <f t="shared" si="91"/>
        <v>0</v>
      </c>
      <c r="G127" s="2397"/>
      <c r="H127" s="2398"/>
      <c r="I127" s="2397"/>
      <c r="J127" s="2399"/>
      <c r="K127" s="2397"/>
      <c r="L127" s="2398"/>
      <c r="M127" s="2397"/>
      <c r="N127" s="2398"/>
      <c r="O127" s="2400"/>
      <c r="P127" s="2398"/>
      <c r="Q127" s="2400"/>
      <c r="R127" s="2398"/>
      <c r="S127" s="2400"/>
      <c r="T127" s="2398"/>
      <c r="U127" s="2400"/>
      <c r="V127" s="2398"/>
      <c r="W127" s="2400"/>
      <c r="X127" s="2398"/>
      <c r="Y127" s="2230"/>
      <c r="Z127" s="2231"/>
      <c r="AA127" s="2230"/>
      <c r="AB127" s="2231"/>
      <c r="AC127" s="2230"/>
      <c r="AD127" s="2231"/>
      <c r="AE127" s="2230"/>
      <c r="AF127" s="2231"/>
      <c r="AG127" s="2230"/>
      <c r="AH127" s="2231"/>
      <c r="AI127" s="2230"/>
      <c r="AJ127" s="2231"/>
      <c r="AK127" s="2230"/>
      <c r="AL127" s="2231"/>
      <c r="AM127" s="2230"/>
      <c r="AN127" s="2232"/>
      <c r="AO127" s="2401"/>
      <c r="AP127" s="2268"/>
      <c r="AQ127" s="2234"/>
      <c r="AR127" s="2234"/>
      <c r="AS127" s="2234"/>
      <c r="AT127" s="2268"/>
      <c r="AU127" s="2268"/>
      <c r="AV127" s="2268"/>
      <c r="AW127" s="671" t="str">
        <f t="shared" si="72"/>
        <v/>
      </c>
      <c r="BU127" s="3"/>
      <c r="BV127" s="3"/>
      <c r="BW127" s="4"/>
      <c r="CA127" s="31"/>
      <c r="CB127" s="31" t="str">
        <f t="shared" si="77"/>
        <v/>
      </c>
      <c r="CC127" s="31" t="str">
        <f t="shared" si="78"/>
        <v/>
      </c>
      <c r="CD127" s="31" t="str">
        <f t="shared" si="79"/>
        <v/>
      </c>
      <c r="CE127" s="31" t="str">
        <f t="shared" si="80"/>
        <v/>
      </c>
      <c r="CF127" s="31" t="str">
        <f t="shared" si="81"/>
        <v/>
      </c>
      <c r="CG127" s="31" t="str">
        <f t="shared" si="82"/>
        <v/>
      </c>
      <c r="CH127" s="32"/>
      <c r="CI127" s="32">
        <f t="shared" si="84"/>
        <v>0</v>
      </c>
      <c r="CJ127" s="32">
        <f t="shared" si="85"/>
        <v>0</v>
      </c>
      <c r="CK127" s="32">
        <f t="shared" si="86"/>
        <v>0</v>
      </c>
      <c r="CL127" s="32">
        <f t="shared" si="87"/>
        <v>0</v>
      </c>
      <c r="CM127" s="32">
        <f t="shared" si="88"/>
        <v>0</v>
      </c>
      <c r="CN127" s="32">
        <f t="shared" si="89"/>
        <v>0</v>
      </c>
    </row>
    <row r="128" spans="1:92" ht="16.350000000000001" customHeight="1" x14ac:dyDescent="0.2">
      <c r="A128" s="3749" t="s">
        <v>161</v>
      </c>
      <c r="B128" s="3084"/>
      <c r="C128" s="3750"/>
      <c r="D128" s="2396">
        <f t="shared" si="73"/>
        <v>11</v>
      </c>
      <c r="E128" s="2264">
        <f t="shared" si="91"/>
        <v>3</v>
      </c>
      <c r="F128" s="2266">
        <f t="shared" si="91"/>
        <v>8</v>
      </c>
      <c r="G128" s="2397"/>
      <c r="H128" s="2398"/>
      <c r="I128" s="2397"/>
      <c r="J128" s="2399"/>
      <c r="K128" s="2397"/>
      <c r="L128" s="2398"/>
      <c r="M128" s="2397"/>
      <c r="N128" s="2398"/>
      <c r="O128" s="2400"/>
      <c r="P128" s="2398"/>
      <c r="Q128" s="2400"/>
      <c r="R128" s="2398"/>
      <c r="S128" s="2400"/>
      <c r="T128" s="2398"/>
      <c r="U128" s="2400"/>
      <c r="V128" s="2398"/>
      <c r="W128" s="2400"/>
      <c r="X128" s="2398"/>
      <c r="Y128" s="2230">
        <v>0</v>
      </c>
      <c r="Z128" s="2231">
        <v>0</v>
      </c>
      <c r="AA128" s="2230">
        <v>0</v>
      </c>
      <c r="AB128" s="2231">
        <v>0</v>
      </c>
      <c r="AC128" s="2230">
        <v>0</v>
      </c>
      <c r="AD128" s="2231">
        <v>0</v>
      </c>
      <c r="AE128" s="2230">
        <v>1</v>
      </c>
      <c r="AF128" s="2231">
        <v>1</v>
      </c>
      <c r="AG128" s="2230">
        <v>1</v>
      </c>
      <c r="AH128" s="2231">
        <v>3</v>
      </c>
      <c r="AI128" s="2230">
        <v>1</v>
      </c>
      <c r="AJ128" s="2231">
        <v>1</v>
      </c>
      <c r="AK128" s="2230">
        <v>0</v>
      </c>
      <c r="AL128" s="2231">
        <v>3</v>
      </c>
      <c r="AM128" s="2230">
        <v>0</v>
      </c>
      <c r="AN128" s="2232">
        <v>0</v>
      </c>
      <c r="AO128" s="2401"/>
      <c r="AP128" s="2268">
        <v>0</v>
      </c>
      <c r="AQ128" s="2234">
        <v>11</v>
      </c>
      <c r="AR128" s="2407">
        <v>0</v>
      </c>
      <c r="AS128" s="2234"/>
      <c r="AT128" s="2268">
        <v>0</v>
      </c>
      <c r="AU128" s="2268">
        <v>0</v>
      </c>
      <c r="AV128" s="2268">
        <v>0</v>
      </c>
      <c r="AW128" s="671" t="str">
        <f t="shared" si="72"/>
        <v/>
      </c>
      <c r="BU128" s="3"/>
      <c r="BV128" s="3"/>
      <c r="BW128" s="4"/>
      <c r="CA128" s="31"/>
      <c r="CB128" s="31" t="str">
        <f t="shared" si="77"/>
        <v/>
      </c>
      <c r="CC128" s="31" t="str">
        <f t="shared" si="78"/>
        <v/>
      </c>
      <c r="CD128" s="31" t="str">
        <f t="shared" si="79"/>
        <v/>
      </c>
      <c r="CE128" s="31" t="str">
        <f t="shared" si="80"/>
        <v/>
      </c>
      <c r="CF128" s="31" t="str">
        <f t="shared" si="81"/>
        <v/>
      </c>
      <c r="CG128" s="31" t="str">
        <f t="shared" si="82"/>
        <v/>
      </c>
      <c r="CH128" s="32"/>
      <c r="CI128" s="32">
        <f t="shared" si="84"/>
        <v>0</v>
      </c>
      <c r="CJ128" s="32">
        <f t="shared" si="85"/>
        <v>0</v>
      </c>
      <c r="CK128" s="32">
        <f t="shared" si="86"/>
        <v>0</v>
      </c>
      <c r="CL128" s="32">
        <f t="shared" si="87"/>
        <v>0</v>
      </c>
      <c r="CM128" s="32">
        <f t="shared" si="88"/>
        <v>0</v>
      </c>
      <c r="CN128" s="32">
        <f t="shared" si="89"/>
        <v>0</v>
      </c>
    </row>
    <row r="129" spans="1:92" ht="16.350000000000001" customHeight="1" x14ac:dyDescent="0.2">
      <c r="A129" s="3740" t="s">
        <v>162</v>
      </c>
      <c r="B129" s="3741"/>
      <c r="C129" s="3742"/>
      <c r="D129" s="2396">
        <f t="shared" si="73"/>
        <v>0</v>
      </c>
      <c r="E129" s="2264">
        <f t="shared" si="91"/>
        <v>0</v>
      </c>
      <c r="F129" s="2266">
        <f t="shared" si="91"/>
        <v>0</v>
      </c>
      <c r="G129" s="2397"/>
      <c r="H129" s="2398"/>
      <c r="I129" s="2397"/>
      <c r="J129" s="2399"/>
      <c r="K129" s="2397"/>
      <c r="L129" s="2398"/>
      <c r="M129" s="2397"/>
      <c r="N129" s="2398"/>
      <c r="O129" s="2400"/>
      <c r="P129" s="2398"/>
      <c r="Q129" s="2400"/>
      <c r="R129" s="2398"/>
      <c r="S129" s="2400"/>
      <c r="T129" s="2398"/>
      <c r="U129" s="2400"/>
      <c r="V129" s="2398"/>
      <c r="W129" s="2400"/>
      <c r="X129" s="2398"/>
      <c r="Y129" s="2230"/>
      <c r="Z129" s="2231"/>
      <c r="AA129" s="2230"/>
      <c r="AB129" s="2231"/>
      <c r="AC129" s="2230"/>
      <c r="AD129" s="2231"/>
      <c r="AE129" s="2230"/>
      <c r="AF129" s="2231"/>
      <c r="AG129" s="2230"/>
      <c r="AH129" s="2231"/>
      <c r="AI129" s="2230"/>
      <c r="AJ129" s="2231"/>
      <c r="AK129" s="2230"/>
      <c r="AL129" s="2231"/>
      <c r="AM129" s="2230"/>
      <c r="AN129" s="2232"/>
      <c r="AO129" s="2401"/>
      <c r="AP129" s="2268"/>
      <c r="AQ129" s="2234"/>
      <c r="AR129" s="2407"/>
      <c r="AS129" s="2234"/>
      <c r="AT129" s="2268"/>
      <c r="AU129" s="2268"/>
      <c r="AV129" s="2268"/>
      <c r="AW129" s="671" t="str">
        <f t="shared" si="72"/>
        <v/>
      </c>
      <c r="BU129" s="3"/>
      <c r="BV129" s="3"/>
      <c r="BW129" s="4"/>
      <c r="CA129" s="31"/>
      <c r="CB129" s="31" t="str">
        <f t="shared" si="77"/>
        <v/>
      </c>
      <c r="CC129" s="31" t="str">
        <f t="shared" si="78"/>
        <v/>
      </c>
      <c r="CD129" s="31" t="str">
        <f t="shared" si="79"/>
        <v/>
      </c>
      <c r="CE129" s="31" t="str">
        <f t="shared" si="80"/>
        <v/>
      </c>
      <c r="CF129" s="31" t="str">
        <f t="shared" si="81"/>
        <v/>
      </c>
      <c r="CG129" s="31" t="str">
        <f t="shared" si="82"/>
        <v/>
      </c>
      <c r="CH129" s="32"/>
      <c r="CI129" s="32">
        <f t="shared" si="84"/>
        <v>0</v>
      </c>
      <c r="CJ129" s="32">
        <f t="shared" si="85"/>
        <v>0</v>
      </c>
      <c r="CK129" s="32">
        <f t="shared" si="86"/>
        <v>0</v>
      </c>
      <c r="CL129" s="32">
        <f t="shared" si="87"/>
        <v>0</v>
      </c>
      <c r="CM129" s="32">
        <f t="shared" si="88"/>
        <v>0</v>
      </c>
      <c r="CN129" s="32">
        <f t="shared" si="89"/>
        <v>0</v>
      </c>
    </row>
    <row r="130" spans="1:92" ht="16.350000000000001" customHeight="1" x14ac:dyDescent="0.2">
      <c r="A130" s="3740" t="s">
        <v>163</v>
      </c>
      <c r="B130" s="3741"/>
      <c r="C130" s="3742"/>
      <c r="D130" s="2396">
        <f t="shared" si="73"/>
        <v>0</v>
      </c>
      <c r="E130" s="2264">
        <f t="shared" si="74"/>
        <v>0</v>
      </c>
      <c r="F130" s="2266">
        <f t="shared" si="75"/>
        <v>0</v>
      </c>
      <c r="G130" s="2404"/>
      <c r="H130" s="2406"/>
      <c r="I130" s="2404"/>
      <c r="J130" s="2408"/>
      <c r="K130" s="2404"/>
      <c r="L130" s="2406"/>
      <c r="M130" s="2404"/>
      <c r="N130" s="2406"/>
      <c r="O130" s="2409"/>
      <c r="P130" s="2231"/>
      <c r="Q130" s="2230"/>
      <c r="R130" s="2231"/>
      <c r="S130" s="2230"/>
      <c r="T130" s="2406"/>
      <c r="U130" s="2409"/>
      <c r="V130" s="2231"/>
      <c r="W130" s="2230"/>
      <c r="X130" s="2231"/>
      <c r="Y130" s="2230"/>
      <c r="Z130" s="2231"/>
      <c r="AA130" s="2230"/>
      <c r="AB130" s="2231"/>
      <c r="AC130" s="2230"/>
      <c r="AD130" s="2231"/>
      <c r="AE130" s="2230"/>
      <c r="AF130" s="2231"/>
      <c r="AG130" s="2230"/>
      <c r="AH130" s="2231"/>
      <c r="AI130" s="2230"/>
      <c r="AJ130" s="2231"/>
      <c r="AK130" s="2230"/>
      <c r="AL130" s="2231"/>
      <c r="AM130" s="2230"/>
      <c r="AN130" s="2232"/>
      <c r="AO130" s="2268"/>
      <c r="AP130" s="2410"/>
      <c r="AQ130" s="2407"/>
      <c r="AR130" s="2407"/>
      <c r="AS130" s="2234"/>
      <c r="AT130" s="2268"/>
      <c r="AU130" s="2268"/>
      <c r="AV130" s="2268"/>
      <c r="AW130" s="671" t="str">
        <f t="shared" si="72"/>
        <v/>
      </c>
      <c r="BU130" s="3"/>
      <c r="BV130" s="3"/>
      <c r="BW130" s="4"/>
      <c r="CA130" s="31" t="str">
        <f t="shared" si="76"/>
        <v/>
      </c>
      <c r="CB130" s="31" t="str">
        <f t="shared" si="77"/>
        <v/>
      </c>
      <c r="CC130" s="31" t="str">
        <f t="shared" si="78"/>
        <v/>
      </c>
      <c r="CD130" s="31" t="str">
        <f t="shared" si="79"/>
        <v/>
      </c>
      <c r="CE130" s="31" t="str">
        <f t="shared" si="80"/>
        <v/>
      </c>
      <c r="CF130" s="31" t="str">
        <f t="shared" si="81"/>
        <v/>
      </c>
      <c r="CG130" s="31" t="str">
        <f t="shared" si="82"/>
        <v/>
      </c>
      <c r="CH130" s="32">
        <f t="shared" si="83"/>
        <v>0</v>
      </c>
      <c r="CI130" s="32">
        <f t="shared" si="84"/>
        <v>0</v>
      </c>
      <c r="CJ130" s="32">
        <f t="shared" si="85"/>
        <v>0</v>
      </c>
      <c r="CK130" s="32">
        <f t="shared" si="86"/>
        <v>0</v>
      </c>
      <c r="CL130" s="32">
        <f t="shared" si="87"/>
        <v>0</v>
      </c>
      <c r="CM130" s="32">
        <f t="shared" si="88"/>
        <v>0</v>
      </c>
      <c r="CN130" s="32">
        <f t="shared" si="89"/>
        <v>0</v>
      </c>
    </row>
    <row r="131" spans="1:92" ht="16.350000000000001" customHeight="1" x14ac:dyDescent="0.2">
      <c r="A131" s="3740" t="s">
        <v>164</v>
      </c>
      <c r="B131" s="3741"/>
      <c r="C131" s="3742"/>
      <c r="D131" s="2396">
        <f t="shared" si="73"/>
        <v>0</v>
      </c>
      <c r="E131" s="2264">
        <f t="shared" si="74"/>
        <v>0</v>
      </c>
      <c r="F131" s="2266">
        <f t="shared" si="75"/>
        <v>0</v>
      </c>
      <c r="G131" s="2404"/>
      <c r="H131" s="2406"/>
      <c r="I131" s="2404"/>
      <c r="J131" s="2408"/>
      <c r="K131" s="2404"/>
      <c r="L131" s="2406"/>
      <c r="M131" s="2404"/>
      <c r="N131" s="2406"/>
      <c r="O131" s="2409"/>
      <c r="P131" s="2231"/>
      <c r="Q131" s="2230"/>
      <c r="R131" s="2231"/>
      <c r="S131" s="2230"/>
      <c r="T131" s="2406"/>
      <c r="U131" s="2409"/>
      <c r="V131" s="2231"/>
      <c r="W131" s="2230"/>
      <c r="X131" s="2231"/>
      <c r="Y131" s="2230"/>
      <c r="Z131" s="2231"/>
      <c r="AA131" s="2230"/>
      <c r="AB131" s="2231"/>
      <c r="AC131" s="2230"/>
      <c r="AD131" s="2231"/>
      <c r="AE131" s="2230"/>
      <c r="AF131" s="2231"/>
      <c r="AG131" s="2230"/>
      <c r="AH131" s="2231"/>
      <c r="AI131" s="2230"/>
      <c r="AJ131" s="2231"/>
      <c r="AK131" s="2230"/>
      <c r="AL131" s="2231"/>
      <c r="AM131" s="2230"/>
      <c r="AN131" s="2232"/>
      <c r="AO131" s="2268"/>
      <c r="AP131" s="2410"/>
      <c r="AQ131" s="2407"/>
      <c r="AR131" s="2407"/>
      <c r="AS131" s="2234"/>
      <c r="AT131" s="2268"/>
      <c r="AU131" s="2268"/>
      <c r="AV131" s="2268"/>
      <c r="AW131" s="671" t="str">
        <f t="shared" si="72"/>
        <v/>
      </c>
      <c r="BU131" s="3"/>
      <c r="BV131" s="3"/>
      <c r="BW131" s="4"/>
      <c r="CA131" s="31" t="str">
        <f t="shared" si="76"/>
        <v/>
      </c>
      <c r="CB131" s="31" t="str">
        <f t="shared" si="77"/>
        <v/>
      </c>
      <c r="CC131" s="31" t="str">
        <f t="shared" si="78"/>
        <v/>
      </c>
      <c r="CD131" s="31" t="str">
        <f t="shared" si="79"/>
        <v/>
      </c>
      <c r="CE131" s="31" t="str">
        <f t="shared" si="80"/>
        <v/>
      </c>
      <c r="CF131" s="31" t="str">
        <f t="shared" si="81"/>
        <v/>
      </c>
      <c r="CG131" s="31" t="str">
        <f t="shared" si="82"/>
        <v/>
      </c>
      <c r="CH131" s="32">
        <f t="shared" si="83"/>
        <v>0</v>
      </c>
      <c r="CI131" s="32">
        <f t="shared" si="84"/>
        <v>0</v>
      </c>
      <c r="CJ131" s="32">
        <f t="shared" si="85"/>
        <v>0</v>
      </c>
      <c r="CK131" s="32">
        <f t="shared" si="86"/>
        <v>0</v>
      </c>
      <c r="CL131" s="32">
        <f t="shared" si="87"/>
        <v>0</v>
      </c>
      <c r="CM131" s="32">
        <f t="shared" si="88"/>
        <v>0</v>
      </c>
      <c r="CN131" s="32">
        <f t="shared" si="89"/>
        <v>0</v>
      </c>
    </row>
    <row r="132" spans="1:92" ht="16.350000000000001" customHeight="1" x14ac:dyDescent="0.2">
      <c r="A132" s="3740" t="s">
        <v>165</v>
      </c>
      <c r="B132" s="3741"/>
      <c r="C132" s="3742"/>
      <c r="D132" s="2396">
        <f t="shared" si="73"/>
        <v>0</v>
      </c>
      <c r="E132" s="2264">
        <f t="shared" si="74"/>
        <v>0</v>
      </c>
      <c r="F132" s="2266">
        <f t="shared" si="75"/>
        <v>0</v>
      </c>
      <c r="G132" s="2404"/>
      <c r="H132" s="2406"/>
      <c r="I132" s="2404"/>
      <c r="J132" s="2408"/>
      <c r="K132" s="2404"/>
      <c r="L132" s="2406"/>
      <c r="M132" s="2404"/>
      <c r="N132" s="2406"/>
      <c r="O132" s="2409"/>
      <c r="P132" s="2231"/>
      <c r="Q132" s="2230"/>
      <c r="R132" s="2231"/>
      <c r="S132" s="2230"/>
      <c r="T132" s="2406"/>
      <c r="U132" s="2409"/>
      <c r="V132" s="2231"/>
      <c r="W132" s="2230"/>
      <c r="X132" s="2231"/>
      <c r="Y132" s="2230"/>
      <c r="Z132" s="2231"/>
      <c r="AA132" s="2230"/>
      <c r="AB132" s="2231"/>
      <c r="AC132" s="2230"/>
      <c r="AD132" s="2231"/>
      <c r="AE132" s="2230"/>
      <c r="AF132" s="2231"/>
      <c r="AG132" s="2230"/>
      <c r="AH132" s="2231"/>
      <c r="AI132" s="2230"/>
      <c r="AJ132" s="2231"/>
      <c r="AK132" s="2230"/>
      <c r="AL132" s="2231"/>
      <c r="AM132" s="2230"/>
      <c r="AN132" s="2232"/>
      <c r="AO132" s="2268"/>
      <c r="AP132" s="2410"/>
      <c r="AQ132" s="2407"/>
      <c r="AR132" s="2407"/>
      <c r="AS132" s="2234"/>
      <c r="AT132" s="2268"/>
      <c r="AU132" s="2268"/>
      <c r="AV132" s="2268"/>
      <c r="AW132" s="671" t="str">
        <f t="shared" si="72"/>
        <v/>
      </c>
      <c r="BU132" s="3"/>
      <c r="BV132" s="3"/>
      <c r="BW132" s="4"/>
      <c r="CA132" s="31" t="str">
        <f t="shared" si="76"/>
        <v/>
      </c>
      <c r="CB132" s="31" t="str">
        <f t="shared" si="77"/>
        <v/>
      </c>
      <c r="CC132" s="31" t="str">
        <f t="shared" si="78"/>
        <v/>
      </c>
      <c r="CD132" s="31" t="str">
        <f t="shared" si="79"/>
        <v/>
      </c>
      <c r="CE132" s="31" t="str">
        <f t="shared" si="80"/>
        <v/>
      </c>
      <c r="CF132" s="31" t="str">
        <f t="shared" si="81"/>
        <v/>
      </c>
      <c r="CG132" s="31" t="str">
        <f t="shared" si="82"/>
        <v/>
      </c>
      <c r="CH132" s="32">
        <f t="shared" si="83"/>
        <v>0</v>
      </c>
      <c r="CI132" s="32">
        <f t="shared" si="84"/>
        <v>0</v>
      </c>
      <c r="CJ132" s="32">
        <f t="shared" si="85"/>
        <v>0</v>
      </c>
      <c r="CK132" s="32">
        <f t="shared" si="86"/>
        <v>0</v>
      </c>
      <c r="CL132" s="32">
        <f t="shared" si="87"/>
        <v>0</v>
      </c>
      <c r="CM132" s="32">
        <f t="shared" si="88"/>
        <v>0</v>
      </c>
      <c r="CN132" s="32">
        <f t="shared" si="89"/>
        <v>0</v>
      </c>
    </row>
    <row r="133" spans="1:92" ht="16.350000000000001" customHeight="1" x14ac:dyDescent="0.2">
      <c r="A133" s="3740" t="s">
        <v>166</v>
      </c>
      <c r="B133" s="3741"/>
      <c r="C133" s="3742"/>
      <c r="D133" s="2396">
        <f t="shared" si="73"/>
        <v>0</v>
      </c>
      <c r="E133" s="2264">
        <f t="shared" si="74"/>
        <v>0</v>
      </c>
      <c r="F133" s="2266">
        <f t="shared" si="75"/>
        <v>0</v>
      </c>
      <c r="G133" s="2404"/>
      <c r="H133" s="2406"/>
      <c r="I133" s="2404"/>
      <c r="J133" s="2408"/>
      <c r="K133" s="2404"/>
      <c r="L133" s="2406"/>
      <c r="M133" s="2404"/>
      <c r="N133" s="2406"/>
      <c r="O133" s="2409"/>
      <c r="P133" s="2231"/>
      <c r="Q133" s="2230"/>
      <c r="R133" s="2231"/>
      <c r="S133" s="2230"/>
      <c r="T133" s="2406"/>
      <c r="U133" s="2409"/>
      <c r="V133" s="2231"/>
      <c r="W133" s="2230"/>
      <c r="X133" s="2231"/>
      <c r="Y133" s="2230"/>
      <c r="Z133" s="2231"/>
      <c r="AA133" s="2230"/>
      <c r="AB133" s="2231"/>
      <c r="AC133" s="2230"/>
      <c r="AD133" s="2231"/>
      <c r="AE133" s="2230"/>
      <c r="AF133" s="2231"/>
      <c r="AG133" s="2230"/>
      <c r="AH133" s="2231"/>
      <c r="AI133" s="2230"/>
      <c r="AJ133" s="2231"/>
      <c r="AK133" s="2230"/>
      <c r="AL133" s="2231"/>
      <c r="AM133" s="2230"/>
      <c r="AN133" s="2232"/>
      <c r="AO133" s="2268"/>
      <c r="AP133" s="2410"/>
      <c r="AQ133" s="2407"/>
      <c r="AR133" s="2407"/>
      <c r="AS133" s="2234"/>
      <c r="AT133" s="2268"/>
      <c r="AU133" s="2268"/>
      <c r="AV133" s="2268"/>
      <c r="AW133" s="671" t="str">
        <f t="shared" si="72"/>
        <v/>
      </c>
      <c r="BU133" s="3"/>
      <c r="BV133" s="3"/>
      <c r="BW133" s="4"/>
      <c r="CA133" s="31" t="str">
        <f t="shared" si="76"/>
        <v/>
      </c>
      <c r="CB133" s="31" t="str">
        <f t="shared" si="77"/>
        <v/>
      </c>
      <c r="CC133" s="31" t="str">
        <f t="shared" si="78"/>
        <v/>
      </c>
      <c r="CD133" s="31" t="str">
        <f t="shared" si="79"/>
        <v/>
      </c>
      <c r="CE133" s="31" t="str">
        <f t="shared" si="80"/>
        <v/>
      </c>
      <c r="CF133" s="31" t="str">
        <f t="shared" si="81"/>
        <v/>
      </c>
      <c r="CG133" s="31" t="str">
        <f t="shared" si="82"/>
        <v/>
      </c>
      <c r="CH133" s="32">
        <f t="shared" si="83"/>
        <v>0</v>
      </c>
      <c r="CI133" s="32">
        <f t="shared" si="84"/>
        <v>0</v>
      </c>
      <c r="CJ133" s="32">
        <f t="shared" si="85"/>
        <v>0</v>
      </c>
      <c r="CK133" s="32">
        <f t="shared" si="86"/>
        <v>0</v>
      </c>
      <c r="CL133" s="32">
        <f t="shared" si="87"/>
        <v>0</v>
      </c>
      <c r="CM133" s="32">
        <f t="shared" si="88"/>
        <v>0</v>
      </c>
      <c r="CN133" s="32">
        <f t="shared" si="89"/>
        <v>0</v>
      </c>
    </row>
    <row r="134" spans="1:92" ht="16.350000000000001" customHeight="1" x14ac:dyDescent="0.2">
      <c r="A134" s="3740" t="s">
        <v>167</v>
      </c>
      <c r="B134" s="3741"/>
      <c r="C134" s="3742"/>
      <c r="D134" s="2396">
        <f t="shared" si="73"/>
        <v>0</v>
      </c>
      <c r="E134" s="2264">
        <f t="shared" si="74"/>
        <v>0</v>
      </c>
      <c r="F134" s="2266">
        <f t="shared" si="75"/>
        <v>0</v>
      </c>
      <c r="G134" s="2404"/>
      <c r="H134" s="2406"/>
      <c r="I134" s="2404"/>
      <c r="J134" s="2408"/>
      <c r="K134" s="2404"/>
      <c r="L134" s="2406"/>
      <c r="M134" s="2404"/>
      <c r="N134" s="2406"/>
      <c r="O134" s="2409"/>
      <c r="P134" s="2231"/>
      <c r="Q134" s="2230"/>
      <c r="R134" s="2231"/>
      <c r="S134" s="2230"/>
      <c r="T134" s="2406"/>
      <c r="U134" s="2409"/>
      <c r="V134" s="2231"/>
      <c r="W134" s="2230"/>
      <c r="X134" s="2231"/>
      <c r="Y134" s="2230"/>
      <c r="Z134" s="2231"/>
      <c r="AA134" s="2230"/>
      <c r="AB134" s="2231"/>
      <c r="AC134" s="2230"/>
      <c r="AD134" s="2231"/>
      <c r="AE134" s="2230"/>
      <c r="AF134" s="2231"/>
      <c r="AG134" s="2230"/>
      <c r="AH134" s="2231"/>
      <c r="AI134" s="2230"/>
      <c r="AJ134" s="2231"/>
      <c r="AK134" s="2230"/>
      <c r="AL134" s="2231"/>
      <c r="AM134" s="2230"/>
      <c r="AN134" s="2232"/>
      <c r="AO134" s="2268"/>
      <c r="AP134" s="2410"/>
      <c r="AQ134" s="2407"/>
      <c r="AR134" s="2407"/>
      <c r="AS134" s="2234"/>
      <c r="AT134" s="2268"/>
      <c r="AU134" s="2268"/>
      <c r="AV134" s="2268"/>
      <c r="AW134" s="671" t="str">
        <f t="shared" si="72"/>
        <v/>
      </c>
      <c r="BU134" s="3"/>
      <c r="BV134" s="3"/>
      <c r="BW134" s="4"/>
      <c r="CA134" s="31" t="str">
        <f t="shared" si="76"/>
        <v/>
      </c>
      <c r="CB134" s="31" t="str">
        <f t="shared" si="77"/>
        <v/>
      </c>
      <c r="CC134" s="31" t="str">
        <f t="shared" si="78"/>
        <v/>
      </c>
      <c r="CD134" s="31" t="str">
        <f t="shared" si="79"/>
        <v/>
      </c>
      <c r="CE134" s="31" t="str">
        <f t="shared" si="80"/>
        <v/>
      </c>
      <c r="CF134" s="31" t="str">
        <f t="shared" si="81"/>
        <v/>
      </c>
      <c r="CG134" s="31" t="str">
        <f t="shared" si="82"/>
        <v/>
      </c>
      <c r="CH134" s="32">
        <f t="shared" si="83"/>
        <v>0</v>
      </c>
      <c r="CI134" s="32">
        <f t="shared" si="84"/>
        <v>0</v>
      </c>
      <c r="CJ134" s="32">
        <f t="shared" si="85"/>
        <v>0</v>
      </c>
      <c r="CK134" s="32">
        <f t="shared" si="86"/>
        <v>0</v>
      </c>
      <c r="CL134" s="32">
        <f t="shared" si="87"/>
        <v>0</v>
      </c>
      <c r="CM134" s="32">
        <f t="shared" si="88"/>
        <v>0</v>
      </c>
      <c r="CN134" s="32">
        <f t="shared" si="89"/>
        <v>0</v>
      </c>
    </row>
    <row r="135" spans="1:92" ht="16.350000000000001" customHeight="1" x14ac:dyDescent="0.2">
      <c r="A135" s="3740" t="s">
        <v>168</v>
      </c>
      <c r="B135" s="3741"/>
      <c r="C135" s="3742"/>
      <c r="D135" s="2396">
        <f t="shared" si="73"/>
        <v>0</v>
      </c>
      <c r="E135" s="2264">
        <f t="shared" si="74"/>
        <v>0</v>
      </c>
      <c r="F135" s="2266">
        <f t="shared" si="75"/>
        <v>0</v>
      </c>
      <c r="G135" s="2404"/>
      <c r="H135" s="2406"/>
      <c r="I135" s="2404"/>
      <c r="J135" s="2408"/>
      <c r="K135" s="2404"/>
      <c r="L135" s="2406"/>
      <c r="M135" s="2404"/>
      <c r="N135" s="2406"/>
      <c r="O135" s="2409"/>
      <c r="P135" s="2231"/>
      <c r="Q135" s="2230"/>
      <c r="R135" s="2231"/>
      <c r="S135" s="2230"/>
      <c r="T135" s="2406"/>
      <c r="U135" s="2409"/>
      <c r="V135" s="2231"/>
      <c r="W135" s="2230"/>
      <c r="X135" s="2231"/>
      <c r="Y135" s="2230"/>
      <c r="Z135" s="2231"/>
      <c r="AA135" s="2230"/>
      <c r="AB135" s="2231"/>
      <c r="AC135" s="2230"/>
      <c r="AD135" s="2231"/>
      <c r="AE135" s="2230"/>
      <c r="AF135" s="2231"/>
      <c r="AG135" s="2230"/>
      <c r="AH135" s="2231"/>
      <c r="AI135" s="2230"/>
      <c r="AJ135" s="2231"/>
      <c r="AK135" s="2230"/>
      <c r="AL135" s="2231"/>
      <c r="AM135" s="2230"/>
      <c r="AN135" s="2232"/>
      <c r="AO135" s="2268"/>
      <c r="AP135" s="2410"/>
      <c r="AQ135" s="2407"/>
      <c r="AR135" s="2407"/>
      <c r="AS135" s="2234"/>
      <c r="AT135" s="2268"/>
      <c r="AU135" s="2268"/>
      <c r="AV135" s="2268"/>
      <c r="AW135" s="671" t="str">
        <f t="shared" si="72"/>
        <v/>
      </c>
      <c r="BU135" s="3"/>
      <c r="BV135" s="3"/>
      <c r="BW135" s="4"/>
      <c r="CA135" s="31" t="str">
        <f t="shared" si="76"/>
        <v/>
      </c>
      <c r="CB135" s="31" t="str">
        <f t="shared" si="77"/>
        <v/>
      </c>
      <c r="CC135" s="31" t="str">
        <f t="shared" si="78"/>
        <v/>
      </c>
      <c r="CD135" s="31" t="str">
        <f t="shared" si="79"/>
        <v/>
      </c>
      <c r="CE135" s="31" t="str">
        <f t="shared" si="80"/>
        <v/>
      </c>
      <c r="CF135" s="31" t="str">
        <f t="shared" si="81"/>
        <v/>
      </c>
      <c r="CG135" s="31" t="str">
        <f t="shared" si="82"/>
        <v/>
      </c>
      <c r="CH135" s="32">
        <f t="shared" si="83"/>
        <v>0</v>
      </c>
      <c r="CI135" s="32">
        <f t="shared" si="84"/>
        <v>0</v>
      </c>
      <c r="CJ135" s="32">
        <f t="shared" si="85"/>
        <v>0</v>
      </c>
      <c r="CK135" s="32">
        <f t="shared" si="86"/>
        <v>0</v>
      </c>
      <c r="CL135" s="32">
        <f t="shared" si="87"/>
        <v>0</v>
      </c>
      <c r="CM135" s="32">
        <f t="shared" si="88"/>
        <v>0</v>
      </c>
      <c r="CN135" s="32">
        <f t="shared" si="89"/>
        <v>0</v>
      </c>
    </row>
    <row r="136" spans="1:92" ht="16.350000000000001" customHeight="1" x14ac:dyDescent="0.2">
      <c r="A136" s="3748" t="s">
        <v>169</v>
      </c>
      <c r="B136" s="3748"/>
      <c r="C136" s="3748"/>
      <c r="D136" s="2396">
        <f t="shared" si="73"/>
        <v>0</v>
      </c>
      <c r="E136" s="2264">
        <f t="shared" si="74"/>
        <v>0</v>
      </c>
      <c r="F136" s="2266">
        <f t="shared" si="75"/>
        <v>0</v>
      </c>
      <c r="G136" s="2267"/>
      <c r="H136" s="2231"/>
      <c r="I136" s="2267"/>
      <c r="J136" s="2283"/>
      <c r="K136" s="2267"/>
      <c r="L136" s="2231"/>
      <c r="M136" s="2267"/>
      <c r="N136" s="2231"/>
      <c r="O136" s="2230"/>
      <c r="P136" s="2231"/>
      <c r="Q136" s="2230"/>
      <c r="R136" s="2231"/>
      <c r="S136" s="2230"/>
      <c r="T136" s="2231"/>
      <c r="U136" s="2230"/>
      <c r="V136" s="2231"/>
      <c r="W136" s="2230"/>
      <c r="X136" s="2231"/>
      <c r="Y136" s="2230"/>
      <c r="Z136" s="2231"/>
      <c r="AA136" s="2230"/>
      <c r="AB136" s="2231"/>
      <c r="AC136" s="2230"/>
      <c r="AD136" s="2231"/>
      <c r="AE136" s="2230"/>
      <c r="AF136" s="2231"/>
      <c r="AG136" s="2230"/>
      <c r="AH136" s="2231"/>
      <c r="AI136" s="2230"/>
      <c r="AJ136" s="2231"/>
      <c r="AK136" s="2230"/>
      <c r="AL136" s="2231"/>
      <c r="AM136" s="2230"/>
      <c r="AN136" s="2232"/>
      <c r="AO136" s="2268"/>
      <c r="AP136" s="2268"/>
      <c r="AQ136" s="2234"/>
      <c r="AR136" s="2234"/>
      <c r="AS136" s="2234"/>
      <c r="AT136" s="2268"/>
      <c r="AU136" s="2268"/>
      <c r="AV136" s="2268"/>
      <c r="AW136" s="671" t="str">
        <f t="shared" si="72"/>
        <v/>
      </c>
      <c r="BU136" s="3"/>
      <c r="BV136" s="3"/>
      <c r="BW136" s="4"/>
      <c r="CA136" s="31" t="str">
        <f t="shared" si="76"/>
        <v/>
      </c>
      <c r="CB136" s="31" t="str">
        <f t="shared" si="77"/>
        <v/>
      </c>
      <c r="CC136" s="31" t="str">
        <f t="shared" si="78"/>
        <v/>
      </c>
      <c r="CD136" s="31" t="str">
        <f t="shared" si="79"/>
        <v/>
      </c>
      <c r="CE136" s="31" t="str">
        <f t="shared" si="80"/>
        <v/>
      </c>
      <c r="CF136" s="31" t="str">
        <f t="shared" si="81"/>
        <v/>
      </c>
      <c r="CG136" s="31" t="str">
        <f t="shared" si="82"/>
        <v/>
      </c>
      <c r="CH136" s="32">
        <f t="shared" si="83"/>
        <v>0</v>
      </c>
      <c r="CI136" s="32">
        <f t="shared" si="84"/>
        <v>0</v>
      </c>
      <c r="CJ136" s="32">
        <f t="shared" si="85"/>
        <v>0</v>
      </c>
      <c r="CK136" s="32">
        <f t="shared" si="86"/>
        <v>0</v>
      </c>
      <c r="CL136" s="32">
        <f t="shared" si="87"/>
        <v>0</v>
      </c>
      <c r="CM136" s="32">
        <f t="shared" si="88"/>
        <v>0</v>
      </c>
      <c r="CN136" s="32">
        <f t="shared" si="89"/>
        <v>0</v>
      </c>
    </row>
    <row r="137" spans="1:92" ht="16.350000000000001" customHeight="1" x14ac:dyDescent="0.2">
      <c r="A137" s="3740" t="s">
        <v>170</v>
      </c>
      <c r="B137" s="3741"/>
      <c r="C137" s="3742"/>
      <c r="D137" s="2396">
        <f t="shared" si="73"/>
        <v>0</v>
      </c>
      <c r="E137" s="2264">
        <f t="shared" si="74"/>
        <v>0</v>
      </c>
      <c r="F137" s="2266">
        <f t="shared" si="75"/>
        <v>0</v>
      </c>
      <c r="G137" s="2267"/>
      <c r="H137" s="2231"/>
      <c r="I137" s="2267"/>
      <c r="J137" s="2283"/>
      <c r="K137" s="2267"/>
      <c r="L137" s="2231"/>
      <c r="M137" s="2267"/>
      <c r="N137" s="2231"/>
      <c r="O137" s="2230"/>
      <c r="P137" s="2231"/>
      <c r="Q137" s="2230"/>
      <c r="R137" s="2231"/>
      <c r="S137" s="2230"/>
      <c r="T137" s="2231"/>
      <c r="U137" s="2230"/>
      <c r="V137" s="2231"/>
      <c r="W137" s="2230"/>
      <c r="X137" s="2231"/>
      <c r="Y137" s="2230"/>
      <c r="Z137" s="2231"/>
      <c r="AA137" s="2230"/>
      <c r="AB137" s="2231"/>
      <c r="AC137" s="2230"/>
      <c r="AD137" s="2231"/>
      <c r="AE137" s="2230"/>
      <c r="AF137" s="2231"/>
      <c r="AG137" s="2230"/>
      <c r="AH137" s="2231"/>
      <c r="AI137" s="2230"/>
      <c r="AJ137" s="2231"/>
      <c r="AK137" s="2230"/>
      <c r="AL137" s="2231"/>
      <c r="AM137" s="2230"/>
      <c r="AN137" s="2232"/>
      <c r="AO137" s="2268"/>
      <c r="AP137" s="2268"/>
      <c r="AQ137" s="2234"/>
      <c r="AR137" s="2234"/>
      <c r="AS137" s="2234"/>
      <c r="AT137" s="2268"/>
      <c r="AU137" s="2268"/>
      <c r="AV137" s="2268"/>
      <c r="AW137" s="671" t="str">
        <f t="shared" si="72"/>
        <v/>
      </c>
      <c r="BU137" s="3"/>
      <c r="BV137" s="3"/>
      <c r="BW137" s="4"/>
      <c r="CA137" s="31" t="str">
        <f t="shared" si="76"/>
        <v/>
      </c>
      <c r="CB137" s="31" t="str">
        <f t="shared" si="77"/>
        <v/>
      </c>
      <c r="CC137" s="31" t="str">
        <f t="shared" si="78"/>
        <v/>
      </c>
      <c r="CD137" s="31" t="str">
        <f t="shared" si="79"/>
        <v/>
      </c>
      <c r="CE137" s="31" t="str">
        <f t="shared" si="80"/>
        <v/>
      </c>
      <c r="CF137" s="31" t="str">
        <f t="shared" si="81"/>
        <v/>
      </c>
      <c r="CG137" s="31" t="str">
        <f t="shared" si="82"/>
        <v/>
      </c>
      <c r="CH137" s="32">
        <f t="shared" si="83"/>
        <v>0</v>
      </c>
      <c r="CI137" s="32">
        <f t="shared" si="84"/>
        <v>0</v>
      </c>
      <c r="CJ137" s="32">
        <f t="shared" si="85"/>
        <v>0</v>
      </c>
      <c r="CK137" s="32">
        <f t="shared" si="86"/>
        <v>0</v>
      </c>
      <c r="CL137" s="32">
        <f t="shared" si="87"/>
        <v>0</v>
      </c>
      <c r="CM137" s="32">
        <f t="shared" si="88"/>
        <v>0</v>
      </c>
      <c r="CN137" s="32">
        <f t="shared" si="89"/>
        <v>0</v>
      </c>
    </row>
    <row r="138" spans="1:92" ht="16.350000000000001" customHeight="1" x14ac:dyDescent="0.2">
      <c r="A138" s="3740" t="s">
        <v>171</v>
      </c>
      <c r="B138" s="3741"/>
      <c r="C138" s="3742"/>
      <c r="D138" s="2396">
        <f t="shared" si="73"/>
        <v>0</v>
      </c>
      <c r="E138" s="2264">
        <f t="shared" si="74"/>
        <v>0</v>
      </c>
      <c r="F138" s="2266">
        <f t="shared" si="75"/>
        <v>0</v>
      </c>
      <c r="G138" s="2411"/>
      <c r="H138" s="2412"/>
      <c r="I138" s="2411"/>
      <c r="J138" s="2413"/>
      <c r="K138" s="2411"/>
      <c r="L138" s="2231"/>
      <c r="M138" s="2267"/>
      <c r="N138" s="2231"/>
      <c r="O138" s="2230"/>
      <c r="P138" s="2231"/>
      <c r="Q138" s="2230"/>
      <c r="R138" s="2231"/>
      <c r="S138" s="2230"/>
      <c r="T138" s="2231"/>
      <c r="U138" s="2230"/>
      <c r="V138" s="2231"/>
      <c r="W138" s="2230"/>
      <c r="X138" s="2231"/>
      <c r="Y138" s="2230"/>
      <c r="Z138" s="2231"/>
      <c r="AA138" s="2230"/>
      <c r="AB138" s="2231"/>
      <c r="AC138" s="2230"/>
      <c r="AD138" s="2231"/>
      <c r="AE138" s="2230"/>
      <c r="AF138" s="2231"/>
      <c r="AG138" s="2230"/>
      <c r="AH138" s="2231"/>
      <c r="AI138" s="2230"/>
      <c r="AJ138" s="2231"/>
      <c r="AK138" s="2230"/>
      <c r="AL138" s="2231"/>
      <c r="AM138" s="2230"/>
      <c r="AN138" s="2232"/>
      <c r="AO138" s="2268"/>
      <c r="AP138" s="2414"/>
      <c r="AQ138" s="2234"/>
      <c r="AR138" s="2234"/>
      <c r="AS138" s="2236"/>
      <c r="AT138" s="2268"/>
      <c r="AU138" s="2268"/>
      <c r="AV138" s="2268"/>
      <c r="AW138" s="671" t="str">
        <f t="shared" si="72"/>
        <v/>
      </c>
      <c r="BU138" s="3"/>
      <c r="BV138" s="3"/>
      <c r="BW138" s="4"/>
      <c r="CA138" s="31" t="str">
        <f t="shared" si="76"/>
        <v/>
      </c>
      <c r="CB138" s="31" t="str">
        <f t="shared" si="77"/>
        <v/>
      </c>
      <c r="CC138" s="31" t="str">
        <f t="shared" si="78"/>
        <v/>
      </c>
      <c r="CD138" s="31" t="str">
        <f t="shared" si="79"/>
        <v/>
      </c>
      <c r="CE138" s="31" t="str">
        <f t="shared" si="80"/>
        <v/>
      </c>
      <c r="CF138" s="31" t="str">
        <f t="shared" si="81"/>
        <v/>
      </c>
      <c r="CG138" s="31" t="str">
        <f t="shared" si="82"/>
        <v/>
      </c>
      <c r="CH138" s="32">
        <f t="shared" si="83"/>
        <v>0</v>
      </c>
      <c r="CI138" s="32">
        <f t="shared" si="84"/>
        <v>0</v>
      </c>
      <c r="CJ138" s="32">
        <f t="shared" si="85"/>
        <v>0</v>
      </c>
      <c r="CK138" s="32">
        <f t="shared" si="86"/>
        <v>0</v>
      </c>
      <c r="CL138" s="32">
        <f t="shared" si="87"/>
        <v>0</v>
      </c>
      <c r="CM138" s="32">
        <f t="shared" si="88"/>
        <v>0</v>
      </c>
      <c r="CN138" s="32">
        <f t="shared" si="89"/>
        <v>0</v>
      </c>
    </row>
    <row r="139" spans="1:92" ht="16.350000000000001" customHeight="1" x14ac:dyDescent="0.2">
      <c r="A139" s="3740" t="s">
        <v>172</v>
      </c>
      <c r="B139" s="3741"/>
      <c r="C139" s="3742"/>
      <c r="D139" s="2396">
        <f t="shared" si="73"/>
        <v>0</v>
      </c>
      <c r="E139" s="2264">
        <f t="shared" si="74"/>
        <v>0</v>
      </c>
      <c r="F139" s="2266">
        <f t="shared" si="75"/>
        <v>0</v>
      </c>
      <c r="G139" s="2411"/>
      <c r="H139" s="2412"/>
      <c r="I139" s="2411"/>
      <c r="J139" s="2413"/>
      <c r="K139" s="2411"/>
      <c r="L139" s="2231"/>
      <c r="M139" s="2267"/>
      <c r="N139" s="2231"/>
      <c r="O139" s="2230"/>
      <c r="P139" s="2231"/>
      <c r="Q139" s="2230"/>
      <c r="R139" s="2231"/>
      <c r="S139" s="2230"/>
      <c r="T139" s="2231"/>
      <c r="U139" s="2230"/>
      <c r="V139" s="2231"/>
      <c r="W139" s="2230"/>
      <c r="X139" s="2231"/>
      <c r="Y139" s="2230"/>
      <c r="Z139" s="2231"/>
      <c r="AA139" s="2230"/>
      <c r="AB139" s="2231"/>
      <c r="AC139" s="2230"/>
      <c r="AD139" s="2231"/>
      <c r="AE139" s="2230"/>
      <c r="AF139" s="2231"/>
      <c r="AG139" s="2230"/>
      <c r="AH139" s="2231"/>
      <c r="AI139" s="2230"/>
      <c r="AJ139" s="2231"/>
      <c r="AK139" s="2230"/>
      <c r="AL139" s="2231"/>
      <c r="AM139" s="2230"/>
      <c r="AN139" s="2232"/>
      <c r="AO139" s="2268"/>
      <c r="AP139" s="2414"/>
      <c r="AQ139" s="2234"/>
      <c r="AR139" s="2234"/>
      <c r="AS139" s="2236"/>
      <c r="AT139" s="2268"/>
      <c r="AU139" s="2268"/>
      <c r="AV139" s="2268"/>
      <c r="AW139" s="671" t="str">
        <f t="shared" si="72"/>
        <v/>
      </c>
      <c r="BU139" s="3"/>
      <c r="BV139" s="3"/>
      <c r="BW139" s="4"/>
      <c r="CA139" s="31" t="str">
        <f t="shared" si="76"/>
        <v/>
      </c>
      <c r="CB139" s="31" t="str">
        <f t="shared" si="77"/>
        <v/>
      </c>
      <c r="CC139" s="31" t="str">
        <f t="shared" si="78"/>
        <v/>
      </c>
      <c r="CD139" s="31" t="str">
        <f t="shared" si="79"/>
        <v/>
      </c>
      <c r="CE139" s="31" t="str">
        <f t="shared" si="80"/>
        <v/>
      </c>
      <c r="CF139" s="31" t="str">
        <f t="shared" si="81"/>
        <v/>
      </c>
      <c r="CG139" s="31" t="str">
        <f t="shared" si="82"/>
        <v/>
      </c>
      <c r="CH139" s="32">
        <f t="shared" si="83"/>
        <v>0</v>
      </c>
      <c r="CI139" s="32">
        <f t="shared" si="84"/>
        <v>0</v>
      </c>
      <c r="CJ139" s="32">
        <f t="shared" si="85"/>
        <v>0</v>
      </c>
      <c r="CK139" s="32">
        <f t="shared" si="86"/>
        <v>0</v>
      </c>
      <c r="CL139" s="32">
        <f t="shared" si="87"/>
        <v>0</v>
      </c>
      <c r="CM139" s="32">
        <f t="shared" si="88"/>
        <v>0</v>
      </c>
      <c r="CN139" s="32">
        <f t="shared" si="89"/>
        <v>0</v>
      </c>
    </row>
    <row r="140" spans="1:92" ht="16.350000000000001" customHeight="1" x14ac:dyDescent="0.2">
      <c r="A140" s="3740" t="s">
        <v>173</v>
      </c>
      <c r="B140" s="3741"/>
      <c r="C140" s="3742"/>
      <c r="D140" s="2396">
        <f t="shared" si="73"/>
        <v>0</v>
      </c>
      <c r="E140" s="2264">
        <f t="shared" si="74"/>
        <v>0</v>
      </c>
      <c r="F140" s="2266">
        <f t="shared" si="75"/>
        <v>0</v>
      </c>
      <c r="G140" s="2411"/>
      <c r="H140" s="2412"/>
      <c r="I140" s="2411"/>
      <c r="J140" s="2413"/>
      <c r="K140" s="2411"/>
      <c r="L140" s="2231"/>
      <c r="M140" s="2267"/>
      <c r="N140" s="2231"/>
      <c r="O140" s="2230"/>
      <c r="P140" s="2231"/>
      <c r="Q140" s="2230"/>
      <c r="R140" s="2231"/>
      <c r="S140" s="2230"/>
      <c r="T140" s="2231"/>
      <c r="U140" s="2230"/>
      <c r="V140" s="2231"/>
      <c r="W140" s="2230"/>
      <c r="X140" s="2231"/>
      <c r="Y140" s="2230"/>
      <c r="Z140" s="2231"/>
      <c r="AA140" s="2230"/>
      <c r="AB140" s="2231"/>
      <c r="AC140" s="2230"/>
      <c r="AD140" s="2231"/>
      <c r="AE140" s="2230"/>
      <c r="AF140" s="2231"/>
      <c r="AG140" s="2230"/>
      <c r="AH140" s="2231"/>
      <c r="AI140" s="2230"/>
      <c r="AJ140" s="2231"/>
      <c r="AK140" s="2230"/>
      <c r="AL140" s="2231"/>
      <c r="AM140" s="2230"/>
      <c r="AN140" s="2232"/>
      <c r="AO140" s="2268"/>
      <c r="AP140" s="2414"/>
      <c r="AQ140" s="2234"/>
      <c r="AR140" s="2234"/>
      <c r="AS140" s="2236"/>
      <c r="AT140" s="2268"/>
      <c r="AU140" s="2268"/>
      <c r="AV140" s="2268"/>
      <c r="AW140" s="671" t="str">
        <f t="shared" si="72"/>
        <v/>
      </c>
      <c r="BU140" s="3"/>
      <c r="BV140" s="3"/>
      <c r="BW140" s="4"/>
      <c r="CA140" s="31" t="str">
        <f t="shared" si="76"/>
        <v/>
      </c>
      <c r="CB140" s="31" t="str">
        <f t="shared" si="77"/>
        <v/>
      </c>
      <c r="CC140" s="31" t="str">
        <f t="shared" si="78"/>
        <v/>
      </c>
      <c r="CD140" s="31" t="str">
        <f t="shared" si="79"/>
        <v/>
      </c>
      <c r="CE140" s="31" t="str">
        <f t="shared" si="80"/>
        <v/>
      </c>
      <c r="CF140" s="31" t="str">
        <f t="shared" si="81"/>
        <v/>
      </c>
      <c r="CG140" s="31" t="str">
        <f t="shared" si="82"/>
        <v/>
      </c>
      <c r="CH140" s="32">
        <f t="shared" si="83"/>
        <v>0</v>
      </c>
      <c r="CI140" s="32">
        <f t="shared" si="84"/>
        <v>0</v>
      </c>
      <c r="CJ140" s="32">
        <f t="shared" si="85"/>
        <v>0</v>
      </c>
      <c r="CK140" s="32">
        <f t="shared" si="86"/>
        <v>0</v>
      </c>
      <c r="CL140" s="32">
        <f t="shared" si="87"/>
        <v>0</v>
      </c>
      <c r="CM140" s="32">
        <f t="shared" si="88"/>
        <v>0</v>
      </c>
      <c r="CN140" s="32">
        <f t="shared" si="89"/>
        <v>0</v>
      </c>
    </row>
    <row r="141" spans="1:92" ht="16.350000000000001" customHeight="1" x14ac:dyDescent="0.2">
      <c r="A141" s="3740" t="s">
        <v>174</v>
      </c>
      <c r="B141" s="3741"/>
      <c r="C141" s="3742"/>
      <c r="D141" s="2396">
        <f t="shared" si="73"/>
        <v>0</v>
      </c>
      <c r="E141" s="2264">
        <f t="shared" si="74"/>
        <v>0</v>
      </c>
      <c r="F141" s="2266">
        <f t="shared" si="75"/>
        <v>0</v>
      </c>
      <c r="G141" s="2411"/>
      <c r="H141" s="2412"/>
      <c r="I141" s="2411"/>
      <c r="J141" s="2413"/>
      <c r="K141" s="2411"/>
      <c r="L141" s="2231"/>
      <c r="M141" s="2267"/>
      <c r="N141" s="2231"/>
      <c r="O141" s="2230"/>
      <c r="P141" s="2231"/>
      <c r="Q141" s="2230"/>
      <c r="R141" s="2231"/>
      <c r="S141" s="2230"/>
      <c r="T141" s="2231"/>
      <c r="U141" s="2230"/>
      <c r="V141" s="2231"/>
      <c r="W141" s="2230"/>
      <c r="X141" s="2231"/>
      <c r="Y141" s="2230"/>
      <c r="Z141" s="2231"/>
      <c r="AA141" s="2230"/>
      <c r="AB141" s="2231"/>
      <c r="AC141" s="2230"/>
      <c r="AD141" s="2231"/>
      <c r="AE141" s="2230"/>
      <c r="AF141" s="2231"/>
      <c r="AG141" s="2230"/>
      <c r="AH141" s="2231"/>
      <c r="AI141" s="2230"/>
      <c r="AJ141" s="2231"/>
      <c r="AK141" s="2230"/>
      <c r="AL141" s="2231"/>
      <c r="AM141" s="2230"/>
      <c r="AN141" s="2232"/>
      <c r="AO141" s="2268"/>
      <c r="AP141" s="2414"/>
      <c r="AQ141" s="2234"/>
      <c r="AR141" s="2234"/>
      <c r="AS141" s="2236"/>
      <c r="AT141" s="2268"/>
      <c r="AU141" s="2268"/>
      <c r="AV141" s="2268"/>
      <c r="AW141" s="671" t="str">
        <f t="shared" si="72"/>
        <v/>
      </c>
      <c r="BU141" s="3"/>
      <c r="BV141" s="3"/>
      <c r="BW141" s="4"/>
      <c r="CA141" s="31" t="str">
        <f t="shared" si="76"/>
        <v/>
      </c>
      <c r="CB141" s="31" t="str">
        <f t="shared" si="77"/>
        <v/>
      </c>
      <c r="CC141" s="31" t="str">
        <f t="shared" si="78"/>
        <v/>
      </c>
      <c r="CD141" s="31" t="str">
        <f t="shared" si="79"/>
        <v/>
      </c>
      <c r="CE141" s="31" t="str">
        <f t="shared" si="80"/>
        <v/>
      </c>
      <c r="CF141" s="31" t="str">
        <f t="shared" si="81"/>
        <v/>
      </c>
      <c r="CG141" s="31" t="str">
        <f t="shared" si="82"/>
        <v/>
      </c>
      <c r="CH141" s="32">
        <f t="shared" si="83"/>
        <v>0</v>
      </c>
      <c r="CI141" s="32">
        <f t="shared" si="84"/>
        <v>0</v>
      </c>
      <c r="CJ141" s="32">
        <f t="shared" si="85"/>
        <v>0</v>
      </c>
      <c r="CK141" s="32">
        <f t="shared" si="86"/>
        <v>0</v>
      </c>
      <c r="CL141" s="32">
        <f t="shared" si="87"/>
        <v>0</v>
      </c>
      <c r="CM141" s="32">
        <f t="shared" si="88"/>
        <v>0</v>
      </c>
      <c r="CN141" s="32">
        <f t="shared" si="89"/>
        <v>0</v>
      </c>
    </row>
    <row r="142" spans="1:92" ht="16.350000000000001" customHeight="1" x14ac:dyDescent="0.2">
      <c r="A142" s="3740" t="s">
        <v>175</v>
      </c>
      <c r="B142" s="3741"/>
      <c r="C142" s="3742"/>
      <c r="D142" s="2396">
        <f t="shared" si="73"/>
        <v>0</v>
      </c>
      <c r="E142" s="2264">
        <f t="shared" si="74"/>
        <v>0</v>
      </c>
      <c r="F142" s="2266">
        <f t="shared" si="75"/>
        <v>0</v>
      </c>
      <c r="G142" s="2411"/>
      <c r="H142" s="2412"/>
      <c r="I142" s="2411"/>
      <c r="J142" s="2413"/>
      <c r="K142" s="2411"/>
      <c r="L142" s="2231"/>
      <c r="M142" s="2267"/>
      <c r="N142" s="2231"/>
      <c r="O142" s="2230"/>
      <c r="P142" s="2231"/>
      <c r="Q142" s="2230"/>
      <c r="R142" s="2231"/>
      <c r="S142" s="2230"/>
      <c r="T142" s="2231"/>
      <c r="U142" s="2230"/>
      <c r="V142" s="2231"/>
      <c r="W142" s="2230"/>
      <c r="X142" s="2231"/>
      <c r="Y142" s="2230"/>
      <c r="Z142" s="2231"/>
      <c r="AA142" s="2230"/>
      <c r="AB142" s="2231"/>
      <c r="AC142" s="2230"/>
      <c r="AD142" s="2231"/>
      <c r="AE142" s="2230"/>
      <c r="AF142" s="2231"/>
      <c r="AG142" s="2230"/>
      <c r="AH142" s="2231"/>
      <c r="AI142" s="2230"/>
      <c r="AJ142" s="2231"/>
      <c r="AK142" s="2230"/>
      <c r="AL142" s="2231"/>
      <c r="AM142" s="2230"/>
      <c r="AN142" s="2232"/>
      <c r="AO142" s="2268"/>
      <c r="AP142" s="2414"/>
      <c r="AQ142" s="2234"/>
      <c r="AR142" s="2234"/>
      <c r="AS142" s="2236"/>
      <c r="AT142" s="2268"/>
      <c r="AU142" s="2268"/>
      <c r="AV142" s="2268"/>
      <c r="AW142" s="671" t="str">
        <f t="shared" si="72"/>
        <v/>
      </c>
      <c r="BU142" s="3"/>
      <c r="BV142" s="3"/>
      <c r="BW142" s="4"/>
      <c r="CA142" s="31" t="str">
        <f t="shared" si="76"/>
        <v/>
      </c>
      <c r="CB142" s="31" t="str">
        <f t="shared" si="77"/>
        <v/>
      </c>
      <c r="CC142" s="31" t="str">
        <f t="shared" si="78"/>
        <v/>
      </c>
      <c r="CD142" s="31" t="str">
        <f t="shared" si="79"/>
        <v/>
      </c>
      <c r="CE142" s="31" t="str">
        <f t="shared" si="80"/>
        <v/>
      </c>
      <c r="CF142" s="31" t="str">
        <f t="shared" si="81"/>
        <v/>
      </c>
      <c r="CG142" s="31" t="str">
        <f t="shared" si="82"/>
        <v/>
      </c>
      <c r="CH142" s="32">
        <f t="shared" si="83"/>
        <v>0</v>
      </c>
      <c r="CI142" s="32">
        <f t="shared" si="84"/>
        <v>0</v>
      </c>
      <c r="CJ142" s="32">
        <f t="shared" si="85"/>
        <v>0</v>
      </c>
      <c r="CK142" s="32">
        <f t="shared" si="86"/>
        <v>0</v>
      </c>
      <c r="CL142" s="32">
        <f t="shared" si="87"/>
        <v>0</v>
      </c>
      <c r="CM142" s="32">
        <f t="shared" si="88"/>
        <v>0</v>
      </c>
      <c r="CN142" s="32">
        <f t="shared" si="89"/>
        <v>0</v>
      </c>
    </row>
    <row r="143" spans="1:92" ht="16.350000000000001" customHeight="1" x14ac:dyDescent="0.2">
      <c r="A143" s="3740" t="s">
        <v>176</v>
      </c>
      <c r="B143" s="3741"/>
      <c r="C143" s="3742"/>
      <c r="D143" s="2396">
        <f t="shared" si="73"/>
        <v>0</v>
      </c>
      <c r="E143" s="2264">
        <f t="shared" si="74"/>
        <v>0</v>
      </c>
      <c r="F143" s="2266">
        <f t="shared" si="75"/>
        <v>0</v>
      </c>
      <c r="G143" s="2404"/>
      <c r="H143" s="2406"/>
      <c r="I143" s="2404"/>
      <c r="J143" s="2283"/>
      <c r="K143" s="2267"/>
      <c r="L143" s="2231"/>
      <c r="M143" s="2267"/>
      <c r="N143" s="2231"/>
      <c r="O143" s="2230"/>
      <c r="P143" s="2231"/>
      <c r="Q143" s="2230"/>
      <c r="R143" s="2231"/>
      <c r="S143" s="2230"/>
      <c r="T143" s="2231"/>
      <c r="U143" s="2230"/>
      <c r="V143" s="2231"/>
      <c r="W143" s="2230"/>
      <c r="X143" s="2231"/>
      <c r="Y143" s="2230"/>
      <c r="Z143" s="2231"/>
      <c r="AA143" s="2230"/>
      <c r="AB143" s="2231"/>
      <c r="AC143" s="2230"/>
      <c r="AD143" s="2231"/>
      <c r="AE143" s="2230"/>
      <c r="AF143" s="2231"/>
      <c r="AG143" s="2230"/>
      <c r="AH143" s="2231"/>
      <c r="AI143" s="2230"/>
      <c r="AJ143" s="2231"/>
      <c r="AK143" s="2230"/>
      <c r="AL143" s="2231"/>
      <c r="AM143" s="2230"/>
      <c r="AN143" s="2232"/>
      <c r="AO143" s="2268"/>
      <c r="AP143" s="2268"/>
      <c r="AQ143" s="2234"/>
      <c r="AR143" s="2234"/>
      <c r="AS143" s="2234"/>
      <c r="AT143" s="2268"/>
      <c r="AU143" s="2268"/>
      <c r="AV143" s="2268"/>
      <c r="AW143" s="671" t="str">
        <f t="shared" si="72"/>
        <v/>
      </c>
      <c r="BU143" s="3"/>
      <c r="BV143" s="3"/>
      <c r="BW143" s="4"/>
      <c r="CA143" s="31" t="str">
        <f t="shared" si="76"/>
        <v/>
      </c>
      <c r="CB143" s="31" t="str">
        <f t="shared" si="77"/>
        <v/>
      </c>
      <c r="CC143" s="31" t="str">
        <f t="shared" si="78"/>
        <v/>
      </c>
      <c r="CD143" s="31" t="str">
        <f t="shared" si="79"/>
        <v/>
      </c>
      <c r="CE143" s="31" t="str">
        <f t="shared" si="80"/>
        <v/>
      </c>
      <c r="CF143" s="31" t="str">
        <f t="shared" si="81"/>
        <v/>
      </c>
      <c r="CG143" s="31" t="str">
        <f t="shared" si="82"/>
        <v/>
      </c>
      <c r="CH143" s="32">
        <f t="shared" si="83"/>
        <v>0</v>
      </c>
      <c r="CI143" s="32">
        <f t="shared" si="84"/>
        <v>0</v>
      </c>
      <c r="CJ143" s="32">
        <f t="shared" si="85"/>
        <v>0</v>
      </c>
      <c r="CK143" s="32">
        <f t="shared" si="86"/>
        <v>0</v>
      </c>
      <c r="CL143" s="32">
        <f t="shared" si="87"/>
        <v>0</v>
      </c>
      <c r="CM143" s="32">
        <f t="shared" si="88"/>
        <v>0</v>
      </c>
      <c r="CN143" s="32">
        <f t="shared" si="89"/>
        <v>0</v>
      </c>
    </row>
    <row r="144" spans="1:92" ht="16.350000000000001" customHeight="1" x14ac:dyDescent="0.2">
      <c r="A144" s="3745" t="s">
        <v>177</v>
      </c>
      <c r="B144" s="3746"/>
      <c r="C144" s="3747"/>
      <c r="D144" s="2415">
        <f t="shared" si="73"/>
        <v>0</v>
      </c>
      <c r="E144" s="2269">
        <f t="shared" si="74"/>
        <v>0</v>
      </c>
      <c r="F144" s="2271">
        <f t="shared" si="75"/>
        <v>0</v>
      </c>
      <c r="G144" s="255"/>
      <c r="H144" s="649"/>
      <c r="I144" s="255"/>
      <c r="J144" s="663"/>
      <c r="K144" s="256"/>
      <c r="L144" s="2240"/>
      <c r="M144" s="2272"/>
      <c r="N144" s="2240"/>
      <c r="O144" s="2239"/>
      <c r="P144" s="2240"/>
      <c r="Q144" s="2239"/>
      <c r="R144" s="2240"/>
      <c r="S144" s="2239"/>
      <c r="T144" s="2240"/>
      <c r="U144" s="2239"/>
      <c r="V144" s="2240"/>
      <c r="W144" s="2239"/>
      <c r="X144" s="2240"/>
      <c r="Y144" s="2239"/>
      <c r="Z144" s="2240"/>
      <c r="AA144" s="2239"/>
      <c r="AB144" s="2240"/>
      <c r="AC144" s="2239"/>
      <c r="AD144" s="2240"/>
      <c r="AE144" s="2239"/>
      <c r="AF144" s="2240"/>
      <c r="AG144" s="2239"/>
      <c r="AH144" s="2240"/>
      <c r="AI144" s="2239"/>
      <c r="AJ144" s="2240"/>
      <c r="AK144" s="2239"/>
      <c r="AL144" s="2240"/>
      <c r="AM144" s="2239"/>
      <c r="AN144" s="2241"/>
      <c r="AO144" s="2273"/>
      <c r="AP144" s="2268"/>
      <c r="AQ144" s="2234"/>
      <c r="AR144" s="2234"/>
      <c r="AS144" s="2234"/>
      <c r="AT144" s="2268"/>
      <c r="AU144" s="77"/>
      <c r="AV144" s="77"/>
      <c r="AW144" s="671" t="str">
        <f t="shared" si="72"/>
        <v/>
      </c>
      <c r="BU144" s="3"/>
      <c r="BV144" s="3"/>
      <c r="BW144" s="4"/>
      <c r="CA144" s="31" t="str">
        <f t="shared" si="76"/>
        <v/>
      </c>
      <c r="CB144" s="31" t="str">
        <f t="shared" si="77"/>
        <v/>
      </c>
      <c r="CC144" s="31" t="str">
        <f t="shared" si="78"/>
        <v/>
      </c>
      <c r="CD144" s="31" t="str">
        <f t="shared" si="79"/>
        <v/>
      </c>
      <c r="CE144" s="31" t="str">
        <f t="shared" si="80"/>
        <v/>
      </c>
      <c r="CF144" s="31" t="str">
        <f t="shared" si="81"/>
        <v/>
      </c>
      <c r="CG144" s="31" t="str">
        <f t="shared" si="82"/>
        <v/>
      </c>
      <c r="CH144" s="32">
        <f t="shared" si="83"/>
        <v>0</v>
      </c>
      <c r="CI144" s="32">
        <f t="shared" si="84"/>
        <v>0</v>
      </c>
      <c r="CJ144" s="32">
        <f t="shared" si="85"/>
        <v>0</v>
      </c>
      <c r="CK144" s="32">
        <f t="shared" si="86"/>
        <v>0</v>
      </c>
      <c r="CL144" s="32">
        <f t="shared" si="87"/>
        <v>0</v>
      </c>
      <c r="CM144" s="32">
        <f t="shared" si="88"/>
        <v>0</v>
      </c>
      <c r="CN144" s="32">
        <f t="shared" si="89"/>
        <v>0</v>
      </c>
    </row>
    <row r="145" spans="1:92" ht="16.350000000000001" customHeight="1" x14ac:dyDescent="0.2">
      <c r="A145" s="4001" t="s">
        <v>4</v>
      </c>
      <c r="B145" s="3653"/>
      <c r="C145" s="3654"/>
      <c r="D145" s="2578">
        <f t="shared" si="73"/>
        <v>362</v>
      </c>
      <c r="E145" s="2056">
        <f t="shared" si="74"/>
        <v>125</v>
      </c>
      <c r="F145" s="2820">
        <f t="shared" si="75"/>
        <v>237</v>
      </c>
      <c r="G145" s="2578">
        <f t="shared" ref="G145:AN145" si="92">SUM(G91:G144)</f>
        <v>2</v>
      </c>
      <c r="H145" s="2057">
        <f t="shared" si="92"/>
        <v>1</v>
      </c>
      <c r="I145" s="2578">
        <f t="shared" si="92"/>
        <v>0</v>
      </c>
      <c r="J145" s="2058">
        <f t="shared" si="92"/>
        <v>0</v>
      </c>
      <c r="K145" s="2578">
        <f t="shared" si="92"/>
        <v>1</v>
      </c>
      <c r="L145" s="2057">
        <f t="shared" si="92"/>
        <v>1</v>
      </c>
      <c r="M145" s="2821">
        <f t="shared" si="92"/>
        <v>0</v>
      </c>
      <c r="N145" s="2060">
        <f t="shared" si="92"/>
        <v>0</v>
      </c>
      <c r="O145" s="2061">
        <f t="shared" si="92"/>
        <v>2</v>
      </c>
      <c r="P145" s="2060">
        <f t="shared" si="92"/>
        <v>1</v>
      </c>
      <c r="Q145" s="2061">
        <f t="shared" si="92"/>
        <v>2</v>
      </c>
      <c r="R145" s="2060">
        <f t="shared" si="92"/>
        <v>1</v>
      </c>
      <c r="S145" s="2061">
        <f t="shared" si="92"/>
        <v>2</v>
      </c>
      <c r="T145" s="2060">
        <f t="shared" si="92"/>
        <v>2</v>
      </c>
      <c r="U145" s="2061">
        <f t="shared" si="92"/>
        <v>4</v>
      </c>
      <c r="V145" s="2060">
        <f t="shared" si="92"/>
        <v>8</v>
      </c>
      <c r="W145" s="2061">
        <f t="shared" si="92"/>
        <v>18</v>
      </c>
      <c r="X145" s="2060">
        <f t="shared" si="92"/>
        <v>11</v>
      </c>
      <c r="Y145" s="2061">
        <f t="shared" si="92"/>
        <v>14</v>
      </c>
      <c r="Z145" s="2060">
        <f t="shared" si="92"/>
        <v>44</v>
      </c>
      <c r="AA145" s="2061">
        <f t="shared" si="92"/>
        <v>9</v>
      </c>
      <c r="AB145" s="2060">
        <f t="shared" si="92"/>
        <v>5</v>
      </c>
      <c r="AC145" s="2061">
        <f t="shared" si="92"/>
        <v>1</v>
      </c>
      <c r="AD145" s="2060">
        <f t="shared" si="92"/>
        <v>25</v>
      </c>
      <c r="AE145" s="2061">
        <f t="shared" si="92"/>
        <v>7</v>
      </c>
      <c r="AF145" s="2060">
        <f t="shared" si="92"/>
        <v>22</v>
      </c>
      <c r="AG145" s="2061">
        <f t="shared" si="92"/>
        <v>20</v>
      </c>
      <c r="AH145" s="2060">
        <f t="shared" si="92"/>
        <v>59</v>
      </c>
      <c r="AI145" s="2061">
        <f t="shared" si="92"/>
        <v>9</v>
      </c>
      <c r="AJ145" s="2060">
        <f t="shared" si="92"/>
        <v>16</v>
      </c>
      <c r="AK145" s="2061">
        <f t="shared" si="92"/>
        <v>22</v>
      </c>
      <c r="AL145" s="2060">
        <f t="shared" si="92"/>
        <v>30</v>
      </c>
      <c r="AM145" s="2061">
        <f t="shared" si="92"/>
        <v>12</v>
      </c>
      <c r="AN145" s="2062">
        <f t="shared" si="92"/>
        <v>11</v>
      </c>
      <c r="AO145" s="2822">
        <f>SUM(AO91:AO144)</f>
        <v>0</v>
      </c>
      <c r="AP145" s="2823">
        <f>SUM(AP91:AP144)</f>
        <v>1</v>
      </c>
      <c r="AQ145" s="2823">
        <f>SUM(AQ91:AQ144)</f>
        <v>337</v>
      </c>
      <c r="AR145" s="2823">
        <f>SUM(AR91:AR144)</f>
        <v>0</v>
      </c>
      <c r="AS145" s="2823">
        <f t="shared" ref="AS145:AV145" si="93">SUM(AS91:AS144)</f>
        <v>0</v>
      </c>
      <c r="AT145" s="2823">
        <f t="shared" si="93"/>
        <v>0</v>
      </c>
      <c r="AU145" s="2823">
        <f t="shared" si="93"/>
        <v>0</v>
      </c>
      <c r="AV145" s="2823">
        <f t="shared" si="93"/>
        <v>0</v>
      </c>
      <c r="BU145" s="3"/>
      <c r="BV145" s="3"/>
      <c r="BW145" s="4"/>
      <c r="CA145" s="31"/>
      <c r="CB145" s="31"/>
      <c r="CC145" s="31"/>
      <c r="CD145" s="31"/>
      <c r="CE145" s="31"/>
      <c r="CF145" s="31"/>
      <c r="CG145" s="31"/>
      <c r="CH145" s="32"/>
      <c r="CI145" s="32"/>
      <c r="CJ145" s="32"/>
      <c r="CK145" s="32"/>
      <c r="CL145" s="32"/>
      <c r="CM145" s="32"/>
      <c r="CN145" s="32"/>
    </row>
    <row r="146" spans="1:92" ht="24" customHeight="1" x14ac:dyDescent="0.2">
      <c r="A146" s="237" t="s">
        <v>178</v>
      </c>
      <c r="B146" s="232"/>
      <c r="C146" s="232"/>
      <c r="BW146" s="3"/>
      <c r="BX146" s="3"/>
      <c r="CH146" s="14"/>
      <c r="CI146" s="14"/>
      <c r="CJ146" s="14"/>
      <c r="CK146" s="14"/>
      <c r="CL146" s="14"/>
      <c r="CM146" s="14"/>
      <c r="CN146" s="14"/>
    </row>
    <row r="147" spans="1:92" ht="33" customHeight="1" x14ac:dyDescent="0.2">
      <c r="A147" s="4014" t="s">
        <v>179</v>
      </c>
      <c r="B147" s="4014"/>
      <c r="C147" s="4014"/>
      <c r="D147" s="3486" t="s">
        <v>4</v>
      </c>
      <c r="E147" s="3937"/>
      <c r="F147" s="3463"/>
      <c r="G147" s="4001" t="s">
        <v>5</v>
      </c>
      <c r="H147" s="3653"/>
      <c r="I147" s="3653"/>
      <c r="J147" s="3653"/>
      <c r="K147" s="3653"/>
      <c r="L147" s="3653"/>
      <c r="M147" s="3653"/>
      <c r="N147" s="3653"/>
      <c r="O147" s="3653"/>
      <c r="P147" s="3653"/>
      <c r="Q147" s="3653"/>
      <c r="R147" s="3653"/>
      <c r="S147" s="3653"/>
      <c r="T147" s="3653"/>
      <c r="U147" s="3653"/>
      <c r="V147" s="3653"/>
      <c r="W147" s="3653"/>
      <c r="X147" s="3653"/>
      <c r="Y147" s="3653"/>
      <c r="Z147" s="3653"/>
      <c r="AA147" s="3653"/>
      <c r="AB147" s="3653"/>
      <c r="AC147" s="3653"/>
      <c r="AD147" s="3653"/>
      <c r="AE147" s="3653"/>
      <c r="AF147" s="3653"/>
      <c r="AG147" s="3653"/>
      <c r="AH147" s="3653"/>
      <c r="AI147" s="3653"/>
      <c r="AJ147" s="3653"/>
      <c r="AK147" s="3653"/>
      <c r="AL147" s="3653"/>
      <c r="AM147" s="3653"/>
      <c r="AN147" s="3653"/>
      <c r="AO147" s="3653"/>
      <c r="AP147" s="3673"/>
      <c r="AQ147" s="3654" t="s">
        <v>118</v>
      </c>
      <c r="AR147" s="4013" t="s">
        <v>7</v>
      </c>
      <c r="AS147" s="4013" t="s">
        <v>41</v>
      </c>
      <c r="AT147" s="4013" t="s">
        <v>8</v>
      </c>
      <c r="AU147" s="4013" t="s">
        <v>42</v>
      </c>
      <c r="AV147" s="4012" t="s">
        <v>299</v>
      </c>
      <c r="AW147" s="4012" t="s">
        <v>122</v>
      </c>
      <c r="AX147" s="4012" t="s">
        <v>11</v>
      </c>
      <c r="BV147" s="3"/>
      <c r="BW147" s="3"/>
      <c r="CH147" s="14"/>
      <c r="CI147" s="14"/>
      <c r="CJ147" s="14"/>
      <c r="CK147" s="14"/>
      <c r="CL147" s="14"/>
      <c r="CM147" s="14"/>
      <c r="CN147" s="14"/>
    </row>
    <row r="148" spans="1:92" ht="37.5" customHeight="1" x14ac:dyDescent="0.2">
      <c r="A148" s="4014"/>
      <c r="B148" s="4014"/>
      <c r="C148" s="4014"/>
      <c r="D148" s="4007"/>
      <c r="E148" s="3247"/>
      <c r="F148" s="4008"/>
      <c r="G148" s="4000" t="s">
        <v>13</v>
      </c>
      <c r="H148" s="3652"/>
      <c r="I148" s="4001" t="s">
        <v>14</v>
      </c>
      <c r="J148" s="3654"/>
      <c r="K148" s="3653" t="s">
        <v>15</v>
      </c>
      <c r="L148" s="3654"/>
      <c r="M148" s="4001" t="s">
        <v>16</v>
      </c>
      <c r="N148" s="3654"/>
      <c r="O148" s="4001" t="s">
        <v>17</v>
      </c>
      <c r="P148" s="3654"/>
      <c r="Q148" s="4001" t="s">
        <v>18</v>
      </c>
      <c r="R148" s="3654"/>
      <c r="S148" s="4001" t="s">
        <v>19</v>
      </c>
      <c r="T148" s="3654"/>
      <c r="U148" s="4001" t="s">
        <v>20</v>
      </c>
      <c r="V148" s="3654"/>
      <c r="W148" s="4001" t="s">
        <v>21</v>
      </c>
      <c r="X148" s="3654"/>
      <c r="Y148" s="4001" t="s">
        <v>22</v>
      </c>
      <c r="Z148" s="3661"/>
      <c r="AA148" s="4001" t="s">
        <v>23</v>
      </c>
      <c r="AB148" s="3661"/>
      <c r="AC148" s="4001" t="s">
        <v>24</v>
      </c>
      <c r="AD148" s="3661"/>
      <c r="AE148" s="4001" t="s">
        <v>25</v>
      </c>
      <c r="AF148" s="3661"/>
      <c r="AG148" s="4001" t="s">
        <v>26</v>
      </c>
      <c r="AH148" s="3661"/>
      <c r="AI148" s="4001" t="s">
        <v>27</v>
      </c>
      <c r="AJ148" s="3661"/>
      <c r="AK148" s="4001" t="s">
        <v>28</v>
      </c>
      <c r="AL148" s="3661"/>
      <c r="AM148" s="4001" t="s">
        <v>29</v>
      </c>
      <c r="AN148" s="3661"/>
      <c r="AO148" s="4001" t="s">
        <v>30</v>
      </c>
      <c r="AP148" s="3689"/>
      <c r="AQ148" s="3654"/>
      <c r="AR148" s="4013"/>
      <c r="AS148" s="4013"/>
      <c r="AT148" s="4013"/>
      <c r="AU148" s="4013"/>
      <c r="AV148" s="4012"/>
      <c r="AW148" s="4012"/>
      <c r="AX148" s="4012"/>
      <c r="BV148" s="3"/>
      <c r="BW148" s="3"/>
      <c r="CH148" s="14"/>
      <c r="CI148" s="14"/>
      <c r="CJ148" s="14"/>
      <c r="CK148" s="14"/>
      <c r="CL148" s="14"/>
      <c r="CM148" s="14"/>
      <c r="CN148" s="14"/>
    </row>
    <row r="149" spans="1:92" ht="45.75" customHeight="1" x14ac:dyDescent="0.2">
      <c r="A149" s="4014"/>
      <c r="B149" s="4014"/>
      <c r="C149" s="4014"/>
      <c r="D149" s="2053" t="s">
        <v>180</v>
      </c>
      <c r="E149" s="2543" t="s">
        <v>32</v>
      </c>
      <c r="F149" s="2053" t="s">
        <v>33</v>
      </c>
      <c r="G149" s="2543" t="s">
        <v>32</v>
      </c>
      <c r="H149" s="2053" t="s">
        <v>33</v>
      </c>
      <c r="I149" s="2543" t="s">
        <v>32</v>
      </c>
      <c r="J149" s="2053" t="s">
        <v>33</v>
      </c>
      <c r="K149" s="2543" t="s">
        <v>32</v>
      </c>
      <c r="L149" s="2053" t="s">
        <v>33</v>
      </c>
      <c r="M149" s="2543" t="s">
        <v>32</v>
      </c>
      <c r="N149" s="2053" t="s">
        <v>33</v>
      </c>
      <c r="O149" s="2543" t="s">
        <v>32</v>
      </c>
      <c r="P149" s="2053" t="s">
        <v>33</v>
      </c>
      <c r="Q149" s="2543" t="s">
        <v>32</v>
      </c>
      <c r="R149" s="2053" t="s">
        <v>33</v>
      </c>
      <c r="S149" s="2543" t="s">
        <v>32</v>
      </c>
      <c r="T149" s="2053" t="s">
        <v>33</v>
      </c>
      <c r="U149" s="2543" t="s">
        <v>32</v>
      </c>
      <c r="V149" s="2053" t="s">
        <v>33</v>
      </c>
      <c r="W149" s="2543" t="s">
        <v>32</v>
      </c>
      <c r="X149" s="2053" t="s">
        <v>33</v>
      </c>
      <c r="Y149" s="2543" t="s">
        <v>32</v>
      </c>
      <c r="Z149" s="2053" t="s">
        <v>33</v>
      </c>
      <c r="AA149" s="2543" t="s">
        <v>32</v>
      </c>
      <c r="AB149" s="2053" t="s">
        <v>33</v>
      </c>
      <c r="AC149" s="2543" t="s">
        <v>32</v>
      </c>
      <c r="AD149" s="2053" t="s">
        <v>33</v>
      </c>
      <c r="AE149" s="2543" t="s">
        <v>32</v>
      </c>
      <c r="AF149" s="2053" t="s">
        <v>33</v>
      </c>
      <c r="AG149" s="2543" t="s">
        <v>32</v>
      </c>
      <c r="AH149" s="2053" t="s">
        <v>33</v>
      </c>
      <c r="AI149" s="2543" t="s">
        <v>32</v>
      </c>
      <c r="AJ149" s="2053" t="s">
        <v>33</v>
      </c>
      <c r="AK149" s="2543" t="s">
        <v>32</v>
      </c>
      <c r="AL149" s="2053" t="s">
        <v>33</v>
      </c>
      <c r="AM149" s="2543" t="s">
        <v>32</v>
      </c>
      <c r="AN149" s="2053" t="s">
        <v>33</v>
      </c>
      <c r="AO149" s="2543" t="s">
        <v>32</v>
      </c>
      <c r="AP149" s="2055" t="s">
        <v>33</v>
      </c>
      <c r="AQ149" s="3654"/>
      <c r="AR149" s="4013"/>
      <c r="AS149" s="4013"/>
      <c r="AT149" s="4013"/>
      <c r="AU149" s="4013"/>
      <c r="AV149" s="4012"/>
      <c r="AW149" s="4012"/>
      <c r="AX149" s="4012"/>
      <c r="BV149" s="3"/>
      <c r="BW149" s="3"/>
      <c r="CA149" s="31"/>
      <c r="CB149" s="31"/>
      <c r="CC149" s="31"/>
      <c r="CD149" s="31"/>
      <c r="CH149" s="32"/>
      <c r="CI149" s="32"/>
      <c r="CJ149" s="32"/>
      <c r="CK149" s="32"/>
      <c r="CM149" s="14"/>
      <c r="CN149" s="14"/>
    </row>
    <row r="150" spans="1:92" ht="16.350000000000001" customHeight="1" x14ac:dyDescent="0.2">
      <c r="A150" s="3737" t="s">
        <v>181</v>
      </c>
      <c r="B150" s="3738"/>
      <c r="C150" s="3739"/>
      <c r="D150" s="2225">
        <f>SUM(G150:AP150)</f>
        <v>302</v>
      </c>
      <c r="E150" s="2263">
        <f>SUM(G150+I150+K150+M150+O150+Q150+S150+U150+W150+Y150+AA150+AC150+AE150+AG150+AI150+AK150+AM150+AO150)</f>
        <v>83</v>
      </c>
      <c r="F150" s="22">
        <f>SUM(H150+J150+L150+N150+P150+R150+T150+V150+X150+Z150+AB150+AD150+AF150+AH150+AJ150+AL150+AN150+AP150)</f>
        <v>219</v>
      </c>
      <c r="G150" s="1014">
        <v>0</v>
      </c>
      <c r="H150" s="60">
        <v>0</v>
      </c>
      <c r="I150" s="2227">
        <v>0</v>
      </c>
      <c r="J150" s="60">
        <v>0</v>
      </c>
      <c r="K150" s="2227">
        <v>0</v>
      </c>
      <c r="L150" s="60">
        <v>0</v>
      </c>
      <c r="M150" s="2227">
        <v>0</v>
      </c>
      <c r="N150" s="60">
        <v>1</v>
      </c>
      <c r="O150" s="268">
        <v>0</v>
      </c>
      <c r="P150" s="60">
        <v>2</v>
      </c>
      <c r="Q150" s="268">
        <v>1</v>
      </c>
      <c r="R150" s="60">
        <v>0</v>
      </c>
      <c r="S150" s="268">
        <v>4</v>
      </c>
      <c r="T150" s="60">
        <v>0</v>
      </c>
      <c r="U150" s="2227">
        <v>7</v>
      </c>
      <c r="V150" s="60">
        <v>0</v>
      </c>
      <c r="W150" s="2227">
        <v>2</v>
      </c>
      <c r="X150" s="60">
        <v>4</v>
      </c>
      <c r="Y150" s="2227">
        <v>0</v>
      </c>
      <c r="Z150" s="60">
        <v>2</v>
      </c>
      <c r="AA150" s="2227">
        <v>4</v>
      </c>
      <c r="AB150" s="60">
        <v>8</v>
      </c>
      <c r="AC150" s="2227">
        <v>11</v>
      </c>
      <c r="AD150" s="60">
        <v>9</v>
      </c>
      <c r="AE150" s="2227">
        <v>7</v>
      </c>
      <c r="AF150" s="60">
        <v>56</v>
      </c>
      <c r="AG150" s="2227">
        <v>1</v>
      </c>
      <c r="AH150" s="60">
        <v>48</v>
      </c>
      <c r="AI150" s="2227">
        <v>21</v>
      </c>
      <c r="AJ150" s="60">
        <v>41</v>
      </c>
      <c r="AK150" s="2227">
        <v>5</v>
      </c>
      <c r="AL150" s="60">
        <v>36</v>
      </c>
      <c r="AM150" s="2227">
        <v>18</v>
      </c>
      <c r="AN150" s="60">
        <v>10</v>
      </c>
      <c r="AO150" s="2227">
        <v>2</v>
      </c>
      <c r="AP150" s="64">
        <v>2</v>
      </c>
      <c r="AQ150" s="2276">
        <v>0</v>
      </c>
      <c r="AR150" s="24">
        <v>1</v>
      </c>
      <c r="AS150" s="24">
        <v>273</v>
      </c>
      <c r="AT150" s="28">
        <v>0</v>
      </c>
      <c r="AU150" s="28"/>
      <c r="AV150" s="28">
        <v>0</v>
      </c>
      <c r="AW150" s="28">
        <v>0</v>
      </c>
      <c r="AX150" s="28">
        <v>0</v>
      </c>
      <c r="AY150" s="671" t="str">
        <f t="shared" ref="AY150:AY158" si="94">$CA150&amp;$CB150&amp;$CC150&amp;$CD150&amp;$CE150&amp;$CF150&amp;$CG150</f>
        <v/>
      </c>
      <c r="BV150" s="3"/>
      <c r="BW150" s="3"/>
      <c r="CA150" s="31" t="str">
        <f t="shared" ref="CA150:CA158" si="95">IF(CH150=1,"* Las consultas de 12 años NO DEBEN ser mayor que el total de Consultas entre 10-14 Años. ","")</f>
        <v/>
      </c>
      <c r="CB150" s="31" t="str">
        <f t="shared" ref="CB150:CB158" si="96">IF(CI150=1,"* Las consultas de 60 años NO DEBEN ser mayor que el total de Consultas entre 60-64 Años. ","")</f>
        <v/>
      </c>
      <c r="CC150" s="31" t="str">
        <f t="shared" ref="CC150:CC158" si="97">IF(CJ150=1,"* Las actividades de usuarios en situación de discapacidad NO DEBEN superar el total. ","")</f>
        <v/>
      </c>
      <c r="CD150" s="31" t="str">
        <f t="shared" ref="CD150:CD158" si="98">IF(AND(AR150="",D150&lt;&gt;0),"* Recuerde que las Embarazadas deben ser incluídas en el ingreso por rango Etario (Digite CEROS si no tiene). ",IF(F150&lt;AR150,"* Las Embarazadas NO DEBEN ser mayor al total de mujeres. ",""))</f>
        <v/>
      </c>
      <c r="CE150" s="31" t="str">
        <f t="shared" ref="CE150:CE158" si="99">IF(AND(AS150="",D150&lt;&gt;0),"* No olvide digitar la columna Beneficiarios (Digite CEROS si no tiene). ",IF(D150&lt;AS150,"* El número de Beneficiarios NO DEBE ser mayor que el Total. ",""))</f>
        <v/>
      </c>
      <c r="CF150" s="31" t="str">
        <f t="shared" ref="CF150:CF158" si="100">IF(AND(AW150="",D150&lt;&gt;0),"* No olvide digitar la Población SENAME (Digite CEROS si no tiene). ",IF(D150&lt;AW150,"* La Población SENAME NO DEBE ser mayor al Total. ",""))</f>
        <v/>
      </c>
      <c r="CG150" s="31" t="str">
        <f t="shared" ref="CG150:CG158" si="101">IF(AND(AX150="",D150&lt;&gt;0),"* No olvide digitar la Población Migrante (Digite CEROS si no tiene). ",IF(D150&lt;AX150,"* La Población Migrante NO DEBE superar el Total. ",""))</f>
        <v/>
      </c>
      <c r="CH150" s="32">
        <f t="shared" ref="CH150:CH158" si="102">IF(AQ150&gt;(Y150+Z150),1,0)</f>
        <v>0</v>
      </c>
      <c r="CI150" s="32">
        <f t="shared" ref="CI150:CI158" si="103">IF(AT150&gt;(AK150+AL150),1,0)</f>
        <v>0</v>
      </c>
      <c r="CJ150" s="32">
        <f t="shared" ref="CJ150:CJ158" si="104">IF(D150&lt;AV150,1,0)</f>
        <v>0</v>
      </c>
      <c r="CK150" s="32">
        <f t="shared" ref="CK150:CK158" si="105">IF(AND(AR150="",D150&lt;&gt;0),1,IF(F150&lt;AR150,1,0))</f>
        <v>0</v>
      </c>
      <c r="CL150" s="32">
        <f t="shared" ref="CL150:CL158" si="106">IF(AND(AS150="",D150&lt;&gt;0),1,IF(D150&lt;AS150,1,0))</f>
        <v>0</v>
      </c>
      <c r="CM150" s="32">
        <f t="shared" ref="CM150:CM158" si="107">IF(AND(AW150="",D150&lt;&gt;0),1,IF(D150&lt;AW150,1,0))</f>
        <v>0</v>
      </c>
      <c r="CN150" s="32">
        <f t="shared" ref="CN150:CN158" si="108">IF(AND(AX150="",D150&lt;&gt;0),1,IF(D150&lt;AX150,1,0))</f>
        <v>0</v>
      </c>
    </row>
    <row r="151" spans="1:92" ht="16.350000000000001" customHeight="1" x14ac:dyDescent="0.2">
      <c r="A151" s="3740" t="s">
        <v>304</v>
      </c>
      <c r="B151" s="3741"/>
      <c r="C151" s="3742"/>
      <c r="D151" s="269">
        <f t="shared" ref="D151:D158" si="109">SUM(G151:AP151)</f>
        <v>26</v>
      </c>
      <c r="E151" s="2264">
        <f t="shared" ref="E151:E157" si="110">SUM(G151+I151+K151+M151+O151+Q151+S151+U151+W151+Y151+AA151+AC151+AE151+AG151+AI151+AK151+AM151+AO151)</f>
        <v>6</v>
      </c>
      <c r="F151" s="2266">
        <f t="shared" ref="F151:F158" si="111">SUM(H151+J151+L151+N151+P151+R151+T151+V151+X151+Z151+AB151+AD151+AF151+AH151+AJ151+AL151+AN151+AP151)</f>
        <v>20</v>
      </c>
      <c r="G151" s="2267">
        <v>0</v>
      </c>
      <c r="H151" s="2231">
        <v>0</v>
      </c>
      <c r="I151" s="2230">
        <v>0</v>
      </c>
      <c r="J151" s="2231">
        <v>0</v>
      </c>
      <c r="K151" s="2230">
        <v>0</v>
      </c>
      <c r="L151" s="2231">
        <v>0</v>
      </c>
      <c r="M151" s="2230">
        <v>2</v>
      </c>
      <c r="N151" s="2231">
        <v>0</v>
      </c>
      <c r="O151" s="2424">
        <v>0</v>
      </c>
      <c r="P151" s="2231">
        <v>0</v>
      </c>
      <c r="Q151" s="2424">
        <v>0</v>
      </c>
      <c r="R151" s="2231">
        <v>0</v>
      </c>
      <c r="S151" s="2424">
        <v>0</v>
      </c>
      <c r="T151" s="2231">
        <v>0</v>
      </c>
      <c r="U151" s="2230">
        <v>0</v>
      </c>
      <c r="V151" s="2231">
        <v>0</v>
      </c>
      <c r="W151" s="2230">
        <v>0</v>
      </c>
      <c r="X151" s="2231">
        <v>0</v>
      </c>
      <c r="Y151" s="2230">
        <v>0</v>
      </c>
      <c r="Z151" s="2231">
        <v>0</v>
      </c>
      <c r="AA151" s="2230">
        <v>4</v>
      </c>
      <c r="AB151" s="2231">
        <v>8</v>
      </c>
      <c r="AC151" s="2230">
        <v>0</v>
      </c>
      <c r="AD151" s="2231">
        <v>0</v>
      </c>
      <c r="AE151" s="2230">
        <v>0</v>
      </c>
      <c r="AF151" s="2231">
        <v>8</v>
      </c>
      <c r="AG151" s="2230">
        <v>0</v>
      </c>
      <c r="AH151" s="2231">
        <v>4</v>
      </c>
      <c r="AI151" s="2230">
        <v>0</v>
      </c>
      <c r="AJ151" s="2231">
        <v>0</v>
      </c>
      <c r="AK151" s="2230">
        <v>0</v>
      </c>
      <c r="AL151" s="2231">
        <v>0</v>
      </c>
      <c r="AM151" s="2230">
        <v>0</v>
      </c>
      <c r="AN151" s="2231">
        <v>0</v>
      </c>
      <c r="AO151" s="2230">
        <v>0</v>
      </c>
      <c r="AP151" s="2232">
        <v>0</v>
      </c>
      <c r="AQ151" s="2268">
        <v>0</v>
      </c>
      <c r="AR151" s="24">
        <v>0</v>
      </c>
      <c r="AS151" s="24">
        <v>16</v>
      </c>
      <c r="AT151" s="28">
        <v>0</v>
      </c>
      <c r="AU151" s="28"/>
      <c r="AV151" s="28">
        <v>0</v>
      </c>
      <c r="AW151" s="28">
        <v>0</v>
      </c>
      <c r="AX151" s="28">
        <v>0</v>
      </c>
      <c r="AY151" s="671" t="str">
        <f t="shared" si="94"/>
        <v/>
      </c>
      <c r="BV151" s="3"/>
      <c r="BW151" s="3"/>
      <c r="CA151" s="31" t="str">
        <f t="shared" si="95"/>
        <v/>
      </c>
      <c r="CB151" s="31" t="str">
        <f t="shared" si="96"/>
        <v/>
      </c>
      <c r="CC151" s="31" t="str">
        <f t="shared" si="97"/>
        <v/>
      </c>
      <c r="CD151" s="31" t="str">
        <f t="shared" si="98"/>
        <v/>
      </c>
      <c r="CE151" s="31" t="str">
        <f t="shared" si="99"/>
        <v/>
      </c>
      <c r="CF151" s="31" t="str">
        <f t="shared" si="100"/>
        <v/>
      </c>
      <c r="CG151" s="31" t="str">
        <f t="shared" si="101"/>
        <v/>
      </c>
      <c r="CH151" s="32">
        <f t="shared" si="102"/>
        <v>0</v>
      </c>
      <c r="CI151" s="32">
        <f t="shared" si="103"/>
        <v>0</v>
      </c>
      <c r="CJ151" s="32">
        <f t="shared" si="104"/>
        <v>0</v>
      </c>
      <c r="CK151" s="32">
        <f t="shared" si="105"/>
        <v>0</v>
      </c>
      <c r="CL151" s="32">
        <f t="shared" si="106"/>
        <v>0</v>
      </c>
      <c r="CM151" s="32">
        <f t="shared" si="107"/>
        <v>0</v>
      </c>
      <c r="CN151" s="32">
        <f t="shared" si="108"/>
        <v>0</v>
      </c>
    </row>
    <row r="152" spans="1:92" ht="16.350000000000001" customHeight="1" x14ac:dyDescent="0.2">
      <c r="A152" s="3618" t="s">
        <v>183</v>
      </c>
      <c r="B152" s="3619"/>
      <c r="C152" s="3620"/>
      <c r="D152" s="2425">
        <f>SUM(G152:AP152)</f>
        <v>0</v>
      </c>
      <c r="E152" s="2264">
        <f t="shared" si="110"/>
        <v>0</v>
      </c>
      <c r="F152" s="2266">
        <f t="shared" si="111"/>
        <v>0</v>
      </c>
      <c r="G152" s="2267"/>
      <c r="H152" s="2231"/>
      <c r="I152" s="2230"/>
      <c r="J152" s="2231"/>
      <c r="K152" s="2230"/>
      <c r="L152" s="2231"/>
      <c r="M152" s="2230"/>
      <c r="N152" s="2231"/>
      <c r="O152" s="2424"/>
      <c r="P152" s="2231"/>
      <c r="Q152" s="2424"/>
      <c r="R152" s="2231"/>
      <c r="S152" s="2424"/>
      <c r="T152" s="2231"/>
      <c r="U152" s="2230"/>
      <c r="V152" s="2231"/>
      <c r="W152" s="2230"/>
      <c r="X152" s="2231"/>
      <c r="Y152" s="2230"/>
      <c r="Z152" s="2231"/>
      <c r="AA152" s="2230"/>
      <c r="AB152" s="2231"/>
      <c r="AC152" s="2230"/>
      <c r="AD152" s="2231"/>
      <c r="AE152" s="2230"/>
      <c r="AF152" s="2231"/>
      <c r="AG152" s="2230"/>
      <c r="AH152" s="2231"/>
      <c r="AI152" s="2230"/>
      <c r="AJ152" s="2231"/>
      <c r="AK152" s="2230"/>
      <c r="AL152" s="2231"/>
      <c r="AM152" s="2230"/>
      <c r="AN152" s="2231"/>
      <c r="AO152" s="2230"/>
      <c r="AP152" s="2232"/>
      <c r="AQ152" s="2268"/>
      <c r="AR152" s="24"/>
      <c r="AS152" s="24"/>
      <c r="AT152" s="28"/>
      <c r="AU152" s="28"/>
      <c r="AV152" s="28"/>
      <c r="AW152" s="28"/>
      <c r="AX152" s="28"/>
      <c r="AY152" s="671" t="str">
        <f t="shared" si="94"/>
        <v/>
      </c>
      <c r="BV152" s="3"/>
      <c r="BW152" s="3"/>
      <c r="CA152" s="31" t="str">
        <f t="shared" si="95"/>
        <v/>
      </c>
      <c r="CB152" s="31" t="str">
        <f t="shared" si="96"/>
        <v/>
      </c>
      <c r="CC152" s="31" t="str">
        <f t="shared" si="97"/>
        <v/>
      </c>
      <c r="CD152" s="31" t="str">
        <f t="shared" si="98"/>
        <v/>
      </c>
      <c r="CE152" s="31" t="str">
        <f t="shared" si="99"/>
        <v/>
      </c>
      <c r="CF152" s="31" t="str">
        <f t="shared" si="100"/>
        <v/>
      </c>
      <c r="CG152" s="31" t="str">
        <f t="shared" si="101"/>
        <v/>
      </c>
      <c r="CH152" s="32">
        <f t="shared" si="102"/>
        <v>0</v>
      </c>
      <c r="CI152" s="32">
        <f t="shared" si="103"/>
        <v>0</v>
      </c>
      <c r="CJ152" s="32">
        <f t="shared" si="104"/>
        <v>0</v>
      </c>
      <c r="CK152" s="32">
        <f t="shared" si="105"/>
        <v>0</v>
      </c>
      <c r="CL152" s="32">
        <f t="shared" si="106"/>
        <v>0</v>
      </c>
      <c r="CM152" s="32">
        <f t="shared" si="107"/>
        <v>0</v>
      </c>
      <c r="CN152" s="32">
        <f t="shared" si="108"/>
        <v>0</v>
      </c>
    </row>
    <row r="153" spans="1:92" ht="16.350000000000001" customHeight="1" x14ac:dyDescent="0.2">
      <c r="A153" s="3618" t="s">
        <v>184</v>
      </c>
      <c r="B153" s="3619"/>
      <c r="C153" s="3620"/>
      <c r="D153" s="2213">
        <f t="shared" si="109"/>
        <v>0</v>
      </c>
      <c r="E153" s="2264">
        <f t="shared" si="110"/>
        <v>0</v>
      </c>
      <c r="F153" s="2266">
        <f t="shared" si="111"/>
        <v>0</v>
      </c>
      <c r="G153" s="2267"/>
      <c r="H153" s="2231"/>
      <c r="I153" s="2230"/>
      <c r="J153" s="2231"/>
      <c r="K153" s="2230"/>
      <c r="L153" s="2231"/>
      <c r="M153" s="2230"/>
      <c r="N153" s="2231"/>
      <c r="O153" s="2424"/>
      <c r="P153" s="2231"/>
      <c r="Q153" s="2424"/>
      <c r="R153" s="2231"/>
      <c r="S153" s="2424"/>
      <c r="T153" s="2231"/>
      <c r="U153" s="2230"/>
      <c r="V153" s="2231"/>
      <c r="W153" s="2230"/>
      <c r="X153" s="2231"/>
      <c r="Y153" s="2230"/>
      <c r="Z153" s="2231"/>
      <c r="AA153" s="2230"/>
      <c r="AB153" s="2231"/>
      <c r="AC153" s="2230"/>
      <c r="AD153" s="2231"/>
      <c r="AE153" s="2230"/>
      <c r="AF153" s="2231"/>
      <c r="AG153" s="2230"/>
      <c r="AH153" s="2231"/>
      <c r="AI153" s="2230"/>
      <c r="AJ153" s="2231"/>
      <c r="AK153" s="2230"/>
      <c r="AL153" s="2231"/>
      <c r="AM153" s="2230"/>
      <c r="AN153" s="2231"/>
      <c r="AO153" s="2230"/>
      <c r="AP153" s="2232"/>
      <c r="AQ153" s="2268"/>
      <c r="AR153" s="24"/>
      <c r="AS153" s="24"/>
      <c r="AT153" s="28"/>
      <c r="AU153" s="28"/>
      <c r="AV153" s="28"/>
      <c r="AW153" s="28"/>
      <c r="AX153" s="28"/>
      <c r="AY153" s="671" t="str">
        <f t="shared" si="94"/>
        <v/>
      </c>
      <c r="BV153" s="3"/>
      <c r="BW153" s="3"/>
      <c r="CA153" s="31" t="str">
        <f t="shared" si="95"/>
        <v/>
      </c>
      <c r="CB153" s="31" t="str">
        <f t="shared" si="96"/>
        <v/>
      </c>
      <c r="CC153" s="31" t="str">
        <f t="shared" si="97"/>
        <v/>
      </c>
      <c r="CD153" s="31" t="str">
        <f t="shared" si="98"/>
        <v/>
      </c>
      <c r="CE153" s="31" t="str">
        <f t="shared" si="99"/>
        <v/>
      </c>
      <c r="CF153" s="31" t="str">
        <f t="shared" si="100"/>
        <v/>
      </c>
      <c r="CG153" s="31" t="str">
        <f t="shared" si="101"/>
        <v/>
      </c>
      <c r="CH153" s="32">
        <f t="shared" si="102"/>
        <v>0</v>
      </c>
      <c r="CI153" s="32">
        <f t="shared" si="103"/>
        <v>0</v>
      </c>
      <c r="CJ153" s="32">
        <f t="shared" si="104"/>
        <v>0</v>
      </c>
      <c r="CK153" s="32">
        <f t="shared" si="105"/>
        <v>0</v>
      </c>
      <c r="CL153" s="32">
        <f t="shared" si="106"/>
        <v>0</v>
      </c>
      <c r="CM153" s="32">
        <f t="shared" si="107"/>
        <v>0</v>
      </c>
      <c r="CN153" s="32">
        <f t="shared" si="108"/>
        <v>0</v>
      </c>
    </row>
    <row r="154" spans="1:92" ht="16.350000000000001" customHeight="1" x14ac:dyDescent="0.2">
      <c r="A154" s="3640" t="s">
        <v>185</v>
      </c>
      <c r="B154" s="3727"/>
      <c r="C154" s="3641"/>
      <c r="D154" s="2213">
        <f t="shared" si="109"/>
        <v>0</v>
      </c>
      <c r="E154" s="2264">
        <f t="shared" si="110"/>
        <v>0</v>
      </c>
      <c r="F154" s="2266">
        <f t="shared" si="111"/>
        <v>0</v>
      </c>
      <c r="G154" s="2267"/>
      <c r="H154" s="2231"/>
      <c r="I154" s="2230"/>
      <c r="J154" s="2231"/>
      <c r="K154" s="2230"/>
      <c r="L154" s="2231"/>
      <c r="M154" s="2230"/>
      <c r="N154" s="2231"/>
      <c r="O154" s="2424"/>
      <c r="P154" s="2231"/>
      <c r="Q154" s="2424"/>
      <c r="R154" s="2231"/>
      <c r="S154" s="2424"/>
      <c r="T154" s="2231"/>
      <c r="U154" s="2230"/>
      <c r="V154" s="2231"/>
      <c r="W154" s="2230"/>
      <c r="X154" s="2231"/>
      <c r="Y154" s="2230"/>
      <c r="Z154" s="2231"/>
      <c r="AA154" s="2230"/>
      <c r="AB154" s="2231"/>
      <c r="AC154" s="2230"/>
      <c r="AD154" s="2231"/>
      <c r="AE154" s="2230"/>
      <c r="AF154" s="2231"/>
      <c r="AG154" s="2230"/>
      <c r="AH154" s="2231"/>
      <c r="AI154" s="2230"/>
      <c r="AJ154" s="2231"/>
      <c r="AK154" s="2230"/>
      <c r="AL154" s="2231"/>
      <c r="AM154" s="2230"/>
      <c r="AN154" s="2231"/>
      <c r="AO154" s="2230"/>
      <c r="AP154" s="2232"/>
      <c r="AQ154" s="2268"/>
      <c r="AR154" s="24"/>
      <c r="AS154" s="24"/>
      <c r="AT154" s="28"/>
      <c r="AU154" s="28"/>
      <c r="AV154" s="28"/>
      <c r="AW154" s="28"/>
      <c r="AX154" s="28"/>
      <c r="AY154" s="671" t="str">
        <f t="shared" si="94"/>
        <v/>
      </c>
      <c r="BV154" s="3"/>
      <c r="BW154" s="3"/>
      <c r="CA154" s="31" t="str">
        <f t="shared" si="95"/>
        <v/>
      </c>
      <c r="CB154" s="31" t="str">
        <f t="shared" si="96"/>
        <v/>
      </c>
      <c r="CC154" s="31" t="str">
        <f t="shared" si="97"/>
        <v/>
      </c>
      <c r="CD154" s="31" t="str">
        <f t="shared" si="98"/>
        <v/>
      </c>
      <c r="CE154" s="31" t="str">
        <f t="shared" si="99"/>
        <v/>
      </c>
      <c r="CF154" s="31" t="str">
        <f t="shared" si="100"/>
        <v/>
      </c>
      <c r="CG154" s="31" t="str">
        <f t="shared" si="101"/>
        <v/>
      </c>
      <c r="CH154" s="32">
        <f t="shared" si="102"/>
        <v>0</v>
      </c>
      <c r="CI154" s="32">
        <f t="shared" si="103"/>
        <v>0</v>
      </c>
      <c r="CJ154" s="32">
        <f t="shared" si="104"/>
        <v>0</v>
      </c>
      <c r="CK154" s="32">
        <f t="shared" si="105"/>
        <v>0</v>
      </c>
      <c r="CL154" s="32">
        <f t="shared" si="106"/>
        <v>0</v>
      </c>
      <c r="CM154" s="32">
        <f t="shared" si="107"/>
        <v>0</v>
      </c>
      <c r="CN154" s="32">
        <f t="shared" si="108"/>
        <v>0</v>
      </c>
    </row>
    <row r="155" spans="1:92" ht="16.350000000000001" customHeight="1" x14ac:dyDescent="0.2">
      <c r="A155" s="3640" t="s">
        <v>186</v>
      </c>
      <c r="B155" s="3727"/>
      <c r="C155" s="3641"/>
      <c r="D155" s="2213">
        <f t="shared" si="109"/>
        <v>0</v>
      </c>
      <c r="E155" s="2264">
        <f t="shared" si="110"/>
        <v>0</v>
      </c>
      <c r="F155" s="2266">
        <f t="shared" si="111"/>
        <v>0</v>
      </c>
      <c r="G155" s="2267"/>
      <c r="H155" s="2231"/>
      <c r="I155" s="2230"/>
      <c r="J155" s="2231"/>
      <c r="K155" s="2230"/>
      <c r="L155" s="2231"/>
      <c r="M155" s="2230"/>
      <c r="N155" s="2231"/>
      <c r="O155" s="2424"/>
      <c r="P155" s="2231"/>
      <c r="Q155" s="2424"/>
      <c r="R155" s="2231"/>
      <c r="S155" s="2424"/>
      <c r="T155" s="2231"/>
      <c r="U155" s="2230"/>
      <c r="V155" s="2231"/>
      <c r="W155" s="2230"/>
      <c r="X155" s="2231"/>
      <c r="Y155" s="2230"/>
      <c r="Z155" s="2231"/>
      <c r="AA155" s="2230"/>
      <c r="AB155" s="2231"/>
      <c r="AC155" s="2230"/>
      <c r="AD155" s="2231"/>
      <c r="AE155" s="2230"/>
      <c r="AF155" s="2231"/>
      <c r="AG155" s="2230"/>
      <c r="AH155" s="2231"/>
      <c r="AI155" s="2230"/>
      <c r="AJ155" s="2231"/>
      <c r="AK155" s="2230"/>
      <c r="AL155" s="2231"/>
      <c r="AM155" s="2230"/>
      <c r="AN155" s="2231"/>
      <c r="AO155" s="2230"/>
      <c r="AP155" s="2232"/>
      <c r="AQ155" s="2268"/>
      <c r="AR155" s="24"/>
      <c r="AS155" s="24"/>
      <c r="AT155" s="28"/>
      <c r="AU155" s="28"/>
      <c r="AV155" s="28"/>
      <c r="AW155" s="28"/>
      <c r="AX155" s="28"/>
      <c r="AY155" s="671" t="str">
        <f t="shared" si="94"/>
        <v/>
      </c>
      <c r="BV155" s="3"/>
      <c r="BW155" s="3"/>
      <c r="CA155" s="31" t="str">
        <f t="shared" si="95"/>
        <v/>
      </c>
      <c r="CB155" s="31" t="str">
        <f t="shared" si="96"/>
        <v/>
      </c>
      <c r="CC155" s="31" t="str">
        <f t="shared" si="97"/>
        <v/>
      </c>
      <c r="CD155" s="31" t="str">
        <f t="shared" si="98"/>
        <v/>
      </c>
      <c r="CE155" s="31" t="str">
        <f t="shared" si="99"/>
        <v/>
      </c>
      <c r="CF155" s="31" t="str">
        <f t="shared" si="100"/>
        <v/>
      </c>
      <c r="CG155" s="31" t="str">
        <f t="shared" si="101"/>
        <v/>
      </c>
      <c r="CH155" s="32">
        <f t="shared" si="102"/>
        <v>0</v>
      </c>
      <c r="CI155" s="32">
        <f t="shared" si="103"/>
        <v>0</v>
      </c>
      <c r="CJ155" s="32">
        <f t="shared" si="104"/>
        <v>0</v>
      </c>
      <c r="CK155" s="32">
        <f t="shared" si="105"/>
        <v>0</v>
      </c>
      <c r="CL155" s="32">
        <f t="shared" si="106"/>
        <v>0</v>
      </c>
      <c r="CM155" s="32">
        <f t="shared" si="107"/>
        <v>0</v>
      </c>
      <c r="CN155" s="32">
        <f t="shared" si="108"/>
        <v>0</v>
      </c>
    </row>
    <row r="156" spans="1:92" ht="16.350000000000001" customHeight="1" x14ac:dyDescent="0.2">
      <c r="A156" s="3640" t="s">
        <v>187</v>
      </c>
      <c r="B156" s="3727"/>
      <c r="C156" s="3641"/>
      <c r="D156" s="2213">
        <f t="shared" si="109"/>
        <v>0</v>
      </c>
      <c r="E156" s="2264">
        <f t="shared" si="110"/>
        <v>0</v>
      </c>
      <c r="F156" s="2266">
        <f t="shared" si="111"/>
        <v>0</v>
      </c>
      <c r="G156" s="2267"/>
      <c r="H156" s="2231"/>
      <c r="I156" s="2230"/>
      <c r="J156" s="2231"/>
      <c r="K156" s="2230"/>
      <c r="L156" s="2231"/>
      <c r="M156" s="2230"/>
      <c r="N156" s="2231"/>
      <c r="O156" s="2424"/>
      <c r="P156" s="2231"/>
      <c r="Q156" s="2424"/>
      <c r="R156" s="2231"/>
      <c r="S156" s="2424"/>
      <c r="T156" s="2231"/>
      <c r="U156" s="2230"/>
      <c r="V156" s="2231"/>
      <c r="W156" s="2230"/>
      <c r="X156" s="2231"/>
      <c r="Y156" s="2230"/>
      <c r="Z156" s="2231"/>
      <c r="AA156" s="2230"/>
      <c r="AB156" s="2231"/>
      <c r="AC156" s="2230"/>
      <c r="AD156" s="2231"/>
      <c r="AE156" s="2230"/>
      <c r="AF156" s="2231"/>
      <c r="AG156" s="2230"/>
      <c r="AH156" s="2231"/>
      <c r="AI156" s="2230"/>
      <c r="AJ156" s="2231"/>
      <c r="AK156" s="2230"/>
      <c r="AL156" s="2231"/>
      <c r="AM156" s="2230"/>
      <c r="AN156" s="2231"/>
      <c r="AO156" s="2230"/>
      <c r="AP156" s="2232"/>
      <c r="AQ156" s="2268"/>
      <c r="AR156" s="24"/>
      <c r="AS156" s="24"/>
      <c r="AT156" s="28"/>
      <c r="AU156" s="28"/>
      <c r="AV156" s="28"/>
      <c r="AW156" s="28"/>
      <c r="AX156" s="28"/>
      <c r="AY156" s="671" t="str">
        <f t="shared" si="94"/>
        <v/>
      </c>
      <c r="BV156" s="3"/>
      <c r="BW156" s="3"/>
      <c r="CA156" s="31" t="str">
        <f t="shared" si="95"/>
        <v/>
      </c>
      <c r="CB156" s="31" t="str">
        <f t="shared" si="96"/>
        <v/>
      </c>
      <c r="CC156" s="31" t="str">
        <f t="shared" si="97"/>
        <v/>
      </c>
      <c r="CD156" s="31" t="str">
        <f t="shared" si="98"/>
        <v/>
      </c>
      <c r="CE156" s="31" t="str">
        <f t="shared" si="99"/>
        <v/>
      </c>
      <c r="CF156" s="31" t="str">
        <f t="shared" si="100"/>
        <v/>
      </c>
      <c r="CG156" s="31" t="str">
        <f t="shared" si="101"/>
        <v/>
      </c>
      <c r="CH156" s="32">
        <f t="shared" si="102"/>
        <v>0</v>
      </c>
      <c r="CI156" s="32">
        <f t="shared" si="103"/>
        <v>0</v>
      </c>
      <c r="CJ156" s="32">
        <f t="shared" si="104"/>
        <v>0</v>
      </c>
      <c r="CK156" s="32">
        <f t="shared" si="105"/>
        <v>0</v>
      </c>
      <c r="CL156" s="32">
        <f t="shared" si="106"/>
        <v>0</v>
      </c>
      <c r="CM156" s="32">
        <f t="shared" si="107"/>
        <v>0</v>
      </c>
      <c r="CN156" s="32">
        <f t="shared" si="108"/>
        <v>0</v>
      </c>
    </row>
    <row r="157" spans="1:92" ht="16.350000000000001" customHeight="1" x14ac:dyDescent="0.2">
      <c r="A157" s="3618" t="s">
        <v>188</v>
      </c>
      <c r="B157" s="3619"/>
      <c r="C157" s="3620"/>
      <c r="D157" s="2213">
        <f t="shared" si="109"/>
        <v>0</v>
      </c>
      <c r="E157" s="2264">
        <f t="shared" si="110"/>
        <v>0</v>
      </c>
      <c r="F157" s="2266">
        <f t="shared" si="111"/>
        <v>0</v>
      </c>
      <c r="G157" s="2267"/>
      <c r="H157" s="2231"/>
      <c r="I157" s="2230"/>
      <c r="J157" s="2231"/>
      <c r="K157" s="2230"/>
      <c r="L157" s="2231"/>
      <c r="M157" s="2230"/>
      <c r="N157" s="2231"/>
      <c r="O157" s="2424"/>
      <c r="P157" s="2231"/>
      <c r="Q157" s="2424"/>
      <c r="R157" s="2231"/>
      <c r="S157" s="2424"/>
      <c r="T157" s="2231"/>
      <c r="U157" s="2230"/>
      <c r="V157" s="2231"/>
      <c r="W157" s="2230"/>
      <c r="X157" s="2231"/>
      <c r="Y157" s="2230"/>
      <c r="Z157" s="2231"/>
      <c r="AA157" s="2230"/>
      <c r="AB157" s="2231"/>
      <c r="AC157" s="2230"/>
      <c r="AD157" s="2231"/>
      <c r="AE157" s="2230"/>
      <c r="AF157" s="2231"/>
      <c r="AG157" s="2230"/>
      <c r="AH157" s="2231"/>
      <c r="AI157" s="2230"/>
      <c r="AJ157" s="2231"/>
      <c r="AK157" s="2230"/>
      <c r="AL157" s="2231"/>
      <c r="AM157" s="2230"/>
      <c r="AN157" s="2231"/>
      <c r="AO157" s="2230"/>
      <c r="AP157" s="2232"/>
      <c r="AQ157" s="2268"/>
      <c r="AR157" s="24"/>
      <c r="AS157" s="24"/>
      <c r="AT157" s="28"/>
      <c r="AU157" s="28"/>
      <c r="AV157" s="28"/>
      <c r="AW157" s="28"/>
      <c r="AX157" s="28"/>
      <c r="AY157" s="671" t="str">
        <f t="shared" si="94"/>
        <v/>
      </c>
      <c r="BV157" s="3"/>
      <c r="BW157" s="3"/>
      <c r="CA157" s="31" t="str">
        <f t="shared" si="95"/>
        <v/>
      </c>
      <c r="CB157" s="31" t="str">
        <f t="shared" si="96"/>
        <v/>
      </c>
      <c r="CC157" s="31" t="str">
        <f t="shared" si="97"/>
        <v/>
      </c>
      <c r="CD157" s="31" t="str">
        <f t="shared" si="98"/>
        <v/>
      </c>
      <c r="CE157" s="31" t="str">
        <f t="shared" si="99"/>
        <v/>
      </c>
      <c r="CF157" s="31" t="str">
        <f t="shared" si="100"/>
        <v/>
      </c>
      <c r="CG157" s="31" t="str">
        <f t="shared" si="101"/>
        <v/>
      </c>
      <c r="CH157" s="32">
        <f t="shared" si="102"/>
        <v>0</v>
      </c>
      <c r="CI157" s="32">
        <f t="shared" si="103"/>
        <v>0</v>
      </c>
      <c r="CJ157" s="32">
        <f t="shared" si="104"/>
        <v>0</v>
      </c>
      <c r="CK157" s="32">
        <f t="shared" si="105"/>
        <v>0</v>
      </c>
      <c r="CL157" s="32">
        <f t="shared" si="106"/>
        <v>0</v>
      </c>
      <c r="CM157" s="32">
        <f t="shared" si="107"/>
        <v>0</v>
      </c>
      <c r="CN157" s="32">
        <f t="shared" si="108"/>
        <v>0</v>
      </c>
    </row>
    <row r="158" spans="1:92" ht="16.350000000000001" customHeight="1" x14ac:dyDescent="0.2">
      <c r="A158" s="3734" t="s">
        <v>189</v>
      </c>
      <c r="B158" s="3734"/>
      <c r="C158" s="3735"/>
      <c r="D158" s="2425">
        <f t="shared" si="109"/>
        <v>0</v>
      </c>
      <c r="E158" s="2264">
        <f>SUM(G158+I158+K158+M158+O158+Q158+S158+U158+W158+Y158+AA158+AC158+AE158+AG158+AI158+AK158+AM158+AO158)</f>
        <v>0</v>
      </c>
      <c r="F158" s="2266">
        <f t="shared" si="111"/>
        <v>0</v>
      </c>
      <c r="G158" s="2272"/>
      <c r="H158" s="2240"/>
      <c r="I158" s="2239"/>
      <c r="J158" s="2240"/>
      <c r="K158" s="2239"/>
      <c r="L158" s="2240"/>
      <c r="M158" s="2239"/>
      <c r="N158" s="2240"/>
      <c r="O158" s="2426"/>
      <c r="P158" s="2240"/>
      <c r="Q158" s="2426"/>
      <c r="R158" s="2240"/>
      <c r="S158" s="2426"/>
      <c r="T158" s="2240"/>
      <c r="U158" s="2239"/>
      <c r="V158" s="2240"/>
      <c r="W158" s="2239"/>
      <c r="X158" s="2240"/>
      <c r="Y158" s="2239"/>
      <c r="Z158" s="2240"/>
      <c r="AA158" s="2239"/>
      <c r="AB158" s="2240"/>
      <c r="AC158" s="2239"/>
      <c r="AD158" s="2240"/>
      <c r="AE158" s="2239"/>
      <c r="AF158" s="2240"/>
      <c r="AG158" s="2239"/>
      <c r="AH158" s="2240"/>
      <c r="AI158" s="2239"/>
      <c r="AJ158" s="2240"/>
      <c r="AK158" s="2239"/>
      <c r="AL158" s="2240"/>
      <c r="AM158" s="2239"/>
      <c r="AN158" s="2240"/>
      <c r="AO158" s="2239"/>
      <c r="AP158" s="2241"/>
      <c r="AQ158" s="2414"/>
      <c r="AR158" s="2268"/>
      <c r="AS158" s="2268"/>
      <c r="AT158" s="2234"/>
      <c r="AU158" s="2236"/>
      <c r="AV158" s="2236"/>
      <c r="AW158" s="2236"/>
      <c r="AX158" s="2236"/>
      <c r="AY158" s="671" t="str">
        <f t="shared" si="94"/>
        <v/>
      </c>
      <c r="BV158" s="3"/>
      <c r="BW158" s="3"/>
      <c r="CA158" s="31" t="str">
        <f t="shared" si="95"/>
        <v/>
      </c>
      <c r="CB158" s="31" t="str">
        <f t="shared" si="96"/>
        <v/>
      </c>
      <c r="CC158" s="31" t="str">
        <f t="shared" si="97"/>
        <v/>
      </c>
      <c r="CD158" s="31" t="str">
        <f t="shared" si="98"/>
        <v/>
      </c>
      <c r="CE158" s="31" t="str">
        <f t="shared" si="99"/>
        <v/>
      </c>
      <c r="CF158" s="31" t="str">
        <f t="shared" si="100"/>
        <v/>
      </c>
      <c r="CG158" s="31" t="str">
        <f t="shared" si="101"/>
        <v/>
      </c>
      <c r="CH158" s="32">
        <f t="shared" si="102"/>
        <v>0</v>
      </c>
      <c r="CI158" s="32">
        <f t="shared" si="103"/>
        <v>0</v>
      </c>
      <c r="CJ158" s="32">
        <f t="shared" si="104"/>
        <v>0</v>
      </c>
      <c r="CK158" s="32">
        <f t="shared" si="105"/>
        <v>0</v>
      </c>
      <c r="CL158" s="32">
        <f t="shared" si="106"/>
        <v>0</v>
      </c>
      <c r="CM158" s="32">
        <f t="shared" si="107"/>
        <v>0</v>
      </c>
      <c r="CN158" s="32">
        <f t="shared" si="108"/>
        <v>0</v>
      </c>
    </row>
    <row r="159" spans="1:92" ht="16.350000000000001" customHeight="1" x14ac:dyDescent="0.2">
      <c r="A159" s="4001" t="s">
        <v>4</v>
      </c>
      <c r="B159" s="3653"/>
      <c r="C159" s="3654"/>
      <c r="D159" s="2057">
        <f>SUM(D150:D158)</f>
        <v>328</v>
      </c>
      <c r="E159" s="2578">
        <f>SUM(E150:E158)</f>
        <v>89</v>
      </c>
      <c r="F159" s="2060">
        <f>SUM(F150:F158)</f>
        <v>239</v>
      </c>
      <c r="G159" s="2586">
        <f t="shared" ref="G159:AU159" si="112">SUM(G150:G158)</f>
        <v>0</v>
      </c>
      <c r="H159" s="2060">
        <f t="shared" si="112"/>
        <v>0</v>
      </c>
      <c r="I159" s="2586">
        <f t="shared" si="112"/>
        <v>0</v>
      </c>
      <c r="J159" s="2064">
        <f t="shared" si="112"/>
        <v>0</v>
      </c>
      <c r="K159" s="2586">
        <f t="shared" si="112"/>
        <v>0</v>
      </c>
      <c r="L159" s="2064">
        <f t="shared" si="112"/>
        <v>0</v>
      </c>
      <c r="M159" s="2586">
        <f t="shared" si="112"/>
        <v>2</v>
      </c>
      <c r="N159" s="2060">
        <f t="shared" si="112"/>
        <v>1</v>
      </c>
      <c r="O159" s="2586">
        <f t="shared" si="112"/>
        <v>0</v>
      </c>
      <c r="P159" s="2060">
        <f t="shared" si="112"/>
        <v>2</v>
      </c>
      <c r="Q159" s="2586">
        <f t="shared" si="112"/>
        <v>1</v>
      </c>
      <c r="R159" s="2060">
        <f t="shared" si="112"/>
        <v>0</v>
      </c>
      <c r="S159" s="2586">
        <f t="shared" si="112"/>
        <v>4</v>
      </c>
      <c r="T159" s="2060">
        <f t="shared" si="112"/>
        <v>0</v>
      </c>
      <c r="U159" s="2586">
        <f t="shared" si="112"/>
        <v>7</v>
      </c>
      <c r="V159" s="2060">
        <f t="shared" si="112"/>
        <v>0</v>
      </c>
      <c r="W159" s="2586">
        <f t="shared" si="112"/>
        <v>2</v>
      </c>
      <c r="X159" s="2060">
        <f t="shared" si="112"/>
        <v>4</v>
      </c>
      <c r="Y159" s="2586">
        <f t="shared" si="112"/>
        <v>0</v>
      </c>
      <c r="Z159" s="2060">
        <f t="shared" si="112"/>
        <v>2</v>
      </c>
      <c r="AA159" s="2586">
        <f t="shared" si="112"/>
        <v>8</v>
      </c>
      <c r="AB159" s="2060">
        <f t="shared" si="112"/>
        <v>16</v>
      </c>
      <c r="AC159" s="2586">
        <f t="shared" si="112"/>
        <v>11</v>
      </c>
      <c r="AD159" s="2060">
        <f t="shared" si="112"/>
        <v>9</v>
      </c>
      <c r="AE159" s="2586">
        <f t="shared" si="112"/>
        <v>7</v>
      </c>
      <c r="AF159" s="2060">
        <f t="shared" si="112"/>
        <v>64</v>
      </c>
      <c r="AG159" s="2586">
        <f t="shared" si="112"/>
        <v>1</v>
      </c>
      <c r="AH159" s="2060">
        <f t="shared" si="112"/>
        <v>52</v>
      </c>
      <c r="AI159" s="2586">
        <f t="shared" si="112"/>
        <v>21</v>
      </c>
      <c r="AJ159" s="2060">
        <f t="shared" si="112"/>
        <v>41</v>
      </c>
      <c r="AK159" s="2586">
        <f t="shared" si="112"/>
        <v>5</v>
      </c>
      <c r="AL159" s="2060">
        <f t="shared" si="112"/>
        <v>36</v>
      </c>
      <c r="AM159" s="2586">
        <f t="shared" si="112"/>
        <v>18</v>
      </c>
      <c r="AN159" s="2060">
        <f t="shared" si="112"/>
        <v>10</v>
      </c>
      <c r="AO159" s="2586">
        <f t="shared" si="112"/>
        <v>2</v>
      </c>
      <c r="AP159" s="2062">
        <f t="shared" si="112"/>
        <v>2</v>
      </c>
      <c r="AQ159" s="2060">
        <f t="shared" si="112"/>
        <v>0</v>
      </c>
      <c r="AR159" s="2061">
        <f t="shared" si="112"/>
        <v>1</v>
      </c>
      <c r="AS159" s="2823">
        <f t="shared" si="112"/>
        <v>289</v>
      </c>
      <c r="AT159" s="2060">
        <f t="shared" si="112"/>
        <v>0</v>
      </c>
      <c r="AU159" s="2824">
        <f t="shared" si="112"/>
        <v>0</v>
      </c>
      <c r="AV159" s="2824">
        <f>SUM(AV150:AV158)</f>
        <v>0</v>
      </c>
      <c r="AW159" s="2824">
        <f>SUM(AW150:AW158)</f>
        <v>0</v>
      </c>
      <c r="AX159" s="2824">
        <f t="shared" ref="AX159" si="113">SUM(AX150:AX158)</f>
        <v>0</v>
      </c>
      <c r="BV159" s="3"/>
      <c r="BW159" s="3"/>
      <c r="CA159" s="31"/>
      <c r="CB159" s="31"/>
      <c r="CC159" s="31"/>
      <c r="CD159" s="31"/>
      <c r="CH159" s="32"/>
      <c r="CI159" s="32"/>
      <c r="CJ159" s="32"/>
      <c r="CK159" s="32"/>
      <c r="CL159" s="14"/>
      <c r="CM159" s="14"/>
      <c r="CN159" s="14"/>
    </row>
    <row r="160" spans="1:92" ht="27" customHeight="1" x14ac:dyDescent="0.2">
      <c r="A160" s="85" t="s">
        <v>190</v>
      </c>
      <c r="B160" s="86"/>
      <c r="C160" s="86"/>
      <c r="D160" s="86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30"/>
      <c r="R160" s="52"/>
      <c r="S160" s="9"/>
      <c r="T160" s="9"/>
      <c r="U160" s="9"/>
      <c r="V160" s="9"/>
      <c r="W160" s="9"/>
      <c r="X160" s="232"/>
      <c r="Y160" s="9"/>
      <c r="Z160" s="9"/>
      <c r="AA160" s="9"/>
      <c r="AB160" s="9"/>
      <c r="AC160" s="9"/>
      <c r="AD160" s="9"/>
      <c r="AE160" s="9"/>
      <c r="AF160" s="9"/>
      <c r="BV160" s="3"/>
      <c r="BW160" s="3"/>
      <c r="CA160" s="31"/>
      <c r="CB160" s="31"/>
      <c r="CC160" s="31"/>
      <c r="CD160" s="31"/>
      <c r="CH160" s="32"/>
      <c r="CI160" s="32"/>
      <c r="CJ160" s="32"/>
      <c r="CK160" s="32"/>
      <c r="CL160" s="14"/>
      <c r="CM160" s="14"/>
      <c r="CN160" s="14"/>
    </row>
    <row r="161" spans="1:92" ht="16.350000000000001" customHeight="1" x14ac:dyDescent="0.2">
      <c r="A161" s="3356" t="s">
        <v>191</v>
      </c>
      <c r="B161" s="3944"/>
      <c r="C161" s="3358"/>
      <c r="D161" s="3486" t="s">
        <v>4</v>
      </c>
      <c r="E161" s="3937"/>
      <c r="F161" s="3463"/>
      <c r="G161" s="4001" t="s">
        <v>5</v>
      </c>
      <c r="H161" s="3653"/>
      <c r="I161" s="3653"/>
      <c r="J161" s="3653"/>
      <c r="K161" s="3653"/>
      <c r="L161" s="3653"/>
      <c r="M161" s="3653"/>
      <c r="N161" s="3653"/>
      <c r="O161" s="3653"/>
      <c r="P161" s="3653"/>
      <c r="Q161" s="3653"/>
      <c r="R161" s="3653"/>
      <c r="S161" s="3653"/>
      <c r="T161" s="3653"/>
      <c r="U161" s="3653"/>
      <c r="V161" s="3653"/>
      <c r="W161" s="3653"/>
      <c r="X161" s="3653"/>
      <c r="Y161" s="3653"/>
      <c r="Z161" s="3653"/>
      <c r="AA161" s="3653"/>
      <c r="AB161" s="3653"/>
      <c r="AC161" s="3653"/>
      <c r="AD161" s="3653"/>
      <c r="AE161" s="3653"/>
      <c r="AF161" s="3653"/>
      <c r="AG161" s="3653"/>
      <c r="AH161" s="3653"/>
      <c r="AI161" s="3653"/>
      <c r="AJ161" s="3653"/>
      <c r="AK161" s="3653"/>
      <c r="AL161" s="3653"/>
      <c r="AM161" s="3653"/>
      <c r="AN161" s="3653"/>
      <c r="AO161" s="3653"/>
      <c r="AP161" s="3654"/>
      <c r="AQ161" s="3363" t="s">
        <v>42</v>
      </c>
      <c r="AR161" s="3485" t="s">
        <v>298</v>
      </c>
      <c r="AS161" s="4012" t="s">
        <v>122</v>
      </c>
      <c r="AT161" s="4012" t="s">
        <v>11</v>
      </c>
      <c r="AU161" s="3466" t="s">
        <v>193</v>
      </c>
      <c r="AV161" s="3361" t="s">
        <v>194</v>
      </c>
      <c r="BV161" s="3"/>
      <c r="BW161" s="3"/>
      <c r="CA161" s="31"/>
      <c r="CB161" s="31"/>
      <c r="CC161" s="31"/>
      <c r="CD161" s="31"/>
      <c r="CH161" s="32"/>
      <c r="CI161" s="32"/>
      <c r="CJ161" s="32"/>
      <c r="CK161" s="32"/>
      <c r="CL161" s="14"/>
      <c r="CM161" s="14"/>
      <c r="CN161" s="14"/>
    </row>
    <row r="162" spans="1:92" ht="32.1" customHeight="1" x14ac:dyDescent="0.2">
      <c r="A162" s="2933"/>
      <c r="B162" s="2934"/>
      <c r="C162" s="2935"/>
      <c r="D162" s="3051"/>
      <c r="E162" s="3052"/>
      <c r="F162" s="2961"/>
      <c r="G162" s="4000" t="s">
        <v>13</v>
      </c>
      <c r="H162" s="3652"/>
      <c r="I162" s="4001" t="s">
        <v>14</v>
      </c>
      <c r="J162" s="3654"/>
      <c r="K162" s="3653" t="s">
        <v>15</v>
      </c>
      <c r="L162" s="3654"/>
      <c r="M162" s="4001" t="s">
        <v>16</v>
      </c>
      <c r="N162" s="3654"/>
      <c r="O162" s="4001" t="s">
        <v>17</v>
      </c>
      <c r="P162" s="3654"/>
      <c r="Q162" s="4001" t="s">
        <v>18</v>
      </c>
      <c r="R162" s="3654"/>
      <c r="S162" s="4001" t="s">
        <v>19</v>
      </c>
      <c r="T162" s="3654"/>
      <c r="U162" s="4001" t="s">
        <v>20</v>
      </c>
      <c r="V162" s="3654"/>
      <c r="W162" s="4001" t="s">
        <v>21</v>
      </c>
      <c r="X162" s="3654"/>
      <c r="Y162" s="4001" t="s">
        <v>22</v>
      </c>
      <c r="Z162" s="3661"/>
      <c r="AA162" s="4001" t="s">
        <v>23</v>
      </c>
      <c r="AB162" s="3661"/>
      <c r="AC162" s="4001" t="s">
        <v>24</v>
      </c>
      <c r="AD162" s="3661"/>
      <c r="AE162" s="4001" t="s">
        <v>25</v>
      </c>
      <c r="AF162" s="3661"/>
      <c r="AG162" s="4001" t="s">
        <v>26</v>
      </c>
      <c r="AH162" s="3661"/>
      <c r="AI162" s="4001" t="s">
        <v>27</v>
      </c>
      <c r="AJ162" s="3661"/>
      <c r="AK162" s="4001" t="s">
        <v>28</v>
      </c>
      <c r="AL162" s="3661"/>
      <c r="AM162" s="4001" t="s">
        <v>29</v>
      </c>
      <c r="AN162" s="3661"/>
      <c r="AO162" s="4001" t="s">
        <v>30</v>
      </c>
      <c r="AP162" s="3661"/>
      <c r="AQ162" s="2947"/>
      <c r="AR162" s="3013"/>
      <c r="AS162" s="4012"/>
      <c r="AT162" s="4012"/>
      <c r="AU162" s="2971"/>
      <c r="AV162" s="3064"/>
      <c r="BV162" s="3"/>
      <c r="BW162" s="3"/>
      <c r="CA162" s="31"/>
      <c r="CB162" s="31"/>
      <c r="CC162" s="31"/>
      <c r="CD162" s="31"/>
      <c r="CH162" s="32"/>
      <c r="CI162" s="32"/>
      <c r="CJ162" s="32"/>
      <c r="CK162" s="32"/>
      <c r="CL162" s="14"/>
      <c r="CM162" s="14"/>
      <c r="CN162" s="14"/>
    </row>
    <row r="163" spans="1:92" ht="16.350000000000001" customHeight="1" x14ac:dyDescent="0.2">
      <c r="A163" s="4009"/>
      <c r="B163" s="3170"/>
      <c r="C163" s="3987"/>
      <c r="D163" s="2818" t="s">
        <v>31</v>
      </c>
      <c r="E163" s="2066" t="s">
        <v>32</v>
      </c>
      <c r="F163" s="2804" t="s">
        <v>33</v>
      </c>
      <c r="G163" s="2543" t="s">
        <v>32</v>
      </c>
      <c r="H163" s="2053" t="s">
        <v>33</v>
      </c>
      <c r="I163" s="2543" t="s">
        <v>32</v>
      </c>
      <c r="J163" s="2053" t="s">
        <v>33</v>
      </c>
      <c r="K163" s="2543" t="s">
        <v>32</v>
      </c>
      <c r="L163" s="2053" t="s">
        <v>33</v>
      </c>
      <c r="M163" s="2543" t="s">
        <v>32</v>
      </c>
      <c r="N163" s="2053" t="s">
        <v>33</v>
      </c>
      <c r="O163" s="2543" t="s">
        <v>32</v>
      </c>
      <c r="P163" s="2053" t="s">
        <v>33</v>
      </c>
      <c r="Q163" s="2543" t="s">
        <v>32</v>
      </c>
      <c r="R163" s="2053" t="s">
        <v>33</v>
      </c>
      <c r="S163" s="2543" t="s">
        <v>32</v>
      </c>
      <c r="T163" s="2053" t="s">
        <v>33</v>
      </c>
      <c r="U163" s="2543" t="s">
        <v>32</v>
      </c>
      <c r="V163" s="2053" t="s">
        <v>33</v>
      </c>
      <c r="W163" s="2543" t="s">
        <v>32</v>
      </c>
      <c r="X163" s="2053" t="s">
        <v>33</v>
      </c>
      <c r="Y163" s="2543" t="s">
        <v>32</v>
      </c>
      <c r="Z163" s="2053" t="s">
        <v>33</v>
      </c>
      <c r="AA163" s="2543" t="s">
        <v>32</v>
      </c>
      <c r="AB163" s="2053" t="s">
        <v>33</v>
      </c>
      <c r="AC163" s="2543" t="s">
        <v>32</v>
      </c>
      <c r="AD163" s="2053" t="s">
        <v>33</v>
      </c>
      <c r="AE163" s="2543" t="s">
        <v>32</v>
      </c>
      <c r="AF163" s="2053" t="s">
        <v>33</v>
      </c>
      <c r="AG163" s="2543" t="s">
        <v>32</v>
      </c>
      <c r="AH163" s="2053" t="s">
        <v>33</v>
      </c>
      <c r="AI163" s="2543" t="s">
        <v>32</v>
      </c>
      <c r="AJ163" s="2053" t="s">
        <v>33</v>
      </c>
      <c r="AK163" s="2543" t="s">
        <v>32</v>
      </c>
      <c r="AL163" s="2053" t="s">
        <v>33</v>
      </c>
      <c r="AM163" s="2543" t="s">
        <v>32</v>
      </c>
      <c r="AN163" s="2053" t="s">
        <v>33</v>
      </c>
      <c r="AO163" s="2543" t="s">
        <v>32</v>
      </c>
      <c r="AP163" s="2053" t="s">
        <v>33</v>
      </c>
      <c r="AQ163" s="3550"/>
      <c r="AR163" s="4006"/>
      <c r="AS163" s="4012"/>
      <c r="AT163" s="4012"/>
      <c r="AU163" s="3646"/>
      <c r="AV163" s="3992"/>
      <c r="BV163" s="3"/>
      <c r="BW163" s="3"/>
      <c r="CA163" s="31"/>
      <c r="CB163" s="31"/>
      <c r="CC163" s="31"/>
      <c r="CD163" s="31"/>
      <c r="CH163" s="32"/>
      <c r="CI163" s="32"/>
      <c r="CJ163" s="32"/>
      <c r="CK163" s="32"/>
      <c r="CL163" s="14"/>
      <c r="CM163" s="14"/>
      <c r="CN163" s="14"/>
    </row>
    <row r="164" spans="1:92" ht="16.350000000000001" customHeight="1" x14ac:dyDescent="0.2">
      <c r="A164" s="3342" t="s">
        <v>195</v>
      </c>
      <c r="B164" s="3729" t="s">
        <v>196</v>
      </c>
      <c r="C164" s="3730"/>
      <c r="D164" s="2430">
        <f>SUM(E164+F164)</f>
        <v>0</v>
      </c>
      <c r="E164" s="2431"/>
      <c r="F164" s="2432">
        <f>SUM(AD164+AF164+AH164+AJ164+AL164+AN164+AP164)</f>
        <v>0</v>
      </c>
      <c r="G164" s="1036"/>
      <c r="H164" s="281"/>
      <c r="I164" s="1036"/>
      <c r="J164" s="281"/>
      <c r="K164" s="1036"/>
      <c r="L164" s="281"/>
      <c r="M164" s="1036"/>
      <c r="N164" s="281"/>
      <c r="O164" s="1036"/>
      <c r="P164" s="281"/>
      <c r="Q164" s="1036"/>
      <c r="R164" s="281"/>
      <c r="S164" s="1036"/>
      <c r="T164" s="281"/>
      <c r="U164" s="1036"/>
      <c r="V164" s="281"/>
      <c r="W164" s="1036"/>
      <c r="X164" s="281"/>
      <c r="Y164" s="1036"/>
      <c r="Z164" s="281"/>
      <c r="AA164" s="1036"/>
      <c r="AB164" s="281"/>
      <c r="AC164" s="1037"/>
      <c r="AD164" s="60"/>
      <c r="AE164" s="1037"/>
      <c r="AF164" s="60"/>
      <c r="AG164" s="1037"/>
      <c r="AH164" s="60"/>
      <c r="AI164" s="1037"/>
      <c r="AJ164" s="60"/>
      <c r="AK164" s="1037"/>
      <c r="AL164" s="60"/>
      <c r="AM164" s="1037"/>
      <c r="AN164" s="60"/>
      <c r="AO164" s="1037"/>
      <c r="AP164" s="60"/>
      <c r="AQ164" s="1038"/>
      <c r="AR164" s="60"/>
      <c r="AS164" s="2276"/>
      <c r="AT164" s="60"/>
      <c r="AU164" s="2433"/>
      <c r="AV164" s="2434"/>
      <c r="AW164" s="671" t="str">
        <f t="shared" ref="AW164:AW198" si="114">$CA164&amp;$CB164&amp;$CC164&amp;$CD164&amp;$CE164&amp;$CF164&amp;$CG164</f>
        <v/>
      </c>
      <c r="BV164" s="3"/>
      <c r="BW164" s="3"/>
      <c r="CA164" s="31" t="str">
        <f t="shared" ref="CA164:CA198" si="115">IF(CH164=1,"* El número de actividades en usuarios en situacion de discapacidad NO DEBE ser mayor al total. ","")</f>
        <v/>
      </c>
      <c r="CB164" s="31" t="str">
        <f t="shared" ref="CB164:CB198" si="116">IF(CI164=1," * El número de actividades en Niños, Niñas, Adolescentes y Jóvenes de la red SENAME NO DEBE ser mayor al total. ","")</f>
        <v/>
      </c>
      <c r="CC164" s="31" t="str">
        <f t="shared" ref="CC164:CC198" si="117">IF(CJ164=1," * El número de actividades en Población Migrante NO DEBE ser mayor al total. ","")</f>
        <v/>
      </c>
      <c r="CD164" s="31" t="str">
        <f>IF(CK164=1," * El número de actividades en Pacientes Diabéticos en Control PSCV NO DEBE superar el total. ","")</f>
        <v/>
      </c>
      <c r="CH164" s="32">
        <f>IF($D164&lt;AR164,1,0)</f>
        <v>0</v>
      </c>
      <c r="CI164" s="32">
        <f>IF($D164&lt;AS164,1,0)</f>
        <v>0</v>
      </c>
      <c r="CJ164" s="32">
        <f>IF($D164&lt;AT164,1,0)</f>
        <v>0</v>
      </c>
      <c r="CK164" s="32">
        <f>IF($D164&lt;AV164,1,0)</f>
        <v>0</v>
      </c>
      <c r="CM164" s="14"/>
      <c r="CN164" s="14"/>
    </row>
    <row r="165" spans="1:92" ht="16.350000000000001" customHeight="1" x14ac:dyDescent="0.2">
      <c r="A165" s="2912"/>
      <c r="B165" s="3640" t="s">
        <v>95</v>
      </c>
      <c r="C165" s="3641"/>
      <c r="D165" s="2435">
        <f t="shared" ref="D165:D177" si="118">SUM(E165+F165)</f>
        <v>0</v>
      </c>
      <c r="E165" s="2436"/>
      <c r="F165" s="2437">
        <f t="shared" ref="F165:F173" si="119">SUM(AD165+AF165+AH165+AJ165+AL165+AN165+AP165)</f>
        <v>0</v>
      </c>
      <c r="G165" s="289"/>
      <c r="H165" s="650"/>
      <c r="I165" s="289"/>
      <c r="J165" s="650"/>
      <c r="K165" s="289"/>
      <c r="L165" s="650"/>
      <c r="M165" s="289"/>
      <c r="N165" s="650"/>
      <c r="O165" s="289"/>
      <c r="P165" s="650"/>
      <c r="Q165" s="289"/>
      <c r="R165" s="650"/>
      <c r="S165" s="289"/>
      <c r="T165" s="650"/>
      <c r="U165" s="289"/>
      <c r="V165" s="650"/>
      <c r="W165" s="289"/>
      <c r="X165" s="650"/>
      <c r="Y165" s="289"/>
      <c r="Z165" s="650"/>
      <c r="AA165" s="289"/>
      <c r="AB165" s="650"/>
      <c r="AC165" s="291"/>
      <c r="AD165" s="26"/>
      <c r="AE165" s="291"/>
      <c r="AF165" s="26"/>
      <c r="AG165" s="291"/>
      <c r="AH165" s="26"/>
      <c r="AI165" s="291"/>
      <c r="AJ165" s="26"/>
      <c r="AK165" s="291"/>
      <c r="AL165" s="26"/>
      <c r="AM165" s="291"/>
      <c r="AN165" s="26"/>
      <c r="AO165" s="291"/>
      <c r="AP165" s="26"/>
      <c r="AQ165" s="292"/>
      <c r="AR165" s="26"/>
      <c r="AS165" s="24"/>
      <c r="AT165" s="26"/>
      <c r="AU165" s="293"/>
      <c r="AV165" s="294"/>
      <c r="AW165" s="671" t="str">
        <f t="shared" si="114"/>
        <v/>
      </c>
      <c r="BV165" s="3"/>
      <c r="BW165" s="3"/>
      <c r="CA165" s="31" t="str">
        <f t="shared" si="115"/>
        <v/>
      </c>
      <c r="CB165" s="31" t="str">
        <f t="shared" si="116"/>
        <v/>
      </c>
      <c r="CC165" s="31" t="str">
        <f t="shared" si="117"/>
        <v/>
      </c>
      <c r="CD165" s="31" t="str">
        <f t="shared" ref="CD165:CD197" si="120">IF(CK165=1," * El número de actividades en Pacientes Diabéticos en Control PSCV NO DEBE superar el total. ","")</f>
        <v/>
      </c>
      <c r="CH165" s="32">
        <f t="shared" ref="CH165:CJ197" si="121">IF($D165&lt;AR165,1,0)</f>
        <v>0</v>
      </c>
      <c r="CI165" s="32">
        <f t="shared" si="121"/>
        <v>0</v>
      </c>
      <c r="CJ165" s="32">
        <f t="shared" si="121"/>
        <v>0</v>
      </c>
      <c r="CK165" s="32">
        <f t="shared" ref="CK165:CK197" si="122">IF($D165&lt;AV165,1,0)</f>
        <v>0</v>
      </c>
      <c r="CL165" s="14"/>
      <c r="CM165" s="14"/>
      <c r="CN165" s="14"/>
    </row>
    <row r="166" spans="1:92" ht="16.350000000000001" customHeight="1" x14ac:dyDescent="0.2">
      <c r="A166" s="2912"/>
      <c r="B166" s="3731" t="s">
        <v>161</v>
      </c>
      <c r="C166" s="3732"/>
      <c r="D166" s="2438">
        <f t="shared" si="118"/>
        <v>0</v>
      </c>
      <c r="E166" s="2439"/>
      <c r="F166" s="2440">
        <f t="shared" si="119"/>
        <v>0</v>
      </c>
      <c r="G166" s="2441"/>
      <c r="H166" s="2442"/>
      <c r="I166" s="2441"/>
      <c r="J166" s="2442"/>
      <c r="K166" s="2441"/>
      <c r="L166" s="2442"/>
      <c r="M166" s="2441"/>
      <c r="N166" s="2442"/>
      <c r="O166" s="2441"/>
      <c r="P166" s="2442"/>
      <c r="Q166" s="2441"/>
      <c r="R166" s="2442"/>
      <c r="S166" s="2441"/>
      <c r="T166" s="2442"/>
      <c r="U166" s="2441"/>
      <c r="V166" s="2442"/>
      <c r="W166" s="2441"/>
      <c r="X166" s="2442"/>
      <c r="Y166" s="2441"/>
      <c r="Z166" s="2442"/>
      <c r="AA166" s="2441"/>
      <c r="AB166" s="2442"/>
      <c r="AC166" s="2067"/>
      <c r="AD166" s="2068"/>
      <c r="AE166" s="2067"/>
      <c r="AF166" s="2068"/>
      <c r="AG166" s="2067"/>
      <c r="AH166" s="2068"/>
      <c r="AI166" s="2067"/>
      <c r="AJ166" s="2068"/>
      <c r="AK166" s="2067"/>
      <c r="AL166" s="2068"/>
      <c r="AM166" s="2067"/>
      <c r="AN166" s="2068"/>
      <c r="AO166" s="2067"/>
      <c r="AP166" s="2068"/>
      <c r="AQ166" s="2069"/>
      <c r="AR166" s="2068"/>
      <c r="AS166" s="2825"/>
      <c r="AT166" s="2068"/>
      <c r="AU166" s="2070"/>
      <c r="AV166" s="2826"/>
      <c r="AW166" s="671" t="str">
        <f t="shared" si="114"/>
        <v/>
      </c>
      <c r="BV166" s="3"/>
      <c r="BW166" s="3"/>
      <c r="CA166" s="31" t="str">
        <f t="shared" si="115"/>
        <v/>
      </c>
      <c r="CB166" s="31" t="str">
        <f t="shared" si="116"/>
        <v/>
      </c>
      <c r="CC166" s="31" t="str">
        <f t="shared" si="117"/>
        <v/>
      </c>
      <c r="CD166" s="31" t="str">
        <f t="shared" si="120"/>
        <v/>
      </c>
      <c r="CH166" s="32">
        <f t="shared" si="121"/>
        <v>0</v>
      </c>
      <c r="CI166" s="32">
        <f t="shared" si="121"/>
        <v>0</v>
      </c>
      <c r="CJ166" s="32">
        <f t="shared" si="121"/>
        <v>0</v>
      </c>
      <c r="CK166" s="32">
        <f t="shared" si="122"/>
        <v>0</v>
      </c>
      <c r="CL166" s="14"/>
      <c r="CM166" s="14"/>
      <c r="CN166" s="14"/>
    </row>
    <row r="167" spans="1:92" ht="16.350000000000001" customHeight="1" x14ac:dyDescent="0.2">
      <c r="A167" s="2912"/>
      <c r="B167" s="3342" t="s">
        <v>197</v>
      </c>
      <c r="C167" s="2827" t="s">
        <v>4</v>
      </c>
      <c r="D167" s="2438">
        <f t="shared" si="118"/>
        <v>0</v>
      </c>
      <c r="E167" s="2439"/>
      <c r="F167" s="2824">
        <f t="shared" si="119"/>
        <v>0</v>
      </c>
      <c r="G167" s="2558"/>
      <c r="H167" s="2828"/>
      <c r="I167" s="2558"/>
      <c r="J167" s="2828"/>
      <c r="K167" s="2558"/>
      <c r="L167" s="2828"/>
      <c r="M167" s="2558"/>
      <c r="N167" s="2828"/>
      <c r="O167" s="2558"/>
      <c r="P167" s="2828"/>
      <c r="Q167" s="2558"/>
      <c r="R167" s="2828"/>
      <c r="S167" s="2558"/>
      <c r="T167" s="2828"/>
      <c r="U167" s="2558"/>
      <c r="V167" s="2828"/>
      <c r="W167" s="2558"/>
      <c r="X167" s="2828"/>
      <c r="Y167" s="2558"/>
      <c r="Z167" s="2828"/>
      <c r="AA167" s="2558"/>
      <c r="AB167" s="2828"/>
      <c r="AC167" s="2590"/>
      <c r="AD167" s="2820">
        <f t="shared" ref="AD167:AV167" si="123">SUM(AD168:AD173)</f>
        <v>0</v>
      </c>
      <c r="AE167" s="2590"/>
      <c r="AF167" s="2820">
        <f t="shared" si="123"/>
        <v>0</v>
      </c>
      <c r="AG167" s="2590"/>
      <c r="AH167" s="2820">
        <f t="shared" si="123"/>
        <v>0</v>
      </c>
      <c r="AI167" s="2590"/>
      <c r="AJ167" s="2820">
        <f t="shared" si="123"/>
        <v>0</v>
      </c>
      <c r="AK167" s="2590"/>
      <c r="AL167" s="2820">
        <f t="shared" si="123"/>
        <v>0</v>
      </c>
      <c r="AM167" s="2590"/>
      <c r="AN167" s="2820">
        <f t="shared" si="123"/>
        <v>0</v>
      </c>
      <c r="AO167" s="2590"/>
      <c r="AP167" s="2820">
        <f t="shared" si="123"/>
        <v>0</v>
      </c>
      <c r="AQ167" s="2829">
        <f>SUM(AQ168:AQ173)</f>
        <v>0</v>
      </c>
      <c r="AR167" s="2820">
        <f t="shared" si="123"/>
        <v>0</v>
      </c>
      <c r="AS167" s="2072">
        <f t="shared" si="123"/>
        <v>0</v>
      </c>
      <c r="AT167" s="2820">
        <f t="shared" si="123"/>
        <v>0</v>
      </c>
      <c r="AU167" s="2830">
        <f t="shared" si="123"/>
        <v>0</v>
      </c>
      <c r="AV167" s="2072">
        <f t="shared" si="123"/>
        <v>0</v>
      </c>
      <c r="AW167" s="671" t="str">
        <f t="shared" si="114"/>
        <v/>
      </c>
      <c r="BV167" s="3"/>
      <c r="BW167" s="3"/>
      <c r="CA167" s="31"/>
      <c r="CB167" s="31"/>
      <c r="CC167" s="31"/>
      <c r="CD167" s="31"/>
      <c r="CH167" s="32"/>
      <c r="CI167" s="32"/>
      <c r="CJ167" s="32"/>
      <c r="CK167" s="32"/>
      <c r="CL167" s="14"/>
      <c r="CM167" s="14"/>
      <c r="CN167" s="14"/>
    </row>
    <row r="168" spans="1:92" ht="16.350000000000001" customHeight="1" x14ac:dyDescent="0.2">
      <c r="A168" s="2912"/>
      <c r="B168" s="2912"/>
      <c r="C168" s="310" t="s">
        <v>198</v>
      </c>
      <c r="D168" s="311">
        <f t="shared" si="118"/>
        <v>0</v>
      </c>
      <c r="E168" s="2431"/>
      <c r="F168" s="312">
        <f>SUM(AD168+AF168+AH168+AJ168+AL168+AN168+AP168)</f>
        <v>0</v>
      </c>
      <c r="G168" s="289"/>
      <c r="H168" s="650"/>
      <c r="I168" s="289"/>
      <c r="J168" s="650"/>
      <c r="K168" s="289"/>
      <c r="L168" s="650"/>
      <c r="M168" s="289"/>
      <c r="N168" s="650"/>
      <c r="O168" s="289"/>
      <c r="P168" s="650"/>
      <c r="Q168" s="289"/>
      <c r="R168" s="650"/>
      <c r="S168" s="289"/>
      <c r="T168" s="650"/>
      <c r="U168" s="289"/>
      <c r="V168" s="650"/>
      <c r="W168" s="289"/>
      <c r="X168" s="650"/>
      <c r="Y168" s="289"/>
      <c r="Z168" s="650"/>
      <c r="AA168" s="289"/>
      <c r="AB168" s="650"/>
      <c r="AC168" s="291"/>
      <c r="AD168" s="26"/>
      <c r="AE168" s="291"/>
      <c r="AF168" s="26"/>
      <c r="AG168" s="291"/>
      <c r="AH168" s="26"/>
      <c r="AI168" s="291"/>
      <c r="AJ168" s="26"/>
      <c r="AK168" s="291"/>
      <c r="AL168" s="26"/>
      <c r="AM168" s="291"/>
      <c r="AN168" s="26"/>
      <c r="AO168" s="291"/>
      <c r="AP168" s="26"/>
      <c r="AQ168" s="292"/>
      <c r="AR168" s="26"/>
      <c r="AS168" s="24"/>
      <c r="AT168" s="26"/>
      <c r="AU168" s="28"/>
      <c r="AV168" s="24"/>
      <c r="AW168" s="671" t="str">
        <f t="shared" si="114"/>
        <v/>
      </c>
      <c r="BV168" s="3"/>
      <c r="BW168" s="3"/>
      <c r="CA168" s="31" t="str">
        <f t="shared" si="115"/>
        <v/>
      </c>
      <c r="CB168" s="31" t="str">
        <f t="shared" si="116"/>
        <v/>
      </c>
      <c r="CC168" s="31" t="str">
        <f t="shared" si="117"/>
        <v/>
      </c>
      <c r="CD168" s="31" t="str">
        <f t="shared" si="120"/>
        <v/>
      </c>
      <c r="CH168" s="32">
        <f t="shared" si="121"/>
        <v>0</v>
      </c>
      <c r="CI168" s="32">
        <f t="shared" si="121"/>
        <v>0</v>
      </c>
      <c r="CJ168" s="32">
        <f t="shared" si="121"/>
        <v>0</v>
      </c>
      <c r="CK168" s="32">
        <f t="shared" si="122"/>
        <v>0</v>
      </c>
      <c r="CL168" s="14"/>
      <c r="CM168" s="14"/>
      <c r="CN168" s="14"/>
    </row>
    <row r="169" spans="1:92" ht="16.350000000000001" customHeight="1" x14ac:dyDescent="0.2">
      <c r="A169" s="2912"/>
      <c r="B169" s="2912"/>
      <c r="C169" s="2447" t="s">
        <v>199</v>
      </c>
      <c r="D169" s="311">
        <f t="shared" si="118"/>
        <v>0</v>
      </c>
      <c r="E169" s="2436"/>
      <c r="F169" s="2437">
        <f t="shared" si="119"/>
        <v>0</v>
      </c>
      <c r="G169" s="2280"/>
      <c r="H169" s="2281"/>
      <c r="I169" s="2280"/>
      <c r="J169" s="2281"/>
      <c r="K169" s="2280"/>
      <c r="L169" s="2281"/>
      <c r="M169" s="2280"/>
      <c r="N169" s="2281"/>
      <c r="O169" s="2280"/>
      <c r="P169" s="2281"/>
      <c r="Q169" s="2280"/>
      <c r="R169" s="2281"/>
      <c r="S169" s="2280"/>
      <c r="T169" s="2281"/>
      <c r="U169" s="2280"/>
      <c r="V169" s="2281"/>
      <c r="W169" s="2280"/>
      <c r="X169" s="2281"/>
      <c r="Y169" s="2280"/>
      <c r="Z169" s="2281"/>
      <c r="AA169" s="2280"/>
      <c r="AB169" s="2281"/>
      <c r="AC169" s="291"/>
      <c r="AD169" s="26"/>
      <c r="AE169" s="291"/>
      <c r="AF169" s="26"/>
      <c r="AG169" s="291"/>
      <c r="AH169" s="26"/>
      <c r="AI169" s="291"/>
      <c r="AJ169" s="26"/>
      <c r="AK169" s="291"/>
      <c r="AL169" s="26"/>
      <c r="AM169" s="291"/>
      <c r="AN169" s="26"/>
      <c r="AO169" s="291"/>
      <c r="AP169" s="26"/>
      <c r="AQ169" s="292"/>
      <c r="AR169" s="26"/>
      <c r="AS169" s="24"/>
      <c r="AT169" s="26"/>
      <c r="AU169" s="28"/>
      <c r="AV169" s="24"/>
      <c r="AW169" s="671" t="str">
        <f t="shared" si="114"/>
        <v/>
      </c>
      <c r="BV169" s="3"/>
      <c r="BW169" s="3"/>
      <c r="CA169" s="31" t="str">
        <f t="shared" si="115"/>
        <v/>
      </c>
      <c r="CB169" s="31" t="str">
        <f t="shared" si="116"/>
        <v/>
      </c>
      <c r="CC169" s="31" t="str">
        <f t="shared" si="117"/>
        <v/>
      </c>
      <c r="CD169" s="31" t="str">
        <f t="shared" si="120"/>
        <v/>
      </c>
      <c r="CH169" s="32">
        <f t="shared" si="121"/>
        <v>0</v>
      </c>
      <c r="CI169" s="32">
        <f t="shared" si="121"/>
        <v>0</v>
      </c>
      <c r="CJ169" s="32">
        <f t="shared" si="121"/>
        <v>0</v>
      </c>
      <c r="CK169" s="32">
        <f t="shared" si="122"/>
        <v>0</v>
      </c>
      <c r="CL169" s="14"/>
      <c r="CM169" s="14"/>
      <c r="CN169" s="14"/>
    </row>
    <row r="170" spans="1:92" ht="16.350000000000001" customHeight="1" x14ac:dyDescent="0.2">
      <c r="A170" s="2912"/>
      <c r="B170" s="2912"/>
      <c r="C170" s="310" t="s">
        <v>200</v>
      </c>
      <c r="D170" s="311">
        <f t="shared" si="118"/>
        <v>0</v>
      </c>
      <c r="E170" s="2436"/>
      <c r="F170" s="2437">
        <f t="shared" si="119"/>
        <v>0</v>
      </c>
      <c r="G170" s="289"/>
      <c r="H170" s="650"/>
      <c r="I170" s="289"/>
      <c r="J170" s="650"/>
      <c r="K170" s="289"/>
      <c r="L170" s="650"/>
      <c r="M170" s="289"/>
      <c r="N170" s="650"/>
      <c r="O170" s="289"/>
      <c r="P170" s="650"/>
      <c r="Q170" s="289"/>
      <c r="R170" s="650"/>
      <c r="S170" s="289"/>
      <c r="T170" s="650"/>
      <c r="U170" s="289"/>
      <c r="V170" s="650"/>
      <c r="W170" s="289"/>
      <c r="X170" s="650"/>
      <c r="Y170" s="289"/>
      <c r="Z170" s="650"/>
      <c r="AA170" s="289"/>
      <c r="AB170" s="650"/>
      <c r="AC170" s="291"/>
      <c r="AD170" s="26"/>
      <c r="AE170" s="291"/>
      <c r="AF170" s="26"/>
      <c r="AG170" s="291"/>
      <c r="AH170" s="26"/>
      <c r="AI170" s="291"/>
      <c r="AJ170" s="26"/>
      <c r="AK170" s="291"/>
      <c r="AL170" s="26"/>
      <c r="AM170" s="291"/>
      <c r="AN170" s="26"/>
      <c r="AO170" s="291"/>
      <c r="AP170" s="26"/>
      <c r="AQ170" s="292"/>
      <c r="AR170" s="26"/>
      <c r="AS170" s="24"/>
      <c r="AT170" s="26"/>
      <c r="AU170" s="28"/>
      <c r="AV170" s="24"/>
      <c r="AW170" s="671" t="str">
        <f t="shared" si="114"/>
        <v/>
      </c>
      <c r="BV170" s="3"/>
      <c r="BW170" s="3"/>
      <c r="CA170" s="31" t="str">
        <f t="shared" si="115"/>
        <v/>
      </c>
      <c r="CB170" s="31" t="str">
        <f t="shared" si="116"/>
        <v/>
      </c>
      <c r="CC170" s="31" t="str">
        <f t="shared" si="117"/>
        <v/>
      </c>
      <c r="CD170" s="31" t="str">
        <f t="shared" si="120"/>
        <v/>
      </c>
      <c r="CH170" s="32">
        <f t="shared" si="121"/>
        <v>0</v>
      </c>
      <c r="CI170" s="32">
        <f t="shared" si="121"/>
        <v>0</v>
      </c>
      <c r="CJ170" s="32">
        <f t="shared" si="121"/>
        <v>0</v>
      </c>
      <c r="CK170" s="32">
        <f t="shared" si="122"/>
        <v>0</v>
      </c>
      <c r="CL170" s="14"/>
      <c r="CM170" s="14"/>
      <c r="CN170" s="14"/>
    </row>
    <row r="171" spans="1:92" ht="16.350000000000001" customHeight="1" x14ac:dyDescent="0.2">
      <c r="A171" s="2912"/>
      <c r="B171" s="2912"/>
      <c r="C171" s="310" t="s">
        <v>201</v>
      </c>
      <c r="D171" s="311">
        <f t="shared" si="118"/>
        <v>0</v>
      </c>
      <c r="E171" s="2436"/>
      <c r="F171" s="2437">
        <f t="shared" si="119"/>
        <v>0</v>
      </c>
      <c r="G171" s="289"/>
      <c r="H171" s="650"/>
      <c r="I171" s="289"/>
      <c r="J171" s="650"/>
      <c r="K171" s="289"/>
      <c r="L171" s="650"/>
      <c r="M171" s="289"/>
      <c r="N171" s="650"/>
      <c r="O171" s="289"/>
      <c r="P171" s="650"/>
      <c r="Q171" s="289"/>
      <c r="R171" s="650"/>
      <c r="S171" s="289"/>
      <c r="T171" s="650"/>
      <c r="U171" s="289"/>
      <c r="V171" s="650"/>
      <c r="W171" s="289"/>
      <c r="X171" s="650"/>
      <c r="Y171" s="289"/>
      <c r="Z171" s="650"/>
      <c r="AA171" s="289"/>
      <c r="AB171" s="650"/>
      <c r="AC171" s="291"/>
      <c r="AD171" s="26"/>
      <c r="AE171" s="291"/>
      <c r="AF171" s="26"/>
      <c r="AG171" s="291"/>
      <c r="AH171" s="26"/>
      <c r="AI171" s="291"/>
      <c r="AJ171" s="26"/>
      <c r="AK171" s="291"/>
      <c r="AL171" s="26"/>
      <c r="AM171" s="291"/>
      <c r="AN171" s="26"/>
      <c r="AO171" s="291"/>
      <c r="AP171" s="26"/>
      <c r="AQ171" s="292"/>
      <c r="AR171" s="2234"/>
      <c r="AS171" s="24"/>
      <c r="AT171" s="26"/>
      <c r="AU171" s="28"/>
      <c r="AV171" s="24"/>
      <c r="AW171" s="671" t="str">
        <f t="shared" si="114"/>
        <v/>
      </c>
      <c r="BV171" s="3"/>
      <c r="BW171" s="3"/>
      <c r="CA171" s="31" t="str">
        <f t="shared" si="115"/>
        <v/>
      </c>
      <c r="CB171" s="31" t="str">
        <f t="shared" si="116"/>
        <v/>
      </c>
      <c r="CC171" s="31" t="str">
        <f t="shared" si="117"/>
        <v/>
      </c>
      <c r="CD171" s="31" t="str">
        <f t="shared" si="120"/>
        <v/>
      </c>
      <c r="CH171" s="32">
        <f t="shared" si="121"/>
        <v>0</v>
      </c>
      <c r="CI171" s="32">
        <f t="shared" si="121"/>
        <v>0</v>
      </c>
      <c r="CJ171" s="32">
        <f t="shared" si="121"/>
        <v>0</v>
      </c>
      <c r="CK171" s="32">
        <f t="shared" si="122"/>
        <v>0</v>
      </c>
      <c r="CL171" s="14"/>
      <c r="CM171" s="14"/>
      <c r="CN171" s="14"/>
    </row>
    <row r="172" spans="1:92" ht="16.350000000000001" customHeight="1" x14ac:dyDescent="0.2">
      <c r="A172" s="2912"/>
      <c r="B172" s="2912"/>
      <c r="C172" s="2447" t="s">
        <v>202</v>
      </c>
      <c r="D172" s="311">
        <f t="shared" si="118"/>
        <v>0</v>
      </c>
      <c r="E172" s="2436"/>
      <c r="F172" s="2437">
        <f t="shared" si="119"/>
        <v>0</v>
      </c>
      <c r="G172" s="2280"/>
      <c r="H172" s="2281"/>
      <c r="I172" s="2280"/>
      <c r="J172" s="2281"/>
      <c r="K172" s="2280"/>
      <c r="L172" s="2281"/>
      <c r="M172" s="2280"/>
      <c r="N172" s="2281"/>
      <c r="O172" s="2280"/>
      <c r="P172" s="2281"/>
      <c r="Q172" s="2280"/>
      <c r="R172" s="2281"/>
      <c r="S172" s="2280"/>
      <c r="T172" s="2281"/>
      <c r="U172" s="2280"/>
      <c r="V172" s="2281"/>
      <c r="W172" s="2280"/>
      <c r="X172" s="2281"/>
      <c r="Y172" s="2280"/>
      <c r="Z172" s="2281"/>
      <c r="AA172" s="2280"/>
      <c r="AB172" s="2281"/>
      <c r="AC172" s="291"/>
      <c r="AD172" s="26"/>
      <c r="AE172" s="291"/>
      <c r="AF172" s="26"/>
      <c r="AG172" s="291"/>
      <c r="AH172" s="26"/>
      <c r="AI172" s="291"/>
      <c r="AJ172" s="26"/>
      <c r="AK172" s="291"/>
      <c r="AL172" s="26"/>
      <c r="AM172" s="291"/>
      <c r="AN172" s="26"/>
      <c r="AO172" s="291"/>
      <c r="AP172" s="26"/>
      <c r="AQ172" s="2233"/>
      <c r="AR172" s="28"/>
      <c r="AS172" s="2268"/>
      <c r="AT172" s="26"/>
      <c r="AU172" s="28"/>
      <c r="AV172" s="24"/>
      <c r="AW172" s="671" t="str">
        <f t="shared" si="114"/>
        <v/>
      </c>
      <c r="BV172" s="3"/>
      <c r="BW172" s="3"/>
      <c r="CA172" s="31" t="str">
        <f t="shared" si="115"/>
        <v/>
      </c>
      <c r="CB172" s="31" t="str">
        <f t="shared" si="116"/>
        <v/>
      </c>
      <c r="CC172" s="31" t="str">
        <f t="shared" si="117"/>
        <v/>
      </c>
      <c r="CD172" s="31" t="str">
        <f t="shared" si="120"/>
        <v/>
      </c>
      <c r="CH172" s="32">
        <f t="shared" si="121"/>
        <v>0</v>
      </c>
      <c r="CI172" s="32">
        <f t="shared" si="121"/>
        <v>0</v>
      </c>
      <c r="CJ172" s="32">
        <f t="shared" si="121"/>
        <v>0</v>
      </c>
      <c r="CK172" s="32">
        <f t="shared" si="122"/>
        <v>0</v>
      </c>
      <c r="CL172" s="14"/>
      <c r="CM172" s="14"/>
      <c r="CN172" s="14"/>
    </row>
    <row r="173" spans="1:92" ht="16.350000000000001" customHeight="1" x14ac:dyDescent="0.2">
      <c r="A173" s="3537"/>
      <c r="B173" s="3537"/>
      <c r="C173" s="310" t="s">
        <v>203</v>
      </c>
      <c r="D173" s="2438">
        <f t="shared" si="118"/>
        <v>0</v>
      </c>
      <c r="E173" s="2448"/>
      <c r="F173" s="2449">
        <f t="shared" si="119"/>
        <v>0</v>
      </c>
      <c r="G173" s="289"/>
      <c r="H173" s="2450"/>
      <c r="I173" s="289"/>
      <c r="J173" s="2450"/>
      <c r="K173" s="289"/>
      <c r="L173" s="2450"/>
      <c r="M173" s="289"/>
      <c r="N173" s="2450"/>
      <c r="O173" s="289"/>
      <c r="P173" s="2450"/>
      <c r="Q173" s="289"/>
      <c r="R173" s="2450"/>
      <c r="S173" s="289"/>
      <c r="T173" s="2450"/>
      <c r="U173" s="289"/>
      <c r="V173" s="2450"/>
      <c r="W173" s="289"/>
      <c r="X173" s="2450"/>
      <c r="Y173" s="289"/>
      <c r="Z173" s="2450"/>
      <c r="AA173" s="289"/>
      <c r="AB173" s="2450"/>
      <c r="AC173" s="2067"/>
      <c r="AD173" s="651"/>
      <c r="AE173" s="2067"/>
      <c r="AF173" s="651"/>
      <c r="AG173" s="2067"/>
      <c r="AH173" s="651"/>
      <c r="AI173" s="2067"/>
      <c r="AJ173" s="651"/>
      <c r="AK173" s="2067"/>
      <c r="AL173" s="651"/>
      <c r="AM173" s="2067"/>
      <c r="AN173" s="651"/>
      <c r="AO173" s="2067"/>
      <c r="AP173" s="651"/>
      <c r="AQ173" s="319"/>
      <c r="AR173" s="651"/>
      <c r="AS173" s="77"/>
      <c r="AT173" s="651"/>
      <c r="AU173" s="320"/>
      <c r="AV173" s="2243"/>
      <c r="AW173" s="671" t="str">
        <f t="shared" si="114"/>
        <v/>
      </c>
      <c r="BV173" s="3"/>
      <c r="BW173" s="3"/>
      <c r="CA173" s="31" t="str">
        <f t="shared" si="115"/>
        <v/>
      </c>
      <c r="CB173" s="31" t="str">
        <f t="shared" si="116"/>
        <v/>
      </c>
      <c r="CC173" s="31" t="str">
        <f t="shared" si="117"/>
        <v/>
      </c>
      <c r="CD173" s="31" t="str">
        <f t="shared" si="120"/>
        <v/>
      </c>
      <c r="CH173" s="32">
        <f t="shared" si="121"/>
        <v>0</v>
      </c>
      <c r="CI173" s="32">
        <f t="shared" si="121"/>
        <v>0</v>
      </c>
      <c r="CJ173" s="32">
        <f t="shared" si="121"/>
        <v>0</v>
      </c>
      <c r="CK173" s="32">
        <f t="shared" si="122"/>
        <v>0</v>
      </c>
      <c r="CL173" s="14"/>
      <c r="CM173" s="14"/>
      <c r="CN173" s="14"/>
    </row>
    <row r="174" spans="1:92" ht="16.350000000000001" customHeight="1" x14ac:dyDescent="0.2">
      <c r="A174" s="3342" t="s">
        <v>204</v>
      </c>
      <c r="B174" s="3342" t="s">
        <v>205</v>
      </c>
      <c r="C174" s="2451" t="s">
        <v>95</v>
      </c>
      <c r="D174" s="311">
        <f>SUM(E174+F174)</f>
        <v>0</v>
      </c>
      <c r="E174" s="2430">
        <f>SUM(AC174+AE174+AG174+AI174+AK174+AM174+AO174)</f>
        <v>0</v>
      </c>
      <c r="F174" s="2431"/>
      <c r="G174" s="1036"/>
      <c r="H174" s="281"/>
      <c r="I174" s="1036"/>
      <c r="J174" s="322"/>
      <c r="K174" s="1036"/>
      <c r="L174" s="281"/>
      <c r="M174" s="1036"/>
      <c r="N174" s="322"/>
      <c r="O174" s="1036"/>
      <c r="P174" s="281"/>
      <c r="Q174" s="1036"/>
      <c r="R174" s="322"/>
      <c r="S174" s="1036"/>
      <c r="T174" s="281"/>
      <c r="U174" s="1036"/>
      <c r="V174" s="322"/>
      <c r="W174" s="1036"/>
      <c r="X174" s="281"/>
      <c r="Y174" s="1036"/>
      <c r="Z174" s="322"/>
      <c r="AA174" s="1036"/>
      <c r="AB174" s="322"/>
      <c r="AC174" s="1014"/>
      <c r="AD174" s="2452"/>
      <c r="AE174" s="1014"/>
      <c r="AF174" s="2452"/>
      <c r="AG174" s="1014"/>
      <c r="AH174" s="2452"/>
      <c r="AI174" s="1014"/>
      <c r="AJ174" s="2452"/>
      <c r="AK174" s="1014"/>
      <c r="AL174" s="2452"/>
      <c r="AM174" s="1014"/>
      <c r="AN174" s="2452"/>
      <c r="AO174" s="1014"/>
      <c r="AP174" s="2452"/>
      <c r="AQ174" s="1038"/>
      <c r="AR174" s="2276"/>
      <c r="AS174" s="2276"/>
      <c r="AT174" s="2276"/>
      <c r="AU174" s="2433"/>
      <c r="AV174" s="24"/>
      <c r="AW174" s="671" t="str">
        <f t="shared" si="114"/>
        <v/>
      </c>
      <c r="BV174" s="3"/>
      <c r="BW174" s="3"/>
      <c r="CA174" s="31" t="str">
        <f t="shared" si="115"/>
        <v/>
      </c>
      <c r="CB174" s="31" t="str">
        <f t="shared" si="116"/>
        <v/>
      </c>
      <c r="CC174" s="31" t="str">
        <f t="shared" si="117"/>
        <v/>
      </c>
      <c r="CD174" s="31" t="str">
        <f t="shared" si="120"/>
        <v/>
      </c>
      <c r="CH174" s="32">
        <f t="shared" si="121"/>
        <v>0</v>
      </c>
      <c r="CI174" s="32">
        <f t="shared" si="121"/>
        <v>0</v>
      </c>
      <c r="CJ174" s="32">
        <f t="shared" si="121"/>
        <v>0</v>
      </c>
      <c r="CK174" s="32">
        <f t="shared" si="122"/>
        <v>0</v>
      </c>
      <c r="CL174" s="14"/>
      <c r="CM174" s="14"/>
      <c r="CN174" s="14"/>
    </row>
    <row r="175" spans="1:92" ht="16.350000000000001" customHeight="1" x14ac:dyDescent="0.2">
      <c r="A175" s="2912"/>
      <c r="B175" s="2912"/>
      <c r="C175" s="2447" t="s">
        <v>206</v>
      </c>
      <c r="D175" s="311">
        <f t="shared" si="118"/>
        <v>0</v>
      </c>
      <c r="E175" s="2435">
        <f t="shared" ref="E175:E177" si="124">SUM(AC175+AE175+AG175+AI175+AK175+AM175+AO175)</f>
        <v>0</v>
      </c>
      <c r="F175" s="2436"/>
      <c r="G175" s="2280"/>
      <c r="H175" s="2281"/>
      <c r="I175" s="2280"/>
      <c r="J175" s="324"/>
      <c r="K175" s="2280"/>
      <c r="L175" s="2281"/>
      <c r="M175" s="2280"/>
      <c r="N175" s="324"/>
      <c r="O175" s="2280"/>
      <c r="P175" s="2281"/>
      <c r="Q175" s="2280"/>
      <c r="R175" s="324"/>
      <c r="S175" s="2280"/>
      <c r="T175" s="2281"/>
      <c r="U175" s="2280"/>
      <c r="V175" s="324"/>
      <c r="W175" s="2280"/>
      <c r="X175" s="2281"/>
      <c r="Y175" s="2280"/>
      <c r="Z175" s="324"/>
      <c r="AA175" s="2280"/>
      <c r="AB175" s="324"/>
      <c r="AC175" s="2267"/>
      <c r="AD175" s="325"/>
      <c r="AE175" s="2267"/>
      <c r="AF175" s="325"/>
      <c r="AG175" s="2267"/>
      <c r="AH175" s="325"/>
      <c r="AI175" s="2267"/>
      <c r="AJ175" s="325"/>
      <c r="AK175" s="2267"/>
      <c r="AL175" s="325"/>
      <c r="AM175" s="2267"/>
      <c r="AN175" s="325"/>
      <c r="AO175" s="2267"/>
      <c r="AP175" s="325"/>
      <c r="AQ175" s="2233"/>
      <c r="AR175" s="24"/>
      <c r="AS175" s="2268"/>
      <c r="AT175" s="24"/>
      <c r="AU175" s="28"/>
      <c r="AV175" s="24"/>
      <c r="AW175" s="671" t="str">
        <f t="shared" si="114"/>
        <v/>
      </c>
      <c r="BV175" s="3"/>
      <c r="BW175" s="3"/>
      <c r="CA175" s="31" t="str">
        <f t="shared" si="115"/>
        <v/>
      </c>
      <c r="CB175" s="31" t="str">
        <f t="shared" si="116"/>
        <v/>
      </c>
      <c r="CC175" s="31" t="str">
        <f t="shared" si="117"/>
        <v/>
      </c>
      <c r="CD175" s="31" t="str">
        <f t="shared" si="120"/>
        <v/>
      </c>
      <c r="CH175" s="32">
        <f t="shared" si="121"/>
        <v>0</v>
      </c>
      <c r="CI175" s="32">
        <f t="shared" si="121"/>
        <v>0</v>
      </c>
      <c r="CJ175" s="32">
        <f t="shared" si="121"/>
        <v>0</v>
      </c>
      <c r="CK175" s="32">
        <f t="shared" si="122"/>
        <v>0</v>
      </c>
      <c r="CL175" s="14"/>
      <c r="CM175" s="14"/>
      <c r="CN175" s="14"/>
    </row>
    <row r="176" spans="1:92" ht="16.350000000000001" customHeight="1" x14ac:dyDescent="0.2">
      <c r="A176" s="2912"/>
      <c r="B176" s="2912"/>
      <c r="C176" s="326" t="s">
        <v>207</v>
      </c>
      <c r="D176" s="311">
        <f t="shared" si="118"/>
        <v>0</v>
      </c>
      <c r="E176" s="2435">
        <f t="shared" si="124"/>
        <v>0</v>
      </c>
      <c r="F176" s="327"/>
      <c r="G176" s="2280"/>
      <c r="H176" s="2281"/>
      <c r="I176" s="2280"/>
      <c r="J176" s="324"/>
      <c r="K176" s="2280"/>
      <c r="L176" s="2281"/>
      <c r="M176" s="2280"/>
      <c r="N176" s="324"/>
      <c r="O176" s="2280"/>
      <c r="P176" s="2281"/>
      <c r="Q176" s="2280"/>
      <c r="R176" s="324"/>
      <c r="S176" s="2280"/>
      <c r="T176" s="2281"/>
      <c r="U176" s="2280"/>
      <c r="V176" s="324"/>
      <c r="W176" s="2280"/>
      <c r="X176" s="2281"/>
      <c r="Y176" s="2280"/>
      <c r="Z176" s="324"/>
      <c r="AA176" s="2280"/>
      <c r="AB176" s="324"/>
      <c r="AC176" s="2267"/>
      <c r="AD176" s="325"/>
      <c r="AE176" s="2267"/>
      <c r="AF176" s="325"/>
      <c r="AG176" s="2267"/>
      <c r="AH176" s="325"/>
      <c r="AI176" s="2267"/>
      <c r="AJ176" s="325"/>
      <c r="AK176" s="2267"/>
      <c r="AL176" s="325"/>
      <c r="AM176" s="2267"/>
      <c r="AN176" s="325"/>
      <c r="AO176" s="2267"/>
      <c r="AP176" s="325"/>
      <c r="AQ176" s="2233"/>
      <c r="AR176" s="24"/>
      <c r="AS176" s="2268"/>
      <c r="AT176" s="24"/>
      <c r="AU176" s="293"/>
      <c r="AV176" s="24"/>
      <c r="AW176" s="671" t="str">
        <f t="shared" si="114"/>
        <v/>
      </c>
      <c r="BV176" s="3"/>
      <c r="BW176" s="3"/>
      <c r="CA176" s="31" t="str">
        <f t="shared" si="115"/>
        <v/>
      </c>
      <c r="CB176" s="31" t="str">
        <f t="shared" si="116"/>
        <v/>
      </c>
      <c r="CC176" s="31" t="str">
        <f t="shared" si="117"/>
        <v/>
      </c>
      <c r="CD176" s="31" t="str">
        <f t="shared" si="120"/>
        <v/>
      </c>
      <c r="CH176" s="32">
        <f t="shared" si="121"/>
        <v>0</v>
      </c>
      <c r="CI176" s="32">
        <f t="shared" si="121"/>
        <v>0</v>
      </c>
      <c r="CJ176" s="32">
        <f t="shared" si="121"/>
        <v>0</v>
      </c>
      <c r="CK176" s="32">
        <f t="shared" si="122"/>
        <v>0</v>
      </c>
      <c r="CL176" s="14"/>
      <c r="CM176" s="14"/>
      <c r="CN176" s="14"/>
    </row>
    <row r="177" spans="1:92" ht="16.350000000000001" customHeight="1" x14ac:dyDescent="0.2">
      <c r="A177" s="3537"/>
      <c r="B177" s="2912"/>
      <c r="C177" s="326" t="s">
        <v>208</v>
      </c>
      <c r="D177" s="2438">
        <f t="shared" si="118"/>
        <v>0</v>
      </c>
      <c r="E177" s="2438">
        <f t="shared" si="124"/>
        <v>0</v>
      </c>
      <c r="F177" s="2453"/>
      <c r="G177" s="2441"/>
      <c r="H177" s="2442"/>
      <c r="I177" s="2441"/>
      <c r="J177" s="2074"/>
      <c r="K177" s="2441"/>
      <c r="L177" s="2442"/>
      <c r="M177" s="2441"/>
      <c r="N177" s="2074"/>
      <c r="O177" s="2441"/>
      <c r="P177" s="2442"/>
      <c r="Q177" s="2441"/>
      <c r="R177" s="2074"/>
      <c r="S177" s="2441"/>
      <c r="T177" s="2442"/>
      <c r="U177" s="2441"/>
      <c r="V177" s="2074"/>
      <c r="W177" s="2441"/>
      <c r="X177" s="2442"/>
      <c r="Y177" s="2441"/>
      <c r="Z177" s="2074"/>
      <c r="AA177" s="2441"/>
      <c r="AB177" s="2074"/>
      <c r="AC177" s="2272"/>
      <c r="AD177" s="2831"/>
      <c r="AE177" s="2272"/>
      <c r="AF177" s="2831"/>
      <c r="AG177" s="2272"/>
      <c r="AH177" s="2831"/>
      <c r="AI177" s="2272"/>
      <c r="AJ177" s="2831"/>
      <c r="AK177" s="2272"/>
      <c r="AL177" s="2831"/>
      <c r="AM177" s="2272"/>
      <c r="AN177" s="2831"/>
      <c r="AO177" s="2272"/>
      <c r="AP177" s="2831"/>
      <c r="AQ177" s="2242"/>
      <c r="AR177" s="2825"/>
      <c r="AS177" s="2273"/>
      <c r="AT177" s="2825"/>
      <c r="AU177" s="2454"/>
      <c r="AV177" s="2273"/>
      <c r="AW177" s="671" t="str">
        <f t="shared" si="114"/>
        <v/>
      </c>
      <c r="BV177" s="3"/>
      <c r="BW177" s="3"/>
      <c r="CA177" s="31" t="str">
        <f t="shared" si="115"/>
        <v/>
      </c>
      <c r="CB177" s="31" t="str">
        <f t="shared" si="116"/>
        <v/>
      </c>
      <c r="CC177" s="31" t="str">
        <f t="shared" si="117"/>
        <v/>
      </c>
      <c r="CD177" s="31" t="str">
        <f t="shared" si="120"/>
        <v/>
      </c>
      <c r="CH177" s="32">
        <f t="shared" si="121"/>
        <v>0</v>
      </c>
      <c r="CI177" s="32">
        <f t="shared" si="121"/>
        <v>0</v>
      </c>
      <c r="CJ177" s="32">
        <f t="shared" si="121"/>
        <v>0</v>
      </c>
      <c r="CK177" s="32">
        <f t="shared" si="122"/>
        <v>0</v>
      </c>
      <c r="CL177" s="14"/>
      <c r="CM177" s="14"/>
      <c r="CN177" s="14"/>
    </row>
    <row r="178" spans="1:92" ht="21.75" customHeight="1" x14ac:dyDescent="0.2">
      <c r="A178" s="3502" t="s">
        <v>209</v>
      </c>
      <c r="B178" s="3466" t="s">
        <v>210</v>
      </c>
      <c r="C178" s="2455" t="s">
        <v>211</v>
      </c>
      <c r="D178" s="2075">
        <f>SUM(E178:F178)</f>
        <v>0</v>
      </c>
      <c r="E178" s="2075">
        <f t="shared" ref="E178:F180" si="125">+G178+I178+K178+M178+O178+Q178+S178+U178+W178+Y178+AA178+AC178+AE178+AG178+AI178+AK178+AM178+AO178</f>
        <v>0</v>
      </c>
      <c r="F178" s="2076">
        <f t="shared" si="125"/>
        <v>0</v>
      </c>
      <c r="G178" s="2077">
        <f>SUM(G179:G180)</f>
        <v>0</v>
      </c>
      <c r="H178" s="2832">
        <f t="shared" ref="H178:AT178" si="126">SUM(H179:H180)</f>
        <v>0</v>
      </c>
      <c r="I178" s="2077">
        <f t="shared" si="126"/>
        <v>0</v>
      </c>
      <c r="J178" s="2832">
        <f t="shared" si="126"/>
        <v>0</v>
      </c>
      <c r="K178" s="2077">
        <f>SUM(K179:K180)</f>
        <v>0</v>
      </c>
      <c r="L178" s="664">
        <f t="shared" si="126"/>
        <v>0</v>
      </c>
      <c r="M178" s="2077">
        <f t="shared" si="126"/>
        <v>0</v>
      </c>
      <c r="N178" s="2078">
        <f t="shared" si="126"/>
        <v>0</v>
      </c>
      <c r="O178" s="2591">
        <f t="shared" si="126"/>
        <v>0</v>
      </c>
      <c r="P178" s="2832">
        <f t="shared" si="126"/>
        <v>0</v>
      </c>
      <c r="Q178" s="2591">
        <f t="shared" si="126"/>
        <v>0</v>
      </c>
      <c r="R178" s="2832">
        <f t="shared" si="126"/>
        <v>0</v>
      </c>
      <c r="S178" s="2591">
        <f t="shared" si="126"/>
        <v>0</v>
      </c>
      <c r="T178" s="2832">
        <f t="shared" si="126"/>
        <v>0</v>
      </c>
      <c r="U178" s="2591">
        <f t="shared" si="126"/>
        <v>0</v>
      </c>
      <c r="V178" s="2832">
        <f t="shared" si="126"/>
        <v>0</v>
      </c>
      <c r="W178" s="2591">
        <f t="shared" si="126"/>
        <v>0</v>
      </c>
      <c r="X178" s="2832">
        <f t="shared" si="126"/>
        <v>0</v>
      </c>
      <c r="Y178" s="2591">
        <f t="shared" si="126"/>
        <v>0</v>
      </c>
      <c r="Z178" s="2832">
        <f t="shared" si="126"/>
        <v>0</v>
      </c>
      <c r="AA178" s="2591">
        <f t="shared" si="126"/>
        <v>0</v>
      </c>
      <c r="AB178" s="2832">
        <f t="shared" si="126"/>
        <v>0</v>
      </c>
      <c r="AC178" s="2077">
        <f t="shared" si="126"/>
        <v>0</v>
      </c>
      <c r="AD178" s="2832">
        <f t="shared" si="126"/>
        <v>0</v>
      </c>
      <c r="AE178" s="2077">
        <f t="shared" si="126"/>
        <v>0</v>
      </c>
      <c r="AF178" s="2832">
        <f t="shared" si="126"/>
        <v>0</v>
      </c>
      <c r="AG178" s="2077">
        <f t="shared" si="126"/>
        <v>0</v>
      </c>
      <c r="AH178" s="2832">
        <f t="shared" si="126"/>
        <v>0</v>
      </c>
      <c r="AI178" s="2077">
        <f t="shared" si="126"/>
        <v>0</v>
      </c>
      <c r="AJ178" s="2832">
        <f t="shared" si="126"/>
        <v>0</v>
      </c>
      <c r="AK178" s="2077">
        <f t="shared" si="126"/>
        <v>0</v>
      </c>
      <c r="AL178" s="2832">
        <f t="shared" si="126"/>
        <v>0</v>
      </c>
      <c r="AM178" s="2077">
        <f t="shared" si="126"/>
        <v>0</v>
      </c>
      <c r="AN178" s="2832">
        <f t="shared" si="126"/>
        <v>0</v>
      </c>
      <c r="AO178" s="2077">
        <f t="shared" si="126"/>
        <v>0</v>
      </c>
      <c r="AP178" s="2832">
        <f t="shared" si="126"/>
        <v>0</v>
      </c>
      <c r="AQ178" s="2079">
        <f t="shared" si="126"/>
        <v>0</v>
      </c>
      <c r="AR178" s="2832">
        <f t="shared" si="126"/>
        <v>0</v>
      </c>
      <c r="AS178" s="2832">
        <f t="shared" si="126"/>
        <v>0</v>
      </c>
      <c r="AT178" s="2832">
        <f t="shared" si="126"/>
        <v>0</v>
      </c>
      <c r="AU178" s="2080">
        <f>SUM(AU179:AU180)</f>
        <v>0</v>
      </c>
      <c r="AV178" s="2832">
        <f>SUM(AV179:AV180)</f>
        <v>0</v>
      </c>
      <c r="AW178" s="671" t="str">
        <f t="shared" si="114"/>
        <v/>
      </c>
      <c r="BV178" s="3"/>
      <c r="BW178" s="3"/>
      <c r="CA178" s="31"/>
      <c r="CB178" s="31"/>
      <c r="CC178" s="31"/>
      <c r="CD178" s="31"/>
      <c r="CH178" s="32"/>
      <c r="CI178" s="32"/>
      <c r="CJ178" s="32"/>
      <c r="CK178" s="32"/>
      <c r="CL178" s="14"/>
      <c r="CM178" s="14"/>
      <c r="CN178" s="14"/>
    </row>
    <row r="179" spans="1:92" ht="16.5" customHeight="1" x14ac:dyDescent="0.2">
      <c r="A179" s="3049"/>
      <c r="B179" s="2971"/>
      <c r="C179" s="2455" t="s">
        <v>212</v>
      </c>
      <c r="D179" s="311">
        <f>SUM(E179:F179)</f>
        <v>0</v>
      </c>
      <c r="E179" s="311">
        <f t="shared" si="125"/>
        <v>0</v>
      </c>
      <c r="F179" s="2430">
        <f t="shared" si="125"/>
        <v>0</v>
      </c>
      <c r="G179" s="2227"/>
      <c r="H179" s="60"/>
      <c r="I179" s="1014"/>
      <c r="J179" s="2276"/>
      <c r="K179" s="1014"/>
      <c r="L179" s="2251"/>
      <c r="M179" s="1014"/>
      <c r="N179" s="60"/>
      <c r="O179" s="1014"/>
      <c r="P179" s="24"/>
      <c r="Q179" s="1014"/>
      <c r="R179" s="24"/>
      <c r="S179" s="1014"/>
      <c r="T179" s="24"/>
      <c r="U179" s="1014"/>
      <c r="V179" s="24"/>
      <c r="W179" s="1014"/>
      <c r="X179" s="24"/>
      <c r="Y179" s="1014"/>
      <c r="Z179" s="24"/>
      <c r="AA179" s="23"/>
      <c r="AB179" s="24"/>
      <c r="AC179" s="23"/>
      <c r="AD179" s="24"/>
      <c r="AE179" s="23"/>
      <c r="AF179" s="24"/>
      <c r="AG179" s="23"/>
      <c r="AH179" s="24"/>
      <c r="AI179" s="23"/>
      <c r="AJ179" s="24"/>
      <c r="AK179" s="23"/>
      <c r="AL179" s="24"/>
      <c r="AM179" s="23"/>
      <c r="AN179" s="24"/>
      <c r="AO179" s="23"/>
      <c r="AP179" s="24"/>
      <c r="AQ179" s="292"/>
      <c r="AR179" s="24"/>
      <c r="AS179" s="24"/>
      <c r="AT179" s="24"/>
      <c r="AU179" s="28"/>
      <c r="AV179" s="24"/>
      <c r="AW179" s="671" t="str">
        <f t="shared" si="114"/>
        <v/>
      </c>
      <c r="BV179" s="3"/>
      <c r="BW179" s="3"/>
      <c r="CA179" s="31" t="str">
        <f t="shared" si="115"/>
        <v/>
      </c>
      <c r="CB179" s="31" t="str">
        <f t="shared" si="116"/>
        <v/>
      </c>
      <c r="CC179" s="31" t="str">
        <f t="shared" si="117"/>
        <v/>
      </c>
      <c r="CD179" s="31" t="str">
        <f t="shared" si="120"/>
        <v/>
      </c>
      <c r="CH179" s="32">
        <f t="shared" si="121"/>
        <v>0</v>
      </c>
      <c r="CI179" s="32">
        <f t="shared" si="121"/>
        <v>0</v>
      </c>
      <c r="CJ179" s="32">
        <f t="shared" si="121"/>
        <v>0</v>
      </c>
      <c r="CK179" s="32">
        <f t="shared" si="122"/>
        <v>0</v>
      </c>
      <c r="CL179" s="14"/>
      <c r="CM179" s="14"/>
      <c r="CN179" s="14"/>
    </row>
    <row r="180" spans="1:92" ht="27" customHeight="1" x14ac:dyDescent="0.2">
      <c r="A180" s="3679"/>
      <c r="B180" s="3646"/>
      <c r="C180" s="344" t="s">
        <v>213</v>
      </c>
      <c r="D180" s="2438">
        <f>SUM(E180:F180)</f>
        <v>0</v>
      </c>
      <c r="E180" s="2438">
        <f t="shared" si="125"/>
        <v>0</v>
      </c>
      <c r="F180" s="2438">
        <f t="shared" si="125"/>
        <v>0</v>
      </c>
      <c r="G180" s="2239"/>
      <c r="H180" s="2240"/>
      <c r="I180" s="2272"/>
      <c r="J180" s="2273"/>
      <c r="K180" s="2272"/>
      <c r="L180" s="2258"/>
      <c r="M180" s="2272"/>
      <c r="N180" s="2240"/>
      <c r="O180" s="2272"/>
      <c r="P180" s="2273"/>
      <c r="Q180" s="2272"/>
      <c r="R180" s="2273"/>
      <c r="S180" s="2272"/>
      <c r="T180" s="2273"/>
      <c r="U180" s="2272"/>
      <c r="V180" s="2273"/>
      <c r="W180" s="2272"/>
      <c r="X180" s="2273"/>
      <c r="Y180" s="2272"/>
      <c r="Z180" s="2273"/>
      <c r="AA180" s="2272"/>
      <c r="AB180" s="2273"/>
      <c r="AC180" s="2272"/>
      <c r="AD180" s="2273"/>
      <c r="AE180" s="2272"/>
      <c r="AF180" s="2273"/>
      <c r="AG180" s="2272"/>
      <c r="AH180" s="2273"/>
      <c r="AI180" s="2272"/>
      <c r="AJ180" s="2273"/>
      <c r="AK180" s="2272"/>
      <c r="AL180" s="2273"/>
      <c r="AM180" s="2272"/>
      <c r="AN180" s="2273"/>
      <c r="AO180" s="2272"/>
      <c r="AP180" s="2273"/>
      <c r="AQ180" s="2242"/>
      <c r="AR180" s="2273"/>
      <c r="AS180" s="2273"/>
      <c r="AT180" s="2273"/>
      <c r="AU180" s="2243"/>
      <c r="AV180" s="2273"/>
      <c r="AW180" s="671" t="str">
        <f t="shared" si="114"/>
        <v/>
      </c>
      <c r="BV180" s="3"/>
      <c r="BW180" s="3"/>
      <c r="CA180" s="31" t="str">
        <f t="shared" si="115"/>
        <v/>
      </c>
      <c r="CB180" s="31" t="str">
        <f t="shared" si="116"/>
        <v/>
      </c>
      <c r="CC180" s="31" t="str">
        <f t="shared" si="117"/>
        <v/>
      </c>
      <c r="CD180" s="31" t="str">
        <f t="shared" si="120"/>
        <v/>
      </c>
      <c r="CH180" s="32">
        <f t="shared" si="121"/>
        <v>0</v>
      </c>
      <c r="CI180" s="32">
        <f t="shared" si="121"/>
        <v>0</v>
      </c>
      <c r="CJ180" s="32">
        <f t="shared" si="121"/>
        <v>0</v>
      </c>
      <c r="CK180" s="32">
        <f t="shared" si="122"/>
        <v>0</v>
      </c>
      <c r="CL180" s="14"/>
      <c r="CM180" s="14"/>
      <c r="CN180" s="14"/>
    </row>
    <row r="181" spans="1:92" ht="16.350000000000001" customHeight="1" x14ac:dyDescent="0.2">
      <c r="A181" s="3502" t="s">
        <v>214</v>
      </c>
      <c r="B181" s="3342" t="s">
        <v>215</v>
      </c>
      <c r="C181" s="2457" t="s">
        <v>216</v>
      </c>
      <c r="D181" s="311">
        <f>SUM(E181+F181)</f>
        <v>0</v>
      </c>
      <c r="E181" s="311">
        <f>SUM(AA181+AC181+AE181+AG181+AI181+AK181+AM181+AO181)</f>
        <v>0</v>
      </c>
      <c r="F181" s="311">
        <f>SUM(AB181+AD181+AF181+AH181+AJ181+AL181+AN181+AP181)</f>
        <v>0</v>
      </c>
      <c r="G181" s="294"/>
      <c r="H181" s="325"/>
      <c r="I181" s="294"/>
      <c r="J181" s="325"/>
      <c r="K181" s="294"/>
      <c r="L181" s="325"/>
      <c r="M181" s="294"/>
      <c r="N181" s="325"/>
      <c r="O181" s="294"/>
      <c r="P181" s="325"/>
      <c r="Q181" s="294"/>
      <c r="R181" s="325"/>
      <c r="S181" s="294"/>
      <c r="T181" s="325"/>
      <c r="U181" s="294"/>
      <c r="V181" s="325"/>
      <c r="W181" s="294"/>
      <c r="X181" s="325"/>
      <c r="Y181" s="294"/>
      <c r="Z181" s="324"/>
      <c r="AA181" s="23"/>
      <c r="AB181" s="24"/>
      <c r="AC181" s="23"/>
      <c r="AD181" s="24"/>
      <c r="AE181" s="23"/>
      <c r="AF181" s="24"/>
      <c r="AG181" s="23"/>
      <c r="AH181" s="24"/>
      <c r="AI181" s="23"/>
      <c r="AJ181" s="24"/>
      <c r="AK181" s="23"/>
      <c r="AL181" s="24"/>
      <c r="AM181" s="23"/>
      <c r="AN181" s="24"/>
      <c r="AO181" s="23"/>
      <c r="AP181" s="24"/>
      <c r="AQ181" s="292"/>
      <c r="AR181" s="26"/>
      <c r="AS181" s="24"/>
      <c r="AT181" s="26"/>
      <c r="AU181" s="28"/>
      <c r="AV181" s="24"/>
      <c r="AW181" s="671" t="str">
        <f t="shared" si="114"/>
        <v/>
      </c>
      <c r="BV181" s="3"/>
      <c r="BW181" s="3"/>
      <c r="CA181" s="31" t="str">
        <f t="shared" si="115"/>
        <v/>
      </c>
      <c r="CB181" s="31" t="str">
        <f t="shared" si="116"/>
        <v/>
      </c>
      <c r="CC181" s="31" t="str">
        <f t="shared" si="117"/>
        <v/>
      </c>
      <c r="CD181" s="31" t="str">
        <f t="shared" si="120"/>
        <v/>
      </c>
      <c r="CH181" s="32">
        <f t="shared" si="121"/>
        <v>0</v>
      </c>
      <c r="CI181" s="32">
        <f t="shared" si="121"/>
        <v>0</v>
      </c>
      <c r="CJ181" s="32">
        <f t="shared" si="121"/>
        <v>0</v>
      </c>
      <c r="CK181" s="32">
        <f t="shared" si="122"/>
        <v>0</v>
      </c>
      <c r="CL181" s="14"/>
      <c r="CM181" s="14"/>
      <c r="CN181" s="14"/>
    </row>
    <row r="182" spans="1:92" ht="16.350000000000001" customHeight="1" x14ac:dyDescent="0.2">
      <c r="A182" s="3049"/>
      <c r="B182" s="2912"/>
      <c r="C182" s="2447" t="s">
        <v>217</v>
      </c>
      <c r="D182" s="2458">
        <f>SUM(E182+F182)</f>
        <v>0</v>
      </c>
      <c r="E182" s="311">
        <f t="shared" ref="E182:F185" si="127">SUM(AA182+AC182+AE182+AG182+AI182+AK182+AM182+AO182)</f>
        <v>0</v>
      </c>
      <c r="F182" s="311">
        <f t="shared" si="127"/>
        <v>0</v>
      </c>
      <c r="G182" s="2459"/>
      <c r="H182" s="2460"/>
      <c r="I182" s="2459"/>
      <c r="J182" s="2460"/>
      <c r="K182" s="2459"/>
      <c r="L182" s="2460"/>
      <c r="M182" s="2459"/>
      <c r="N182" s="2460"/>
      <c r="O182" s="2459"/>
      <c r="P182" s="2460"/>
      <c r="Q182" s="2459"/>
      <c r="R182" s="2460"/>
      <c r="S182" s="2459"/>
      <c r="T182" s="2460"/>
      <c r="U182" s="2459"/>
      <c r="V182" s="2460"/>
      <c r="W182" s="2459"/>
      <c r="X182" s="2460"/>
      <c r="Y182" s="2459"/>
      <c r="Z182" s="2461"/>
      <c r="AA182" s="256"/>
      <c r="AB182" s="77"/>
      <c r="AC182" s="256"/>
      <c r="AD182" s="77"/>
      <c r="AE182" s="256"/>
      <c r="AF182" s="77"/>
      <c r="AG182" s="256"/>
      <c r="AH182" s="77"/>
      <c r="AI182" s="256"/>
      <c r="AJ182" s="77"/>
      <c r="AK182" s="256"/>
      <c r="AL182" s="77"/>
      <c r="AM182" s="256"/>
      <c r="AN182" s="77"/>
      <c r="AO182" s="256"/>
      <c r="AP182" s="77"/>
      <c r="AQ182" s="319"/>
      <c r="AR182" s="651"/>
      <c r="AS182" s="77"/>
      <c r="AT182" s="651"/>
      <c r="AU182" s="2462"/>
      <c r="AV182" s="77"/>
      <c r="AW182" s="671" t="str">
        <f t="shared" si="114"/>
        <v/>
      </c>
      <c r="BV182" s="3"/>
      <c r="BW182" s="3"/>
      <c r="CA182" s="31" t="str">
        <f t="shared" si="115"/>
        <v/>
      </c>
      <c r="CB182" s="31" t="str">
        <f t="shared" si="116"/>
        <v/>
      </c>
      <c r="CC182" s="31" t="str">
        <f t="shared" si="117"/>
        <v/>
      </c>
      <c r="CD182" s="31" t="str">
        <f t="shared" si="120"/>
        <v/>
      </c>
      <c r="CH182" s="32">
        <f t="shared" si="121"/>
        <v>0</v>
      </c>
      <c r="CI182" s="32">
        <f t="shared" si="121"/>
        <v>0</v>
      </c>
      <c r="CJ182" s="32">
        <f t="shared" si="121"/>
        <v>0</v>
      </c>
      <c r="CK182" s="32">
        <f t="shared" si="122"/>
        <v>0</v>
      </c>
      <c r="CL182" s="14"/>
      <c r="CM182" s="14"/>
      <c r="CN182" s="14"/>
    </row>
    <row r="183" spans="1:92" ht="16.350000000000001" customHeight="1" x14ac:dyDescent="0.2">
      <c r="A183" s="3049"/>
      <c r="B183" s="3537"/>
      <c r="C183" s="352" t="s">
        <v>218</v>
      </c>
      <c r="D183" s="2458">
        <f t="shared" ref="D183:D196" si="128">SUM(E183+F183)</f>
        <v>0</v>
      </c>
      <c r="E183" s="2438">
        <f>SUM(AA183+AC183+AE183+AG183+AI183+AK183+AM183+AO183)</f>
        <v>0</v>
      </c>
      <c r="F183" s="2438">
        <f t="shared" si="127"/>
        <v>0</v>
      </c>
      <c r="G183" s="2463"/>
      <c r="H183" s="2464"/>
      <c r="I183" s="2463"/>
      <c r="J183" s="2464"/>
      <c r="K183" s="2463"/>
      <c r="L183" s="2464"/>
      <c r="M183" s="2463"/>
      <c r="N183" s="2464"/>
      <c r="O183" s="2463"/>
      <c r="P183" s="2464"/>
      <c r="Q183" s="2463"/>
      <c r="R183" s="2464"/>
      <c r="S183" s="2463"/>
      <c r="T183" s="2464"/>
      <c r="U183" s="2463"/>
      <c r="V183" s="2464"/>
      <c r="W183" s="2463"/>
      <c r="X183" s="2464"/>
      <c r="Y183" s="2463"/>
      <c r="Z183" s="2465"/>
      <c r="AA183" s="2272"/>
      <c r="AB183" s="2273"/>
      <c r="AC183" s="2272"/>
      <c r="AD183" s="2273"/>
      <c r="AE183" s="2272"/>
      <c r="AF183" s="2273"/>
      <c r="AG183" s="2272"/>
      <c r="AH183" s="2273"/>
      <c r="AI183" s="2272"/>
      <c r="AJ183" s="2273"/>
      <c r="AK183" s="2272"/>
      <c r="AL183" s="2273"/>
      <c r="AM183" s="2272"/>
      <c r="AN183" s="2273"/>
      <c r="AO183" s="2272"/>
      <c r="AP183" s="2273"/>
      <c r="AQ183" s="2242"/>
      <c r="AR183" s="2240"/>
      <c r="AS183" s="2273"/>
      <c r="AT183" s="2240"/>
      <c r="AU183" s="2454"/>
      <c r="AV183" s="2273"/>
      <c r="AW183" s="671" t="str">
        <f t="shared" si="114"/>
        <v/>
      </c>
      <c r="BV183" s="3"/>
      <c r="BW183" s="3"/>
      <c r="CA183" s="31" t="str">
        <f t="shared" si="115"/>
        <v/>
      </c>
      <c r="CB183" s="31" t="str">
        <f t="shared" si="116"/>
        <v/>
      </c>
      <c r="CC183" s="31" t="str">
        <f t="shared" si="117"/>
        <v/>
      </c>
      <c r="CD183" s="31" t="str">
        <f t="shared" si="120"/>
        <v/>
      </c>
      <c r="CH183" s="32">
        <f t="shared" si="121"/>
        <v>0</v>
      </c>
      <c r="CI183" s="32">
        <f t="shared" si="121"/>
        <v>0</v>
      </c>
      <c r="CJ183" s="32">
        <f t="shared" si="121"/>
        <v>0</v>
      </c>
      <c r="CK183" s="32">
        <f t="shared" si="122"/>
        <v>0</v>
      </c>
      <c r="CL183" s="14"/>
      <c r="CM183" s="14"/>
      <c r="CN183" s="14"/>
    </row>
    <row r="184" spans="1:92" ht="16.350000000000001" customHeight="1" x14ac:dyDescent="0.2">
      <c r="A184" s="3049"/>
      <c r="B184" s="3466" t="s">
        <v>219</v>
      </c>
      <c r="C184" s="2455" t="s">
        <v>216</v>
      </c>
      <c r="D184" s="2430">
        <f t="shared" si="128"/>
        <v>0</v>
      </c>
      <c r="E184" s="311">
        <f>SUM(AA184+AC184+AE184+AG184+AI184+AK184+AM184+AO184)</f>
        <v>0</v>
      </c>
      <c r="F184" s="311">
        <f t="shared" si="127"/>
        <v>0</v>
      </c>
      <c r="G184" s="356"/>
      <c r="H184" s="322"/>
      <c r="I184" s="294"/>
      <c r="J184" s="322"/>
      <c r="K184" s="294"/>
      <c r="L184" s="322"/>
      <c r="M184" s="294"/>
      <c r="N184" s="322"/>
      <c r="O184" s="294"/>
      <c r="P184" s="322"/>
      <c r="Q184" s="294"/>
      <c r="R184" s="322"/>
      <c r="S184" s="294"/>
      <c r="T184" s="322"/>
      <c r="U184" s="294"/>
      <c r="V184" s="322"/>
      <c r="W184" s="294"/>
      <c r="X184" s="322"/>
      <c r="Y184" s="294"/>
      <c r="Z184" s="324"/>
      <c r="AA184" s="256"/>
      <c r="AB184" s="77"/>
      <c r="AC184" s="256"/>
      <c r="AD184" s="77"/>
      <c r="AE184" s="256"/>
      <c r="AF184" s="77"/>
      <c r="AG184" s="256"/>
      <c r="AH184" s="77"/>
      <c r="AI184" s="256"/>
      <c r="AJ184" s="77"/>
      <c r="AK184" s="256"/>
      <c r="AL184" s="77"/>
      <c r="AM184" s="256"/>
      <c r="AN184" s="77"/>
      <c r="AO184" s="256"/>
      <c r="AP184" s="77"/>
      <c r="AQ184" s="319"/>
      <c r="AR184" s="651"/>
      <c r="AS184" s="77"/>
      <c r="AT184" s="651"/>
      <c r="AU184" s="320"/>
      <c r="AV184" s="77"/>
      <c r="AW184" s="671" t="str">
        <f t="shared" si="114"/>
        <v/>
      </c>
      <c r="BV184" s="3"/>
      <c r="BW184" s="3"/>
      <c r="CA184" s="31" t="str">
        <f t="shared" si="115"/>
        <v/>
      </c>
      <c r="CB184" s="31" t="str">
        <f t="shared" si="116"/>
        <v/>
      </c>
      <c r="CC184" s="31" t="str">
        <f t="shared" si="117"/>
        <v/>
      </c>
      <c r="CD184" s="31" t="str">
        <f t="shared" si="120"/>
        <v/>
      </c>
      <c r="CH184" s="32">
        <f t="shared" si="121"/>
        <v>0</v>
      </c>
      <c r="CI184" s="32">
        <f t="shared" si="121"/>
        <v>0</v>
      </c>
      <c r="CJ184" s="32">
        <f t="shared" si="121"/>
        <v>0</v>
      </c>
      <c r="CK184" s="32">
        <f t="shared" si="122"/>
        <v>0</v>
      </c>
      <c r="CL184" s="14"/>
      <c r="CM184" s="14"/>
      <c r="CN184" s="14"/>
    </row>
    <row r="185" spans="1:92" ht="16.350000000000001" customHeight="1" x14ac:dyDescent="0.2">
      <c r="A185" s="3049"/>
      <c r="B185" s="3646"/>
      <c r="C185" s="2466" t="s">
        <v>220</v>
      </c>
      <c r="D185" s="2075">
        <f t="shared" si="128"/>
        <v>0</v>
      </c>
      <c r="E185" s="2438">
        <f>SUM(AA185+AC185+AE185+AG185+AI185+AK185+AM185+AO185)</f>
        <v>0</v>
      </c>
      <c r="F185" s="2438">
        <f t="shared" si="127"/>
        <v>0</v>
      </c>
      <c r="G185" s="2463"/>
      <c r="H185" s="2467"/>
      <c r="I185" s="2463"/>
      <c r="J185" s="2467"/>
      <c r="K185" s="2463"/>
      <c r="L185" s="2467"/>
      <c r="M185" s="2463"/>
      <c r="N185" s="2467"/>
      <c r="O185" s="2463"/>
      <c r="P185" s="2467"/>
      <c r="Q185" s="2463"/>
      <c r="R185" s="2467"/>
      <c r="S185" s="2463"/>
      <c r="T185" s="2467"/>
      <c r="U185" s="2463"/>
      <c r="V185" s="2467"/>
      <c r="W185" s="2463"/>
      <c r="X185" s="2467"/>
      <c r="Y185" s="2463"/>
      <c r="Z185" s="2465"/>
      <c r="AA185" s="256"/>
      <c r="AB185" s="77"/>
      <c r="AC185" s="256"/>
      <c r="AD185" s="77"/>
      <c r="AE185" s="256"/>
      <c r="AF185" s="77"/>
      <c r="AG185" s="256"/>
      <c r="AH185" s="77"/>
      <c r="AI185" s="256"/>
      <c r="AJ185" s="77"/>
      <c r="AK185" s="256"/>
      <c r="AL185" s="77"/>
      <c r="AM185" s="256"/>
      <c r="AN185" s="77"/>
      <c r="AO185" s="256"/>
      <c r="AP185" s="77"/>
      <c r="AQ185" s="319"/>
      <c r="AR185" s="651"/>
      <c r="AS185" s="77"/>
      <c r="AT185" s="651"/>
      <c r="AU185" s="293"/>
      <c r="AV185" s="77"/>
      <c r="AW185" s="671" t="str">
        <f t="shared" si="114"/>
        <v/>
      </c>
      <c r="BV185" s="3"/>
      <c r="BW185" s="3"/>
      <c r="CA185" s="31" t="str">
        <f t="shared" si="115"/>
        <v/>
      </c>
      <c r="CB185" s="31" t="str">
        <f t="shared" si="116"/>
        <v/>
      </c>
      <c r="CC185" s="31" t="str">
        <f t="shared" si="117"/>
        <v/>
      </c>
      <c r="CD185" s="31" t="str">
        <f t="shared" si="120"/>
        <v/>
      </c>
      <c r="CH185" s="32">
        <f t="shared" si="121"/>
        <v>0</v>
      </c>
      <c r="CI185" s="32">
        <f t="shared" si="121"/>
        <v>0</v>
      </c>
      <c r="CJ185" s="32">
        <f t="shared" si="121"/>
        <v>0</v>
      </c>
      <c r="CK185" s="32">
        <f t="shared" si="122"/>
        <v>0</v>
      </c>
      <c r="CL185" s="14"/>
      <c r="CM185" s="14"/>
      <c r="CN185" s="14"/>
    </row>
    <row r="186" spans="1:92" ht="16.350000000000001" customHeight="1" x14ac:dyDescent="0.2">
      <c r="A186" s="3049"/>
      <c r="B186" s="3486" t="s">
        <v>95</v>
      </c>
      <c r="C186" s="2457" t="s">
        <v>216</v>
      </c>
      <c r="D186" s="311">
        <f t="shared" si="128"/>
        <v>0</v>
      </c>
      <c r="E186" s="311">
        <f>SUM(AC186+AE186+AG186+AI186+AK186+AM186+AO186)</f>
        <v>0</v>
      </c>
      <c r="F186" s="311">
        <f>SUM(AD186+AF186+AH186+AJ186+AL186+AN186+AP186)</f>
        <v>0</v>
      </c>
      <c r="G186" s="291"/>
      <c r="H186" s="325"/>
      <c r="I186" s="291"/>
      <c r="J186" s="325"/>
      <c r="K186" s="291"/>
      <c r="L186" s="325"/>
      <c r="M186" s="291"/>
      <c r="N186" s="325"/>
      <c r="O186" s="291"/>
      <c r="P186" s="325"/>
      <c r="Q186" s="291"/>
      <c r="R186" s="325"/>
      <c r="S186" s="291"/>
      <c r="T186" s="325"/>
      <c r="U186" s="291"/>
      <c r="V186" s="325"/>
      <c r="W186" s="291"/>
      <c r="X186" s="325"/>
      <c r="Y186" s="291"/>
      <c r="Z186" s="325"/>
      <c r="AA186" s="1037"/>
      <c r="AB186" s="2452"/>
      <c r="AC186" s="1014"/>
      <c r="AD186" s="2276"/>
      <c r="AE186" s="1014"/>
      <c r="AF186" s="2276"/>
      <c r="AG186" s="1014"/>
      <c r="AH186" s="2276"/>
      <c r="AI186" s="1014"/>
      <c r="AJ186" s="2276"/>
      <c r="AK186" s="1014"/>
      <c r="AL186" s="2276"/>
      <c r="AM186" s="1014"/>
      <c r="AN186" s="2276"/>
      <c r="AO186" s="1014"/>
      <c r="AP186" s="2276"/>
      <c r="AQ186" s="1038"/>
      <c r="AR186" s="60"/>
      <c r="AS186" s="2276"/>
      <c r="AT186" s="60"/>
      <c r="AU186" s="2252"/>
      <c r="AV186" s="2276"/>
      <c r="AW186" s="671" t="str">
        <f t="shared" si="114"/>
        <v/>
      </c>
      <c r="BV186" s="3"/>
      <c r="BW186" s="3"/>
      <c r="CA186" s="31" t="str">
        <f t="shared" si="115"/>
        <v/>
      </c>
      <c r="CB186" s="31" t="str">
        <f t="shared" si="116"/>
        <v/>
      </c>
      <c r="CC186" s="31" t="str">
        <f t="shared" si="117"/>
        <v/>
      </c>
      <c r="CD186" s="31" t="str">
        <f t="shared" si="120"/>
        <v/>
      </c>
      <c r="CH186" s="32">
        <f t="shared" si="121"/>
        <v>0</v>
      </c>
      <c r="CI186" s="32">
        <f t="shared" si="121"/>
        <v>0</v>
      </c>
      <c r="CJ186" s="32">
        <f t="shared" si="121"/>
        <v>0</v>
      </c>
      <c r="CK186" s="32">
        <f t="shared" si="122"/>
        <v>0</v>
      </c>
      <c r="CL186" s="32"/>
      <c r="CM186" s="14"/>
      <c r="CN186" s="14"/>
    </row>
    <row r="187" spans="1:92" ht="16.350000000000001" customHeight="1" x14ac:dyDescent="0.2">
      <c r="A187" s="3049"/>
      <c r="B187" s="3051"/>
      <c r="C187" s="2447" t="s">
        <v>221</v>
      </c>
      <c r="D187" s="2458">
        <f t="shared" si="128"/>
        <v>0</v>
      </c>
      <c r="E187" s="311">
        <f t="shared" ref="E187:F188" si="129">SUM(AC187+AE187+AG187+AI187+AK187+AM187+AO187)</f>
        <v>0</v>
      </c>
      <c r="F187" s="311">
        <f t="shared" si="129"/>
        <v>0</v>
      </c>
      <c r="G187" s="2459"/>
      <c r="H187" s="359"/>
      <c r="I187" s="2459"/>
      <c r="J187" s="359"/>
      <c r="K187" s="2459"/>
      <c r="L187" s="359"/>
      <c r="M187" s="2459"/>
      <c r="N187" s="359"/>
      <c r="O187" s="2459"/>
      <c r="P187" s="359"/>
      <c r="Q187" s="2459"/>
      <c r="R187" s="359"/>
      <c r="S187" s="2459"/>
      <c r="T187" s="359"/>
      <c r="U187" s="2459"/>
      <c r="V187" s="359"/>
      <c r="W187" s="2459"/>
      <c r="X187" s="359"/>
      <c r="Y187" s="2459"/>
      <c r="Z187" s="359"/>
      <c r="AA187" s="2459"/>
      <c r="AB187" s="359"/>
      <c r="AC187" s="256"/>
      <c r="AD187" s="77"/>
      <c r="AE187" s="256"/>
      <c r="AF187" s="77"/>
      <c r="AG187" s="256"/>
      <c r="AH187" s="77"/>
      <c r="AI187" s="256"/>
      <c r="AJ187" s="77"/>
      <c r="AK187" s="256"/>
      <c r="AL187" s="77"/>
      <c r="AM187" s="256"/>
      <c r="AN187" s="77"/>
      <c r="AO187" s="256"/>
      <c r="AP187" s="77"/>
      <c r="AQ187" s="319"/>
      <c r="AR187" s="651"/>
      <c r="AS187" s="77"/>
      <c r="AT187" s="651"/>
      <c r="AU187" s="360"/>
      <c r="AV187" s="77"/>
      <c r="AW187" s="671" t="str">
        <f t="shared" si="114"/>
        <v/>
      </c>
      <c r="BV187" s="3"/>
      <c r="BW187" s="3"/>
      <c r="CA187" s="31" t="str">
        <f t="shared" si="115"/>
        <v/>
      </c>
      <c r="CB187" s="31" t="str">
        <f t="shared" si="116"/>
        <v/>
      </c>
      <c r="CC187" s="31" t="str">
        <f t="shared" si="117"/>
        <v/>
      </c>
      <c r="CD187" s="31" t="str">
        <f t="shared" si="120"/>
        <v/>
      </c>
      <c r="CH187" s="32">
        <f t="shared" si="121"/>
        <v>0</v>
      </c>
      <c r="CI187" s="32">
        <f t="shared" si="121"/>
        <v>0</v>
      </c>
      <c r="CJ187" s="32">
        <f t="shared" si="121"/>
        <v>0</v>
      </c>
      <c r="CK187" s="32">
        <f t="shared" si="122"/>
        <v>0</v>
      </c>
      <c r="CL187" s="32"/>
      <c r="CM187" s="14"/>
      <c r="CN187" s="14"/>
    </row>
    <row r="188" spans="1:92" ht="16.350000000000001" customHeight="1" x14ac:dyDescent="0.2">
      <c r="A188" s="3679"/>
      <c r="B188" s="4007"/>
      <c r="C188" s="2081" t="s">
        <v>222</v>
      </c>
      <c r="D188" s="2458">
        <f t="shared" si="128"/>
        <v>0</v>
      </c>
      <c r="E188" s="2438">
        <f t="shared" si="129"/>
        <v>0</v>
      </c>
      <c r="F188" s="2438">
        <f>SUM(AD188+AF188+AH188+AJ188+AL188+AN188+AP188)</f>
        <v>0</v>
      </c>
      <c r="G188" s="2463"/>
      <c r="H188" s="2468"/>
      <c r="I188" s="2463"/>
      <c r="J188" s="2468"/>
      <c r="K188" s="2463"/>
      <c r="L188" s="2468"/>
      <c r="M188" s="2463"/>
      <c r="N188" s="2468"/>
      <c r="O188" s="2463"/>
      <c r="P188" s="2468"/>
      <c r="Q188" s="2463"/>
      <c r="R188" s="2468"/>
      <c r="S188" s="2463"/>
      <c r="T188" s="2468"/>
      <c r="U188" s="2463"/>
      <c r="V188" s="2468"/>
      <c r="W188" s="2463"/>
      <c r="X188" s="2468"/>
      <c r="Y188" s="2463"/>
      <c r="Z188" s="2468"/>
      <c r="AA188" s="2463"/>
      <c r="AB188" s="2468"/>
      <c r="AC188" s="2272"/>
      <c r="AD188" s="2273"/>
      <c r="AE188" s="2272"/>
      <c r="AF188" s="2273"/>
      <c r="AG188" s="2272"/>
      <c r="AH188" s="2273"/>
      <c r="AI188" s="2272"/>
      <c r="AJ188" s="2273"/>
      <c r="AK188" s="2272"/>
      <c r="AL188" s="2273"/>
      <c r="AM188" s="2272"/>
      <c r="AN188" s="2273"/>
      <c r="AO188" s="2272"/>
      <c r="AP188" s="2273"/>
      <c r="AQ188" s="2242"/>
      <c r="AR188" s="2240"/>
      <c r="AS188" s="2273"/>
      <c r="AT188" s="2240"/>
      <c r="AU188" s="2454"/>
      <c r="AV188" s="2273"/>
      <c r="AW188" s="671" t="str">
        <f t="shared" si="114"/>
        <v/>
      </c>
      <c r="BV188" s="3"/>
      <c r="BW188" s="3"/>
      <c r="CA188" s="31" t="str">
        <f t="shared" si="115"/>
        <v/>
      </c>
      <c r="CB188" s="31" t="str">
        <f t="shared" si="116"/>
        <v/>
      </c>
      <c r="CC188" s="31" t="str">
        <f t="shared" si="117"/>
        <v/>
      </c>
      <c r="CD188" s="31" t="str">
        <f t="shared" si="120"/>
        <v/>
      </c>
      <c r="CH188" s="32">
        <f t="shared" si="121"/>
        <v>0</v>
      </c>
      <c r="CI188" s="32">
        <f t="shared" si="121"/>
        <v>0</v>
      </c>
      <c r="CJ188" s="32">
        <f t="shared" si="121"/>
        <v>0</v>
      </c>
      <c r="CK188" s="32">
        <f t="shared" si="122"/>
        <v>0</v>
      </c>
      <c r="CL188" s="32"/>
      <c r="CM188" s="14"/>
      <c r="CN188" s="14"/>
    </row>
    <row r="189" spans="1:92" ht="16.350000000000001" customHeight="1" x14ac:dyDescent="0.2">
      <c r="A189" s="3342" t="s">
        <v>223</v>
      </c>
      <c r="B189" s="4011" t="s">
        <v>197</v>
      </c>
      <c r="C189" s="3661"/>
      <c r="D189" s="2833">
        <f>SUM(E189+F189)</f>
        <v>0</v>
      </c>
      <c r="E189" s="2833">
        <f>SUM(AC189+AE189+AG189+AI189+AK189)</f>
        <v>0</v>
      </c>
      <c r="F189" s="2833">
        <f>SUM(AD189+AF189+AH189+AJ189+AL189)</f>
        <v>0</v>
      </c>
      <c r="G189" s="2558"/>
      <c r="H189" s="2083"/>
      <c r="I189" s="2558"/>
      <c r="J189" s="2083"/>
      <c r="K189" s="2558"/>
      <c r="L189" s="2083"/>
      <c r="M189" s="2558"/>
      <c r="N189" s="2083"/>
      <c r="O189" s="2558"/>
      <c r="P189" s="2083"/>
      <c r="Q189" s="2558"/>
      <c r="R189" s="2083"/>
      <c r="S189" s="2558"/>
      <c r="T189" s="2083"/>
      <c r="U189" s="2558"/>
      <c r="V189" s="2083"/>
      <c r="W189" s="2558"/>
      <c r="X189" s="2083"/>
      <c r="Y189" s="2558"/>
      <c r="Z189" s="2083"/>
      <c r="AA189" s="2558"/>
      <c r="AB189" s="2083"/>
      <c r="AC189" s="2593"/>
      <c r="AD189" s="2084"/>
      <c r="AE189" s="2593"/>
      <c r="AF189" s="2084"/>
      <c r="AG189" s="2593"/>
      <c r="AH189" s="2084"/>
      <c r="AI189" s="2593"/>
      <c r="AJ189" s="2084"/>
      <c r="AK189" s="2593"/>
      <c r="AL189" s="2084"/>
      <c r="AM189" s="2558"/>
      <c r="AN189" s="2083"/>
      <c r="AO189" s="2558"/>
      <c r="AP189" s="2083"/>
      <c r="AQ189" s="2834"/>
      <c r="AR189" s="2835"/>
      <c r="AS189" s="2084"/>
      <c r="AT189" s="2835"/>
      <c r="AU189" s="2836"/>
      <c r="AV189" s="2836"/>
      <c r="AW189" s="671" t="str">
        <f t="shared" si="114"/>
        <v/>
      </c>
      <c r="BV189" s="3"/>
      <c r="BW189" s="3"/>
      <c r="CA189" s="31" t="str">
        <f t="shared" si="115"/>
        <v/>
      </c>
      <c r="CB189" s="31" t="str">
        <f t="shared" si="116"/>
        <v/>
      </c>
      <c r="CC189" s="31" t="str">
        <f t="shared" si="117"/>
        <v/>
      </c>
      <c r="CD189" s="31" t="str">
        <f t="shared" si="120"/>
        <v/>
      </c>
      <c r="CH189" s="32">
        <f t="shared" si="121"/>
        <v>0</v>
      </c>
      <c r="CI189" s="32">
        <f t="shared" si="121"/>
        <v>0</v>
      </c>
      <c r="CJ189" s="32">
        <f t="shared" si="121"/>
        <v>0</v>
      </c>
      <c r="CK189" s="32">
        <f t="shared" si="122"/>
        <v>0</v>
      </c>
      <c r="CL189" s="32"/>
      <c r="CM189" s="14"/>
      <c r="CN189" s="14"/>
    </row>
    <row r="190" spans="1:92" ht="16.350000000000001" customHeight="1" x14ac:dyDescent="0.2">
      <c r="A190" s="2912"/>
      <c r="B190" s="2912" t="s">
        <v>215</v>
      </c>
      <c r="C190" s="310" t="s">
        <v>216</v>
      </c>
      <c r="D190" s="2430">
        <f t="shared" si="128"/>
        <v>0</v>
      </c>
      <c r="E190" s="2430">
        <f>SUM(AC190+AE190+AG190+AI190+AK190)</f>
        <v>0</v>
      </c>
      <c r="F190" s="369">
        <f t="shared" ref="E190:F193" si="130">SUM(AD190+AF190+AH190+AJ190+AL190)</f>
        <v>0</v>
      </c>
      <c r="G190" s="370"/>
      <c r="H190" s="371"/>
      <c r="I190" s="370"/>
      <c r="J190" s="371"/>
      <c r="K190" s="370"/>
      <c r="L190" s="371"/>
      <c r="M190" s="370"/>
      <c r="N190" s="371"/>
      <c r="O190" s="370"/>
      <c r="P190" s="371"/>
      <c r="Q190" s="370"/>
      <c r="R190" s="371"/>
      <c r="S190" s="370"/>
      <c r="T190" s="371"/>
      <c r="U190" s="370"/>
      <c r="V190" s="371"/>
      <c r="W190" s="370"/>
      <c r="X190" s="371"/>
      <c r="Y190" s="370"/>
      <c r="Z190" s="371"/>
      <c r="AA190" s="370"/>
      <c r="AB190" s="371"/>
      <c r="AC190" s="23"/>
      <c r="AD190" s="24"/>
      <c r="AE190" s="23"/>
      <c r="AF190" s="24"/>
      <c r="AG190" s="23"/>
      <c r="AH190" s="24"/>
      <c r="AI190" s="23"/>
      <c r="AJ190" s="24"/>
      <c r="AK190" s="23"/>
      <c r="AL190" s="24"/>
      <c r="AM190" s="370"/>
      <c r="AN190" s="371"/>
      <c r="AO190" s="370"/>
      <c r="AP190" s="371"/>
      <c r="AQ190" s="292"/>
      <c r="AR190" s="26"/>
      <c r="AS190" s="24"/>
      <c r="AT190" s="26"/>
      <c r="AU190" s="28"/>
      <c r="AV190" s="24"/>
      <c r="AW190" s="671" t="str">
        <f t="shared" si="114"/>
        <v/>
      </c>
      <c r="BV190" s="3"/>
      <c r="BW190" s="3"/>
      <c r="CA190" s="31" t="str">
        <f t="shared" si="115"/>
        <v/>
      </c>
      <c r="CB190" s="31" t="str">
        <f t="shared" si="116"/>
        <v/>
      </c>
      <c r="CC190" s="31" t="str">
        <f t="shared" si="117"/>
        <v/>
      </c>
      <c r="CD190" s="31" t="str">
        <f t="shared" si="120"/>
        <v/>
      </c>
      <c r="CH190" s="32">
        <f t="shared" si="121"/>
        <v>0</v>
      </c>
      <c r="CI190" s="32">
        <f t="shared" si="121"/>
        <v>0</v>
      </c>
      <c r="CJ190" s="32">
        <f t="shared" si="121"/>
        <v>0</v>
      </c>
      <c r="CK190" s="32">
        <f t="shared" si="122"/>
        <v>0</v>
      </c>
      <c r="CL190" s="32"/>
      <c r="CM190" s="14"/>
      <c r="CN190" s="14"/>
    </row>
    <row r="191" spans="1:92" ht="16.350000000000001" customHeight="1" x14ac:dyDescent="0.2">
      <c r="A191" s="2912"/>
      <c r="B191" s="2912"/>
      <c r="C191" s="2475" t="s">
        <v>224</v>
      </c>
      <c r="D191" s="2438">
        <f t="shared" si="128"/>
        <v>0</v>
      </c>
      <c r="E191" s="2438">
        <f t="shared" si="130"/>
        <v>0</v>
      </c>
      <c r="F191" s="2221">
        <f t="shared" si="130"/>
        <v>0</v>
      </c>
      <c r="G191" s="2320"/>
      <c r="H191" s="374"/>
      <c r="I191" s="2320"/>
      <c r="J191" s="374"/>
      <c r="K191" s="2320"/>
      <c r="L191" s="374"/>
      <c r="M191" s="2320"/>
      <c r="N191" s="374"/>
      <c r="O191" s="2320"/>
      <c r="P191" s="374"/>
      <c r="Q191" s="2320"/>
      <c r="R191" s="374"/>
      <c r="S191" s="2320"/>
      <c r="T191" s="374"/>
      <c r="U191" s="2320"/>
      <c r="V191" s="374"/>
      <c r="W191" s="2320"/>
      <c r="X191" s="374"/>
      <c r="Y191" s="2320"/>
      <c r="Z191" s="374"/>
      <c r="AA191" s="2320"/>
      <c r="AB191" s="374"/>
      <c r="AC191" s="256"/>
      <c r="AD191" s="77"/>
      <c r="AE191" s="256"/>
      <c r="AF191" s="77"/>
      <c r="AG191" s="256"/>
      <c r="AH191" s="77"/>
      <c r="AI191" s="256"/>
      <c r="AJ191" s="77"/>
      <c r="AK191" s="256"/>
      <c r="AL191" s="77"/>
      <c r="AM191" s="289"/>
      <c r="AN191" s="374"/>
      <c r="AO191" s="289"/>
      <c r="AP191" s="374"/>
      <c r="AQ191" s="319"/>
      <c r="AR191" s="651"/>
      <c r="AS191" s="77"/>
      <c r="AT191" s="651"/>
      <c r="AU191" s="2454"/>
      <c r="AV191" s="2243"/>
      <c r="AW191" s="671" t="str">
        <f t="shared" si="114"/>
        <v/>
      </c>
      <c r="BV191" s="3"/>
      <c r="BW191" s="3"/>
      <c r="CA191" s="31" t="str">
        <f t="shared" si="115"/>
        <v/>
      </c>
      <c r="CB191" s="31" t="str">
        <f t="shared" si="116"/>
        <v/>
      </c>
      <c r="CC191" s="31" t="str">
        <f t="shared" si="117"/>
        <v/>
      </c>
      <c r="CD191" s="31" t="str">
        <f t="shared" si="120"/>
        <v/>
      </c>
      <c r="CH191" s="32">
        <f t="shared" si="121"/>
        <v>0</v>
      </c>
      <c r="CI191" s="32">
        <f t="shared" si="121"/>
        <v>0</v>
      </c>
      <c r="CJ191" s="32">
        <f t="shared" si="121"/>
        <v>0</v>
      </c>
      <c r="CK191" s="32">
        <f t="shared" si="122"/>
        <v>0</v>
      </c>
      <c r="CL191" s="14"/>
      <c r="CM191" s="14"/>
      <c r="CN191" s="14"/>
    </row>
    <row r="192" spans="1:92" ht="16.350000000000001" customHeight="1" x14ac:dyDescent="0.2">
      <c r="A192" s="2912"/>
      <c r="B192" s="3342" t="s">
        <v>95</v>
      </c>
      <c r="C192" s="2457" t="s">
        <v>216</v>
      </c>
      <c r="D192" s="2430">
        <f t="shared" si="128"/>
        <v>0</v>
      </c>
      <c r="E192" s="311">
        <f t="shared" si="130"/>
        <v>0</v>
      </c>
      <c r="F192" s="369">
        <f t="shared" si="130"/>
        <v>0</v>
      </c>
      <c r="G192" s="1036"/>
      <c r="H192" s="2476"/>
      <c r="I192" s="1036"/>
      <c r="J192" s="2476"/>
      <c r="K192" s="1036"/>
      <c r="L192" s="2476"/>
      <c r="M192" s="1036"/>
      <c r="N192" s="2476"/>
      <c r="O192" s="1036"/>
      <c r="P192" s="2476"/>
      <c r="Q192" s="1036"/>
      <c r="R192" s="2476"/>
      <c r="S192" s="1036"/>
      <c r="T192" s="2476"/>
      <c r="U192" s="1036"/>
      <c r="V192" s="2476"/>
      <c r="W192" s="1036"/>
      <c r="X192" s="2476"/>
      <c r="Y192" s="1036"/>
      <c r="Z192" s="2476"/>
      <c r="AA192" s="1036"/>
      <c r="AB192" s="2476"/>
      <c r="AC192" s="1014"/>
      <c r="AD192" s="2276"/>
      <c r="AE192" s="1014"/>
      <c r="AF192" s="2276"/>
      <c r="AG192" s="1014"/>
      <c r="AH192" s="2276"/>
      <c r="AI192" s="1014"/>
      <c r="AJ192" s="2276"/>
      <c r="AK192" s="1014"/>
      <c r="AL192" s="2276"/>
      <c r="AM192" s="1036"/>
      <c r="AN192" s="2476"/>
      <c r="AO192" s="1036"/>
      <c r="AP192" s="2476"/>
      <c r="AQ192" s="1038"/>
      <c r="AR192" s="60"/>
      <c r="AS192" s="2276"/>
      <c r="AT192" s="60"/>
      <c r="AU192" s="28"/>
      <c r="AV192" s="28"/>
      <c r="AW192" s="671" t="str">
        <f t="shared" si="114"/>
        <v/>
      </c>
      <c r="BV192" s="3"/>
      <c r="BW192" s="3"/>
      <c r="CA192" s="31" t="str">
        <f t="shared" si="115"/>
        <v/>
      </c>
      <c r="CB192" s="31" t="str">
        <f t="shared" si="116"/>
        <v/>
      </c>
      <c r="CC192" s="31" t="str">
        <f t="shared" si="117"/>
        <v/>
      </c>
      <c r="CD192" s="31" t="str">
        <f t="shared" si="120"/>
        <v/>
      </c>
      <c r="CH192" s="32">
        <f t="shared" si="121"/>
        <v>0</v>
      </c>
      <c r="CI192" s="32">
        <f t="shared" si="121"/>
        <v>0</v>
      </c>
      <c r="CJ192" s="32">
        <f t="shared" si="121"/>
        <v>0</v>
      </c>
      <c r="CK192" s="32">
        <f t="shared" si="122"/>
        <v>0</v>
      </c>
      <c r="CL192" s="14"/>
      <c r="CM192" s="14"/>
      <c r="CN192" s="14"/>
    </row>
    <row r="193" spans="1:92" ht="16.350000000000001" customHeight="1" x14ac:dyDescent="0.2">
      <c r="A193" s="3537"/>
      <c r="B193" s="3537"/>
      <c r="C193" s="2477" t="s">
        <v>225</v>
      </c>
      <c r="D193" s="2438">
        <f t="shared" si="128"/>
        <v>0</v>
      </c>
      <c r="E193" s="311">
        <f t="shared" si="130"/>
        <v>0</v>
      </c>
      <c r="F193" s="369">
        <f t="shared" si="130"/>
        <v>0</v>
      </c>
      <c r="G193" s="2441"/>
      <c r="H193" s="2837"/>
      <c r="I193" s="2441"/>
      <c r="J193" s="2837"/>
      <c r="K193" s="2441"/>
      <c r="L193" s="2837"/>
      <c r="M193" s="2441"/>
      <c r="N193" s="2837"/>
      <c r="O193" s="2441"/>
      <c r="P193" s="2837"/>
      <c r="Q193" s="2441"/>
      <c r="R193" s="2837"/>
      <c r="S193" s="2441"/>
      <c r="T193" s="2837"/>
      <c r="U193" s="2441"/>
      <c r="V193" s="2837"/>
      <c r="W193" s="2441"/>
      <c r="X193" s="2837"/>
      <c r="Y193" s="2441"/>
      <c r="Z193" s="2837"/>
      <c r="AA193" s="2441"/>
      <c r="AB193" s="2837"/>
      <c r="AC193" s="2086"/>
      <c r="AD193" s="2825"/>
      <c r="AE193" s="2086"/>
      <c r="AF193" s="2825"/>
      <c r="AG193" s="2086"/>
      <c r="AH193" s="2825"/>
      <c r="AI193" s="2086"/>
      <c r="AJ193" s="2825"/>
      <c r="AK193" s="2086"/>
      <c r="AL193" s="2825"/>
      <c r="AM193" s="2087"/>
      <c r="AN193" s="2837"/>
      <c r="AO193" s="2087"/>
      <c r="AP193" s="2837"/>
      <c r="AQ193" s="2069"/>
      <c r="AR193" s="2068"/>
      <c r="AS193" s="2825"/>
      <c r="AT193" s="2068"/>
      <c r="AU193" s="2454"/>
      <c r="AV193" s="2273"/>
      <c r="AW193" s="671" t="str">
        <f t="shared" si="114"/>
        <v/>
      </c>
      <c r="BV193" s="3"/>
      <c r="BW193" s="3"/>
      <c r="CA193" s="31" t="str">
        <f t="shared" si="115"/>
        <v/>
      </c>
      <c r="CB193" s="31" t="str">
        <f t="shared" si="116"/>
        <v/>
      </c>
      <c r="CC193" s="31" t="str">
        <f t="shared" si="117"/>
        <v/>
      </c>
      <c r="CD193" s="31" t="str">
        <f t="shared" si="120"/>
        <v/>
      </c>
      <c r="CH193" s="32">
        <f t="shared" si="121"/>
        <v>0</v>
      </c>
      <c r="CI193" s="32">
        <f t="shared" si="121"/>
        <v>0</v>
      </c>
      <c r="CJ193" s="32">
        <f t="shared" si="121"/>
        <v>0</v>
      </c>
      <c r="CK193" s="32">
        <f t="shared" si="122"/>
        <v>0</v>
      </c>
      <c r="CL193" s="14"/>
      <c r="CM193" s="14"/>
      <c r="CN193" s="14"/>
    </row>
    <row r="194" spans="1:92" ht="19.5" customHeight="1" x14ac:dyDescent="0.2">
      <c r="A194" s="3496" t="s">
        <v>300</v>
      </c>
      <c r="B194" s="3499" t="s">
        <v>301</v>
      </c>
      <c r="C194" s="2478" t="s">
        <v>228</v>
      </c>
      <c r="D194" s="2430">
        <f t="shared" si="128"/>
        <v>0</v>
      </c>
      <c r="E194" s="2430">
        <f>SUM(Y194+AA194+AC194+AE194+AG194+AI194+AK194+AM194+AO194)</f>
        <v>0</v>
      </c>
      <c r="F194" s="2479">
        <f>SUM(Z194+AB194+AD194+AF194+AH194+AJ194+AL194+AN194+AP194)</f>
        <v>0</v>
      </c>
      <c r="G194" s="291"/>
      <c r="H194" s="325"/>
      <c r="I194" s="291"/>
      <c r="J194" s="325"/>
      <c r="K194" s="291"/>
      <c r="L194" s="325"/>
      <c r="M194" s="291"/>
      <c r="N194" s="325"/>
      <c r="O194" s="291"/>
      <c r="P194" s="325"/>
      <c r="Q194" s="291"/>
      <c r="R194" s="325"/>
      <c r="S194" s="291"/>
      <c r="T194" s="325"/>
      <c r="U194" s="291"/>
      <c r="V194" s="325"/>
      <c r="W194" s="291"/>
      <c r="X194" s="325"/>
      <c r="Y194" s="23"/>
      <c r="Z194" s="24"/>
      <c r="AA194" s="23"/>
      <c r="AB194" s="24"/>
      <c r="AC194" s="23"/>
      <c r="AD194" s="24"/>
      <c r="AE194" s="23"/>
      <c r="AF194" s="24"/>
      <c r="AG194" s="23"/>
      <c r="AH194" s="24"/>
      <c r="AI194" s="23"/>
      <c r="AJ194" s="24"/>
      <c r="AK194" s="23"/>
      <c r="AL194" s="24"/>
      <c r="AM194" s="23"/>
      <c r="AN194" s="24"/>
      <c r="AO194" s="23"/>
      <c r="AP194" s="24"/>
      <c r="AQ194" s="292"/>
      <c r="AR194" s="26"/>
      <c r="AS194" s="24"/>
      <c r="AT194" s="26"/>
      <c r="AU194" s="28"/>
      <c r="AV194" s="24"/>
      <c r="AW194" s="671" t="str">
        <f t="shared" si="114"/>
        <v/>
      </c>
      <c r="BV194" s="3"/>
      <c r="BW194" s="3"/>
      <c r="CA194" s="31" t="str">
        <f t="shared" si="115"/>
        <v/>
      </c>
      <c r="CB194" s="31" t="str">
        <f t="shared" si="116"/>
        <v/>
      </c>
      <c r="CC194" s="31" t="str">
        <f t="shared" si="117"/>
        <v/>
      </c>
      <c r="CD194" s="31" t="str">
        <f t="shared" si="120"/>
        <v/>
      </c>
      <c r="CH194" s="32">
        <f t="shared" si="121"/>
        <v>0</v>
      </c>
      <c r="CI194" s="32">
        <f t="shared" si="121"/>
        <v>0</v>
      </c>
      <c r="CJ194" s="32">
        <f t="shared" si="121"/>
        <v>0</v>
      </c>
      <c r="CK194" s="32">
        <f t="shared" si="122"/>
        <v>0</v>
      </c>
      <c r="CL194" s="14"/>
      <c r="CM194" s="14"/>
      <c r="CN194" s="14"/>
    </row>
    <row r="195" spans="1:92" ht="24.75" customHeight="1" x14ac:dyDescent="0.2">
      <c r="A195" s="3497"/>
      <c r="B195" s="3500"/>
      <c r="C195" s="2480" t="s">
        <v>229</v>
      </c>
      <c r="D195" s="2435">
        <f t="shared" si="128"/>
        <v>0</v>
      </c>
      <c r="E195" s="2435">
        <f t="shared" ref="E195:F196" si="131">SUM(Y195+AA195+AC195+AE195+AG195+AI195+AK195+AM195+AO195)</f>
        <v>0</v>
      </c>
      <c r="F195" s="2481">
        <f>SUM(Z195+AB195+AD195+AF195+AH195+AJ195+AL195+AN195+AP195)</f>
        <v>0</v>
      </c>
      <c r="G195" s="384"/>
      <c r="H195" s="359"/>
      <c r="I195" s="384"/>
      <c r="J195" s="359"/>
      <c r="K195" s="384"/>
      <c r="L195" s="359"/>
      <c r="M195" s="384"/>
      <c r="N195" s="359"/>
      <c r="O195" s="384"/>
      <c r="P195" s="359"/>
      <c r="Q195" s="384"/>
      <c r="R195" s="359"/>
      <c r="S195" s="384"/>
      <c r="T195" s="359"/>
      <c r="U195" s="384"/>
      <c r="V195" s="359"/>
      <c r="W195" s="384"/>
      <c r="X195" s="359"/>
      <c r="Y195" s="256"/>
      <c r="Z195" s="77"/>
      <c r="AA195" s="256"/>
      <c r="AB195" s="77"/>
      <c r="AC195" s="256"/>
      <c r="AD195" s="77"/>
      <c r="AE195" s="256"/>
      <c r="AF195" s="77"/>
      <c r="AG195" s="256"/>
      <c r="AH195" s="77"/>
      <c r="AI195" s="256"/>
      <c r="AJ195" s="77"/>
      <c r="AK195" s="256"/>
      <c r="AL195" s="77"/>
      <c r="AM195" s="256"/>
      <c r="AN195" s="77"/>
      <c r="AO195" s="256"/>
      <c r="AP195" s="77"/>
      <c r="AQ195" s="319"/>
      <c r="AR195" s="651"/>
      <c r="AS195" s="77"/>
      <c r="AT195" s="651"/>
      <c r="AU195" s="320"/>
      <c r="AV195" s="77"/>
      <c r="AW195" s="671" t="str">
        <f t="shared" si="114"/>
        <v/>
      </c>
      <c r="BV195" s="3"/>
      <c r="BW195" s="3"/>
      <c r="CA195" s="31" t="str">
        <f t="shared" si="115"/>
        <v/>
      </c>
      <c r="CB195" s="31" t="str">
        <f t="shared" si="116"/>
        <v/>
      </c>
      <c r="CC195" s="31" t="str">
        <f t="shared" si="117"/>
        <v/>
      </c>
      <c r="CD195" s="31" t="str">
        <f t="shared" si="120"/>
        <v/>
      </c>
      <c r="CH195" s="32">
        <f t="shared" si="121"/>
        <v>0</v>
      </c>
      <c r="CI195" s="32">
        <f t="shared" si="121"/>
        <v>0</v>
      </c>
      <c r="CJ195" s="32">
        <f t="shared" si="121"/>
        <v>0</v>
      </c>
      <c r="CK195" s="32">
        <f t="shared" si="122"/>
        <v>0</v>
      </c>
      <c r="CL195" s="14"/>
      <c r="CM195" s="14"/>
      <c r="CN195" s="14"/>
    </row>
    <row r="196" spans="1:92" ht="27" customHeight="1" x14ac:dyDescent="0.2">
      <c r="A196" s="3684"/>
      <c r="B196" s="3686"/>
      <c r="C196" s="2482" t="s">
        <v>230</v>
      </c>
      <c r="D196" s="2438">
        <f t="shared" si="128"/>
        <v>0</v>
      </c>
      <c r="E196" s="2438">
        <f t="shared" si="131"/>
        <v>0</v>
      </c>
      <c r="F196" s="2483">
        <f t="shared" si="131"/>
        <v>0</v>
      </c>
      <c r="G196" s="2463"/>
      <c r="H196" s="2468"/>
      <c r="I196" s="2463"/>
      <c r="J196" s="2468"/>
      <c r="K196" s="2463"/>
      <c r="L196" s="2468"/>
      <c r="M196" s="2463"/>
      <c r="N196" s="2468"/>
      <c r="O196" s="2463"/>
      <c r="P196" s="2468"/>
      <c r="Q196" s="2463"/>
      <c r="R196" s="2468"/>
      <c r="S196" s="2463"/>
      <c r="T196" s="2468"/>
      <c r="U196" s="2463"/>
      <c r="V196" s="2468"/>
      <c r="W196" s="2463"/>
      <c r="X196" s="2468"/>
      <c r="Y196" s="2272"/>
      <c r="Z196" s="2273"/>
      <c r="AA196" s="2272"/>
      <c r="AB196" s="2273"/>
      <c r="AC196" s="2272"/>
      <c r="AD196" s="2273"/>
      <c r="AE196" s="2272"/>
      <c r="AF196" s="2273"/>
      <c r="AG196" s="2272"/>
      <c r="AH196" s="2273"/>
      <c r="AI196" s="2272"/>
      <c r="AJ196" s="2273"/>
      <c r="AK196" s="2272"/>
      <c r="AL196" s="2273"/>
      <c r="AM196" s="2272"/>
      <c r="AN196" s="2273"/>
      <c r="AO196" s="2272"/>
      <c r="AP196" s="2273"/>
      <c r="AQ196" s="2242"/>
      <c r="AR196" s="2273"/>
      <c r="AS196" s="2273"/>
      <c r="AT196" s="2273"/>
      <c r="AU196" s="2243"/>
      <c r="AV196" s="2273"/>
      <c r="AW196" s="671" t="str">
        <f t="shared" si="114"/>
        <v/>
      </c>
      <c r="BV196" s="3"/>
      <c r="BW196" s="3"/>
      <c r="CA196" s="31" t="str">
        <f t="shared" si="115"/>
        <v/>
      </c>
      <c r="CB196" s="31" t="str">
        <f t="shared" si="116"/>
        <v/>
      </c>
      <c r="CC196" s="31" t="str">
        <f t="shared" si="117"/>
        <v/>
      </c>
      <c r="CD196" s="31" t="str">
        <f t="shared" si="120"/>
        <v/>
      </c>
      <c r="CH196" s="32">
        <f t="shared" si="121"/>
        <v>0</v>
      </c>
      <c r="CI196" s="32">
        <f t="shared" si="121"/>
        <v>0</v>
      </c>
      <c r="CJ196" s="32">
        <f t="shared" si="121"/>
        <v>0</v>
      </c>
      <c r="CK196" s="32">
        <f t="shared" si="122"/>
        <v>0</v>
      </c>
      <c r="CL196" s="14"/>
      <c r="CM196" s="14"/>
      <c r="CN196" s="14"/>
    </row>
    <row r="197" spans="1:92" ht="32.25" customHeight="1" x14ac:dyDescent="0.2">
      <c r="A197" s="3049" t="s">
        <v>231</v>
      </c>
      <c r="B197" s="3342" t="s">
        <v>232</v>
      </c>
      <c r="C197" s="2484" t="s">
        <v>233</v>
      </c>
      <c r="D197" s="311">
        <f>SUM(E197+F197)</f>
        <v>0</v>
      </c>
      <c r="E197" s="311">
        <f>SUM(AC197+AE197+AG197+AI197+AK197+AM197+AO197)</f>
        <v>0</v>
      </c>
      <c r="F197" s="388">
        <f>SUM(AD197+AF197+AH197+AJ197+AL197+AN197+AP197)</f>
        <v>0</v>
      </c>
      <c r="G197" s="1036"/>
      <c r="H197" s="2476"/>
      <c r="I197" s="1036"/>
      <c r="J197" s="2476"/>
      <c r="K197" s="1036"/>
      <c r="L197" s="2476"/>
      <c r="M197" s="1036"/>
      <c r="N197" s="2476"/>
      <c r="O197" s="1036"/>
      <c r="P197" s="2476"/>
      <c r="Q197" s="1036"/>
      <c r="R197" s="2476"/>
      <c r="S197" s="1036"/>
      <c r="T197" s="2476"/>
      <c r="U197" s="1036"/>
      <c r="V197" s="2476"/>
      <c r="W197" s="1036"/>
      <c r="X197" s="2476"/>
      <c r="Y197" s="1036"/>
      <c r="Z197" s="2476"/>
      <c r="AA197" s="1036"/>
      <c r="AB197" s="2476"/>
      <c r="AC197" s="1014"/>
      <c r="AD197" s="2276"/>
      <c r="AE197" s="1014"/>
      <c r="AF197" s="2276"/>
      <c r="AG197" s="1014"/>
      <c r="AH197" s="2276"/>
      <c r="AI197" s="1014"/>
      <c r="AJ197" s="2276"/>
      <c r="AK197" s="1014"/>
      <c r="AL197" s="2276"/>
      <c r="AM197" s="1014"/>
      <c r="AN197" s="2276"/>
      <c r="AO197" s="1014"/>
      <c r="AP197" s="2276"/>
      <c r="AQ197" s="1048"/>
      <c r="AR197" s="2276"/>
      <c r="AS197" s="2276"/>
      <c r="AT197" s="2276"/>
      <c r="AU197" s="2250"/>
      <c r="AV197" s="2276"/>
      <c r="AW197" s="671" t="str">
        <f t="shared" si="114"/>
        <v/>
      </c>
      <c r="BV197" s="3"/>
      <c r="BW197" s="3"/>
      <c r="CA197" s="31" t="str">
        <f t="shared" si="115"/>
        <v/>
      </c>
      <c r="CB197" s="31" t="str">
        <f t="shared" si="116"/>
        <v/>
      </c>
      <c r="CC197" s="31" t="str">
        <f t="shared" si="117"/>
        <v/>
      </c>
      <c r="CD197" s="31" t="str">
        <f t="shared" si="120"/>
        <v/>
      </c>
      <c r="CH197" s="32">
        <f t="shared" si="121"/>
        <v>0</v>
      </c>
      <c r="CI197" s="32">
        <f t="shared" si="121"/>
        <v>0</v>
      </c>
      <c r="CJ197" s="32">
        <f t="shared" si="121"/>
        <v>0</v>
      </c>
      <c r="CK197" s="32">
        <f t="shared" si="122"/>
        <v>0</v>
      </c>
      <c r="CL197" s="14"/>
      <c r="CM197" s="14"/>
      <c r="CN197" s="14"/>
    </row>
    <row r="198" spans="1:92" ht="29.25" customHeight="1" x14ac:dyDescent="0.2">
      <c r="A198" s="3679"/>
      <c r="B198" s="3537"/>
      <c r="C198" s="2485" t="s">
        <v>234</v>
      </c>
      <c r="D198" s="2438">
        <f>SUM(E198+F198)</f>
        <v>0</v>
      </c>
      <c r="E198" s="2438">
        <f>SUM(AC198+AE198+AG198+AI198+AK198+AM198+AO198)</f>
        <v>0</v>
      </c>
      <c r="F198" s="2483">
        <f>SUM(AD198+AF198+AH198+AJ198+AL198+AN198+AP198)</f>
        <v>0</v>
      </c>
      <c r="G198" s="2441"/>
      <c r="H198" s="2330"/>
      <c r="I198" s="2441"/>
      <c r="J198" s="2330"/>
      <c r="K198" s="2441"/>
      <c r="L198" s="2330"/>
      <c r="M198" s="2441"/>
      <c r="N198" s="2330"/>
      <c r="O198" s="2441"/>
      <c r="P198" s="2330"/>
      <c r="Q198" s="2441"/>
      <c r="R198" s="2330"/>
      <c r="S198" s="2441"/>
      <c r="T198" s="2330"/>
      <c r="U198" s="2441"/>
      <c r="V198" s="2330"/>
      <c r="W198" s="2441"/>
      <c r="X198" s="2330"/>
      <c r="Y198" s="2441"/>
      <c r="Z198" s="2330"/>
      <c r="AA198" s="2441"/>
      <c r="AB198" s="2330"/>
      <c r="AC198" s="2272"/>
      <c r="AD198" s="2273"/>
      <c r="AE198" s="2272"/>
      <c r="AF198" s="2273"/>
      <c r="AG198" s="2272"/>
      <c r="AH198" s="2273"/>
      <c r="AI198" s="2272"/>
      <c r="AJ198" s="2273"/>
      <c r="AK198" s="2272"/>
      <c r="AL198" s="2273"/>
      <c r="AM198" s="2272"/>
      <c r="AN198" s="2273"/>
      <c r="AO198" s="2272"/>
      <c r="AP198" s="2273"/>
      <c r="AQ198" s="2486"/>
      <c r="AR198" s="2273"/>
      <c r="AS198" s="2273"/>
      <c r="AT198" s="2273"/>
      <c r="AU198" s="2257"/>
      <c r="AV198" s="2273"/>
      <c r="AW198" s="671" t="str">
        <f t="shared" si="114"/>
        <v/>
      </c>
      <c r="BV198" s="3"/>
      <c r="BW198" s="3"/>
      <c r="CA198" s="31" t="str">
        <f t="shared" si="115"/>
        <v/>
      </c>
      <c r="CB198" s="31" t="str">
        <f t="shared" si="116"/>
        <v/>
      </c>
      <c r="CC198" s="31" t="str">
        <f t="shared" si="117"/>
        <v/>
      </c>
      <c r="CD198" s="31" t="str">
        <f>IF(CK198=1," * El número de actividades en Pacientes Diabéticos en Control PSCV NO DEBE superar el total. ","")</f>
        <v/>
      </c>
      <c r="CH198" s="32">
        <f>IF($D198&lt;AR198,1,0)</f>
        <v>0</v>
      </c>
      <c r="CI198" s="32">
        <f>IF($D198&lt;AS198,1,0)</f>
        <v>0</v>
      </c>
      <c r="CJ198" s="32">
        <f>IF($D198&lt;AT198,1,0)</f>
        <v>0</v>
      </c>
      <c r="CK198" s="32">
        <f>IF($D198&lt;AV198,1,0)</f>
        <v>0</v>
      </c>
      <c r="CL198" s="14"/>
      <c r="CM198" s="14"/>
      <c r="CN198" s="14"/>
    </row>
    <row r="199" spans="1:92" ht="37.5" customHeight="1" x14ac:dyDescent="0.2">
      <c r="A199" s="49" t="s">
        <v>235</v>
      </c>
      <c r="B199" s="86"/>
      <c r="C199" s="86"/>
      <c r="D199" s="86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2" ht="30" customHeight="1" x14ac:dyDescent="0.2">
      <c r="A200" s="3356" t="s">
        <v>236</v>
      </c>
      <c r="B200" s="3944"/>
      <c r="C200" s="3358"/>
      <c r="D200" s="3486" t="s">
        <v>4</v>
      </c>
      <c r="E200" s="3937"/>
      <c r="F200" s="3463"/>
      <c r="G200" s="4001" t="s">
        <v>5</v>
      </c>
      <c r="H200" s="3653"/>
      <c r="I200" s="3653"/>
      <c r="J200" s="3653"/>
      <c r="K200" s="3653"/>
      <c r="L200" s="3653"/>
      <c r="M200" s="3653"/>
      <c r="N200" s="3653"/>
      <c r="O200" s="3653"/>
      <c r="P200" s="3653"/>
      <c r="Q200" s="3653"/>
      <c r="R200" s="3653"/>
      <c r="S200" s="3653"/>
      <c r="T200" s="3653"/>
      <c r="U200" s="3653"/>
      <c r="V200" s="3653"/>
      <c r="W200" s="3653"/>
      <c r="X200" s="3653"/>
      <c r="Y200" s="3653"/>
      <c r="Z200" s="3653"/>
      <c r="AA200" s="3653"/>
      <c r="AB200" s="3653"/>
      <c r="AC200" s="3653"/>
      <c r="AD200" s="3653"/>
      <c r="AE200" s="3653"/>
      <c r="AF200" s="3653"/>
      <c r="AG200" s="3653"/>
      <c r="AH200" s="3653"/>
      <c r="AI200" s="3653"/>
      <c r="AJ200" s="3653"/>
      <c r="AK200" s="3653"/>
      <c r="AL200" s="3653"/>
      <c r="AM200" s="3653"/>
      <c r="AN200" s="3653"/>
      <c r="AO200" s="3653"/>
      <c r="AP200" s="3654"/>
      <c r="AQ200" s="3494" t="s">
        <v>298</v>
      </c>
      <c r="AR200" s="3485" t="s">
        <v>237</v>
      </c>
      <c r="AS200" s="3485" t="s">
        <v>238</v>
      </c>
      <c r="AT200" s="3485" t="s">
        <v>239</v>
      </c>
      <c r="AU200" s="3485" t="s">
        <v>240</v>
      </c>
      <c r="BV200" s="3"/>
      <c r="BW200" s="3"/>
      <c r="CH200" s="14"/>
      <c r="CI200" s="14"/>
      <c r="CJ200" s="14"/>
      <c r="CK200" s="14"/>
      <c r="CL200" s="14"/>
      <c r="CM200" s="14"/>
      <c r="CN200" s="14"/>
    </row>
    <row r="201" spans="1:92" ht="32.1" customHeight="1" x14ac:dyDescent="0.2">
      <c r="A201" s="2933"/>
      <c r="B201" s="2934"/>
      <c r="C201" s="2935"/>
      <c r="D201" s="3051"/>
      <c r="E201" s="3052"/>
      <c r="F201" s="2961"/>
      <c r="G201" s="4000" t="s">
        <v>13</v>
      </c>
      <c r="H201" s="3652"/>
      <c r="I201" s="4001" t="s">
        <v>14</v>
      </c>
      <c r="J201" s="3654"/>
      <c r="K201" s="3653" t="s">
        <v>15</v>
      </c>
      <c r="L201" s="3654"/>
      <c r="M201" s="4001" t="s">
        <v>16</v>
      </c>
      <c r="N201" s="3654"/>
      <c r="O201" s="4001" t="s">
        <v>17</v>
      </c>
      <c r="P201" s="3654"/>
      <c r="Q201" s="4001" t="s">
        <v>18</v>
      </c>
      <c r="R201" s="3654"/>
      <c r="S201" s="4001" t="s">
        <v>19</v>
      </c>
      <c r="T201" s="3654"/>
      <c r="U201" s="4001" t="s">
        <v>20</v>
      </c>
      <c r="V201" s="3654"/>
      <c r="W201" s="4001" t="s">
        <v>21</v>
      </c>
      <c r="X201" s="3654"/>
      <c r="Y201" s="4001" t="s">
        <v>22</v>
      </c>
      <c r="Z201" s="3661"/>
      <c r="AA201" s="4001" t="s">
        <v>23</v>
      </c>
      <c r="AB201" s="3661"/>
      <c r="AC201" s="4001" t="s">
        <v>24</v>
      </c>
      <c r="AD201" s="3661"/>
      <c r="AE201" s="4001" t="s">
        <v>25</v>
      </c>
      <c r="AF201" s="3661"/>
      <c r="AG201" s="4001" t="s">
        <v>26</v>
      </c>
      <c r="AH201" s="3661"/>
      <c r="AI201" s="4001" t="s">
        <v>27</v>
      </c>
      <c r="AJ201" s="3661"/>
      <c r="AK201" s="4001" t="s">
        <v>28</v>
      </c>
      <c r="AL201" s="3661"/>
      <c r="AM201" s="4001" t="s">
        <v>29</v>
      </c>
      <c r="AN201" s="3661"/>
      <c r="AO201" s="4001" t="s">
        <v>30</v>
      </c>
      <c r="AP201" s="3661"/>
      <c r="AQ201" s="3054"/>
      <c r="AR201" s="3013"/>
      <c r="AS201" s="3013"/>
      <c r="AT201" s="3013"/>
      <c r="AU201" s="3013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2" ht="16.350000000000001" customHeight="1" x14ac:dyDescent="0.2">
      <c r="A202" s="4009"/>
      <c r="B202" s="3170"/>
      <c r="C202" s="3987"/>
      <c r="D202" s="2554" t="s">
        <v>31</v>
      </c>
      <c r="E202" s="2261" t="s">
        <v>32</v>
      </c>
      <c r="F202" s="2053" t="s">
        <v>33</v>
      </c>
      <c r="G202" s="2838" t="s">
        <v>32</v>
      </c>
      <c r="H202" s="2053" t="s">
        <v>33</v>
      </c>
      <c r="I202" s="2838" t="s">
        <v>32</v>
      </c>
      <c r="J202" s="2053" t="s">
        <v>33</v>
      </c>
      <c r="K202" s="2543" t="s">
        <v>32</v>
      </c>
      <c r="L202" s="2053" t="s">
        <v>33</v>
      </c>
      <c r="M202" s="2543" t="s">
        <v>32</v>
      </c>
      <c r="N202" s="2053" t="s">
        <v>33</v>
      </c>
      <c r="O202" s="2543" t="s">
        <v>32</v>
      </c>
      <c r="P202" s="2053" t="s">
        <v>33</v>
      </c>
      <c r="Q202" s="2543" t="s">
        <v>32</v>
      </c>
      <c r="R202" s="2053" t="s">
        <v>33</v>
      </c>
      <c r="S202" s="2543" t="s">
        <v>32</v>
      </c>
      <c r="T202" s="2053" t="s">
        <v>33</v>
      </c>
      <c r="U202" s="2543" t="s">
        <v>32</v>
      </c>
      <c r="V202" s="2053" t="s">
        <v>33</v>
      </c>
      <c r="W202" s="2543" t="s">
        <v>32</v>
      </c>
      <c r="X202" s="2053" t="s">
        <v>33</v>
      </c>
      <c r="Y202" s="2543" t="s">
        <v>32</v>
      </c>
      <c r="Z202" s="2053" t="s">
        <v>33</v>
      </c>
      <c r="AA202" s="2543" t="s">
        <v>32</v>
      </c>
      <c r="AB202" s="2053" t="s">
        <v>33</v>
      </c>
      <c r="AC202" s="2543" t="s">
        <v>32</v>
      </c>
      <c r="AD202" s="2053" t="s">
        <v>33</v>
      </c>
      <c r="AE202" s="2543" t="s">
        <v>32</v>
      </c>
      <c r="AF202" s="2053" t="s">
        <v>33</v>
      </c>
      <c r="AG202" s="2543" t="s">
        <v>32</v>
      </c>
      <c r="AH202" s="2053" t="s">
        <v>33</v>
      </c>
      <c r="AI202" s="2543" t="s">
        <v>32</v>
      </c>
      <c r="AJ202" s="2053" t="s">
        <v>33</v>
      </c>
      <c r="AK202" s="2543" t="s">
        <v>32</v>
      </c>
      <c r="AL202" s="2053" t="s">
        <v>33</v>
      </c>
      <c r="AM202" s="2543" t="s">
        <v>32</v>
      </c>
      <c r="AN202" s="2053" t="s">
        <v>33</v>
      </c>
      <c r="AO202" s="2543" t="s">
        <v>32</v>
      </c>
      <c r="AP202" s="2053" t="s">
        <v>33</v>
      </c>
      <c r="AQ202" s="3681"/>
      <c r="AR202" s="4006"/>
      <c r="AS202" s="4006"/>
      <c r="AT202" s="4006"/>
      <c r="AU202" s="4006"/>
      <c r="BX202" s="2"/>
      <c r="BY202" s="2"/>
      <c r="CH202" s="14"/>
      <c r="CI202" s="14"/>
      <c r="CJ202" s="14"/>
      <c r="CK202" s="14"/>
      <c r="CL202" s="14"/>
      <c r="CM202" s="14"/>
      <c r="CN202" s="14"/>
    </row>
    <row r="203" spans="1:92" ht="16.350000000000001" customHeight="1" x14ac:dyDescent="0.2">
      <c r="A203" s="3711" t="s">
        <v>241</v>
      </c>
      <c r="B203" s="3726"/>
      <c r="C203" s="3712"/>
      <c r="D203" s="1050">
        <f>SUM(E203+F203)</f>
        <v>0</v>
      </c>
      <c r="E203" s="21">
        <f>+K203+M203+O203+Q203+S203</f>
        <v>0</v>
      </c>
      <c r="F203" s="2487">
        <f>+L203+N203+P203+R203+T203</f>
        <v>0</v>
      </c>
      <c r="G203" s="1036"/>
      <c r="H203" s="2476"/>
      <c r="I203" s="1036"/>
      <c r="J203" s="2476"/>
      <c r="K203" s="1014"/>
      <c r="L203" s="2276"/>
      <c r="M203" s="1014"/>
      <c r="N203" s="2276"/>
      <c r="O203" s="1014"/>
      <c r="P203" s="2276"/>
      <c r="Q203" s="1014"/>
      <c r="R203" s="2276"/>
      <c r="S203" s="1014"/>
      <c r="T203" s="2276"/>
      <c r="U203" s="1052"/>
      <c r="V203" s="2488"/>
      <c r="W203" s="1052"/>
      <c r="X203" s="2488"/>
      <c r="Y203" s="1052"/>
      <c r="Z203" s="2488"/>
      <c r="AA203" s="1052"/>
      <c r="AB203" s="2489"/>
      <c r="AC203" s="1052"/>
      <c r="AD203" s="2489"/>
      <c r="AE203" s="1052"/>
      <c r="AF203" s="2489"/>
      <c r="AG203" s="1052"/>
      <c r="AH203" s="2489"/>
      <c r="AI203" s="1052"/>
      <c r="AJ203" s="2489"/>
      <c r="AK203" s="1052"/>
      <c r="AL203" s="2489"/>
      <c r="AM203" s="1052"/>
      <c r="AN203" s="2489"/>
      <c r="AO203" s="1052"/>
      <c r="AP203" s="2489"/>
      <c r="AQ203" s="1038"/>
      <c r="AR203" s="2226">
        <f>SUM(AS203:AU203)</f>
        <v>0</v>
      </c>
      <c r="AS203" s="2276"/>
      <c r="AT203" s="2276"/>
      <c r="AU203" s="2276"/>
      <c r="AV203" s="671" t="str">
        <f t="shared" ref="AV203:AV206" si="132">$CA203&amp;$CB203&amp;$CC203&amp;$CD203&amp;$CE203&amp;$CF203&amp;$CG203</f>
        <v/>
      </c>
      <c r="BX203" s="2"/>
      <c r="BY203" s="2"/>
      <c r="CA203" s="31" t="str">
        <f t="shared" ref="CA203:CA208" si="133">IF(CH203=1,"* El número de actividades en usuarios en situacion de discapacidad NO DEBE ser mayor al total. ","")</f>
        <v/>
      </c>
      <c r="CB203" s="31" t="str">
        <f>IF(CI203=1,"* El número de actividades en usuarios JUNJI NO DEBE ser mayor al total. ","")</f>
        <v/>
      </c>
      <c r="CC203" s="31" t="str">
        <f>IF(CJ203=1,"* El número de actividades en usuarios INTEGRA NO DEBE ser mayor al total. ","")</f>
        <v/>
      </c>
      <c r="CD203" s="31" t="str">
        <f>IF(CK203=1,"* El número de actividades en usuarios MINEDUC NO DEBE ser mayor al total. ","")</f>
        <v/>
      </c>
      <c r="CE203" s="31" t="str">
        <f>IF(CL203=1,"* El total de actividades de JUNJI, Integra y MINEDUC no puede superar el Total.","")</f>
        <v/>
      </c>
      <c r="CH203" s="32">
        <f>IF(D203&lt;AQ203,1,0)</f>
        <v>0</v>
      </c>
      <c r="CI203" s="32">
        <f>IF(D203&lt;AS203,1,0)</f>
        <v>0</v>
      </c>
      <c r="CJ203" s="32">
        <f>IF(D203&lt;AT203,1,0)</f>
        <v>0</v>
      </c>
      <c r="CK203" s="32">
        <f>IF(D203&lt;AU203,1,0)</f>
        <v>0</v>
      </c>
      <c r="CL203" s="32">
        <f>IF(D203&lt;AR203,1,0)</f>
        <v>0</v>
      </c>
      <c r="CM203" s="14"/>
      <c r="CN203" s="14"/>
    </row>
    <row r="204" spans="1:92" ht="16.350000000000001" customHeight="1" x14ac:dyDescent="0.2">
      <c r="A204" s="3640" t="s">
        <v>242</v>
      </c>
      <c r="B204" s="3727"/>
      <c r="C204" s="3641"/>
      <c r="D204" s="400">
        <f>SUM(E204+F204)</f>
        <v>0</v>
      </c>
      <c r="E204" s="2265">
        <f t="shared" ref="E204:F206" si="134">+K204+M204+O204+Q204+S204</f>
        <v>0</v>
      </c>
      <c r="F204" s="2490">
        <f t="shared" si="134"/>
        <v>0</v>
      </c>
      <c r="G204" s="370"/>
      <c r="H204" s="371"/>
      <c r="I204" s="370"/>
      <c r="J204" s="371"/>
      <c r="K204" s="23"/>
      <c r="L204" s="24"/>
      <c r="M204" s="23"/>
      <c r="N204" s="24"/>
      <c r="O204" s="23"/>
      <c r="P204" s="24"/>
      <c r="Q204" s="23"/>
      <c r="R204" s="24"/>
      <c r="S204" s="23"/>
      <c r="T204" s="24"/>
      <c r="U204" s="402"/>
      <c r="V204" s="403"/>
      <c r="W204" s="402"/>
      <c r="X204" s="403"/>
      <c r="Y204" s="402"/>
      <c r="Z204" s="403"/>
      <c r="AA204" s="402"/>
      <c r="AB204" s="404"/>
      <c r="AC204" s="402"/>
      <c r="AD204" s="404"/>
      <c r="AE204" s="402"/>
      <c r="AF204" s="404"/>
      <c r="AG204" s="402"/>
      <c r="AH204" s="404"/>
      <c r="AI204" s="402"/>
      <c r="AJ204" s="404"/>
      <c r="AK204" s="402"/>
      <c r="AL204" s="404"/>
      <c r="AM204" s="402"/>
      <c r="AN204" s="404"/>
      <c r="AO204" s="402"/>
      <c r="AP204" s="404"/>
      <c r="AQ204" s="292"/>
      <c r="AR204" s="2229">
        <f t="shared" ref="AR204:AR207" si="135">SUM(AS204:AU204)</f>
        <v>0</v>
      </c>
      <c r="AS204" s="24"/>
      <c r="AT204" s="24"/>
      <c r="AU204" s="24"/>
      <c r="AV204" s="671" t="str">
        <f t="shared" si="132"/>
        <v/>
      </c>
      <c r="BX204" s="2"/>
      <c r="BY204" s="2"/>
      <c r="CA204" s="31" t="str">
        <f t="shared" si="133"/>
        <v/>
      </c>
      <c r="CB204" s="31" t="str">
        <f t="shared" ref="CB204:CB208" si="136">IF(CI204=1,"* El número de actividades en usuarios JUNJI NO DEBE ser mayor al total. ","")</f>
        <v/>
      </c>
      <c r="CC204" s="31" t="str">
        <f t="shared" ref="CC204:CC208" si="137">IF(CJ204=1,"* El número de actividades en usuarios INTEGRA NO DEBE ser mayor al total. ","")</f>
        <v/>
      </c>
      <c r="CD204" s="31" t="str">
        <f t="shared" ref="CD204:CD208" si="138">IF(CK204=1,"* El número de actividades en usuarios MINEDUC NO DEBE ser mayor al total. ","")</f>
        <v/>
      </c>
      <c r="CE204" s="31" t="str">
        <f t="shared" ref="CE204:CE208" si="139">IF(CL204=1,"* El total de actividades de JUNJI, Integra y MINEDUC no puede superar el Total.","")</f>
        <v/>
      </c>
      <c r="CH204" s="32">
        <f t="shared" ref="CH204:CH206" si="140">IF(D204&lt;AQ204,1,0)</f>
        <v>0</v>
      </c>
      <c r="CI204" s="32">
        <f t="shared" ref="CI204:CI206" si="141">IF(D204&lt;AS204,1,0)</f>
        <v>0</v>
      </c>
      <c r="CJ204" s="32">
        <f t="shared" ref="CJ204:CJ206" si="142">IF(D204&lt;AT204,1,0)</f>
        <v>0</v>
      </c>
      <c r="CK204" s="32">
        <f t="shared" ref="CK204:CK206" si="143">IF(D204&lt;AU204,1,0)</f>
        <v>0</v>
      </c>
      <c r="CL204" s="32">
        <f t="shared" ref="CL204:CL206" si="144">IF(D204&lt;AR204,1,0)</f>
        <v>0</v>
      </c>
      <c r="CM204" s="14"/>
      <c r="CN204" s="14"/>
    </row>
    <row r="205" spans="1:92" ht="16.350000000000001" customHeight="1" x14ac:dyDescent="0.2">
      <c r="A205" s="3046" t="s">
        <v>243</v>
      </c>
      <c r="B205" s="3047"/>
      <c r="C205" s="3048"/>
      <c r="D205" s="2109">
        <f>SUM(E205+F205)</f>
        <v>0</v>
      </c>
      <c r="E205" s="2491">
        <f t="shared" si="134"/>
        <v>0</v>
      </c>
      <c r="F205" s="408">
        <f t="shared" si="134"/>
        <v>0</v>
      </c>
      <c r="G205" s="370"/>
      <c r="H205" s="371"/>
      <c r="I205" s="370"/>
      <c r="J205" s="371"/>
      <c r="K205" s="23"/>
      <c r="L205" s="24"/>
      <c r="M205" s="23"/>
      <c r="N205" s="24"/>
      <c r="O205" s="23"/>
      <c r="P205" s="24"/>
      <c r="Q205" s="23"/>
      <c r="R205" s="24"/>
      <c r="S205" s="23"/>
      <c r="T205" s="24"/>
      <c r="U205" s="402"/>
      <c r="V205" s="403"/>
      <c r="W205" s="402"/>
      <c r="X205" s="403"/>
      <c r="Y205" s="402"/>
      <c r="Z205" s="403"/>
      <c r="AA205" s="402"/>
      <c r="AB205" s="404"/>
      <c r="AC205" s="402"/>
      <c r="AD205" s="404"/>
      <c r="AE205" s="402"/>
      <c r="AF205" s="404"/>
      <c r="AG205" s="402"/>
      <c r="AH205" s="404"/>
      <c r="AI205" s="402"/>
      <c r="AJ205" s="404"/>
      <c r="AK205" s="402"/>
      <c r="AL205" s="404"/>
      <c r="AM205" s="402"/>
      <c r="AN205" s="404"/>
      <c r="AO205" s="402"/>
      <c r="AP205" s="404"/>
      <c r="AQ205" s="292"/>
      <c r="AR205" s="2229">
        <f t="shared" si="135"/>
        <v>0</v>
      </c>
      <c r="AS205" s="24"/>
      <c r="AT205" s="24"/>
      <c r="AU205" s="24"/>
      <c r="AV205" s="671" t="str">
        <f t="shared" si="132"/>
        <v/>
      </c>
      <c r="BX205" s="2"/>
      <c r="BY205" s="2"/>
      <c r="CA205" s="31" t="str">
        <f t="shared" si="133"/>
        <v/>
      </c>
      <c r="CB205" s="31" t="str">
        <f t="shared" si="136"/>
        <v/>
      </c>
      <c r="CC205" s="31" t="str">
        <f t="shared" si="137"/>
        <v/>
      </c>
      <c r="CD205" s="31" t="str">
        <f t="shared" si="138"/>
        <v/>
      </c>
      <c r="CE205" s="31" t="str">
        <f t="shared" si="139"/>
        <v/>
      </c>
      <c r="CH205" s="32">
        <f t="shared" si="140"/>
        <v>0</v>
      </c>
      <c r="CI205" s="32">
        <f t="shared" si="141"/>
        <v>0</v>
      </c>
      <c r="CJ205" s="32">
        <f t="shared" si="142"/>
        <v>0</v>
      </c>
      <c r="CK205" s="32">
        <f t="shared" si="143"/>
        <v>0</v>
      </c>
      <c r="CL205" s="32">
        <f t="shared" si="144"/>
        <v>0</v>
      </c>
      <c r="CM205" s="14"/>
      <c r="CN205" s="14"/>
    </row>
    <row r="206" spans="1:92" ht="16.350000000000001" customHeight="1" x14ac:dyDescent="0.2">
      <c r="A206" s="3640" t="s">
        <v>244</v>
      </c>
      <c r="B206" s="3727"/>
      <c r="C206" s="3641"/>
      <c r="D206" s="2109">
        <f>SUM(E206+F206)</f>
        <v>0</v>
      </c>
      <c r="E206" s="2491">
        <f t="shared" si="134"/>
        <v>0</v>
      </c>
      <c r="F206" s="2492">
        <f t="shared" si="134"/>
        <v>0</v>
      </c>
      <c r="G206" s="2280"/>
      <c r="H206" s="2282"/>
      <c r="I206" s="2280"/>
      <c r="J206" s="2282"/>
      <c r="K206" s="2267"/>
      <c r="L206" s="2268"/>
      <c r="M206" s="2267"/>
      <c r="N206" s="2268"/>
      <c r="O206" s="2267"/>
      <c r="P206" s="2268"/>
      <c r="Q206" s="2267"/>
      <c r="R206" s="2268"/>
      <c r="S206" s="2267"/>
      <c r="T206" s="2268"/>
      <c r="U206" s="2493"/>
      <c r="V206" s="2494"/>
      <c r="W206" s="2493"/>
      <c r="X206" s="2494"/>
      <c r="Y206" s="2493"/>
      <c r="Z206" s="2494"/>
      <c r="AA206" s="2493"/>
      <c r="AB206" s="2495"/>
      <c r="AC206" s="2493"/>
      <c r="AD206" s="2495"/>
      <c r="AE206" s="2493"/>
      <c r="AF206" s="2495"/>
      <c r="AG206" s="2493"/>
      <c r="AH206" s="2495"/>
      <c r="AI206" s="2493"/>
      <c r="AJ206" s="2495"/>
      <c r="AK206" s="2493"/>
      <c r="AL206" s="2495"/>
      <c r="AM206" s="2493"/>
      <c r="AN206" s="2495"/>
      <c r="AO206" s="2493"/>
      <c r="AP206" s="2495"/>
      <c r="AQ206" s="2233"/>
      <c r="AR206" s="2229">
        <f t="shared" si="135"/>
        <v>0</v>
      </c>
      <c r="AS206" s="2268"/>
      <c r="AT206" s="2268"/>
      <c r="AU206" s="2268"/>
      <c r="AV206" s="671" t="str">
        <f t="shared" si="132"/>
        <v/>
      </c>
      <c r="BX206" s="2"/>
      <c r="BY206" s="2"/>
      <c r="CA206" s="31" t="str">
        <f t="shared" si="133"/>
        <v/>
      </c>
      <c r="CB206" s="31" t="str">
        <f t="shared" si="136"/>
        <v/>
      </c>
      <c r="CC206" s="31" t="str">
        <f t="shared" si="137"/>
        <v/>
      </c>
      <c r="CD206" s="31" t="str">
        <f t="shared" si="138"/>
        <v/>
      </c>
      <c r="CE206" s="31" t="str">
        <f t="shared" si="139"/>
        <v/>
      </c>
      <c r="CH206" s="32">
        <f t="shared" si="140"/>
        <v>0</v>
      </c>
      <c r="CI206" s="32">
        <f t="shared" si="141"/>
        <v>0</v>
      </c>
      <c r="CJ206" s="32">
        <f t="shared" si="142"/>
        <v>0</v>
      </c>
      <c r="CK206" s="32">
        <f t="shared" si="143"/>
        <v>0</v>
      </c>
      <c r="CL206" s="32">
        <f t="shared" si="144"/>
        <v>0</v>
      </c>
      <c r="CM206" s="14"/>
      <c r="CN206" s="14"/>
    </row>
    <row r="207" spans="1:92" ht="16.350000000000001" customHeight="1" x14ac:dyDescent="0.2">
      <c r="A207" s="3724" t="s">
        <v>245</v>
      </c>
      <c r="B207" s="3031"/>
      <c r="C207" s="3031"/>
      <c r="D207" s="2496"/>
      <c r="E207" s="2497"/>
      <c r="F207" s="2498"/>
      <c r="G207" s="2499"/>
      <c r="H207" s="2321"/>
      <c r="I207" s="2320"/>
      <c r="J207" s="2321"/>
      <c r="K207" s="2320"/>
      <c r="L207" s="2321"/>
      <c r="M207" s="2320"/>
      <c r="N207" s="2321"/>
      <c r="O207" s="2320"/>
      <c r="P207" s="2321"/>
      <c r="Q207" s="2320"/>
      <c r="R207" s="2321"/>
      <c r="S207" s="2320"/>
      <c r="T207" s="2321"/>
      <c r="U207" s="2320"/>
      <c r="V207" s="2321"/>
      <c r="W207" s="2320"/>
      <c r="X207" s="2321"/>
      <c r="Y207" s="2320"/>
      <c r="Z207" s="2321"/>
      <c r="AA207" s="2320"/>
      <c r="AB207" s="2500"/>
      <c r="AC207" s="2320"/>
      <c r="AD207" s="2500"/>
      <c r="AE207" s="2320"/>
      <c r="AF207" s="2500"/>
      <c r="AG207" s="2320"/>
      <c r="AH207" s="2500"/>
      <c r="AI207" s="2320"/>
      <c r="AJ207" s="2500"/>
      <c r="AK207" s="2320"/>
      <c r="AL207" s="2500"/>
      <c r="AM207" s="2320"/>
      <c r="AN207" s="2500"/>
      <c r="AO207" s="2320"/>
      <c r="AP207" s="2500"/>
      <c r="AQ207" s="2501"/>
      <c r="AR207" s="2502">
        <f t="shared" si="135"/>
        <v>0</v>
      </c>
      <c r="AS207" s="2414"/>
      <c r="AT207" s="2414"/>
      <c r="AU207" s="2414"/>
      <c r="AV207" s="671"/>
      <c r="BX207" s="2"/>
      <c r="BY207" s="2"/>
      <c r="CA207" s="31" t="str">
        <f t="shared" si="133"/>
        <v/>
      </c>
      <c r="CB207" s="31" t="str">
        <f t="shared" si="136"/>
        <v/>
      </c>
      <c r="CC207" s="31" t="str">
        <f t="shared" si="137"/>
        <v/>
      </c>
      <c r="CD207" s="31" t="str">
        <f t="shared" si="138"/>
        <v/>
      </c>
      <c r="CE207" s="31" t="str">
        <f t="shared" si="139"/>
        <v/>
      </c>
      <c r="CH207" s="32"/>
      <c r="CI207" s="32"/>
      <c r="CJ207" s="32"/>
      <c r="CK207" s="32"/>
      <c r="CL207" s="32"/>
      <c r="CM207" s="14"/>
      <c r="CN207" s="14"/>
    </row>
    <row r="208" spans="1:92" ht="16.350000000000001" customHeight="1" x14ac:dyDescent="0.2">
      <c r="A208" s="3725" t="s">
        <v>246</v>
      </c>
      <c r="B208" s="3725"/>
      <c r="C208" s="3725"/>
      <c r="D208" s="2219"/>
      <c r="E208" s="2503"/>
      <c r="F208" s="2504"/>
      <c r="G208" s="2441"/>
      <c r="H208" s="2330"/>
      <c r="I208" s="2441"/>
      <c r="J208" s="2330"/>
      <c r="K208" s="2441"/>
      <c r="L208" s="2330"/>
      <c r="M208" s="2441"/>
      <c r="N208" s="2330"/>
      <c r="O208" s="2441"/>
      <c r="P208" s="2330"/>
      <c r="Q208" s="2441"/>
      <c r="R208" s="2330"/>
      <c r="S208" s="2441"/>
      <c r="T208" s="2330"/>
      <c r="U208" s="2441"/>
      <c r="V208" s="2330"/>
      <c r="W208" s="2441"/>
      <c r="X208" s="2330"/>
      <c r="Y208" s="2441"/>
      <c r="Z208" s="2330"/>
      <c r="AA208" s="2441"/>
      <c r="AB208" s="2505"/>
      <c r="AC208" s="2441"/>
      <c r="AD208" s="2505"/>
      <c r="AE208" s="2441"/>
      <c r="AF208" s="2505"/>
      <c r="AG208" s="2441"/>
      <c r="AH208" s="2505"/>
      <c r="AI208" s="2441"/>
      <c r="AJ208" s="2505"/>
      <c r="AK208" s="2441"/>
      <c r="AL208" s="2505"/>
      <c r="AM208" s="2441"/>
      <c r="AN208" s="2505"/>
      <c r="AO208" s="2441"/>
      <c r="AP208" s="2505"/>
      <c r="AQ208" s="2506"/>
      <c r="AR208" s="2238">
        <f>SUM(AS208:AU208)</f>
        <v>0</v>
      </c>
      <c r="AS208" s="2273"/>
      <c r="AT208" s="2273"/>
      <c r="AU208" s="2273"/>
      <c r="AV208" s="671"/>
      <c r="BX208" s="2"/>
      <c r="BY208" s="2"/>
      <c r="CA208" s="31" t="str">
        <f t="shared" si="133"/>
        <v/>
      </c>
      <c r="CB208" s="31" t="str">
        <f t="shared" si="136"/>
        <v/>
      </c>
      <c r="CC208" s="31" t="str">
        <f t="shared" si="137"/>
        <v/>
      </c>
      <c r="CD208" s="31" t="str">
        <f t="shared" si="138"/>
        <v/>
      </c>
      <c r="CE208" s="31" t="str">
        <f t="shared" si="139"/>
        <v/>
      </c>
      <c r="CH208" s="32"/>
      <c r="CI208" s="32"/>
      <c r="CJ208" s="32"/>
      <c r="CK208" s="32"/>
      <c r="CL208" s="32"/>
      <c r="CM208" s="14"/>
      <c r="CN208" s="14"/>
    </row>
    <row r="209" spans="1:98" ht="28.5" customHeight="1" x14ac:dyDescent="0.2">
      <c r="A209" s="49" t="s">
        <v>247</v>
      </c>
      <c r="B209" s="665"/>
      <c r="C209" s="86"/>
      <c r="D209" s="87"/>
      <c r="E209" s="87"/>
      <c r="F209" s="426"/>
      <c r="G209" s="426"/>
      <c r="H209" s="426"/>
      <c r="I209" s="52"/>
      <c r="J209" s="2091"/>
      <c r="K209" s="428"/>
      <c r="L209" s="52"/>
      <c r="M209" s="652"/>
      <c r="N209" s="652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30"/>
      <c r="AM209" s="30"/>
      <c r="AN209" s="30"/>
      <c r="AO209" s="30"/>
      <c r="AP209" s="30"/>
      <c r="AQ209" s="30"/>
      <c r="AR209" s="30"/>
      <c r="AS209" s="9"/>
      <c r="AT209" s="9"/>
      <c r="BX209" s="2"/>
      <c r="BY209" s="2"/>
      <c r="CA209" s="31"/>
      <c r="CB209" s="31"/>
      <c r="CC209" s="31"/>
      <c r="CD209" s="31"/>
      <c r="CE209" s="31"/>
      <c r="CF209" s="31"/>
      <c r="CG209" s="31"/>
      <c r="CH209" s="32"/>
      <c r="CI209" s="32"/>
      <c r="CJ209" s="32"/>
      <c r="CK209" s="32"/>
      <c r="CL209" s="32"/>
      <c r="CM209" s="32"/>
      <c r="CN209" s="32"/>
    </row>
    <row r="210" spans="1:98" ht="16.350000000000001" customHeight="1" x14ac:dyDescent="0.2">
      <c r="A210" s="3356" t="s">
        <v>236</v>
      </c>
      <c r="B210" s="3944"/>
      <c r="C210" s="3358"/>
      <c r="D210" s="3486" t="s">
        <v>4</v>
      </c>
      <c r="E210" s="3937"/>
      <c r="F210" s="3678"/>
      <c r="G210" s="4001" t="s">
        <v>5</v>
      </c>
      <c r="H210" s="3653"/>
      <c r="I210" s="3653"/>
      <c r="J210" s="3653"/>
      <c r="K210" s="3653"/>
      <c r="L210" s="3653"/>
      <c r="M210" s="3653"/>
      <c r="N210" s="3653"/>
      <c r="O210" s="3653"/>
      <c r="P210" s="3653"/>
      <c r="Q210" s="3653"/>
      <c r="R210" s="3653"/>
      <c r="S210" s="3653"/>
      <c r="T210" s="3653"/>
      <c r="U210" s="3653"/>
      <c r="V210" s="3653"/>
      <c r="W210" s="3653"/>
      <c r="X210" s="3653"/>
      <c r="Y210" s="3653"/>
      <c r="Z210" s="3653"/>
      <c r="AA210" s="3653"/>
      <c r="AB210" s="3653"/>
      <c r="AC210" s="3653"/>
      <c r="AD210" s="3653"/>
      <c r="AE210" s="3653"/>
      <c r="AF210" s="3653"/>
      <c r="AG210" s="3653"/>
      <c r="AH210" s="3653"/>
      <c r="AI210" s="3653"/>
      <c r="AJ210" s="3653"/>
      <c r="AK210" s="3653"/>
      <c r="AL210" s="3653"/>
      <c r="AM210" s="3653"/>
      <c r="AN210" s="3653"/>
      <c r="AO210" s="3653"/>
      <c r="AP210" s="3654"/>
      <c r="AQ210" s="30"/>
      <c r="AR210" s="30"/>
      <c r="AS210" s="9"/>
      <c r="AT210" s="9"/>
      <c r="BX210" s="2"/>
      <c r="BY210" s="2"/>
      <c r="CA210" s="31"/>
      <c r="CB210" s="31"/>
      <c r="CC210" s="31"/>
      <c r="CD210" s="31"/>
      <c r="CE210" s="31"/>
      <c r="CF210" s="31"/>
      <c r="CG210" s="31"/>
      <c r="CH210" s="32"/>
      <c r="CI210" s="32"/>
      <c r="CJ210" s="32"/>
      <c r="CK210" s="32"/>
      <c r="CL210" s="32"/>
      <c r="CM210" s="32"/>
      <c r="CN210" s="32"/>
    </row>
    <row r="211" spans="1:98" ht="32.1" customHeight="1" x14ac:dyDescent="0.2">
      <c r="A211" s="2933"/>
      <c r="B211" s="2934"/>
      <c r="C211" s="2935"/>
      <c r="D211" s="4007"/>
      <c r="E211" s="3247"/>
      <c r="F211" s="4010"/>
      <c r="G211" s="4000" t="s">
        <v>13</v>
      </c>
      <c r="H211" s="3652"/>
      <c r="I211" s="4001" t="s">
        <v>14</v>
      </c>
      <c r="J211" s="3654"/>
      <c r="K211" s="3653" t="s">
        <v>15</v>
      </c>
      <c r="L211" s="3654"/>
      <c r="M211" s="4001" t="s">
        <v>16</v>
      </c>
      <c r="N211" s="3654"/>
      <c r="O211" s="4001" t="s">
        <v>17</v>
      </c>
      <c r="P211" s="3654"/>
      <c r="Q211" s="4001" t="s">
        <v>18</v>
      </c>
      <c r="R211" s="3654"/>
      <c r="S211" s="4001" t="s">
        <v>19</v>
      </c>
      <c r="T211" s="3654"/>
      <c r="U211" s="4001" t="s">
        <v>20</v>
      </c>
      <c r="V211" s="3654"/>
      <c r="W211" s="4001" t="s">
        <v>21</v>
      </c>
      <c r="X211" s="3654"/>
      <c r="Y211" s="4001" t="s">
        <v>22</v>
      </c>
      <c r="Z211" s="3661"/>
      <c r="AA211" s="4001" t="s">
        <v>23</v>
      </c>
      <c r="AB211" s="3661"/>
      <c r="AC211" s="4001" t="s">
        <v>24</v>
      </c>
      <c r="AD211" s="3661"/>
      <c r="AE211" s="4001" t="s">
        <v>25</v>
      </c>
      <c r="AF211" s="3661"/>
      <c r="AG211" s="4001" t="s">
        <v>26</v>
      </c>
      <c r="AH211" s="3661"/>
      <c r="AI211" s="4001" t="s">
        <v>27</v>
      </c>
      <c r="AJ211" s="3661"/>
      <c r="AK211" s="4001" t="s">
        <v>28</v>
      </c>
      <c r="AL211" s="3661"/>
      <c r="AM211" s="4001" t="s">
        <v>29</v>
      </c>
      <c r="AN211" s="3661"/>
      <c r="AO211" s="4001" t="s">
        <v>30</v>
      </c>
      <c r="AP211" s="3661"/>
      <c r="AQ211" s="30"/>
      <c r="AR211" s="30"/>
      <c r="AS211" s="9"/>
      <c r="AT211" s="9"/>
      <c r="BV211" s="3"/>
      <c r="BW211" s="3"/>
      <c r="CA211" s="31"/>
      <c r="CB211" s="31"/>
      <c r="CC211" s="31"/>
      <c r="CD211" s="31"/>
      <c r="CE211" s="31"/>
      <c r="CF211" s="31"/>
      <c r="CG211" s="31"/>
      <c r="CH211" s="32"/>
      <c r="CI211" s="32"/>
      <c r="CJ211" s="32"/>
      <c r="CK211" s="32"/>
      <c r="CL211" s="32"/>
      <c r="CM211" s="32"/>
      <c r="CN211" s="32"/>
    </row>
    <row r="212" spans="1:98" ht="16.350000000000001" customHeight="1" x14ac:dyDescent="0.2">
      <c r="A212" s="4009"/>
      <c r="B212" s="3170"/>
      <c r="C212" s="3987"/>
      <c r="D212" s="2839" t="s">
        <v>31</v>
      </c>
      <c r="E212" s="2818" t="s">
        <v>32</v>
      </c>
      <c r="F212" s="431" t="s">
        <v>33</v>
      </c>
      <c r="G212" s="2543" t="s">
        <v>32</v>
      </c>
      <c r="H212" s="2053" t="s">
        <v>33</v>
      </c>
      <c r="I212" s="2543" t="s">
        <v>32</v>
      </c>
      <c r="J212" s="2053" t="s">
        <v>33</v>
      </c>
      <c r="K212" s="2543" t="s">
        <v>32</v>
      </c>
      <c r="L212" s="2053" t="s">
        <v>33</v>
      </c>
      <c r="M212" s="2543" t="s">
        <v>32</v>
      </c>
      <c r="N212" s="2053" t="s">
        <v>33</v>
      </c>
      <c r="O212" s="2543" t="s">
        <v>32</v>
      </c>
      <c r="P212" s="2053" t="s">
        <v>33</v>
      </c>
      <c r="Q212" s="2543" t="s">
        <v>32</v>
      </c>
      <c r="R212" s="2053" t="s">
        <v>33</v>
      </c>
      <c r="S212" s="2543" t="s">
        <v>32</v>
      </c>
      <c r="T212" s="2053" t="s">
        <v>33</v>
      </c>
      <c r="U212" s="2543" t="s">
        <v>32</v>
      </c>
      <c r="V212" s="2053" t="s">
        <v>33</v>
      </c>
      <c r="W212" s="2543" t="s">
        <v>32</v>
      </c>
      <c r="X212" s="2053" t="s">
        <v>33</v>
      </c>
      <c r="Y212" s="2543" t="s">
        <v>32</v>
      </c>
      <c r="Z212" s="2053" t="s">
        <v>33</v>
      </c>
      <c r="AA212" s="2543" t="s">
        <v>32</v>
      </c>
      <c r="AB212" s="2053" t="s">
        <v>33</v>
      </c>
      <c r="AC212" s="2543" t="s">
        <v>32</v>
      </c>
      <c r="AD212" s="2053" t="s">
        <v>33</v>
      </c>
      <c r="AE212" s="2543" t="s">
        <v>32</v>
      </c>
      <c r="AF212" s="2053" t="s">
        <v>33</v>
      </c>
      <c r="AG212" s="2543" t="s">
        <v>32</v>
      </c>
      <c r="AH212" s="2053" t="s">
        <v>33</v>
      </c>
      <c r="AI212" s="2543" t="s">
        <v>32</v>
      </c>
      <c r="AJ212" s="2053" t="s">
        <v>33</v>
      </c>
      <c r="AK212" s="2543" t="s">
        <v>32</v>
      </c>
      <c r="AL212" s="2053" t="s">
        <v>33</v>
      </c>
      <c r="AM212" s="2543" t="s">
        <v>32</v>
      </c>
      <c r="AN212" s="2053" t="s">
        <v>33</v>
      </c>
      <c r="AO212" s="2543" t="s">
        <v>32</v>
      </c>
      <c r="AP212" s="2053" t="s">
        <v>33</v>
      </c>
      <c r="BV212" s="3"/>
      <c r="BW212" s="3"/>
      <c r="CA212" s="31"/>
      <c r="CB212" s="31"/>
      <c r="CC212" s="31"/>
      <c r="CD212" s="31"/>
      <c r="CE212" s="31"/>
      <c r="CF212" s="31"/>
      <c r="CG212" s="31"/>
      <c r="CH212" s="32"/>
      <c r="CI212" s="32"/>
      <c r="CJ212" s="32"/>
      <c r="CK212" s="32"/>
      <c r="CL212" s="32"/>
      <c r="CM212" s="32"/>
      <c r="CN212" s="32"/>
    </row>
    <row r="213" spans="1:98" ht="17.25" customHeight="1" x14ac:dyDescent="0.2">
      <c r="A213" s="3232" t="s">
        <v>248</v>
      </c>
      <c r="B213" s="3003"/>
      <c r="C213" s="3004"/>
      <c r="D213" s="2225">
        <f>SUM(E213:F213)</f>
        <v>0</v>
      </c>
      <c r="E213" s="2508">
        <f>SUM(G213+I213+K213+M213+O213+Q213+S213+U213+W213+Y213+AA213+AC213+AE213+AG213+AI213+AK213+AM213+AO213)</f>
        <v>0</v>
      </c>
      <c r="F213" s="2509">
        <f>SUM(H213+J213+L213+N213+P213+R213+T213+V213+X213+Z213+AB213+AD213+AF213+AH213+AJ213+AL213+AN213+AP213)</f>
        <v>0</v>
      </c>
      <c r="G213" s="1057"/>
      <c r="H213" s="60"/>
      <c r="I213" s="2227"/>
      <c r="J213" s="60"/>
      <c r="K213" s="2227"/>
      <c r="L213" s="60"/>
      <c r="M213" s="2227"/>
      <c r="N213" s="60"/>
      <c r="O213" s="2227"/>
      <c r="P213" s="60"/>
      <c r="Q213" s="2227"/>
      <c r="R213" s="60"/>
      <c r="S213" s="2227"/>
      <c r="T213" s="60"/>
      <c r="U213" s="2227"/>
      <c r="V213" s="60"/>
      <c r="W213" s="268"/>
      <c r="X213" s="60"/>
      <c r="Y213" s="2227"/>
      <c r="Z213" s="60"/>
      <c r="AA213" s="2227"/>
      <c r="AB213" s="60"/>
      <c r="AC213" s="2227"/>
      <c r="AD213" s="60"/>
      <c r="AE213" s="2227"/>
      <c r="AF213" s="60"/>
      <c r="AG213" s="2227"/>
      <c r="AH213" s="60"/>
      <c r="AI213" s="2227"/>
      <c r="AJ213" s="60"/>
      <c r="AK213" s="268"/>
      <c r="AL213" s="60"/>
      <c r="AM213" s="2227"/>
      <c r="AN213" s="60"/>
      <c r="AO213" s="2227"/>
      <c r="AP213" s="60"/>
      <c r="BV213" s="3"/>
      <c r="BW213" s="3"/>
      <c r="CA213" s="31"/>
      <c r="CB213" s="31"/>
      <c r="CC213" s="31"/>
      <c r="CD213" s="31"/>
      <c r="CE213" s="31"/>
      <c r="CF213" s="31"/>
      <c r="CG213" s="31"/>
      <c r="CH213" s="32"/>
      <c r="CI213" s="32"/>
      <c r="CJ213" s="32"/>
      <c r="CK213" s="32"/>
      <c r="CL213" s="32"/>
      <c r="CM213" s="32"/>
      <c r="CN213" s="32"/>
    </row>
    <row r="214" spans="1:98" ht="16.350000000000001" customHeight="1" x14ac:dyDescent="0.2">
      <c r="A214" s="3618" t="s">
        <v>249</v>
      </c>
      <c r="B214" s="3619"/>
      <c r="C214" s="3620"/>
      <c r="D214" s="2228">
        <f t="shared" ref="D214:D216" si="145">SUM(E214:F214)</f>
        <v>0</v>
      </c>
      <c r="E214" s="2510">
        <f t="shared" ref="E214:F216" si="146">SUM(G214+I214+K214+M214+O214+Q214+S214+U214+W214+Y214+AA214+AC214+AE214+AG214+AI214+AK214+AM214+AO214)</f>
        <v>0</v>
      </c>
      <c r="F214" s="2511">
        <f t="shared" si="146"/>
        <v>0</v>
      </c>
      <c r="G214" s="2512"/>
      <c r="H214" s="2231"/>
      <c r="I214" s="2230"/>
      <c r="J214" s="2231"/>
      <c r="K214" s="2230"/>
      <c r="L214" s="2231"/>
      <c r="M214" s="2230"/>
      <c r="N214" s="2231"/>
      <c r="O214" s="2230"/>
      <c r="P214" s="2231"/>
      <c r="Q214" s="2230"/>
      <c r="R214" s="2231"/>
      <c r="S214" s="2230"/>
      <c r="T214" s="2231"/>
      <c r="U214" s="2230"/>
      <c r="V214" s="2231"/>
      <c r="W214" s="2424"/>
      <c r="X214" s="2231"/>
      <c r="Y214" s="2230"/>
      <c r="Z214" s="2231"/>
      <c r="AA214" s="2230"/>
      <c r="AB214" s="2231"/>
      <c r="AC214" s="2230"/>
      <c r="AD214" s="2231"/>
      <c r="AE214" s="2230"/>
      <c r="AF214" s="2231"/>
      <c r="AG214" s="2230"/>
      <c r="AH214" s="2231"/>
      <c r="AI214" s="2230"/>
      <c r="AJ214" s="2231"/>
      <c r="AK214" s="2424"/>
      <c r="AL214" s="2231"/>
      <c r="AM214" s="2230"/>
      <c r="AN214" s="2231"/>
      <c r="AO214" s="2230"/>
      <c r="AP214" s="2231"/>
      <c r="BV214" s="3"/>
      <c r="BW214" s="3"/>
      <c r="CA214" s="31"/>
      <c r="CB214" s="31"/>
      <c r="CC214" s="31"/>
      <c r="CD214" s="31"/>
      <c r="CE214" s="31"/>
      <c r="CF214" s="31"/>
      <c r="CG214" s="31"/>
      <c r="CH214" s="32"/>
      <c r="CI214" s="32"/>
      <c r="CJ214" s="32"/>
      <c r="CK214" s="32"/>
      <c r="CL214" s="32"/>
      <c r="CM214" s="32"/>
      <c r="CN214" s="32"/>
    </row>
    <row r="215" spans="1:98" ht="16.350000000000001" customHeight="1" x14ac:dyDescent="0.2">
      <c r="A215" s="3720" t="s">
        <v>250</v>
      </c>
      <c r="B215" s="3721"/>
      <c r="C215" s="3722"/>
      <c r="D215" s="2228">
        <f t="shared" si="145"/>
        <v>0</v>
      </c>
      <c r="E215" s="2510">
        <f t="shared" si="146"/>
        <v>0</v>
      </c>
      <c r="F215" s="2511">
        <f t="shared" si="146"/>
        <v>0</v>
      </c>
      <c r="G215" s="2512"/>
      <c r="H215" s="2231"/>
      <c r="I215" s="2230"/>
      <c r="J215" s="2231"/>
      <c r="K215" s="2230"/>
      <c r="L215" s="2231"/>
      <c r="M215" s="2230"/>
      <c r="N215" s="2231"/>
      <c r="O215" s="2230"/>
      <c r="P215" s="2231"/>
      <c r="Q215" s="2230"/>
      <c r="R215" s="2231"/>
      <c r="S215" s="2230"/>
      <c r="T215" s="2231"/>
      <c r="U215" s="2230"/>
      <c r="V215" s="2231"/>
      <c r="W215" s="2424"/>
      <c r="X215" s="2231"/>
      <c r="Y215" s="2230"/>
      <c r="Z215" s="2231"/>
      <c r="AA215" s="2230"/>
      <c r="AB215" s="2231"/>
      <c r="AC215" s="2230"/>
      <c r="AD215" s="2231"/>
      <c r="AE215" s="2230"/>
      <c r="AF215" s="2231"/>
      <c r="AG215" s="2230"/>
      <c r="AH215" s="2231"/>
      <c r="AI215" s="2230"/>
      <c r="AJ215" s="2231"/>
      <c r="AK215" s="2424"/>
      <c r="AL215" s="2231"/>
      <c r="AM215" s="2230"/>
      <c r="AN215" s="2231"/>
      <c r="AO215" s="2230"/>
      <c r="AP215" s="2231"/>
      <c r="BV215" s="3"/>
      <c r="BW215" s="3"/>
      <c r="CA215" s="31"/>
      <c r="CB215" s="31"/>
      <c r="CC215" s="31"/>
      <c r="CD215" s="31"/>
      <c r="CE215" s="31"/>
      <c r="CF215" s="31"/>
      <c r="CG215" s="31"/>
      <c r="CH215" s="32"/>
      <c r="CI215" s="32"/>
      <c r="CJ215" s="32"/>
      <c r="CK215" s="32"/>
      <c r="CL215" s="32"/>
      <c r="CM215" s="32"/>
      <c r="CN215" s="32"/>
    </row>
    <row r="216" spans="1:98" ht="16.350000000000001" customHeight="1" x14ac:dyDescent="0.2">
      <c r="A216" s="3625" t="s">
        <v>251</v>
      </c>
      <c r="B216" s="3625"/>
      <c r="C216" s="3626"/>
      <c r="D216" s="2237">
        <f t="shared" si="145"/>
        <v>0</v>
      </c>
      <c r="E216" s="2513">
        <f>SUM(G216+I216+K216+M216+O216+Q216+S216+U216+W216+Y216+AA216+AC216+AE216+AG216+AI216+AK216+AM216+AO216)</f>
        <v>0</v>
      </c>
      <c r="F216" s="2514">
        <f t="shared" si="146"/>
        <v>0</v>
      </c>
      <c r="G216" s="2515"/>
      <c r="H216" s="2240"/>
      <c r="I216" s="2239"/>
      <c r="J216" s="2240"/>
      <c r="K216" s="2239"/>
      <c r="L216" s="2240"/>
      <c r="M216" s="2239"/>
      <c r="N216" s="2240"/>
      <c r="O216" s="2239"/>
      <c r="P216" s="2240"/>
      <c r="Q216" s="2239"/>
      <c r="R216" s="2240"/>
      <c r="S216" s="2239"/>
      <c r="T216" s="2240"/>
      <c r="U216" s="2239"/>
      <c r="V216" s="2240"/>
      <c r="W216" s="2426"/>
      <c r="X216" s="2240"/>
      <c r="Y216" s="2239"/>
      <c r="Z216" s="2240"/>
      <c r="AA216" s="2239"/>
      <c r="AB216" s="2240"/>
      <c r="AC216" s="2239"/>
      <c r="AD216" s="2240"/>
      <c r="AE216" s="2239"/>
      <c r="AF216" s="2240"/>
      <c r="AG216" s="2239"/>
      <c r="AH216" s="2240"/>
      <c r="AI216" s="2239"/>
      <c r="AJ216" s="2240"/>
      <c r="AK216" s="2426"/>
      <c r="AL216" s="2240"/>
      <c r="AM216" s="2239"/>
      <c r="AN216" s="2240"/>
      <c r="AO216" s="2239"/>
      <c r="AP216" s="2240"/>
      <c r="BV216" s="3"/>
      <c r="BW216" s="3"/>
      <c r="CA216" s="31"/>
      <c r="CB216" s="31"/>
      <c r="CC216" s="31"/>
      <c r="CD216" s="31"/>
      <c r="CE216" s="31"/>
      <c r="CF216" s="31"/>
      <c r="CG216" s="31"/>
      <c r="CH216" s="32"/>
      <c r="CI216" s="32"/>
      <c r="CJ216" s="32"/>
      <c r="CK216" s="32"/>
      <c r="CL216" s="32"/>
      <c r="CM216" s="32"/>
      <c r="CN216" s="32"/>
    </row>
    <row r="217" spans="1:98" ht="27.75" customHeight="1" x14ac:dyDescent="0.2">
      <c r="A217" s="237" t="s">
        <v>252</v>
      </c>
      <c r="B217" s="443"/>
      <c r="C217" s="443"/>
      <c r="D217" s="444"/>
      <c r="E217" s="444"/>
      <c r="F217" s="444"/>
      <c r="G217" s="666"/>
      <c r="H217" s="666"/>
      <c r="I217" s="666"/>
      <c r="J217" s="667"/>
      <c r="K217" s="2093"/>
      <c r="L217" s="666"/>
      <c r="M217" s="2093"/>
      <c r="N217" s="2094"/>
      <c r="O217" s="9"/>
      <c r="P217" s="9"/>
      <c r="Q217" s="9"/>
      <c r="R217" s="9"/>
      <c r="S217" s="9"/>
      <c r="T217" s="9"/>
      <c r="U217" s="9"/>
      <c r="V217" s="9"/>
      <c r="W217" s="9"/>
      <c r="BV217" s="3"/>
      <c r="BW217" s="3"/>
      <c r="CA217" s="31"/>
      <c r="CB217" s="31"/>
      <c r="CC217" s="31"/>
      <c r="CD217" s="31"/>
      <c r="CE217" s="31"/>
      <c r="CF217" s="31"/>
      <c r="CG217" s="31"/>
      <c r="CH217" s="32"/>
      <c r="CI217" s="32"/>
      <c r="CJ217" s="32"/>
      <c r="CK217" s="32"/>
      <c r="CL217" s="32"/>
      <c r="CM217" s="32"/>
      <c r="CN217" s="32"/>
    </row>
    <row r="218" spans="1:98" s="1199" customFormat="1" ht="16.350000000000001" customHeight="1" x14ac:dyDescent="0.2">
      <c r="A218" s="3483" t="s">
        <v>253</v>
      </c>
      <c r="B218" s="3932"/>
      <c r="C218" s="3485"/>
      <c r="D218" s="3486" t="s">
        <v>254</v>
      </c>
      <c r="E218" s="3937"/>
      <c r="F218" s="3463"/>
      <c r="G218" s="4001" t="s">
        <v>5</v>
      </c>
      <c r="H218" s="3653"/>
      <c r="I218" s="3653"/>
      <c r="J218" s="3653"/>
      <c r="K218" s="3653"/>
      <c r="L218" s="3653"/>
      <c r="M218" s="3653"/>
      <c r="N218" s="3653"/>
      <c r="O218" s="3653"/>
      <c r="P218" s="3653"/>
      <c r="Q218" s="3653"/>
      <c r="R218" s="3653"/>
      <c r="S218" s="3653"/>
      <c r="T218" s="3653"/>
      <c r="U218" s="3653"/>
      <c r="V218" s="3653"/>
      <c r="W218" s="3653"/>
      <c r="X218" s="3653"/>
      <c r="Y218" s="3653"/>
      <c r="Z218" s="3653"/>
      <c r="AA218" s="3653"/>
      <c r="AB218" s="3653"/>
      <c r="AC218" s="3653"/>
      <c r="AD218" s="3653"/>
      <c r="AE218" s="3653"/>
      <c r="AF218" s="3653"/>
      <c r="AG218" s="3653"/>
      <c r="AH218" s="3653"/>
      <c r="AI218" s="3653"/>
      <c r="AJ218" s="3653"/>
      <c r="AK218" s="3653"/>
      <c r="AL218" s="3653"/>
      <c r="AM218" s="3653"/>
      <c r="AN218" s="3673"/>
      <c r="AO218" s="3489" t="s">
        <v>7</v>
      </c>
      <c r="AP218" s="3490" t="s">
        <v>255</v>
      </c>
      <c r="AQ218" s="4002" t="s">
        <v>256</v>
      </c>
      <c r="AR218" s="3657"/>
      <c r="AS218" s="3474" t="s">
        <v>302</v>
      </c>
      <c r="AT218" s="3660" t="s">
        <v>42</v>
      </c>
      <c r="AU218" s="3663" t="s">
        <v>298</v>
      </c>
      <c r="AV218" s="3719" t="s">
        <v>122</v>
      </c>
      <c r="AW218" s="3657" t="s">
        <v>11</v>
      </c>
      <c r="AY218" s="653"/>
      <c r="AZ218" s="653"/>
      <c r="BA218" s="653"/>
      <c r="BB218" s="654"/>
      <c r="BD218" s="654"/>
      <c r="BF218" s="653"/>
      <c r="BG218" s="653"/>
      <c r="BH218" s="653"/>
      <c r="BI218" s="653"/>
      <c r="BJ218" s="653"/>
      <c r="BK218" s="653"/>
      <c r="BL218" s="653"/>
      <c r="BM218" s="654"/>
      <c r="BO218" s="653"/>
      <c r="BP218" s="653"/>
      <c r="BQ218" s="653"/>
      <c r="BR218" s="653"/>
      <c r="BS218" s="654"/>
      <c r="BT218" s="451"/>
      <c r="BU218" s="655"/>
      <c r="BV218" s="4"/>
      <c r="BW218" s="656"/>
      <c r="BX218" s="4"/>
      <c r="CA218" s="31"/>
      <c r="CB218" s="31"/>
      <c r="CC218" s="31"/>
      <c r="CD218" s="31"/>
      <c r="CE218" s="31"/>
      <c r="CF218" s="31"/>
      <c r="CG218" s="31"/>
      <c r="CH218" s="32"/>
      <c r="CI218" s="32"/>
      <c r="CJ218" s="32"/>
      <c r="CK218" s="32"/>
      <c r="CL218" s="32"/>
      <c r="CM218" s="32"/>
      <c r="CN218" s="32"/>
      <c r="CO218" s="5"/>
      <c r="CP218" s="5"/>
      <c r="CQ218" s="5"/>
      <c r="CR218" s="5"/>
      <c r="CS218" s="5"/>
      <c r="CT218" s="5"/>
    </row>
    <row r="219" spans="1:98" ht="32.1" customHeight="1" x14ac:dyDescent="0.2">
      <c r="A219" s="3011"/>
      <c r="B219" s="3012"/>
      <c r="C219" s="3013"/>
      <c r="D219" s="4007"/>
      <c r="E219" s="3247"/>
      <c r="F219" s="4008"/>
      <c r="G219" s="4000" t="s">
        <v>123</v>
      </c>
      <c r="H219" s="3652"/>
      <c r="I219" s="3653" t="s">
        <v>15</v>
      </c>
      <c r="J219" s="3654"/>
      <c r="K219" s="4001" t="s">
        <v>16</v>
      </c>
      <c r="L219" s="3654"/>
      <c r="M219" s="4001" t="s">
        <v>17</v>
      </c>
      <c r="N219" s="3654"/>
      <c r="O219" s="4001" t="s">
        <v>18</v>
      </c>
      <c r="P219" s="3654"/>
      <c r="Q219" s="4001" t="s">
        <v>19</v>
      </c>
      <c r="R219" s="3654"/>
      <c r="S219" s="4001" t="s">
        <v>20</v>
      </c>
      <c r="T219" s="3654"/>
      <c r="U219" s="4001" t="s">
        <v>21</v>
      </c>
      <c r="V219" s="3654"/>
      <c r="W219" s="4001" t="s">
        <v>22</v>
      </c>
      <c r="X219" s="3661"/>
      <c r="Y219" s="4001" t="s">
        <v>23</v>
      </c>
      <c r="Z219" s="3661"/>
      <c r="AA219" s="4001" t="s">
        <v>24</v>
      </c>
      <c r="AB219" s="3661"/>
      <c r="AC219" s="4001" t="s">
        <v>25</v>
      </c>
      <c r="AD219" s="3661"/>
      <c r="AE219" s="4001" t="s">
        <v>26</v>
      </c>
      <c r="AF219" s="3661"/>
      <c r="AG219" s="4001" t="s">
        <v>27</v>
      </c>
      <c r="AH219" s="3661"/>
      <c r="AI219" s="4001" t="s">
        <v>28</v>
      </c>
      <c r="AJ219" s="3661"/>
      <c r="AK219" s="4001" t="s">
        <v>29</v>
      </c>
      <c r="AL219" s="3661"/>
      <c r="AM219" s="4001" t="s">
        <v>30</v>
      </c>
      <c r="AN219" s="3661"/>
      <c r="AO219" s="3025"/>
      <c r="AP219" s="3253"/>
      <c r="AQ219" s="3662" t="s">
        <v>258</v>
      </c>
      <c r="AR219" s="3479" t="s">
        <v>259</v>
      </c>
      <c r="AS219" s="2988"/>
      <c r="AT219" s="3222"/>
      <c r="AU219" s="2997"/>
      <c r="AV219" s="3719"/>
      <c r="AW219" s="3657"/>
      <c r="BT219" s="3"/>
      <c r="BU219" s="3"/>
      <c r="BV219" s="4"/>
      <c r="BW219" s="4"/>
      <c r="CA219" s="31"/>
      <c r="CB219" s="31"/>
      <c r="CC219" s="31"/>
      <c r="CD219" s="31"/>
      <c r="CE219" s="31"/>
      <c r="CF219" s="31"/>
      <c r="CG219" s="31"/>
      <c r="CH219" s="32"/>
      <c r="CI219" s="32"/>
      <c r="CJ219" s="32"/>
      <c r="CK219" s="32"/>
      <c r="CL219" s="32"/>
      <c r="CM219" s="32"/>
      <c r="CN219" s="32"/>
    </row>
    <row r="220" spans="1:98" ht="25.35" customHeight="1" x14ac:dyDescent="0.2">
      <c r="A220" s="4005"/>
      <c r="B220" s="3242"/>
      <c r="C220" s="4006"/>
      <c r="D220" s="1862" t="s">
        <v>31</v>
      </c>
      <c r="E220" s="2096" t="s">
        <v>32</v>
      </c>
      <c r="F220" s="1198" t="s">
        <v>33</v>
      </c>
      <c r="G220" s="2543" t="s">
        <v>32</v>
      </c>
      <c r="H220" s="2053" t="s">
        <v>33</v>
      </c>
      <c r="I220" s="2543" t="s">
        <v>32</v>
      </c>
      <c r="J220" s="2053" t="s">
        <v>33</v>
      </c>
      <c r="K220" s="2543" t="s">
        <v>32</v>
      </c>
      <c r="L220" s="2053" t="s">
        <v>33</v>
      </c>
      <c r="M220" s="2543" t="s">
        <v>32</v>
      </c>
      <c r="N220" s="2053" t="s">
        <v>33</v>
      </c>
      <c r="O220" s="2543" t="s">
        <v>32</v>
      </c>
      <c r="P220" s="2053" t="s">
        <v>33</v>
      </c>
      <c r="Q220" s="2543" t="s">
        <v>32</v>
      </c>
      <c r="R220" s="2053" t="s">
        <v>33</v>
      </c>
      <c r="S220" s="2543" t="s">
        <v>32</v>
      </c>
      <c r="T220" s="2053" t="s">
        <v>33</v>
      </c>
      <c r="U220" s="2543" t="s">
        <v>32</v>
      </c>
      <c r="V220" s="2053" t="s">
        <v>33</v>
      </c>
      <c r="W220" s="2543" t="s">
        <v>32</v>
      </c>
      <c r="X220" s="2053" t="s">
        <v>33</v>
      </c>
      <c r="Y220" s="2543" t="s">
        <v>32</v>
      </c>
      <c r="Z220" s="2053" t="s">
        <v>33</v>
      </c>
      <c r="AA220" s="2543" t="s">
        <v>32</v>
      </c>
      <c r="AB220" s="2053" t="s">
        <v>33</v>
      </c>
      <c r="AC220" s="2543" t="s">
        <v>32</v>
      </c>
      <c r="AD220" s="2053" t="s">
        <v>33</v>
      </c>
      <c r="AE220" s="2543" t="s">
        <v>32</v>
      </c>
      <c r="AF220" s="2053" t="s">
        <v>33</v>
      </c>
      <c r="AG220" s="2543" t="s">
        <v>32</v>
      </c>
      <c r="AH220" s="2053" t="s">
        <v>33</v>
      </c>
      <c r="AI220" s="2543" t="s">
        <v>32</v>
      </c>
      <c r="AJ220" s="2053" t="s">
        <v>33</v>
      </c>
      <c r="AK220" s="2543" t="s">
        <v>32</v>
      </c>
      <c r="AL220" s="2053" t="s">
        <v>33</v>
      </c>
      <c r="AM220" s="2543" t="s">
        <v>32</v>
      </c>
      <c r="AN220" s="2053" t="s">
        <v>33</v>
      </c>
      <c r="AO220" s="3675"/>
      <c r="AP220" s="3677"/>
      <c r="AQ220" s="4004"/>
      <c r="AR220" s="3666"/>
      <c r="AS220" s="3659"/>
      <c r="AT220" s="4003"/>
      <c r="AU220" s="3664"/>
      <c r="AV220" s="3719"/>
      <c r="AW220" s="3657"/>
      <c r="BT220" s="3"/>
      <c r="BU220" s="3"/>
      <c r="BV220" s="4"/>
      <c r="BW220" s="4"/>
      <c r="CA220" s="31"/>
      <c r="CB220" s="31"/>
      <c r="CC220" s="31"/>
      <c r="CD220" s="31"/>
      <c r="CE220" s="31"/>
      <c r="CF220" s="31"/>
      <c r="CG220" s="31"/>
      <c r="CH220" s="32"/>
      <c r="CI220" s="32"/>
      <c r="CJ220" s="32"/>
      <c r="CK220" s="32"/>
      <c r="CL220" s="32"/>
      <c r="CM220" s="32"/>
      <c r="CN220" s="32"/>
    </row>
    <row r="221" spans="1:98" ht="16.350000000000001" customHeight="1" x14ac:dyDescent="0.2">
      <c r="A221" s="3713" t="s">
        <v>260</v>
      </c>
      <c r="B221" s="3714" t="s">
        <v>303</v>
      </c>
      <c r="C221" s="3715"/>
      <c r="D221" s="1058">
        <f t="shared" ref="D221:D271" si="147">SUM(E221+F221)</f>
        <v>16</v>
      </c>
      <c r="E221" s="457">
        <f>SUM(G221+I221+K221+M221+O221+Q221+S221+U221+W221+Y221+AA221+AC221+AE221+AG221+AI221+AK221+AM221)</f>
        <v>1</v>
      </c>
      <c r="F221" s="2516">
        <f>SUM(H221+J221+L221+N221+P221+R221+T221+V221+X221+Z221+AB221+AD221+AF221+AH221+AJ221+AL221+AN221)</f>
        <v>15</v>
      </c>
      <c r="G221" s="1060">
        <v>0</v>
      </c>
      <c r="H221" s="459">
        <v>0</v>
      </c>
      <c r="I221" s="2517">
        <v>0</v>
      </c>
      <c r="J221" s="459">
        <v>0</v>
      </c>
      <c r="K221" s="2517">
        <v>0</v>
      </c>
      <c r="L221" s="459">
        <v>0</v>
      </c>
      <c r="M221" s="2517">
        <v>0</v>
      </c>
      <c r="N221" s="459">
        <v>0</v>
      </c>
      <c r="O221" s="2517">
        <v>0</v>
      </c>
      <c r="P221" s="459">
        <v>0</v>
      </c>
      <c r="Q221" s="2517">
        <v>0</v>
      </c>
      <c r="R221" s="459">
        <v>0</v>
      </c>
      <c r="S221" s="2517">
        <v>0</v>
      </c>
      <c r="T221" s="459">
        <v>0</v>
      </c>
      <c r="U221" s="2517">
        <v>0</v>
      </c>
      <c r="V221" s="2518">
        <v>0</v>
      </c>
      <c r="W221" s="2517">
        <v>1</v>
      </c>
      <c r="X221" s="2518">
        <v>0</v>
      </c>
      <c r="Y221" s="2517">
        <v>0</v>
      </c>
      <c r="Z221" s="2518">
        <v>1</v>
      </c>
      <c r="AA221" s="2517">
        <v>0</v>
      </c>
      <c r="AB221" s="2518">
        <v>2</v>
      </c>
      <c r="AC221" s="2517">
        <v>0</v>
      </c>
      <c r="AD221" s="2518">
        <v>3</v>
      </c>
      <c r="AE221" s="2517">
        <v>0</v>
      </c>
      <c r="AF221" s="2518">
        <v>2</v>
      </c>
      <c r="AG221" s="2517">
        <v>0</v>
      </c>
      <c r="AH221" s="2518">
        <v>5</v>
      </c>
      <c r="AI221" s="2517">
        <v>0</v>
      </c>
      <c r="AJ221" s="2518">
        <v>1</v>
      </c>
      <c r="AK221" s="2517">
        <v>0</v>
      </c>
      <c r="AL221" s="2518">
        <v>0</v>
      </c>
      <c r="AM221" s="2517">
        <v>0</v>
      </c>
      <c r="AN221" s="2518">
        <v>1</v>
      </c>
      <c r="AO221" s="1062">
        <v>0</v>
      </c>
      <c r="AP221" s="460">
        <v>0</v>
      </c>
      <c r="AQ221" s="2097"/>
      <c r="AR221" s="2098"/>
      <c r="AS221" s="2098"/>
      <c r="AT221" s="2517">
        <v>0</v>
      </c>
      <c r="AU221" s="461">
        <v>0</v>
      </c>
      <c r="AV221" s="461">
        <v>0</v>
      </c>
      <c r="AW221" s="2518">
        <v>0</v>
      </c>
      <c r="AX221" s="671" t="str">
        <f t="shared" ref="AX221:AX284" si="148">$CA221&amp;$CB221&amp;$CC221&amp;$CD221&amp;$CE221&amp;$CF221&amp;$CG221</f>
        <v/>
      </c>
      <c r="BT221" s="3"/>
      <c r="BU221" s="3"/>
      <c r="BV221" s="4"/>
      <c r="BW221" s="4"/>
      <c r="CA221" s="31" t="str">
        <f>IF(CH221=1,"* El número de pacientes de 60 años NO DEBE Ser mayor a lo registrado en el grupo Etario 60-64 años. ","")</f>
        <v/>
      </c>
      <c r="CB221" s="31" t="str">
        <f>IF(CI221=1,"* La consulta pertinente según Protocolo de Referencia NO DEBE ser mayor al Total registrado. ","")</f>
        <v/>
      </c>
      <c r="CC221" s="31" t="str">
        <f t="shared" ref="CC221:CC284" si="149">IF(CJ221=1,"* La consulta pertinente según condición clínica NO DEBE ser mayor al Total registrado. ","")</f>
        <v/>
      </c>
      <c r="CD221" s="31" t="str">
        <f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1" t="str">
        <f>IF(AND($D221&lt;&gt;0,AU221=""),"* No olvide digitar la columna Usuarios en Situación de Discapacidad (Digite CEROS si no tiene). ",IF($D221&lt;AU221,"* Los Usuarios en Situación de Discapacidad NO DEBEN ser mayor al total. ",""))</f>
        <v/>
      </c>
      <c r="CF221" s="31" t="str">
        <f>IF(AND($D221&lt;&gt;0,AV221=""),"* No olvide digitar la columna Niños, Niñas, Adolescentes y Jóvenes Población SENAME (Digite CEROS si no tiene). ",IF($D221&lt;AV221,"* Los Niños, Niñas, Adolescentes y Jóvenes Población SENAME NO DEBEN ser mayor al total. ",""))</f>
        <v/>
      </c>
      <c r="CG221" s="31" t="str">
        <f>IF(AND($D221&lt;&gt;0,AW221=""),"* No olvide digitar la columna Migrantes (Digite CEROS si no tiene). ",IF($D221&lt;AW221,"* Los Migrantes NO DEBEN ser mayor al total. ",""))</f>
        <v/>
      </c>
      <c r="CH221" s="32">
        <f>IF((AI221+AJ221)&lt;AP221,1,0)</f>
        <v>0</v>
      </c>
      <c r="CI221" s="32">
        <f>IF(D221&lt;AQ221,1,0)</f>
        <v>0</v>
      </c>
      <c r="CJ221" s="32">
        <f>IF(D221&lt;AR221,1,0)</f>
        <v>0</v>
      </c>
      <c r="CK221" s="32">
        <f>IF(AND(D221&lt;&gt;0,AO221=""),1,IF(F221&lt;AO221,1,0))</f>
        <v>0</v>
      </c>
      <c r="CL221" s="32">
        <f>IF(AND($D221&lt;&gt;0,AU221=""),1,IF($D221&lt;AU221,1,0))</f>
        <v>0</v>
      </c>
      <c r="CM221" s="32">
        <f>IF(AND($D221&lt;&gt;0,AV221=""),1,IF($D221&lt;AV221,1,0))</f>
        <v>0</v>
      </c>
      <c r="CN221" s="32">
        <f>IF(AND($D221&lt;&gt;0,AW221=""),1,IF($D221&lt;AW221,1,0))</f>
        <v>0</v>
      </c>
    </row>
    <row r="222" spans="1:98" ht="16.350000000000001" customHeight="1" x14ac:dyDescent="0.2">
      <c r="A222" s="3648"/>
      <c r="B222" s="3649" t="s">
        <v>262</v>
      </c>
      <c r="C222" s="3650"/>
      <c r="D222" s="2099">
        <f>SUM(E222+F222)</f>
        <v>36</v>
      </c>
      <c r="E222" s="2100">
        <f t="shared" ref="E222:E240" si="150">SUM(G222+I222+K222+M222+O222+Q222+S222+U222+W222+Y222+AA222+AC222+AE222+AG222+AI222+AK222+AM222)</f>
        <v>15</v>
      </c>
      <c r="F222" s="2101">
        <f t="shared" ref="F222:F270" si="151">SUM(H222+J222+L222+N222+P222+R222+T222+V222+X222+Z222+AB222+AD222+AF222+AH222+AJ222+AL222+AN222)</f>
        <v>21</v>
      </c>
      <c r="G222" s="2102">
        <v>0</v>
      </c>
      <c r="H222" s="2103">
        <v>0</v>
      </c>
      <c r="I222" s="2104">
        <v>0</v>
      </c>
      <c r="J222" s="2103">
        <v>0</v>
      </c>
      <c r="K222" s="2104">
        <v>0</v>
      </c>
      <c r="L222" s="2103">
        <v>0</v>
      </c>
      <c r="M222" s="2104">
        <v>0</v>
      </c>
      <c r="N222" s="2103">
        <v>0</v>
      </c>
      <c r="O222" s="2104">
        <v>0</v>
      </c>
      <c r="P222" s="2103">
        <v>0</v>
      </c>
      <c r="Q222" s="2104">
        <v>0</v>
      </c>
      <c r="R222" s="2103">
        <v>0</v>
      </c>
      <c r="S222" s="2104">
        <v>0</v>
      </c>
      <c r="T222" s="2103">
        <v>0</v>
      </c>
      <c r="U222" s="2104">
        <v>0</v>
      </c>
      <c r="V222" s="2105">
        <v>0</v>
      </c>
      <c r="W222" s="2104">
        <v>1</v>
      </c>
      <c r="X222" s="2105">
        <v>0</v>
      </c>
      <c r="Y222" s="2104">
        <v>3</v>
      </c>
      <c r="Z222" s="2105">
        <v>1</v>
      </c>
      <c r="AA222" s="2104">
        <v>2</v>
      </c>
      <c r="AB222" s="2105">
        <v>1</v>
      </c>
      <c r="AC222" s="2104">
        <v>0</v>
      </c>
      <c r="AD222" s="2105">
        <v>4</v>
      </c>
      <c r="AE222" s="2104">
        <v>1</v>
      </c>
      <c r="AF222" s="2105">
        <v>6</v>
      </c>
      <c r="AG222" s="2104">
        <v>5</v>
      </c>
      <c r="AH222" s="2105">
        <v>4</v>
      </c>
      <c r="AI222" s="2104">
        <v>2</v>
      </c>
      <c r="AJ222" s="2105">
        <v>1</v>
      </c>
      <c r="AK222" s="2104">
        <v>0</v>
      </c>
      <c r="AL222" s="2105">
        <v>3</v>
      </c>
      <c r="AM222" s="2104">
        <v>1</v>
      </c>
      <c r="AN222" s="2105">
        <v>1</v>
      </c>
      <c r="AO222" s="2106">
        <v>0</v>
      </c>
      <c r="AP222" s="2107">
        <v>0</v>
      </c>
      <c r="AQ222" s="2097"/>
      <c r="AR222" s="2098"/>
      <c r="AS222" s="2098"/>
      <c r="AT222" s="2104">
        <v>0</v>
      </c>
      <c r="AU222" s="2108">
        <v>0</v>
      </c>
      <c r="AV222" s="2108">
        <v>0</v>
      </c>
      <c r="AW222" s="2105">
        <v>0</v>
      </c>
      <c r="AX222" s="671" t="str">
        <f t="shared" si="148"/>
        <v/>
      </c>
      <c r="BT222" s="3"/>
      <c r="BU222" s="3"/>
      <c r="BV222" s="4"/>
      <c r="BW222" s="4"/>
      <c r="CA222" s="31" t="str">
        <f t="shared" ref="CA222:CA285" si="152">IF(CH222=1,"* El número de pacientes de 60 años NO DEBE Ser mayor a lo registrado en el grupo Etario 60-64 años. ","")</f>
        <v/>
      </c>
      <c r="CB222" s="31" t="str">
        <f t="shared" ref="CB222:CB285" si="153">IF(CI222=1,"* La consulta pertinente según Protocolo de Referencia NO DEBE ser mayor al Total registrado. ","")</f>
        <v/>
      </c>
      <c r="CC222" s="31" t="str">
        <f t="shared" si="149"/>
        <v/>
      </c>
      <c r="CD222" s="31" t="str">
        <f t="shared" ref="CD222:CD285" si="154">IF(AND(D222&lt;&gt;0,AO222=""),"* Recuerde que las Embarazadas deben ser incluídas en el ingreso por rango Etario (Digite CEROS si no tiene). ",IF(F222&lt;AO222,"* Las Embarazadas NO DEBEN ser mayor al total de Mujeres. ",""))</f>
        <v/>
      </c>
      <c r="CE222" s="31" t="str">
        <f t="shared" ref="CE222:CE285" si="155">IF(AND($D222&lt;&gt;0,AU222=""),"* No olvide digitar la columna Usuarios en Situación de Discapacidad (Digite CEROS si no tiene). ",IF($D222&lt;AU222,"* Los Usuarios en Situación de Discapacidad NO DEBEN ser mayor al total. ",""))</f>
        <v/>
      </c>
      <c r="CF222" s="31" t="str">
        <f t="shared" ref="CF222:CF285" si="156">IF(AND($D222&lt;&gt;0,AV222=""),"* No olvide digitar la columna Niños, Niñas, Adolescentes y Jóvenes Población SENAME (Digite CEROS si no tiene). ",IF($D222&lt;AV222,"* Los Niños, Niñas, Adolescentes y Jóvenes Población SENAME NO DEBEN ser mayor al total. ",""))</f>
        <v/>
      </c>
      <c r="CG222" s="31" t="str">
        <f t="shared" ref="CG222:CG285" si="157">IF(AND($D222&lt;&gt;0,AW222=""),"* No olvide digitar la columna Migrantes (Digite CEROS si no tiene). ",IF($D222&lt;AW222,"* Los Migrantes NO DEBEN ser mayor al total. ",""))</f>
        <v/>
      </c>
      <c r="CH222" s="32">
        <f t="shared" ref="CH222:CH285" si="158">IF((AI222+AJ222)&lt;AP222,1,0)</f>
        <v>0</v>
      </c>
      <c r="CI222" s="32">
        <f t="shared" ref="CI222:CI283" si="159">IF(D222&lt;AQ222,1,0)</f>
        <v>0</v>
      </c>
      <c r="CJ222" s="32">
        <f t="shared" ref="CJ222:CJ283" si="160">IF(D222&lt;AR222,1,0)</f>
        <v>0</v>
      </c>
      <c r="CK222" s="32">
        <f t="shared" ref="CK222:CK285" si="161">IF(AND(D222&lt;&gt;0,AO222=""),1,IF(F222&lt;AO222,1,0))</f>
        <v>0</v>
      </c>
      <c r="CL222" s="32">
        <f t="shared" ref="CL222:CN285" si="162">IF(AND($D222&lt;&gt;0,AU222=""),1,IF($D222&lt;AU222,1,0))</f>
        <v>0</v>
      </c>
      <c r="CM222" s="32">
        <f t="shared" si="162"/>
        <v>0</v>
      </c>
      <c r="CN222" s="32">
        <f t="shared" si="162"/>
        <v>0</v>
      </c>
    </row>
    <row r="223" spans="1:98" ht="16.350000000000001" customHeight="1" x14ac:dyDescent="0.2">
      <c r="A223" s="2912" t="s">
        <v>263</v>
      </c>
      <c r="B223" s="3184" t="s">
        <v>264</v>
      </c>
      <c r="C223" s="3184"/>
      <c r="D223" s="400">
        <f t="shared" si="147"/>
        <v>0</v>
      </c>
      <c r="E223" s="465">
        <f t="shared" si="150"/>
        <v>0</v>
      </c>
      <c r="F223" s="466">
        <f t="shared" si="151"/>
        <v>0</v>
      </c>
      <c r="G223" s="467"/>
      <c r="H223" s="468"/>
      <c r="I223" s="469"/>
      <c r="J223" s="468"/>
      <c r="K223" s="469"/>
      <c r="L223" s="468"/>
      <c r="M223" s="469"/>
      <c r="N223" s="468"/>
      <c r="O223" s="469"/>
      <c r="P223" s="468"/>
      <c r="Q223" s="469"/>
      <c r="R223" s="468"/>
      <c r="S223" s="469"/>
      <c r="T223" s="468"/>
      <c r="U223" s="469"/>
      <c r="V223" s="470"/>
      <c r="W223" s="469"/>
      <c r="X223" s="470"/>
      <c r="Y223" s="469"/>
      <c r="Z223" s="470"/>
      <c r="AA223" s="469"/>
      <c r="AB223" s="470"/>
      <c r="AC223" s="469"/>
      <c r="AD223" s="470"/>
      <c r="AE223" s="469"/>
      <c r="AF223" s="470"/>
      <c r="AG223" s="469"/>
      <c r="AH223" s="470"/>
      <c r="AI223" s="469"/>
      <c r="AJ223" s="470"/>
      <c r="AK223" s="469"/>
      <c r="AL223" s="470"/>
      <c r="AM223" s="469"/>
      <c r="AN223" s="470"/>
      <c r="AO223" s="471"/>
      <c r="AP223" s="472"/>
      <c r="AQ223" s="467"/>
      <c r="AR223" s="472"/>
      <c r="AS223" s="1060"/>
      <c r="AT223" s="469"/>
      <c r="AU223" s="473"/>
      <c r="AV223" s="473"/>
      <c r="AW223" s="468"/>
      <c r="AX223" s="671" t="str">
        <f t="shared" si="148"/>
        <v/>
      </c>
      <c r="BT223" s="3"/>
      <c r="BU223" s="3"/>
      <c r="BV223" s="4"/>
      <c r="BW223" s="4"/>
      <c r="CA223" s="31" t="str">
        <f t="shared" si="152"/>
        <v/>
      </c>
      <c r="CB223" s="31" t="str">
        <f t="shared" si="153"/>
        <v/>
      </c>
      <c r="CC223" s="31" t="str">
        <f t="shared" si="149"/>
        <v/>
      </c>
      <c r="CD223" s="31" t="str">
        <f t="shared" si="154"/>
        <v/>
      </c>
      <c r="CE223" s="31" t="str">
        <f t="shared" si="155"/>
        <v/>
      </c>
      <c r="CF223" s="31" t="str">
        <f t="shared" si="156"/>
        <v/>
      </c>
      <c r="CG223" s="31" t="str">
        <f t="shared" si="157"/>
        <v/>
      </c>
      <c r="CH223" s="32">
        <f t="shared" si="158"/>
        <v>0</v>
      </c>
      <c r="CI223" s="32">
        <f t="shared" si="159"/>
        <v>0</v>
      </c>
      <c r="CJ223" s="32">
        <f t="shared" si="160"/>
        <v>0</v>
      </c>
      <c r="CK223" s="32">
        <f t="shared" si="161"/>
        <v>0</v>
      </c>
      <c r="CL223" s="32">
        <f t="shared" si="162"/>
        <v>0</v>
      </c>
      <c r="CM223" s="32">
        <f t="shared" si="162"/>
        <v>0</v>
      </c>
      <c r="CN223" s="32">
        <f t="shared" si="162"/>
        <v>0</v>
      </c>
    </row>
    <row r="224" spans="1:98" ht="16.350000000000001" customHeight="1" x14ac:dyDescent="0.2">
      <c r="A224" s="2912"/>
      <c r="B224" s="3639" t="s">
        <v>265</v>
      </c>
      <c r="C224" s="3639"/>
      <c r="D224" s="2109">
        <f t="shared" si="147"/>
        <v>0</v>
      </c>
      <c r="E224" s="2110">
        <f t="shared" si="150"/>
        <v>0</v>
      </c>
      <c r="F224" s="2111">
        <f t="shared" si="151"/>
        <v>0</v>
      </c>
      <c r="G224" s="2112"/>
      <c r="H224" s="2113"/>
      <c r="I224" s="2114"/>
      <c r="J224" s="2113"/>
      <c r="K224" s="2114"/>
      <c r="L224" s="2113"/>
      <c r="M224" s="2114"/>
      <c r="N224" s="2113"/>
      <c r="O224" s="2114"/>
      <c r="P224" s="2113"/>
      <c r="Q224" s="2114"/>
      <c r="R224" s="2113"/>
      <c r="S224" s="2114"/>
      <c r="T224" s="2113"/>
      <c r="U224" s="2114"/>
      <c r="V224" s="2115"/>
      <c r="W224" s="2114"/>
      <c r="X224" s="2115"/>
      <c r="Y224" s="2114"/>
      <c r="Z224" s="2115"/>
      <c r="AA224" s="2114"/>
      <c r="AB224" s="2115"/>
      <c r="AC224" s="2114"/>
      <c r="AD224" s="2115"/>
      <c r="AE224" s="2114"/>
      <c r="AF224" s="2115"/>
      <c r="AG224" s="2114"/>
      <c r="AH224" s="2115"/>
      <c r="AI224" s="2114"/>
      <c r="AJ224" s="2115"/>
      <c r="AK224" s="2114"/>
      <c r="AL224" s="2115"/>
      <c r="AM224" s="2114"/>
      <c r="AN224" s="2115"/>
      <c r="AO224" s="2116"/>
      <c r="AP224" s="2117"/>
      <c r="AQ224" s="2097"/>
      <c r="AR224" s="2098"/>
      <c r="AS224" s="467"/>
      <c r="AT224" s="2114"/>
      <c r="AU224" s="2118"/>
      <c r="AV224" s="2118"/>
      <c r="AW224" s="2113"/>
      <c r="AX224" s="671" t="str">
        <f t="shared" si="148"/>
        <v/>
      </c>
      <c r="BT224" s="3"/>
      <c r="BU224" s="3"/>
      <c r="BV224" s="4"/>
      <c r="BW224" s="4"/>
      <c r="CA224" s="31" t="str">
        <f t="shared" si="152"/>
        <v/>
      </c>
      <c r="CB224" s="31"/>
      <c r="CC224" s="31" t="str">
        <f t="shared" si="149"/>
        <v/>
      </c>
      <c r="CD224" s="31" t="str">
        <f t="shared" si="154"/>
        <v/>
      </c>
      <c r="CE224" s="31" t="str">
        <f t="shared" si="155"/>
        <v/>
      </c>
      <c r="CF224" s="31" t="str">
        <f t="shared" si="156"/>
        <v/>
      </c>
      <c r="CG224" s="31" t="str">
        <f t="shared" si="157"/>
        <v/>
      </c>
      <c r="CH224" s="32">
        <f t="shared" si="158"/>
        <v>0</v>
      </c>
      <c r="CI224" s="32"/>
      <c r="CJ224" s="32"/>
      <c r="CK224" s="32">
        <f t="shared" si="161"/>
        <v>0</v>
      </c>
      <c r="CL224" s="32">
        <f t="shared" si="162"/>
        <v>0</v>
      </c>
      <c r="CM224" s="32">
        <f t="shared" si="162"/>
        <v>0</v>
      </c>
      <c r="CN224" s="32">
        <f t="shared" si="162"/>
        <v>0</v>
      </c>
    </row>
    <row r="225" spans="1:92" ht="16.350000000000001" customHeight="1" x14ac:dyDescent="0.2">
      <c r="A225" s="2912"/>
      <c r="B225" s="3639" t="s">
        <v>266</v>
      </c>
      <c r="C225" s="3639"/>
      <c r="D225" s="2109">
        <f t="shared" si="147"/>
        <v>0</v>
      </c>
      <c r="E225" s="2110">
        <f t="shared" si="150"/>
        <v>0</v>
      </c>
      <c r="F225" s="2111">
        <f t="shared" si="151"/>
        <v>0</v>
      </c>
      <c r="G225" s="2112"/>
      <c r="H225" s="2113"/>
      <c r="I225" s="2114"/>
      <c r="J225" s="2113"/>
      <c r="K225" s="2114"/>
      <c r="L225" s="2113"/>
      <c r="M225" s="2114"/>
      <c r="N225" s="2113"/>
      <c r="O225" s="2114"/>
      <c r="P225" s="2113"/>
      <c r="Q225" s="2114"/>
      <c r="R225" s="2113"/>
      <c r="S225" s="2114"/>
      <c r="T225" s="2113"/>
      <c r="U225" s="2114"/>
      <c r="V225" s="2115"/>
      <c r="W225" s="2114"/>
      <c r="X225" s="2115"/>
      <c r="Y225" s="2114"/>
      <c r="Z225" s="2115"/>
      <c r="AA225" s="2114"/>
      <c r="AB225" s="2115"/>
      <c r="AC225" s="2114"/>
      <c r="AD225" s="2115"/>
      <c r="AE225" s="2114"/>
      <c r="AF225" s="2115"/>
      <c r="AG225" s="2114"/>
      <c r="AH225" s="2115"/>
      <c r="AI225" s="2114"/>
      <c r="AJ225" s="2115"/>
      <c r="AK225" s="2114"/>
      <c r="AL225" s="2115"/>
      <c r="AM225" s="2114"/>
      <c r="AN225" s="2115"/>
      <c r="AO225" s="2116"/>
      <c r="AP225" s="2117"/>
      <c r="AQ225" s="2097"/>
      <c r="AR225" s="2098"/>
      <c r="AS225" s="2098"/>
      <c r="AT225" s="2114"/>
      <c r="AU225" s="2118"/>
      <c r="AV225" s="2118"/>
      <c r="AW225" s="2113"/>
      <c r="AX225" s="671" t="str">
        <f t="shared" si="148"/>
        <v/>
      </c>
      <c r="BT225" s="3"/>
      <c r="BU225" s="3"/>
      <c r="BV225" s="4"/>
      <c r="BW225" s="4"/>
      <c r="CA225" s="31" t="str">
        <f t="shared" si="152"/>
        <v/>
      </c>
      <c r="CB225" s="31"/>
      <c r="CC225" s="31" t="str">
        <f t="shared" si="149"/>
        <v/>
      </c>
      <c r="CD225" s="31" t="str">
        <f t="shared" si="154"/>
        <v/>
      </c>
      <c r="CE225" s="31" t="str">
        <f t="shared" si="155"/>
        <v/>
      </c>
      <c r="CF225" s="31" t="str">
        <f t="shared" si="156"/>
        <v/>
      </c>
      <c r="CG225" s="31" t="str">
        <f t="shared" si="157"/>
        <v/>
      </c>
      <c r="CH225" s="32">
        <f t="shared" si="158"/>
        <v>0</v>
      </c>
      <c r="CI225" s="32"/>
      <c r="CJ225" s="32"/>
      <c r="CK225" s="32">
        <f t="shared" si="161"/>
        <v>0</v>
      </c>
      <c r="CL225" s="32">
        <f t="shared" si="162"/>
        <v>0</v>
      </c>
      <c r="CM225" s="32">
        <f t="shared" si="162"/>
        <v>0</v>
      </c>
      <c r="CN225" s="32">
        <f t="shared" si="162"/>
        <v>0</v>
      </c>
    </row>
    <row r="226" spans="1:92" ht="16.350000000000001" customHeight="1" x14ac:dyDescent="0.2">
      <c r="A226" s="2912"/>
      <c r="B226" s="3640" t="s">
        <v>267</v>
      </c>
      <c r="C226" s="3641"/>
      <c r="D226" s="2109">
        <f t="shared" si="147"/>
        <v>0</v>
      </c>
      <c r="E226" s="2110">
        <f t="shared" si="150"/>
        <v>0</v>
      </c>
      <c r="F226" s="2111">
        <f t="shared" si="151"/>
        <v>0</v>
      </c>
      <c r="G226" s="2119"/>
      <c r="H226" s="2120"/>
      <c r="I226" s="2121"/>
      <c r="J226" s="2120"/>
      <c r="K226" s="2121"/>
      <c r="L226" s="2120"/>
      <c r="M226" s="2121"/>
      <c r="N226" s="2120"/>
      <c r="O226" s="2121"/>
      <c r="P226" s="2120"/>
      <c r="Q226" s="2121"/>
      <c r="R226" s="2120"/>
      <c r="S226" s="2121"/>
      <c r="T226" s="2120"/>
      <c r="U226" s="2121"/>
      <c r="V226" s="2122"/>
      <c r="W226" s="2121"/>
      <c r="X226" s="2122"/>
      <c r="Y226" s="2121"/>
      <c r="Z226" s="2122"/>
      <c r="AA226" s="2121"/>
      <c r="AB226" s="2122"/>
      <c r="AC226" s="2121"/>
      <c r="AD226" s="2122"/>
      <c r="AE226" s="2121"/>
      <c r="AF226" s="2122"/>
      <c r="AG226" s="2121"/>
      <c r="AH226" s="2122"/>
      <c r="AI226" s="2121"/>
      <c r="AJ226" s="2122"/>
      <c r="AK226" s="2121"/>
      <c r="AL226" s="2122"/>
      <c r="AM226" s="2121"/>
      <c r="AN226" s="2122"/>
      <c r="AO226" s="2123"/>
      <c r="AP226" s="2124"/>
      <c r="AQ226" s="2125"/>
      <c r="AR226" s="2126"/>
      <c r="AS226" s="2126"/>
      <c r="AT226" s="2121"/>
      <c r="AU226" s="2127"/>
      <c r="AV226" s="2127"/>
      <c r="AW226" s="2120"/>
      <c r="AX226" s="671" t="str">
        <f t="shared" si="148"/>
        <v/>
      </c>
      <c r="BT226" s="3"/>
      <c r="BU226" s="3"/>
      <c r="BV226" s="4"/>
      <c r="BW226" s="4"/>
      <c r="CA226" s="31" t="str">
        <f t="shared" si="152"/>
        <v/>
      </c>
      <c r="CB226" s="31"/>
      <c r="CC226" s="31" t="str">
        <f t="shared" si="149"/>
        <v/>
      </c>
      <c r="CD226" s="31" t="str">
        <f t="shared" si="154"/>
        <v/>
      </c>
      <c r="CE226" s="31" t="str">
        <f t="shared" si="155"/>
        <v/>
      </c>
      <c r="CF226" s="31" t="str">
        <f t="shared" si="156"/>
        <v/>
      </c>
      <c r="CG226" s="31" t="str">
        <f t="shared" si="157"/>
        <v/>
      </c>
      <c r="CH226" s="32">
        <f t="shared" si="158"/>
        <v>0</v>
      </c>
      <c r="CI226" s="32"/>
      <c r="CJ226" s="32"/>
      <c r="CK226" s="32">
        <f t="shared" si="161"/>
        <v>0</v>
      </c>
      <c r="CL226" s="32">
        <f t="shared" si="162"/>
        <v>0</v>
      </c>
      <c r="CM226" s="32">
        <f t="shared" si="162"/>
        <v>0</v>
      </c>
      <c r="CN226" s="32">
        <f t="shared" si="162"/>
        <v>0</v>
      </c>
    </row>
    <row r="227" spans="1:92" ht="16.350000000000001" customHeight="1" x14ac:dyDescent="0.2">
      <c r="A227" s="2912"/>
      <c r="B227" s="3640" t="s">
        <v>268</v>
      </c>
      <c r="C227" s="3641"/>
      <c r="D227" s="2109">
        <f t="shared" si="147"/>
        <v>0</v>
      </c>
      <c r="E227" s="2110">
        <f t="shared" si="150"/>
        <v>0</v>
      </c>
      <c r="F227" s="2111">
        <f t="shared" si="151"/>
        <v>0</v>
      </c>
      <c r="G227" s="2119"/>
      <c r="H227" s="2120"/>
      <c r="I227" s="2121"/>
      <c r="J227" s="2120"/>
      <c r="K227" s="2121"/>
      <c r="L227" s="2120"/>
      <c r="M227" s="2121"/>
      <c r="N227" s="2120"/>
      <c r="O227" s="2121"/>
      <c r="P227" s="2120"/>
      <c r="Q227" s="2121"/>
      <c r="R227" s="2120"/>
      <c r="S227" s="2121"/>
      <c r="T227" s="2120"/>
      <c r="U227" s="2121"/>
      <c r="V227" s="2122"/>
      <c r="W227" s="2121"/>
      <c r="X227" s="2122"/>
      <c r="Y227" s="2121"/>
      <c r="Z227" s="2122"/>
      <c r="AA227" s="2121"/>
      <c r="AB227" s="2122"/>
      <c r="AC227" s="2121"/>
      <c r="AD227" s="2122"/>
      <c r="AE227" s="2121"/>
      <c r="AF227" s="2122"/>
      <c r="AG227" s="2121"/>
      <c r="AH227" s="2122"/>
      <c r="AI227" s="2121"/>
      <c r="AJ227" s="2122"/>
      <c r="AK227" s="2121"/>
      <c r="AL227" s="2122"/>
      <c r="AM227" s="2121"/>
      <c r="AN227" s="2122"/>
      <c r="AO227" s="2123"/>
      <c r="AP227" s="2124"/>
      <c r="AQ227" s="2125"/>
      <c r="AR227" s="2126"/>
      <c r="AS227" s="2126"/>
      <c r="AT227" s="2121"/>
      <c r="AU227" s="2127"/>
      <c r="AV227" s="2127"/>
      <c r="AW227" s="2120"/>
      <c r="AX227" s="671" t="str">
        <f t="shared" si="148"/>
        <v/>
      </c>
      <c r="BT227" s="3"/>
      <c r="BU227" s="3"/>
      <c r="BV227" s="4"/>
      <c r="BW227" s="4"/>
      <c r="CA227" s="31" t="str">
        <f t="shared" si="152"/>
        <v/>
      </c>
      <c r="CB227" s="31"/>
      <c r="CC227" s="31" t="str">
        <f t="shared" si="149"/>
        <v/>
      </c>
      <c r="CD227" s="31" t="str">
        <f t="shared" si="154"/>
        <v/>
      </c>
      <c r="CE227" s="31" t="str">
        <f t="shared" si="155"/>
        <v/>
      </c>
      <c r="CF227" s="31" t="str">
        <f t="shared" si="156"/>
        <v/>
      </c>
      <c r="CG227" s="31" t="str">
        <f t="shared" si="157"/>
        <v/>
      </c>
      <c r="CH227" s="32">
        <f t="shared" si="158"/>
        <v>0</v>
      </c>
      <c r="CI227" s="32"/>
      <c r="CJ227" s="32"/>
      <c r="CK227" s="32">
        <f t="shared" si="161"/>
        <v>0</v>
      </c>
      <c r="CL227" s="32">
        <f t="shared" si="162"/>
        <v>0</v>
      </c>
      <c r="CM227" s="32">
        <f t="shared" si="162"/>
        <v>0</v>
      </c>
      <c r="CN227" s="32">
        <f t="shared" si="162"/>
        <v>0</v>
      </c>
    </row>
    <row r="228" spans="1:92" ht="16.350000000000001" customHeight="1" x14ac:dyDescent="0.2">
      <c r="A228" s="3537"/>
      <c r="B228" s="3642" t="s">
        <v>269</v>
      </c>
      <c r="C228" s="3642"/>
      <c r="D228" s="2128">
        <f t="shared" si="147"/>
        <v>0</v>
      </c>
      <c r="E228" s="2129">
        <f t="shared" si="150"/>
        <v>0</v>
      </c>
      <c r="F228" s="2130">
        <f t="shared" si="151"/>
        <v>0</v>
      </c>
      <c r="G228" s="2102"/>
      <c r="H228" s="2103"/>
      <c r="I228" s="2104"/>
      <c r="J228" s="2103"/>
      <c r="K228" s="2104"/>
      <c r="L228" s="2103"/>
      <c r="M228" s="2104"/>
      <c r="N228" s="2103"/>
      <c r="O228" s="2104"/>
      <c r="P228" s="2103"/>
      <c r="Q228" s="2104"/>
      <c r="R228" s="2103"/>
      <c r="S228" s="2104"/>
      <c r="T228" s="2103"/>
      <c r="U228" s="2104"/>
      <c r="V228" s="2105"/>
      <c r="W228" s="2104"/>
      <c r="X228" s="2105"/>
      <c r="Y228" s="2104"/>
      <c r="Z228" s="2105"/>
      <c r="AA228" s="2104"/>
      <c r="AB228" s="2105"/>
      <c r="AC228" s="2104"/>
      <c r="AD228" s="2105"/>
      <c r="AE228" s="2104"/>
      <c r="AF228" s="2105"/>
      <c r="AG228" s="2104"/>
      <c r="AH228" s="2105"/>
      <c r="AI228" s="2104"/>
      <c r="AJ228" s="2105"/>
      <c r="AK228" s="2104"/>
      <c r="AL228" s="2105"/>
      <c r="AM228" s="2104"/>
      <c r="AN228" s="2105"/>
      <c r="AO228" s="2106"/>
      <c r="AP228" s="2107"/>
      <c r="AQ228" s="2131"/>
      <c r="AR228" s="2132"/>
      <c r="AS228" s="2132"/>
      <c r="AT228" s="2104"/>
      <c r="AU228" s="2108"/>
      <c r="AV228" s="2108"/>
      <c r="AW228" s="2103"/>
      <c r="AX228" s="671" t="str">
        <f t="shared" si="148"/>
        <v/>
      </c>
      <c r="BT228" s="3"/>
      <c r="BU228" s="3"/>
      <c r="BV228" s="4"/>
      <c r="BW228" s="4"/>
      <c r="CA228" s="31" t="str">
        <f t="shared" si="152"/>
        <v/>
      </c>
      <c r="CB228" s="31"/>
      <c r="CC228" s="31" t="str">
        <f t="shared" si="149"/>
        <v/>
      </c>
      <c r="CD228" s="31" t="str">
        <f t="shared" si="154"/>
        <v/>
      </c>
      <c r="CE228" s="31" t="str">
        <f t="shared" si="155"/>
        <v/>
      </c>
      <c r="CF228" s="31" t="str">
        <f t="shared" si="156"/>
        <v/>
      </c>
      <c r="CG228" s="31" t="str">
        <f t="shared" si="157"/>
        <v/>
      </c>
      <c r="CH228" s="32">
        <f t="shared" si="158"/>
        <v>0</v>
      </c>
      <c r="CI228" s="32"/>
      <c r="CJ228" s="32"/>
      <c r="CK228" s="32">
        <f t="shared" si="161"/>
        <v>0</v>
      </c>
      <c r="CL228" s="32">
        <f t="shared" si="162"/>
        <v>0</v>
      </c>
      <c r="CM228" s="32">
        <f t="shared" si="162"/>
        <v>0</v>
      </c>
      <c r="CN228" s="32">
        <f t="shared" si="162"/>
        <v>0</v>
      </c>
    </row>
    <row r="229" spans="1:92" ht="16.350000000000001" customHeight="1" x14ac:dyDescent="0.2">
      <c r="A229" s="3342" t="s">
        <v>99</v>
      </c>
      <c r="B229" s="3184" t="s">
        <v>264</v>
      </c>
      <c r="C229" s="3184"/>
      <c r="D229" s="1050">
        <f t="shared" si="147"/>
        <v>27</v>
      </c>
      <c r="E229" s="485">
        <f t="shared" si="150"/>
        <v>14</v>
      </c>
      <c r="F229" s="2519">
        <f t="shared" si="151"/>
        <v>13</v>
      </c>
      <c r="G229" s="1060">
        <v>1</v>
      </c>
      <c r="H229" s="459">
        <v>1</v>
      </c>
      <c r="I229" s="2517">
        <v>0</v>
      </c>
      <c r="J229" s="459">
        <v>0</v>
      </c>
      <c r="K229" s="2517">
        <v>0</v>
      </c>
      <c r="L229" s="459">
        <v>0</v>
      </c>
      <c r="M229" s="2517">
        <v>0</v>
      </c>
      <c r="N229" s="459">
        <v>0</v>
      </c>
      <c r="O229" s="2517">
        <v>0</v>
      </c>
      <c r="P229" s="459">
        <v>0</v>
      </c>
      <c r="Q229" s="2517">
        <v>0</v>
      </c>
      <c r="R229" s="459">
        <v>0</v>
      </c>
      <c r="S229" s="2517">
        <v>0</v>
      </c>
      <c r="T229" s="459">
        <v>1</v>
      </c>
      <c r="U229" s="2517">
        <v>1</v>
      </c>
      <c r="V229" s="2518">
        <v>0</v>
      </c>
      <c r="W229" s="2517">
        <v>0</v>
      </c>
      <c r="X229" s="2518">
        <v>1</v>
      </c>
      <c r="Y229" s="2517">
        <v>3</v>
      </c>
      <c r="Z229" s="2518">
        <v>0</v>
      </c>
      <c r="AA229" s="2517">
        <v>1</v>
      </c>
      <c r="AB229" s="2518">
        <v>0</v>
      </c>
      <c r="AC229" s="2517">
        <v>1</v>
      </c>
      <c r="AD229" s="2518">
        <v>2</v>
      </c>
      <c r="AE229" s="2517">
        <v>1</v>
      </c>
      <c r="AF229" s="2518">
        <v>4</v>
      </c>
      <c r="AG229" s="2517">
        <v>2</v>
      </c>
      <c r="AH229" s="2518">
        <v>2</v>
      </c>
      <c r="AI229" s="2517">
        <v>0</v>
      </c>
      <c r="AJ229" s="2518">
        <v>1</v>
      </c>
      <c r="AK229" s="2517">
        <v>3</v>
      </c>
      <c r="AL229" s="2518">
        <v>0</v>
      </c>
      <c r="AM229" s="2517">
        <v>1</v>
      </c>
      <c r="AN229" s="2518">
        <v>1</v>
      </c>
      <c r="AO229" s="471">
        <v>0</v>
      </c>
      <c r="AP229" s="472">
        <v>0</v>
      </c>
      <c r="AQ229" s="1060"/>
      <c r="AR229" s="473"/>
      <c r="AS229" s="1060">
        <v>4</v>
      </c>
      <c r="AT229" s="469">
        <v>0</v>
      </c>
      <c r="AU229" s="473">
        <v>0</v>
      </c>
      <c r="AV229" s="473">
        <v>0</v>
      </c>
      <c r="AW229" s="468">
        <v>0</v>
      </c>
      <c r="AX229" s="671" t="str">
        <f t="shared" si="148"/>
        <v/>
      </c>
      <c r="BT229" s="3"/>
      <c r="BU229" s="3"/>
      <c r="BV229" s="4"/>
      <c r="BW229" s="4"/>
      <c r="CA229" s="31" t="str">
        <f t="shared" si="152"/>
        <v/>
      </c>
      <c r="CB229" s="31" t="str">
        <f t="shared" si="153"/>
        <v/>
      </c>
      <c r="CC229" s="31" t="str">
        <f t="shared" si="149"/>
        <v/>
      </c>
      <c r="CD229" s="31" t="str">
        <f t="shared" si="154"/>
        <v/>
      </c>
      <c r="CE229" s="31" t="str">
        <f t="shared" si="155"/>
        <v/>
      </c>
      <c r="CF229" s="31" t="str">
        <f t="shared" si="156"/>
        <v/>
      </c>
      <c r="CG229" s="31" t="str">
        <f t="shared" si="157"/>
        <v/>
      </c>
      <c r="CH229" s="32">
        <f t="shared" si="158"/>
        <v>0</v>
      </c>
      <c r="CI229" s="32">
        <f t="shared" si="159"/>
        <v>0</v>
      </c>
      <c r="CJ229" s="32">
        <f t="shared" si="160"/>
        <v>0</v>
      </c>
      <c r="CK229" s="32">
        <f t="shared" si="161"/>
        <v>0</v>
      </c>
      <c r="CL229" s="32">
        <f t="shared" si="162"/>
        <v>0</v>
      </c>
      <c r="CM229" s="32">
        <f t="shared" si="162"/>
        <v>0</v>
      </c>
      <c r="CN229" s="32">
        <f t="shared" si="162"/>
        <v>0</v>
      </c>
    </row>
    <row r="230" spans="1:92" ht="16.350000000000001" customHeight="1" x14ac:dyDescent="0.2">
      <c r="A230" s="2912"/>
      <c r="B230" s="3639" t="s">
        <v>265</v>
      </c>
      <c r="C230" s="3639"/>
      <c r="D230" s="2109">
        <f t="shared" si="147"/>
        <v>61</v>
      </c>
      <c r="E230" s="2110">
        <f t="shared" si="150"/>
        <v>29</v>
      </c>
      <c r="F230" s="2111">
        <f t="shared" si="151"/>
        <v>32</v>
      </c>
      <c r="G230" s="2112">
        <v>0</v>
      </c>
      <c r="H230" s="2113">
        <v>0</v>
      </c>
      <c r="I230" s="2114">
        <v>0</v>
      </c>
      <c r="J230" s="2113">
        <v>0</v>
      </c>
      <c r="K230" s="2114">
        <v>1</v>
      </c>
      <c r="L230" s="2113">
        <v>1</v>
      </c>
      <c r="M230" s="2114">
        <v>0</v>
      </c>
      <c r="N230" s="2113">
        <v>1</v>
      </c>
      <c r="O230" s="2114">
        <v>1</v>
      </c>
      <c r="P230" s="2113">
        <v>0</v>
      </c>
      <c r="Q230" s="2114">
        <v>0</v>
      </c>
      <c r="R230" s="2113">
        <v>0</v>
      </c>
      <c r="S230" s="2114">
        <v>0</v>
      </c>
      <c r="T230" s="2113">
        <v>0</v>
      </c>
      <c r="U230" s="2114">
        <v>0</v>
      </c>
      <c r="V230" s="2115">
        <v>0</v>
      </c>
      <c r="W230" s="2114">
        <v>0</v>
      </c>
      <c r="X230" s="2115">
        <v>2</v>
      </c>
      <c r="Y230" s="2114">
        <v>7</v>
      </c>
      <c r="Z230" s="2115">
        <v>4</v>
      </c>
      <c r="AA230" s="2114">
        <v>1</v>
      </c>
      <c r="AB230" s="2115">
        <v>3</v>
      </c>
      <c r="AC230" s="2114">
        <v>1</v>
      </c>
      <c r="AD230" s="2115">
        <v>4</v>
      </c>
      <c r="AE230" s="2114">
        <v>1</v>
      </c>
      <c r="AF230" s="2115">
        <v>3</v>
      </c>
      <c r="AG230" s="2114">
        <v>4</v>
      </c>
      <c r="AH230" s="2115">
        <v>8</v>
      </c>
      <c r="AI230" s="2114">
        <v>3</v>
      </c>
      <c r="AJ230" s="2115">
        <v>1</v>
      </c>
      <c r="AK230" s="2114">
        <v>7</v>
      </c>
      <c r="AL230" s="2115">
        <v>2</v>
      </c>
      <c r="AM230" s="2114">
        <v>3</v>
      </c>
      <c r="AN230" s="2115">
        <v>3</v>
      </c>
      <c r="AO230" s="2116">
        <v>0</v>
      </c>
      <c r="AP230" s="2117">
        <v>0</v>
      </c>
      <c r="AQ230" s="2097"/>
      <c r="AR230" s="2133"/>
      <c r="AS230" s="467">
        <v>6</v>
      </c>
      <c r="AT230" s="2114">
        <v>0</v>
      </c>
      <c r="AU230" s="2118">
        <v>0</v>
      </c>
      <c r="AV230" s="2118">
        <v>0</v>
      </c>
      <c r="AW230" s="2113">
        <v>0</v>
      </c>
      <c r="AX230" s="671" t="str">
        <f t="shared" si="148"/>
        <v/>
      </c>
      <c r="BT230" s="3"/>
      <c r="BU230" s="3"/>
      <c r="BV230" s="4"/>
      <c r="BW230" s="4"/>
      <c r="CA230" s="31" t="str">
        <f t="shared" si="152"/>
        <v/>
      </c>
      <c r="CB230" s="31"/>
      <c r="CC230" s="31" t="str">
        <f t="shared" si="149"/>
        <v/>
      </c>
      <c r="CD230" s="31" t="str">
        <f t="shared" si="154"/>
        <v/>
      </c>
      <c r="CE230" s="31" t="str">
        <f t="shared" si="155"/>
        <v/>
      </c>
      <c r="CF230" s="31" t="str">
        <f t="shared" si="156"/>
        <v/>
      </c>
      <c r="CG230" s="31" t="str">
        <f t="shared" si="157"/>
        <v/>
      </c>
      <c r="CH230" s="32">
        <f t="shared" si="158"/>
        <v>0</v>
      </c>
      <c r="CI230" s="32"/>
      <c r="CJ230" s="32"/>
      <c r="CK230" s="32">
        <f t="shared" si="161"/>
        <v>0</v>
      </c>
      <c r="CL230" s="32">
        <f t="shared" si="162"/>
        <v>0</v>
      </c>
      <c r="CM230" s="32">
        <f t="shared" si="162"/>
        <v>0</v>
      </c>
      <c r="CN230" s="32">
        <f t="shared" si="162"/>
        <v>0</v>
      </c>
    </row>
    <row r="231" spans="1:92" ht="16.350000000000001" customHeight="1" x14ac:dyDescent="0.2">
      <c r="A231" s="2912"/>
      <c r="B231" s="3639" t="s">
        <v>266</v>
      </c>
      <c r="C231" s="3639"/>
      <c r="D231" s="2109">
        <f t="shared" si="147"/>
        <v>24</v>
      </c>
      <c r="E231" s="2110">
        <f t="shared" si="150"/>
        <v>12</v>
      </c>
      <c r="F231" s="2111">
        <f t="shared" si="151"/>
        <v>12</v>
      </c>
      <c r="G231" s="2112">
        <v>0</v>
      </c>
      <c r="H231" s="2113">
        <v>1</v>
      </c>
      <c r="I231" s="2114">
        <v>0</v>
      </c>
      <c r="J231" s="2113">
        <v>0</v>
      </c>
      <c r="K231" s="2114">
        <v>0</v>
      </c>
      <c r="L231" s="2113">
        <v>0</v>
      </c>
      <c r="M231" s="2114">
        <v>0</v>
      </c>
      <c r="N231" s="2113">
        <v>1</v>
      </c>
      <c r="O231" s="2114">
        <v>0</v>
      </c>
      <c r="P231" s="2113">
        <v>0</v>
      </c>
      <c r="Q231" s="2114">
        <v>0</v>
      </c>
      <c r="R231" s="2113">
        <v>0</v>
      </c>
      <c r="S231" s="2114">
        <v>0</v>
      </c>
      <c r="T231" s="2113">
        <v>1</v>
      </c>
      <c r="U231" s="2114">
        <v>0</v>
      </c>
      <c r="V231" s="2115">
        <v>0</v>
      </c>
      <c r="W231" s="2114">
        <v>0</v>
      </c>
      <c r="X231" s="2115">
        <v>1</v>
      </c>
      <c r="Y231" s="2114">
        <v>3</v>
      </c>
      <c r="Z231" s="2115">
        <v>1</v>
      </c>
      <c r="AA231" s="2114">
        <v>1</v>
      </c>
      <c r="AB231" s="2115">
        <v>0</v>
      </c>
      <c r="AC231" s="2114">
        <v>1</v>
      </c>
      <c r="AD231" s="2115">
        <v>2</v>
      </c>
      <c r="AE231" s="2114">
        <v>1</v>
      </c>
      <c r="AF231" s="2115">
        <v>3</v>
      </c>
      <c r="AG231" s="2114">
        <v>2</v>
      </c>
      <c r="AH231" s="2115">
        <v>1</v>
      </c>
      <c r="AI231" s="2114">
        <v>0</v>
      </c>
      <c r="AJ231" s="2115">
        <v>0</v>
      </c>
      <c r="AK231" s="2114">
        <v>3</v>
      </c>
      <c r="AL231" s="2115">
        <v>0</v>
      </c>
      <c r="AM231" s="2114">
        <v>1</v>
      </c>
      <c r="AN231" s="2115">
        <v>1</v>
      </c>
      <c r="AO231" s="2116">
        <v>0</v>
      </c>
      <c r="AP231" s="2117">
        <v>0</v>
      </c>
      <c r="AQ231" s="2097"/>
      <c r="AR231" s="2133"/>
      <c r="AS231" s="2133"/>
      <c r="AT231" s="2114">
        <v>0</v>
      </c>
      <c r="AU231" s="2118">
        <v>0</v>
      </c>
      <c r="AV231" s="2118">
        <v>0</v>
      </c>
      <c r="AW231" s="2113">
        <v>0</v>
      </c>
      <c r="AX231" s="671" t="str">
        <f t="shared" si="148"/>
        <v/>
      </c>
      <c r="BT231" s="3"/>
      <c r="BU231" s="3"/>
      <c r="BV231" s="4"/>
      <c r="BW231" s="4"/>
      <c r="CA231" s="31" t="str">
        <f t="shared" si="152"/>
        <v/>
      </c>
      <c r="CB231" s="31"/>
      <c r="CC231" s="31" t="str">
        <f t="shared" si="149"/>
        <v/>
      </c>
      <c r="CD231" s="31" t="str">
        <f t="shared" si="154"/>
        <v/>
      </c>
      <c r="CE231" s="31" t="str">
        <f t="shared" si="155"/>
        <v/>
      </c>
      <c r="CF231" s="31" t="str">
        <f t="shared" si="156"/>
        <v/>
      </c>
      <c r="CG231" s="31" t="str">
        <f t="shared" si="157"/>
        <v/>
      </c>
      <c r="CH231" s="32">
        <f t="shared" si="158"/>
        <v>0</v>
      </c>
      <c r="CI231" s="32"/>
      <c r="CJ231" s="32"/>
      <c r="CK231" s="32">
        <f t="shared" si="161"/>
        <v>0</v>
      </c>
      <c r="CL231" s="32">
        <f t="shared" si="162"/>
        <v>0</v>
      </c>
      <c r="CM231" s="32">
        <f t="shared" si="162"/>
        <v>0</v>
      </c>
      <c r="CN231" s="32">
        <f t="shared" si="162"/>
        <v>0</v>
      </c>
    </row>
    <row r="232" spans="1:92" ht="16.350000000000001" customHeight="1" x14ac:dyDescent="0.2">
      <c r="A232" s="2912"/>
      <c r="B232" s="3640" t="s">
        <v>267</v>
      </c>
      <c r="C232" s="3641"/>
      <c r="D232" s="2109">
        <f t="shared" si="147"/>
        <v>28</v>
      </c>
      <c r="E232" s="2110">
        <f t="shared" si="150"/>
        <v>11</v>
      </c>
      <c r="F232" s="2111">
        <f t="shared" si="151"/>
        <v>17</v>
      </c>
      <c r="G232" s="2119">
        <v>1</v>
      </c>
      <c r="H232" s="2120">
        <v>0</v>
      </c>
      <c r="I232" s="2121">
        <v>0</v>
      </c>
      <c r="J232" s="2120">
        <v>0</v>
      </c>
      <c r="K232" s="2121">
        <v>0</v>
      </c>
      <c r="L232" s="2120">
        <v>1</v>
      </c>
      <c r="M232" s="2121">
        <v>0</v>
      </c>
      <c r="N232" s="2120">
        <v>0</v>
      </c>
      <c r="O232" s="2121">
        <v>1</v>
      </c>
      <c r="P232" s="2120">
        <v>0</v>
      </c>
      <c r="Q232" s="2121">
        <v>0</v>
      </c>
      <c r="R232" s="2120">
        <v>0</v>
      </c>
      <c r="S232" s="2121">
        <v>0</v>
      </c>
      <c r="T232" s="2120">
        <v>0</v>
      </c>
      <c r="U232" s="2121">
        <v>1</v>
      </c>
      <c r="V232" s="2122">
        <v>0</v>
      </c>
      <c r="W232" s="2121">
        <v>0</v>
      </c>
      <c r="X232" s="2122">
        <v>1</v>
      </c>
      <c r="Y232" s="2121">
        <v>3</v>
      </c>
      <c r="Z232" s="2122">
        <v>1</v>
      </c>
      <c r="AA232" s="2121">
        <v>2</v>
      </c>
      <c r="AB232" s="2122">
        <v>1</v>
      </c>
      <c r="AC232" s="2121">
        <v>0</v>
      </c>
      <c r="AD232" s="2122">
        <v>3</v>
      </c>
      <c r="AE232" s="2121">
        <v>1</v>
      </c>
      <c r="AF232" s="2122">
        <v>2</v>
      </c>
      <c r="AG232" s="2121">
        <v>0</v>
      </c>
      <c r="AH232" s="2122">
        <v>5</v>
      </c>
      <c r="AI232" s="2121">
        <v>0</v>
      </c>
      <c r="AJ232" s="2122">
        <v>2</v>
      </c>
      <c r="AK232" s="2121">
        <v>1</v>
      </c>
      <c r="AL232" s="2122">
        <v>1</v>
      </c>
      <c r="AM232" s="2121">
        <v>1</v>
      </c>
      <c r="AN232" s="2122">
        <v>0</v>
      </c>
      <c r="AO232" s="2123">
        <v>0</v>
      </c>
      <c r="AP232" s="2124">
        <v>0</v>
      </c>
      <c r="AQ232" s="2097"/>
      <c r="AR232" s="2133"/>
      <c r="AS232" s="2133"/>
      <c r="AT232" s="2121">
        <v>0</v>
      </c>
      <c r="AU232" s="2127">
        <v>0</v>
      </c>
      <c r="AV232" s="2127">
        <v>0</v>
      </c>
      <c r="AW232" s="2120">
        <v>0</v>
      </c>
      <c r="AX232" s="671" t="str">
        <f t="shared" si="148"/>
        <v/>
      </c>
      <c r="BT232" s="3"/>
      <c r="BU232" s="3"/>
      <c r="BV232" s="4"/>
      <c r="BW232" s="4"/>
      <c r="CA232" s="31" t="str">
        <f t="shared" si="152"/>
        <v/>
      </c>
      <c r="CB232" s="31"/>
      <c r="CC232" s="31" t="str">
        <f t="shared" si="149"/>
        <v/>
      </c>
      <c r="CD232" s="31" t="str">
        <f t="shared" si="154"/>
        <v/>
      </c>
      <c r="CE232" s="31" t="str">
        <f t="shared" si="155"/>
        <v/>
      </c>
      <c r="CF232" s="31" t="str">
        <f t="shared" si="156"/>
        <v/>
      </c>
      <c r="CG232" s="31" t="str">
        <f t="shared" si="157"/>
        <v/>
      </c>
      <c r="CH232" s="32">
        <f t="shared" si="158"/>
        <v>0</v>
      </c>
      <c r="CI232" s="32"/>
      <c r="CJ232" s="32"/>
      <c r="CK232" s="32">
        <f t="shared" si="161"/>
        <v>0</v>
      </c>
      <c r="CL232" s="32">
        <f t="shared" si="162"/>
        <v>0</v>
      </c>
      <c r="CM232" s="32">
        <f t="shared" si="162"/>
        <v>0</v>
      </c>
      <c r="CN232" s="32">
        <f t="shared" si="162"/>
        <v>0</v>
      </c>
    </row>
    <row r="233" spans="1:92" ht="16.350000000000001" customHeight="1" x14ac:dyDescent="0.2">
      <c r="A233" s="2912"/>
      <c r="B233" s="3640" t="s">
        <v>268</v>
      </c>
      <c r="C233" s="3641"/>
      <c r="D233" s="2109">
        <f t="shared" si="147"/>
        <v>1</v>
      </c>
      <c r="E233" s="2110">
        <f t="shared" si="150"/>
        <v>0</v>
      </c>
      <c r="F233" s="2111">
        <f t="shared" si="151"/>
        <v>1</v>
      </c>
      <c r="G233" s="2119">
        <v>0</v>
      </c>
      <c r="H233" s="2120">
        <v>0</v>
      </c>
      <c r="I233" s="2121">
        <v>0</v>
      </c>
      <c r="J233" s="2120">
        <v>0</v>
      </c>
      <c r="K233" s="2121">
        <v>0</v>
      </c>
      <c r="L233" s="2120">
        <v>0</v>
      </c>
      <c r="M233" s="2121">
        <v>0</v>
      </c>
      <c r="N233" s="2120">
        <v>0</v>
      </c>
      <c r="O233" s="2121">
        <v>0</v>
      </c>
      <c r="P233" s="2120">
        <v>0</v>
      </c>
      <c r="Q233" s="2121">
        <v>0</v>
      </c>
      <c r="R233" s="2120">
        <v>0</v>
      </c>
      <c r="S233" s="2121">
        <v>0</v>
      </c>
      <c r="T233" s="2120">
        <v>0</v>
      </c>
      <c r="U233" s="2121">
        <v>0</v>
      </c>
      <c r="V233" s="2122">
        <v>0</v>
      </c>
      <c r="W233" s="2121">
        <v>0</v>
      </c>
      <c r="X233" s="2122">
        <v>0</v>
      </c>
      <c r="Y233" s="2121">
        <v>0</v>
      </c>
      <c r="Z233" s="2122">
        <v>0</v>
      </c>
      <c r="AA233" s="2121">
        <v>0</v>
      </c>
      <c r="AB233" s="2122">
        <v>0</v>
      </c>
      <c r="AC233" s="2121">
        <v>0</v>
      </c>
      <c r="AD233" s="2122">
        <v>1</v>
      </c>
      <c r="AE233" s="2121">
        <v>0</v>
      </c>
      <c r="AF233" s="2122">
        <v>0</v>
      </c>
      <c r="AG233" s="2121">
        <v>0</v>
      </c>
      <c r="AH233" s="2122">
        <v>0</v>
      </c>
      <c r="AI233" s="2121">
        <v>0</v>
      </c>
      <c r="AJ233" s="2122">
        <v>0</v>
      </c>
      <c r="AK233" s="2121">
        <v>0</v>
      </c>
      <c r="AL233" s="2122">
        <v>0</v>
      </c>
      <c r="AM233" s="2121">
        <v>0</v>
      </c>
      <c r="AN233" s="2122">
        <v>0</v>
      </c>
      <c r="AO233" s="2123">
        <v>0</v>
      </c>
      <c r="AP233" s="2124">
        <v>0</v>
      </c>
      <c r="AQ233" s="2125"/>
      <c r="AR233" s="2126"/>
      <c r="AS233" s="2126"/>
      <c r="AT233" s="2121">
        <v>0</v>
      </c>
      <c r="AU233" s="2127">
        <v>0</v>
      </c>
      <c r="AV233" s="2127">
        <v>0</v>
      </c>
      <c r="AW233" s="2120">
        <v>0</v>
      </c>
      <c r="AX233" s="671" t="str">
        <f t="shared" si="148"/>
        <v/>
      </c>
      <c r="BT233" s="3"/>
      <c r="BU233" s="3"/>
      <c r="BV233" s="4"/>
      <c r="BW233" s="4"/>
      <c r="CA233" s="31" t="str">
        <f t="shared" si="152"/>
        <v/>
      </c>
      <c r="CB233" s="31"/>
      <c r="CC233" s="31" t="str">
        <f t="shared" si="149"/>
        <v/>
      </c>
      <c r="CD233" s="31" t="str">
        <f t="shared" si="154"/>
        <v/>
      </c>
      <c r="CE233" s="31" t="str">
        <f t="shared" si="155"/>
        <v/>
      </c>
      <c r="CF233" s="31" t="str">
        <f t="shared" si="156"/>
        <v/>
      </c>
      <c r="CG233" s="31" t="str">
        <f t="shared" si="157"/>
        <v/>
      </c>
      <c r="CH233" s="32">
        <f t="shared" si="158"/>
        <v>0</v>
      </c>
      <c r="CI233" s="32"/>
      <c r="CJ233" s="32"/>
      <c r="CK233" s="32">
        <f t="shared" si="161"/>
        <v>0</v>
      </c>
      <c r="CL233" s="32">
        <f t="shared" si="162"/>
        <v>0</v>
      </c>
      <c r="CM233" s="32">
        <f t="shared" si="162"/>
        <v>0</v>
      </c>
      <c r="CN233" s="32">
        <f t="shared" si="162"/>
        <v>0</v>
      </c>
    </row>
    <row r="234" spans="1:92" ht="16.350000000000001" customHeight="1" x14ac:dyDescent="0.2">
      <c r="A234" s="3537"/>
      <c r="B234" s="3642" t="s">
        <v>269</v>
      </c>
      <c r="C234" s="3642"/>
      <c r="D234" s="2128">
        <f t="shared" si="147"/>
        <v>0</v>
      </c>
      <c r="E234" s="2129">
        <f t="shared" si="150"/>
        <v>0</v>
      </c>
      <c r="F234" s="2130">
        <f t="shared" si="151"/>
        <v>0</v>
      </c>
      <c r="G234" s="2102">
        <v>0</v>
      </c>
      <c r="H234" s="2103">
        <v>0</v>
      </c>
      <c r="I234" s="2104">
        <v>0</v>
      </c>
      <c r="J234" s="2103">
        <v>0</v>
      </c>
      <c r="K234" s="2104">
        <v>0</v>
      </c>
      <c r="L234" s="2103">
        <v>0</v>
      </c>
      <c r="M234" s="2104">
        <v>0</v>
      </c>
      <c r="N234" s="2103">
        <v>0</v>
      </c>
      <c r="O234" s="2104">
        <v>0</v>
      </c>
      <c r="P234" s="2103">
        <v>0</v>
      </c>
      <c r="Q234" s="2104">
        <v>0</v>
      </c>
      <c r="R234" s="2103">
        <v>0</v>
      </c>
      <c r="S234" s="2104">
        <v>0</v>
      </c>
      <c r="T234" s="2103">
        <v>0</v>
      </c>
      <c r="U234" s="2104">
        <v>0</v>
      </c>
      <c r="V234" s="2105">
        <v>0</v>
      </c>
      <c r="W234" s="2104">
        <v>0</v>
      </c>
      <c r="X234" s="2105">
        <v>0</v>
      </c>
      <c r="Y234" s="2104">
        <v>0</v>
      </c>
      <c r="Z234" s="2105">
        <v>0</v>
      </c>
      <c r="AA234" s="2104">
        <v>0</v>
      </c>
      <c r="AB234" s="2105">
        <v>0</v>
      </c>
      <c r="AC234" s="2104">
        <v>0</v>
      </c>
      <c r="AD234" s="2105">
        <v>0</v>
      </c>
      <c r="AE234" s="2104">
        <v>0</v>
      </c>
      <c r="AF234" s="2105">
        <v>0</v>
      </c>
      <c r="AG234" s="2104">
        <v>0</v>
      </c>
      <c r="AH234" s="2105">
        <v>0</v>
      </c>
      <c r="AI234" s="2104">
        <v>0</v>
      </c>
      <c r="AJ234" s="2105">
        <v>0</v>
      </c>
      <c r="AK234" s="2104">
        <v>0</v>
      </c>
      <c r="AL234" s="2105">
        <v>0</v>
      </c>
      <c r="AM234" s="2104">
        <v>0</v>
      </c>
      <c r="AN234" s="2105">
        <v>0</v>
      </c>
      <c r="AO234" s="2106">
        <v>0</v>
      </c>
      <c r="AP234" s="2107">
        <v>0</v>
      </c>
      <c r="AQ234" s="2131"/>
      <c r="AR234" s="2132"/>
      <c r="AS234" s="2132"/>
      <c r="AT234" s="2104">
        <v>0</v>
      </c>
      <c r="AU234" s="2108">
        <v>0</v>
      </c>
      <c r="AV234" s="2108">
        <v>0</v>
      </c>
      <c r="AW234" s="2103">
        <v>0</v>
      </c>
      <c r="AX234" s="671" t="str">
        <f t="shared" si="148"/>
        <v/>
      </c>
      <c r="BT234" s="3"/>
      <c r="BU234" s="3"/>
      <c r="BV234" s="4"/>
      <c r="BW234" s="4"/>
      <c r="CA234" s="31" t="str">
        <f t="shared" si="152"/>
        <v/>
      </c>
      <c r="CB234" s="31"/>
      <c r="CC234" s="31" t="str">
        <f t="shared" si="149"/>
        <v/>
      </c>
      <c r="CD234" s="31" t="str">
        <f t="shared" si="154"/>
        <v/>
      </c>
      <c r="CE234" s="31" t="str">
        <f t="shared" si="155"/>
        <v/>
      </c>
      <c r="CF234" s="31" t="str">
        <f t="shared" si="156"/>
        <v/>
      </c>
      <c r="CG234" s="31" t="str">
        <f t="shared" si="157"/>
        <v/>
      </c>
      <c r="CH234" s="32">
        <f t="shared" si="158"/>
        <v>0</v>
      </c>
      <c r="CI234" s="32"/>
      <c r="CJ234" s="32"/>
      <c r="CK234" s="32">
        <f t="shared" si="161"/>
        <v>0</v>
      </c>
      <c r="CL234" s="32">
        <f t="shared" si="162"/>
        <v>0</v>
      </c>
      <c r="CM234" s="32">
        <f t="shared" si="162"/>
        <v>0</v>
      </c>
      <c r="CN234" s="32">
        <f t="shared" si="162"/>
        <v>0</v>
      </c>
    </row>
    <row r="235" spans="1:92" ht="16.350000000000001" customHeight="1" x14ac:dyDescent="0.2">
      <c r="A235" s="3342" t="s">
        <v>93</v>
      </c>
      <c r="B235" s="3184" t="s">
        <v>264</v>
      </c>
      <c r="C235" s="3184"/>
      <c r="D235" s="1050">
        <f t="shared" si="147"/>
        <v>40</v>
      </c>
      <c r="E235" s="485">
        <f t="shared" si="150"/>
        <v>15</v>
      </c>
      <c r="F235" s="2519">
        <f t="shared" si="151"/>
        <v>25</v>
      </c>
      <c r="G235" s="1060">
        <v>0</v>
      </c>
      <c r="H235" s="459">
        <v>0</v>
      </c>
      <c r="I235" s="2517">
        <v>0</v>
      </c>
      <c r="J235" s="459">
        <v>0</v>
      </c>
      <c r="K235" s="2517">
        <v>0</v>
      </c>
      <c r="L235" s="459">
        <v>0</v>
      </c>
      <c r="M235" s="2517">
        <v>0</v>
      </c>
      <c r="N235" s="459">
        <v>0</v>
      </c>
      <c r="O235" s="2517">
        <v>0</v>
      </c>
      <c r="P235" s="459">
        <v>0</v>
      </c>
      <c r="Q235" s="2517">
        <v>0</v>
      </c>
      <c r="R235" s="459">
        <v>0</v>
      </c>
      <c r="S235" s="2517">
        <v>0</v>
      </c>
      <c r="T235" s="459">
        <v>0</v>
      </c>
      <c r="U235" s="2517">
        <v>1</v>
      </c>
      <c r="V235" s="2518">
        <v>0</v>
      </c>
      <c r="W235" s="2517">
        <v>1</v>
      </c>
      <c r="X235" s="2518">
        <v>0</v>
      </c>
      <c r="Y235" s="2517">
        <v>2</v>
      </c>
      <c r="Z235" s="2518">
        <v>2</v>
      </c>
      <c r="AA235" s="2517">
        <v>1</v>
      </c>
      <c r="AB235" s="2518">
        <v>0</v>
      </c>
      <c r="AC235" s="2517">
        <v>1</v>
      </c>
      <c r="AD235" s="2518">
        <v>6</v>
      </c>
      <c r="AE235" s="2517">
        <v>1</v>
      </c>
      <c r="AF235" s="2518">
        <v>5</v>
      </c>
      <c r="AG235" s="2517">
        <v>4</v>
      </c>
      <c r="AH235" s="2518">
        <v>6</v>
      </c>
      <c r="AI235" s="2517">
        <v>1</v>
      </c>
      <c r="AJ235" s="2518">
        <v>3</v>
      </c>
      <c r="AK235" s="2517">
        <v>1</v>
      </c>
      <c r="AL235" s="2518">
        <v>2</v>
      </c>
      <c r="AM235" s="2517">
        <v>2</v>
      </c>
      <c r="AN235" s="2518">
        <v>1</v>
      </c>
      <c r="AO235" s="471">
        <v>0</v>
      </c>
      <c r="AP235" s="472">
        <v>0</v>
      </c>
      <c r="AQ235" s="1060">
        <v>13</v>
      </c>
      <c r="AR235" s="473">
        <v>2</v>
      </c>
      <c r="AS235" s="1060">
        <v>24</v>
      </c>
      <c r="AT235" s="469"/>
      <c r="AU235" s="473">
        <v>0</v>
      </c>
      <c r="AV235" s="473">
        <v>0</v>
      </c>
      <c r="AW235" s="468">
        <v>2</v>
      </c>
      <c r="AX235" s="671" t="str">
        <f t="shared" si="148"/>
        <v/>
      </c>
      <c r="BT235" s="3"/>
      <c r="BU235" s="3"/>
      <c r="BV235" s="4"/>
      <c r="BW235" s="4"/>
      <c r="CA235" s="31" t="str">
        <f t="shared" si="152"/>
        <v/>
      </c>
      <c r="CB235" s="31" t="str">
        <f t="shared" si="153"/>
        <v/>
      </c>
      <c r="CC235" s="31" t="str">
        <f t="shared" si="149"/>
        <v/>
      </c>
      <c r="CD235" s="31" t="str">
        <f t="shared" si="154"/>
        <v/>
      </c>
      <c r="CE235" s="31" t="str">
        <f t="shared" si="155"/>
        <v/>
      </c>
      <c r="CF235" s="31" t="str">
        <f t="shared" si="156"/>
        <v/>
      </c>
      <c r="CG235" s="31" t="str">
        <f t="shared" si="157"/>
        <v/>
      </c>
      <c r="CH235" s="32">
        <f t="shared" si="158"/>
        <v>0</v>
      </c>
      <c r="CI235" s="32">
        <f t="shared" si="159"/>
        <v>0</v>
      </c>
      <c r="CJ235" s="32">
        <f t="shared" si="160"/>
        <v>0</v>
      </c>
      <c r="CK235" s="32">
        <f t="shared" si="161"/>
        <v>0</v>
      </c>
      <c r="CL235" s="32">
        <f t="shared" si="162"/>
        <v>0</v>
      </c>
      <c r="CM235" s="32">
        <f t="shared" si="162"/>
        <v>0</v>
      </c>
      <c r="CN235" s="32">
        <f t="shared" si="162"/>
        <v>0</v>
      </c>
    </row>
    <row r="236" spans="1:92" ht="16.350000000000001" customHeight="1" x14ac:dyDescent="0.2">
      <c r="A236" s="2912"/>
      <c r="B236" s="3639" t="s">
        <v>265</v>
      </c>
      <c r="C236" s="3639"/>
      <c r="D236" s="2109">
        <f t="shared" si="147"/>
        <v>58</v>
      </c>
      <c r="E236" s="2110">
        <f t="shared" si="150"/>
        <v>9</v>
      </c>
      <c r="F236" s="2111">
        <f t="shared" si="151"/>
        <v>49</v>
      </c>
      <c r="G236" s="2112">
        <v>0</v>
      </c>
      <c r="H236" s="2113">
        <v>0</v>
      </c>
      <c r="I236" s="2114">
        <v>0</v>
      </c>
      <c r="J236" s="2113">
        <v>0</v>
      </c>
      <c r="K236" s="2114">
        <v>0</v>
      </c>
      <c r="L236" s="2113">
        <v>1</v>
      </c>
      <c r="M236" s="2114">
        <v>0</v>
      </c>
      <c r="N236" s="2113">
        <v>0</v>
      </c>
      <c r="O236" s="2114">
        <v>0</v>
      </c>
      <c r="P236" s="2113">
        <v>0</v>
      </c>
      <c r="Q236" s="2114">
        <v>0</v>
      </c>
      <c r="R236" s="2113">
        <v>0</v>
      </c>
      <c r="S236" s="2114">
        <v>0</v>
      </c>
      <c r="T236" s="2113">
        <v>0</v>
      </c>
      <c r="U236" s="2114">
        <v>0</v>
      </c>
      <c r="V236" s="2115">
        <v>0</v>
      </c>
      <c r="W236" s="2114">
        <v>0</v>
      </c>
      <c r="X236" s="2115">
        <v>1</v>
      </c>
      <c r="Y236" s="2114">
        <v>1</v>
      </c>
      <c r="Z236" s="2115">
        <v>3</v>
      </c>
      <c r="AA236" s="2114">
        <v>0</v>
      </c>
      <c r="AB236" s="2115">
        <v>5</v>
      </c>
      <c r="AC236" s="2114">
        <v>1</v>
      </c>
      <c r="AD236" s="2115">
        <v>7</v>
      </c>
      <c r="AE236" s="2114">
        <v>1</v>
      </c>
      <c r="AF236" s="2115">
        <v>10</v>
      </c>
      <c r="AG236" s="2114">
        <v>3</v>
      </c>
      <c r="AH236" s="2115">
        <v>13</v>
      </c>
      <c r="AI236" s="2114">
        <v>2</v>
      </c>
      <c r="AJ236" s="2115">
        <v>5</v>
      </c>
      <c r="AK236" s="2114">
        <v>0</v>
      </c>
      <c r="AL236" s="2115">
        <v>3</v>
      </c>
      <c r="AM236" s="2114">
        <v>1</v>
      </c>
      <c r="AN236" s="2115">
        <v>1</v>
      </c>
      <c r="AO236" s="2116">
        <v>0</v>
      </c>
      <c r="AP236" s="2117">
        <v>0</v>
      </c>
      <c r="AQ236" s="2097"/>
      <c r="AR236" s="2133"/>
      <c r="AS236" s="467">
        <v>10</v>
      </c>
      <c r="AT236" s="2114"/>
      <c r="AU236" s="2118">
        <v>0</v>
      </c>
      <c r="AV236" s="2118">
        <v>0</v>
      </c>
      <c r="AW236" s="2113">
        <v>0</v>
      </c>
      <c r="AX236" s="671" t="str">
        <f t="shared" si="148"/>
        <v/>
      </c>
      <c r="BT236" s="3"/>
      <c r="BU236" s="3"/>
      <c r="BV236" s="4"/>
      <c r="BW236" s="4"/>
      <c r="CA236" s="31" t="str">
        <f t="shared" si="152"/>
        <v/>
      </c>
      <c r="CB236" s="31"/>
      <c r="CC236" s="31" t="str">
        <f t="shared" si="149"/>
        <v/>
      </c>
      <c r="CD236" s="31" t="str">
        <f t="shared" si="154"/>
        <v/>
      </c>
      <c r="CE236" s="31" t="str">
        <f t="shared" si="155"/>
        <v/>
      </c>
      <c r="CF236" s="31" t="str">
        <f t="shared" si="156"/>
        <v/>
      </c>
      <c r="CG236" s="31" t="str">
        <f t="shared" si="157"/>
        <v/>
      </c>
      <c r="CH236" s="32">
        <f t="shared" si="158"/>
        <v>0</v>
      </c>
      <c r="CI236" s="32"/>
      <c r="CJ236" s="32"/>
      <c r="CK236" s="32">
        <f t="shared" si="161"/>
        <v>0</v>
      </c>
      <c r="CL236" s="32">
        <f t="shared" si="162"/>
        <v>0</v>
      </c>
      <c r="CM236" s="32">
        <f t="shared" si="162"/>
        <v>0</v>
      </c>
      <c r="CN236" s="32">
        <f t="shared" si="162"/>
        <v>0</v>
      </c>
    </row>
    <row r="237" spans="1:92" ht="16.350000000000001" customHeight="1" x14ac:dyDescent="0.2">
      <c r="A237" s="2912"/>
      <c r="B237" s="3640" t="s">
        <v>266</v>
      </c>
      <c r="C237" s="3641"/>
      <c r="D237" s="2109">
        <f t="shared" si="147"/>
        <v>22</v>
      </c>
      <c r="E237" s="2110">
        <f t="shared" si="150"/>
        <v>6</v>
      </c>
      <c r="F237" s="2111">
        <f t="shared" si="151"/>
        <v>16</v>
      </c>
      <c r="G237" s="2112">
        <v>0</v>
      </c>
      <c r="H237" s="2113">
        <v>0</v>
      </c>
      <c r="I237" s="2114">
        <v>0</v>
      </c>
      <c r="J237" s="2113">
        <v>0</v>
      </c>
      <c r="K237" s="2114">
        <v>0</v>
      </c>
      <c r="L237" s="2113">
        <v>0</v>
      </c>
      <c r="M237" s="2114">
        <v>0</v>
      </c>
      <c r="N237" s="2113">
        <v>0</v>
      </c>
      <c r="O237" s="2114">
        <v>0</v>
      </c>
      <c r="P237" s="2113">
        <v>0</v>
      </c>
      <c r="Q237" s="2114">
        <v>0</v>
      </c>
      <c r="R237" s="2113">
        <v>0</v>
      </c>
      <c r="S237" s="2114">
        <v>0</v>
      </c>
      <c r="T237" s="2113">
        <v>0</v>
      </c>
      <c r="U237" s="2114">
        <v>0</v>
      </c>
      <c r="V237" s="2115">
        <v>0</v>
      </c>
      <c r="W237" s="2114">
        <v>0</v>
      </c>
      <c r="X237" s="2115">
        <v>0</v>
      </c>
      <c r="Y237" s="2114">
        <v>2</v>
      </c>
      <c r="Z237" s="2115">
        <v>2</v>
      </c>
      <c r="AA237" s="2114">
        <v>0</v>
      </c>
      <c r="AB237" s="2115">
        <v>0</v>
      </c>
      <c r="AC237" s="2114">
        <v>1</v>
      </c>
      <c r="AD237" s="2115">
        <v>6</v>
      </c>
      <c r="AE237" s="2114">
        <v>0</v>
      </c>
      <c r="AF237" s="2115">
        <v>4</v>
      </c>
      <c r="AG237" s="2114">
        <v>2</v>
      </c>
      <c r="AH237" s="2115">
        <v>2</v>
      </c>
      <c r="AI237" s="2114">
        <v>0</v>
      </c>
      <c r="AJ237" s="2115">
        <v>1</v>
      </c>
      <c r="AK237" s="2114">
        <v>0</v>
      </c>
      <c r="AL237" s="2115">
        <v>1</v>
      </c>
      <c r="AM237" s="2114">
        <v>1</v>
      </c>
      <c r="AN237" s="2115">
        <v>0</v>
      </c>
      <c r="AO237" s="2116">
        <v>0</v>
      </c>
      <c r="AP237" s="2117">
        <v>0</v>
      </c>
      <c r="AQ237" s="2097"/>
      <c r="AR237" s="2133"/>
      <c r="AS237" s="2133"/>
      <c r="AT237" s="2114"/>
      <c r="AU237" s="2118">
        <v>0</v>
      </c>
      <c r="AV237" s="2118">
        <v>0</v>
      </c>
      <c r="AW237" s="2113">
        <v>0</v>
      </c>
      <c r="AX237" s="671" t="str">
        <f t="shared" si="148"/>
        <v/>
      </c>
      <c r="BT237" s="3"/>
      <c r="BU237" s="3"/>
      <c r="BV237" s="4"/>
      <c r="BW237" s="4"/>
      <c r="CA237" s="31" t="str">
        <f t="shared" si="152"/>
        <v/>
      </c>
      <c r="CB237" s="31"/>
      <c r="CC237" s="31" t="str">
        <f t="shared" si="149"/>
        <v/>
      </c>
      <c r="CD237" s="31" t="str">
        <f t="shared" si="154"/>
        <v/>
      </c>
      <c r="CE237" s="31" t="str">
        <f t="shared" si="155"/>
        <v/>
      </c>
      <c r="CF237" s="31" t="str">
        <f t="shared" si="156"/>
        <v/>
      </c>
      <c r="CG237" s="31" t="str">
        <f t="shared" si="157"/>
        <v/>
      </c>
      <c r="CH237" s="32">
        <f t="shared" si="158"/>
        <v>0</v>
      </c>
      <c r="CI237" s="32"/>
      <c r="CJ237" s="32"/>
      <c r="CK237" s="32">
        <f t="shared" si="161"/>
        <v>0</v>
      </c>
      <c r="CL237" s="32">
        <f t="shared" si="162"/>
        <v>0</v>
      </c>
      <c r="CM237" s="32">
        <f t="shared" si="162"/>
        <v>0</v>
      </c>
      <c r="CN237" s="32">
        <f t="shared" si="162"/>
        <v>0</v>
      </c>
    </row>
    <row r="238" spans="1:92" ht="16.350000000000001" customHeight="1" x14ac:dyDescent="0.2">
      <c r="A238" s="2912"/>
      <c r="B238" s="3639" t="s">
        <v>267</v>
      </c>
      <c r="C238" s="3639"/>
      <c r="D238" s="2109">
        <f t="shared" si="147"/>
        <v>31</v>
      </c>
      <c r="E238" s="2110">
        <f t="shared" si="150"/>
        <v>4</v>
      </c>
      <c r="F238" s="2111">
        <f t="shared" si="151"/>
        <v>27</v>
      </c>
      <c r="G238" s="2119">
        <v>0</v>
      </c>
      <c r="H238" s="2120">
        <v>0</v>
      </c>
      <c r="I238" s="2121">
        <v>0</v>
      </c>
      <c r="J238" s="2120">
        <v>0</v>
      </c>
      <c r="K238" s="2121">
        <v>0</v>
      </c>
      <c r="L238" s="2120">
        <v>1</v>
      </c>
      <c r="M238" s="2121">
        <v>0</v>
      </c>
      <c r="N238" s="2120">
        <v>0</v>
      </c>
      <c r="O238" s="2121">
        <v>0</v>
      </c>
      <c r="P238" s="2120">
        <v>0</v>
      </c>
      <c r="Q238" s="2121">
        <v>0</v>
      </c>
      <c r="R238" s="2120">
        <v>0</v>
      </c>
      <c r="S238" s="2121">
        <v>0</v>
      </c>
      <c r="T238" s="2120">
        <v>0</v>
      </c>
      <c r="U238" s="2121">
        <v>0</v>
      </c>
      <c r="V238" s="2122">
        <v>0</v>
      </c>
      <c r="W238" s="2121">
        <v>0</v>
      </c>
      <c r="X238" s="2122">
        <v>1</v>
      </c>
      <c r="Y238" s="2121">
        <v>1</v>
      </c>
      <c r="Z238" s="2122">
        <v>2</v>
      </c>
      <c r="AA238" s="2121">
        <v>0</v>
      </c>
      <c r="AB238" s="2122">
        <v>3</v>
      </c>
      <c r="AC238" s="2121">
        <v>0</v>
      </c>
      <c r="AD238" s="2122">
        <v>3</v>
      </c>
      <c r="AE238" s="2121">
        <v>1</v>
      </c>
      <c r="AF238" s="2122">
        <v>6</v>
      </c>
      <c r="AG238" s="2121">
        <v>1</v>
      </c>
      <c r="AH238" s="2122">
        <v>7</v>
      </c>
      <c r="AI238" s="2121">
        <v>1</v>
      </c>
      <c r="AJ238" s="2122">
        <v>3</v>
      </c>
      <c r="AK238" s="2121">
        <v>0</v>
      </c>
      <c r="AL238" s="2122">
        <v>0</v>
      </c>
      <c r="AM238" s="2121">
        <v>0</v>
      </c>
      <c r="AN238" s="2122">
        <v>1</v>
      </c>
      <c r="AO238" s="2123">
        <v>0</v>
      </c>
      <c r="AP238" s="2124">
        <v>0</v>
      </c>
      <c r="AQ238" s="2097"/>
      <c r="AR238" s="2133"/>
      <c r="AS238" s="2133"/>
      <c r="AT238" s="2121"/>
      <c r="AU238" s="2127">
        <v>0</v>
      </c>
      <c r="AV238" s="2127">
        <v>0</v>
      </c>
      <c r="AW238" s="2120">
        <v>0</v>
      </c>
      <c r="AX238" s="671" t="str">
        <f t="shared" si="148"/>
        <v/>
      </c>
      <c r="BT238" s="3"/>
      <c r="BU238" s="3"/>
      <c r="BV238" s="4"/>
      <c r="BW238" s="4"/>
      <c r="CA238" s="31" t="str">
        <f t="shared" si="152"/>
        <v/>
      </c>
      <c r="CB238" s="31"/>
      <c r="CC238" s="31" t="str">
        <f t="shared" si="149"/>
        <v/>
      </c>
      <c r="CD238" s="31" t="str">
        <f t="shared" si="154"/>
        <v/>
      </c>
      <c r="CE238" s="31" t="str">
        <f t="shared" si="155"/>
        <v/>
      </c>
      <c r="CF238" s="31" t="str">
        <f t="shared" si="156"/>
        <v/>
      </c>
      <c r="CG238" s="31" t="str">
        <f t="shared" si="157"/>
        <v/>
      </c>
      <c r="CH238" s="32">
        <f t="shared" si="158"/>
        <v>0</v>
      </c>
      <c r="CI238" s="32"/>
      <c r="CJ238" s="32"/>
      <c r="CK238" s="32">
        <f t="shared" si="161"/>
        <v>0</v>
      </c>
      <c r="CL238" s="32">
        <f t="shared" si="162"/>
        <v>0</v>
      </c>
      <c r="CM238" s="32">
        <f t="shared" si="162"/>
        <v>0</v>
      </c>
      <c r="CN238" s="32">
        <f t="shared" si="162"/>
        <v>0</v>
      </c>
    </row>
    <row r="239" spans="1:92" ht="16.350000000000001" customHeight="1" x14ac:dyDescent="0.2">
      <c r="A239" s="2912"/>
      <c r="B239" s="3640" t="s">
        <v>268</v>
      </c>
      <c r="C239" s="3641"/>
      <c r="D239" s="2109">
        <f t="shared" si="147"/>
        <v>3</v>
      </c>
      <c r="E239" s="2110">
        <f t="shared" si="150"/>
        <v>1</v>
      </c>
      <c r="F239" s="2111">
        <f t="shared" si="151"/>
        <v>2</v>
      </c>
      <c r="G239" s="2119">
        <v>0</v>
      </c>
      <c r="H239" s="2120">
        <v>0</v>
      </c>
      <c r="I239" s="2121">
        <v>0</v>
      </c>
      <c r="J239" s="2120">
        <v>0</v>
      </c>
      <c r="K239" s="2121">
        <v>0</v>
      </c>
      <c r="L239" s="2120">
        <v>0</v>
      </c>
      <c r="M239" s="2121">
        <v>0</v>
      </c>
      <c r="N239" s="2120">
        <v>0</v>
      </c>
      <c r="O239" s="2121">
        <v>0</v>
      </c>
      <c r="P239" s="2120">
        <v>0</v>
      </c>
      <c r="Q239" s="2121">
        <v>0</v>
      </c>
      <c r="R239" s="2120">
        <v>0</v>
      </c>
      <c r="S239" s="2121">
        <v>0</v>
      </c>
      <c r="T239" s="2120">
        <v>0</v>
      </c>
      <c r="U239" s="2121">
        <v>0</v>
      </c>
      <c r="V239" s="2122">
        <v>0</v>
      </c>
      <c r="W239" s="2121">
        <v>0</v>
      </c>
      <c r="X239" s="2122">
        <v>0</v>
      </c>
      <c r="Y239" s="2121">
        <v>0</v>
      </c>
      <c r="Z239" s="2122">
        <v>0</v>
      </c>
      <c r="AA239" s="2121">
        <v>0</v>
      </c>
      <c r="AB239" s="2122">
        <v>0</v>
      </c>
      <c r="AC239" s="2121">
        <v>0</v>
      </c>
      <c r="AD239" s="2122">
        <v>0</v>
      </c>
      <c r="AE239" s="2121">
        <v>0</v>
      </c>
      <c r="AF239" s="2122">
        <v>0</v>
      </c>
      <c r="AG239" s="2121">
        <v>1</v>
      </c>
      <c r="AH239" s="2122">
        <v>1</v>
      </c>
      <c r="AI239" s="2121">
        <v>0</v>
      </c>
      <c r="AJ239" s="2122">
        <v>1</v>
      </c>
      <c r="AK239" s="2121">
        <v>0</v>
      </c>
      <c r="AL239" s="2122">
        <v>0</v>
      </c>
      <c r="AM239" s="2121">
        <v>0</v>
      </c>
      <c r="AN239" s="2122">
        <v>0</v>
      </c>
      <c r="AO239" s="2123">
        <v>0</v>
      </c>
      <c r="AP239" s="2124">
        <v>0</v>
      </c>
      <c r="AQ239" s="2125"/>
      <c r="AR239" s="2126"/>
      <c r="AS239" s="2126"/>
      <c r="AT239" s="2121"/>
      <c r="AU239" s="2127">
        <v>0</v>
      </c>
      <c r="AV239" s="2127">
        <v>0</v>
      </c>
      <c r="AW239" s="2120">
        <v>0</v>
      </c>
      <c r="AX239" s="671" t="str">
        <f t="shared" si="148"/>
        <v/>
      </c>
      <c r="BT239" s="3"/>
      <c r="BU239" s="3"/>
      <c r="BV239" s="4"/>
      <c r="BW239" s="4"/>
      <c r="CA239" s="31" t="str">
        <f t="shared" si="152"/>
        <v/>
      </c>
      <c r="CB239" s="31"/>
      <c r="CC239" s="31" t="str">
        <f t="shared" si="149"/>
        <v/>
      </c>
      <c r="CD239" s="31" t="str">
        <f t="shared" si="154"/>
        <v/>
      </c>
      <c r="CE239" s="31" t="str">
        <f t="shared" si="155"/>
        <v/>
      </c>
      <c r="CF239" s="31" t="str">
        <f t="shared" si="156"/>
        <v/>
      </c>
      <c r="CG239" s="31" t="str">
        <f t="shared" si="157"/>
        <v/>
      </c>
      <c r="CH239" s="32">
        <f t="shared" si="158"/>
        <v>0</v>
      </c>
      <c r="CI239" s="32"/>
      <c r="CJ239" s="32"/>
      <c r="CK239" s="32">
        <f t="shared" si="161"/>
        <v>0</v>
      </c>
      <c r="CL239" s="32">
        <f t="shared" si="162"/>
        <v>0</v>
      </c>
      <c r="CM239" s="32">
        <f t="shared" si="162"/>
        <v>0</v>
      </c>
      <c r="CN239" s="32">
        <f t="shared" si="162"/>
        <v>0</v>
      </c>
    </row>
    <row r="240" spans="1:92" ht="16.350000000000001" customHeight="1" x14ac:dyDescent="0.2">
      <c r="A240" s="3537"/>
      <c r="B240" s="3555" t="s">
        <v>269</v>
      </c>
      <c r="C240" s="3555"/>
      <c r="D240" s="2128">
        <f t="shared" si="147"/>
        <v>1</v>
      </c>
      <c r="E240" s="2129">
        <f t="shared" si="150"/>
        <v>0</v>
      </c>
      <c r="F240" s="2130">
        <f t="shared" si="151"/>
        <v>1</v>
      </c>
      <c r="G240" s="2102">
        <v>0</v>
      </c>
      <c r="H240" s="2103">
        <v>0</v>
      </c>
      <c r="I240" s="2104">
        <v>0</v>
      </c>
      <c r="J240" s="2103">
        <v>0</v>
      </c>
      <c r="K240" s="2104">
        <v>0</v>
      </c>
      <c r="L240" s="2103">
        <v>0</v>
      </c>
      <c r="M240" s="2104">
        <v>0</v>
      </c>
      <c r="N240" s="2103">
        <v>0</v>
      </c>
      <c r="O240" s="2104">
        <v>0</v>
      </c>
      <c r="P240" s="2103">
        <v>0</v>
      </c>
      <c r="Q240" s="2104">
        <v>0</v>
      </c>
      <c r="R240" s="2103">
        <v>0</v>
      </c>
      <c r="S240" s="2104">
        <v>0</v>
      </c>
      <c r="T240" s="2103">
        <v>0</v>
      </c>
      <c r="U240" s="2104">
        <v>0</v>
      </c>
      <c r="V240" s="2105">
        <v>0</v>
      </c>
      <c r="W240" s="2104">
        <v>0</v>
      </c>
      <c r="X240" s="2105">
        <v>0</v>
      </c>
      <c r="Y240" s="2104">
        <v>0</v>
      </c>
      <c r="Z240" s="2105">
        <v>0</v>
      </c>
      <c r="AA240" s="2104">
        <v>0</v>
      </c>
      <c r="AB240" s="2105">
        <v>0</v>
      </c>
      <c r="AC240" s="2104">
        <v>0</v>
      </c>
      <c r="AD240" s="2105">
        <v>0</v>
      </c>
      <c r="AE240" s="2104">
        <v>0</v>
      </c>
      <c r="AF240" s="2105">
        <v>1</v>
      </c>
      <c r="AG240" s="2104">
        <v>0</v>
      </c>
      <c r="AH240" s="2105">
        <v>0</v>
      </c>
      <c r="AI240" s="2104">
        <v>0</v>
      </c>
      <c r="AJ240" s="2105">
        <v>0</v>
      </c>
      <c r="AK240" s="2104">
        <v>0</v>
      </c>
      <c r="AL240" s="2105">
        <v>0</v>
      </c>
      <c r="AM240" s="2104">
        <v>0</v>
      </c>
      <c r="AN240" s="2105">
        <v>0</v>
      </c>
      <c r="AO240" s="2106">
        <v>0</v>
      </c>
      <c r="AP240" s="2107">
        <v>0</v>
      </c>
      <c r="AQ240" s="2131"/>
      <c r="AR240" s="2132"/>
      <c r="AS240" s="2132"/>
      <c r="AT240" s="2104"/>
      <c r="AU240" s="2108">
        <v>0</v>
      </c>
      <c r="AV240" s="2108">
        <v>0</v>
      </c>
      <c r="AW240" s="2103">
        <v>0</v>
      </c>
      <c r="AX240" s="671" t="str">
        <f t="shared" si="148"/>
        <v/>
      </c>
      <c r="BT240" s="3"/>
      <c r="BU240" s="3"/>
      <c r="BV240" s="4"/>
      <c r="BW240" s="4"/>
      <c r="CA240" s="31" t="str">
        <f t="shared" si="152"/>
        <v/>
      </c>
      <c r="CB240" s="31"/>
      <c r="CC240" s="31" t="str">
        <f t="shared" si="149"/>
        <v/>
      </c>
      <c r="CD240" s="31" t="str">
        <f t="shared" si="154"/>
        <v/>
      </c>
      <c r="CE240" s="31" t="str">
        <f t="shared" si="155"/>
        <v/>
      </c>
      <c r="CF240" s="31" t="str">
        <f t="shared" si="156"/>
        <v/>
      </c>
      <c r="CG240" s="31" t="str">
        <f t="shared" si="157"/>
        <v/>
      </c>
      <c r="CH240" s="32">
        <f t="shared" si="158"/>
        <v>0</v>
      </c>
      <c r="CI240" s="32"/>
      <c r="CJ240" s="32"/>
      <c r="CK240" s="32">
        <f t="shared" si="161"/>
        <v>0</v>
      </c>
      <c r="CL240" s="32">
        <f t="shared" si="162"/>
        <v>0</v>
      </c>
      <c r="CM240" s="32">
        <f t="shared" si="162"/>
        <v>0</v>
      </c>
      <c r="CN240" s="32">
        <f t="shared" si="162"/>
        <v>0</v>
      </c>
    </row>
    <row r="241" spans="1:92" ht="16.350000000000001" customHeight="1" x14ac:dyDescent="0.2">
      <c r="A241" s="3342" t="s">
        <v>270</v>
      </c>
      <c r="B241" s="3184" t="s">
        <v>264</v>
      </c>
      <c r="C241" s="3184"/>
      <c r="D241" s="1050">
        <f>SUM(E241+F241)</f>
        <v>12</v>
      </c>
      <c r="E241" s="485">
        <f t="shared" ref="E241:E270" si="163">SUM(G241+I241+K241+M241+O241+Q241+S241+U241+W241+Y241+AA241+AC241+AE241+AG241+AI241+AK241+AM241)</f>
        <v>8</v>
      </c>
      <c r="F241" s="2519">
        <f t="shared" si="151"/>
        <v>4</v>
      </c>
      <c r="G241" s="1060">
        <v>0</v>
      </c>
      <c r="H241" s="459">
        <v>0</v>
      </c>
      <c r="I241" s="2517">
        <v>0</v>
      </c>
      <c r="J241" s="459">
        <v>0</v>
      </c>
      <c r="K241" s="2517">
        <v>0</v>
      </c>
      <c r="L241" s="459">
        <v>0</v>
      </c>
      <c r="M241" s="2517">
        <v>0</v>
      </c>
      <c r="N241" s="459">
        <v>0</v>
      </c>
      <c r="O241" s="2517">
        <v>1</v>
      </c>
      <c r="P241" s="459">
        <v>1</v>
      </c>
      <c r="Q241" s="2517">
        <v>2</v>
      </c>
      <c r="R241" s="459">
        <v>0</v>
      </c>
      <c r="S241" s="2517">
        <v>2</v>
      </c>
      <c r="T241" s="459">
        <v>1</v>
      </c>
      <c r="U241" s="2517">
        <v>2</v>
      </c>
      <c r="V241" s="459">
        <v>2</v>
      </c>
      <c r="W241" s="2517">
        <v>1</v>
      </c>
      <c r="X241" s="459">
        <v>0</v>
      </c>
      <c r="Y241" s="2517">
        <v>0</v>
      </c>
      <c r="Z241" s="459">
        <v>0</v>
      </c>
      <c r="AA241" s="2517">
        <v>0</v>
      </c>
      <c r="AB241" s="459">
        <v>0</v>
      </c>
      <c r="AC241" s="2517">
        <v>0</v>
      </c>
      <c r="AD241" s="459">
        <v>0</v>
      </c>
      <c r="AE241" s="2517">
        <v>0</v>
      </c>
      <c r="AF241" s="459">
        <v>0</v>
      </c>
      <c r="AG241" s="2517">
        <v>0</v>
      </c>
      <c r="AH241" s="459">
        <v>0</v>
      </c>
      <c r="AI241" s="2517">
        <v>0</v>
      </c>
      <c r="AJ241" s="459">
        <v>0</v>
      </c>
      <c r="AK241" s="2517">
        <v>0</v>
      </c>
      <c r="AL241" s="459">
        <v>0</v>
      </c>
      <c r="AM241" s="2517">
        <v>0</v>
      </c>
      <c r="AN241" s="459">
        <v>0</v>
      </c>
      <c r="AO241" s="1062">
        <v>0</v>
      </c>
      <c r="AP241" s="488"/>
      <c r="AQ241" s="1060">
        <v>1</v>
      </c>
      <c r="AR241" s="473">
        <v>7</v>
      </c>
      <c r="AS241" s="1060">
        <v>4</v>
      </c>
      <c r="AT241" s="469"/>
      <c r="AU241" s="473">
        <v>0</v>
      </c>
      <c r="AV241" s="473">
        <v>0</v>
      </c>
      <c r="AW241" s="468">
        <v>0</v>
      </c>
      <c r="AX241" s="671" t="str">
        <f t="shared" si="148"/>
        <v/>
      </c>
      <c r="BT241" s="3"/>
      <c r="BU241" s="3"/>
      <c r="BV241" s="4"/>
      <c r="BW241" s="4"/>
      <c r="CA241" s="31" t="str">
        <f t="shared" si="152"/>
        <v/>
      </c>
      <c r="CB241" s="31" t="str">
        <f t="shared" si="153"/>
        <v/>
      </c>
      <c r="CC241" s="31" t="str">
        <f t="shared" si="149"/>
        <v/>
      </c>
      <c r="CD241" s="31" t="str">
        <f t="shared" si="154"/>
        <v/>
      </c>
      <c r="CE241" s="31" t="str">
        <f t="shared" si="155"/>
        <v/>
      </c>
      <c r="CF241" s="31" t="str">
        <f t="shared" si="156"/>
        <v/>
      </c>
      <c r="CG241" s="31" t="str">
        <f t="shared" si="157"/>
        <v/>
      </c>
      <c r="CH241" s="32"/>
      <c r="CI241" s="32">
        <f t="shared" si="159"/>
        <v>0</v>
      </c>
      <c r="CJ241" s="32">
        <f t="shared" si="160"/>
        <v>0</v>
      </c>
      <c r="CK241" s="32">
        <f t="shared" si="161"/>
        <v>0</v>
      </c>
      <c r="CL241" s="32">
        <f t="shared" si="162"/>
        <v>0</v>
      </c>
      <c r="CM241" s="32">
        <f t="shared" si="162"/>
        <v>0</v>
      </c>
      <c r="CN241" s="32">
        <f t="shared" si="162"/>
        <v>0</v>
      </c>
    </row>
    <row r="242" spans="1:92" ht="16.350000000000001" customHeight="1" x14ac:dyDescent="0.2">
      <c r="A242" s="2912"/>
      <c r="B242" s="3639" t="s">
        <v>265</v>
      </c>
      <c r="C242" s="3639"/>
      <c r="D242" s="2109">
        <f t="shared" si="147"/>
        <v>40</v>
      </c>
      <c r="E242" s="2110">
        <f t="shared" si="163"/>
        <v>27</v>
      </c>
      <c r="F242" s="2111">
        <f t="shared" si="151"/>
        <v>13</v>
      </c>
      <c r="G242" s="2112">
        <v>0</v>
      </c>
      <c r="H242" s="2113">
        <v>0</v>
      </c>
      <c r="I242" s="2114">
        <v>0</v>
      </c>
      <c r="J242" s="2113">
        <v>0</v>
      </c>
      <c r="K242" s="2114">
        <v>0</v>
      </c>
      <c r="L242" s="2113">
        <v>0</v>
      </c>
      <c r="M242" s="2114">
        <v>4</v>
      </c>
      <c r="N242" s="2113">
        <v>3</v>
      </c>
      <c r="O242" s="2114">
        <v>0</v>
      </c>
      <c r="P242" s="2113">
        <v>2</v>
      </c>
      <c r="Q242" s="2114">
        <v>5</v>
      </c>
      <c r="R242" s="2113">
        <v>1</v>
      </c>
      <c r="S242" s="2114">
        <v>8</v>
      </c>
      <c r="T242" s="2113">
        <v>4</v>
      </c>
      <c r="U242" s="2114">
        <v>2</v>
      </c>
      <c r="V242" s="2113">
        <v>1</v>
      </c>
      <c r="W242" s="2114">
        <v>6</v>
      </c>
      <c r="X242" s="2113">
        <v>1</v>
      </c>
      <c r="Y242" s="2114">
        <v>1</v>
      </c>
      <c r="Z242" s="2113">
        <v>0</v>
      </c>
      <c r="AA242" s="2114">
        <v>0</v>
      </c>
      <c r="AB242" s="2113">
        <v>0</v>
      </c>
      <c r="AC242" s="2114">
        <v>1</v>
      </c>
      <c r="AD242" s="2113">
        <v>1</v>
      </c>
      <c r="AE242" s="2114">
        <v>0</v>
      </c>
      <c r="AF242" s="2113">
        <v>0</v>
      </c>
      <c r="AG242" s="2114">
        <v>0</v>
      </c>
      <c r="AH242" s="2113">
        <v>0</v>
      </c>
      <c r="AI242" s="2114">
        <v>0</v>
      </c>
      <c r="AJ242" s="2113">
        <v>0</v>
      </c>
      <c r="AK242" s="2114">
        <v>0</v>
      </c>
      <c r="AL242" s="2113">
        <v>0</v>
      </c>
      <c r="AM242" s="2114">
        <v>0</v>
      </c>
      <c r="AN242" s="2113">
        <v>0</v>
      </c>
      <c r="AO242" s="2116">
        <v>0</v>
      </c>
      <c r="AP242" s="2134"/>
      <c r="AQ242" s="2097"/>
      <c r="AR242" s="2133"/>
      <c r="AS242" s="467">
        <v>3</v>
      </c>
      <c r="AT242" s="2114"/>
      <c r="AU242" s="2118">
        <v>1</v>
      </c>
      <c r="AV242" s="2118">
        <v>0</v>
      </c>
      <c r="AW242" s="2113">
        <v>0</v>
      </c>
      <c r="AX242" s="671" t="str">
        <f t="shared" si="148"/>
        <v/>
      </c>
      <c r="BT242" s="3"/>
      <c r="BU242" s="3"/>
      <c r="BV242" s="4"/>
      <c r="BW242" s="4"/>
      <c r="CA242" s="31" t="str">
        <f t="shared" si="152"/>
        <v/>
      </c>
      <c r="CB242" s="31"/>
      <c r="CC242" s="31" t="str">
        <f t="shared" si="149"/>
        <v/>
      </c>
      <c r="CD242" s="31" t="str">
        <f t="shared" si="154"/>
        <v/>
      </c>
      <c r="CE242" s="31" t="str">
        <f t="shared" si="155"/>
        <v/>
      </c>
      <c r="CF242" s="31" t="str">
        <f t="shared" si="156"/>
        <v/>
      </c>
      <c r="CG242" s="31" t="str">
        <f t="shared" si="157"/>
        <v/>
      </c>
      <c r="CH242" s="32"/>
      <c r="CI242" s="32"/>
      <c r="CJ242" s="32"/>
      <c r="CK242" s="32">
        <f t="shared" si="161"/>
        <v>0</v>
      </c>
      <c r="CL242" s="32">
        <f t="shared" si="162"/>
        <v>0</v>
      </c>
      <c r="CM242" s="32">
        <f t="shared" si="162"/>
        <v>0</v>
      </c>
      <c r="CN242" s="32">
        <f t="shared" si="162"/>
        <v>0</v>
      </c>
    </row>
    <row r="243" spans="1:92" ht="16.350000000000001" customHeight="1" x14ac:dyDescent="0.2">
      <c r="A243" s="2912"/>
      <c r="B243" s="3639" t="s">
        <v>266</v>
      </c>
      <c r="C243" s="3639"/>
      <c r="D243" s="2109">
        <f t="shared" si="147"/>
        <v>11</v>
      </c>
      <c r="E243" s="2110">
        <f t="shared" si="163"/>
        <v>8</v>
      </c>
      <c r="F243" s="2111">
        <f t="shared" si="151"/>
        <v>3</v>
      </c>
      <c r="G243" s="2112">
        <v>0</v>
      </c>
      <c r="H243" s="2113">
        <v>0</v>
      </c>
      <c r="I243" s="2114">
        <v>0</v>
      </c>
      <c r="J243" s="2113">
        <v>0</v>
      </c>
      <c r="K243" s="2114">
        <v>0</v>
      </c>
      <c r="L243" s="2113">
        <v>0</v>
      </c>
      <c r="M243" s="2114">
        <v>0</v>
      </c>
      <c r="N243" s="2113">
        <v>0</v>
      </c>
      <c r="O243" s="2114">
        <v>1</v>
      </c>
      <c r="P243" s="2113">
        <v>1</v>
      </c>
      <c r="Q243" s="2114">
        <v>2</v>
      </c>
      <c r="R243" s="2113">
        <v>0</v>
      </c>
      <c r="S243" s="2114">
        <v>2</v>
      </c>
      <c r="T243" s="2113">
        <v>1</v>
      </c>
      <c r="U243" s="2114">
        <v>2</v>
      </c>
      <c r="V243" s="2113">
        <v>1</v>
      </c>
      <c r="W243" s="2114">
        <v>1</v>
      </c>
      <c r="X243" s="2113">
        <v>0</v>
      </c>
      <c r="Y243" s="2114">
        <v>0</v>
      </c>
      <c r="Z243" s="2113">
        <v>0</v>
      </c>
      <c r="AA243" s="2114">
        <v>0</v>
      </c>
      <c r="AB243" s="2113">
        <v>0</v>
      </c>
      <c r="AC243" s="2114">
        <v>0</v>
      </c>
      <c r="AD243" s="2113">
        <v>0</v>
      </c>
      <c r="AE243" s="2114">
        <v>0</v>
      </c>
      <c r="AF243" s="2113">
        <v>0</v>
      </c>
      <c r="AG243" s="2114">
        <v>0</v>
      </c>
      <c r="AH243" s="2113">
        <v>0</v>
      </c>
      <c r="AI243" s="2114">
        <v>0</v>
      </c>
      <c r="AJ243" s="2113">
        <v>0</v>
      </c>
      <c r="AK243" s="2114">
        <v>0</v>
      </c>
      <c r="AL243" s="2113">
        <v>0</v>
      </c>
      <c r="AM243" s="2114">
        <v>0</v>
      </c>
      <c r="AN243" s="2113">
        <v>0</v>
      </c>
      <c r="AO243" s="2116">
        <v>0</v>
      </c>
      <c r="AP243" s="2134"/>
      <c r="AQ243" s="2097"/>
      <c r="AR243" s="2133"/>
      <c r="AS243" s="2133"/>
      <c r="AT243" s="2114"/>
      <c r="AU243" s="2118">
        <v>0</v>
      </c>
      <c r="AV243" s="2118">
        <v>0</v>
      </c>
      <c r="AW243" s="2113">
        <v>0</v>
      </c>
      <c r="AX243" s="671" t="str">
        <f t="shared" si="148"/>
        <v/>
      </c>
      <c r="BT243" s="3"/>
      <c r="BU243" s="3"/>
      <c r="BV243" s="4"/>
      <c r="BW243" s="4"/>
      <c r="CA243" s="31" t="str">
        <f t="shared" si="152"/>
        <v/>
      </c>
      <c r="CB243" s="31"/>
      <c r="CC243" s="31" t="str">
        <f t="shared" si="149"/>
        <v/>
      </c>
      <c r="CD243" s="31" t="str">
        <f t="shared" si="154"/>
        <v/>
      </c>
      <c r="CE243" s="31" t="str">
        <f t="shared" si="155"/>
        <v/>
      </c>
      <c r="CF243" s="31" t="str">
        <f t="shared" si="156"/>
        <v/>
      </c>
      <c r="CG243" s="31" t="str">
        <f t="shared" si="157"/>
        <v/>
      </c>
      <c r="CH243" s="32"/>
      <c r="CI243" s="32"/>
      <c r="CJ243" s="32"/>
      <c r="CK243" s="32">
        <f t="shared" si="161"/>
        <v>0</v>
      </c>
      <c r="CL243" s="32">
        <f t="shared" si="162"/>
        <v>0</v>
      </c>
      <c r="CM243" s="32">
        <f t="shared" si="162"/>
        <v>0</v>
      </c>
      <c r="CN243" s="32">
        <f t="shared" si="162"/>
        <v>0</v>
      </c>
    </row>
    <row r="244" spans="1:92" ht="16.350000000000001" customHeight="1" x14ac:dyDescent="0.2">
      <c r="A244" s="2912"/>
      <c r="B244" s="3639" t="s">
        <v>267</v>
      </c>
      <c r="C244" s="3639"/>
      <c r="D244" s="2109">
        <f t="shared" si="147"/>
        <v>9</v>
      </c>
      <c r="E244" s="2110">
        <f t="shared" si="163"/>
        <v>6</v>
      </c>
      <c r="F244" s="2111">
        <f t="shared" si="151"/>
        <v>3</v>
      </c>
      <c r="G244" s="2119">
        <v>0</v>
      </c>
      <c r="H244" s="2120">
        <v>0</v>
      </c>
      <c r="I244" s="2121">
        <v>0</v>
      </c>
      <c r="J244" s="2120">
        <v>0</v>
      </c>
      <c r="K244" s="2121">
        <v>0</v>
      </c>
      <c r="L244" s="2120">
        <v>0</v>
      </c>
      <c r="M244" s="2121">
        <v>0</v>
      </c>
      <c r="N244" s="2120">
        <v>0</v>
      </c>
      <c r="O244" s="2121">
        <v>1</v>
      </c>
      <c r="P244" s="2120">
        <v>3</v>
      </c>
      <c r="Q244" s="2121">
        <v>1</v>
      </c>
      <c r="R244" s="2120">
        <v>0</v>
      </c>
      <c r="S244" s="2121">
        <v>1</v>
      </c>
      <c r="T244" s="2120">
        <v>0</v>
      </c>
      <c r="U244" s="2121">
        <v>2</v>
      </c>
      <c r="V244" s="2120">
        <v>0</v>
      </c>
      <c r="W244" s="2121">
        <v>1</v>
      </c>
      <c r="X244" s="2120">
        <v>0</v>
      </c>
      <c r="Y244" s="2121">
        <v>0</v>
      </c>
      <c r="Z244" s="2120">
        <v>0</v>
      </c>
      <c r="AA244" s="2121">
        <v>0</v>
      </c>
      <c r="AB244" s="2120">
        <v>0</v>
      </c>
      <c r="AC244" s="2121">
        <v>0</v>
      </c>
      <c r="AD244" s="2120">
        <v>0</v>
      </c>
      <c r="AE244" s="2121">
        <v>0</v>
      </c>
      <c r="AF244" s="2120">
        <v>0</v>
      </c>
      <c r="AG244" s="2121">
        <v>0</v>
      </c>
      <c r="AH244" s="2120">
        <v>0</v>
      </c>
      <c r="AI244" s="2121">
        <v>0</v>
      </c>
      <c r="AJ244" s="2120">
        <v>0</v>
      </c>
      <c r="AK244" s="2121">
        <v>0</v>
      </c>
      <c r="AL244" s="2120">
        <v>0</v>
      </c>
      <c r="AM244" s="2121">
        <v>0</v>
      </c>
      <c r="AN244" s="2120">
        <v>0</v>
      </c>
      <c r="AO244" s="2116">
        <v>0</v>
      </c>
      <c r="AP244" s="2134"/>
      <c r="AQ244" s="2097"/>
      <c r="AR244" s="2133"/>
      <c r="AS244" s="2133"/>
      <c r="AT244" s="2121"/>
      <c r="AU244" s="2127">
        <v>0</v>
      </c>
      <c r="AV244" s="2127">
        <v>0</v>
      </c>
      <c r="AW244" s="2120">
        <v>0</v>
      </c>
      <c r="AX244" s="671" t="str">
        <f t="shared" si="148"/>
        <v/>
      </c>
      <c r="BT244" s="3"/>
      <c r="BU244" s="3"/>
      <c r="BV244" s="4"/>
      <c r="BW244" s="4"/>
      <c r="CA244" s="31" t="str">
        <f t="shared" si="152"/>
        <v/>
      </c>
      <c r="CB244" s="31"/>
      <c r="CC244" s="31" t="str">
        <f t="shared" si="149"/>
        <v/>
      </c>
      <c r="CD244" s="31" t="str">
        <f t="shared" si="154"/>
        <v/>
      </c>
      <c r="CE244" s="31" t="str">
        <f t="shared" si="155"/>
        <v/>
      </c>
      <c r="CF244" s="31" t="str">
        <f t="shared" si="156"/>
        <v/>
      </c>
      <c r="CG244" s="31" t="str">
        <f t="shared" si="157"/>
        <v/>
      </c>
      <c r="CH244" s="32"/>
      <c r="CI244" s="32"/>
      <c r="CJ244" s="32"/>
      <c r="CK244" s="32">
        <f t="shared" si="161"/>
        <v>0</v>
      </c>
      <c r="CL244" s="32">
        <f t="shared" si="162"/>
        <v>0</v>
      </c>
      <c r="CM244" s="32">
        <f t="shared" si="162"/>
        <v>0</v>
      </c>
      <c r="CN244" s="32">
        <f t="shared" si="162"/>
        <v>0</v>
      </c>
    </row>
    <row r="245" spans="1:92" ht="16.350000000000001" customHeight="1" x14ac:dyDescent="0.2">
      <c r="A245" s="2912"/>
      <c r="B245" s="3640" t="s">
        <v>268</v>
      </c>
      <c r="C245" s="3641"/>
      <c r="D245" s="2109">
        <f t="shared" si="147"/>
        <v>0</v>
      </c>
      <c r="E245" s="2110">
        <f t="shared" si="163"/>
        <v>0</v>
      </c>
      <c r="F245" s="2111">
        <f t="shared" si="151"/>
        <v>0</v>
      </c>
      <c r="G245" s="2119">
        <v>0</v>
      </c>
      <c r="H245" s="2120">
        <v>0</v>
      </c>
      <c r="I245" s="2121">
        <v>0</v>
      </c>
      <c r="J245" s="2120">
        <v>0</v>
      </c>
      <c r="K245" s="2121">
        <v>0</v>
      </c>
      <c r="L245" s="2120">
        <v>0</v>
      </c>
      <c r="M245" s="2121">
        <v>0</v>
      </c>
      <c r="N245" s="2120">
        <v>0</v>
      </c>
      <c r="O245" s="2121">
        <v>0</v>
      </c>
      <c r="P245" s="2120">
        <v>0</v>
      </c>
      <c r="Q245" s="2121">
        <v>0</v>
      </c>
      <c r="R245" s="2120">
        <v>0</v>
      </c>
      <c r="S245" s="2121">
        <v>0</v>
      </c>
      <c r="T245" s="2120">
        <v>0</v>
      </c>
      <c r="U245" s="2121">
        <v>0</v>
      </c>
      <c r="V245" s="2120">
        <v>0</v>
      </c>
      <c r="W245" s="2121">
        <v>0</v>
      </c>
      <c r="X245" s="2120">
        <v>0</v>
      </c>
      <c r="Y245" s="2121">
        <v>0</v>
      </c>
      <c r="Z245" s="2120">
        <v>0</v>
      </c>
      <c r="AA245" s="2121">
        <v>0</v>
      </c>
      <c r="AB245" s="2120">
        <v>0</v>
      </c>
      <c r="AC245" s="2121">
        <v>0</v>
      </c>
      <c r="AD245" s="2120">
        <v>0</v>
      </c>
      <c r="AE245" s="2121">
        <v>0</v>
      </c>
      <c r="AF245" s="2120">
        <v>0</v>
      </c>
      <c r="AG245" s="2121">
        <v>0</v>
      </c>
      <c r="AH245" s="2120">
        <v>0</v>
      </c>
      <c r="AI245" s="2121">
        <v>0</v>
      </c>
      <c r="AJ245" s="2120">
        <v>0</v>
      </c>
      <c r="AK245" s="2121">
        <v>0</v>
      </c>
      <c r="AL245" s="2120">
        <v>0</v>
      </c>
      <c r="AM245" s="2121">
        <v>0</v>
      </c>
      <c r="AN245" s="2120">
        <v>0</v>
      </c>
      <c r="AO245" s="2123">
        <v>0</v>
      </c>
      <c r="AP245" s="2134"/>
      <c r="AQ245" s="2097"/>
      <c r="AR245" s="2135"/>
      <c r="AS245" s="2126"/>
      <c r="AT245" s="2121"/>
      <c r="AU245" s="2127">
        <v>0</v>
      </c>
      <c r="AV245" s="2127">
        <v>0</v>
      </c>
      <c r="AW245" s="2120">
        <v>0</v>
      </c>
      <c r="AX245" s="671" t="str">
        <f t="shared" si="148"/>
        <v/>
      </c>
      <c r="BT245" s="3"/>
      <c r="BU245" s="3"/>
      <c r="BV245" s="4"/>
      <c r="BW245" s="4"/>
      <c r="CA245" s="31" t="str">
        <f t="shared" si="152"/>
        <v/>
      </c>
      <c r="CB245" s="31"/>
      <c r="CC245" s="31" t="str">
        <f t="shared" si="149"/>
        <v/>
      </c>
      <c r="CD245" s="31" t="str">
        <f t="shared" si="154"/>
        <v/>
      </c>
      <c r="CE245" s="31" t="str">
        <f t="shared" si="155"/>
        <v/>
      </c>
      <c r="CF245" s="31" t="str">
        <f t="shared" si="156"/>
        <v/>
      </c>
      <c r="CG245" s="31" t="str">
        <f t="shared" si="157"/>
        <v/>
      </c>
      <c r="CH245" s="32"/>
      <c r="CI245" s="32"/>
      <c r="CJ245" s="32"/>
      <c r="CK245" s="32">
        <f t="shared" si="161"/>
        <v>0</v>
      </c>
      <c r="CL245" s="32">
        <f t="shared" si="162"/>
        <v>0</v>
      </c>
      <c r="CM245" s="32">
        <f t="shared" si="162"/>
        <v>0</v>
      </c>
      <c r="CN245" s="32">
        <f t="shared" si="162"/>
        <v>0</v>
      </c>
    </row>
    <row r="246" spans="1:92" ht="16.350000000000001" customHeight="1" x14ac:dyDescent="0.2">
      <c r="A246" s="3537"/>
      <c r="B246" s="3555" t="s">
        <v>269</v>
      </c>
      <c r="C246" s="3555"/>
      <c r="D246" s="2128">
        <f t="shared" si="147"/>
        <v>0</v>
      </c>
      <c r="E246" s="2129">
        <f t="shared" si="163"/>
        <v>0</v>
      </c>
      <c r="F246" s="2130">
        <f t="shared" si="151"/>
        <v>0</v>
      </c>
      <c r="G246" s="2102">
        <v>0</v>
      </c>
      <c r="H246" s="2103">
        <v>0</v>
      </c>
      <c r="I246" s="2104">
        <v>0</v>
      </c>
      <c r="J246" s="2103">
        <v>0</v>
      </c>
      <c r="K246" s="2104">
        <v>0</v>
      </c>
      <c r="L246" s="2103">
        <v>0</v>
      </c>
      <c r="M246" s="2104">
        <v>0</v>
      </c>
      <c r="N246" s="2103">
        <v>0</v>
      </c>
      <c r="O246" s="2104">
        <v>0</v>
      </c>
      <c r="P246" s="2103">
        <v>0</v>
      </c>
      <c r="Q246" s="2104">
        <v>0</v>
      </c>
      <c r="R246" s="2103">
        <v>0</v>
      </c>
      <c r="S246" s="2104">
        <v>0</v>
      </c>
      <c r="T246" s="2103">
        <v>0</v>
      </c>
      <c r="U246" s="2104">
        <v>0</v>
      </c>
      <c r="V246" s="2103">
        <v>0</v>
      </c>
      <c r="W246" s="2104">
        <v>0</v>
      </c>
      <c r="X246" s="2103">
        <v>0</v>
      </c>
      <c r="Y246" s="2104">
        <v>0</v>
      </c>
      <c r="Z246" s="2103">
        <v>0</v>
      </c>
      <c r="AA246" s="2104">
        <v>0</v>
      </c>
      <c r="AB246" s="2103">
        <v>0</v>
      </c>
      <c r="AC246" s="2104">
        <v>0</v>
      </c>
      <c r="AD246" s="2103">
        <v>0</v>
      </c>
      <c r="AE246" s="2104">
        <v>0</v>
      </c>
      <c r="AF246" s="2103">
        <v>0</v>
      </c>
      <c r="AG246" s="2104">
        <v>0</v>
      </c>
      <c r="AH246" s="2103">
        <v>0</v>
      </c>
      <c r="AI246" s="2104">
        <v>0</v>
      </c>
      <c r="AJ246" s="2103">
        <v>0</v>
      </c>
      <c r="AK246" s="2104">
        <v>0</v>
      </c>
      <c r="AL246" s="2103">
        <v>0</v>
      </c>
      <c r="AM246" s="2104">
        <v>0</v>
      </c>
      <c r="AN246" s="2103">
        <v>0</v>
      </c>
      <c r="AO246" s="2106">
        <v>0</v>
      </c>
      <c r="AP246" s="2132"/>
      <c r="AQ246" s="2131"/>
      <c r="AR246" s="2136"/>
      <c r="AS246" s="2132"/>
      <c r="AT246" s="2104"/>
      <c r="AU246" s="2108">
        <v>0</v>
      </c>
      <c r="AV246" s="2108">
        <v>0</v>
      </c>
      <c r="AW246" s="2103">
        <v>0</v>
      </c>
      <c r="AX246" s="671" t="str">
        <f t="shared" si="148"/>
        <v/>
      </c>
      <c r="BT246" s="3"/>
      <c r="BU246" s="3"/>
      <c r="BV246" s="4"/>
      <c r="BW246" s="4"/>
      <c r="CA246" s="31" t="str">
        <f t="shared" si="152"/>
        <v/>
      </c>
      <c r="CB246" s="31"/>
      <c r="CC246" s="31" t="str">
        <f t="shared" si="149"/>
        <v/>
      </c>
      <c r="CD246" s="31" t="str">
        <f t="shared" si="154"/>
        <v/>
      </c>
      <c r="CE246" s="31" t="str">
        <f t="shared" si="155"/>
        <v/>
      </c>
      <c r="CF246" s="31" t="str">
        <f t="shared" si="156"/>
        <v/>
      </c>
      <c r="CG246" s="31" t="str">
        <f t="shared" si="157"/>
        <v/>
      </c>
      <c r="CH246" s="32"/>
      <c r="CI246" s="32"/>
      <c r="CJ246" s="32"/>
      <c r="CK246" s="32">
        <f t="shared" si="161"/>
        <v>0</v>
      </c>
      <c r="CL246" s="32">
        <f t="shared" si="162"/>
        <v>0</v>
      </c>
      <c r="CM246" s="32">
        <f t="shared" si="162"/>
        <v>0</v>
      </c>
      <c r="CN246" s="32">
        <f t="shared" si="162"/>
        <v>0</v>
      </c>
    </row>
    <row r="247" spans="1:92" ht="16.350000000000001" customHeight="1" x14ac:dyDescent="0.2">
      <c r="A247" s="3342" t="s">
        <v>271</v>
      </c>
      <c r="B247" s="3184" t="s">
        <v>264</v>
      </c>
      <c r="C247" s="3184"/>
      <c r="D247" s="400">
        <f t="shared" si="147"/>
        <v>28</v>
      </c>
      <c r="E247" s="465">
        <f t="shared" si="163"/>
        <v>9</v>
      </c>
      <c r="F247" s="466">
        <f t="shared" si="151"/>
        <v>19</v>
      </c>
      <c r="G247" s="467">
        <v>0</v>
      </c>
      <c r="H247" s="468">
        <v>0</v>
      </c>
      <c r="I247" s="469">
        <v>0</v>
      </c>
      <c r="J247" s="468">
        <v>0</v>
      </c>
      <c r="K247" s="469">
        <v>0</v>
      </c>
      <c r="L247" s="468">
        <v>0</v>
      </c>
      <c r="M247" s="469">
        <v>0</v>
      </c>
      <c r="N247" s="468">
        <v>0</v>
      </c>
      <c r="O247" s="469">
        <v>0</v>
      </c>
      <c r="P247" s="468">
        <v>0</v>
      </c>
      <c r="Q247" s="469">
        <v>0</v>
      </c>
      <c r="R247" s="468">
        <v>0</v>
      </c>
      <c r="S247" s="469">
        <v>0</v>
      </c>
      <c r="T247" s="468">
        <v>0</v>
      </c>
      <c r="U247" s="469">
        <v>1</v>
      </c>
      <c r="V247" s="470">
        <v>0</v>
      </c>
      <c r="W247" s="469">
        <v>0</v>
      </c>
      <c r="X247" s="470">
        <v>0</v>
      </c>
      <c r="Y247" s="469">
        <v>0</v>
      </c>
      <c r="Z247" s="470">
        <v>2</v>
      </c>
      <c r="AA247" s="469">
        <v>1</v>
      </c>
      <c r="AB247" s="470">
        <v>1</v>
      </c>
      <c r="AC247" s="469">
        <v>0</v>
      </c>
      <c r="AD247" s="470">
        <v>5</v>
      </c>
      <c r="AE247" s="469">
        <v>1</v>
      </c>
      <c r="AF247" s="470">
        <v>1</v>
      </c>
      <c r="AG247" s="469">
        <v>3</v>
      </c>
      <c r="AH247" s="470">
        <v>7</v>
      </c>
      <c r="AI247" s="469">
        <v>2</v>
      </c>
      <c r="AJ247" s="470">
        <v>1</v>
      </c>
      <c r="AK247" s="469">
        <v>0</v>
      </c>
      <c r="AL247" s="470">
        <v>2</v>
      </c>
      <c r="AM247" s="469">
        <v>1</v>
      </c>
      <c r="AN247" s="470">
        <v>0</v>
      </c>
      <c r="AO247" s="471">
        <v>0</v>
      </c>
      <c r="AP247" s="472">
        <v>0</v>
      </c>
      <c r="AQ247" s="1060">
        <v>0</v>
      </c>
      <c r="AR247" s="473">
        <v>2</v>
      </c>
      <c r="AS247" s="1060">
        <v>20</v>
      </c>
      <c r="AT247" s="469"/>
      <c r="AU247" s="473">
        <v>0</v>
      </c>
      <c r="AV247" s="473">
        <v>0</v>
      </c>
      <c r="AW247" s="468">
        <v>0</v>
      </c>
      <c r="AX247" s="671" t="str">
        <f t="shared" si="148"/>
        <v/>
      </c>
      <c r="BT247" s="3"/>
      <c r="BU247" s="3"/>
      <c r="BV247" s="4"/>
      <c r="BW247" s="4"/>
      <c r="CA247" s="31" t="str">
        <f t="shared" si="152"/>
        <v/>
      </c>
      <c r="CB247" s="31" t="str">
        <f t="shared" si="153"/>
        <v/>
      </c>
      <c r="CC247" s="31" t="str">
        <f t="shared" si="149"/>
        <v/>
      </c>
      <c r="CD247" s="31" t="str">
        <f t="shared" si="154"/>
        <v/>
      </c>
      <c r="CE247" s="31" t="str">
        <f t="shared" si="155"/>
        <v/>
      </c>
      <c r="CF247" s="31" t="str">
        <f t="shared" si="156"/>
        <v/>
      </c>
      <c r="CG247" s="31" t="str">
        <f t="shared" si="157"/>
        <v/>
      </c>
      <c r="CH247" s="32">
        <f t="shared" si="158"/>
        <v>0</v>
      </c>
      <c r="CI247" s="32">
        <f t="shared" si="159"/>
        <v>0</v>
      </c>
      <c r="CJ247" s="32">
        <f t="shared" si="160"/>
        <v>0</v>
      </c>
      <c r="CK247" s="32">
        <f t="shared" si="161"/>
        <v>0</v>
      </c>
      <c r="CL247" s="32">
        <f t="shared" si="162"/>
        <v>0</v>
      </c>
      <c r="CM247" s="32">
        <f t="shared" si="162"/>
        <v>0</v>
      </c>
      <c r="CN247" s="32">
        <f t="shared" si="162"/>
        <v>0</v>
      </c>
    </row>
    <row r="248" spans="1:92" ht="16.350000000000001" customHeight="1" x14ac:dyDescent="0.2">
      <c r="A248" s="2912"/>
      <c r="B248" s="3639" t="s">
        <v>265</v>
      </c>
      <c r="C248" s="3639"/>
      <c r="D248" s="2109">
        <f t="shared" si="147"/>
        <v>26</v>
      </c>
      <c r="E248" s="2110">
        <f t="shared" si="163"/>
        <v>8</v>
      </c>
      <c r="F248" s="2111">
        <f t="shared" si="151"/>
        <v>18</v>
      </c>
      <c r="G248" s="2112">
        <v>0</v>
      </c>
      <c r="H248" s="2113">
        <v>0</v>
      </c>
      <c r="I248" s="2114">
        <v>0</v>
      </c>
      <c r="J248" s="2113">
        <v>0</v>
      </c>
      <c r="K248" s="2114">
        <v>0</v>
      </c>
      <c r="L248" s="2113">
        <v>0</v>
      </c>
      <c r="M248" s="2114">
        <v>0</v>
      </c>
      <c r="N248" s="2113">
        <v>0</v>
      </c>
      <c r="O248" s="2114">
        <v>0</v>
      </c>
      <c r="P248" s="2113">
        <v>0</v>
      </c>
      <c r="Q248" s="2114">
        <v>0</v>
      </c>
      <c r="R248" s="2113">
        <v>0</v>
      </c>
      <c r="S248" s="2114">
        <v>0</v>
      </c>
      <c r="T248" s="2113">
        <v>0</v>
      </c>
      <c r="U248" s="2114">
        <v>0</v>
      </c>
      <c r="V248" s="2115">
        <v>0</v>
      </c>
      <c r="W248" s="2114">
        <v>0</v>
      </c>
      <c r="X248" s="2115">
        <v>0</v>
      </c>
      <c r="Y248" s="2114">
        <v>0</v>
      </c>
      <c r="Z248" s="2115">
        <v>1</v>
      </c>
      <c r="AA248" s="2114">
        <v>0</v>
      </c>
      <c r="AB248" s="2115">
        <v>0</v>
      </c>
      <c r="AC248" s="2114">
        <v>0</v>
      </c>
      <c r="AD248" s="2115">
        <v>3</v>
      </c>
      <c r="AE248" s="2114">
        <v>2</v>
      </c>
      <c r="AF248" s="2115">
        <v>4</v>
      </c>
      <c r="AG248" s="2114">
        <v>3</v>
      </c>
      <c r="AH248" s="2115">
        <v>8</v>
      </c>
      <c r="AI248" s="2114">
        <v>3</v>
      </c>
      <c r="AJ248" s="2115">
        <v>0</v>
      </c>
      <c r="AK248" s="2114">
        <v>0</v>
      </c>
      <c r="AL248" s="2115">
        <v>2</v>
      </c>
      <c r="AM248" s="2114">
        <v>0</v>
      </c>
      <c r="AN248" s="2115">
        <v>0</v>
      </c>
      <c r="AO248" s="2116">
        <v>0</v>
      </c>
      <c r="AP248" s="2117">
        <v>0</v>
      </c>
      <c r="AQ248" s="2097"/>
      <c r="AR248" s="2133"/>
      <c r="AS248" s="467">
        <v>7</v>
      </c>
      <c r="AT248" s="2114"/>
      <c r="AU248" s="2118">
        <v>0</v>
      </c>
      <c r="AV248" s="2118">
        <v>0</v>
      </c>
      <c r="AW248" s="2113">
        <v>0</v>
      </c>
      <c r="AX248" s="671" t="str">
        <f t="shared" si="148"/>
        <v/>
      </c>
      <c r="BT248" s="3"/>
      <c r="BU248" s="3"/>
      <c r="BV248" s="4"/>
      <c r="BW248" s="4"/>
      <c r="CA248" s="31" t="str">
        <f t="shared" si="152"/>
        <v/>
      </c>
      <c r="CB248" s="31"/>
      <c r="CC248" s="31" t="str">
        <f t="shared" si="149"/>
        <v/>
      </c>
      <c r="CD248" s="31" t="str">
        <f t="shared" si="154"/>
        <v/>
      </c>
      <c r="CE248" s="31" t="str">
        <f t="shared" si="155"/>
        <v/>
      </c>
      <c r="CF248" s="31" t="str">
        <f t="shared" si="156"/>
        <v/>
      </c>
      <c r="CG248" s="31" t="str">
        <f t="shared" si="157"/>
        <v/>
      </c>
      <c r="CH248" s="32">
        <f t="shared" si="158"/>
        <v>0</v>
      </c>
      <c r="CI248" s="32"/>
      <c r="CJ248" s="32"/>
      <c r="CK248" s="32">
        <f t="shared" si="161"/>
        <v>0</v>
      </c>
      <c r="CL248" s="32">
        <f t="shared" si="162"/>
        <v>0</v>
      </c>
      <c r="CM248" s="32">
        <f t="shared" si="162"/>
        <v>0</v>
      </c>
      <c r="CN248" s="32">
        <f t="shared" si="162"/>
        <v>0</v>
      </c>
    </row>
    <row r="249" spans="1:92" ht="16.350000000000001" customHeight="1" x14ac:dyDescent="0.2">
      <c r="A249" s="2912"/>
      <c r="B249" s="3639" t="s">
        <v>266</v>
      </c>
      <c r="C249" s="3639"/>
      <c r="D249" s="2109">
        <f t="shared" si="147"/>
        <v>22</v>
      </c>
      <c r="E249" s="2110">
        <f t="shared" si="163"/>
        <v>7</v>
      </c>
      <c r="F249" s="2111">
        <f t="shared" si="151"/>
        <v>15</v>
      </c>
      <c r="G249" s="2112">
        <v>0</v>
      </c>
      <c r="H249" s="2113">
        <v>0</v>
      </c>
      <c r="I249" s="2114">
        <v>0</v>
      </c>
      <c r="J249" s="2113">
        <v>0</v>
      </c>
      <c r="K249" s="2114">
        <v>0</v>
      </c>
      <c r="L249" s="2113">
        <v>0</v>
      </c>
      <c r="M249" s="2114">
        <v>0</v>
      </c>
      <c r="N249" s="2113">
        <v>0</v>
      </c>
      <c r="O249" s="2114">
        <v>0</v>
      </c>
      <c r="P249" s="2113">
        <v>0</v>
      </c>
      <c r="Q249" s="2114">
        <v>0</v>
      </c>
      <c r="R249" s="2113">
        <v>0</v>
      </c>
      <c r="S249" s="2114">
        <v>0</v>
      </c>
      <c r="T249" s="2113">
        <v>0</v>
      </c>
      <c r="U249" s="2114">
        <v>0</v>
      </c>
      <c r="V249" s="2115">
        <v>0</v>
      </c>
      <c r="W249" s="2114">
        <v>0</v>
      </c>
      <c r="X249" s="2115">
        <v>0</v>
      </c>
      <c r="Y249" s="2114">
        <v>0</v>
      </c>
      <c r="Z249" s="2115">
        <v>2</v>
      </c>
      <c r="AA249" s="2114">
        <v>1</v>
      </c>
      <c r="AB249" s="2115">
        <v>1</v>
      </c>
      <c r="AC249" s="2114">
        <v>0</v>
      </c>
      <c r="AD249" s="2115">
        <v>2</v>
      </c>
      <c r="AE249" s="2114">
        <v>1</v>
      </c>
      <c r="AF249" s="2115">
        <v>1</v>
      </c>
      <c r="AG249" s="2114">
        <v>2</v>
      </c>
      <c r="AH249" s="2115">
        <v>5</v>
      </c>
      <c r="AI249" s="2114">
        <v>1</v>
      </c>
      <c r="AJ249" s="2115">
        <v>1</v>
      </c>
      <c r="AK249" s="2114">
        <v>0</v>
      </c>
      <c r="AL249" s="2115">
        <v>2</v>
      </c>
      <c r="AM249" s="2114">
        <v>2</v>
      </c>
      <c r="AN249" s="2115">
        <v>1</v>
      </c>
      <c r="AO249" s="2116">
        <v>0</v>
      </c>
      <c r="AP249" s="2117">
        <v>0</v>
      </c>
      <c r="AQ249" s="2097"/>
      <c r="AR249" s="2133"/>
      <c r="AS249" s="2133"/>
      <c r="AT249" s="2114"/>
      <c r="AU249" s="2118">
        <v>0</v>
      </c>
      <c r="AV249" s="2118">
        <v>0</v>
      </c>
      <c r="AW249" s="2113">
        <v>0</v>
      </c>
      <c r="AX249" s="671" t="str">
        <f t="shared" si="148"/>
        <v/>
      </c>
      <c r="BT249" s="3"/>
      <c r="BU249" s="3"/>
      <c r="BV249" s="4"/>
      <c r="BW249" s="4"/>
      <c r="CA249" s="31" t="str">
        <f t="shared" si="152"/>
        <v/>
      </c>
      <c r="CB249" s="31"/>
      <c r="CC249" s="31" t="str">
        <f t="shared" si="149"/>
        <v/>
      </c>
      <c r="CD249" s="31" t="str">
        <f t="shared" si="154"/>
        <v/>
      </c>
      <c r="CE249" s="31" t="str">
        <f t="shared" si="155"/>
        <v/>
      </c>
      <c r="CF249" s="31" t="str">
        <f t="shared" si="156"/>
        <v/>
      </c>
      <c r="CG249" s="31" t="str">
        <f t="shared" si="157"/>
        <v/>
      </c>
      <c r="CH249" s="32">
        <f t="shared" si="158"/>
        <v>0</v>
      </c>
      <c r="CI249" s="32"/>
      <c r="CJ249" s="32"/>
      <c r="CK249" s="32">
        <f t="shared" si="161"/>
        <v>0</v>
      </c>
      <c r="CL249" s="32">
        <f t="shared" si="162"/>
        <v>0</v>
      </c>
      <c r="CM249" s="32">
        <f t="shared" si="162"/>
        <v>0</v>
      </c>
      <c r="CN249" s="32">
        <f t="shared" si="162"/>
        <v>0</v>
      </c>
    </row>
    <row r="250" spans="1:92" ht="16.350000000000001" customHeight="1" x14ac:dyDescent="0.2">
      <c r="A250" s="2912"/>
      <c r="B250" s="3647" t="s">
        <v>267</v>
      </c>
      <c r="C250" s="3647"/>
      <c r="D250" s="2109">
        <f t="shared" si="147"/>
        <v>19</v>
      </c>
      <c r="E250" s="2110">
        <f>SUM(G250+I250+K250+M250+O250+Q250+S250+U250+W250+Y250+AA250+AC250+AE250+AG250+AI250+AK250+AM250)</f>
        <v>4</v>
      </c>
      <c r="F250" s="2111">
        <f t="shared" si="151"/>
        <v>15</v>
      </c>
      <c r="G250" s="2119">
        <v>0</v>
      </c>
      <c r="H250" s="2120">
        <v>0</v>
      </c>
      <c r="I250" s="2121">
        <v>0</v>
      </c>
      <c r="J250" s="2120">
        <v>0</v>
      </c>
      <c r="K250" s="2121">
        <v>0</v>
      </c>
      <c r="L250" s="2120">
        <v>0</v>
      </c>
      <c r="M250" s="2121">
        <v>0</v>
      </c>
      <c r="N250" s="2120">
        <v>0</v>
      </c>
      <c r="O250" s="2121">
        <v>0</v>
      </c>
      <c r="P250" s="2120">
        <v>0</v>
      </c>
      <c r="Q250" s="2121">
        <v>0</v>
      </c>
      <c r="R250" s="2120">
        <v>0</v>
      </c>
      <c r="S250" s="2121">
        <v>0</v>
      </c>
      <c r="T250" s="2120">
        <v>0</v>
      </c>
      <c r="U250" s="2121">
        <v>0</v>
      </c>
      <c r="V250" s="2122">
        <v>0</v>
      </c>
      <c r="W250" s="2121">
        <v>0</v>
      </c>
      <c r="X250" s="2122">
        <v>0</v>
      </c>
      <c r="Y250" s="2121">
        <v>0</v>
      </c>
      <c r="Z250" s="2122">
        <v>1</v>
      </c>
      <c r="AA250" s="2121">
        <v>0</v>
      </c>
      <c r="AB250" s="2122">
        <v>0</v>
      </c>
      <c r="AC250" s="2121">
        <v>0</v>
      </c>
      <c r="AD250" s="2122">
        <v>2</v>
      </c>
      <c r="AE250" s="2121">
        <v>1</v>
      </c>
      <c r="AF250" s="2122">
        <v>3</v>
      </c>
      <c r="AG250" s="2121">
        <v>1</v>
      </c>
      <c r="AH250" s="2122">
        <v>4</v>
      </c>
      <c r="AI250" s="2121">
        <v>0</v>
      </c>
      <c r="AJ250" s="2122">
        <v>1</v>
      </c>
      <c r="AK250" s="2121">
        <v>0</v>
      </c>
      <c r="AL250" s="2122">
        <v>3</v>
      </c>
      <c r="AM250" s="2121">
        <v>2</v>
      </c>
      <c r="AN250" s="2122">
        <v>1</v>
      </c>
      <c r="AO250" s="2123">
        <v>0</v>
      </c>
      <c r="AP250" s="2124">
        <v>0</v>
      </c>
      <c r="AQ250" s="2097"/>
      <c r="AR250" s="2133"/>
      <c r="AS250" s="2133"/>
      <c r="AT250" s="2121"/>
      <c r="AU250" s="2127">
        <v>0</v>
      </c>
      <c r="AV250" s="2127">
        <v>0</v>
      </c>
      <c r="AW250" s="2120">
        <v>0</v>
      </c>
      <c r="AX250" s="671" t="str">
        <f t="shared" si="148"/>
        <v/>
      </c>
      <c r="BT250" s="3"/>
      <c r="BU250" s="3"/>
      <c r="BV250" s="4"/>
      <c r="BW250" s="4"/>
      <c r="CA250" s="31" t="str">
        <f t="shared" si="152"/>
        <v/>
      </c>
      <c r="CB250" s="31"/>
      <c r="CC250" s="31" t="str">
        <f t="shared" si="149"/>
        <v/>
      </c>
      <c r="CD250" s="31" t="str">
        <f t="shared" si="154"/>
        <v/>
      </c>
      <c r="CE250" s="31" t="str">
        <f t="shared" si="155"/>
        <v/>
      </c>
      <c r="CF250" s="31" t="str">
        <f t="shared" si="156"/>
        <v/>
      </c>
      <c r="CG250" s="31" t="str">
        <f t="shared" si="157"/>
        <v/>
      </c>
      <c r="CH250" s="32">
        <f t="shared" si="158"/>
        <v>0</v>
      </c>
      <c r="CI250" s="32"/>
      <c r="CJ250" s="32"/>
      <c r="CK250" s="32">
        <f t="shared" si="161"/>
        <v>0</v>
      </c>
      <c r="CL250" s="32">
        <f t="shared" si="162"/>
        <v>0</v>
      </c>
      <c r="CM250" s="32">
        <f t="shared" si="162"/>
        <v>0</v>
      </c>
      <c r="CN250" s="32">
        <f t="shared" si="162"/>
        <v>0</v>
      </c>
    </row>
    <row r="251" spans="1:92" ht="16.350000000000001" customHeight="1" x14ac:dyDescent="0.2">
      <c r="A251" s="2912"/>
      <c r="B251" s="3640" t="s">
        <v>268</v>
      </c>
      <c r="C251" s="3641"/>
      <c r="D251" s="2109">
        <f t="shared" si="147"/>
        <v>2</v>
      </c>
      <c r="E251" s="2110">
        <f t="shared" si="163"/>
        <v>2</v>
      </c>
      <c r="F251" s="2111">
        <f t="shared" si="151"/>
        <v>0</v>
      </c>
      <c r="G251" s="2119">
        <v>0</v>
      </c>
      <c r="H251" s="2120">
        <v>0</v>
      </c>
      <c r="I251" s="2121">
        <v>0</v>
      </c>
      <c r="J251" s="2120">
        <v>0</v>
      </c>
      <c r="K251" s="2121">
        <v>0</v>
      </c>
      <c r="L251" s="2120">
        <v>0</v>
      </c>
      <c r="M251" s="2121">
        <v>0</v>
      </c>
      <c r="N251" s="2120">
        <v>0</v>
      </c>
      <c r="O251" s="2121">
        <v>0</v>
      </c>
      <c r="P251" s="2120">
        <v>0</v>
      </c>
      <c r="Q251" s="2121">
        <v>0</v>
      </c>
      <c r="R251" s="2120">
        <v>0</v>
      </c>
      <c r="S251" s="2121">
        <v>0</v>
      </c>
      <c r="T251" s="2120">
        <v>0</v>
      </c>
      <c r="U251" s="2121">
        <v>1</v>
      </c>
      <c r="V251" s="2122">
        <v>0</v>
      </c>
      <c r="W251" s="2121">
        <v>0</v>
      </c>
      <c r="X251" s="2122">
        <v>0</v>
      </c>
      <c r="Y251" s="2121">
        <v>0</v>
      </c>
      <c r="Z251" s="2122">
        <v>0</v>
      </c>
      <c r="AA251" s="2121">
        <v>0</v>
      </c>
      <c r="AB251" s="2122">
        <v>0</v>
      </c>
      <c r="AC251" s="2121">
        <v>0</v>
      </c>
      <c r="AD251" s="2122">
        <v>0</v>
      </c>
      <c r="AE251" s="2121">
        <v>0</v>
      </c>
      <c r="AF251" s="2122">
        <v>0</v>
      </c>
      <c r="AG251" s="2121">
        <v>1</v>
      </c>
      <c r="AH251" s="2122">
        <v>0</v>
      </c>
      <c r="AI251" s="2121">
        <v>0</v>
      </c>
      <c r="AJ251" s="2122">
        <v>0</v>
      </c>
      <c r="AK251" s="2121">
        <v>0</v>
      </c>
      <c r="AL251" s="2122">
        <v>0</v>
      </c>
      <c r="AM251" s="2121">
        <v>0</v>
      </c>
      <c r="AN251" s="2122">
        <v>0</v>
      </c>
      <c r="AO251" s="2123">
        <v>0</v>
      </c>
      <c r="AP251" s="2124">
        <v>0</v>
      </c>
      <c r="AQ251" s="2125"/>
      <c r="AR251" s="2126"/>
      <c r="AS251" s="2126"/>
      <c r="AT251" s="2121"/>
      <c r="AU251" s="2127">
        <v>0</v>
      </c>
      <c r="AV251" s="2127">
        <v>0</v>
      </c>
      <c r="AW251" s="2120">
        <v>0</v>
      </c>
      <c r="AX251" s="671" t="str">
        <f t="shared" si="148"/>
        <v/>
      </c>
      <c r="BT251" s="3"/>
      <c r="BU251" s="3"/>
      <c r="BV251" s="4"/>
      <c r="BW251" s="4"/>
      <c r="CA251" s="31" t="str">
        <f t="shared" si="152"/>
        <v/>
      </c>
      <c r="CB251" s="31"/>
      <c r="CC251" s="31" t="str">
        <f t="shared" si="149"/>
        <v/>
      </c>
      <c r="CD251" s="31" t="str">
        <f t="shared" si="154"/>
        <v/>
      </c>
      <c r="CE251" s="31" t="str">
        <f t="shared" si="155"/>
        <v/>
      </c>
      <c r="CF251" s="31" t="str">
        <f t="shared" si="156"/>
        <v/>
      </c>
      <c r="CG251" s="31" t="str">
        <f t="shared" si="157"/>
        <v/>
      </c>
      <c r="CH251" s="32">
        <f t="shared" si="158"/>
        <v>0</v>
      </c>
      <c r="CI251" s="32"/>
      <c r="CJ251" s="32"/>
      <c r="CK251" s="32">
        <f t="shared" si="161"/>
        <v>0</v>
      </c>
      <c r="CL251" s="32">
        <f t="shared" si="162"/>
        <v>0</v>
      </c>
      <c r="CM251" s="32">
        <f t="shared" si="162"/>
        <v>0</v>
      </c>
      <c r="CN251" s="32">
        <f t="shared" si="162"/>
        <v>0</v>
      </c>
    </row>
    <row r="252" spans="1:92" ht="16.350000000000001" customHeight="1" x14ac:dyDescent="0.2">
      <c r="A252" s="3537"/>
      <c r="B252" s="3642" t="s">
        <v>269</v>
      </c>
      <c r="C252" s="3642"/>
      <c r="D252" s="2137">
        <f t="shared" si="147"/>
        <v>1</v>
      </c>
      <c r="E252" s="2138">
        <f t="shared" si="163"/>
        <v>0</v>
      </c>
      <c r="F252" s="2139">
        <f t="shared" si="151"/>
        <v>1</v>
      </c>
      <c r="G252" s="2102">
        <v>0</v>
      </c>
      <c r="H252" s="2103">
        <v>0</v>
      </c>
      <c r="I252" s="2104">
        <v>0</v>
      </c>
      <c r="J252" s="2103">
        <v>0</v>
      </c>
      <c r="K252" s="2104">
        <v>0</v>
      </c>
      <c r="L252" s="2103">
        <v>0</v>
      </c>
      <c r="M252" s="2104">
        <v>0</v>
      </c>
      <c r="N252" s="2103">
        <v>0</v>
      </c>
      <c r="O252" s="2104">
        <v>0</v>
      </c>
      <c r="P252" s="2103">
        <v>0</v>
      </c>
      <c r="Q252" s="2104">
        <v>0</v>
      </c>
      <c r="R252" s="2103">
        <v>0</v>
      </c>
      <c r="S252" s="2104">
        <v>0</v>
      </c>
      <c r="T252" s="2103">
        <v>0</v>
      </c>
      <c r="U252" s="2104">
        <v>0</v>
      </c>
      <c r="V252" s="2105">
        <v>0</v>
      </c>
      <c r="W252" s="2104">
        <v>0</v>
      </c>
      <c r="X252" s="2105">
        <v>0</v>
      </c>
      <c r="Y252" s="2121">
        <v>0</v>
      </c>
      <c r="Z252" s="2122">
        <v>0</v>
      </c>
      <c r="AA252" s="2121">
        <v>0</v>
      </c>
      <c r="AB252" s="2122">
        <v>0</v>
      </c>
      <c r="AC252" s="2121">
        <v>0</v>
      </c>
      <c r="AD252" s="2122">
        <v>0</v>
      </c>
      <c r="AE252" s="2121">
        <v>0</v>
      </c>
      <c r="AF252" s="2122">
        <v>0</v>
      </c>
      <c r="AG252" s="2121">
        <v>0</v>
      </c>
      <c r="AH252" s="2122">
        <v>1</v>
      </c>
      <c r="AI252" s="2121">
        <v>0</v>
      </c>
      <c r="AJ252" s="2122">
        <v>0</v>
      </c>
      <c r="AK252" s="2121">
        <v>0</v>
      </c>
      <c r="AL252" s="2122">
        <v>0</v>
      </c>
      <c r="AM252" s="2121">
        <v>0</v>
      </c>
      <c r="AN252" s="2122">
        <v>0</v>
      </c>
      <c r="AO252" s="2106">
        <v>0</v>
      </c>
      <c r="AP252" s="2107">
        <v>0</v>
      </c>
      <c r="AQ252" s="2131"/>
      <c r="AR252" s="2132"/>
      <c r="AS252" s="2132"/>
      <c r="AT252" s="2104"/>
      <c r="AU252" s="2108">
        <v>0</v>
      </c>
      <c r="AV252" s="2108">
        <v>0</v>
      </c>
      <c r="AW252" s="2103">
        <v>0</v>
      </c>
      <c r="AX252" s="671" t="str">
        <f t="shared" si="148"/>
        <v/>
      </c>
      <c r="BT252" s="3"/>
      <c r="BU252" s="3"/>
      <c r="BV252" s="4"/>
      <c r="BW252" s="4"/>
      <c r="CA252" s="31" t="str">
        <f t="shared" si="152"/>
        <v/>
      </c>
      <c r="CB252" s="31"/>
      <c r="CC252" s="31" t="str">
        <f t="shared" si="149"/>
        <v/>
      </c>
      <c r="CD252" s="31" t="str">
        <f t="shared" si="154"/>
        <v/>
      </c>
      <c r="CE252" s="31" t="str">
        <f t="shared" si="155"/>
        <v/>
      </c>
      <c r="CF252" s="31" t="str">
        <f t="shared" si="156"/>
        <v/>
      </c>
      <c r="CG252" s="31" t="str">
        <f t="shared" si="157"/>
        <v/>
      </c>
      <c r="CH252" s="32">
        <f t="shared" si="158"/>
        <v>0</v>
      </c>
      <c r="CI252" s="32"/>
      <c r="CJ252" s="32"/>
      <c r="CK252" s="32">
        <f t="shared" si="161"/>
        <v>0</v>
      </c>
      <c r="CL252" s="32">
        <f t="shared" si="162"/>
        <v>0</v>
      </c>
      <c r="CM252" s="32">
        <f t="shared" si="162"/>
        <v>0</v>
      </c>
      <c r="CN252" s="32">
        <f t="shared" si="162"/>
        <v>0</v>
      </c>
    </row>
    <row r="253" spans="1:92" ht="16.350000000000001" customHeight="1" x14ac:dyDescent="0.2">
      <c r="A253" s="3342" t="s">
        <v>272</v>
      </c>
      <c r="B253" s="3184" t="s">
        <v>264</v>
      </c>
      <c r="C253" s="3184"/>
      <c r="D253" s="1050">
        <f t="shared" si="147"/>
        <v>7</v>
      </c>
      <c r="E253" s="485">
        <f t="shared" si="163"/>
        <v>4</v>
      </c>
      <c r="F253" s="2519">
        <f t="shared" si="151"/>
        <v>3</v>
      </c>
      <c r="G253" s="467">
        <v>0</v>
      </c>
      <c r="H253" s="468">
        <v>0</v>
      </c>
      <c r="I253" s="469">
        <v>0</v>
      </c>
      <c r="J253" s="468">
        <v>0</v>
      </c>
      <c r="K253" s="469">
        <v>0</v>
      </c>
      <c r="L253" s="468">
        <v>0</v>
      </c>
      <c r="M253" s="469">
        <v>0</v>
      </c>
      <c r="N253" s="468">
        <v>0</v>
      </c>
      <c r="O253" s="469">
        <v>0</v>
      </c>
      <c r="P253" s="468">
        <v>0</v>
      </c>
      <c r="Q253" s="469">
        <v>0</v>
      </c>
      <c r="R253" s="468">
        <v>0</v>
      </c>
      <c r="S253" s="469">
        <v>0</v>
      </c>
      <c r="T253" s="468">
        <v>0</v>
      </c>
      <c r="U253" s="469">
        <v>0</v>
      </c>
      <c r="V253" s="470">
        <v>0</v>
      </c>
      <c r="W253" s="469">
        <v>3</v>
      </c>
      <c r="X253" s="470">
        <v>1</v>
      </c>
      <c r="Y253" s="2517">
        <v>0</v>
      </c>
      <c r="Z253" s="2518">
        <v>2</v>
      </c>
      <c r="AA253" s="2517">
        <v>1</v>
      </c>
      <c r="AB253" s="2518">
        <v>0</v>
      </c>
      <c r="AC253" s="2517">
        <v>0</v>
      </c>
      <c r="AD253" s="2518">
        <v>0</v>
      </c>
      <c r="AE253" s="2517">
        <v>0</v>
      </c>
      <c r="AF253" s="2518">
        <v>0</v>
      </c>
      <c r="AG253" s="2517">
        <v>0</v>
      </c>
      <c r="AH253" s="2518">
        <v>0</v>
      </c>
      <c r="AI253" s="2517">
        <v>0</v>
      </c>
      <c r="AJ253" s="2518">
        <v>0</v>
      </c>
      <c r="AK253" s="2517">
        <v>0</v>
      </c>
      <c r="AL253" s="2518">
        <v>0</v>
      </c>
      <c r="AM253" s="2517">
        <v>0</v>
      </c>
      <c r="AN253" s="2518">
        <v>0</v>
      </c>
      <c r="AO253" s="1063"/>
      <c r="AP253" s="488"/>
      <c r="AQ253" s="1060">
        <v>0</v>
      </c>
      <c r="AR253" s="473">
        <v>0</v>
      </c>
      <c r="AS253" s="1060">
        <v>3</v>
      </c>
      <c r="AT253" s="469">
        <v>0</v>
      </c>
      <c r="AU253" s="473">
        <v>0</v>
      </c>
      <c r="AV253" s="473">
        <v>0</v>
      </c>
      <c r="AW253" s="468">
        <v>0</v>
      </c>
      <c r="AX253" s="671" t="str">
        <f t="shared" si="148"/>
        <v/>
      </c>
      <c r="BT253" s="3"/>
      <c r="BU253" s="3"/>
      <c r="BV253" s="4"/>
      <c r="BW253" s="4"/>
      <c r="CA253" s="31" t="str">
        <f t="shared" si="152"/>
        <v/>
      </c>
      <c r="CB253" s="31" t="str">
        <f t="shared" si="153"/>
        <v/>
      </c>
      <c r="CC253" s="31" t="str">
        <f t="shared" si="149"/>
        <v/>
      </c>
      <c r="CD253" s="31"/>
      <c r="CE253" s="31" t="str">
        <f t="shared" si="155"/>
        <v/>
      </c>
      <c r="CF253" s="31" t="str">
        <f t="shared" si="156"/>
        <v/>
      </c>
      <c r="CG253" s="31" t="str">
        <f t="shared" si="157"/>
        <v/>
      </c>
      <c r="CH253" s="32"/>
      <c r="CI253" s="32">
        <f t="shared" si="159"/>
        <v>0</v>
      </c>
      <c r="CJ253" s="32">
        <f t="shared" si="160"/>
        <v>0</v>
      </c>
      <c r="CK253" s="32"/>
      <c r="CL253" s="32">
        <f t="shared" si="162"/>
        <v>0</v>
      </c>
      <c r="CM253" s="32">
        <f t="shared" si="162"/>
        <v>0</v>
      </c>
      <c r="CN253" s="32">
        <f t="shared" si="162"/>
        <v>0</v>
      </c>
    </row>
    <row r="254" spans="1:92" ht="16.350000000000001" customHeight="1" x14ac:dyDescent="0.2">
      <c r="A254" s="2912"/>
      <c r="B254" s="3639" t="s">
        <v>265</v>
      </c>
      <c r="C254" s="3639"/>
      <c r="D254" s="2109">
        <f t="shared" si="147"/>
        <v>246</v>
      </c>
      <c r="E254" s="2110">
        <f t="shared" si="163"/>
        <v>110</v>
      </c>
      <c r="F254" s="2111">
        <f t="shared" si="151"/>
        <v>136</v>
      </c>
      <c r="G254" s="2112">
        <v>0</v>
      </c>
      <c r="H254" s="2113">
        <v>0</v>
      </c>
      <c r="I254" s="2114">
        <v>0</v>
      </c>
      <c r="J254" s="2113">
        <v>0</v>
      </c>
      <c r="K254" s="2114">
        <v>0</v>
      </c>
      <c r="L254" s="2113">
        <v>0</v>
      </c>
      <c r="M254" s="2114">
        <v>0</v>
      </c>
      <c r="N254" s="2113">
        <v>0</v>
      </c>
      <c r="O254" s="2114">
        <v>0</v>
      </c>
      <c r="P254" s="2113">
        <v>0</v>
      </c>
      <c r="Q254" s="2114">
        <v>0</v>
      </c>
      <c r="R254" s="2113">
        <v>0</v>
      </c>
      <c r="S254" s="2114">
        <v>0</v>
      </c>
      <c r="T254" s="2113">
        <v>1</v>
      </c>
      <c r="U254" s="2114">
        <v>1</v>
      </c>
      <c r="V254" s="2115">
        <v>4</v>
      </c>
      <c r="W254" s="2114">
        <v>23</v>
      </c>
      <c r="X254" s="2115">
        <v>24</v>
      </c>
      <c r="Y254" s="2114">
        <v>63</v>
      </c>
      <c r="Z254" s="2115">
        <v>77</v>
      </c>
      <c r="AA254" s="2114">
        <v>21</v>
      </c>
      <c r="AB254" s="2115">
        <v>29</v>
      </c>
      <c r="AC254" s="2114">
        <v>2</v>
      </c>
      <c r="AD254" s="2115">
        <v>0</v>
      </c>
      <c r="AE254" s="2114">
        <v>0</v>
      </c>
      <c r="AF254" s="2115">
        <v>1</v>
      </c>
      <c r="AG254" s="2114">
        <v>0</v>
      </c>
      <c r="AH254" s="2115">
        <v>0</v>
      </c>
      <c r="AI254" s="2114">
        <v>0</v>
      </c>
      <c r="AJ254" s="2115">
        <v>0</v>
      </c>
      <c r="AK254" s="2114">
        <v>0</v>
      </c>
      <c r="AL254" s="2115">
        <v>0</v>
      </c>
      <c r="AM254" s="2114">
        <v>0</v>
      </c>
      <c r="AN254" s="2115">
        <v>0</v>
      </c>
      <c r="AO254" s="2140"/>
      <c r="AP254" s="2134"/>
      <c r="AQ254" s="2097"/>
      <c r="AR254" s="2133"/>
      <c r="AS254" s="467">
        <v>22</v>
      </c>
      <c r="AT254" s="2114">
        <v>0</v>
      </c>
      <c r="AU254" s="2118">
        <v>0</v>
      </c>
      <c r="AV254" s="2118">
        <v>0</v>
      </c>
      <c r="AW254" s="2113">
        <v>0</v>
      </c>
      <c r="AX254" s="671" t="str">
        <f t="shared" si="148"/>
        <v/>
      </c>
      <c r="BT254" s="3"/>
      <c r="BU254" s="3"/>
      <c r="BV254" s="4"/>
      <c r="BW254" s="4"/>
      <c r="CA254" s="31" t="str">
        <f t="shared" si="152"/>
        <v/>
      </c>
      <c r="CB254" s="31"/>
      <c r="CC254" s="31" t="str">
        <f t="shared" si="149"/>
        <v/>
      </c>
      <c r="CD254" s="31"/>
      <c r="CE254" s="31" t="str">
        <f t="shared" si="155"/>
        <v/>
      </c>
      <c r="CF254" s="31" t="str">
        <f t="shared" si="156"/>
        <v/>
      </c>
      <c r="CG254" s="31" t="str">
        <f t="shared" si="157"/>
        <v/>
      </c>
      <c r="CH254" s="32"/>
      <c r="CI254" s="32"/>
      <c r="CJ254" s="32"/>
      <c r="CK254" s="32"/>
      <c r="CL254" s="32">
        <f t="shared" si="162"/>
        <v>0</v>
      </c>
      <c r="CM254" s="32">
        <f t="shared" si="162"/>
        <v>0</v>
      </c>
      <c r="CN254" s="32">
        <f t="shared" si="162"/>
        <v>0</v>
      </c>
    </row>
    <row r="255" spans="1:92" ht="16.350000000000001" customHeight="1" x14ac:dyDescent="0.2">
      <c r="A255" s="2912"/>
      <c r="B255" s="3639" t="s">
        <v>266</v>
      </c>
      <c r="C255" s="3639"/>
      <c r="D255" s="2109">
        <f t="shared" si="147"/>
        <v>6</v>
      </c>
      <c r="E255" s="2110">
        <f t="shared" si="163"/>
        <v>5</v>
      </c>
      <c r="F255" s="2111">
        <f t="shared" si="151"/>
        <v>1</v>
      </c>
      <c r="G255" s="2112">
        <v>0</v>
      </c>
      <c r="H255" s="2113">
        <v>0</v>
      </c>
      <c r="I255" s="2114">
        <v>0</v>
      </c>
      <c r="J255" s="2113">
        <v>0</v>
      </c>
      <c r="K255" s="2114">
        <v>0</v>
      </c>
      <c r="L255" s="2113">
        <v>0</v>
      </c>
      <c r="M255" s="2114">
        <v>0</v>
      </c>
      <c r="N255" s="2113">
        <v>0</v>
      </c>
      <c r="O255" s="2114">
        <v>0</v>
      </c>
      <c r="P255" s="2113">
        <v>0</v>
      </c>
      <c r="Q255" s="2114">
        <v>0</v>
      </c>
      <c r="R255" s="2113">
        <v>0</v>
      </c>
      <c r="S255" s="2114">
        <v>0</v>
      </c>
      <c r="T255" s="2113">
        <v>0</v>
      </c>
      <c r="U255" s="2114">
        <v>0</v>
      </c>
      <c r="V255" s="2115">
        <v>0</v>
      </c>
      <c r="W255" s="2114">
        <v>5</v>
      </c>
      <c r="X255" s="2115">
        <v>1</v>
      </c>
      <c r="Y255" s="2114">
        <v>0</v>
      </c>
      <c r="Z255" s="2115">
        <v>0</v>
      </c>
      <c r="AA255" s="2114">
        <v>0</v>
      </c>
      <c r="AB255" s="2115">
        <v>0</v>
      </c>
      <c r="AC255" s="2114">
        <v>0</v>
      </c>
      <c r="AD255" s="2115">
        <v>0</v>
      </c>
      <c r="AE255" s="2114">
        <v>0</v>
      </c>
      <c r="AF255" s="2115">
        <v>0</v>
      </c>
      <c r="AG255" s="2114">
        <v>0</v>
      </c>
      <c r="AH255" s="2115">
        <v>0</v>
      </c>
      <c r="AI255" s="2114">
        <v>0</v>
      </c>
      <c r="AJ255" s="2115">
        <v>0</v>
      </c>
      <c r="AK255" s="2114">
        <v>0</v>
      </c>
      <c r="AL255" s="2115">
        <v>0</v>
      </c>
      <c r="AM255" s="2114">
        <v>0</v>
      </c>
      <c r="AN255" s="2115">
        <v>0</v>
      </c>
      <c r="AO255" s="2140"/>
      <c r="AP255" s="2134"/>
      <c r="AQ255" s="2097"/>
      <c r="AR255" s="2133"/>
      <c r="AS255" s="2133"/>
      <c r="AT255" s="2114">
        <v>0</v>
      </c>
      <c r="AU255" s="2118">
        <v>0</v>
      </c>
      <c r="AV255" s="2118">
        <v>0</v>
      </c>
      <c r="AW255" s="2113">
        <v>0</v>
      </c>
      <c r="AX255" s="671" t="str">
        <f t="shared" si="148"/>
        <v/>
      </c>
      <c r="BT255" s="3"/>
      <c r="BU255" s="3"/>
      <c r="BV255" s="4"/>
      <c r="BW255" s="4"/>
      <c r="CA255" s="31" t="str">
        <f t="shared" si="152"/>
        <v/>
      </c>
      <c r="CB255" s="31"/>
      <c r="CC255" s="31" t="str">
        <f t="shared" si="149"/>
        <v/>
      </c>
      <c r="CD255" s="31"/>
      <c r="CE255" s="31" t="str">
        <f t="shared" si="155"/>
        <v/>
      </c>
      <c r="CF255" s="31" t="str">
        <f t="shared" si="156"/>
        <v/>
      </c>
      <c r="CG255" s="31" t="str">
        <f t="shared" si="157"/>
        <v/>
      </c>
      <c r="CH255" s="32"/>
      <c r="CI255" s="32"/>
      <c r="CJ255" s="32"/>
      <c r="CK255" s="32"/>
      <c r="CL255" s="32">
        <f t="shared" si="162"/>
        <v>0</v>
      </c>
      <c r="CM255" s="32">
        <f t="shared" si="162"/>
        <v>0</v>
      </c>
      <c r="CN255" s="32">
        <f t="shared" si="162"/>
        <v>0</v>
      </c>
    </row>
    <row r="256" spans="1:92" ht="16.350000000000001" customHeight="1" x14ac:dyDescent="0.2">
      <c r="A256" s="2912"/>
      <c r="B256" s="3639" t="s">
        <v>267</v>
      </c>
      <c r="C256" s="3639"/>
      <c r="D256" s="2109">
        <f t="shared" si="147"/>
        <v>6</v>
      </c>
      <c r="E256" s="2110">
        <f t="shared" si="163"/>
        <v>3</v>
      </c>
      <c r="F256" s="2111">
        <f t="shared" si="151"/>
        <v>3</v>
      </c>
      <c r="G256" s="2119">
        <v>0</v>
      </c>
      <c r="H256" s="2120">
        <v>0</v>
      </c>
      <c r="I256" s="2121">
        <v>0</v>
      </c>
      <c r="J256" s="2120">
        <v>0</v>
      </c>
      <c r="K256" s="2121">
        <v>0</v>
      </c>
      <c r="L256" s="2120">
        <v>0</v>
      </c>
      <c r="M256" s="2121">
        <v>0</v>
      </c>
      <c r="N256" s="2120">
        <v>0</v>
      </c>
      <c r="O256" s="2121">
        <v>0</v>
      </c>
      <c r="P256" s="2120">
        <v>0</v>
      </c>
      <c r="Q256" s="2121">
        <v>0</v>
      </c>
      <c r="R256" s="2120">
        <v>0</v>
      </c>
      <c r="S256" s="2121">
        <v>0</v>
      </c>
      <c r="T256" s="2120">
        <v>0</v>
      </c>
      <c r="U256" s="2121">
        <v>0</v>
      </c>
      <c r="V256" s="2122">
        <v>0</v>
      </c>
      <c r="W256" s="2121">
        <v>1</v>
      </c>
      <c r="X256" s="2122">
        <v>1</v>
      </c>
      <c r="Y256" s="2121">
        <v>1</v>
      </c>
      <c r="Z256" s="2122">
        <v>2</v>
      </c>
      <c r="AA256" s="2121">
        <v>1</v>
      </c>
      <c r="AB256" s="2122">
        <v>0</v>
      </c>
      <c r="AC256" s="2121">
        <v>0</v>
      </c>
      <c r="AD256" s="2122">
        <v>0</v>
      </c>
      <c r="AE256" s="2121">
        <v>0</v>
      </c>
      <c r="AF256" s="2122">
        <v>0</v>
      </c>
      <c r="AG256" s="2121">
        <v>0</v>
      </c>
      <c r="AH256" s="2122">
        <v>0</v>
      </c>
      <c r="AI256" s="2121">
        <v>0</v>
      </c>
      <c r="AJ256" s="2122">
        <v>0</v>
      </c>
      <c r="AK256" s="2121">
        <v>0</v>
      </c>
      <c r="AL256" s="2122">
        <v>0</v>
      </c>
      <c r="AM256" s="2121">
        <v>0</v>
      </c>
      <c r="AN256" s="2122">
        <v>0</v>
      </c>
      <c r="AO256" s="2140"/>
      <c r="AP256" s="2134"/>
      <c r="AQ256" s="2097"/>
      <c r="AR256" s="2133"/>
      <c r="AS256" s="2133"/>
      <c r="AT256" s="2121">
        <v>0</v>
      </c>
      <c r="AU256" s="2127">
        <v>0</v>
      </c>
      <c r="AV256" s="2127">
        <v>0</v>
      </c>
      <c r="AW256" s="2120">
        <v>0</v>
      </c>
      <c r="AX256" s="671" t="str">
        <f t="shared" si="148"/>
        <v/>
      </c>
      <c r="BT256" s="3"/>
      <c r="BU256" s="3"/>
      <c r="BV256" s="4"/>
      <c r="BW256" s="4"/>
      <c r="CA256" s="31" t="str">
        <f t="shared" si="152"/>
        <v/>
      </c>
      <c r="CB256" s="31"/>
      <c r="CC256" s="31" t="str">
        <f t="shared" si="149"/>
        <v/>
      </c>
      <c r="CD256" s="31"/>
      <c r="CE256" s="31" t="str">
        <f t="shared" si="155"/>
        <v/>
      </c>
      <c r="CF256" s="31" t="str">
        <f t="shared" si="156"/>
        <v/>
      </c>
      <c r="CG256" s="31" t="str">
        <f t="shared" si="157"/>
        <v/>
      </c>
      <c r="CH256" s="32"/>
      <c r="CI256" s="32"/>
      <c r="CJ256" s="32"/>
      <c r="CK256" s="32"/>
      <c r="CL256" s="32">
        <f t="shared" si="162"/>
        <v>0</v>
      </c>
      <c r="CM256" s="32">
        <f t="shared" si="162"/>
        <v>0</v>
      </c>
      <c r="CN256" s="32">
        <f t="shared" si="162"/>
        <v>0</v>
      </c>
    </row>
    <row r="257" spans="1:92" ht="16.350000000000001" customHeight="1" x14ac:dyDescent="0.2">
      <c r="A257" s="2912"/>
      <c r="B257" s="3640" t="s">
        <v>268</v>
      </c>
      <c r="C257" s="3641"/>
      <c r="D257" s="2109">
        <f t="shared" si="147"/>
        <v>4</v>
      </c>
      <c r="E257" s="2110">
        <f t="shared" si="163"/>
        <v>2</v>
      </c>
      <c r="F257" s="2111">
        <f t="shared" si="151"/>
        <v>2</v>
      </c>
      <c r="G257" s="2119">
        <v>0</v>
      </c>
      <c r="H257" s="2120">
        <v>0</v>
      </c>
      <c r="I257" s="2121">
        <v>0</v>
      </c>
      <c r="J257" s="2120">
        <v>0</v>
      </c>
      <c r="K257" s="2121">
        <v>0</v>
      </c>
      <c r="L257" s="2120">
        <v>0</v>
      </c>
      <c r="M257" s="2121">
        <v>0</v>
      </c>
      <c r="N257" s="2120">
        <v>0</v>
      </c>
      <c r="O257" s="2121">
        <v>0</v>
      </c>
      <c r="P257" s="2120">
        <v>0</v>
      </c>
      <c r="Q257" s="2121">
        <v>0</v>
      </c>
      <c r="R257" s="2120">
        <v>0</v>
      </c>
      <c r="S257" s="2121">
        <v>0</v>
      </c>
      <c r="T257" s="2120">
        <v>0</v>
      </c>
      <c r="U257" s="2121">
        <v>0</v>
      </c>
      <c r="V257" s="2122">
        <v>0</v>
      </c>
      <c r="W257" s="2121">
        <v>0</v>
      </c>
      <c r="X257" s="2122">
        <v>0</v>
      </c>
      <c r="Y257" s="2121">
        <v>2</v>
      </c>
      <c r="Z257" s="2122">
        <v>2</v>
      </c>
      <c r="AA257" s="2121">
        <v>0</v>
      </c>
      <c r="AB257" s="2122">
        <v>0</v>
      </c>
      <c r="AC257" s="2121">
        <v>0</v>
      </c>
      <c r="AD257" s="2122">
        <v>0</v>
      </c>
      <c r="AE257" s="2121">
        <v>0</v>
      </c>
      <c r="AF257" s="2122">
        <v>0</v>
      </c>
      <c r="AG257" s="2121">
        <v>0</v>
      </c>
      <c r="AH257" s="2122">
        <v>0</v>
      </c>
      <c r="AI257" s="2121">
        <v>0</v>
      </c>
      <c r="AJ257" s="2122">
        <v>0</v>
      </c>
      <c r="AK257" s="2121">
        <v>0</v>
      </c>
      <c r="AL257" s="2122">
        <v>0</v>
      </c>
      <c r="AM257" s="2121">
        <v>0</v>
      </c>
      <c r="AN257" s="2122">
        <v>0</v>
      </c>
      <c r="AO257" s="2140"/>
      <c r="AP257" s="2134"/>
      <c r="AQ257" s="2097"/>
      <c r="AR257" s="2135"/>
      <c r="AS257" s="2126"/>
      <c r="AT257" s="2121">
        <v>0</v>
      </c>
      <c r="AU257" s="2127">
        <v>0</v>
      </c>
      <c r="AV257" s="2127">
        <v>0</v>
      </c>
      <c r="AW257" s="2120">
        <v>0</v>
      </c>
      <c r="AX257" s="671" t="str">
        <f t="shared" si="148"/>
        <v/>
      </c>
      <c r="BT257" s="3"/>
      <c r="BU257" s="3"/>
      <c r="BV257" s="4"/>
      <c r="BW257" s="4"/>
      <c r="CA257" s="31" t="str">
        <f t="shared" si="152"/>
        <v/>
      </c>
      <c r="CB257" s="31"/>
      <c r="CC257" s="31" t="str">
        <f t="shared" si="149"/>
        <v/>
      </c>
      <c r="CD257" s="31"/>
      <c r="CE257" s="31" t="str">
        <f t="shared" si="155"/>
        <v/>
      </c>
      <c r="CF257" s="31" t="str">
        <f t="shared" si="156"/>
        <v/>
      </c>
      <c r="CG257" s="31" t="str">
        <f t="shared" si="157"/>
        <v/>
      </c>
      <c r="CH257" s="32"/>
      <c r="CI257" s="32"/>
      <c r="CJ257" s="32"/>
      <c r="CK257" s="32"/>
      <c r="CL257" s="32">
        <f t="shared" si="162"/>
        <v>0</v>
      </c>
      <c r="CM257" s="32">
        <f t="shared" si="162"/>
        <v>0</v>
      </c>
      <c r="CN257" s="32">
        <f t="shared" si="162"/>
        <v>0</v>
      </c>
    </row>
    <row r="258" spans="1:92" ht="16.350000000000001" customHeight="1" x14ac:dyDescent="0.2">
      <c r="A258" s="3537"/>
      <c r="B258" s="3555" t="s">
        <v>269</v>
      </c>
      <c r="C258" s="3555"/>
      <c r="D258" s="2128">
        <f t="shared" si="147"/>
        <v>2</v>
      </c>
      <c r="E258" s="2129">
        <f t="shared" si="163"/>
        <v>1</v>
      </c>
      <c r="F258" s="2129">
        <f t="shared" si="151"/>
        <v>1</v>
      </c>
      <c r="G258" s="2102">
        <v>0</v>
      </c>
      <c r="H258" s="2103">
        <v>0</v>
      </c>
      <c r="I258" s="2104">
        <v>0</v>
      </c>
      <c r="J258" s="2103">
        <v>0</v>
      </c>
      <c r="K258" s="2104">
        <v>0</v>
      </c>
      <c r="L258" s="2103">
        <v>0</v>
      </c>
      <c r="M258" s="2104">
        <v>0</v>
      </c>
      <c r="N258" s="2103">
        <v>0</v>
      </c>
      <c r="O258" s="2104">
        <v>0</v>
      </c>
      <c r="P258" s="2103">
        <v>0</v>
      </c>
      <c r="Q258" s="2104">
        <v>0</v>
      </c>
      <c r="R258" s="2103">
        <v>0</v>
      </c>
      <c r="S258" s="2104">
        <v>0</v>
      </c>
      <c r="T258" s="2103">
        <v>0</v>
      </c>
      <c r="U258" s="2104">
        <v>0</v>
      </c>
      <c r="V258" s="2105">
        <v>0</v>
      </c>
      <c r="W258" s="2104">
        <v>0</v>
      </c>
      <c r="X258" s="2105">
        <v>0</v>
      </c>
      <c r="Y258" s="2104">
        <v>0</v>
      </c>
      <c r="Z258" s="2105">
        <v>1</v>
      </c>
      <c r="AA258" s="2104">
        <v>1</v>
      </c>
      <c r="AB258" s="2105">
        <v>0</v>
      </c>
      <c r="AC258" s="2104">
        <v>0</v>
      </c>
      <c r="AD258" s="2105">
        <v>0</v>
      </c>
      <c r="AE258" s="2104">
        <v>0</v>
      </c>
      <c r="AF258" s="2105">
        <v>0</v>
      </c>
      <c r="AG258" s="2104">
        <v>0</v>
      </c>
      <c r="AH258" s="2105">
        <v>0</v>
      </c>
      <c r="AI258" s="2104">
        <v>0</v>
      </c>
      <c r="AJ258" s="2105">
        <v>0</v>
      </c>
      <c r="AK258" s="2104">
        <v>0</v>
      </c>
      <c r="AL258" s="2105">
        <v>0</v>
      </c>
      <c r="AM258" s="2104">
        <v>0</v>
      </c>
      <c r="AN258" s="2105">
        <v>0</v>
      </c>
      <c r="AO258" s="2141"/>
      <c r="AP258" s="2132"/>
      <c r="AQ258" s="2131"/>
      <c r="AR258" s="2136"/>
      <c r="AS258" s="2132"/>
      <c r="AT258" s="2104">
        <v>0</v>
      </c>
      <c r="AU258" s="2108">
        <v>0</v>
      </c>
      <c r="AV258" s="2108">
        <v>0</v>
      </c>
      <c r="AW258" s="2103">
        <v>0</v>
      </c>
      <c r="AX258" s="671" t="str">
        <f t="shared" si="148"/>
        <v/>
      </c>
      <c r="BT258" s="3"/>
      <c r="BU258" s="3"/>
      <c r="BV258" s="4"/>
      <c r="BW258" s="4"/>
      <c r="CA258" s="31" t="str">
        <f t="shared" si="152"/>
        <v/>
      </c>
      <c r="CB258" s="31"/>
      <c r="CC258" s="31" t="str">
        <f t="shared" si="149"/>
        <v/>
      </c>
      <c r="CD258" s="31"/>
      <c r="CE258" s="31" t="str">
        <f t="shared" si="155"/>
        <v/>
      </c>
      <c r="CF258" s="31" t="str">
        <f t="shared" si="156"/>
        <v/>
      </c>
      <c r="CG258" s="31" t="str">
        <f t="shared" si="157"/>
        <v/>
      </c>
      <c r="CH258" s="32"/>
      <c r="CI258" s="32"/>
      <c r="CJ258" s="32"/>
      <c r="CK258" s="32"/>
      <c r="CL258" s="32">
        <f t="shared" si="162"/>
        <v>0</v>
      </c>
      <c r="CM258" s="32">
        <f t="shared" si="162"/>
        <v>0</v>
      </c>
      <c r="CN258" s="32">
        <f t="shared" si="162"/>
        <v>0</v>
      </c>
    </row>
    <row r="259" spans="1:92" ht="16.350000000000001" customHeight="1" x14ac:dyDescent="0.2">
      <c r="A259" s="3466" t="s">
        <v>273</v>
      </c>
      <c r="B259" s="3184" t="s">
        <v>264</v>
      </c>
      <c r="C259" s="3184"/>
      <c r="D259" s="1050">
        <f t="shared" si="147"/>
        <v>0</v>
      </c>
      <c r="E259" s="485">
        <f t="shared" si="163"/>
        <v>0</v>
      </c>
      <c r="F259" s="466">
        <f t="shared" si="151"/>
        <v>0</v>
      </c>
      <c r="G259" s="467"/>
      <c r="H259" s="468"/>
      <c r="I259" s="469"/>
      <c r="J259" s="468"/>
      <c r="K259" s="469"/>
      <c r="L259" s="468"/>
      <c r="M259" s="469"/>
      <c r="N259" s="468"/>
      <c r="O259" s="469"/>
      <c r="P259" s="468"/>
      <c r="Q259" s="469"/>
      <c r="R259" s="468"/>
      <c r="S259" s="469"/>
      <c r="T259" s="468"/>
      <c r="U259" s="469"/>
      <c r="V259" s="470"/>
      <c r="W259" s="469"/>
      <c r="X259" s="470"/>
      <c r="Y259" s="469"/>
      <c r="Z259" s="470"/>
      <c r="AA259" s="469"/>
      <c r="AB259" s="470"/>
      <c r="AC259" s="469"/>
      <c r="AD259" s="470"/>
      <c r="AE259" s="469"/>
      <c r="AF259" s="470"/>
      <c r="AG259" s="469"/>
      <c r="AH259" s="2518"/>
      <c r="AI259" s="2517"/>
      <c r="AJ259" s="2518"/>
      <c r="AK259" s="2517"/>
      <c r="AL259" s="2518"/>
      <c r="AM259" s="2517"/>
      <c r="AN259" s="2518"/>
      <c r="AO259" s="1064"/>
      <c r="AP259" s="499"/>
      <c r="AQ259" s="1060"/>
      <c r="AR259" s="473"/>
      <c r="AS259" s="1060"/>
      <c r="AT259" s="469"/>
      <c r="AU259" s="473"/>
      <c r="AV259" s="473"/>
      <c r="AW259" s="468"/>
      <c r="AX259" s="671" t="str">
        <f t="shared" si="148"/>
        <v/>
      </c>
      <c r="BT259" s="3"/>
      <c r="BU259" s="3"/>
      <c r="BV259" s="4"/>
      <c r="BW259" s="4"/>
      <c r="CA259" s="31" t="str">
        <f t="shared" si="152"/>
        <v/>
      </c>
      <c r="CB259" s="31" t="str">
        <f t="shared" si="153"/>
        <v/>
      </c>
      <c r="CC259" s="31" t="str">
        <f t="shared" si="149"/>
        <v/>
      </c>
      <c r="CD259" s="31"/>
      <c r="CE259" s="31" t="str">
        <f t="shared" si="155"/>
        <v/>
      </c>
      <c r="CF259" s="31" t="str">
        <f t="shared" si="156"/>
        <v/>
      </c>
      <c r="CG259" s="31" t="str">
        <f t="shared" si="157"/>
        <v/>
      </c>
      <c r="CH259" s="32"/>
      <c r="CI259" s="32">
        <f t="shared" si="159"/>
        <v>0</v>
      </c>
      <c r="CJ259" s="32">
        <f t="shared" si="160"/>
        <v>0</v>
      </c>
      <c r="CK259" s="32"/>
      <c r="CL259" s="32">
        <f t="shared" si="162"/>
        <v>0</v>
      </c>
      <c r="CM259" s="32">
        <f t="shared" si="162"/>
        <v>0</v>
      </c>
      <c r="CN259" s="32">
        <f t="shared" si="162"/>
        <v>0</v>
      </c>
    </row>
    <row r="260" spans="1:92" ht="16.350000000000001" customHeight="1" x14ac:dyDescent="0.2">
      <c r="A260" s="2971"/>
      <c r="B260" s="3639" t="s">
        <v>265</v>
      </c>
      <c r="C260" s="3639"/>
      <c r="D260" s="2109">
        <f t="shared" si="147"/>
        <v>0</v>
      </c>
      <c r="E260" s="2110">
        <f t="shared" si="163"/>
        <v>0</v>
      </c>
      <c r="F260" s="2111">
        <f t="shared" si="151"/>
        <v>0</v>
      </c>
      <c r="G260" s="2112"/>
      <c r="H260" s="2113"/>
      <c r="I260" s="2114"/>
      <c r="J260" s="2113"/>
      <c r="K260" s="2114"/>
      <c r="L260" s="2113"/>
      <c r="M260" s="2114"/>
      <c r="N260" s="2113"/>
      <c r="O260" s="2114"/>
      <c r="P260" s="2113"/>
      <c r="Q260" s="2114"/>
      <c r="R260" s="2113"/>
      <c r="S260" s="2114"/>
      <c r="T260" s="2113"/>
      <c r="U260" s="2114"/>
      <c r="V260" s="2115"/>
      <c r="W260" s="2114"/>
      <c r="X260" s="2115"/>
      <c r="Y260" s="2114"/>
      <c r="Z260" s="2115"/>
      <c r="AA260" s="2114"/>
      <c r="AB260" s="2115"/>
      <c r="AC260" s="2114"/>
      <c r="AD260" s="2115"/>
      <c r="AE260" s="2114"/>
      <c r="AF260" s="2115"/>
      <c r="AG260" s="2114"/>
      <c r="AH260" s="2115"/>
      <c r="AI260" s="2114"/>
      <c r="AJ260" s="2115"/>
      <c r="AK260" s="2114"/>
      <c r="AL260" s="2115"/>
      <c r="AM260" s="2114"/>
      <c r="AN260" s="2115"/>
      <c r="AO260" s="2142"/>
      <c r="AP260" s="2098"/>
      <c r="AQ260" s="2097"/>
      <c r="AR260" s="2133"/>
      <c r="AS260" s="467"/>
      <c r="AT260" s="2114"/>
      <c r="AU260" s="2118"/>
      <c r="AV260" s="2118"/>
      <c r="AW260" s="2113"/>
      <c r="AX260" s="671" t="str">
        <f t="shared" si="148"/>
        <v/>
      </c>
      <c r="BT260" s="3"/>
      <c r="BU260" s="3"/>
      <c r="BV260" s="4"/>
      <c r="BW260" s="4"/>
      <c r="CA260" s="31" t="str">
        <f t="shared" si="152"/>
        <v/>
      </c>
      <c r="CB260" s="31"/>
      <c r="CC260" s="31" t="str">
        <f t="shared" si="149"/>
        <v/>
      </c>
      <c r="CD260" s="31"/>
      <c r="CE260" s="31" t="str">
        <f t="shared" si="155"/>
        <v/>
      </c>
      <c r="CF260" s="31" t="str">
        <f t="shared" si="156"/>
        <v/>
      </c>
      <c r="CG260" s="31" t="str">
        <f t="shared" si="157"/>
        <v/>
      </c>
      <c r="CH260" s="32"/>
      <c r="CI260" s="32"/>
      <c r="CJ260" s="32"/>
      <c r="CK260" s="32"/>
      <c r="CL260" s="32">
        <f t="shared" si="162"/>
        <v>0</v>
      </c>
      <c r="CM260" s="32">
        <f t="shared" si="162"/>
        <v>0</v>
      </c>
      <c r="CN260" s="32">
        <f t="shared" si="162"/>
        <v>0</v>
      </c>
    </row>
    <row r="261" spans="1:92" ht="16.350000000000001" customHeight="1" x14ac:dyDescent="0.2">
      <c r="A261" s="2971"/>
      <c r="B261" s="3639" t="s">
        <v>266</v>
      </c>
      <c r="C261" s="3639"/>
      <c r="D261" s="2109">
        <f t="shared" si="147"/>
        <v>0</v>
      </c>
      <c r="E261" s="2110">
        <f t="shared" si="163"/>
        <v>0</v>
      </c>
      <c r="F261" s="2111">
        <f t="shared" si="151"/>
        <v>0</v>
      </c>
      <c r="G261" s="2112"/>
      <c r="H261" s="2113"/>
      <c r="I261" s="2114"/>
      <c r="J261" s="2113"/>
      <c r="K261" s="2114"/>
      <c r="L261" s="2113"/>
      <c r="M261" s="2114"/>
      <c r="N261" s="2113"/>
      <c r="O261" s="2114"/>
      <c r="P261" s="2113"/>
      <c r="Q261" s="2114"/>
      <c r="R261" s="2113"/>
      <c r="S261" s="2114"/>
      <c r="T261" s="2113"/>
      <c r="U261" s="2114"/>
      <c r="V261" s="2115"/>
      <c r="W261" s="2114"/>
      <c r="X261" s="2115"/>
      <c r="Y261" s="2114"/>
      <c r="Z261" s="2115"/>
      <c r="AA261" s="2114"/>
      <c r="AB261" s="2115"/>
      <c r="AC261" s="2114"/>
      <c r="AD261" s="2115"/>
      <c r="AE261" s="2114"/>
      <c r="AF261" s="2115"/>
      <c r="AG261" s="2114"/>
      <c r="AH261" s="2115"/>
      <c r="AI261" s="2114"/>
      <c r="AJ261" s="2115"/>
      <c r="AK261" s="2114"/>
      <c r="AL261" s="2115"/>
      <c r="AM261" s="2114"/>
      <c r="AN261" s="2115"/>
      <c r="AO261" s="2142"/>
      <c r="AP261" s="2098"/>
      <c r="AQ261" s="2097"/>
      <c r="AR261" s="2133"/>
      <c r="AS261" s="2133"/>
      <c r="AT261" s="2114"/>
      <c r="AU261" s="2118"/>
      <c r="AV261" s="2118"/>
      <c r="AW261" s="2113"/>
      <c r="AX261" s="671" t="str">
        <f t="shared" si="148"/>
        <v/>
      </c>
      <c r="BT261" s="3"/>
      <c r="BU261" s="3"/>
      <c r="BV261" s="4"/>
      <c r="BW261" s="4"/>
      <c r="CA261" s="31" t="str">
        <f t="shared" si="152"/>
        <v/>
      </c>
      <c r="CB261" s="31"/>
      <c r="CC261" s="31" t="str">
        <f t="shared" si="149"/>
        <v/>
      </c>
      <c r="CD261" s="31"/>
      <c r="CE261" s="31" t="str">
        <f t="shared" si="155"/>
        <v/>
      </c>
      <c r="CF261" s="31" t="str">
        <f t="shared" si="156"/>
        <v/>
      </c>
      <c r="CG261" s="31" t="str">
        <f t="shared" si="157"/>
        <v/>
      </c>
      <c r="CH261" s="32"/>
      <c r="CI261" s="32"/>
      <c r="CJ261" s="32"/>
      <c r="CK261" s="32"/>
      <c r="CL261" s="32">
        <f t="shared" si="162"/>
        <v>0</v>
      </c>
      <c r="CM261" s="32">
        <f t="shared" si="162"/>
        <v>0</v>
      </c>
      <c r="CN261" s="32">
        <f t="shared" si="162"/>
        <v>0</v>
      </c>
    </row>
    <row r="262" spans="1:92" ht="16.350000000000001" customHeight="1" x14ac:dyDescent="0.2">
      <c r="A262" s="2971"/>
      <c r="B262" s="3639" t="s">
        <v>267</v>
      </c>
      <c r="C262" s="3639"/>
      <c r="D262" s="2109">
        <f t="shared" si="147"/>
        <v>0</v>
      </c>
      <c r="E262" s="2110">
        <f t="shared" si="163"/>
        <v>0</v>
      </c>
      <c r="F262" s="2111">
        <f t="shared" si="151"/>
        <v>0</v>
      </c>
      <c r="G262" s="2119"/>
      <c r="H262" s="2120"/>
      <c r="I262" s="2121"/>
      <c r="J262" s="2120"/>
      <c r="K262" s="2121"/>
      <c r="L262" s="2120"/>
      <c r="M262" s="2121"/>
      <c r="N262" s="2120"/>
      <c r="O262" s="2121"/>
      <c r="P262" s="2120"/>
      <c r="Q262" s="2121"/>
      <c r="R262" s="2120"/>
      <c r="S262" s="2121"/>
      <c r="T262" s="2120"/>
      <c r="U262" s="2121"/>
      <c r="V262" s="2122"/>
      <c r="W262" s="2121"/>
      <c r="X262" s="2122"/>
      <c r="Y262" s="2114"/>
      <c r="Z262" s="2115"/>
      <c r="AA262" s="2114"/>
      <c r="AB262" s="2115"/>
      <c r="AC262" s="2114"/>
      <c r="AD262" s="2115"/>
      <c r="AE262" s="2114"/>
      <c r="AF262" s="2115"/>
      <c r="AG262" s="2114"/>
      <c r="AH262" s="2115"/>
      <c r="AI262" s="2114"/>
      <c r="AJ262" s="2115"/>
      <c r="AK262" s="2114"/>
      <c r="AL262" s="2115"/>
      <c r="AM262" s="2114"/>
      <c r="AN262" s="2115"/>
      <c r="AO262" s="2142"/>
      <c r="AP262" s="2098"/>
      <c r="AQ262" s="2097"/>
      <c r="AR262" s="2133"/>
      <c r="AS262" s="2133"/>
      <c r="AT262" s="2114"/>
      <c r="AU262" s="2118"/>
      <c r="AV262" s="2118"/>
      <c r="AW262" s="2113"/>
      <c r="AX262" s="671" t="str">
        <f t="shared" si="148"/>
        <v/>
      </c>
      <c r="BT262" s="3"/>
      <c r="BU262" s="3"/>
      <c r="BV262" s="4"/>
      <c r="BW262" s="4"/>
      <c r="CA262" s="31" t="str">
        <f t="shared" si="152"/>
        <v/>
      </c>
      <c r="CB262" s="31"/>
      <c r="CC262" s="31" t="str">
        <f t="shared" si="149"/>
        <v/>
      </c>
      <c r="CD262" s="31"/>
      <c r="CE262" s="31" t="str">
        <f t="shared" si="155"/>
        <v/>
      </c>
      <c r="CF262" s="31" t="str">
        <f t="shared" si="156"/>
        <v/>
      </c>
      <c r="CG262" s="31" t="str">
        <f t="shared" si="157"/>
        <v/>
      </c>
      <c r="CH262" s="32"/>
      <c r="CI262" s="32"/>
      <c r="CJ262" s="32"/>
      <c r="CK262" s="32"/>
      <c r="CL262" s="32">
        <f t="shared" si="162"/>
        <v>0</v>
      </c>
      <c r="CM262" s="32">
        <f t="shared" si="162"/>
        <v>0</v>
      </c>
      <c r="CN262" s="32">
        <f t="shared" si="162"/>
        <v>0</v>
      </c>
    </row>
    <row r="263" spans="1:92" ht="16.350000000000001" customHeight="1" x14ac:dyDescent="0.2">
      <c r="A263" s="2971"/>
      <c r="B263" s="3640" t="s">
        <v>268</v>
      </c>
      <c r="C263" s="3641"/>
      <c r="D263" s="2109">
        <f t="shared" si="147"/>
        <v>0</v>
      </c>
      <c r="E263" s="2110">
        <f t="shared" si="163"/>
        <v>0</v>
      </c>
      <c r="F263" s="2111">
        <f t="shared" si="151"/>
        <v>0</v>
      </c>
      <c r="G263" s="2119"/>
      <c r="H263" s="2120"/>
      <c r="I263" s="2121"/>
      <c r="J263" s="2120"/>
      <c r="K263" s="2121"/>
      <c r="L263" s="2120"/>
      <c r="M263" s="2121"/>
      <c r="N263" s="2120"/>
      <c r="O263" s="2121"/>
      <c r="P263" s="2120"/>
      <c r="Q263" s="2121"/>
      <c r="R263" s="2120"/>
      <c r="S263" s="2121"/>
      <c r="T263" s="2120"/>
      <c r="U263" s="2121"/>
      <c r="V263" s="2122"/>
      <c r="W263" s="2121"/>
      <c r="X263" s="2122"/>
      <c r="Y263" s="2114"/>
      <c r="Z263" s="2115"/>
      <c r="AA263" s="2114"/>
      <c r="AB263" s="2115"/>
      <c r="AC263" s="2114"/>
      <c r="AD263" s="2115"/>
      <c r="AE263" s="2114"/>
      <c r="AF263" s="2115"/>
      <c r="AG263" s="2114"/>
      <c r="AH263" s="2115"/>
      <c r="AI263" s="2114"/>
      <c r="AJ263" s="2115"/>
      <c r="AK263" s="2114"/>
      <c r="AL263" s="2115"/>
      <c r="AM263" s="2114"/>
      <c r="AN263" s="2115"/>
      <c r="AO263" s="2142"/>
      <c r="AP263" s="2098"/>
      <c r="AQ263" s="2097"/>
      <c r="AR263" s="2133"/>
      <c r="AS263" s="2126"/>
      <c r="AT263" s="2114"/>
      <c r="AU263" s="2118"/>
      <c r="AV263" s="2118"/>
      <c r="AW263" s="2113"/>
      <c r="AX263" s="671" t="str">
        <f t="shared" si="148"/>
        <v/>
      </c>
      <c r="BT263" s="3"/>
      <c r="BU263" s="3"/>
      <c r="BV263" s="4"/>
      <c r="BW263" s="4"/>
      <c r="CA263" s="31" t="str">
        <f t="shared" si="152"/>
        <v/>
      </c>
      <c r="CB263" s="31"/>
      <c r="CC263" s="31" t="str">
        <f t="shared" si="149"/>
        <v/>
      </c>
      <c r="CD263" s="31"/>
      <c r="CE263" s="31" t="str">
        <f t="shared" si="155"/>
        <v/>
      </c>
      <c r="CF263" s="31" t="str">
        <f t="shared" si="156"/>
        <v/>
      </c>
      <c r="CG263" s="31" t="str">
        <f t="shared" si="157"/>
        <v/>
      </c>
      <c r="CH263" s="32"/>
      <c r="CI263" s="32"/>
      <c r="CJ263" s="32"/>
      <c r="CK263" s="32"/>
      <c r="CL263" s="32">
        <f t="shared" si="162"/>
        <v>0</v>
      </c>
      <c r="CM263" s="32">
        <f t="shared" si="162"/>
        <v>0</v>
      </c>
      <c r="CN263" s="32">
        <f t="shared" si="162"/>
        <v>0</v>
      </c>
    </row>
    <row r="264" spans="1:92" ht="16.350000000000001" customHeight="1" x14ac:dyDescent="0.2">
      <c r="A264" s="3646"/>
      <c r="B264" s="3555" t="s">
        <v>269</v>
      </c>
      <c r="C264" s="3555"/>
      <c r="D264" s="1978">
        <f t="shared" si="147"/>
        <v>0</v>
      </c>
      <c r="E264" s="1979">
        <f t="shared" si="163"/>
        <v>0</v>
      </c>
      <c r="F264" s="2840">
        <f t="shared" si="151"/>
        <v>0</v>
      </c>
      <c r="G264" s="2102"/>
      <c r="H264" s="2103"/>
      <c r="I264" s="2104"/>
      <c r="J264" s="2103"/>
      <c r="K264" s="2104"/>
      <c r="L264" s="2103"/>
      <c r="M264" s="2104"/>
      <c r="N264" s="2103"/>
      <c r="O264" s="2104"/>
      <c r="P264" s="2103"/>
      <c r="Q264" s="2104"/>
      <c r="R264" s="2103"/>
      <c r="S264" s="2104"/>
      <c r="T264" s="2103"/>
      <c r="U264" s="2104"/>
      <c r="V264" s="2105"/>
      <c r="W264" s="2104"/>
      <c r="X264" s="2105"/>
      <c r="Y264" s="2104"/>
      <c r="Z264" s="2105"/>
      <c r="AA264" s="2104"/>
      <c r="AB264" s="2105"/>
      <c r="AC264" s="2841"/>
      <c r="AD264" s="2842"/>
      <c r="AE264" s="2841"/>
      <c r="AF264" s="2842"/>
      <c r="AG264" s="2841"/>
      <c r="AH264" s="2842"/>
      <c r="AI264" s="2841"/>
      <c r="AJ264" s="2842"/>
      <c r="AK264" s="2841"/>
      <c r="AL264" s="2842"/>
      <c r="AM264" s="2841"/>
      <c r="AN264" s="2842"/>
      <c r="AO264" s="2143"/>
      <c r="AP264" s="2144"/>
      <c r="AQ264" s="1980"/>
      <c r="AR264" s="2145"/>
      <c r="AS264" s="2132"/>
      <c r="AT264" s="2841"/>
      <c r="AU264" s="2146"/>
      <c r="AV264" s="2146"/>
      <c r="AW264" s="2147"/>
      <c r="AX264" s="671" t="str">
        <f t="shared" si="148"/>
        <v/>
      </c>
      <c r="BT264" s="3"/>
      <c r="BU264" s="3"/>
      <c r="BV264" s="4"/>
      <c r="BW264" s="4"/>
      <c r="CA264" s="31" t="str">
        <f t="shared" si="152"/>
        <v/>
      </c>
      <c r="CB264" s="31"/>
      <c r="CC264" s="31" t="str">
        <f t="shared" si="149"/>
        <v/>
      </c>
      <c r="CD264" s="31"/>
      <c r="CE264" s="31" t="str">
        <f t="shared" si="155"/>
        <v/>
      </c>
      <c r="CF264" s="31" t="str">
        <f t="shared" si="156"/>
        <v/>
      </c>
      <c r="CG264" s="31" t="str">
        <f t="shared" si="157"/>
        <v/>
      </c>
      <c r="CH264" s="32"/>
      <c r="CI264" s="32"/>
      <c r="CJ264" s="32"/>
      <c r="CK264" s="32"/>
      <c r="CL264" s="32">
        <f t="shared" si="162"/>
        <v>0</v>
      </c>
      <c r="CM264" s="32">
        <f t="shared" si="162"/>
        <v>0</v>
      </c>
      <c r="CN264" s="32">
        <f t="shared" si="162"/>
        <v>0</v>
      </c>
    </row>
    <row r="265" spans="1:92" ht="16.350000000000001" customHeight="1" x14ac:dyDescent="0.2">
      <c r="A265" s="3342" t="s">
        <v>104</v>
      </c>
      <c r="B265" s="3184" t="s">
        <v>264</v>
      </c>
      <c r="C265" s="3184"/>
      <c r="D265" s="400">
        <f t="shared" si="147"/>
        <v>33</v>
      </c>
      <c r="E265" s="465">
        <f t="shared" si="163"/>
        <v>11</v>
      </c>
      <c r="F265" s="466">
        <f t="shared" si="151"/>
        <v>22</v>
      </c>
      <c r="G265" s="467">
        <v>0</v>
      </c>
      <c r="H265" s="468">
        <v>0</v>
      </c>
      <c r="I265" s="469">
        <v>0</v>
      </c>
      <c r="J265" s="468">
        <v>0</v>
      </c>
      <c r="K265" s="469">
        <v>0</v>
      </c>
      <c r="L265" s="468">
        <v>0</v>
      </c>
      <c r="M265" s="469">
        <v>0</v>
      </c>
      <c r="N265" s="468">
        <v>0</v>
      </c>
      <c r="O265" s="469">
        <v>0</v>
      </c>
      <c r="P265" s="468">
        <v>0</v>
      </c>
      <c r="Q265" s="469">
        <v>0</v>
      </c>
      <c r="R265" s="468">
        <v>0</v>
      </c>
      <c r="S265" s="469">
        <v>0</v>
      </c>
      <c r="T265" s="468">
        <v>0</v>
      </c>
      <c r="U265" s="469">
        <v>0</v>
      </c>
      <c r="V265" s="470">
        <v>0</v>
      </c>
      <c r="W265" s="469">
        <v>1</v>
      </c>
      <c r="X265" s="470">
        <v>0</v>
      </c>
      <c r="Y265" s="469">
        <v>1</v>
      </c>
      <c r="Z265" s="470">
        <v>1</v>
      </c>
      <c r="AA265" s="469">
        <v>1</v>
      </c>
      <c r="AB265" s="470">
        <v>2</v>
      </c>
      <c r="AC265" s="469">
        <v>0</v>
      </c>
      <c r="AD265" s="470">
        <v>5</v>
      </c>
      <c r="AE265" s="469">
        <v>0</v>
      </c>
      <c r="AF265" s="470">
        <v>6</v>
      </c>
      <c r="AG265" s="469">
        <v>5</v>
      </c>
      <c r="AH265" s="470">
        <v>5</v>
      </c>
      <c r="AI265" s="469">
        <v>0</v>
      </c>
      <c r="AJ265" s="470">
        <v>2</v>
      </c>
      <c r="AK265" s="469">
        <v>1</v>
      </c>
      <c r="AL265" s="470">
        <v>1</v>
      </c>
      <c r="AM265" s="469">
        <v>2</v>
      </c>
      <c r="AN265" s="470">
        <v>0</v>
      </c>
      <c r="AO265" s="471">
        <v>4</v>
      </c>
      <c r="AP265" s="472">
        <v>0</v>
      </c>
      <c r="AQ265" s="467">
        <v>9</v>
      </c>
      <c r="AR265" s="473">
        <v>9</v>
      </c>
      <c r="AS265" s="1060">
        <v>9</v>
      </c>
      <c r="AT265" s="469"/>
      <c r="AU265" s="473">
        <v>0</v>
      </c>
      <c r="AV265" s="473">
        <v>0</v>
      </c>
      <c r="AW265" s="468">
        <v>0</v>
      </c>
      <c r="AX265" s="671" t="str">
        <f t="shared" si="148"/>
        <v/>
      </c>
      <c r="BT265" s="3"/>
      <c r="BU265" s="3"/>
      <c r="BV265" s="4"/>
      <c r="BW265" s="4"/>
      <c r="CA265" s="31" t="str">
        <f t="shared" si="152"/>
        <v/>
      </c>
      <c r="CB265" s="31" t="str">
        <f t="shared" si="153"/>
        <v/>
      </c>
      <c r="CC265" s="31" t="str">
        <f t="shared" si="149"/>
        <v/>
      </c>
      <c r="CD265" s="31" t="str">
        <f t="shared" si="154"/>
        <v/>
      </c>
      <c r="CE265" s="31" t="str">
        <f t="shared" si="155"/>
        <v/>
      </c>
      <c r="CF265" s="31" t="str">
        <f t="shared" si="156"/>
        <v/>
      </c>
      <c r="CG265" s="31" t="str">
        <f t="shared" si="157"/>
        <v/>
      </c>
      <c r="CH265" s="32">
        <f t="shared" si="158"/>
        <v>0</v>
      </c>
      <c r="CI265" s="32">
        <f t="shared" si="159"/>
        <v>0</v>
      </c>
      <c r="CJ265" s="32">
        <f t="shared" si="160"/>
        <v>0</v>
      </c>
      <c r="CK265" s="32">
        <f t="shared" si="161"/>
        <v>0</v>
      </c>
      <c r="CL265" s="32">
        <f t="shared" si="162"/>
        <v>0</v>
      </c>
      <c r="CM265" s="32">
        <f t="shared" si="162"/>
        <v>0</v>
      </c>
      <c r="CN265" s="32">
        <f t="shared" si="162"/>
        <v>0</v>
      </c>
    </row>
    <row r="266" spans="1:92" ht="16.350000000000001" customHeight="1" x14ac:dyDescent="0.2">
      <c r="A266" s="2912"/>
      <c r="B266" s="3639" t="s">
        <v>265</v>
      </c>
      <c r="C266" s="3639"/>
      <c r="D266" s="2109">
        <f t="shared" si="147"/>
        <v>97</v>
      </c>
      <c r="E266" s="2110">
        <f t="shared" si="163"/>
        <v>26</v>
      </c>
      <c r="F266" s="2111">
        <f t="shared" si="151"/>
        <v>71</v>
      </c>
      <c r="G266" s="2112">
        <v>0</v>
      </c>
      <c r="H266" s="2113">
        <v>0</v>
      </c>
      <c r="I266" s="2114">
        <v>0</v>
      </c>
      <c r="J266" s="2113">
        <v>0</v>
      </c>
      <c r="K266" s="2114">
        <v>0</v>
      </c>
      <c r="L266" s="2113">
        <v>0</v>
      </c>
      <c r="M266" s="2114">
        <v>0</v>
      </c>
      <c r="N266" s="2113">
        <v>0</v>
      </c>
      <c r="O266" s="2114">
        <v>0</v>
      </c>
      <c r="P266" s="2113">
        <v>0</v>
      </c>
      <c r="Q266" s="2114">
        <v>0</v>
      </c>
      <c r="R266" s="2113">
        <v>0</v>
      </c>
      <c r="S266" s="2114">
        <v>0</v>
      </c>
      <c r="T266" s="2113">
        <v>0</v>
      </c>
      <c r="U266" s="2114">
        <v>0</v>
      </c>
      <c r="V266" s="2115">
        <v>0</v>
      </c>
      <c r="W266" s="2114">
        <v>2</v>
      </c>
      <c r="X266" s="2115">
        <v>0</v>
      </c>
      <c r="Y266" s="2114">
        <v>4</v>
      </c>
      <c r="Z266" s="2115">
        <v>3</v>
      </c>
      <c r="AA266" s="2114">
        <v>2</v>
      </c>
      <c r="AB266" s="2115">
        <v>0</v>
      </c>
      <c r="AC266" s="2114">
        <v>0</v>
      </c>
      <c r="AD266" s="2115">
        <v>14</v>
      </c>
      <c r="AE266" s="2114">
        <v>3</v>
      </c>
      <c r="AF266" s="2115">
        <v>14</v>
      </c>
      <c r="AG266" s="2114">
        <v>8</v>
      </c>
      <c r="AH266" s="2115">
        <v>26</v>
      </c>
      <c r="AI266" s="2114">
        <v>0</v>
      </c>
      <c r="AJ266" s="2115">
        <v>5</v>
      </c>
      <c r="AK266" s="2114">
        <v>4</v>
      </c>
      <c r="AL266" s="2115">
        <v>7</v>
      </c>
      <c r="AM266" s="2114">
        <v>3</v>
      </c>
      <c r="AN266" s="2115">
        <v>2</v>
      </c>
      <c r="AO266" s="2116">
        <v>1</v>
      </c>
      <c r="AP266" s="2117">
        <v>0</v>
      </c>
      <c r="AQ266" s="2097"/>
      <c r="AR266" s="2133"/>
      <c r="AS266" s="467">
        <v>15</v>
      </c>
      <c r="AT266" s="2114"/>
      <c r="AU266" s="2118">
        <v>0</v>
      </c>
      <c r="AV266" s="2118">
        <v>0</v>
      </c>
      <c r="AW266" s="2113">
        <v>0</v>
      </c>
      <c r="AX266" s="671" t="str">
        <f t="shared" si="148"/>
        <v/>
      </c>
      <c r="BT266" s="3"/>
      <c r="BU266" s="3"/>
      <c r="BV266" s="4"/>
      <c r="BW266" s="4"/>
      <c r="CA266" s="31" t="str">
        <f t="shared" si="152"/>
        <v/>
      </c>
      <c r="CB266" s="31" t="str">
        <f t="shared" si="153"/>
        <v/>
      </c>
      <c r="CC266" s="31" t="str">
        <f t="shared" si="149"/>
        <v/>
      </c>
      <c r="CD266" s="31" t="str">
        <f t="shared" si="154"/>
        <v/>
      </c>
      <c r="CE266" s="31" t="str">
        <f t="shared" si="155"/>
        <v/>
      </c>
      <c r="CF266" s="31" t="str">
        <f t="shared" si="156"/>
        <v/>
      </c>
      <c r="CG266" s="31" t="str">
        <f t="shared" si="157"/>
        <v/>
      </c>
      <c r="CH266" s="32">
        <f t="shared" si="158"/>
        <v>0</v>
      </c>
      <c r="CI266" s="32"/>
      <c r="CJ266" s="32"/>
      <c r="CK266" s="32">
        <f t="shared" si="161"/>
        <v>0</v>
      </c>
      <c r="CL266" s="32">
        <f t="shared" si="162"/>
        <v>0</v>
      </c>
      <c r="CM266" s="32">
        <f t="shared" si="162"/>
        <v>0</v>
      </c>
      <c r="CN266" s="32">
        <f t="shared" si="162"/>
        <v>0</v>
      </c>
    </row>
    <row r="267" spans="1:92" ht="16.350000000000001" customHeight="1" x14ac:dyDescent="0.2">
      <c r="A267" s="2912"/>
      <c r="B267" s="3639" t="s">
        <v>266</v>
      </c>
      <c r="C267" s="3639"/>
      <c r="D267" s="2109">
        <f t="shared" si="147"/>
        <v>33</v>
      </c>
      <c r="E267" s="2110">
        <f t="shared" si="163"/>
        <v>10</v>
      </c>
      <c r="F267" s="2111">
        <f t="shared" si="151"/>
        <v>23</v>
      </c>
      <c r="G267" s="2112">
        <v>0</v>
      </c>
      <c r="H267" s="2113">
        <v>0</v>
      </c>
      <c r="I267" s="2114">
        <v>0</v>
      </c>
      <c r="J267" s="2113">
        <v>0</v>
      </c>
      <c r="K267" s="2114">
        <v>0</v>
      </c>
      <c r="L267" s="2113">
        <v>0</v>
      </c>
      <c r="M267" s="2114">
        <v>0</v>
      </c>
      <c r="N267" s="2113">
        <v>0</v>
      </c>
      <c r="O267" s="2114">
        <v>0</v>
      </c>
      <c r="P267" s="2113">
        <v>0</v>
      </c>
      <c r="Q267" s="2114">
        <v>0</v>
      </c>
      <c r="R267" s="2113">
        <v>0</v>
      </c>
      <c r="S267" s="2114">
        <v>0</v>
      </c>
      <c r="T267" s="2113">
        <v>0</v>
      </c>
      <c r="U267" s="2114">
        <v>0</v>
      </c>
      <c r="V267" s="2115">
        <v>0</v>
      </c>
      <c r="W267" s="2114">
        <v>2</v>
      </c>
      <c r="X267" s="2115">
        <v>0</v>
      </c>
      <c r="Y267" s="2114">
        <v>1</v>
      </c>
      <c r="Z267" s="2115">
        <v>1</v>
      </c>
      <c r="AA267" s="2114">
        <v>2</v>
      </c>
      <c r="AB267" s="2115">
        <v>2</v>
      </c>
      <c r="AC267" s="2114">
        <v>0</v>
      </c>
      <c r="AD267" s="2115">
        <v>5</v>
      </c>
      <c r="AE267" s="2114">
        <v>0</v>
      </c>
      <c r="AF267" s="2115">
        <v>6</v>
      </c>
      <c r="AG267" s="2114">
        <v>3</v>
      </c>
      <c r="AH267" s="2115">
        <v>6</v>
      </c>
      <c r="AI267" s="2114">
        <v>0</v>
      </c>
      <c r="AJ267" s="2115">
        <v>2</v>
      </c>
      <c r="AK267" s="2114">
        <v>1</v>
      </c>
      <c r="AL267" s="2115">
        <v>1</v>
      </c>
      <c r="AM267" s="2114">
        <v>1</v>
      </c>
      <c r="AN267" s="2115">
        <v>0</v>
      </c>
      <c r="AO267" s="2116">
        <v>0</v>
      </c>
      <c r="AP267" s="2117">
        <v>0</v>
      </c>
      <c r="AQ267" s="2097"/>
      <c r="AR267" s="2133"/>
      <c r="AS267" s="2133"/>
      <c r="AT267" s="2114"/>
      <c r="AU267" s="2118">
        <v>0</v>
      </c>
      <c r="AV267" s="2118">
        <v>0</v>
      </c>
      <c r="AW267" s="2113">
        <v>0</v>
      </c>
      <c r="AX267" s="671" t="str">
        <f t="shared" si="148"/>
        <v/>
      </c>
      <c r="BT267" s="3"/>
      <c r="BU267" s="3"/>
      <c r="BV267" s="4"/>
      <c r="BW267" s="4"/>
      <c r="CA267" s="31" t="str">
        <f t="shared" si="152"/>
        <v/>
      </c>
      <c r="CB267" s="31" t="str">
        <f t="shared" si="153"/>
        <v/>
      </c>
      <c r="CC267" s="31" t="str">
        <f t="shared" si="149"/>
        <v/>
      </c>
      <c r="CD267" s="31" t="str">
        <f t="shared" si="154"/>
        <v/>
      </c>
      <c r="CE267" s="31" t="str">
        <f t="shared" si="155"/>
        <v/>
      </c>
      <c r="CF267" s="31" t="str">
        <f t="shared" si="156"/>
        <v/>
      </c>
      <c r="CG267" s="31" t="str">
        <f t="shared" si="157"/>
        <v/>
      </c>
      <c r="CH267" s="32">
        <f t="shared" si="158"/>
        <v>0</v>
      </c>
      <c r="CI267" s="32"/>
      <c r="CJ267" s="32"/>
      <c r="CK267" s="32">
        <f t="shared" si="161"/>
        <v>0</v>
      </c>
      <c r="CL267" s="32">
        <f t="shared" si="162"/>
        <v>0</v>
      </c>
      <c r="CM267" s="32">
        <f t="shared" si="162"/>
        <v>0</v>
      </c>
      <c r="CN267" s="32">
        <f t="shared" si="162"/>
        <v>0</v>
      </c>
    </row>
    <row r="268" spans="1:92" ht="16.350000000000001" customHeight="1" x14ac:dyDescent="0.2">
      <c r="A268" s="2912"/>
      <c r="B268" s="3647" t="s">
        <v>267</v>
      </c>
      <c r="C268" s="3647"/>
      <c r="D268" s="2109">
        <f t="shared" si="147"/>
        <v>40</v>
      </c>
      <c r="E268" s="2110">
        <f t="shared" si="163"/>
        <v>13</v>
      </c>
      <c r="F268" s="2111">
        <f t="shared" si="151"/>
        <v>27</v>
      </c>
      <c r="G268" s="2119">
        <v>0</v>
      </c>
      <c r="H268" s="2120">
        <v>0</v>
      </c>
      <c r="I268" s="2121">
        <v>0</v>
      </c>
      <c r="J268" s="2120">
        <v>0</v>
      </c>
      <c r="K268" s="2121">
        <v>0</v>
      </c>
      <c r="L268" s="2120">
        <v>0</v>
      </c>
      <c r="M268" s="2121">
        <v>0</v>
      </c>
      <c r="N268" s="2120">
        <v>0</v>
      </c>
      <c r="O268" s="2121">
        <v>0</v>
      </c>
      <c r="P268" s="2120">
        <v>0</v>
      </c>
      <c r="Q268" s="2121">
        <v>0</v>
      </c>
      <c r="R268" s="2120">
        <v>0</v>
      </c>
      <c r="S268" s="2121">
        <v>0</v>
      </c>
      <c r="T268" s="2120">
        <v>0</v>
      </c>
      <c r="U268" s="2121">
        <v>0</v>
      </c>
      <c r="V268" s="2122">
        <v>0</v>
      </c>
      <c r="W268" s="2121">
        <v>2</v>
      </c>
      <c r="X268" s="2122">
        <v>0</v>
      </c>
      <c r="Y268" s="2121">
        <v>1</v>
      </c>
      <c r="Z268" s="2122">
        <v>1</v>
      </c>
      <c r="AA268" s="2121">
        <v>1</v>
      </c>
      <c r="AB268" s="2122">
        <v>0</v>
      </c>
      <c r="AC268" s="2121">
        <v>0</v>
      </c>
      <c r="AD268" s="2122">
        <v>1</v>
      </c>
      <c r="AE268" s="2121">
        <v>2</v>
      </c>
      <c r="AF268" s="2122">
        <v>9</v>
      </c>
      <c r="AG268" s="2121">
        <v>5</v>
      </c>
      <c r="AH268" s="2122">
        <v>11</v>
      </c>
      <c r="AI268" s="2121">
        <v>0</v>
      </c>
      <c r="AJ268" s="2122">
        <v>1</v>
      </c>
      <c r="AK268" s="2121">
        <v>0</v>
      </c>
      <c r="AL268" s="2122">
        <v>3</v>
      </c>
      <c r="AM268" s="2121">
        <v>2</v>
      </c>
      <c r="AN268" s="2122">
        <v>1</v>
      </c>
      <c r="AO268" s="2123">
        <v>0</v>
      </c>
      <c r="AP268" s="2124">
        <v>0</v>
      </c>
      <c r="AQ268" s="2125"/>
      <c r="AR268" s="2148"/>
      <c r="AS268" s="2133"/>
      <c r="AT268" s="2121"/>
      <c r="AU268" s="2127">
        <v>0</v>
      </c>
      <c r="AV268" s="2127">
        <v>0</v>
      </c>
      <c r="AW268" s="2120">
        <v>0</v>
      </c>
      <c r="AX268" s="671" t="str">
        <f t="shared" si="148"/>
        <v/>
      </c>
      <c r="BT268" s="3"/>
      <c r="BU268" s="3"/>
      <c r="BV268" s="4"/>
      <c r="BW268" s="4"/>
      <c r="CA268" s="31" t="str">
        <f t="shared" si="152"/>
        <v/>
      </c>
      <c r="CB268" s="31" t="str">
        <f t="shared" si="153"/>
        <v/>
      </c>
      <c r="CC268" s="31" t="str">
        <f t="shared" si="149"/>
        <v/>
      </c>
      <c r="CD268" s="31" t="str">
        <f t="shared" si="154"/>
        <v/>
      </c>
      <c r="CE268" s="31" t="str">
        <f t="shared" si="155"/>
        <v/>
      </c>
      <c r="CF268" s="31" t="str">
        <f t="shared" si="156"/>
        <v/>
      </c>
      <c r="CG268" s="31" t="str">
        <f t="shared" si="157"/>
        <v/>
      </c>
      <c r="CH268" s="32">
        <f t="shared" si="158"/>
        <v>0</v>
      </c>
      <c r="CI268" s="32"/>
      <c r="CJ268" s="32"/>
      <c r="CK268" s="32">
        <f t="shared" si="161"/>
        <v>0</v>
      </c>
      <c r="CL268" s="32">
        <f t="shared" si="162"/>
        <v>0</v>
      </c>
      <c r="CM268" s="32">
        <f t="shared" si="162"/>
        <v>0</v>
      </c>
      <c r="CN268" s="32">
        <f t="shared" si="162"/>
        <v>0</v>
      </c>
    </row>
    <row r="269" spans="1:92" ht="16.350000000000001" customHeight="1" x14ac:dyDescent="0.2">
      <c r="A269" s="2912"/>
      <c r="B269" s="3640" t="s">
        <v>268</v>
      </c>
      <c r="C269" s="3641"/>
      <c r="D269" s="2109">
        <f t="shared" si="147"/>
        <v>15</v>
      </c>
      <c r="E269" s="2110">
        <f t="shared" si="163"/>
        <v>1</v>
      </c>
      <c r="F269" s="2111">
        <f t="shared" si="151"/>
        <v>14</v>
      </c>
      <c r="G269" s="2119">
        <v>0</v>
      </c>
      <c r="H269" s="2120">
        <v>0</v>
      </c>
      <c r="I269" s="2121">
        <v>0</v>
      </c>
      <c r="J269" s="2120">
        <v>0</v>
      </c>
      <c r="K269" s="2121">
        <v>0</v>
      </c>
      <c r="L269" s="2120">
        <v>0</v>
      </c>
      <c r="M269" s="2121">
        <v>0</v>
      </c>
      <c r="N269" s="2120">
        <v>0</v>
      </c>
      <c r="O269" s="2121">
        <v>0</v>
      </c>
      <c r="P269" s="2120">
        <v>0</v>
      </c>
      <c r="Q269" s="2121">
        <v>0</v>
      </c>
      <c r="R269" s="2120">
        <v>0</v>
      </c>
      <c r="S269" s="2121">
        <v>0</v>
      </c>
      <c r="T269" s="2120">
        <v>0</v>
      </c>
      <c r="U269" s="2121">
        <v>0</v>
      </c>
      <c r="V269" s="2122">
        <v>0</v>
      </c>
      <c r="W269" s="2121">
        <v>0</v>
      </c>
      <c r="X269" s="2122">
        <v>0</v>
      </c>
      <c r="Y269" s="2121">
        <v>0</v>
      </c>
      <c r="Z269" s="2122">
        <v>0</v>
      </c>
      <c r="AA269" s="2121">
        <v>0</v>
      </c>
      <c r="AB269" s="2122">
        <v>0</v>
      </c>
      <c r="AC269" s="2121">
        <v>0</v>
      </c>
      <c r="AD269" s="2122">
        <v>0</v>
      </c>
      <c r="AE269" s="2121">
        <v>0</v>
      </c>
      <c r="AF269" s="2122">
        <v>1</v>
      </c>
      <c r="AG269" s="2121">
        <v>1</v>
      </c>
      <c r="AH269" s="2122">
        <v>6</v>
      </c>
      <c r="AI269" s="2121">
        <v>0</v>
      </c>
      <c r="AJ269" s="2122">
        <v>1</v>
      </c>
      <c r="AK269" s="2121">
        <v>0</v>
      </c>
      <c r="AL269" s="2122">
        <v>3</v>
      </c>
      <c r="AM269" s="2121">
        <v>0</v>
      </c>
      <c r="AN269" s="2122">
        <v>3</v>
      </c>
      <c r="AO269" s="2123">
        <v>0</v>
      </c>
      <c r="AP269" s="2124">
        <v>0</v>
      </c>
      <c r="AQ269" s="2125"/>
      <c r="AR269" s="2148"/>
      <c r="AS269" s="2126"/>
      <c r="AT269" s="2121"/>
      <c r="AU269" s="2127">
        <v>0</v>
      </c>
      <c r="AV269" s="2127">
        <v>0</v>
      </c>
      <c r="AW269" s="2120">
        <v>0</v>
      </c>
      <c r="AX269" s="671" t="str">
        <f t="shared" si="148"/>
        <v/>
      </c>
      <c r="BT269" s="3"/>
      <c r="BU269" s="3"/>
      <c r="BV269" s="4"/>
      <c r="BW269" s="4"/>
      <c r="CA269" s="31" t="str">
        <f t="shared" si="152"/>
        <v/>
      </c>
      <c r="CB269" s="31" t="str">
        <f t="shared" si="153"/>
        <v/>
      </c>
      <c r="CC269" s="31" t="str">
        <f t="shared" si="149"/>
        <v/>
      </c>
      <c r="CD269" s="31" t="str">
        <f t="shared" si="154"/>
        <v/>
      </c>
      <c r="CE269" s="31" t="str">
        <f t="shared" si="155"/>
        <v/>
      </c>
      <c r="CF269" s="31" t="str">
        <f t="shared" si="156"/>
        <v/>
      </c>
      <c r="CG269" s="31" t="str">
        <f t="shared" si="157"/>
        <v/>
      </c>
      <c r="CH269" s="32">
        <f t="shared" si="158"/>
        <v>0</v>
      </c>
      <c r="CI269" s="32"/>
      <c r="CJ269" s="32"/>
      <c r="CK269" s="32">
        <f t="shared" si="161"/>
        <v>0</v>
      </c>
      <c r="CL269" s="32">
        <f t="shared" si="162"/>
        <v>0</v>
      </c>
      <c r="CM269" s="32">
        <f t="shared" si="162"/>
        <v>0</v>
      </c>
      <c r="CN269" s="32">
        <f t="shared" si="162"/>
        <v>0</v>
      </c>
    </row>
    <row r="270" spans="1:92" ht="16.350000000000001" customHeight="1" x14ac:dyDescent="0.2">
      <c r="A270" s="3537"/>
      <c r="B270" s="3642" t="s">
        <v>269</v>
      </c>
      <c r="C270" s="3642"/>
      <c r="D270" s="2137">
        <f t="shared" si="147"/>
        <v>2</v>
      </c>
      <c r="E270" s="2138">
        <f t="shared" si="163"/>
        <v>0</v>
      </c>
      <c r="F270" s="2139">
        <f t="shared" si="151"/>
        <v>2</v>
      </c>
      <c r="G270" s="2119">
        <v>0</v>
      </c>
      <c r="H270" s="2120">
        <v>0</v>
      </c>
      <c r="I270" s="2121">
        <v>0</v>
      </c>
      <c r="J270" s="2120">
        <v>0</v>
      </c>
      <c r="K270" s="2121">
        <v>0</v>
      </c>
      <c r="L270" s="2120">
        <v>0</v>
      </c>
      <c r="M270" s="2121">
        <v>0</v>
      </c>
      <c r="N270" s="2120">
        <v>0</v>
      </c>
      <c r="O270" s="2121">
        <v>0</v>
      </c>
      <c r="P270" s="2120">
        <v>0</v>
      </c>
      <c r="Q270" s="2121">
        <v>0</v>
      </c>
      <c r="R270" s="2120">
        <v>0</v>
      </c>
      <c r="S270" s="2121">
        <v>0</v>
      </c>
      <c r="T270" s="2120">
        <v>0</v>
      </c>
      <c r="U270" s="2121">
        <v>0</v>
      </c>
      <c r="V270" s="2122">
        <v>0</v>
      </c>
      <c r="W270" s="2121">
        <v>0</v>
      </c>
      <c r="X270" s="2122">
        <v>0</v>
      </c>
      <c r="Y270" s="2121">
        <v>0</v>
      </c>
      <c r="Z270" s="2122">
        <v>1</v>
      </c>
      <c r="AA270" s="2121">
        <v>0</v>
      </c>
      <c r="AB270" s="2122">
        <v>0</v>
      </c>
      <c r="AC270" s="2121">
        <v>0</v>
      </c>
      <c r="AD270" s="2122">
        <v>0</v>
      </c>
      <c r="AE270" s="2121">
        <v>0</v>
      </c>
      <c r="AF270" s="2122">
        <v>0</v>
      </c>
      <c r="AG270" s="2121">
        <v>0</v>
      </c>
      <c r="AH270" s="2122">
        <v>1</v>
      </c>
      <c r="AI270" s="2121">
        <v>0</v>
      </c>
      <c r="AJ270" s="2122">
        <v>0</v>
      </c>
      <c r="AK270" s="2121">
        <v>0</v>
      </c>
      <c r="AL270" s="2122">
        <v>0</v>
      </c>
      <c r="AM270" s="2121">
        <v>0</v>
      </c>
      <c r="AN270" s="2122">
        <v>0</v>
      </c>
      <c r="AO270" s="2106">
        <v>0</v>
      </c>
      <c r="AP270" s="2107">
        <v>0</v>
      </c>
      <c r="AQ270" s="2131"/>
      <c r="AR270" s="2149"/>
      <c r="AS270" s="2132"/>
      <c r="AT270" s="2104"/>
      <c r="AU270" s="2108">
        <v>0</v>
      </c>
      <c r="AV270" s="2108">
        <v>0</v>
      </c>
      <c r="AW270" s="2103">
        <v>0</v>
      </c>
      <c r="AX270" s="671" t="str">
        <f t="shared" si="148"/>
        <v/>
      </c>
      <c r="BT270" s="3"/>
      <c r="BU270" s="3"/>
      <c r="BV270" s="4"/>
      <c r="BW270" s="4"/>
      <c r="CA270" s="31" t="str">
        <f t="shared" si="152"/>
        <v/>
      </c>
      <c r="CB270" s="31" t="str">
        <f t="shared" si="153"/>
        <v/>
      </c>
      <c r="CC270" s="31" t="str">
        <f t="shared" si="149"/>
        <v/>
      </c>
      <c r="CD270" s="31" t="str">
        <f t="shared" si="154"/>
        <v/>
      </c>
      <c r="CE270" s="31" t="str">
        <f t="shared" si="155"/>
        <v/>
      </c>
      <c r="CF270" s="31" t="str">
        <f t="shared" si="156"/>
        <v/>
      </c>
      <c r="CG270" s="31" t="str">
        <f t="shared" si="157"/>
        <v/>
      </c>
      <c r="CH270" s="32">
        <f t="shared" si="158"/>
        <v>0</v>
      </c>
      <c r="CI270" s="32"/>
      <c r="CJ270" s="32"/>
      <c r="CK270" s="32">
        <f t="shared" si="161"/>
        <v>0</v>
      </c>
      <c r="CL270" s="32">
        <f t="shared" si="162"/>
        <v>0</v>
      </c>
      <c r="CM270" s="32">
        <f t="shared" si="162"/>
        <v>0</v>
      </c>
      <c r="CN270" s="32">
        <f t="shared" si="162"/>
        <v>0</v>
      </c>
    </row>
    <row r="271" spans="1:92" ht="16.350000000000001" customHeight="1" x14ac:dyDescent="0.2">
      <c r="A271" s="3342" t="s">
        <v>274</v>
      </c>
      <c r="B271" s="3184" t="s">
        <v>264</v>
      </c>
      <c r="C271" s="3184"/>
      <c r="D271" s="1050">
        <f t="shared" si="147"/>
        <v>0</v>
      </c>
      <c r="E271" s="485">
        <f>+Y271+AA271+AC271+AE271+AG271+AI271+AK271+AM271</f>
        <v>0</v>
      </c>
      <c r="F271" s="2519">
        <f>+Z271+AB271+AD271+AF271+AH271+AJ271+AL271+AN271</f>
        <v>0</v>
      </c>
      <c r="G271" s="1065"/>
      <c r="H271" s="511"/>
      <c r="I271" s="2520"/>
      <c r="J271" s="511"/>
      <c r="K271" s="2520"/>
      <c r="L271" s="511"/>
      <c r="M271" s="1066"/>
      <c r="N271" s="514"/>
      <c r="O271" s="2521"/>
      <c r="P271" s="514"/>
      <c r="Q271" s="2520"/>
      <c r="R271" s="511"/>
      <c r="S271" s="2520"/>
      <c r="T271" s="511"/>
      <c r="U271" s="1066"/>
      <c r="V271" s="514"/>
      <c r="W271" s="2521"/>
      <c r="X271" s="514"/>
      <c r="Y271" s="2517"/>
      <c r="Z271" s="2518"/>
      <c r="AA271" s="2517"/>
      <c r="AB271" s="2518"/>
      <c r="AC271" s="2517"/>
      <c r="AD271" s="2518"/>
      <c r="AE271" s="2517"/>
      <c r="AF271" s="2518"/>
      <c r="AG271" s="2517"/>
      <c r="AH271" s="2518"/>
      <c r="AI271" s="2517"/>
      <c r="AJ271" s="2518"/>
      <c r="AK271" s="2517"/>
      <c r="AL271" s="2518"/>
      <c r="AM271" s="2517"/>
      <c r="AN271" s="2518"/>
      <c r="AO271" s="471"/>
      <c r="AP271" s="472"/>
      <c r="AQ271" s="1060"/>
      <c r="AR271" s="473"/>
      <c r="AS271" s="1060"/>
      <c r="AT271" s="469"/>
      <c r="AU271" s="473"/>
      <c r="AV271" s="473"/>
      <c r="AW271" s="468"/>
      <c r="AX271" s="671" t="str">
        <f t="shared" si="148"/>
        <v/>
      </c>
      <c r="BT271" s="3"/>
      <c r="BU271" s="3"/>
      <c r="BV271" s="4"/>
      <c r="BW271" s="4"/>
      <c r="CA271" s="31" t="str">
        <f t="shared" si="152"/>
        <v/>
      </c>
      <c r="CB271" s="31" t="str">
        <f t="shared" si="153"/>
        <v/>
      </c>
      <c r="CC271" s="31" t="str">
        <f t="shared" si="149"/>
        <v/>
      </c>
      <c r="CD271" s="31" t="str">
        <f t="shared" si="154"/>
        <v/>
      </c>
      <c r="CE271" s="31" t="str">
        <f t="shared" si="155"/>
        <v/>
      </c>
      <c r="CF271" s="31" t="str">
        <f t="shared" si="156"/>
        <v/>
      </c>
      <c r="CG271" s="31" t="str">
        <f t="shared" si="157"/>
        <v/>
      </c>
      <c r="CH271" s="32">
        <f t="shared" si="158"/>
        <v>0</v>
      </c>
      <c r="CI271" s="32">
        <f t="shared" si="159"/>
        <v>0</v>
      </c>
      <c r="CJ271" s="32">
        <f t="shared" si="160"/>
        <v>0</v>
      </c>
      <c r="CK271" s="32">
        <f t="shared" si="161"/>
        <v>0</v>
      </c>
      <c r="CL271" s="32">
        <f t="shared" si="162"/>
        <v>0</v>
      </c>
      <c r="CM271" s="32">
        <f t="shared" si="162"/>
        <v>0</v>
      </c>
      <c r="CN271" s="32">
        <f t="shared" si="162"/>
        <v>0</v>
      </c>
    </row>
    <row r="272" spans="1:92" ht="16.350000000000001" customHeight="1" x14ac:dyDescent="0.2">
      <c r="A272" s="2912"/>
      <c r="B272" s="3639" t="s">
        <v>265</v>
      </c>
      <c r="C272" s="3639"/>
      <c r="D272" s="2109">
        <f>SUM(E272+F272)</f>
        <v>0</v>
      </c>
      <c r="E272" s="2843">
        <f t="shared" ref="E272:F287" si="164">+Y272+AA272+AC272+AE272+AG272+AI272+AK272+AM272</f>
        <v>0</v>
      </c>
      <c r="F272" s="2844">
        <f t="shared" si="164"/>
        <v>0</v>
      </c>
      <c r="G272" s="2152"/>
      <c r="H272" s="2153"/>
      <c r="I272" s="2154"/>
      <c r="J272" s="2153"/>
      <c r="K272" s="2154"/>
      <c r="L272" s="2153"/>
      <c r="M272" s="2155"/>
      <c r="N272" s="2135"/>
      <c r="O272" s="2155"/>
      <c r="P272" s="2135"/>
      <c r="Q272" s="2154"/>
      <c r="R272" s="2153"/>
      <c r="S272" s="2154"/>
      <c r="T272" s="2153"/>
      <c r="U272" s="2155"/>
      <c r="V272" s="2135"/>
      <c r="W272" s="2155"/>
      <c r="X272" s="2135"/>
      <c r="Y272" s="2114"/>
      <c r="Z272" s="2115"/>
      <c r="AA272" s="2114"/>
      <c r="AB272" s="2115"/>
      <c r="AC272" s="2114"/>
      <c r="AD272" s="2115"/>
      <c r="AE272" s="2114"/>
      <c r="AF272" s="2115"/>
      <c r="AG272" s="2114"/>
      <c r="AH272" s="2115"/>
      <c r="AI272" s="2114"/>
      <c r="AJ272" s="2115"/>
      <c r="AK272" s="2114"/>
      <c r="AL272" s="2115"/>
      <c r="AM272" s="2114"/>
      <c r="AN272" s="2115"/>
      <c r="AO272" s="2116"/>
      <c r="AP272" s="2117"/>
      <c r="AQ272" s="2097"/>
      <c r="AR272" s="2133"/>
      <c r="AS272" s="467"/>
      <c r="AT272" s="2114"/>
      <c r="AU272" s="2118"/>
      <c r="AV272" s="2118"/>
      <c r="AW272" s="2113"/>
      <c r="AX272" s="671" t="str">
        <f t="shared" si="148"/>
        <v/>
      </c>
      <c r="BT272" s="3"/>
      <c r="BU272" s="3"/>
      <c r="BV272" s="4"/>
      <c r="BW272" s="4"/>
      <c r="CA272" s="31" t="str">
        <f t="shared" si="152"/>
        <v/>
      </c>
      <c r="CB272" s="31" t="str">
        <f t="shared" si="153"/>
        <v/>
      </c>
      <c r="CC272" s="31" t="str">
        <f t="shared" si="149"/>
        <v/>
      </c>
      <c r="CD272" s="31" t="str">
        <f t="shared" si="154"/>
        <v/>
      </c>
      <c r="CE272" s="31" t="str">
        <f t="shared" si="155"/>
        <v/>
      </c>
      <c r="CF272" s="31" t="str">
        <f t="shared" si="156"/>
        <v/>
      </c>
      <c r="CG272" s="31" t="str">
        <f t="shared" si="157"/>
        <v/>
      </c>
      <c r="CH272" s="32">
        <f t="shared" si="158"/>
        <v>0</v>
      </c>
      <c r="CI272" s="32"/>
      <c r="CJ272" s="32"/>
      <c r="CK272" s="32">
        <f t="shared" si="161"/>
        <v>0</v>
      </c>
      <c r="CL272" s="32">
        <f t="shared" si="162"/>
        <v>0</v>
      </c>
      <c r="CM272" s="32">
        <f t="shared" si="162"/>
        <v>0</v>
      </c>
      <c r="CN272" s="32">
        <f t="shared" si="162"/>
        <v>0</v>
      </c>
    </row>
    <row r="273" spans="1:92" ht="16.350000000000001" customHeight="1" x14ac:dyDescent="0.2">
      <c r="A273" s="2912"/>
      <c r="B273" s="3639" t="s">
        <v>266</v>
      </c>
      <c r="C273" s="3639"/>
      <c r="D273" s="2109">
        <f t="shared" ref="D273:D311" si="165">SUM(E273+F273)</f>
        <v>0</v>
      </c>
      <c r="E273" s="2843">
        <f t="shared" si="164"/>
        <v>0</v>
      </c>
      <c r="F273" s="2844">
        <f t="shared" si="164"/>
        <v>0</v>
      </c>
      <c r="G273" s="2152"/>
      <c r="H273" s="2153"/>
      <c r="I273" s="2154"/>
      <c r="J273" s="2153"/>
      <c r="K273" s="2154"/>
      <c r="L273" s="2153"/>
      <c r="M273" s="2155"/>
      <c r="N273" s="2135"/>
      <c r="O273" s="2155"/>
      <c r="P273" s="2135"/>
      <c r="Q273" s="2154"/>
      <c r="R273" s="2153"/>
      <c r="S273" s="2154"/>
      <c r="T273" s="2153"/>
      <c r="U273" s="2155"/>
      <c r="V273" s="2135"/>
      <c r="W273" s="2155"/>
      <c r="X273" s="2135"/>
      <c r="Y273" s="2114"/>
      <c r="Z273" s="2115"/>
      <c r="AA273" s="2114"/>
      <c r="AB273" s="2115"/>
      <c r="AC273" s="2114"/>
      <c r="AD273" s="2115"/>
      <c r="AE273" s="2114"/>
      <c r="AF273" s="2115"/>
      <c r="AG273" s="2114"/>
      <c r="AH273" s="2115"/>
      <c r="AI273" s="2114"/>
      <c r="AJ273" s="2115"/>
      <c r="AK273" s="2114"/>
      <c r="AL273" s="2115"/>
      <c r="AM273" s="2114"/>
      <c r="AN273" s="2115"/>
      <c r="AO273" s="2116"/>
      <c r="AP273" s="2117"/>
      <c r="AQ273" s="2097"/>
      <c r="AR273" s="2133"/>
      <c r="AS273" s="2133"/>
      <c r="AT273" s="2114"/>
      <c r="AU273" s="2118"/>
      <c r="AV273" s="2118"/>
      <c r="AW273" s="2113"/>
      <c r="AX273" s="671" t="str">
        <f t="shared" si="148"/>
        <v/>
      </c>
      <c r="BT273" s="3"/>
      <c r="BU273" s="3"/>
      <c r="BV273" s="4"/>
      <c r="BW273" s="4"/>
      <c r="CA273" s="31" t="str">
        <f t="shared" si="152"/>
        <v/>
      </c>
      <c r="CB273" s="31" t="str">
        <f t="shared" si="153"/>
        <v/>
      </c>
      <c r="CC273" s="31" t="str">
        <f t="shared" si="149"/>
        <v/>
      </c>
      <c r="CD273" s="31" t="str">
        <f t="shared" si="154"/>
        <v/>
      </c>
      <c r="CE273" s="31" t="str">
        <f t="shared" si="155"/>
        <v/>
      </c>
      <c r="CF273" s="31" t="str">
        <f t="shared" si="156"/>
        <v/>
      </c>
      <c r="CG273" s="31" t="str">
        <f t="shared" si="157"/>
        <v/>
      </c>
      <c r="CH273" s="32">
        <f t="shared" si="158"/>
        <v>0</v>
      </c>
      <c r="CI273" s="32"/>
      <c r="CJ273" s="32"/>
      <c r="CK273" s="32">
        <f t="shared" si="161"/>
        <v>0</v>
      </c>
      <c r="CL273" s="32">
        <f t="shared" si="162"/>
        <v>0</v>
      </c>
      <c r="CM273" s="32">
        <f t="shared" si="162"/>
        <v>0</v>
      </c>
      <c r="CN273" s="32">
        <f t="shared" si="162"/>
        <v>0</v>
      </c>
    </row>
    <row r="274" spans="1:92" ht="16.350000000000001" customHeight="1" x14ac:dyDescent="0.2">
      <c r="A274" s="2912"/>
      <c r="B274" s="3639" t="s">
        <v>267</v>
      </c>
      <c r="C274" s="3639"/>
      <c r="D274" s="2109">
        <f t="shared" si="165"/>
        <v>0</v>
      </c>
      <c r="E274" s="2843">
        <f t="shared" si="164"/>
        <v>0</v>
      </c>
      <c r="F274" s="2844">
        <f t="shared" si="164"/>
        <v>0</v>
      </c>
      <c r="G274" s="2156"/>
      <c r="H274" s="2157"/>
      <c r="I274" s="2158"/>
      <c r="J274" s="2157"/>
      <c r="K274" s="2158"/>
      <c r="L274" s="2157"/>
      <c r="M274" s="2097"/>
      <c r="N274" s="2135"/>
      <c r="O274" s="2097"/>
      <c r="P274" s="2135"/>
      <c r="Q274" s="2158"/>
      <c r="R274" s="2157"/>
      <c r="S274" s="2158"/>
      <c r="T274" s="2157"/>
      <c r="U274" s="2097"/>
      <c r="V274" s="2135"/>
      <c r="W274" s="2097"/>
      <c r="X274" s="2135"/>
      <c r="Y274" s="2121"/>
      <c r="Z274" s="2122"/>
      <c r="AA274" s="2121"/>
      <c r="AB274" s="2122"/>
      <c r="AC274" s="2121"/>
      <c r="AD274" s="2122"/>
      <c r="AE274" s="2121"/>
      <c r="AF274" s="2122"/>
      <c r="AG274" s="2121"/>
      <c r="AH274" s="2122"/>
      <c r="AI274" s="2121"/>
      <c r="AJ274" s="2122"/>
      <c r="AK274" s="2121"/>
      <c r="AL274" s="2122"/>
      <c r="AM274" s="2121"/>
      <c r="AN274" s="2122"/>
      <c r="AO274" s="2123"/>
      <c r="AP274" s="2124"/>
      <c r="AQ274" s="2097"/>
      <c r="AR274" s="2133"/>
      <c r="AS274" s="2133"/>
      <c r="AT274" s="2121"/>
      <c r="AU274" s="2127"/>
      <c r="AV274" s="2127"/>
      <c r="AW274" s="2120"/>
      <c r="AX274" s="671" t="str">
        <f t="shared" si="148"/>
        <v/>
      </c>
      <c r="BT274" s="3"/>
      <c r="BU274" s="3"/>
      <c r="BV274" s="4"/>
      <c r="BW274" s="4"/>
      <c r="CA274" s="31" t="str">
        <f t="shared" si="152"/>
        <v/>
      </c>
      <c r="CB274" s="31" t="str">
        <f t="shared" si="153"/>
        <v/>
      </c>
      <c r="CC274" s="31" t="str">
        <f t="shared" si="149"/>
        <v/>
      </c>
      <c r="CD274" s="31" t="str">
        <f t="shared" si="154"/>
        <v/>
      </c>
      <c r="CE274" s="31" t="str">
        <f t="shared" si="155"/>
        <v/>
      </c>
      <c r="CF274" s="31" t="str">
        <f t="shared" si="156"/>
        <v/>
      </c>
      <c r="CG274" s="31" t="str">
        <f t="shared" si="157"/>
        <v/>
      </c>
      <c r="CH274" s="32">
        <f t="shared" si="158"/>
        <v>0</v>
      </c>
      <c r="CI274" s="32"/>
      <c r="CJ274" s="32"/>
      <c r="CK274" s="32">
        <f t="shared" si="161"/>
        <v>0</v>
      </c>
      <c r="CL274" s="32">
        <f t="shared" si="162"/>
        <v>0</v>
      </c>
      <c r="CM274" s="32">
        <f t="shared" si="162"/>
        <v>0</v>
      </c>
      <c r="CN274" s="32">
        <f t="shared" si="162"/>
        <v>0</v>
      </c>
    </row>
    <row r="275" spans="1:92" ht="16.350000000000001" customHeight="1" x14ac:dyDescent="0.2">
      <c r="A275" s="2912"/>
      <c r="B275" s="3640" t="s">
        <v>268</v>
      </c>
      <c r="C275" s="3641"/>
      <c r="D275" s="2109">
        <f t="shared" si="165"/>
        <v>0</v>
      </c>
      <c r="E275" s="2843">
        <f t="shared" si="164"/>
        <v>0</v>
      </c>
      <c r="F275" s="2844">
        <f t="shared" si="164"/>
        <v>0</v>
      </c>
      <c r="G275" s="2156"/>
      <c r="H275" s="2157"/>
      <c r="I275" s="2158"/>
      <c r="J275" s="2157"/>
      <c r="K275" s="2158"/>
      <c r="L275" s="2157"/>
      <c r="M275" s="2125"/>
      <c r="N275" s="2159"/>
      <c r="O275" s="2125"/>
      <c r="P275" s="2159"/>
      <c r="Q275" s="2158"/>
      <c r="R275" s="2157"/>
      <c r="S275" s="2158"/>
      <c r="T275" s="2157"/>
      <c r="U275" s="2125"/>
      <c r="V275" s="2159"/>
      <c r="W275" s="2125"/>
      <c r="X275" s="2159"/>
      <c r="Y275" s="2121"/>
      <c r="Z275" s="2122"/>
      <c r="AA275" s="2121"/>
      <c r="AB275" s="2122"/>
      <c r="AC275" s="2121"/>
      <c r="AD275" s="2122"/>
      <c r="AE275" s="2121"/>
      <c r="AF275" s="2122"/>
      <c r="AG275" s="2121"/>
      <c r="AH275" s="2122"/>
      <c r="AI275" s="2121"/>
      <c r="AJ275" s="2122"/>
      <c r="AK275" s="2121"/>
      <c r="AL275" s="2122"/>
      <c r="AM275" s="2121"/>
      <c r="AN275" s="2122"/>
      <c r="AO275" s="2123"/>
      <c r="AP275" s="2124"/>
      <c r="AQ275" s="2125"/>
      <c r="AR275" s="2148"/>
      <c r="AS275" s="2126"/>
      <c r="AT275" s="2121"/>
      <c r="AU275" s="2127"/>
      <c r="AV275" s="2127"/>
      <c r="AW275" s="2120"/>
      <c r="AX275" s="671" t="str">
        <f t="shared" si="148"/>
        <v/>
      </c>
      <c r="BT275" s="3"/>
      <c r="BU275" s="3"/>
      <c r="BV275" s="4"/>
      <c r="BW275" s="4"/>
      <c r="CA275" s="31" t="str">
        <f t="shared" si="152"/>
        <v/>
      </c>
      <c r="CB275" s="31" t="str">
        <f t="shared" si="153"/>
        <v/>
      </c>
      <c r="CC275" s="31" t="str">
        <f t="shared" si="149"/>
        <v/>
      </c>
      <c r="CD275" s="31" t="str">
        <f t="shared" si="154"/>
        <v/>
      </c>
      <c r="CE275" s="31" t="str">
        <f t="shared" si="155"/>
        <v/>
      </c>
      <c r="CF275" s="31" t="str">
        <f t="shared" si="156"/>
        <v/>
      </c>
      <c r="CG275" s="31" t="str">
        <f t="shared" si="157"/>
        <v/>
      </c>
      <c r="CH275" s="32">
        <f t="shared" si="158"/>
        <v>0</v>
      </c>
      <c r="CI275" s="32"/>
      <c r="CJ275" s="32"/>
      <c r="CK275" s="32">
        <f t="shared" si="161"/>
        <v>0</v>
      </c>
      <c r="CL275" s="32">
        <f t="shared" si="162"/>
        <v>0</v>
      </c>
      <c r="CM275" s="32">
        <f t="shared" si="162"/>
        <v>0</v>
      </c>
      <c r="CN275" s="32">
        <f t="shared" si="162"/>
        <v>0</v>
      </c>
    </row>
    <row r="276" spans="1:92" ht="16.350000000000001" customHeight="1" x14ac:dyDescent="0.2">
      <c r="A276" s="3537"/>
      <c r="B276" s="3555" t="s">
        <v>269</v>
      </c>
      <c r="C276" s="3555"/>
      <c r="D276" s="2128">
        <f t="shared" si="165"/>
        <v>0</v>
      </c>
      <c r="E276" s="2845">
        <f t="shared" si="164"/>
        <v>0</v>
      </c>
      <c r="F276" s="2846">
        <f t="shared" si="164"/>
        <v>0</v>
      </c>
      <c r="G276" s="2162"/>
      <c r="H276" s="2163"/>
      <c r="I276" s="2164"/>
      <c r="J276" s="2163"/>
      <c r="K276" s="2164"/>
      <c r="L276" s="2163"/>
      <c r="M276" s="2162"/>
      <c r="N276" s="2163"/>
      <c r="O276" s="2162"/>
      <c r="P276" s="2163"/>
      <c r="Q276" s="2164"/>
      <c r="R276" s="2163"/>
      <c r="S276" s="2164"/>
      <c r="T276" s="2163"/>
      <c r="U276" s="2162"/>
      <c r="V276" s="2163"/>
      <c r="W276" s="2162"/>
      <c r="X276" s="2163"/>
      <c r="Y276" s="2104"/>
      <c r="Z276" s="2105"/>
      <c r="AA276" s="2104"/>
      <c r="AB276" s="2105"/>
      <c r="AC276" s="2104"/>
      <c r="AD276" s="2105"/>
      <c r="AE276" s="2104"/>
      <c r="AF276" s="2105"/>
      <c r="AG276" s="2104"/>
      <c r="AH276" s="2105"/>
      <c r="AI276" s="2104"/>
      <c r="AJ276" s="2105"/>
      <c r="AK276" s="2104"/>
      <c r="AL276" s="2105"/>
      <c r="AM276" s="2104"/>
      <c r="AN276" s="2105"/>
      <c r="AO276" s="2106"/>
      <c r="AP276" s="2107"/>
      <c r="AQ276" s="2131"/>
      <c r="AR276" s="2149"/>
      <c r="AS276" s="2132"/>
      <c r="AT276" s="2104"/>
      <c r="AU276" s="2108"/>
      <c r="AV276" s="2108"/>
      <c r="AW276" s="2103"/>
      <c r="AX276" s="671" t="str">
        <f t="shared" si="148"/>
        <v/>
      </c>
      <c r="BT276" s="3"/>
      <c r="BU276" s="3"/>
      <c r="BV276" s="4"/>
      <c r="BW276" s="4"/>
      <c r="CA276" s="31" t="str">
        <f t="shared" si="152"/>
        <v/>
      </c>
      <c r="CB276" s="31" t="str">
        <f t="shared" si="153"/>
        <v/>
      </c>
      <c r="CC276" s="31" t="str">
        <f t="shared" si="149"/>
        <v/>
      </c>
      <c r="CD276" s="31" t="str">
        <f t="shared" si="154"/>
        <v/>
      </c>
      <c r="CE276" s="31" t="str">
        <f t="shared" si="155"/>
        <v/>
      </c>
      <c r="CF276" s="31" t="str">
        <f t="shared" si="156"/>
        <v/>
      </c>
      <c r="CG276" s="31" t="str">
        <f t="shared" si="157"/>
        <v/>
      </c>
      <c r="CH276" s="32">
        <f t="shared" si="158"/>
        <v>0</v>
      </c>
      <c r="CI276" s="32"/>
      <c r="CJ276" s="32"/>
      <c r="CK276" s="32">
        <f t="shared" si="161"/>
        <v>0</v>
      </c>
      <c r="CL276" s="32">
        <f t="shared" si="162"/>
        <v>0</v>
      </c>
      <c r="CM276" s="32">
        <f t="shared" si="162"/>
        <v>0</v>
      </c>
      <c r="CN276" s="32">
        <f t="shared" si="162"/>
        <v>0</v>
      </c>
    </row>
    <row r="277" spans="1:92" ht="16.350000000000001" customHeight="1" x14ac:dyDescent="0.2">
      <c r="A277" s="3999" t="s">
        <v>275</v>
      </c>
      <c r="B277" s="3184" t="s">
        <v>264</v>
      </c>
      <c r="C277" s="3184"/>
      <c r="D277" s="400">
        <f t="shared" si="165"/>
        <v>20</v>
      </c>
      <c r="E277" s="2847">
        <f t="shared" si="164"/>
        <v>8</v>
      </c>
      <c r="F277" s="2848">
        <f t="shared" si="164"/>
        <v>12</v>
      </c>
      <c r="G277" s="533"/>
      <c r="H277" s="534"/>
      <c r="I277" s="535"/>
      <c r="J277" s="534"/>
      <c r="K277" s="535"/>
      <c r="L277" s="534"/>
      <c r="M277" s="536"/>
      <c r="N277" s="537"/>
      <c r="O277" s="536"/>
      <c r="P277" s="537"/>
      <c r="Q277" s="535"/>
      <c r="R277" s="534"/>
      <c r="S277" s="535"/>
      <c r="T277" s="534"/>
      <c r="U277" s="536"/>
      <c r="V277" s="537"/>
      <c r="W277" s="536"/>
      <c r="X277" s="537"/>
      <c r="Y277" s="469">
        <v>0</v>
      </c>
      <c r="Z277" s="470">
        <v>0</v>
      </c>
      <c r="AA277" s="469">
        <v>0</v>
      </c>
      <c r="AB277" s="470">
        <v>0</v>
      </c>
      <c r="AC277" s="469">
        <v>0</v>
      </c>
      <c r="AD277" s="470">
        <v>0</v>
      </c>
      <c r="AE277" s="469">
        <v>0</v>
      </c>
      <c r="AF277" s="470">
        <v>0</v>
      </c>
      <c r="AG277" s="469">
        <v>1</v>
      </c>
      <c r="AH277" s="470">
        <v>2</v>
      </c>
      <c r="AI277" s="469">
        <v>1</v>
      </c>
      <c r="AJ277" s="470">
        <v>0</v>
      </c>
      <c r="AK277" s="469">
        <v>4</v>
      </c>
      <c r="AL277" s="470">
        <v>8</v>
      </c>
      <c r="AM277" s="469">
        <v>2</v>
      </c>
      <c r="AN277" s="470">
        <v>2</v>
      </c>
      <c r="AO277" s="471">
        <v>0</v>
      </c>
      <c r="AP277" s="472">
        <v>0</v>
      </c>
      <c r="AQ277" s="467"/>
      <c r="AR277" s="473"/>
      <c r="AS277" s="2849">
        <v>11</v>
      </c>
      <c r="AT277" s="469"/>
      <c r="AU277" s="473">
        <v>0</v>
      </c>
      <c r="AV277" s="473">
        <v>0</v>
      </c>
      <c r="AW277" s="468">
        <v>0</v>
      </c>
      <c r="AX277" s="671" t="str">
        <f t="shared" si="148"/>
        <v/>
      </c>
      <c r="BT277" s="3"/>
      <c r="BU277" s="3"/>
      <c r="BV277" s="4"/>
      <c r="BW277" s="4"/>
      <c r="CA277" s="31" t="str">
        <f t="shared" si="152"/>
        <v/>
      </c>
      <c r="CB277" s="31" t="str">
        <f t="shared" si="153"/>
        <v/>
      </c>
      <c r="CC277" s="31" t="str">
        <f t="shared" si="149"/>
        <v/>
      </c>
      <c r="CD277" s="31" t="str">
        <f t="shared" si="154"/>
        <v/>
      </c>
      <c r="CE277" s="31" t="str">
        <f t="shared" si="155"/>
        <v/>
      </c>
      <c r="CF277" s="31" t="str">
        <f t="shared" si="156"/>
        <v/>
      </c>
      <c r="CG277" s="31" t="str">
        <f t="shared" si="157"/>
        <v/>
      </c>
      <c r="CH277" s="32">
        <f t="shared" si="158"/>
        <v>0</v>
      </c>
      <c r="CI277" s="32">
        <f t="shared" si="159"/>
        <v>0</v>
      </c>
      <c r="CJ277" s="32">
        <f t="shared" si="160"/>
        <v>0</v>
      </c>
      <c r="CK277" s="32">
        <f t="shared" si="161"/>
        <v>0</v>
      </c>
      <c r="CL277" s="32">
        <f t="shared" si="162"/>
        <v>0</v>
      </c>
      <c r="CM277" s="32">
        <f t="shared" si="162"/>
        <v>0</v>
      </c>
      <c r="CN277" s="32">
        <f t="shared" si="162"/>
        <v>0</v>
      </c>
    </row>
    <row r="278" spans="1:92" ht="16.350000000000001" customHeight="1" x14ac:dyDescent="0.2">
      <c r="A278" s="2912"/>
      <c r="B278" s="3639" t="s">
        <v>265</v>
      </c>
      <c r="C278" s="3639"/>
      <c r="D278" s="2109">
        <f t="shared" si="165"/>
        <v>73</v>
      </c>
      <c r="E278" s="2843">
        <f t="shared" si="164"/>
        <v>27</v>
      </c>
      <c r="F278" s="2844">
        <f t="shared" si="164"/>
        <v>46</v>
      </c>
      <c r="G278" s="2152"/>
      <c r="H278" s="2153"/>
      <c r="I278" s="2154"/>
      <c r="J278" s="2153"/>
      <c r="K278" s="2154"/>
      <c r="L278" s="2153"/>
      <c r="M278" s="2155"/>
      <c r="N278" s="2135"/>
      <c r="O278" s="2155"/>
      <c r="P278" s="2135"/>
      <c r="Q278" s="2154"/>
      <c r="R278" s="2153"/>
      <c r="S278" s="2154"/>
      <c r="T278" s="2153"/>
      <c r="U278" s="2155"/>
      <c r="V278" s="2135"/>
      <c r="W278" s="2155"/>
      <c r="X278" s="2135"/>
      <c r="Y278" s="2114">
        <v>0</v>
      </c>
      <c r="Z278" s="2115">
        <v>0</v>
      </c>
      <c r="AA278" s="2114">
        <v>0</v>
      </c>
      <c r="AB278" s="2115">
        <v>0</v>
      </c>
      <c r="AC278" s="2114">
        <v>0</v>
      </c>
      <c r="AD278" s="2115">
        <v>0</v>
      </c>
      <c r="AE278" s="2114">
        <v>0</v>
      </c>
      <c r="AF278" s="2115">
        <v>3</v>
      </c>
      <c r="AG278" s="2114">
        <v>6</v>
      </c>
      <c r="AH278" s="2115">
        <v>8</v>
      </c>
      <c r="AI278" s="2114">
        <v>2</v>
      </c>
      <c r="AJ278" s="2115">
        <v>3</v>
      </c>
      <c r="AK278" s="2114">
        <v>13</v>
      </c>
      <c r="AL278" s="2115">
        <v>16</v>
      </c>
      <c r="AM278" s="2114">
        <v>6</v>
      </c>
      <c r="AN278" s="2115">
        <v>16</v>
      </c>
      <c r="AO278" s="2116">
        <v>0</v>
      </c>
      <c r="AP278" s="2117">
        <v>0</v>
      </c>
      <c r="AQ278" s="2097"/>
      <c r="AR278" s="2133"/>
      <c r="AS278" s="467">
        <v>6</v>
      </c>
      <c r="AT278" s="2114"/>
      <c r="AU278" s="2118">
        <v>0</v>
      </c>
      <c r="AV278" s="2118">
        <v>0</v>
      </c>
      <c r="AW278" s="2113">
        <v>0</v>
      </c>
      <c r="AX278" s="671" t="str">
        <f t="shared" si="148"/>
        <v/>
      </c>
      <c r="BT278" s="3"/>
      <c r="BU278" s="3"/>
      <c r="BV278" s="4"/>
      <c r="BW278" s="4"/>
      <c r="CA278" s="31" t="str">
        <f t="shared" si="152"/>
        <v/>
      </c>
      <c r="CB278" s="31" t="str">
        <f t="shared" si="153"/>
        <v/>
      </c>
      <c r="CC278" s="31" t="str">
        <f t="shared" si="149"/>
        <v/>
      </c>
      <c r="CD278" s="31" t="str">
        <f t="shared" si="154"/>
        <v/>
      </c>
      <c r="CE278" s="31" t="str">
        <f t="shared" si="155"/>
        <v/>
      </c>
      <c r="CF278" s="31" t="str">
        <f t="shared" si="156"/>
        <v/>
      </c>
      <c r="CG278" s="31" t="str">
        <f t="shared" si="157"/>
        <v/>
      </c>
      <c r="CH278" s="32">
        <f t="shared" si="158"/>
        <v>0</v>
      </c>
      <c r="CI278" s="32"/>
      <c r="CJ278" s="32"/>
      <c r="CK278" s="32">
        <f t="shared" si="161"/>
        <v>0</v>
      </c>
      <c r="CL278" s="32">
        <f t="shared" si="162"/>
        <v>0</v>
      </c>
      <c r="CM278" s="32">
        <f t="shared" si="162"/>
        <v>0</v>
      </c>
      <c r="CN278" s="32">
        <f t="shared" si="162"/>
        <v>0</v>
      </c>
    </row>
    <row r="279" spans="1:92" ht="16.350000000000001" customHeight="1" x14ac:dyDescent="0.2">
      <c r="A279" s="2912"/>
      <c r="B279" s="3639" t="s">
        <v>266</v>
      </c>
      <c r="C279" s="3639"/>
      <c r="D279" s="2109">
        <f t="shared" si="165"/>
        <v>28</v>
      </c>
      <c r="E279" s="2843">
        <f t="shared" si="164"/>
        <v>13</v>
      </c>
      <c r="F279" s="2844">
        <f t="shared" si="164"/>
        <v>15</v>
      </c>
      <c r="G279" s="2152"/>
      <c r="H279" s="2153"/>
      <c r="I279" s="2154"/>
      <c r="J279" s="2153"/>
      <c r="K279" s="2154"/>
      <c r="L279" s="2153"/>
      <c r="M279" s="2155"/>
      <c r="N279" s="2135"/>
      <c r="O279" s="2155"/>
      <c r="P279" s="2135"/>
      <c r="Q279" s="2154"/>
      <c r="R279" s="2153"/>
      <c r="S279" s="2154"/>
      <c r="T279" s="2153"/>
      <c r="U279" s="2155"/>
      <c r="V279" s="2135"/>
      <c r="W279" s="2155"/>
      <c r="X279" s="2135"/>
      <c r="Y279" s="2114">
        <v>0</v>
      </c>
      <c r="Z279" s="2115">
        <v>0</v>
      </c>
      <c r="AA279" s="2114">
        <v>0</v>
      </c>
      <c r="AB279" s="2115">
        <v>0</v>
      </c>
      <c r="AC279" s="2114">
        <v>0</v>
      </c>
      <c r="AD279" s="2115">
        <v>0</v>
      </c>
      <c r="AE279" s="2114">
        <v>1</v>
      </c>
      <c r="AF279" s="2115">
        <v>0</v>
      </c>
      <c r="AG279" s="2114">
        <v>2</v>
      </c>
      <c r="AH279" s="2115">
        <v>3</v>
      </c>
      <c r="AI279" s="2114">
        <v>2</v>
      </c>
      <c r="AJ279" s="2115">
        <v>0</v>
      </c>
      <c r="AK279" s="2114">
        <v>5</v>
      </c>
      <c r="AL279" s="2115">
        <v>10</v>
      </c>
      <c r="AM279" s="2114">
        <v>3</v>
      </c>
      <c r="AN279" s="2115">
        <v>2</v>
      </c>
      <c r="AO279" s="2116">
        <v>0</v>
      </c>
      <c r="AP279" s="2117">
        <v>0</v>
      </c>
      <c r="AQ279" s="2097"/>
      <c r="AR279" s="2133"/>
      <c r="AS279" s="2133"/>
      <c r="AT279" s="2114"/>
      <c r="AU279" s="2118">
        <v>0</v>
      </c>
      <c r="AV279" s="2118">
        <v>0</v>
      </c>
      <c r="AW279" s="2113">
        <v>0</v>
      </c>
      <c r="AX279" s="671" t="str">
        <f t="shared" si="148"/>
        <v/>
      </c>
      <c r="BT279" s="3"/>
      <c r="BU279" s="3"/>
      <c r="BV279" s="4"/>
      <c r="BW279" s="4"/>
      <c r="CA279" s="31" t="str">
        <f t="shared" si="152"/>
        <v/>
      </c>
      <c r="CB279" s="31" t="str">
        <f t="shared" si="153"/>
        <v/>
      </c>
      <c r="CC279" s="31" t="str">
        <f t="shared" si="149"/>
        <v/>
      </c>
      <c r="CD279" s="31" t="str">
        <f t="shared" si="154"/>
        <v/>
      </c>
      <c r="CE279" s="31" t="str">
        <f t="shared" si="155"/>
        <v/>
      </c>
      <c r="CF279" s="31" t="str">
        <f t="shared" si="156"/>
        <v/>
      </c>
      <c r="CG279" s="31" t="str">
        <f t="shared" si="157"/>
        <v/>
      </c>
      <c r="CH279" s="32">
        <f t="shared" si="158"/>
        <v>0</v>
      </c>
      <c r="CI279" s="32"/>
      <c r="CJ279" s="32"/>
      <c r="CK279" s="32">
        <f t="shared" si="161"/>
        <v>0</v>
      </c>
      <c r="CL279" s="32">
        <f t="shared" si="162"/>
        <v>0</v>
      </c>
      <c r="CM279" s="32">
        <f t="shared" si="162"/>
        <v>0</v>
      </c>
      <c r="CN279" s="32">
        <f t="shared" si="162"/>
        <v>0</v>
      </c>
    </row>
    <row r="280" spans="1:92" ht="16.350000000000001" customHeight="1" x14ac:dyDescent="0.2">
      <c r="A280" s="2912"/>
      <c r="B280" s="3639" t="s">
        <v>267</v>
      </c>
      <c r="C280" s="3639"/>
      <c r="D280" s="2109">
        <f t="shared" si="165"/>
        <v>22</v>
      </c>
      <c r="E280" s="2843">
        <f t="shared" si="164"/>
        <v>8</v>
      </c>
      <c r="F280" s="2844">
        <f t="shared" si="164"/>
        <v>14</v>
      </c>
      <c r="G280" s="2156"/>
      <c r="H280" s="2157"/>
      <c r="I280" s="2158"/>
      <c r="J280" s="2157"/>
      <c r="K280" s="2158"/>
      <c r="L280" s="2157"/>
      <c r="M280" s="2097"/>
      <c r="N280" s="2135"/>
      <c r="O280" s="2097"/>
      <c r="P280" s="2135"/>
      <c r="Q280" s="2158"/>
      <c r="R280" s="2157"/>
      <c r="S280" s="2158"/>
      <c r="T280" s="2157"/>
      <c r="U280" s="2097"/>
      <c r="V280" s="2135"/>
      <c r="W280" s="2097"/>
      <c r="X280" s="2135"/>
      <c r="Y280" s="2121">
        <v>0</v>
      </c>
      <c r="Z280" s="2122">
        <v>0</v>
      </c>
      <c r="AA280" s="2121">
        <v>0</v>
      </c>
      <c r="AB280" s="2122">
        <v>0</v>
      </c>
      <c r="AC280" s="2121">
        <v>0</v>
      </c>
      <c r="AD280" s="2122">
        <v>0</v>
      </c>
      <c r="AE280" s="2121">
        <v>0</v>
      </c>
      <c r="AF280" s="2122">
        <v>1</v>
      </c>
      <c r="AG280" s="2121">
        <v>3</v>
      </c>
      <c r="AH280" s="2122">
        <v>3</v>
      </c>
      <c r="AI280" s="2121">
        <v>2</v>
      </c>
      <c r="AJ280" s="2122">
        <v>2</v>
      </c>
      <c r="AK280" s="2121">
        <v>3</v>
      </c>
      <c r="AL280" s="2122">
        <v>7</v>
      </c>
      <c r="AM280" s="2121">
        <v>0</v>
      </c>
      <c r="AN280" s="2122">
        <v>1</v>
      </c>
      <c r="AO280" s="2123">
        <v>0</v>
      </c>
      <c r="AP280" s="2124">
        <v>0</v>
      </c>
      <c r="AQ280" s="2097"/>
      <c r="AR280" s="2133"/>
      <c r="AS280" s="2133"/>
      <c r="AT280" s="2121"/>
      <c r="AU280" s="2127">
        <v>0</v>
      </c>
      <c r="AV280" s="2127">
        <v>0</v>
      </c>
      <c r="AW280" s="2120">
        <v>0</v>
      </c>
      <c r="AX280" s="671" t="str">
        <f t="shared" si="148"/>
        <v/>
      </c>
      <c r="BT280" s="3"/>
      <c r="BU280" s="3"/>
      <c r="BV280" s="4"/>
      <c r="BW280" s="4"/>
      <c r="CA280" s="31" t="str">
        <f t="shared" si="152"/>
        <v/>
      </c>
      <c r="CB280" s="31" t="str">
        <f t="shared" si="153"/>
        <v/>
      </c>
      <c r="CC280" s="31" t="str">
        <f t="shared" si="149"/>
        <v/>
      </c>
      <c r="CD280" s="31" t="str">
        <f t="shared" si="154"/>
        <v/>
      </c>
      <c r="CE280" s="31" t="str">
        <f t="shared" si="155"/>
        <v/>
      </c>
      <c r="CF280" s="31" t="str">
        <f t="shared" si="156"/>
        <v/>
      </c>
      <c r="CG280" s="31" t="str">
        <f t="shared" si="157"/>
        <v/>
      </c>
      <c r="CH280" s="32">
        <f t="shared" si="158"/>
        <v>0</v>
      </c>
      <c r="CI280" s="32"/>
      <c r="CJ280" s="32"/>
      <c r="CK280" s="32">
        <f t="shared" si="161"/>
        <v>0</v>
      </c>
      <c r="CL280" s="32">
        <f t="shared" si="162"/>
        <v>0</v>
      </c>
      <c r="CM280" s="32">
        <f t="shared" si="162"/>
        <v>0</v>
      </c>
      <c r="CN280" s="32">
        <f t="shared" si="162"/>
        <v>0</v>
      </c>
    </row>
    <row r="281" spans="1:92" ht="16.350000000000001" customHeight="1" x14ac:dyDescent="0.2">
      <c r="A281" s="2912"/>
      <c r="B281" s="3640" t="s">
        <v>268</v>
      </c>
      <c r="C281" s="3641"/>
      <c r="D281" s="2109">
        <f t="shared" si="165"/>
        <v>4</v>
      </c>
      <c r="E281" s="2843">
        <f t="shared" si="164"/>
        <v>1</v>
      </c>
      <c r="F281" s="2844">
        <f t="shared" si="164"/>
        <v>3</v>
      </c>
      <c r="G281" s="2156"/>
      <c r="H281" s="2157"/>
      <c r="I281" s="2158"/>
      <c r="J281" s="2157"/>
      <c r="K281" s="2158"/>
      <c r="L281" s="2157"/>
      <c r="M281" s="2125"/>
      <c r="N281" s="2159"/>
      <c r="O281" s="2125"/>
      <c r="P281" s="2159"/>
      <c r="Q281" s="2158"/>
      <c r="R281" s="2157"/>
      <c r="S281" s="2158"/>
      <c r="T281" s="2157"/>
      <c r="U281" s="2125"/>
      <c r="V281" s="2159"/>
      <c r="W281" s="2125"/>
      <c r="X281" s="2159"/>
      <c r="Y281" s="2121">
        <v>0</v>
      </c>
      <c r="Z281" s="2122">
        <v>0</v>
      </c>
      <c r="AA281" s="2121">
        <v>0</v>
      </c>
      <c r="AB281" s="2122">
        <v>0</v>
      </c>
      <c r="AC281" s="2121">
        <v>0</v>
      </c>
      <c r="AD281" s="2122">
        <v>0</v>
      </c>
      <c r="AE281" s="2121">
        <v>0</v>
      </c>
      <c r="AF281" s="2122">
        <v>0</v>
      </c>
      <c r="AG281" s="2121">
        <v>0</v>
      </c>
      <c r="AH281" s="2122">
        <v>1</v>
      </c>
      <c r="AI281" s="2121">
        <v>0</v>
      </c>
      <c r="AJ281" s="2122">
        <v>0</v>
      </c>
      <c r="AK281" s="2121">
        <v>1</v>
      </c>
      <c r="AL281" s="2122">
        <v>2</v>
      </c>
      <c r="AM281" s="2121">
        <v>0</v>
      </c>
      <c r="AN281" s="2122">
        <v>0</v>
      </c>
      <c r="AO281" s="2123">
        <v>0</v>
      </c>
      <c r="AP281" s="2124">
        <v>0</v>
      </c>
      <c r="AQ281" s="2125"/>
      <c r="AR281" s="2148"/>
      <c r="AS281" s="2126"/>
      <c r="AT281" s="2121"/>
      <c r="AU281" s="2127">
        <v>0</v>
      </c>
      <c r="AV281" s="2127">
        <v>0</v>
      </c>
      <c r="AW281" s="2120">
        <v>0</v>
      </c>
      <c r="AX281" s="671" t="str">
        <f t="shared" si="148"/>
        <v/>
      </c>
      <c r="BT281" s="3"/>
      <c r="BU281" s="3"/>
      <c r="BV281" s="4"/>
      <c r="BW281" s="4"/>
      <c r="CA281" s="31" t="str">
        <f t="shared" si="152"/>
        <v/>
      </c>
      <c r="CB281" s="31" t="str">
        <f t="shared" si="153"/>
        <v/>
      </c>
      <c r="CC281" s="31" t="str">
        <f t="shared" si="149"/>
        <v/>
      </c>
      <c r="CD281" s="31" t="str">
        <f t="shared" si="154"/>
        <v/>
      </c>
      <c r="CE281" s="31" t="str">
        <f t="shared" si="155"/>
        <v/>
      </c>
      <c r="CF281" s="31" t="str">
        <f t="shared" si="156"/>
        <v/>
      </c>
      <c r="CG281" s="31" t="str">
        <f t="shared" si="157"/>
        <v/>
      </c>
      <c r="CH281" s="32">
        <f t="shared" si="158"/>
        <v>0</v>
      </c>
      <c r="CI281" s="32"/>
      <c r="CJ281" s="32"/>
      <c r="CK281" s="32">
        <f t="shared" si="161"/>
        <v>0</v>
      </c>
      <c r="CL281" s="32">
        <f t="shared" si="162"/>
        <v>0</v>
      </c>
      <c r="CM281" s="32">
        <f t="shared" si="162"/>
        <v>0</v>
      </c>
      <c r="CN281" s="32">
        <f t="shared" si="162"/>
        <v>0</v>
      </c>
    </row>
    <row r="282" spans="1:92" ht="16.350000000000001" customHeight="1" x14ac:dyDescent="0.2">
      <c r="A282" s="3537"/>
      <c r="B282" s="3555" t="s">
        <v>269</v>
      </c>
      <c r="C282" s="3555"/>
      <c r="D282" s="2128">
        <f t="shared" si="165"/>
        <v>1</v>
      </c>
      <c r="E282" s="2845">
        <f t="shared" si="164"/>
        <v>1</v>
      </c>
      <c r="F282" s="2846">
        <f t="shared" si="164"/>
        <v>0</v>
      </c>
      <c r="G282" s="2162"/>
      <c r="H282" s="2163"/>
      <c r="I282" s="2164"/>
      <c r="J282" s="2163"/>
      <c r="K282" s="2164"/>
      <c r="L282" s="2163"/>
      <c r="M282" s="2162"/>
      <c r="N282" s="2163"/>
      <c r="O282" s="2162"/>
      <c r="P282" s="2163"/>
      <c r="Q282" s="2164"/>
      <c r="R282" s="2163"/>
      <c r="S282" s="2164"/>
      <c r="T282" s="2163"/>
      <c r="U282" s="2162"/>
      <c r="V282" s="2163"/>
      <c r="W282" s="2162"/>
      <c r="X282" s="2163"/>
      <c r="Y282" s="2104">
        <v>0</v>
      </c>
      <c r="Z282" s="2105">
        <v>0</v>
      </c>
      <c r="AA282" s="2104">
        <v>0</v>
      </c>
      <c r="AB282" s="2105">
        <v>0</v>
      </c>
      <c r="AC282" s="2104">
        <v>0</v>
      </c>
      <c r="AD282" s="2105">
        <v>0</v>
      </c>
      <c r="AE282" s="2104">
        <v>0</v>
      </c>
      <c r="AF282" s="2105">
        <v>0</v>
      </c>
      <c r="AG282" s="2104">
        <v>0</v>
      </c>
      <c r="AH282" s="2105">
        <v>0</v>
      </c>
      <c r="AI282" s="2104">
        <v>0</v>
      </c>
      <c r="AJ282" s="2105">
        <v>0</v>
      </c>
      <c r="AK282" s="2104">
        <v>0</v>
      </c>
      <c r="AL282" s="2105">
        <v>0</v>
      </c>
      <c r="AM282" s="2104">
        <v>1</v>
      </c>
      <c r="AN282" s="2105">
        <v>0</v>
      </c>
      <c r="AO282" s="2106">
        <v>0</v>
      </c>
      <c r="AP282" s="2107">
        <v>0</v>
      </c>
      <c r="AQ282" s="2131"/>
      <c r="AR282" s="2149"/>
      <c r="AS282" s="2132"/>
      <c r="AT282" s="2104"/>
      <c r="AU282" s="2108">
        <v>0</v>
      </c>
      <c r="AV282" s="2108">
        <v>0</v>
      </c>
      <c r="AW282" s="2103">
        <v>0</v>
      </c>
      <c r="AX282" s="671" t="str">
        <f t="shared" si="148"/>
        <v/>
      </c>
      <c r="BT282" s="3"/>
      <c r="BU282" s="3"/>
      <c r="BV282" s="4"/>
      <c r="BW282" s="4"/>
      <c r="CA282" s="31" t="str">
        <f t="shared" si="152"/>
        <v/>
      </c>
      <c r="CB282" s="31" t="str">
        <f t="shared" si="153"/>
        <v/>
      </c>
      <c r="CC282" s="31" t="str">
        <f t="shared" si="149"/>
        <v/>
      </c>
      <c r="CD282" s="31" t="str">
        <f t="shared" si="154"/>
        <v/>
      </c>
      <c r="CE282" s="31" t="str">
        <f t="shared" si="155"/>
        <v/>
      </c>
      <c r="CF282" s="31" t="str">
        <f t="shared" si="156"/>
        <v/>
      </c>
      <c r="CG282" s="31" t="str">
        <f t="shared" si="157"/>
        <v/>
      </c>
      <c r="CH282" s="32">
        <f t="shared" si="158"/>
        <v>0</v>
      </c>
      <c r="CI282" s="32"/>
      <c r="CJ282" s="32"/>
      <c r="CK282" s="32">
        <f t="shared" si="161"/>
        <v>0</v>
      </c>
      <c r="CL282" s="32">
        <f t="shared" si="162"/>
        <v>0</v>
      </c>
      <c r="CM282" s="32">
        <f t="shared" si="162"/>
        <v>0</v>
      </c>
      <c r="CN282" s="32">
        <f t="shared" si="162"/>
        <v>0</v>
      </c>
    </row>
    <row r="283" spans="1:92" ht="16.350000000000001" customHeight="1" x14ac:dyDescent="0.2">
      <c r="A283" s="3466" t="s">
        <v>276</v>
      </c>
      <c r="B283" s="3184" t="s">
        <v>264</v>
      </c>
      <c r="C283" s="3184"/>
      <c r="D283" s="400">
        <f t="shared" si="165"/>
        <v>0</v>
      </c>
      <c r="E283" s="2847">
        <f t="shared" si="164"/>
        <v>0</v>
      </c>
      <c r="F283" s="2848">
        <f t="shared" si="164"/>
        <v>0</v>
      </c>
      <c r="G283" s="538"/>
      <c r="H283" s="537"/>
      <c r="I283" s="536"/>
      <c r="J283" s="537"/>
      <c r="K283" s="536"/>
      <c r="L283" s="537"/>
      <c r="M283" s="536"/>
      <c r="N283" s="537"/>
      <c r="O283" s="536"/>
      <c r="P283" s="537"/>
      <c r="Q283" s="536"/>
      <c r="R283" s="537"/>
      <c r="S283" s="536"/>
      <c r="T283" s="537"/>
      <c r="U283" s="536"/>
      <c r="V283" s="537"/>
      <c r="W283" s="536"/>
      <c r="X283" s="537"/>
      <c r="Y283" s="469"/>
      <c r="Z283" s="470"/>
      <c r="AA283" s="469"/>
      <c r="AB283" s="470"/>
      <c r="AC283" s="469"/>
      <c r="AD283" s="470"/>
      <c r="AE283" s="469"/>
      <c r="AF283" s="470"/>
      <c r="AG283" s="469"/>
      <c r="AH283" s="470"/>
      <c r="AI283" s="469"/>
      <c r="AJ283" s="470"/>
      <c r="AK283" s="469"/>
      <c r="AL283" s="470"/>
      <c r="AM283" s="469"/>
      <c r="AN283" s="470"/>
      <c r="AO283" s="471"/>
      <c r="AP283" s="472"/>
      <c r="AQ283" s="467"/>
      <c r="AR283" s="473"/>
      <c r="AS283" s="2849"/>
      <c r="AT283" s="469"/>
      <c r="AU283" s="473"/>
      <c r="AV283" s="473"/>
      <c r="AW283" s="468"/>
      <c r="AX283" s="671" t="str">
        <f t="shared" si="148"/>
        <v/>
      </c>
      <c r="BT283" s="3"/>
      <c r="BU283" s="3"/>
      <c r="BV283" s="4"/>
      <c r="BW283" s="4"/>
      <c r="CA283" s="31" t="str">
        <f t="shared" si="152"/>
        <v/>
      </c>
      <c r="CB283" s="31" t="str">
        <f t="shared" si="153"/>
        <v/>
      </c>
      <c r="CC283" s="31" t="str">
        <f t="shared" si="149"/>
        <v/>
      </c>
      <c r="CD283" s="31" t="str">
        <f t="shared" si="154"/>
        <v/>
      </c>
      <c r="CE283" s="31" t="str">
        <f t="shared" si="155"/>
        <v/>
      </c>
      <c r="CF283" s="31" t="str">
        <f t="shared" si="156"/>
        <v/>
      </c>
      <c r="CG283" s="31" t="str">
        <f t="shared" si="157"/>
        <v/>
      </c>
      <c r="CH283" s="32">
        <f t="shared" si="158"/>
        <v>0</v>
      </c>
      <c r="CI283" s="32">
        <f t="shared" si="159"/>
        <v>0</v>
      </c>
      <c r="CJ283" s="32">
        <f t="shared" si="160"/>
        <v>0</v>
      </c>
      <c r="CK283" s="32">
        <f t="shared" si="161"/>
        <v>0</v>
      </c>
      <c r="CL283" s="32">
        <f t="shared" si="162"/>
        <v>0</v>
      </c>
      <c r="CM283" s="32">
        <f t="shared" si="162"/>
        <v>0</v>
      </c>
      <c r="CN283" s="32">
        <f t="shared" si="162"/>
        <v>0</v>
      </c>
    </row>
    <row r="284" spans="1:92" ht="16.350000000000001" customHeight="1" x14ac:dyDescent="0.2">
      <c r="A284" s="2971"/>
      <c r="B284" s="3639" t="s">
        <v>265</v>
      </c>
      <c r="C284" s="3639"/>
      <c r="D284" s="2109">
        <f t="shared" si="165"/>
        <v>0</v>
      </c>
      <c r="E284" s="2843">
        <f>+Y284+AA284+AC284+AE284+AG284+AI284+AK284+AM284</f>
        <v>0</v>
      </c>
      <c r="F284" s="2844">
        <f t="shared" si="164"/>
        <v>0</v>
      </c>
      <c r="G284" s="2097"/>
      <c r="H284" s="2135"/>
      <c r="I284" s="2155"/>
      <c r="J284" s="2135"/>
      <c r="K284" s="2155"/>
      <c r="L284" s="2135"/>
      <c r="M284" s="2155"/>
      <c r="N284" s="2135"/>
      <c r="O284" s="2155"/>
      <c r="P284" s="2135"/>
      <c r="Q284" s="2155"/>
      <c r="R284" s="2135"/>
      <c r="S284" s="2155"/>
      <c r="T284" s="2135"/>
      <c r="U284" s="2155"/>
      <c r="V284" s="2135"/>
      <c r="W284" s="2155"/>
      <c r="X284" s="2135"/>
      <c r="Y284" s="2114"/>
      <c r="Z284" s="2115"/>
      <c r="AA284" s="2114"/>
      <c r="AB284" s="2115"/>
      <c r="AC284" s="2114"/>
      <c r="AD284" s="2115"/>
      <c r="AE284" s="2114"/>
      <c r="AF284" s="2115"/>
      <c r="AG284" s="2114"/>
      <c r="AH284" s="2115"/>
      <c r="AI284" s="2114"/>
      <c r="AJ284" s="2115"/>
      <c r="AK284" s="2114"/>
      <c r="AL284" s="2115"/>
      <c r="AM284" s="2114"/>
      <c r="AN284" s="2115"/>
      <c r="AO284" s="2116"/>
      <c r="AP284" s="2117"/>
      <c r="AQ284" s="2097"/>
      <c r="AR284" s="2133"/>
      <c r="AS284" s="467"/>
      <c r="AT284" s="2114"/>
      <c r="AU284" s="2118"/>
      <c r="AV284" s="2118"/>
      <c r="AW284" s="2113"/>
      <c r="AX284" s="671" t="str">
        <f t="shared" si="148"/>
        <v/>
      </c>
      <c r="BT284" s="3"/>
      <c r="BU284" s="3"/>
      <c r="BV284" s="4"/>
      <c r="BW284" s="4"/>
      <c r="CA284" s="31" t="str">
        <f t="shared" si="152"/>
        <v/>
      </c>
      <c r="CB284" s="31" t="str">
        <f t="shared" si="153"/>
        <v/>
      </c>
      <c r="CC284" s="31" t="str">
        <f t="shared" si="149"/>
        <v/>
      </c>
      <c r="CD284" s="31" t="str">
        <f t="shared" si="154"/>
        <v/>
      </c>
      <c r="CE284" s="31" t="str">
        <f t="shared" si="155"/>
        <v/>
      </c>
      <c r="CF284" s="31" t="str">
        <f t="shared" si="156"/>
        <v/>
      </c>
      <c r="CG284" s="31" t="str">
        <f t="shared" si="157"/>
        <v/>
      </c>
      <c r="CH284" s="32">
        <f t="shared" si="158"/>
        <v>0</v>
      </c>
      <c r="CI284" s="32"/>
      <c r="CJ284" s="32"/>
      <c r="CK284" s="32">
        <f t="shared" si="161"/>
        <v>0</v>
      </c>
      <c r="CL284" s="32">
        <f t="shared" si="162"/>
        <v>0</v>
      </c>
      <c r="CM284" s="32">
        <f t="shared" si="162"/>
        <v>0</v>
      </c>
      <c r="CN284" s="32">
        <f t="shared" si="162"/>
        <v>0</v>
      </c>
    </row>
    <row r="285" spans="1:92" ht="16.350000000000001" customHeight="1" x14ac:dyDescent="0.2">
      <c r="A285" s="2971"/>
      <c r="B285" s="3639" t="s">
        <v>266</v>
      </c>
      <c r="C285" s="3639"/>
      <c r="D285" s="2109">
        <f t="shared" si="165"/>
        <v>0</v>
      </c>
      <c r="E285" s="2843">
        <f t="shared" si="164"/>
        <v>0</v>
      </c>
      <c r="F285" s="2844">
        <f t="shared" si="164"/>
        <v>0</v>
      </c>
      <c r="G285" s="2097"/>
      <c r="H285" s="2135"/>
      <c r="I285" s="2155"/>
      <c r="J285" s="2135"/>
      <c r="K285" s="2155"/>
      <c r="L285" s="2135"/>
      <c r="M285" s="2155"/>
      <c r="N285" s="2135"/>
      <c r="O285" s="2155"/>
      <c r="P285" s="2135"/>
      <c r="Q285" s="2155"/>
      <c r="R285" s="2135"/>
      <c r="S285" s="2155"/>
      <c r="T285" s="2135"/>
      <c r="U285" s="2155"/>
      <c r="V285" s="2135"/>
      <c r="W285" s="2155"/>
      <c r="X285" s="2135"/>
      <c r="Y285" s="2114"/>
      <c r="Z285" s="2115"/>
      <c r="AA285" s="2114"/>
      <c r="AB285" s="2115"/>
      <c r="AC285" s="2114"/>
      <c r="AD285" s="2115"/>
      <c r="AE285" s="2114"/>
      <c r="AF285" s="2115"/>
      <c r="AG285" s="2114"/>
      <c r="AH285" s="2115"/>
      <c r="AI285" s="2114"/>
      <c r="AJ285" s="2115"/>
      <c r="AK285" s="2114"/>
      <c r="AL285" s="2115"/>
      <c r="AM285" s="2114"/>
      <c r="AN285" s="2115"/>
      <c r="AO285" s="2116"/>
      <c r="AP285" s="2117"/>
      <c r="AQ285" s="2097"/>
      <c r="AR285" s="2133"/>
      <c r="AS285" s="2133"/>
      <c r="AT285" s="2114"/>
      <c r="AU285" s="2118"/>
      <c r="AV285" s="2118"/>
      <c r="AW285" s="2113"/>
      <c r="AX285" s="671" t="str">
        <f t="shared" ref="AX285:AX306" si="166">$CA285&amp;$CB285&amp;$CC285&amp;$CD285&amp;$CE285&amp;$CF285&amp;$CG285</f>
        <v/>
      </c>
      <c r="BT285" s="3"/>
      <c r="BU285" s="3"/>
      <c r="BV285" s="4"/>
      <c r="BW285" s="4"/>
      <c r="CA285" s="31" t="str">
        <f t="shared" si="152"/>
        <v/>
      </c>
      <c r="CB285" s="31" t="str">
        <f t="shared" si="153"/>
        <v/>
      </c>
      <c r="CC285" s="31" t="str">
        <f t="shared" ref="CC285:CC306" si="167">IF(CJ285=1,"* La consulta pertinente según condición clínica NO DEBE ser mayor al Total registrado. ","")</f>
        <v/>
      </c>
      <c r="CD285" s="31" t="str">
        <f t="shared" si="154"/>
        <v/>
      </c>
      <c r="CE285" s="31" t="str">
        <f t="shared" si="155"/>
        <v/>
      </c>
      <c r="CF285" s="31" t="str">
        <f t="shared" si="156"/>
        <v/>
      </c>
      <c r="CG285" s="31" t="str">
        <f t="shared" si="157"/>
        <v/>
      </c>
      <c r="CH285" s="32">
        <f t="shared" si="158"/>
        <v>0</v>
      </c>
      <c r="CI285" s="32"/>
      <c r="CJ285" s="32"/>
      <c r="CK285" s="32">
        <f t="shared" si="161"/>
        <v>0</v>
      </c>
      <c r="CL285" s="32">
        <f t="shared" si="162"/>
        <v>0</v>
      </c>
      <c r="CM285" s="32">
        <f t="shared" si="162"/>
        <v>0</v>
      </c>
      <c r="CN285" s="32">
        <f t="shared" si="162"/>
        <v>0</v>
      </c>
    </row>
    <row r="286" spans="1:92" ht="16.350000000000001" customHeight="1" x14ac:dyDescent="0.2">
      <c r="A286" s="2971"/>
      <c r="B286" s="3639" t="s">
        <v>267</v>
      </c>
      <c r="C286" s="3639"/>
      <c r="D286" s="2109">
        <f t="shared" si="165"/>
        <v>0</v>
      </c>
      <c r="E286" s="2850">
        <f t="shared" si="164"/>
        <v>0</v>
      </c>
      <c r="F286" s="2851">
        <f t="shared" si="164"/>
        <v>0</v>
      </c>
      <c r="G286" s="2097"/>
      <c r="H286" s="2135"/>
      <c r="I286" s="2155"/>
      <c r="J286" s="2135"/>
      <c r="K286" s="2155"/>
      <c r="L286" s="2135"/>
      <c r="M286" s="2155"/>
      <c r="N286" s="2135"/>
      <c r="O286" s="2155"/>
      <c r="P286" s="2135"/>
      <c r="Q286" s="2155"/>
      <c r="R286" s="2135"/>
      <c r="S286" s="2155"/>
      <c r="T286" s="2135"/>
      <c r="U286" s="2155"/>
      <c r="V286" s="2135"/>
      <c r="W286" s="2155"/>
      <c r="X286" s="2135"/>
      <c r="Y286" s="2114"/>
      <c r="Z286" s="2115"/>
      <c r="AA286" s="2114"/>
      <c r="AB286" s="2115"/>
      <c r="AC286" s="2114"/>
      <c r="AD286" s="2115"/>
      <c r="AE286" s="2114"/>
      <c r="AF286" s="2115"/>
      <c r="AG286" s="2114"/>
      <c r="AH286" s="2115"/>
      <c r="AI286" s="2114"/>
      <c r="AJ286" s="2115"/>
      <c r="AK286" s="2114"/>
      <c r="AL286" s="2115"/>
      <c r="AM286" s="2114"/>
      <c r="AN286" s="2115"/>
      <c r="AO286" s="2123"/>
      <c r="AP286" s="2124"/>
      <c r="AQ286" s="2097"/>
      <c r="AR286" s="2133"/>
      <c r="AS286" s="2133"/>
      <c r="AT286" s="2121"/>
      <c r="AU286" s="2127"/>
      <c r="AV286" s="2127"/>
      <c r="AW286" s="2120"/>
      <c r="AX286" s="671" t="str">
        <f t="shared" si="166"/>
        <v/>
      </c>
      <c r="BT286" s="3"/>
      <c r="BU286" s="3"/>
      <c r="BV286" s="4"/>
      <c r="BW286" s="4"/>
      <c r="CA286" s="31" t="str">
        <f t="shared" ref="CA286:CA306" si="168">IF(CH286=1,"* El número de pacientes de 60 años NO DEBE Ser mayor a lo registrado en el grupo Etario 60-64 años. ","")</f>
        <v/>
      </c>
      <c r="CB286" s="31" t="str">
        <f t="shared" ref="CB286:CB306" si="169">IF(CI286=1,"* La consulta pertinente según Protocolo de Referencia NO DEBE ser mayor al Total registrado. ","")</f>
        <v/>
      </c>
      <c r="CC286" s="31" t="str">
        <f t="shared" si="167"/>
        <v/>
      </c>
      <c r="CD286" s="31" t="str">
        <f t="shared" ref="CD286:CD306" si="170">IF(AND(D286&lt;&gt;0,AO286=""),"* Recuerde que las Embarazadas deben ser incluídas en el ingreso por rango Etario (Digite CEROS si no tiene). ",IF(F286&lt;AO286,"* Las Embarazadas NO DEBEN ser mayor al total de Mujeres. ",""))</f>
        <v/>
      </c>
      <c r="CE286" s="31" t="str">
        <f t="shared" ref="CE286:CE306" si="171">IF(AND($D286&lt;&gt;0,AU286=""),"* No olvide digitar la columna Usuarios en Situación de Discapacidad (Digite CEROS si no tiene). ",IF($D286&lt;AU286,"* Los Usuarios en Situación de Discapacidad NO DEBEN ser mayor al total. ",""))</f>
        <v/>
      </c>
      <c r="CF286" s="31" t="str">
        <f t="shared" ref="CF286:CF306" si="172">IF(AND($D286&lt;&gt;0,AV286=""),"* No olvide digitar la columna Niños, Niñas, Adolescentes y Jóvenes Población SENAME (Digite CEROS si no tiene). ",IF($D286&lt;AV286,"* Los Niños, Niñas, Adolescentes y Jóvenes Población SENAME NO DEBEN ser mayor al total. ",""))</f>
        <v/>
      </c>
      <c r="CG286" s="31" t="str">
        <f t="shared" ref="CG286:CG306" si="173">IF(AND($D286&lt;&gt;0,AW286=""),"* No olvide digitar la columna Migrantes (Digite CEROS si no tiene). ",IF($D286&lt;AW286,"* Los Migrantes NO DEBEN ser mayor al total. ",""))</f>
        <v/>
      </c>
      <c r="CH286" s="32">
        <f t="shared" ref="CH286:CH306" si="174">IF((AI286+AJ286)&lt;AP286,1,0)</f>
        <v>0</v>
      </c>
      <c r="CI286" s="32"/>
      <c r="CJ286" s="32"/>
      <c r="CK286" s="32">
        <f t="shared" ref="CK286:CK306" si="175">IF(AND(D286&lt;&gt;0,AO286=""),1,IF(F286&lt;AO286,1,0))</f>
        <v>0</v>
      </c>
      <c r="CL286" s="32">
        <f t="shared" ref="CL286:CN306" si="176">IF(AND($D286&lt;&gt;0,AU286=""),1,IF($D286&lt;AU286,1,0))</f>
        <v>0</v>
      </c>
      <c r="CM286" s="32">
        <f t="shared" si="176"/>
        <v>0</v>
      </c>
      <c r="CN286" s="32">
        <f t="shared" si="176"/>
        <v>0</v>
      </c>
    </row>
    <row r="287" spans="1:92" ht="16.350000000000001" customHeight="1" x14ac:dyDescent="0.2">
      <c r="A287" s="2971"/>
      <c r="B287" s="3640" t="s">
        <v>268</v>
      </c>
      <c r="C287" s="3641"/>
      <c r="D287" s="2109">
        <f t="shared" si="165"/>
        <v>0</v>
      </c>
      <c r="E287" s="2850">
        <f t="shared" si="164"/>
        <v>0</v>
      </c>
      <c r="F287" s="2851">
        <f t="shared" si="164"/>
        <v>0</v>
      </c>
      <c r="G287" s="541"/>
      <c r="H287" s="657"/>
      <c r="I287" s="620"/>
      <c r="J287" s="657"/>
      <c r="K287" s="620"/>
      <c r="L287" s="657"/>
      <c r="M287" s="620"/>
      <c r="N287" s="657"/>
      <c r="O287" s="620"/>
      <c r="P287" s="657"/>
      <c r="Q287" s="620"/>
      <c r="R287" s="657"/>
      <c r="S287" s="620"/>
      <c r="T287" s="657"/>
      <c r="U287" s="620"/>
      <c r="V287" s="657"/>
      <c r="W287" s="620"/>
      <c r="X287" s="657"/>
      <c r="Y287" s="2121"/>
      <c r="Z287" s="2122"/>
      <c r="AA287" s="2121"/>
      <c r="AB287" s="2122"/>
      <c r="AC287" s="2121"/>
      <c r="AD287" s="2122"/>
      <c r="AE287" s="2121"/>
      <c r="AF287" s="2122"/>
      <c r="AG287" s="2121"/>
      <c r="AH287" s="2122"/>
      <c r="AI287" s="2121"/>
      <c r="AJ287" s="2122"/>
      <c r="AK287" s="2121"/>
      <c r="AL287" s="2122"/>
      <c r="AM287" s="2121"/>
      <c r="AN287" s="2122"/>
      <c r="AO287" s="2123"/>
      <c r="AP287" s="2124"/>
      <c r="AQ287" s="2125"/>
      <c r="AR287" s="2148"/>
      <c r="AS287" s="2126"/>
      <c r="AT287" s="2121"/>
      <c r="AU287" s="2127"/>
      <c r="AV287" s="2127"/>
      <c r="AW287" s="2120"/>
      <c r="AX287" s="671" t="str">
        <f t="shared" si="166"/>
        <v/>
      </c>
      <c r="BT287" s="3"/>
      <c r="BU287" s="3"/>
      <c r="BV287" s="4"/>
      <c r="BW287" s="4"/>
      <c r="CA287" s="31" t="str">
        <f t="shared" si="168"/>
        <v/>
      </c>
      <c r="CB287" s="31" t="str">
        <f t="shared" si="169"/>
        <v/>
      </c>
      <c r="CC287" s="31" t="str">
        <f t="shared" si="167"/>
        <v/>
      </c>
      <c r="CD287" s="31" t="str">
        <f t="shared" si="170"/>
        <v/>
      </c>
      <c r="CE287" s="31" t="str">
        <f t="shared" si="171"/>
        <v/>
      </c>
      <c r="CF287" s="31" t="str">
        <f t="shared" si="172"/>
        <v/>
      </c>
      <c r="CG287" s="31" t="str">
        <f t="shared" si="173"/>
        <v/>
      </c>
      <c r="CH287" s="32">
        <f t="shared" si="174"/>
        <v>0</v>
      </c>
      <c r="CI287" s="32"/>
      <c r="CJ287" s="32"/>
      <c r="CK287" s="32">
        <f t="shared" si="175"/>
        <v>0</v>
      </c>
      <c r="CL287" s="32">
        <f t="shared" si="176"/>
        <v>0</v>
      </c>
      <c r="CM287" s="32">
        <f t="shared" si="176"/>
        <v>0</v>
      </c>
      <c r="CN287" s="32">
        <f t="shared" si="176"/>
        <v>0</v>
      </c>
    </row>
    <row r="288" spans="1:92" ht="16.350000000000001" customHeight="1" x14ac:dyDescent="0.2">
      <c r="A288" s="3646"/>
      <c r="B288" s="3555" t="s">
        <v>269</v>
      </c>
      <c r="C288" s="3555"/>
      <c r="D288" s="1978">
        <f t="shared" si="165"/>
        <v>0</v>
      </c>
      <c r="E288" s="1979">
        <f t="shared" ref="E288:F288" si="177">+Y288+AA288+AC288+AE288+AG288+AI288+AK288+AM288</f>
        <v>0</v>
      </c>
      <c r="F288" s="2840">
        <f t="shared" si="177"/>
        <v>0</v>
      </c>
      <c r="G288" s="1980"/>
      <c r="H288" s="1981"/>
      <c r="I288" s="2852"/>
      <c r="J288" s="1981"/>
      <c r="K288" s="2852"/>
      <c r="L288" s="1981"/>
      <c r="M288" s="2852"/>
      <c r="N288" s="1981"/>
      <c r="O288" s="2852"/>
      <c r="P288" s="1981"/>
      <c r="Q288" s="2852"/>
      <c r="R288" s="1981"/>
      <c r="S288" s="2852"/>
      <c r="T288" s="1981"/>
      <c r="U288" s="2852"/>
      <c r="V288" s="1981"/>
      <c r="W288" s="2852"/>
      <c r="X288" s="1981"/>
      <c r="Y288" s="2104"/>
      <c r="Z288" s="2105"/>
      <c r="AA288" s="2104"/>
      <c r="AB288" s="2105"/>
      <c r="AC288" s="2104"/>
      <c r="AD288" s="2105"/>
      <c r="AE288" s="2104"/>
      <c r="AF288" s="2105"/>
      <c r="AG288" s="2104"/>
      <c r="AH288" s="2105"/>
      <c r="AI288" s="2104"/>
      <c r="AJ288" s="2105"/>
      <c r="AK288" s="2104"/>
      <c r="AL288" s="2105"/>
      <c r="AM288" s="2104"/>
      <c r="AN288" s="2105"/>
      <c r="AO288" s="2106"/>
      <c r="AP288" s="2107"/>
      <c r="AQ288" s="2131"/>
      <c r="AR288" s="2149"/>
      <c r="AS288" s="2132"/>
      <c r="AT288" s="2104"/>
      <c r="AU288" s="2108"/>
      <c r="AV288" s="2108"/>
      <c r="AW288" s="2103"/>
      <c r="AX288" s="671" t="str">
        <f t="shared" si="166"/>
        <v/>
      </c>
      <c r="BT288" s="3"/>
      <c r="BU288" s="3"/>
      <c r="BV288" s="4"/>
      <c r="BW288" s="4"/>
      <c r="CA288" s="31" t="str">
        <f t="shared" si="168"/>
        <v/>
      </c>
      <c r="CB288" s="31" t="str">
        <f t="shared" si="169"/>
        <v/>
      </c>
      <c r="CC288" s="31" t="str">
        <f t="shared" si="167"/>
        <v/>
      </c>
      <c r="CD288" s="31" t="str">
        <f t="shared" si="170"/>
        <v/>
      </c>
      <c r="CE288" s="31" t="str">
        <f t="shared" si="171"/>
        <v/>
      </c>
      <c r="CF288" s="31" t="str">
        <f t="shared" si="172"/>
        <v/>
      </c>
      <c r="CG288" s="31" t="str">
        <f t="shared" si="173"/>
        <v/>
      </c>
      <c r="CH288" s="32">
        <f t="shared" si="174"/>
        <v>0</v>
      </c>
      <c r="CI288" s="32"/>
      <c r="CJ288" s="32"/>
      <c r="CK288" s="32">
        <f t="shared" si="175"/>
        <v>0</v>
      </c>
      <c r="CL288" s="32">
        <f t="shared" si="176"/>
        <v>0</v>
      </c>
      <c r="CM288" s="32">
        <f t="shared" si="176"/>
        <v>0</v>
      </c>
      <c r="CN288" s="32">
        <f t="shared" si="176"/>
        <v>0</v>
      </c>
    </row>
    <row r="289" spans="1:92" ht="16.350000000000001" customHeight="1" x14ac:dyDescent="0.2">
      <c r="A289" s="3342" t="s">
        <v>107</v>
      </c>
      <c r="B289" s="3184" t="s">
        <v>264</v>
      </c>
      <c r="C289" s="3184"/>
      <c r="D289" s="400">
        <f t="shared" si="165"/>
        <v>0</v>
      </c>
      <c r="E289" s="465">
        <f t="shared" ref="E289:E306" si="178">SUM(G289+I289+K289+M289+O289+Q289+S289+U289+W289+Y289+AA289+AC289+AE289+AG289+AI289+AK289+AM289)</f>
        <v>0</v>
      </c>
      <c r="F289" s="466">
        <f t="shared" ref="F289:F312" si="179">SUM(H289+J289+L289+N289+P289+R289+T289+V289+X289+Z289+AB289+AD289+AF289+AH289+AJ289+AL289+AN289)</f>
        <v>0</v>
      </c>
      <c r="G289" s="467"/>
      <c r="H289" s="468"/>
      <c r="I289" s="469"/>
      <c r="J289" s="468"/>
      <c r="K289" s="469"/>
      <c r="L289" s="468"/>
      <c r="M289" s="469"/>
      <c r="N289" s="468"/>
      <c r="O289" s="469"/>
      <c r="P289" s="468"/>
      <c r="Q289" s="469"/>
      <c r="R289" s="468"/>
      <c r="S289" s="469"/>
      <c r="T289" s="468"/>
      <c r="U289" s="469"/>
      <c r="V289" s="470"/>
      <c r="W289" s="469"/>
      <c r="X289" s="470"/>
      <c r="Y289" s="469"/>
      <c r="Z289" s="470"/>
      <c r="AA289" s="469"/>
      <c r="AB289" s="470"/>
      <c r="AC289" s="469"/>
      <c r="AD289" s="470"/>
      <c r="AE289" s="469"/>
      <c r="AF289" s="470"/>
      <c r="AG289" s="469"/>
      <c r="AH289" s="470"/>
      <c r="AI289" s="469"/>
      <c r="AJ289" s="470"/>
      <c r="AK289" s="469"/>
      <c r="AL289" s="470"/>
      <c r="AM289" s="469"/>
      <c r="AN289" s="470"/>
      <c r="AO289" s="471"/>
      <c r="AP289" s="472"/>
      <c r="AQ289" s="467"/>
      <c r="AR289" s="473"/>
      <c r="AS289" s="1060"/>
      <c r="AT289" s="469"/>
      <c r="AU289" s="473"/>
      <c r="AV289" s="473"/>
      <c r="AW289" s="468"/>
      <c r="AX289" s="671" t="str">
        <f t="shared" si="166"/>
        <v/>
      </c>
      <c r="BT289" s="3"/>
      <c r="BU289" s="3"/>
      <c r="BV289" s="4"/>
      <c r="BW289" s="4"/>
      <c r="CA289" s="31" t="str">
        <f t="shared" si="168"/>
        <v/>
      </c>
      <c r="CB289" s="31" t="str">
        <f t="shared" si="169"/>
        <v/>
      </c>
      <c r="CC289" s="31" t="str">
        <f t="shared" si="167"/>
        <v/>
      </c>
      <c r="CD289" s="31" t="str">
        <f t="shared" si="170"/>
        <v/>
      </c>
      <c r="CE289" s="31" t="str">
        <f t="shared" si="171"/>
        <v/>
      </c>
      <c r="CF289" s="31" t="str">
        <f t="shared" si="172"/>
        <v/>
      </c>
      <c r="CG289" s="31" t="str">
        <f t="shared" si="173"/>
        <v/>
      </c>
      <c r="CH289" s="32">
        <f t="shared" si="174"/>
        <v>0</v>
      </c>
      <c r="CI289" s="32">
        <f t="shared" ref="CI289:CI301" si="180">IF(D289&lt;AQ289,1,0)</f>
        <v>0</v>
      </c>
      <c r="CJ289" s="32">
        <f t="shared" ref="CJ289:CJ301" si="181">IF(D289&lt;AR289,1,0)</f>
        <v>0</v>
      </c>
      <c r="CK289" s="32">
        <f t="shared" si="175"/>
        <v>0</v>
      </c>
      <c r="CL289" s="32">
        <f t="shared" si="176"/>
        <v>0</v>
      </c>
      <c r="CM289" s="32">
        <f t="shared" si="176"/>
        <v>0</v>
      </c>
      <c r="CN289" s="32">
        <f t="shared" si="176"/>
        <v>0</v>
      </c>
    </row>
    <row r="290" spans="1:92" ht="16.350000000000001" customHeight="1" x14ac:dyDescent="0.2">
      <c r="A290" s="2912"/>
      <c r="B290" s="3639" t="s">
        <v>265</v>
      </c>
      <c r="C290" s="3639"/>
      <c r="D290" s="2109">
        <f t="shared" si="165"/>
        <v>0</v>
      </c>
      <c r="E290" s="2110">
        <f t="shared" si="178"/>
        <v>0</v>
      </c>
      <c r="F290" s="2111">
        <f t="shared" si="179"/>
        <v>0</v>
      </c>
      <c r="G290" s="2112"/>
      <c r="H290" s="2113"/>
      <c r="I290" s="2114"/>
      <c r="J290" s="2113"/>
      <c r="K290" s="2114"/>
      <c r="L290" s="2113"/>
      <c r="M290" s="2114"/>
      <c r="N290" s="2113"/>
      <c r="O290" s="2114"/>
      <c r="P290" s="2113"/>
      <c r="Q290" s="2114"/>
      <c r="R290" s="2113"/>
      <c r="S290" s="2114"/>
      <c r="T290" s="2113"/>
      <c r="U290" s="2114"/>
      <c r="V290" s="2115"/>
      <c r="W290" s="2114"/>
      <c r="X290" s="2115"/>
      <c r="Y290" s="2114"/>
      <c r="Z290" s="2115"/>
      <c r="AA290" s="2114"/>
      <c r="AB290" s="2115"/>
      <c r="AC290" s="2114"/>
      <c r="AD290" s="2115"/>
      <c r="AE290" s="2114"/>
      <c r="AF290" s="2115"/>
      <c r="AG290" s="2114"/>
      <c r="AH290" s="2115"/>
      <c r="AI290" s="2114"/>
      <c r="AJ290" s="2115"/>
      <c r="AK290" s="2114"/>
      <c r="AL290" s="2115"/>
      <c r="AM290" s="2114"/>
      <c r="AN290" s="2115"/>
      <c r="AO290" s="2116"/>
      <c r="AP290" s="2117"/>
      <c r="AQ290" s="2097"/>
      <c r="AR290" s="2133"/>
      <c r="AS290" s="467"/>
      <c r="AT290" s="2114"/>
      <c r="AU290" s="2118"/>
      <c r="AV290" s="2118"/>
      <c r="AW290" s="2113"/>
      <c r="AX290" s="671" t="str">
        <f t="shared" si="166"/>
        <v/>
      </c>
      <c r="BT290" s="3"/>
      <c r="BU290" s="3"/>
      <c r="BV290" s="4"/>
      <c r="BW290" s="4"/>
      <c r="CA290" s="31" t="str">
        <f t="shared" si="168"/>
        <v/>
      </c>
      <c r="CB290" s="31" t="str">
        <f t="shared" si="169"/>
        <v/>
      </c>
      <c r="CC290" s="31" t="str">
        <f t="shared" si="167"/>
        <v/>
      </c>
      <c r="CD290" s="31" t="str">
        <f t="shared" si="170"/>
        <v/>
      </c>
      <c r="CE290" s="31" t="str">
        <f t="shared" si="171"/>
        <v/>
      </c>
      <c r="CF290" s="31" t="str">
        <f t="shared" si="172"/>
        <v/>
      </c>
      <c r="CG290" s="31" t="str">
        <f t="shared" si="173"/>
        <v/>
      </c>
      <c r="CH290" s="32">
        <f t="shared" si="174"/>
        <v>0</v>
      </c>
      <c r="CI290" s="32"/>
      <c r="CJ290" s="32"/>
      <c r="CK290" s="32">
        <f t="shared" si="175"/>
        <v>0</v>
      </c>
      <c r="CL290" s="32">
        <f t="shared" si="176"/>
        <v>0</v>
      </c>
      <c r="CM290" s="32">
        <f t="shared" si="176"/>
        <v>0</v>
      </c>
      <c r="CN290" s="32">
        <f t="shared" si="176"/>
        <v>0</v>
      </c>
    </row>
    <row r="291" spans="1:92" ht="16.350000000000001" customHeight="1" x14ac:dyDescent="0.2">
      <c r="A291" s="2912"/>
      <c r="B291" s="3639" t="s">
        <v>266</v>
      </c>
      <c r="C291" s="3639"/>
      <c r="D291" s="2109">
        <f t="shared" si="165"/>
        <v>0</v>
      </c>
      <c r="E291" s="2110">
        <f t="shared" si="178"/>
        <v>0</v>
      </c>
      <c r="F291" s="2111">
        <f t="shared" si="179"/>
        <v>0</v>
      </c>
      <c r="G291" s="2112"/>
      <c r="H291" s="2113"/>
      <c r="I291" s="2114"/>
      <c r="J291" s="2113"/>
      <c r="K291" s="2114"/>
      <c r="L291" s="2113"/>
      <c r="M291" s="2114"/>
      <c r="N291" s="2113"/>
      <c r="O291" s="2114"/>
      <c r="P291" s="2113"/>
      <c r="Q291" s="2114"/>
      <c r="R291" s="2113"/>
      <c r="S291" s="2114"/>
      <c r="T291" s="2113"/>
      <c r="U291" s="2114"/>
      <c r="V291" s="2115"/>
      <c r="W291" s="2114"/>
      <c r="X291" s="2115"/>
      <c r="Y291" s="2114"/>
      <c r="Z291" s="2115"/>
      <c r="AA291" s="2114"/>
      <c r="AB291" s="2115"/>
      <c r="AC291" s="2114"/>
      <c r="AD291" s="2115"/>
      <c r="AE291" s="2114"/>
      <c r="AF291" s="2115"/>
      <c r="AG291" s="2114"/>
      <c r="AH291" s="2115"/>
      <c r="AI291" s="2114"/>
      <c r="AJ291" s="2115"/>
      <c r="AK291" s="2114"/>
      <c r="AL291" s="2115"/>
      <c r="AM291" s="2114"/>
      <c r="AN291" s="2115"/>
      <c r="AO291" s="2116"/>
      <c r="AP291" s="2117"/>
      <c r="AQ291" s="2097"/>
      <c r="AR291" s="2133"/>
      <c r="AS291" s="2133"/>
      <c r="AT291" s="2114"/>
      <c r="AU291" s="2118"/>
      <c r="AV291" s="2118"/>
      <c r="AW291" s="2113"/>
      <c r="AX291" s="671" t="str">
        <f t="shared" si="166"/>
        <v/>
      </c>
      <c r="BT291" s="3"/>
      <c r="BU291" s="3"/>
      <c r="BV291" s="4"/>
      <c r="BW291" s="4"/>
      <c r="CA291" s="31" t="str">
        <f t="shared" si="168"/>
        <v/>
      </c>
      <c r="CB291" s="31" t="str">
        <f t="shared" si="169"/>
        <v/>
      </c>
      <c r="CC291" s="31" t="str">
        <f t="shared" si="167"/>
        <v/>
      </c>
      <c r="CD291" s="31" t="str">
        <f t="shared" si="170"/>
        <v/>
      </c>
      <c r="CE291" s="31" t="str">
        <f t="shared" si="171"/>
        <v/>
      </c>
      <c r="CF291" s="31" t="str">
        <f t="shared" si="172"/>
        <v/>
      </c>
      <c r="CG291" s="31" t="str">
        <f t="shared" si="173"/>
        <v/>
      </c>
      <c r="CH291" s="32">
        <f t="shared" si="174"/>
        <v>0</v>
      </c>
      <c r="CI291" s="32"/>
      <c r="CJ291" s="32"/>
      <c r="CK291" s="32">
        <f t="shared" si="175"/>
        <v>0</v>
      </c>
      <c r="CL291" s="32">
        <f t="shared" si="176"/>
        <v>0</v>
      </c>
      <c r="CM291" s="32">
        <f t="shared" si="176"/>
        <v>0</v>
      </c>
      <c r="CN291" s="32">
        <f t="shared" si="176"/>
        <v>0</v>
      </c>
    </row>
    <row r="292" spans="1:92" ht="16.350000000000001" customHeight="1" x14ac:dyDescent="0.2">
      <c r="A292" s="2912"/>
      <c r="B292" s="3639" t="s">
        <v>267</v>
      </c>
      <c r="C292" s="3639"/>
      <c r="D292" s="2109">
        <f t="shared" si="165"/>
        <v>0</v>
      </c>
      <c r="E292" s="2110">
        <f t="shared" si="178"/>
        <v>0</v>
      </c>
      <c r="F292" s="2111">
        <f t="shared" si="179"/>
        <v>0</v>
      </c>
      <c r="G292" s="2119"/>
      <c r="H292" s="2120"/>
      <c r="I292" s="2121"/>
      <c r="J292" s="2120"/>
      <c r="K292" s="2121"/>
      <c r="L292" s="2120"/>
      <c r="M292" s="2121"/>
      <c r="N292" s="2120"/>
      <c r="O292" s="2121"/>
      <c r="P292" s="2120"/>
      <c r="Q292" s="2121"/>
      <c r="R292" s="2120"/>
      <c r="S292" s="2121"/>
      <c r="T292" s="2120"/>
      <c r="U292" s="2121"/>
      <c r="V292" s="2122"/>
      <c r="W292" s="2121"/>
      <c r="X292" s="2122"/>
      <c r="Y292" s="2121"/>
      <c r="Z292" s="2122"/>
      <c r="AA292" s="2121"/>
      <c r="AB292" s="2122"/>
      <c r="AC292" s="2121"/>
      <c r="AD292" s="2122"/>
      <c r="AE292" s="2121"/>
      <c r="AF292" s="2122"/>
      <c r="AG292" s="2121"/>
      <c r="AH292" s="2122"/>
      <c r="AI292" s="2121"/>
      <c r="AJ292" s="2122"/>
      <c r="AK292" s="2121"/>
      <c r="AL292" s="2122"/>
      <c r="AM292" s="2121"/>
      <c r="AN292" s="2122"/>
      <c r="AO292" s="2123"/>
      <c r="AP292" s="2124"/>
      <c r="AQ292" s="2097"/>
      <c r="AR292" s="2133"/>
      <c r="AS292" s="2133"/>
      <c r="AT292" s="2121"/>
      <c r="AU292" s="2127"/>
      <c r="AV292" s="2127"/>
      <c r="AW292" s="2120"/>
      <c r="AX292" s="671" t="str">
        <f t="shared" si="166"/>
        <v/>
      </c>
      <c r="BT292" s="3"/>
      <c r="BU292" s="3"/>
      <c r="BV292" s="4"/>
      <c r="BW292" s="4"/>
      <c r="CA292" s="31" t="str">
        <f t="shared" si="168"/>
        <v/>
      </c>
      <c r="CB292" s="31" t="str">
        <f t="shared" si="169"/>
        <v/>
      </c>
      <c r="CC292" s="31" t="str">
        <f t="shared" si="167"/>
        <v/>
      </c>
      <c r="CD292" s="31" t="str">
        <f t="shared" si="170"/>
        <v/>
      </c>
      <c r="CE292" s="31" t="str">
        <f t="shared" si="171"/>
        <v/>
      </c>
      <c r="CF292" s="31" t="str">
        <f t="shared" si="172"/>
        <v/>
      </c>
      <c r="CG292" s="31" t="str">
        <f t="shared" si="173"/>
        <v/>
      </c>
      <c r="CH292" s="32">
        <f t="shared" si="174"/>
        <v>0</v>
      </c>
      <c r="CI292" s="32"/>
      <c r="CJ292" s="32"/>
      <c r="CK292" s="32">
        <f t="shared" si="175"/>
        <v>0</v>
      </c>
      <c r="CL292" s="32">
        <f t="shared" si="176"/>
        <v>0</v>
      </c>
      <c r="CM292" s="32">
        <f t="shared" si="176"/>
        <v>0</v>
      </c>
      <c r="CN292" s="32">
        <f t="shared" si="176"/>
        <v>0</v>
      </c>
    </row>
    <row r="293" spans="1:92" ht="16.350000000000001" customHeight="1" x14ac:dyDescent="0.2">
      <c r="A293" s="2912"/>
      <c r="B293" s="3640" t="s">
        <v>268</v>
      </c>
      <c r="C293" s="3641"/>
      <c r="D293" s="2109">
        <f t="shared" si="165"/>
        <v>0</v>
      </c>
      <c r="E293" s="2110">
        <f t="shared" si="178"/>
        <v>0</v>
      </c>
      <c r="F293" s="2111">
        <f t="shared" si="179"/>
        <v>0</v>
      </c>
      <c r="G293" s="2119"/>
      <c r="H293" s="2120"/>
      <c r="I293" s="2121"/>
      <c r="J293" s="2120"/>
      <c r="K293" s="2121"/>
      <c r="L293" s="2120"/>
      <c r="M293" s="2121"/>
      <c r="N293" s="2120"/>
      <c r="O293" s="2121"/>
      <c r="P293" s="2120"/>
      <c r="Q293" s="2121"/>
      <c r="R293" s="2120"/>
      <c r="S293" s="2121"/>
      <c r="T293" s="2120"/>
      <c r="U293" s="2121"/>
      <c r="V293" s="2122"/>
      <c r="W293" s="2121"/>
      <c r="X293" s="2122"/>
      <c r="Y293" s="2121"/>
      <c r="Z293" s="2122"/>
      <c r="AA293" s="2121"/>
      <c r="AB293" s="2122"/>
      <c r="AC293" s="2121"/>
      <c r="AD293" s="2122"/>
      <c r="AE293" s="2121"/>
      <c r="AF293" s="2122"/>
      <c r="AG293" s="2121"/>
      <c r="AH293" s="2122"/>
      <c r="AI293" s="2121"/>
      <c r="AJ293" s="2122"/>
      <c r="AK293" s="2121"/>
      <c r="AL293" s="2122"/>
      <c r="AM293" s="2121"/>
      <c r="AN293" s="2122"/>
      <c r="AO293" s="2123"/>
      <c r="AP293" s="2124"/>
      <c r="AQ293" s="2125"/>
      <c r="AR293" s="2148"/>
      <c r="AS293" s="2126"/>
      <c r="AT293" s="2121"/>
      <c r="AU293" s="2127"/>
      <c r="AV293" s="2127"/>
      <c r="AW293" s="2120"/>
      <c r="AX293" s="671" t="str">
        <f t="shared" si="166"/>
        <v/>
      </c>
      <c r="BT293" s="3"/>
      <c r="BU293" s="3"/>
      <c r="BV293" s="4"/>
      <c r="BW293" s="4"/>
      <c r="CA293" s="31" t="str">
        <f t="shared" si="168"/>
        <v/>
      </c>
      <c r="CB293" s="31" t="str">
        <f t="shared" si="169"/>
        <v/>
      </c>
      <c r="CC293" s="31" t="str">
        <f t="shared" si="167"/>
        <v/>
      </c>
      <c r="CD293" s="31" t="str">
        <f t="shared" si="170"/>
        <v/>
      </c>
      <c r="CE293" s="31" t="str">
        <f t="shared" si="171"/>
        <v/>
      </c>
      <c r="CF293" s="31" t="str">
        <f t="shared" si="172"/>
        <v/>
      </c>
      <c r="CG293" s="31" t="str">
        <f t="shared" si="173"/>
        <v/>
      </c>
      <c r="CH293" s="32">
        <f t="shared" si="174"/>
        <v>0</v>
      </c>
      <c r="CI293" s="32"/>
      <c r="CJ293" s="32"/>
      <c r="CK293" s="32">
        <f t="shared" si="175"/>
        <v>0</v>
      </c>
      <c r="CL293" s="32">
        <f t="shared" si="176"/>
        <v>0</v>
      </c>
      <c r="CM293" s="32">
        <f t="shared" si="176"/>
        <v>0</v>
      </c>
      <c r="CN293" s="32">
        <f t="shared" si="176"/>
        <v>0</v>
      </c>
    </row>
    <row r="294" spans="1:92" ht="16.350000000000001" customHeight="1" x14ac:dyDescent="0.2">
      <c r="A294" s="3537"/>
      <c r="B294" s="3555" t="s">
        <v>269</v>
      </c>
      <c r="C294" s="3555"/>
      <c r="D294" s="2128">
        <f t="shared" si="165"/>
        <v>0</v>
      </c>
      <c r="E294" s="2129">
        <f t="shared" si="178"/>
        <v>0</v>
      </c>
      <c r="F294" s="2130">
        <f t="shared" si="179"/>
        <v>0</v>
      </c>
      <c r="G294" s="2102"/>
      <c r="H294" s="2103"/>
      <c r="I294" s="2104"/>
      <c r="J294" s="2103"/>
      <c r="K294" s="2104"/>
      <c r="L294" s="2103"/>
      <c r="M294" s="2104"/>
      <c r="N294" s="2103"/>
      <c r="O294" s="2104"/>
      <c r="P294" s="2103"/>
      <c r="Q294" s="2104"/>
      <c r="R294" s="2103"/>
      <c r="S294" s="2104"/>
      <c r="T294" s="2103"/>
      <c r="U294" s="2104"/>
      <c r="V294" s="2105"/>
      <c r="W294" s="2104"/>
      <c r="X294" s="2105"/>
      <c r="Y294" s="2104"/>
      <c r="Z294" s="2105"/>
      <c r="AA294" s="2104"/>
      <c r="AB294" s="2105"/>
      <c r="AC294" s="2104"/>
      <c r="AD294" s="2105"/>
      <c r="AE294" s="2104"/>
      <c r="AF294" s="2105"/>
      <c r="AG294" s="2104"/>
      <c r="AH294" s="2105"/>
      <c r="AI294" s="2104"/>
      <c r="AJ294" s="2105"/>
      <c r="AK294" s="2104"/>
      <c r="AL294" s="2105"/>
      <c r="AM294" s="2104"/>
      <c r="AN294" s="2105"/>
      <c r="AO294" s="2106"/>
      <c r="AP294" s="2107"/>
      <c r="AQ294" s="2131"/>
      <c r="AR294" s="2149"/>
      <c r="AS294" s="2132"/>
      <c r="AT294" s="2104"/>
      <c r="AU294" s="2108"/>
      <c r="AV294" s="2108"/>
      <c r="AW294" s="2103"/>
      <c r="AX294" s="671" t="str">
        <f t="shared" si="166"/>
        <v/>
      </c>
      <c r="BT294" s="3"/>
      <c r="BU294" s="3"/>
      <c r="BV294" s="4"/>
      <c r="BW294" s="4"/>
      <c r="CA294" s="31" t="str">
        <f t="shared" si="168"/>
        <v/>
      </c>
      <c r="CB294" s="31" t="str">
        <f t="shared" si="169"/>
        <v/>
      </c>
      <c r="CC294" s="31" t="str">
        <f t="shared" si="167"/>
        <v/>
      </c>
      <c r="CD294" s="31" t="str">
        <f t="shared" si="170"/>
        <v/>
      </c>
      <c r="CE294" s="31" t="str">
        <f t="shared" si="171"/>
        <v/>
      </c>
      <c r="CF294" s="31" t="str">
        <f t="shared" si="172"/>
        <v/>
      </c>
      <c r="CG294" s="31" t="str">
        <f t="shared" si="173"/>
        <v/>
      </c>
      <c r="CH294" s="32">
        <f t="shared" si="174"/>
        <v>0</v>
      </c>
      <c r="CI294" s="32"/>
      <c r="CJ294" s="32"/>
      <c r="CK294" s="32">
        <f t="shared" si="175"/>
        <v>0</v>
      </c>
      <c r="CL294" s="32">
        <f t="shared" si="176"/>
        <v>0</v>
      </c>
      <c r="CM294" s="32">
        <f t="shared" si="176"/>
        <v>0</v>
      </c>
      <c r="CN294" s="32">
        <f t="shared" si="176"/>
        <v>0</v>
      </c>
    </row>
    <row r="295" spans="1:92" ht="16.350000000000001" customHeight="1" x14ac:dyDescent="0.2">
      <c r="A295" s="3342" t="s">
        <v>106</v>
      </c>
      <c r="B295" s="3711" t="s">
        <v>264</v>
      </c>
      <c r="C295" s="3712"/>
      <c r="D295" s="400">
        <f t="shared" si="165"/>
        <v>0</v>
      </c>
      <c r="E295" s="465">
        <f t="shared" si="178"/>
        <v>0</v>
      </c>
      <c r="F295" s="466">
        <f t="shared" si="179"/>
        <v>0</v>
      </c>
      <c r="G295" s="467"/>
      <c r="H295" s="468"/>
      <c r="I295" s="469"/>
      <c r="J295" s="468"/>
      <c r="K295" s="469"/>
      <c r="L295" s="468"/>
      <c r="M295" s="469"/>
      <c r="N295" s="468"/>
      <c r="O295" s="469"/>
      <c r="P295" s="468"/>
      <c r="Q295" s="469"/>
      <c r="R295" s="468"/>
      <c r="S295" s="469"/>
      <c r="T295" s="468"/>
      <c r="U295" s="469"/>
      <c r="V295" s="470"/>
      <c r="W295" s="469"/>
      <c r="X295" s="470"/>
      <c r="Y295" s="469"/>
      <c r="Z295" s="470"/>
      <c r="AA295" s="469"/>
      <c r="AB295" s="470"/>
      <c r="AC295" s="469"/>
      <c r="AD295" s="470"/>
      <c r="AE295" s="469"/>
      <c r="AF295" s="470"/>
      <c r="AG295" s="469"/>
      <c r="AH295" s="470"/>
      <c r="AI295" s="469"/>
      <c r="AJ295" s="470"/>
      <c r="AK295" s="469"/>
      <c r="AL295" s="470"/>
      <c r="AM295" s="469"/>
      <c r="AN295" s="470"/>
      <c r="AO295" s="471"/>
      <c r="AP295" s="472"/>
      <c r="AQ295" s="467"/>
      <c r="AR295" s="473"/>
      <c r="AS295" s="1060"/>
      <c r="AT295" s="469"/>
      <c r="AU295" s="473"/>
      <c r="AV295" s="473"/>
      <c r="AW295" s="468"/>
      <c r="AX295" s="671" t="str">
        <f t="shared" si="166"/>
        <v/>
      </c>
      <c r="BT295" s="3"/>
      <c r="BU295" s="3"/>
      <c r="BV295" s="4"/>
      <c r="BW295" s="4"/>
      <c r="CA295" s="31" t="str">
        <f t="shared" si="168"/>
        <v/>
      </c>
      <c r="CB295" s="31" t="str">
        <f t="shared" si="169"/>
        <v/>
      </c>
      <c r="CC295" s="31" t="str">
        <f t="shared" si="167"/>
        <v/>
      </c>
      <c r="CD295" s="31" t="str">
        <f t="shared" si="170"/>
        <v/>
      </c>
      <c r="CE295" s="31" t="str">
        <f t="shared" si="171"/>
        <v/>
      </c>
      <c r="CF295" s="31" t="str">
        <f t="shared" si="172"/>
        <v/>
      </c>
      <c r="CG295" s="31" t="str">
        <f t="shared" si="173"/>
        <v/>
      </c>
      <c r="CH295" s="32">
        <f t="shared" si="174"/>
        <v>0</v>
      </c>
      <c r="CI295" s="32">
        <f t="shared" si="180"/>
        <v>0</v>
      </c>
      <c r="CJ295" s="32">
        <f t="shared" si="181"/>
        <v>0</v>
      </c>
      <c r="CK295" s="32">
        <f t="shared" si="175"/>
        <v>0</v>
      </c>
      <c r="CL295" s="32">
        <f t="shared" si="176"/>
        <v>0</v>
      </c>
      <c r="CM295" s="32">
        <f t="shared" si="176"/>
        <v>0</v>
      </c>
      <c r="CN295" s="32">
        <f t="shared" si="176"/>
        <v>0</v>
      </c>
    </row>
    <row r="296" spans="1:92" ht="16.350000000000001" customHeight="1" x14ac:dyDescent="0.2">
      <c r="A296" s="2912"/>
      <c r="B296" s="3639" t="s">
        <v>265</v>
      </c>
      <c r="C296" s="3639"/>
      <c r="D296" s="2109">
        <f t="shared" si="165"/>
        <v>0</v>
      </c>
      <c r="E296" s="2110">
        <f t="shared" si="178"/>
        <v>0</v>
      </c>
      <c r="F296" s="2111">
        <f t="shared" si="179"/>
        <v>0</v>
      </c>
      <c r="G296" s="2112"/>
      <c r="H296" s="2113"/>
      <c r="I296" s="2114"/>
      <c r="J296" s="2113"/>
      <c r="K296" s="2114"/>
      <c r="L296" s="2113"/>
      <c r="M296" s="2114"/>
      <c r="N296" s="2113"/>
      <c r="O296" s="2114"/>
      <c r="P296" s="2113"/>
      <c r="Q296" s="2114"/>
      <c r="R296" s="2113"/>
      <c r="S296" s="2114"/>
      <c r="T296" s="2113"/>
      <c r="U296" s="2114"/>
      <c r="V296" s="2115"/>
      <c r="W296" s="2114"/>
      <c r="X296" s="2115"/>
      <c r="Y296" s="2114"/>
      <c r="Z296" s="2115"/>
      <c r="AA296" s="2114"/>
      <c r="AB296" s="2115"/>
      <c r="AC296" s="2114"/>
      <c r="AD296" s="2115"/>
      <c r="AE296" s="2114"/>
      <c r="AF296" s="2115"/>
      <c r="AG296" s="2114"/>
      <c r="AH296" s="2115"/>
      <c r="AI296" s="2114"/>
      <c r="AJ296" s="2115"/>
      <c r="AK296" s="2114"/>
      <c r="AL296" s="2115"/>
      <c r="AM296" s="2114"/>
      <c r="AN296" s="2115"/>
      <c r="AO296" s="2116"/>
      <c r="AP296" s="2117"/>
      <c r="AQ296" s="2097"/>
      <c r="AR296" s="2133"/>
      <c r="AS296" s="467"/>
      <c r="AT296" s="2114"/>
      <c r="AU296" s="2118"/>
      <c r="AV296" s="2118"/>
      <c r="AW296" s="2113"/>
      <c r="AX296" s="671" t="str">
        <f t="shared" si="166"/>
        <v/>
      </c>
      <c r="BT296" s="3"/>
      <c r="BU296" s="3"/>
      <c r="BV296" s="4"/>
      <c r="BW296" s="4"/>
      <c r="CA296" s="31" t="str">
        <f t="shared" si="168"/>
        <v/>
      </c>
      <c r="CB296" s="31" t="str">
        <f t="shared" si="169"/>
        <v/>
      </c>
      <c r="CC296" s="31" t="str">
        <f t="shared" si="167"/>
        <v/>
      </c>
      <c r="CD296" s="31" t="str">
        <f t="shared" si="170"/>
        <v/>
      </c>
      <c r="CE296" s="31" t="str">
        <f t="shared" si="171"/>
        <v/>
      </c>
      <c r="CF296" s="31" t="str">
        <f t="shared" si="172"/>
        <v/>
      </c>
      <c r="CG296" s="31" t="str">
        <f t="shared" si="173"/>
        <v/>
      </c>
      <c r="CH296" s="32">
        <f t="shared" si="174"/>
        <v>0</v>
      </c>
      <c r="CI296" s="32"/>
      <c r="CJ296" s="32"/>
      <c r="CK296" s="32">
        <f t="shared" si="175"/>
        <v>0</v>
      </c>
      <c r="CL296" s="32">
        <f t="shared" si="176"/>
        <v>0</v>
      </c>
      <c r="CM296" s="32">
        <f t="shared" si="176"/>
        <v>0</v>
      </c>
      <c r="CN296" s="32">
        <f t="shared" si="176"/>
        <v>0</v>
      </c>
    </row>
    <row r="297" spans="1:92" ht="16.350000000000001" customHeight="1" x14ac:dyDescent="0.2">
      <c r="A297" s="2912"/>
      <c r="B297" s="3639" t="s">
        <v>266</v>
      </c>
      <c r="C297" s="3639"/>
      <c r="D297" s="2109">
        <f t="shared" si="165"/>
        <v>0</v>
      </c>
      <c r="E297" s="2110">
        <f t="shared" si="178"/>
        <v>0</v>
      </c>
      <c r="F297" s="2111">
        <f t="shared" si="179"/>
        <v>0</v>
      </c>
      <c r="G297" s="2112"/>
      <c r="H297" s="2113"/>
      <c r="I297" s="2114"/>
      <c r="J297" s="2113"/>
      <c r="K297" s="2114"/>
      <c r="L297" s="2113"/>
      <c r="M297" s="2114"/>
      <c r="N297" s="2113"/>
      <c r="O297" s="2114"/>
      <c r="P297" s="2113"/>
      <c r="Q297" s="2114"/>
      <c r="R297" s="2113"/>
      <c r="S297" s="2114"/>
      <c r="T297" s="2113"/>
      <c r="U297" s="2114"/>
      <c r="V297" s="2115"/>
      <c r="W297" s="2114"/>
      <c r="X297" s="2115"/>
      <c r="Y297" s="2114"/>
      <c r="Z297" s="2115"/>
      <c r="AA297" s="2114"/>
      <c r="AB297" s="2115"/>
      <c r="AC297" s="2114"/>
      <c r="AD297" s="2115"/>
      <c r="AE297" s="2114"/>
      <c r="AF297" s="2115"/>
      <c r="AG297" s="2114"/>
      <c r="AH297" s="2115"/>
      <c r="AI297" s="2114"/>
      <c r="AJ297" s="2115"/>
      <c r="AK297" s="2114"/>
      <c r="AL297" s="2115"/>
      <c r="AM297" s="2114"/>
      <c r="AN297" s="2115"/>
      <c r="AO297" s="2116"/>
      <c r="AP297" s="2117"/>
      <c r="AQ297" s="2097"/>
      <c r="AR297" s="2133"/>
      <c r="AS297" s="2133"/>
      <c r="AT297" s="2114"/>
      <c r="AU297" s="2118"/>
      <c r="AV297" s="2118"/>
      <c r="AW297" s="2113"/>
      <c r="AX297" s="671" t="str">
        <f t="shared" si="166"/>
        <v/>
      </c>
      <c r="BT297" s="3"/>
      <c r="BU297" s="3"/>
      <c r="BV297" s="4"/>
      <c r="BW297" s="4"/>
      <c r="CA297" s="31" t="str">
        <f t="shared" si="168"/>
        <v/>
      </c>
      <c r="CB297" s="31" t="str">
        <f t="shared" si="169"/>
        <v/>
      </c>
      <c r="CC297" s="31" t="str">
        <f t="shared" si="167"/>
        <v/>
      </c>
      <c r="CD297" s="31" t="str">
        <f t="shared" si="170"/>
        <v/>
      </c>
      <c r="CE297" s="31" t="str">
        <f t="shared" si="171"/>
        <v/>
      </c>
      <c r="CF297" s="31" t="str">
        <f t="shared" si="172"/>
        <v/>
      </c>
      <c r="CG297" s="31" t="str">
        <f t="shared" si="173"/>
        <v/>
      </c>
      <c r="CH297" s="32">
        <f t="shared" si="174"/>
        <v>0</v>
      </c>
      <c r="CI297" s="32"/>
      <c r="CJ297" s="32"/>
      <c r="CK297" s="32">
        <f t="shared" si="175"/>
        <v>0</v>
      </c>
      <c r="CL297" s="32">
        <f t="shared" si="176"/>
        <v>0</v>
      </c>
      <c r="CM297" s="32">
        <f t="shared" si="176"/>
        <v>0</v>
      </c>
      <c r="CN297" s="32">
        <f t="shared" si="176"/>
        <v>0</v>
      </c>
    </row>
    <row r="298" spans="1:92" ht="16.350000000000001" customHeight="1" x14ac:dyDescent="0.2">
      <c r="A298" s="2912"/>
      <c r="B298" s="3639" t="s">
        <v>267</v>
      </c>
      <c r="C298" s="3639"/>
      <c r="D298" s="2109">
        <f t="shared" si="165"/>
        <v>0</v>
      </c>
      <c r="E298" s="2110">
        <f t="shared" si="178"/>
        <v>0</v>
      </c>
      <c r="F298" s="2111">
        <f t="shared" si="179"/>
        <v>0</v>
      </c>
      <c r="G298" s="2119"/>
      <c r="H298" s="2120"/>
      <c r="I298" s="2121"/>
      <c r="J298" s="2120"/>
      <c r="K298" s="2121"/>
      <c r="L298" s="2120"/>
      <c r="M298" s="2121"/>
      <c r="N298" s="2120"/>
      <c r="O298" s="2121"/>
      <c r="P298" s="2120"/>
      <c r="Q298" s="2121"/>
      <c r="R298" s="2120"/>
      <c r="S298" s="2121"/>
      <c r="T298" s="2120"/>
      <c r="U298" s="2121"/>
      <c r="V298" s="2122"/>
      <c r="W298" s="2121"/>
      <c r="X298" s="2122"/>
      <c r="Y298" s="2121"/>
      <c r="Z298" s="2122"/>
      <c r="AA298" s="2121"/>
      <c r="AB298" s="2122"/>
      <c r="AC298" s="2121"/>
      <c r="AD298" s="2122"/>
      <c r="AE298" s="2121"/>
      <c r="AF298" s="2122"/>
      <c r="AG298" s="2121"/>
      <c r="AH298" s="2122"/>
      <c r="AI298" s="2121"/>
      <c r="AJ298" s="2122"/>
      <c r="AK298" s="2121"/>
      <c r="AL298" s="2122"/>
      <c r="AM298" s="2121"/>
      <c r="AN298" s="2122"/>
      <c r="AO298" s="2123"/>
      <c r="AP298" s="2124"/>
      <c r="AQ298" s="2097"/>
      <c r="AR298" s="2133"/>
      <c r="AS298" s="2133"/>
      <c r="AT298" s="2121"/>
      <c r="AU298" s="2127"/>
      <c r="AV298" s="2127"/>
      <c r="AW298" s="2120"/>
      <c r="AX298" s="671" t="str">
        <f t="shared" si="166"/>
        <v/>
      </c>
      <c r="BT298" s="3"/>
      <c r="BU298" s="3"/>
      <c r="BV298" s="4"/>
      <c r="BW298" s="4"/>
      <c r="CA298" s="31" t="str">
        <f t="shared" si="168"/>
        <v/>
      </c>
      <c r="CB298" s="31" t="str">
        <f t="shared" si="169"/>
        <v/>
      </c>
      <c r="CC298" s="31" t="str">
        <f t="shared" si="167"/>
        <v/>
      </c>
      <c r="CD298" s="31" t="str">
        <f t="shared" si="170"/>
        <v/>
      </c>
      <c r="CE298" s="31" t="str">
        <f t="shared" si="171"/>
        <v/>
      </c>
      <c r="CF298" s="31" t="str">
        <f t="shared" si="172"/>
        <v/>
      </c>
      <c r="CG298" s="31" t="str">
        <f t="shared" si="173"/>
        <v/>
      </c>
      <c r="CH298" s="32">
        <f t="shared" si="174"/>
        <v>0</v>
      </c>
      <c r="CI298" s="32"/>
      <c r="CJ298" s="32"/>
      <c r="CK298" s="32">
        <f t="shared" si="175"/>
        <v>0</v>
      </c>
      <c r="CL298" s="32">
        <f t="shared" si="176"/>
        <v>0</v>
      </c>
      <c r="CM298" s="32">
        <f t="shared" si="176"/>
        <v>0</v>
      </c>
      <c r="CN298" s="32">
        <f t="shared" si="176"/>
        <v>0</v>
      </c>
    </row>
    <row r="299" spans="1:92" ht="16.350000000000001" customHeight="1" x14ac:dyDescent="0.2">
      <c r="A299" s="2912"/>
      <c r="B299" s="3640" t="s">
        <v>268</v>
      </c>
      <c r="C299" s="3641"/>
      <c r="D299" s="2109">
        <f t="shared" si="165"/>
        <v>0</v>
      </c>
      <c r="E299" s="2110">
        <f t="shared" si="178"/>
        <v>0</v>
      </c>
      <c r="F299" s="2111">
        <f t="shared" si="179"/>
        <v>0</v>
      </c>
      <c r="G299" s="2119"/>
      <c r="H299" s="2120"/>
      <c r="I299" s="2121"/>
      <c r="J299" s="2120"/>
      <c r="K299" s="2121"/>
      <c r="L299" s="2120"/>
      <c r="M299" s="2121"/>
      <c r="N299" s="2120"/>
      <c r="O299" s="2121"/>
      <c r="P299" s="2120"/>
      <c r="Q299" s="2121"/>
      <c r="R299" s="2120"/>
      <c r="S299" s="2121"/>
      <c r="T299" s="2120"/>
      <c r="U299" s="2121"/>
      <c r="V299" s="2122"/>
      <c r="W299" s="2121"/>
      <c r="X299" s="2122"/>
      <c r="Y299" s="2121"/>
      <c r="Z299" s="2122"/>
      <c r="AA299" s="2121"/>
      <c r="AB299" s="2122"/>
      <c r="AC299" s="2121"/>
      <c r="AD299" s="2122"/>
      <c r="AE299" s="2121"/>
      <c r="AF299" s="2122"/>
      <c r="AG299" s="2121"/>
      <c r="AH299" s="2122"/>
      <c r="AI299" s="2121"/>
      <c r="AJ299" s="2122"/>
      <c r="AK299" s="2121"/>
      <c r="AL299" s="2122"/>
      <c r="AM299" s="2121"/>
      <c r="AN299" s="2122"/>
      <c r="AO299" s="2123"/>
      <c r="AP299" s="2124"/>
      <c r="AQ299" s="2125"/>
      <c r="AR299" s="2148"/>
      <c r="AS299" s="2126"/>
      <c r="AT299" s="2121"/>
      <c r="AU299" s="2127"/>
      <c r="AV299" s="2127"/>
      <c r="AW299" s="2120"/>
      <c r="AX299" s="671" t="str">
        <f t="shared" si="166"/>
        <v/>
      </c>
      <c r="BT299" s="3"/>
      <c r="BU299" s="3"/>
      <c r="BV299" s="4"/>
      <c r="BW299" s="4"/>
      <c r="CA299" s="31" t="str">
        <f t="shared" si="168"/>
        <v/>
      </c>
      <c r="CB299" s="31" t="str">
        <f t="shared" si="169"/>
        <v/>
      </c>
      <c r="CC299" s="31" t="str">
        <f t="shared" si="167"/>
        <v/>
      </c>
      <c r="CD299" s="31" t="str">
        <f t="shared" si="170"/>
        <v/>
      </c>
      <c r="CE299" s="31" t="str">
        <f t="shared" si="171"/>
        <v/>
      </c>
      <c r="CF299" s="31" t="str">
        <f t="shared" si="172"/>
        <v/>
      </c>
      <c r="CG299" s="31" t="str">
        <f t="shared" si="173"/>
        <v/>
      </c>
      <c r="CH299" s="32">
        <f t="shared" si="174"/>
        <v>0</v>
      </c>
      <c r="CI299" s="32"/>
      <c r="CJ299" s="32"/>
      <c r="CK299" s="32">
        <f t="shared" si="175"/>
        <v>0</v>
      </c>
      <c r="CL299" s="32">
        <f t="shared" si="176"/>
        <v>0</v>
      </c>
      <c r="CM299" s="32">
        <f t="shared" si="176"/>
        <v>0</v>
      </c>
      <c r="CN299" s="32">
        <f t="shared" si="176"/>
        <v>0</v>
      </c>
    </row>
    <row r="300" spans="1:92" ht="16.350000000000001" customHeight="1" x14ac:dyDescent="0.2">
      <c r="A300" s="3537"/>
      <c r="B300" s="3555" t="s">
        <v>269</v>
      </c>
      <c r="C300" s="3555"/>
      <c r="D300" s="2128">
        <f t="shared" si="165"/>
        <v>0</v>
      </c>
      <c r="E300" s="2129">
        <f t="shared" si="178"/>
        <v>0</v>
      </c>
      <c r="F300" s="2130">
        <f t="shared" si="179"/>
        <v>0</v>
      </c>
      <c r="G300" s="2102"/>
      <c r="H300" s="2103"/>
      <c r="I300" s="2104"/>
      <c r="J300" s="2103"/>
      <c r="K300" s="2104"/>
      <c r="L300" s="2103"/>
      <c r="M300" s="2104"/>
      <c r="N300" s="2103"/>
      <c r="O300" s="2104"/>
      <c r="P300" s="2103"/>
      <c r="Q300" s="2104"/>
      <c r="R300" s="2103"/>
      <c r="S300" s="2104"/>
      <c r="T300" s="2103"/>
      <c r="U300" s="2104"/>
      <c r="V300" s="2105"/>
      <c r="W300" s="2104"/>
      <c r="X300" s="2105"/>
      <c r="Y300" s="2104"/>
      <c r="Z300" s="2105"/>
      <c r="AA300" s="2104"/>
      <c r="AB300" s="2105"/>
      <c r="AC300" s="2104"/>
      <c r="AD300" s="2105"/>
      <c r="AE300" s="2104"/>
      <c r="AF300" s="2105"/>
      <c r="AG300" s="2104"/>
      <c r="AH300" s="2105"/>
      <c r="AI300" s="2104"/>
      <c r="AJ300" s="2105"/>
      <c r="AK300" s="2104"/>
      <c r="AL300" s="2105"/>
      <c r="AM300" s="2104"/>
      <c r="AN300" s="2105"/>
      <c r="AO300" s="2106"/>
      <c r="AP300" s="2107"/>
      <c r="AQ300" s="2131"/>
      <c r="AR300" s="2149"/>
      <c r="AS300" s="2132"/>
      <c r="AT300" s="2104"/>
      <c r="AU300" s="2108"/>
      <c r="AV300" s="2108"/>
      <c r="AW300" s="2103"/>
      <c r="AX300" s="671" t="str">
        <f t="shared" si="166"/>
        <v/>
      </c>
      <c r="BT300" s="3"/>
      <c r="BU300" s="3"/>
      <c r="BV300" s="4"/>
      <c r="BW300" s="4"/>
      <c r="CA300" s="31" t="str">
        <f t="shared" si="168"/>
        <v/>
      </c>
      <c r="CB300" s="31" t="str">
        <f t="shared" si="169"/>
        <v/>
      </c>
      <c r="CC300" s="31" t="str">
        <f t="shared" si="167"/>
        <v/>
      </c>
      <c r="CD300" s="31" t="str">
        <f t="shared" si="170"/>
        <v/>
      </c>
      <c r="CE300" s="31" t="str">
        <f t="shared" si="171"/>
        <v/>
      </c>
      <c r="CF300" s="31" t="str">
        <f t="shared" si="172"/>
        <v/>
      </c>
      <c r="CG300" s="31" t="str">
        <f t="shared" si="173"/>
        <v/>
      </c>
      <c r="CH300" s="32">
        <f t="shared" si="174"/>
        <v>0</v>
      </c>
      <c r="CI300" s="32"/>
      <c r="CJ300" s="32"/>
      <c r="CK300" s="32">
        <f t="shared" si="175"/>
        <v>0</v>
      </c>
      <c r="CL300" s="32">
        <f t="shared" si="176"/>
        <v>0</v>
      </c>
      <c r="CM300" s="32">
        <f t="shared" si="176"/>
        <v>0</v>
      </c>
      <c r="CN300" s="32">
        <f t="shared" si="176"/>
        <v>0</v>
      </c>
    </row>
    <row r="301" spans="1:92" ht="16.350000000000001" customHeight="1" x14ac:dyDescent="0.2">
      <c r="A301" s="3998" t="s">
        <v>108</v>
      </c>
      <c r="B301" s="3643" t="s">
        <v>264</v>
      </c>
      <c r="C301" s="3643"/>
      <c r="D301" s="1883">
        <f t="shared" si="165"/>
        <v>0</v>
      </c>
      <c r="E301" s="2853">
        <f t="shared" si="178"/>
        <v>0</v>
      </c>
      <c r="F301" s="2854">
        <f t="shared" si="179"/>
        <v>0</v>
      </c>
      <c r="G301" s="2855"/>
      <c r="H301" s="2856"/>
      <c r="I301" s="2857"/>
      <c r="J301" s="2856"/>
      <c r="K301" s="2857"/>
      <c r="L301" s="2856"/>
      <c r="M301" s="2857"/>
      <c r="N301" s="2856"/>
      <c r="O301" s="2857"/>
      <c r="P301" s="2856"/>
      <c r="Q301" s="2857"/>
      <c r="R301" s="2856"/>
      <c r="S301" s="2857"/>
      <c r="T301" s="2856"/>
      <c r="U301" s="2857"/>
      <c r="V301" s="2858"/>
      <c r="W301" s="2857"/>
      <c r="X301" s="2858"/>
      <c r="Y301" s="2857"/>
      <c r="Z301" s="2858"/>
      <c r="AA301" s="2857"/>
      <c r="AB301" s="2858"/>
      <c r="AC301" s="2857"/>
      <c r="AD301" s="2858"/>
      <c r="AE301" s="2857"/>
      <c r="AF301" s="2858"/>
      <c r="AG301" s="2857"/>
      <c r="AH301" s="2858"/>
      <c r="AI301" s="2857"/>
      <c r="AJ301" s="2858"/>
      <c r="AK301" s="2857"/>
      <c r="AL301" s="2858"/>
      <c r="AM301" s="2855"/>
      <c r="AN301" s="2859"/>
      <c r="AO301" s="2857"/>
      <c r="AP301" s="2860"/>
      <c r="AQ301" s="2855"/>
      <c r="AR301" s="2861"/>
      <c r="AS301" s="1060"/>
      <c r="AT301" s="2517"/>
      <c r="AU301" s="461"/>
      <c r="AV301" s="461"/>
      <c r="AW301" s="459"/>
      <c r="AX301" s="671" t="str">
        <f t="shared" si="166"/>
        <v/>
      </c>
      <c r="BT301" s="3"/>
      <c r="BU301" s="3"/>
      <c r="BV301" s="4"/>
      <c r="BW301" s="4"/>
      <c r="CA301" s="31" t="str">
        <f t="shared" si="168"/>
        <v/>
      </c>
      <c r="CB301" s="31" t="str">
        <f t="shared" si="169"/>
        <v/>
      </c>
      <c r="CC301" s="31" t="str">
        <f t="shared" si="167"/>
        <v/>
      </c>
      <c r="CD301" s="31" t="str">
        <f t="shared" si="170"/>
        <v/>
      </c>
      <c r="CE301" s="31" t="str">
        <f t="shared" si="171"/>
        <v/>
      </c>
      <c r="CF301" s="31" t="str">
        <f t="shared" si="172"/>
        <v/>
      </c>
      <c r="CG301" s="31" t="str">
        <f t="shared" si="173"/>
        <v/>
      </c>
      <c r="CH301" s="32">
        <f t="shared" si="174"/>
        <v>0</v>
      </c>
      <c r="CI301" s="32">
        <f t="shared" si="180"/>
        <v>0</v>
      </c>
      <c r="CJ301" s="32">
        <f t="shared" si="181"/>
        <v>0</v>
      </c>
      <c r="CK301" s="32">
        <f t="shared" si="175"/>
        <v>0</v>
      </c>
      <c r="CL301" s="32">
        <f t="shared" si="176"/>
        <v>0</v>
      </c>
      <c r="CM301" s="32">
        <f t="shared" si="176"/>
        <v>0</v>
      </c>
      <c r="CN301" s="32">
        <f t="shared" si="176"/>
        <v>0</v>
      </c>
    </row>
    <row r="302" spans="1:92" ht="16.350000000000001" customHeight="1" x14ac:dyDescent="0.2">
      <c r="A302" s="2961"/>
      <c r="B302" s="3639" t="s">
        <v>265</v>
      </c>
      <c r="C302" s="3639"/>
      <c r="D302" s="550">
        <f t="shared" si="165"/>
        <v>0</v>
      </c>
      <c r="E302" s="2862">
        <f t="shared" si="178"/>
        <v>0</v>
      </c>
      <c r="F302" s="2863">
        <f t="shared" si="179"/>
        <v>0</v>
      </c>
      <c r="G302" s="2864"/>
      <c r="H302" s="2865"/>
      <c r="I302" s="2866"/>
      <c r="J302" s="2865"/>
      <c r="K302" s="2866"/>
      <c r="L302" s="2865"/>
      <c r="M302" s="2866"/>
      <c r="N302" s="2865"/>
      <c r="O302" s="2866"/>
      <c r="P302" s="2865"/>
      <c r="Q302" s="2866"/>
      <c r="R302" s="2865"/>
      <c r="S302" s="2866"/>
      <c r="T302" s="2865"/>
      <c r="U302" s="2866"/>
      <c r="V302" s="2867"/>
      <c r="W302" s="2866"/>
      <c r="X302" s="2867"/>
      <c r="Y302" s="2866"/>
      <c r="Z302" s="2867"/>
      <c r="AA302" s="2866"/>
      <c r="AB302" s="2867"/>
      <c r="AC302" s="2866"/>
      <c r="AD302" s="2867"/>
      <c r="AE302" s="2866"/>
      <c r="AF302" s="2867"/>
      <c r="AG302" s="2866"/>
      <c r="AH302" s="2867"/>
      <c r="AI302" s="2866"/>
      <c r="AJ302" s="2867"/>
      <c r="AK302" s="2866"/>
      <c r="AL302" s="2867"/>
      <c r="AM302" s="2864"/>
      <c r="AN302" s="2868"/>
      <c r="AO302" s="2866"/>
      <c r="AP302" s="2869"/>
      <c r="AQ302" s="2097"/>
      <c r="AR302" s="2133"/>
      <c r="AS302" s="467"/>
      <c r="AT302" s="2114"/>
      <c r="AU302" s="2118"/>
      <c r="AV302" s="2118"/>
      <c r="AW302" s="2113"/>
      <c r="AX302" s="671" t="str">
        <f t="shared" si="166"/>
        <v/>
      </c>
      <c r="BT302" s="3"/>
      <c r="BU302" s="3"/>
      <c r="BV302" s="4"/>
      <c r="BW302" s="4"/>
      <c r="CA302" s="31" t="str">
        <f t="shared" si="168"/>
        <v/>
      </c>
      <c r="CB302" s="31" t="str">
        <f t="shared" si="169"/>
        <v/>
      </c>
      <c r="CC302" s="31" t="str">
        <f t="shared" si="167"/>
        <v/>
      </c>
      <c r="CD302" s="31" t="str">
        <f t="shared" si="170"/>
        <v/>
      </c>
      <c r="CE302" s="31" t="str">
        <f t="shared" si="171"/>
        <v/>
      </c>
      <c r="CF302" s="31" t="str">
        <f t="shared" si="172"/>
        <v/>
      </c>
      <c r="CG302" s="31" t="str">
        <f t="shared" si="173"/>
        <v/>
      </c>
      <c r="CH302" s="32">
        <f t="shared" si="174"/>
        <v>0</v>
      </c>
      <c r="CI302" s="32"/>
      <c r="CJ302" s="32"/>
      <c r="CK302" s="32">
        <f t="shared" si="175"/>
        <v>0</v>
      </c>
      <c r="CL302" s="32">
        <f t="shared" si="176"/>
        <v>0</v>
      </c>
      <c r="CM302" s="32">
        <f t="shared" si="176"/>
        <v>0</v>
      </c>
      <c r="CN302" s="32">
        <f t="shared" si="176"/>
        <v>0</v>
      </c>
    </row>
    <row r="303" spans="1:92" ht="16.350000000000001" customHeight="1" x14ac:dyDescent="0.2">
      <c r="A303" s="2961"/>
      <c r="B303" s="3186" t="s">
        <v>266</v>
      </c>
      <c r="C303" s="3187"/>
      <c r="D303" s="550">
        <f t="shared" si="165"/>
        <v>0</v>
      </c>
      <c r="E303" s="2862">
        <f t="shared" si="178"/>
        <v>0</v>
      </c>
      <c r="F303" s="2863">
        <f t="shared" si="179"/>
        <v>0</v>
      </c>
      <c r="G303" s="2864"/>
      <c r="H303" s="2865"/>
      <c r="I303" s="2866"/>
      <c r="J303" s="2865"/>
      <c r="K303" s="2866"/>
      <c r="L303" s="2865"/>
      <c r="M303" s="2866"/>
      <c r="N303" s="2865"/>
      <c r="O303" s="2866"/>
      <c r="P303" s="2865"/>
      <c r="Q303" s="2866"/>
      <c r="R303" s="2865"/>
      <c r="S303" s="2866"/>
      <c r="T303" s="2865"/>
      <c r="U303" s="2866"/>
      <c r="V303" s="2867"/>
      <c r="W303" s="2866"/>
      <c r="X303" s="2867"/>
      <c r="Y303" s="2866"/>
      <c r="Z303" s="2867"/>
      <c r="AA303" s="2866"/>
      <c r="AB303" s="2867"/>
      <c r="AC303" s="2866"/>
      <c r="AD303" s="2867"/>
      <c r="AE303" s="2866"/>
      <c r="AF303" s="2867"/>
      <c r="AG303" s="2866"/>
      <c r="AH303" s="2867"/>
      <c r="AI303" s="2866"/>
      <c r="AJ303" s="2867"/>
      <c r="AK303" s="2866"/>
      <c r="AL303" s="2867"/>
      <c r="AM303" s="2864"/>
      <c r="AN303" s="2868"/>
      <c r="AO303" s="2866"/>
      <c r="AP303" s="2869"/>
      <c r="AQ303" s="2097"/>
      <c r="AR303" s="2133"/>
      <c r="AS303" s="2133"/>
      <c r="AT303" s="2114"/>
      <c r="AU303" s="2118"/>
      <c r="AV303" s="2118"/>
      <c r="AW303" s="2113"/>
      <c r="AX303" s="671" t="str">
        <f t="shared" si="166"/>
        <v/>
      </c>
      <c r="BT303" s="3"/>
      <c r="BU303" s="3"/>
      <c r="BV303" s="4"/>
      <c r="BW303" s="4"/>
      <c r="CA303" s="31" t="str">
        <f t="shared" si="168"/>
        <v/>
      </c>
      <c r="CB303" s="31" t="str">
        <f t="shared" si="169"/>
        <v/>
      </c>
      <c r="CC303" s="31" t="str">
        <f t="shared" si="167"/>
        <v/>
      </c>
      <c r="CD303" s="31" t="str">
        <f t="shared" si="170"/>
        <v/>
      </c>
      <c r="CE303" s="31" t="str">
        <f t="shared" si="171"/>
        <v/>
      </c>
      <c r="CF303" s="31" t="str">
        <f t="shared" si="172"/>
        <v/>
      </c>
      <c r="CG303" s="31" t="str">
        <f t="shared" si="173"/>
        <v/>
      </c>
      <c r="CH303" s="32">
        <f t="shared" si="174"/>
        <v>0</v>
      </c>
      <c r="CI303" s="32"/>
      <c r="CJ303" s="32"/>
      <c r="CK303" s="32">
        <f t="shared" si="175"/>
        <v>0</v>
      </c>
      <c r="CL303" s="32">
        <f t="shared" si="176"/>
        <v>0</v>
      </c>
      <c r="CM303" s="32">
        <f t="shared" si="176"/>
        <v>0</v>
      </c>
      <c r="CN303" s="32">
        <f t="shared" si="176"/>
        <v>0</v>
      </c>
    </row>
    <row r="304" spans="1:92" ht="16.350000000000001" customHeight="1" x14ac:dyDescent="0.2">
      <c r="A304" s="2961"/>
      <c r="B304" s="3186" t="s">
        <v>267</v>
      </c>
      <c r="C304" s="3187"/>
      <c r="D304" s="550">
        <f t="shared" si="165"/>
        <v>0</v>
      </c>
      <c r="E304" s="2862">
        <f t="shared" si="178"/>
        <v>0</v>
      </c>
      <c r="F304" s="2863">
        <f t="shared" si="179"/>
        <v>0</v>
      </c>
      <c r="G304" s="2870"/>
      <c r="H304" s="2871"/>
      <c r="I304" s="2872"/>
      <c r="J304" s="2871"/>
      <c r="K304" s="2872"/>
      <c r="L304" s="2871"/>
      <c r="M304" s="2872"/>
      <c r="N304" s="2871"/>
      <c r="O304" s="2872"/>
      <c r="P304" s="2871"/>
      <c r="Q304" s="2872"/>
      <c r="R304" s="2871"/>
      <c r="S304" s="2872"/>
      <c r="T304" s="2871"/>
      <c r="U304" s="2872"/>
      <c r="V304" s="2871"/>
      <c r="W304" s="2872"/>
      <c r="X304" s="2871"/>
      <c r="Y304" s="2872"/>
      <c r="Z304" s="2871"/>
      <c r="AA304" s="2872"/>
      <c r="AB304" s="2871"/>
      <c r="AC304" s="2872"/>
      <c r="AD304" s="2871"/>
      <c r="AE304" s="2872"/>
      <c r="AF304" s="2871"/>
      <c r="AG304" s="2872"/>
      <c r="AH304" s="2871"/>
      <c r="AI304" s="2872"/>
      <c r="AJ304" s="2871"/>
      <c r="AK304" s="2872"/>
      <c r="AL304" s="2871"/>
      <c r="AM304" s="2870"/>
      <c r="AN304" s="2873"/>
      <c r="AO304" s="2874"/>
      <c r="AP304" s="2875"/>
      <c r="AQ304" s="2097"/>
      <c r="AR304" s="2133"/>
      <c r="AS304" s="2133"/>
      <c r="AT304" s="2874"/>
      <c r="AU304" s="2876"/>
      <c r="AV304" s="2876"/>
      <c r="AW304" s="2877"/>
      <c r="AX304" s="671" t="str">
        <f t="shared" si="166"/>
        <v/>
      </c>
      <c r="BT304" s="3"/>
      <c r="BU304" s="3"/>
      <c r="BV304" s="4"/>
      <c r="BW304" s="4"/>
      <c r="CA304" s="31" t="str">
        <f t="shared" si="168"/>
        <v/>
      </c>
      <c r="CB304" s="31" t="str">
        <f t="shared" si="169"/>
        <v/>
      </c>
      <c r="CC304" s="31" t="str">
        <f t="shared" si="167"/>
        <v/>
      </c>
      <c r="CD304" s="31" t="str">
        <f t="shared" si="170"/>
        <v/>
      </c>
      <c r="CE304" s="31" t="str">
        <f t="shared" si="171"/>
        <v/>
      </c>
      <c r="CF304" s="31" t="str">
        <f t="shared" si="172"/>
        <v/>
      </c>
      <c r="CG304" s="31" t="str">
        <f t="shared" si="173"/>
        <v/>
      </c>
      <c r="CH304" s="32">
        <f t="shared" si="174"/>
        <v>0</v>
      </c>
      <c r="CI304" s="32"/>
      <c r="CJ304" s="32"/>
      <c r="CK304" s="32">
        <f t="shared" si="175"/>
        <v>0</v>
      </c>
      <c r="CL304" s="32">
        <f t="shared" si="176"/>
        <v>0</v>
      </c>
      <c r="CM304" s="32">
        <f t="shared" si="176"/>
        <v>0</v>
      </c>
      <c r="CN304" s="32">
        <f t="shared" si="176"/>
        <v>0</v>
      </c>
    </row>
    <row r="305" spans="1:92" ht="16.350000000000001" customHeight="1" x14ac:dyDescent="0.2">
      <c r="A305" s="2961"/>
      <c r="B305" s="3640" t="s">
        <v>268</v>
      </c>
      <c r="C305" s="3641"/>
      <c r="D305" s="550">
        <f t="shared" si="165"/>
        <v>0</v>
      </c>
      <c r="E305" s="2862">
        <f t="shared" si="178"/>
        <v>0</v>
      </c>
      <c r="F305" s="2863">
        <f t="shared" si="179"/>
        <v>0</v>
      </c>
      <c r="G305" s="2870"/>
      <c r="H305" s="2871"/>
      <c r="I305" s="2872"/>
      <c r="J305" s="2871"/>
      <c r="K305" s="2872"/>
      <c r="L305" s="2871"/>
      <c r="M305" s="2872"/>
      <c r="N305" s="2871"/>
      <c r="O305" s="2872"/>
      <c r="P305" s="2871"/>
      <c r="Q305" s="2872"/>
      <c r="R305" s="2871"/>
      <c r="S305" s="2872"/>
      <c r="T305" s="2871"/>
      <c r="U305" s="2872"/>
      <c r="V305" s="2871"/>
      <c r="W305" s="2872"/>
      <c r="X305" s="2871"/>
      <c r="Y305" s="2872"/>
      <c r="Z305" s="2871"/>
      <c r="AA305" s="2872"/>
      <c r="AB305" s="2871"/>
      <c r="AC305" s="2872"/>
      <c r="AD305" s="2871"/>
      <c r="AE305" s="2872"/>
      <c r="AF305" s="2871"/>
      <c r="AG305" s="2872"/>
      <c r="AH305" s="2871"/>
      <c r="AI305" s="2872"/>
      <c r="AJ305" s="2871"/>
      <c r="AK305" s="2872"/>
      <c r="AL305" s="2871"/>
      <c r="AM305" s="2870"/>
      <c r="AN305" s="2873"/>
      <c r="AO305" s="637"/>
      <c r="AP305" s="670"/>
      <c r="AQ305" s="2125"/>
      <c r="AR305" s="2148"/>
      <c r="AS305" s="2126"/>
      <c r="AT305" s="637"/>
      <c r="AU305" s="612"/>
      <c r="AV305" s="612"/>
      <c r="AW305" s="660"/>
      <c r="AX305" s="671" t="str">
        <f t="shared" si="166"/>
        <v/>
      </c>
      <c r="BT305" s="3"/>
      <c r="BU305" s="3"/>
      <c r="BV305" s="4"/>
      <c r="BW305" s="4"/>
      <c r="CA305" s="31" t="str">
        <f t="shared" si="168"/>
        <v/>
      </c>
      <c r="CB305" s="31" t="str">
        <f t="shared" si="169"/>
        <v/>
      </c>
      <c r="CC305" s="31" t="str">
        <f t="shared" si="167"/>
        <v/>
      </c>
      <c r="CD305" s="31" t="str">
        <f t="shared" si="170"/>
        <v/>
      </c>
      <c r="CE305" s="31" t="str">
        <f t="shared" si="171"/>
        <v/>
      </c>
      <c r="CF305" s="31" t="str">
        <f t="shared" si="172"/>
        <v/>
      </c>
      <c r="CG305" s="31" t="str">
        <f t="shared" si="173"/>
        <v/>
      </c>
      <c r="CH305" s="32">
        <f t="shared" si="174"/>
        <v>0</v>
      </c>
      <c r="CI305" s="32"/>
      <c r="CJ305" s="32"/>
      <c r="CK305" s="32">
        <f t="shared" si="175"/>
        <v>0</v>
      </c>
      <c r="CL305" s="32">
        <f t="shared" si="176"/>
        <v>0</v>
      </c>
      <c r="CM305" s="32">
        <f t="shared" si="176"/>
        <v>0</v>
      </c>
      <c r="CN305" s="32">
        <f t="shared" si="176"/>
        <v>0</v>
      </c>
    </row>
    <row r="306" spans="1:92" ht="16.350000000000001" customHeight="1" thickBot="1" x14ac:dyDescent="0.25">
      <c r="A306" s="2962"/>
      <c r="B306" s="3644" t="s">
        <v>269</v>
      </c>
      <c r="C306" s="3644"/>
      <c r="D306" s="2193">
        <f t="shared" si="165"/>
        <v>0</v>
      </c>
      <c r="E306" s="2878">
        <f t="shared" si="178"/>
        <v>0</v>
      </c>
      <c r="F306" s="2879">
        <f t="shared" si="179"/>
        <v>0</v>
      </c>
      <c r="G306" s="2880"/>
      <c r="H306" s="2881"/>
      <c r="I306" s="2882"/>
      <c r="J306" s="2881"/>
      <c r="K306" s="2882"/>
      <c r="L306" s="2881"/>
      <c r="M306" s="2882"/>
      <c r="N306" s="2881"/>
      <c r="O306" s="2882"/>
      <c r="P306" s="2881"/>
      <c r="Q306" s="2882"/>
      <c r="R306" s="2881"/>
      <c r="S306" s="2882"/>
      <c r="T306" s="2881"/>
      <c r="U306" s="2880"/>
      <c r="V306" s="2881"/>
      <c r="W306" s="2880"/>
      <c r="X306" s="2881"/>
      <c r="Y306" s="2880"/>
      <c r="Z306" s="2881"/>
      <c r="AA306" s="2880"/>
      <c r="AB306" s="2881"/>
      <c r="AC306" s="2880"/>
      <c r="AD306" s="2881"/>
      <c r="AE306" s="2880"/>
      <c r="AF306" s="2881"/>
      <c r="AG306" s="2880"/>
      <c r="AH306" s="2881"/>
      <c r="AI306" s="2880"/>
      <c r="AJ306" s="2881"/>
      <c r="AK306" s="2880"/>
      <c r="AL306" s="2881"/>
      <c r="AM306" s="2880"/>
      <c r="AN306" s="2883"/>
      <c r="AO306" s="2200"/>
      <c r="AP306" s="2201"/>
      <c r="AQ306" s="2202"/>
      <c r="AR306" s="2203"/>
      <c r="AS306" s="2132"/>
      <c r="AT306" s="2200"/>
      <c r="AU306" s="2204"/>
      <c r="AV306" s="2204"/>
      <c r="AW306" s="2205"/>
      <c r="AX306" s="671" t="str">
        <f t="shared" si="166"/>
        <v/>
      </c>
      <c r="BT306" s="3"/>
      <c r="BU306" s="3"/>
      <c r="BV306" s="4"/>
      <c r="BW306" s="4"/>
      <c r="CA306" s="31" t="str">
        <f t="shared" si="168"/>
        <v/>
      </c>
      <c r="CB306" s="31" t="str">
        <f t="shared" si="169"/>
        <v/>
      </c>
      <c r="CC306" s="31" t="str">
        <f t="shared" si="167"/>
        <v/>
      </c>
      <c r="CD306" s="31" t="str">
        <f t="shared" si="170"/>
        <v/>
      </c>
      <c r="CE306" s="31" t="str">
        <f t="shared" si="171"/>
        <v/>
      </c>
      <c r="CF306" s="31" t="str">
        <f t="shared" si="172"/>
        <v/>
      </c>
      <c r="CG306" s="31" t="str">
        <f t="shared" si="173"/>
        <v/>
      </c>
      <c r="CH306" s="32">
        <f t="shared" si="174"/>
        <v>0</v>
      </c>
      <c r="CI306" s="32"/>
      <c r="CJ306" s="32"/>
      <c r="CK306" s="32">
        <f t="shared" si="175"/>
        <v>0</v>
      </c>
      <c r="CL306" s="32">
        <f t="shared" si="176"/>
        <v>0</v>
      </c>
      <c r="CM306" s="32">
        <f t="shared" si="176"/>
        <v>0</v>
      </c>
      <c r="CN306" s="32">
        <f t="shared" si="176"/>
        <v>0</v>
      </c>
    </row>
    <row r="307" spans="1:92" ht="16.350000000000001" customHeight="1" thickTop="1" x14ac:dyDescent="0.2">
      <c r="A307" s="2951" t="s">
        <v>4</v>
      </c>
      <c r="B307" s="3184" t="s">
        <v>264</v>
      </c>
      <c r="C307" s="3184"/>
      <c r="D307" s="400">
        <f t="shared" si="165"/>
        <v>167</v>
      </c>
      <c r="E307" s="559">
        <f t="shared" ref="E307:E312" si="182">SUM(G307+I307+K307+M307+O307+Q307+S307+U307+W307+Y307+AA307+AC307+AE307+AG307+AI307+AK307+AM307)</f>
        <v>69</v>
      </c>
      <c r="F307" s="560">
        <f t="shared" si="179"/>
        <v>98</v>
      </c>
      <c r="G307" s="561">
        <f>+G223+G229+G235+G241+G247+G253+G259+G265+G289+G295+G301</f>
        <v>1</v>
      </c>
      <c r="H307" s="562">
        <f t="shared" ref="H307:X312" si="183">+H223+H229+H235+H241+H247+H253+H259+H265+H289+H295+H301</f>
        <v>1</v>
      </c>
      <c r="I307" s="561">
        <f t="shared" si="183"/>
        <v>0</v>
      </c>
      <c r="J307" s="562">
        <f t="shared" si="183"/>
        <v>0</v>
      </c>
      <c r="K307" s="561">
        <f t="shared" si="183"/>
        <v>0</v>
      </c>
      <c r="L307" s="562">
        <f t="shared" si="183"/>
        <v>0</v>
      </c>
      <c r="M307" s="561">
        <f t="shared" si="183"/>
        <v>0</v>
      </c>
      <c r="N307" s="562">
        <f t="shared" si="183"/>
        <v>0</v>
      </c>
      <c r="O307" s="561">
        <f t="shared" si="183"/>
        <v>1</v>
      </c>
      <c r="P307" s="562">
        <f t="shared" si="183"/>
        <v>1</v>
      </c>
      <c r="Q307" s="561">
        <f t="shared" si="183"/>
        <v>2</v>
      </c>
      <c r="R307" s="562">
        <f t="shared" si="183"/>
        <v>0</v>
      </c>
      <c r="S307" s="561">
        <f t="shared" si="183"/>
        <v>2</v>
      </c>
      <c r="T307" s="562">
        <f t="shared" si="183"/>
        <v>2</v>
      </c>
      <c r="U307" s="561">
        <f t="shared" si="183"/>
        <v>5</v>
      </c>
      <c r="V307" s="562">
        <f t="shared" si="183"/>
        <v>2</v>
      </c>
      <c r="W307" s="561">
        <f t="shared" si="183"/>
        <v>6</v>
      </c>
      <c r="X307" s="562">
        <f t="shared" si="183"/>
        <v>2</v>
      </c>
      <c r="Y307" s="561">
        <f t="shared" ref="Y307:AN310" si="184">+Y223+Y229+Y235+Y241+Y247+Y253+Y259+Y265+Y271+Y277+Y283+Y289+Y295+Y301</f>
        <v>6</v>
      </c>
      <c r="Z307" s="562">
        <f t="shared" si="184"/>
        <v>7</v>
      </c>
      <c r="AA307" s="561">
        <f t="shared" si="184"/>
        <v>5</v>
      </c>
      <c r="AB307" s="562">
        <f t="shared" si="184"/>
        <v>3</v>
      </c>
      <c r="AC307" s="561">
        <f t="shared" si="184"/>
        <v>2</v>
      </c>
      <c r="AD307" s="562">
        <f t="shared" si="184"/>
        <v>18</v>
      </c>
      <c r="AE307" s="561">
        <f t="shared" si="184"/>
        <v>3</v>
      </c>
      <c r="AF307" s="562">
        <f t="shared" si="184"/>
        <v>16</v>
      </c>
      <c r="AG307" s="561">
        <f t="shared" si="184"/>
        <v>15</v>
      </c>
      <c r="AH307" s="562">
        <f t="shared" si="184"/>
        <v>22</v>
      </c>
      <c r="AI307" s="561">
        <f t="shared" si="184"/>
        <v>4</v>
      </c>
      <c r="AJ307" s="562">
        <f t="shared" si="184"/>
        <v>7</v>
      </c>
      <c r="AK307" s="561">
        <f t="shared" si="184"/>
        <v>9</v>
      </c>
      <c r="AL307" s="562">
        <f t="shared" si="184"/>
        <v>13</v>
      </c>
      <c r="AM307" s="561">
        <f t="shared" si="184"/>
        <v>8</v>
      </c>
      <c r="AN307" s="563">
        <f t="shared" si="184"/>
        <v>4</v>
      </c>
      <c r="AO307" s="564">
        <f>+AO223+AO229+AO235+AO241+AO247+AO265+AO271+AO277+AO283+AO289+AO295+AO301</f>
        <v>4</v>
      </c>
      <c r="AP307" s="565">
        <f>+AP223+AP229+AP235+AP247+AP265+AP271+AP277+AP283+AP289+AP295+AP301</f>
        <v>0</v>
      </c>
      <c r="AQ307" s="400">
        <f>SUM(AQ223+AQ229+AQ235+AQ241+AQ247+AQ253+AQ259+AQ265+AQ271+AQ277+AQ283+AQ289+AQ295+AQ301)</f>
        <v>23</v>
      </c>
      <c r="AR307" s="566">
        <f>SUM(AR223+AR229+AR235+AR241+AR247+AR253+AR259+AR265+AR271+AR277+AR283+AR289+AR295+AR301)</f>
        <v>20</v>
      </c>
      <c r="AS307" s="561">
        <f t="shared" ref="AS307:AW310" si="185">+AS223+AS229+AS235+AS241+AS247+AS253+AS259+AS265+AS271+AS277+AS283+AS289+AS295+AS301</f>
        <v>75</v>
      </c>
      <c r="AT307" s="564">
        <f t="shared" si="185"/>
        <v>0</v>
      </c>
      <c r="AU307" s="567">
        <f t="shared" si="185"/>
        <v>0</v>
      </c>
      <c r="AV307" s="567">
        <f t="shared" si="185"/>
        <v>0</v>
      </c>
      <c r="AW307" s="568">
        <f>+AW223+AW229+AW235+AW241+AW247+AW253+AW259+AW265+AW271+AW277+AW283+AW289+AW295+AW301</f>
        <v>2</v>
      </c>
      <c r="BT307" s="3"/>
      <c r="BU307" s="3"/>
      <c r="BV307" s="4"/>
      <c r="BW307" s="4"/>
      <c r="CA307" s="31"/>
      <c r="CB307" s="31"/>
      <c r="CC307" s="31"/>
      <c r="CD307" s="31"/>
      <c r="CE307" s="31"/>
      <c r="CF307" s="31"/>
      <c r="CG307" s="31"/>
      <c r="CH307" s="32"/>
      <c r="CI307" s="32"/>
      <c r="CJ307" s="32"/>
      <c r="CK307" s="32"/>
      <c r="CL307" s="32"/>
      <c r="CM307" s="32"/>
      <c r="CN307" s="32"/>
    </row>
    <row r="308" spans="1:92" ht="16.350000000000001" customHeight="1" x14ac:dyDescent="0.2">
      <c r="A308" s="2951"/>
      <c r="B308" s="3639" t="s">
        <v>265</v>
      </c>
      <c r="C308" s="3639"/>
      <c r="D308" s="2109">
        <f t="shared" si="165"/>
        <v>601</v>
      </c>
      <c r="E308" s="2206">
        <f t="shared" si="182"/>
        <v>236</v>
      </c>
      <c r="F308" s="2207">
        <f t="shared" si="179"/>
        <v>365</v>
      </c>
      <c r="G308" s="2109">
        <f t="shared" ref="G308:V312" si="186">+G224+G230+G236+G242+G248+G254+G260+G266+G290+G296+G302</f>
        <v>0</v>
      </c>
      <c r="H308" s="2207">
        <f t="shared" si="186"/>
        <v>0</v>
      </c>
      <c r="I308" s="2109">
        <f t="shared" si="186"/>
        <v>0</v>
      </c>
      <c r="J308" s="2207">
        <f t="shared" si="186"/>
        <v>0</v>
      </c>
      <c r="K308" s="2109">
        <f t="shared" si="186"/>
        <v>1</v>
      </c>
      <c r="L308" s="2207">
        <f t="shared" si="186"/>
        <v>2</v>
      </c>
      <c r="M308" s="2109">
        <f t="shared" si="186"/>
        <v>4</v>
      </c>
      <c r="N308" s="2207">
        <f t="shared" si="186"/>
        <v>4</v>
      </c>
      <c r="O308" s="2109">
        <f t="shared" si="186"/>
        <v>1</v>
      </c>
      <c r="P308" s="2207">
        <f t="shared" si="186"/>
        <v>2</v>
      </c>
      <c r="Q308" s="2109">
        <f t="shared" si="186"/>
        <v>5</v>
      </c>
      <c r="R308" s="2207">
        <f t="shared" si="186"/>
        <v>1</v>
      </c>
      <c r="S308" s="2109">
        <f t="shared" si="186"/>
        <v>8</v>
      </c>
      <c r="T308" s="2207">
        <f t="shared" si="186"/>
        <v>5</v>
      </c>
      <c r="U308" s="2109">
        <f t="shared" si="186"/>
        <v>3</v>
      </c>
      <c r="V308" s="2207">
        <f t="shared" si="186"/>
        <v>5</v>
      </c>
      <c r="W308" s="2109">
        <f t="shared" si="183"/>
        <v>31</v>
      </c>
      <c r="X308" s="2207">
        <f t="shared" si="183"/>
        <v>28</v>
      </c>
      <c r="Y308" s="2109">
        <f t="shared" si="184"/>
        <v>76</v>
      </c>
      <c r="Z308" s="2207">
        <f t="shared" si="184"/>
        <v>88</v>
      </c>
      <c r="AA308" s="2109">
        <f t="shared" si="184"/>
        <v>24</v>
      </c>
      <c r="AB308" s="2207">
        <f t="shared" si="184"/>
        <v>37</v>
      </c>
      <c r="AC308" s="2109">
        <f t="shared" si="184"/>
        <v>5</v>
      </c>
      <c r="AD308" s="2207">
        <f t="shared" si="184"/>
        <v>29</v>
      </c>
      <c r="AE308" s="2109">
        <f t="shared" si="184"/>
        <v>7</v>
      </c>
      <c r="AF308" s="2207">
        <f t="shared" si="184"/>
        <v>35</v>
      </c>
      <c r="AG308" s="2109">
        <f t="shared" si="184"/>
        <v>24</v>
      </c>
      <c r="AH308" s="2207">
        <f t="shared" si="184"/>
        <v>63</v>
      </c>
      <c r="AI308" s="2109">
        <f t="shared" si="184"/>
        <v>10</v>
      </c>
      <c r="AJ308" s="2207">
        <f t="shared" si="184"/>
        <v>14</v>
      </c>
      <c r="AK308" s="2109">
        <f t="shared" si="184"/>
        <v>24</v>
      </c>
      <c r="AL308" s="2207">
        <f t="shared" si="184"/>
        <v>30</v>
      </c>
      <c r="AM308" s="2109">
        <f t="shared" si="184"/>
        <v>13</v>
      </c>
      <c r="AN308" s="2208">
        <f t="shared" si="184"/>
        <v>22</v>
      </c>
      <c r="AO308" s="2209">
        <f t="shared" ref="AO308:AO312" si="187">+AO224+AO230+AO236+AO242+AO248+AO266+AO272+AO278+AO284+AO290+AO296+AO302</f>
        <v>1</v>
      </c>
      <c r="AP308" s="2210">
        <f>+AP224+AP230+AP236+AP248+AP266+AP272+AP278+AP284+AP290+AP296+AP302</f>
        <v>0</v>
      </c>
      <c r="AQ308" s="2211"/>
      <c r="AR308" s="2212"/>
      <c r="AS308" s="2109">
        <f t="shared" si="185"/>
        <v>69</v>
      </c>
      <c r="AT308" s="2209">
        <f t="shared" si="185"/>
        <v>0</v>
      </c>
      <c r="AU308" s="2206">
        <f t="shared" si="185"/>
        <v>1</v>
      </c>
      <c r="AV308" s="2206">
        <f t="shared" si="185"/>
        <v>0</v>
      </c>
      <c r="AW308" s="2213">
        <f>+AW224+AW230+AW236+AW242+AW248+AW254+AW260+AW266+AW272+AW278+AW284+AW290+AW296+AW302</f>
        <v>0</v>
      </c>
      <c r="BT308" s="3"/>
      <c r="BU308" s="3"/>
      <c r="BV308" s="4"/>
      <c r="BW308" s="4"/>
      <c r="CA308" s="31"/>
      <c r="CB308" s="31"/>
      <c r="CC308" s="31"/>
      <c r="CD308" s="31"/>
      <c r="CE308" s="31"/>
      <c r="CF308" s="31"/>
      <c r="CG308" s="31"/>
      <c r="CH308" s="32"/>
      <c r="CI308" s="32"/>
      <c r="CJ308" s="32"/>
      <c r="CK308" s="32"/>
      <c r="CL308" s="32"/>
      <c r="CM308" s="32"/>
      <c r="CN308" s="32"/>
    </row>
    <row r="309" spans="1:92" ht="16.350000000000001" customHeight="1" x14ac:dyDescent="0.2">
      <c r="A309" s="2951"/>
      <c r="B309" s="3639" t="s">
        <v>266</v>
      </c>
      <c r="C309" s="3639"/>
      <c r="D309" s="2109">
        <f t="shared" si="165"/>
        <v>146</v>
      </c>
      <c r="E309" s="2206">
        <f>SUM(G309+I309+K309+M309+O309+Q309+S309+U309+W309+Y309+AA309+AC309+AE309+AG309+AI309+AK309+AM309)</f>
        <v>61</v>
      </c>
      <c r="F309" s="2207">
        <f t="shared" si="179"/>
        <v>85</v>
      </c>
      <c r="G309" s="2109">
        <f t="shared" si="186"/>
        <v>0</v>
      </c>
      <c r="H309" s="2207">
        <f t="shared" si="183"/>
        <v>1</v>
      </c>
      <c r="I309" s="2109">
        <f t="shared" si="183"/>
        <v>0</v>
      </c>
      <c r="J309" s="2207">
        <f t="shared" si="183"/>
        <v>0</v>
      </c>
      <c r="K309" s="2109">
        <f t="shared" si="183"/>
        <v>0</v>
      </c>
      <c r="L309" s="2207">
        <f t="shared" si="183"/>
        <v>0</v>
      </c>
      <c r="M309" s="2109">
        <f t="shared" si="183"/>
        <v>0</v>
      </c>
      <c r="N309" s="2207">
        <f t="shared" si="183"/>
        <v>1</v>
      </c>
      <c r="O309" s="2109">
        <f t="shared" si="183"/>
        <v>1</v>
      </c>
      <c r="P309" s="2207">
        <f t="shared" si="183"/>
        <v>1</v>
      </c>
      <c r="Q309" s="2109">
        <f t="shared" si="183"/>
        <v>2</v>
      </c>
      <c r="R309" s="2207">
        <f t="shared" si="183"/>
        <v>0</v>
      </c>
      <c r="S309" s="2109">
        <f t="shared" si="183"/>
        <v>2</v>
      </c>
      <c r="T309" s="2207">
        <f t="shared" si="183"/>
        <v>2</v>
      </c>
      <c r="U309" s="2109">
        <f t="shared" si="183"/>
        <v>2</v>
      </c>
      <c r="V309" s="2207">
        <f t="shared" si="183"/>
        <v>1</v>
      </c>
      <c r="W309" s="2109">
        <f t="shared" si="183"/>
        <v>8</v>
      </c>
      <c r="X309" s="2207">
        <f t="shared" si="183"/>
        <v>2</v>
      </c>
      <c r="Y309" s="2109">
        <f t="shared" si="184"/>
        <v>6</v>
      </c>
      <c r="Z309" s="2207">
        <f t="shared" si="184"/>
        <v>6</v>
      </c>
      <c r="AA309" s="2109">
        <f t="shared" si="184"/>
        <v>4</v>
      </c>
      <c r="AB309" s="2207">
        <f t="shared" si="184"/>
        <v>3</v>
      </c>
      <c r="AC309" s="2109">
        <f t="shared" si="184"/>
        <v>2</v>
      </c>
      <c r="AD309" s="2207">
        <f t="shared" si="184"/>
        <v>15</v>
      </c>
      <c r="AE309" s="2109">
        <f t="shared" si="184"/>
        <v>3</v>
      </c>
      <c r="AF309" s="2207">
        <f t="shared" si="184"/>
        <v>14</v>
      </c>
      <c r="AG309" s="2109">
        <f t="shared" si="184"/>
        <v>11</v>
      </c>
      <c r="AH309" s="2207">
        <f t="shared" si="184"/>
        <v>17</v>
      </c>
      <c r="AI309" s="2109">
        <f t="shared" si="184"/>
        <v>3</v>
      </c>
      <c r="AJ309" s="2207">
        <f t="shared" si="184"/>
        <v>4</v>
      </c>
      <c r="AK309" s="2109">
        <f t="shared" si="184"/>
        <v>9</v>
      </c>
      <c r="AL309" s="2207">
        <f t="shared" si="184"/>
        <v>14</v>
      </c>
      <c r="AM309" s="2109">
        <f t="shared" si="184"/>
        <v>8</v>
      </c>
      <c r="AN309" s="2208">
        <f t="shared" si="184"/>
        <v>4</v>
      </c>
      <c r="AO309" s="2209">
        <f t="shared" si="187"/>
        <v>0</v>
      </c>
      <c r="AP309" s="2210">
        <f>+AP225+AP231+AP237+AP249+AP267+AP273+AP279+AP285+AP291+AP297+AP303</f>
        <v>0</v>
      </c>
      <c r="AQ309" s="2211"/>
      <c r="AR309" s="2212"/>
      <c r="AS309" s="2133"/>
      <c r="AT309" s="2209">
        <f t="shared" si="185"/>
        <v>0</v>
      </c>
      <c r="AU309" s="2206">
        <f t="shared" si="185"/>
        <v>0</v>
      </c>
      <c r="AV309" s="2206">
        <f t="shared" si="185"/>
        <v>0</v>
      </c>
      <c r="AW309" s="2213">
        <f t="shared" si="185"/>
        <v>0</v>
      </c>
      <c r="BT309" s="3"/>
      <c r="BU309" s="3"/>
      <c r="BV309" s="4"/>
      <c r="BW309" s="4"/>
      <c r="CA309" s="31"/>
      <c r="CB309" s="31"/>
      <c r="CC309" s="31"/>
      <c r="CD309" s="31"/>
      <c r="CE309" s="31"/>
      <c r="CF309" s="31"/>
      <c r="CG309" s="31"/>
      <c r="CH309" s="32"/>
      <c r="CI309" s="32"/>
      <c r="CJ309" s="32"/>
      <c r="CK309" s="32"/>
      <c r="CL309" s="32"/>
      <c r="CM309" s="32"/>
      <c r="CN309" s="32"/>
    </row>
    <row r="310" spans="1:92" ht="16.350000000000001" customHeight="1" x14ac:dyDescent="0.2">
      <c r="A310" s="2951"/>
      <c r="B310" s="3186" t="s">
        <v>267</v>
      </c>
      <c r="C310" s="3187"/>
      <c r="D310" s="2109">
        <f>SUM(E310+F310)</f>
        <v>155</v>
      </c>
      <c r="E310" s="2206">
        <f t="shared" si="182"/>
        <v>49</v>
      </c>
      <c r="F310" s="2207">
        <f t="shared" si="179"/>
        <v>106</v>
      </c>
      <c r="G310" s="2109">
        <f t="shared" si="186"/>
        <v>1</v>
      </c>
      <c r="H310" s="2207">
        <f t="shared" si="183"/>
        <v>0</v>
      </c>
      <c r="I310" s="2109">
        <f t="shared" si="183"/>
        <v>0</v>
      </c>
      <c r="J310" s="2207">
        <f t="shared" si="183"/>
        <v>0</v>
      </c>
      <c r="K310" s="2109">
        <f t="shared" si="183"/>
        <v>0</v>
      </c>
      <c r="L310" s="2207">
        <f t="shared" si="183"/>
        <v>2</v>
      </c>
      <c r="M310" s="2109">
        <f t="shared" si="183"/>
        <v>0</v>
      </c>
      <c r="N310" s="2207">
        <f t="shared" si="183"/>
        <v>0</v>
      </c>
      <c r="O310" s="2109">
        <f t="shared" si="183"/>
        <v>2</v>
      </c>
      <c r="P310" s="2207">
        <f t="shared" si="183"/>
        <v>3</v>
      </c>
      <c r="Q310" s="2109">
        <f t="shared" si="183"/>
        <v>1</v>
      </c>
      <c r="R310" s="2207">
        <f t="shared" si="183"/>
        <v>0</v>
      </c>
      <c r="S310" s="2109">
        <f t="shared" si="183"/>
        <v>1</v>
      </c>
      <c r="T310" s="2207">
        <f t="shared" si="183"/>
        <v>0</v>
      </c>
      <c r="U310" s="2109">
        <f t="shared" si="183"/>
        <v>3</v>
      </c>
      <c r="V310" s="2207">
        <f t="shared" si="183"/>
        <v>0</v>
      </c>
      <c r="W310" s="2109">
        <f t="shared" si="183"/>
        <v>4</v>
      </c>
      <c r="X310" s="2207">
        <f t="shared" si="183"/>
        <v>3</v>
      </c>
      <c r="Y310" s="2109">
        <f t="shared" si="184"/>
        <v>6</v>
      </c>
      <c r="Z310" s="2207">
        <f t="shared" si="184"/>
        <v>7</v>
      </c>
      <c r="AA310" s="2109">
        <f t="shared" si="184"/>
        <v>4</v>
      </c>
      <c r="AB310" s="2207">
        <f t="shared" si="184"/>
        <v>4</v>
      </c>
      <c r="AC310" s="2109">
        <f t="shared" si="184"/>
        <v>0</v>
      </c>
      <c r="AD310" s="2207">
        <f t="shared" si="184"/>
        <v>9</v>
      </c>
      <c r="AE310" s="2109">
        <f t="shared" si="184"/>
        <v>5</v>
      </c>
      <c r="AF310" s="2207">
        <f t="shared" si="184"/>
        <v>21</v>
      </c>
      <c r="AG310" s="2109">
        <f t="shared" si="184"/>
        <v>10</v>
      </c>
      <c r="AH310" s="2207">
        <f t="shared" si="184"/>
        <v>30</v>
      </c>
      <c r="AI310" s="2109">
        <f t="shared" si="184"/>
        <v>3</v>
      </c>
      <c r="AJ310" s="2207">
        <f t="shared" si="184"/>
        <v>9</v>
      </c>
      <c r="AK310" s="2109">
        <f t="shared" si="184"/>
        <v>4</v>
      </c>
      <c r="AL310" s="2207">
        <f t="shared" si="184"/>
        <v>14</v>
      </c>
      <c r="AM310" s="2109">
        <f t="shared" si="184"/>
        <v>5</v>
      </c>
      <c r="AN310" s="2208">
        <f t="shared" si="184"/>
        <v>4</v>
      </c>
      <c r="AO310" s="2209">
        <f t="shared" si="187"/>
        <v>0</v>
      </c>
      <c r="AP310" s="2210">
        <f>+AP226+AP232+AP238+AP250+AP268+AP274+AP280+AP286+AP292+AP298+AP304</f>
        <v>0</v>
      </c>
      <c r="AQ310" s="2211"/>
      <c r="AR310" s="2212"/>
      <c r="AS310" s="2133"/>
      <c r="AT310" s="2209">
        <f t="shared" si="185"/>
        <v>0</v>
      </c>
      <c r="AU310" s="2206">
        <f t="shared" si="185"/>
        <v>0</v>
      </c>
      <c r="AV310" s="2206">
        <f t="shared" si="185"/>
        <v>0</v>
      </c>
      <c r="AW310" s="2213">
        <f>+AW226+AW232+AW238+AW244+AW250+AW256+AW262+AW268+AW274+AW280+AW286+AW292+AW298+AW304</f>
        <v>0</v>
      </c>
      <c r="BT310" s="3"/>
      <c r="BU310" s="3"/>
      <c r="BV310" s="4"/>
      <c r="BW310" s="4"/>
      <c r="CA310" s="31"/>
      <c r="CB310" s="31"/>
      <c r="CC310" s="31"/>
      <c r="CD310" s="31"/>
      <c r="CE310" s="31"/>
      <c r="CF310" s="31"/>
      <c r="CG310" s="31"/>
      <c r="CH310" s="32"/>
      <c r="CI310" s="32"/>
      <c r="CJ310" s="32"/>
      <c r="CK310" s="32"/>
      <c r="CL310" s="32"/>
      <c r="CM310" s="32"/>
      <c r="CN310" s="32"/>
    </row>
    <row r="311" spans="1:92" ht="16.350000000000001" customHeight="1" x14ac:dyDescent="0.2">
      <c r="A311" s="2951"/>
      <c r="B311" s="3640" t="s">
        <v>268</v>
      </c>
      <c r="C311" s="3641"/>
      <c r="D311" s="2109">
        <f t="shared" si="165"/>
        <v>29</v>
      </c>
      <c r="E311" s="2206">
        <f t="shared" si="182"/>
        <v>7</v>
      </c>
      <c r="F311" s="2207">
        <f t="shared" si="179"/>
        <v>22</v>
      </c>
      <c r="G311" s="2109">
        <f t="shared" si="186"/>
        <v>0</v>
      </c>
      <c r="H311" s="2207">
        <f t="shared" si="183"/>
        <v>0</v>
      </c>
      <c r="I311" s="2109">
        <f t="shared" si="183"/>
        <v>0</v>
      </c>
      <c r="J311" s="2207">
        <f t="shared" si="183"/>
        <v>0</v>
      </c>
      <c r="K311" s="2109">
        <f t="shared" si="183"/>
        <v>0</v>
      </c>
      <c r="L311" s="2207">
        <f t="shared" si="183"/>
        <v>0</v>
      </c>
      <c r="M311" s="2109">
        <f t="shared" si="183"/>
        <v>0</v>
      </c>
      <c r="N311" s="2207">
        <f t="shared" si="183"/>
        <v>0</v>
      </c>
      <c r="O311" s="2109">
        <f t="shared" si="183"/>
        <v>0</v>
      </c>
      <c r="P311" s="2207">
        <f t="shared" si="183"/>
        <v>0</v>
      </c>
      <c r="Q311" s="2109">
        <f t="shared" si="183"/>
        <v>0</v>
      </c>
      <c r="R311" s="2207">
        <f t="shared" si="183"/>
        <v>0</v>
      </c>
      <c r="S311" s="2109">
        <f t="shared" si="183"/>
        <v>0</v>
      </c>
      <c r="T311" s="2207">
        <f t="shared" si="183"/>
        <v>0</v>
      </c>
      <c r="U311" s="2109">
        <f t="shared" si="183"/>
        <v>1</v>
      </c>
      <c r="V311" s="2207">
        <f t="shared" si="183"/>
        <v>0</v>
      </c>
      <c r="W311" s="2109">
        <f t="shared" si="183"/>
        <v>0</v>
      </c>
      <c r="X311" s="2207">
        <f t="shared" si="183"/>
        <v>0</v>
      </c>
      <c r="Y311" s="2109">
        <f t="shared" ref="Y311:AM311" si="188">+Y227+Y233+Y239+Y245+Y251+Y257+Y263+Y269+Y287+Y281+Y275+Y293+Y299+Y305</f>
        <v>2</v>
      </c>
      <c r="Z311" s="2207">
        <f t="shared" si="188"/>
        <v>2</v>
      </c>
      <c r="AA311" s="2109">
        <f t="shared" si="188"/>
        <v>0</v>
      </c>
      <c r="AB311" s="2207">
        <f t="shared" si="188"/>
        <v>0</v>
      </c>
      <c r="AC311" s="2109">
        <f t="shared" si="188"/>
        <v>0</v>
      </c>
      <c r="AD311" s="2207">
        <f t="shared" si="188"/>
        <v>1</v>
      </c>
      <c r="AE311" s="2109">
        <f t="shared" si="188"/>
        <v>0</v>
      </c>
      <c r="AF311" s="2207">
        <f t="shared" si="188"/>
        <v>1</v>
      </c>
      <c r="AG311" s="2109">
        <f t="shared" si="188"/>
        <v>3</v>
      </c>
      <c r="AH311" s="2207">
        <f t="shared" si="188"/>
        <v>8</v>
      </c>
      <c r="AI311" s="2109">
        <f t="shared" si="188"/>
        <v>0</v>
      </c>
      <c r="AJ311" s="2207">
        <f t="shared" si="188"/>
        <v>2</v>
      </c>
      <c r="AK311" s="2109">
        <f t="shared" si="188"/>
        <v>1</v>
      </c>
      <c r="AL311" s="2207">
        <f t="shared" si="188"/>
        <v>5</v>
      </c>
      <c r="AM311" s="2109">
        <f t="shared" si="188"/>
        <v>0</v>
      </c>
      <c r="AN311" s="2208">
        <f>+AN227+AN233+AN239+AN245+AN251+AN257+AN263+AN269+AN287+AN281+AN275+AN293+AN299+AN305</f>
        <v>3</v>
      </c>
      <c r="AO311" s="2209">
        <f t="shared" si="187"/>
        <v>0</v>
      </c>
      <c r="AP311" s="2210">
        <f>+AP227+AP233+AP239+AP251+AP269+AP287+AP281+AP275+AP293+AP299+AP305</f>
        <v>0</v>
      </c>
      <c r="AQ311" s="2211"/>
      <c r="AR311" s="2212"/>
      <c r="AS311" s="2126"/>
      <c r="AT311" s="2209">
        <f t="shared" ref="AT311:AV311" si="189">+AT227+AT233+AT239+AT245+AT251+AT257+AT263+AT269+AT287+AT281+AT275+AT293+AT299+AT305</f>
        <v>0</v>
      </c>
      <c r="AU311" s="2206">
        <f t="shared" si="189"/>
        <v>0</v>
      </c>
      <c r="AV311" s="2206">
        <f t="shared" si="189"/>
        <v>0</v>
      </c>
      <c r="AW311" s="2213">
        <f>+AW227+AW233+AW239+AW245+AW251+AW257+AW263+AW269+AW287+AW281+AW275+AW293+AW299+AW305</f>
        <v>0</v>
      </c>
      <c r="BT311" s="3"/>
      <c r="BU311" s="3"/>
      <c r="BV311" s="4"/>
      <c r="BW311" s="4"/>
      <c r="CA311" s="31"/>
      <c r="CB311" s="31"/>
      <c r="CC311" s="31"/>
      <c r="CD311" s="31"/>
      <c r="CE311" s="31"/>
      <c r="CF311" s="31"/>
      <c r="CG311" s="31"/>
      <c r="CH311" s="32"/>
      <c r="CI311" s="32"/>
      <c r="CJ311" s="32"/>
      <c r="CK311" s="32"/>
      <c r="CL311" s="32"/>
      <c r="CM311" s="32"/>
      <c r="CN311" s="32"/>
    </row>
    <row r="312" spans="1:92" ht="16.350000000000001" customHeight="1" x14ac:dyDescent="0.2">
      <c r="A312" s="3553"/>
      <c r="B312" s="3642" t="s">
        <v>269</v>
      </c>
      <c r="C312" s="3642"/>
      <c r="D312" s="2128">
        <f>SUM(E312+F312)</f>
        <v>7</v>
      </c>
      <c r="E312" s="2214">
        <f t="shared" si="182"/>
        <v>2</v>
      </c>
      <c r="F312" s="2215">
        <f t="shared" si="179"/>
        <v>5</v>
      </c>
      <c r="G312" s="2128">
        <f t="shared" si="186"/>
        <v>0</v>
      </c>
      <c r="H312" s="2215">
        <f t="shared" si="183"/>
        <v>0</v>
      </c>
      <c r="I312" s="2128">
        <f t="shared" si="183"/>
        <v>0</v>
      </c>
      <c r="J312" s="2215">
        <f t="shared" si="183"/>
        <v>0</v>
      </c>
      <c r="K312" s="2128">
        <f t="shared" si="183"/>
        <v>0</v>
      </c>
      <c r="L312" s="2215">
        <f t="shared" si="183"/>
        <v>0</v>
      </c>
      <c r="M312" s="2128">
        <f t="shared" si="183"/>
        <v>0</v>
      </c>
      <c r="N312" s="2215">
        <f t="shared" si="183"/>
        <v>0</v>
      </c>
      <c r="O312" s="2128">
        <f t="shared" si="183"/>
        <v>0</v>
      </c>
      <c r="P312" s="2215">
        <f t="shared" si="183"/>
        <v>0</v>
      </c>
      <c r="Q312" s="2128">
        <f t="shared" si="183"/>
        <v>0</v>
      </c>
      <c r="R312" s="2215">
        <f t="shared" si="183"/>
        <v>0</v>
      </c>
      <c r="S312" s="2128">
        <f t="shared" si="183"/>
        <v>0</v>
      </c>
      <c r="T312" s="2215">
        <f t="shared" si="183"/>
        <v>0</v>
      </c>
      <c r="U312" s="2128">
        <f t="shared" si="183"/>
        <v>0</v>
      </c>
      <c r="V312" s="2215">
        <f t="shared" si="183"/>
        <v>0</v>
      </c>
      <c r="W312" s="2128">
        <f t="shared" si="183"/>
        <v>0</v>
      </c>
      <c r="X312" s="2215">
        <f t="shared" si="183"/>
        <v>0</v>
      </c>
      <c r="Y312" s="2128">
        <f t="shared" ref="Y312:AN312" si="190">SUM(Y228+Y234+Y240+Y246+Y252+Y258+Y264+Y270+Y276+Y282+Y288+Y294+Y300+Y306)</f>
        <v>0</v>
      </c>
      <c r="Z312" s="2215">
        <f t="shared" si="190"/>
        <v>2</v>
      </c>
      <c r="AA312" s="2128">
        <f t="shared" si="190"/>
        <v>1</v>
      </c>
      <c r="AB312" s="2215">
        <f t="shared" si="190"/>
        <v>0</v>
      </c>
      <c r="AC312" s="2128">
        <f t="shared" si="190"/>
        <v>0</v>
      </c>
      <c r="AD312" s="2215">
        <f t="shared" si="190"/>
        <v>0</v>
      </c>
      <c r="AE312" s="2128">
        <f t="shared" si="190"/>
        <v>0</v>
      </c>
      <c r="AF312" s="2215">
        <f t="shared" si="190"/>
        <v>1</v>
      </c>
      <c r="AG312" s="2128">
        <f t="shared" si="190"/>
        <v>0</v>
      </c>
      <c r="AH312" s="2215">
        <f t="shared" si="190"/>
        <v>2</v>
      </c>
      <c r="AI312" s="2128">
        <f t="shared" si="190"/>
        <v>0</v>
      </c>
      <c r="AJ312" s="2215">
        <f t="shared" si="190"/>
        <v>0</v>
      </c>
      <c r="AK312" s="2128">
        <f t="shared" si="190"/>
        <v>0</v>
      </c>
      <c r="AL312" s="2215">
        <f t="shared" si="190"/>
        <v>0</v>
      </c>
      <c r="AM312" s="2128">
        <f t="shared" si="190"/>
        <v>1</v>
      </c>
      <c r="AN312" s="2216">
        <f t="shared" si="190"/>
        <v>0</v>
      </c>
      <c r="AO312" s="2217">
        <f t="shared" si="187"/>
        <v>0</v>
      </c>
      <c r="AP312" s="2218">
        <f>SUM(AP228+AP234+AP240+AP252+AP270+AP276+AP282+AP288+AP294+AP300+AP306)</f>
        <v>0</v>
      </c>
      <c r="AQ312" s="2219"/>
      <c r="AR312" s="2220"/>
      <c r="AS312" s="2132"/>
      <c r="AT312" s="2217">
        <f t="shared" ref="AT312:AV312" si="191">SUM(AT228+AT234+AT240+AT246+AT252+AT258+AT264+AT270+AT276+AT282+AT288+AT294+AT300+AT306)</f>
        <v>0</v>
      </c>
      <c r="AU312" s="2214">
        <f t="shared" si="191"/>
        <v>0</v>
      </c>
      <c r="AV312" s="2214">
        <f t="shared" si="191"/>
        <v>0</v>
      </c>
      <c r="AW312" s="2221">
        <f>SUM(AW228+AW234+AW240+AW246+AW252+AW258+AW264+AW270+AW276+AW282+AW288+AW294+AW300+AW306)</f>
        <v>0</v>
      </c>
      <c r="BT312" s="3"/>
      <c r="BU312" s="3"/>
      <c r="BV312" s="4"/>
      <c r="BW312" s="4"/>
      <c r="CA312" s="31"/>
      <c r="CB312" s="31"/>
      <c r="CC312" s="31"/>
      <c r="CH312" s="32"/>
      <c r="CI312" s="32"/>
      <c r="CJ312" s="32"/>
      <c r="CK312" s="14"/>
      <c r="CL312" s="14"/>
      <c r="CM312" s="14"/>
      <c r="CN312" s="14"/>
    </row>
    <row r="313" spans="1:92" ht="24" customHeight="1" x14ac:dyDescent="0.2">
      <c r="A313" s="49" t="s">
        <v>277</v>
      </c>
      <c r="B313" s="86"/>
      <c r="C313" s="86"/>
      <c r="D313" s="87"/>
      <c r="E313" s="87"/>
      <c r="F313" s="87"/>
      <c r="G313" s="87"/>
      <c r="H313" s="87"/>
      <c r="I313" s="87"/>
      <c r="AL313" s="9"/>
      <c r="AM313" s="9"/>
      <c r="BV313" s="3"/>
      <c r="BW313" s="3"/>
      <c r="CH313" s="14"/>
      <c r="CI313" s="14"/>
      <c r="CJ313" s="14"/>
      <c r="CK313" s="14"/>
      <c r="CL313" s="14"/>
      <c r="CM313" s="14"/>
      <c r="CN313" s="14"/>
    </row>
    <row r="314" spans="1:92" ht="16.350000000000001" customHeight="1" x14ac:dyDescent="0.2">
      <c r="A314" s="3983" t="s">
        <v>39</v>
      </c>
      <c r="B314" s="3984"/>
      <c r="C314" s="3985"/>
      <c r="D314" s="3988" t="s">
        <v>4</v>
      </c>
      <c r="E314" s="3989"/>
      <c r="F314" s="3990"/>
      <c r="G314" s="3993" t="s">
        <v>5</v>
      </c>
      <c r="H314" s="3993"/>
      <c r="I314" s="3993"/>
      <c r="J314" s="3993"/>
      <c r="K314" s="3993"/>
      <c r="L314" s="3993"/>
      <c r="M314" s="3993"/>
      <c r="N314" s="3993"/>
      <c r="O314" s="3993"/>
      <c r="P314" s="3993"/>
      <c r="Q314" s="3993"/>
      <c r="R314" s="3993"/>
      <c r="S314" s="3993"/>
      <c r="T314" s="3993"/>
      <c r="U314" s="3993"/>
      <c r="V314" s="3993"/>
      <c r="W314" s="3993"/>
      <c r="X314" s="3993"/>
      <c r="Y314" s="3993"/>
      <c r="Z314" s="3993"/>
      <c r="AA314" s="3993"/>
      <c r="AB314" s="3993"/>
      <c r="AC314" s="3993"/>
      <c r="AD314" s="3993"/>
      <c r="AE314" s="3993"/>
      <c r="AF314" s="3993"/>
      <c r="AG314" s="3993"/>
      <c r="AH314" s="3993"/>
      <c r="AI314" s="3993"/>
      <c r="AJ314" s="3993"/>
      <c r="AK314" s="3993"/>
      <c r="AL314" s="3993"/>
      <c r="AM314" s="3993"/>
      <c r="AN314" s="3993"/>
      <c r="AO314" s="3993"/>
      <c r="AP314" s="3982"/>
      <c r="AQ314" s="3994" t="s">
        <v>7</v>
      </c>
      <c r="AR314" s="3974" t="s">
        <v>278</v>
      </c>
      <c r="BV314" s="3"/>
      <c r="BW314" s="3"/>
      <c r="CH314" s="14"/>
      <c r="CI314" s="14"/>
      <c r="CJ314" s="14"/>
      <c r="CK314" s="14"/>
      <c r="CL314" s="14"/>
      <c r="CM314" s="14"/>
      <c r="CN314" s="14"/>
    </row>
    <row r="315" spans="1:92" ht="32.1" customHeight="1" x14ac:dyDescent="0.2">
      <c r="A315" s="2933"/>
      <c r="B315" s="2934"/>
      <c r="C315" s="2935"/>
      <c r="D315" s="3991"/>
      <c r="E315" s="3176"/>
      <c r="F315" s="3992"/>
      <c r="G315" s="3996" t="s">
        <v>13</v>
      </c>
      <c r="H315" s="3997"/>
      <c r="I315" s="3976" t="s">
        <v>14</v>
      </c>
      <c r="J315" s="3982"/>
      <c r="K315" s="3993" t="s">
        <v>15</v>
      </c>
      <c r="L315" s="3982"/>
      <c r="M315" s="3976" t="s">
        <v>16</v>
      </c>
      <c r="N315" s="3982"/>
      <c r="O315" s="3976" t="s">
        <v>17</v>
      </c>
      <c r="P315" s="3982"/>
      <c r="Q315" s="3976" t="s">
        <v>18</v>
      </c>
      <c r="R315" s="3982"/>
      <c r="S315" s="3976" t="s">
        <v>19</v>
      </c>
      <c r="T315" s="3982"/>
      <c r="U315" s="3976" t="s">
        <v>20</v>
      </c>
      <c r="V315" s="3982"/>
      <c r="W315" s="3976" t="s">
        <v>21</v>
      </c>
      <c r="X315" s="3982"/>
      <c r="Y315" s="3976" t="s">
        <v>22</v>
      </c>
      <c r="Z315" s="3978"/>
      <c r="AA315" s="3976" t="s">
        <v>23</v>
      </c>
      <c r="AB315" s="3978"/>
      <c r="AC315" s="3976" t="s">
        <v>24</v>
      </c>
      <c r="AD315" s="3978"/>
      <c r="AE315" s="3976" t="s">
        <v>25</v>
      </c>
      <c r="AF315" s="3978"/>
      <c r="AG315" s="3976" t="s">
        <v>26</v>
      </c>
      <c r="AH315" s="3978"/>
      <c r="AI315" s="3976" t="s">
        <v>27</v>
      </c>
      <c r="AJ315" s="3978"/>
      <c r="AK315" s="3976" t="s">
        <v>28</v>
      </c>
      <c r="AL315" s="3978"/>
      <c r="AM315" s="3976" t="s">
        <v>29</v>
      </c>
      <c r="AN315" s="3978"/>
      <c r="AO315" s="3976" t="s">
        <v>30</v>
      </c>
      <c r="AP315" s="3978"/>
      <c r="AQ315" s="2947"/>
      <c r="AR315" s="2912"/>
      <c r="BV315" s="3"/>
      <c r="BW315" s="3"/>
      <c r="CH315" s="14"/>
      <c r="CI315" s="14"/>
      <c r="CJ315" s="14"/>
      <c r="CK315" s="14"/>
      <c r="CL315" s="14"/>
      <c r="CM315" s="14"/>
      <c r="CN315" s="14"/>
    </row>
    <row r="316" spans="1:92" ht="16.350000000000001" customHeight="1" x14ac:dyDescent="0.2">
      <c r="A316" s="3986"/>
      <c r="B316" s="3170"/>
      <c r="C316" s="3987"/>
      <c r="D316" s="2884" t="s">
        <v>31</v>
      </c>
      <c r="E316" s="2885" t="s">
        <v>32</v>
      </c>
      <c r="F316" s="2886" t="s">
        <v>33</v>
      </c>
      <c r="G316" s="2887" t="s">
        <v>32</v>
      </c>
      <c r="H316" s="2888" t="s">
        <v>33</v>
      </c>
      <c r="I316" s="2889" t="s">
        <v>32</v>
      </c>
      <c r="J316" s="2888" t="s">
        <v>33</v>
      </c>
      <c r="K316" s="2889" t="s">
        <v>32</v>
      </c>
      <c r="L316" s="2888" t="s">
        <v>33</v>
      </c>
      <c r="M316" s="2889" t="s">
        <v>32</v>
      </c>
      <c r="N316" s="2888" t="s">
        <v>33</v>
      </c>
      <c r="O316" s="2889" t="s">
        <v>32</v>
      </c>
      <c r="P316" s="2888" t="s">
        <v>33</v>
      </c>
      <c r="Q316" s="2889" t="s">
        <v>32</v>
      </c>
      <c r="R316" s="2888" t="s">
        <v>33</v>
      </c>
      <c r="S316" s="2889" t="s">
        <v>32</v>
      </c>
      <c r="T316" s="2888" t="s">
        <v>33</v>
      </c>
      <c r="U316" s="2889" t="s">
        <v>32</v>
      </c>
      <c r="V316" s="2888" t="s">
        <v>33</v>
      </c>
      <c r="W316" s="2889" t="s">
        <v>32</v>
      </c>
      <c r="X316" s="2888" t="s">
        <v>33</v>
      </c>
      <c r="Y316" s="2889" t="s">
        <v>32</v>
      </c>
      <c r="Z316" s="2888" t="s">
        <v>33</v>
      </c>
      <c r="AA316" s="2889" t="s">
        <v>32</v>
      </c>
      <c r="AB316" s="2888" t="s">
        <v>33</v>
      </c>
      <c r="AC316" s="2889" t="s">
        <v>32</v>
      </c>
      <c r="AD316" s="2888" t="s">
        <v>33</v>
      </c>
      <c r="AE316" s="2889" t="s">
        <v>32</v>
      </c>
      <c r="AF316" s="2888" t="s">
        <v>33</v>
      </c>
      <c r="AG316" s="2889" t="s">
        <v>32</v>
      </c>
      <c r="AH316" s="2888" t="s">
        <v>33</v>
      </c>
      <c r="AI316" s="2889" t="s">
        <v>32</v>
      </c>
      <c r="AJ316" s="2888" t="s">
        <v>33</v>
      </c>
      <c r="AK316" s="2889" t="s">
        <v>32</v>
      </c>
      <c r="AL316" s="2888" t="s">
        <v>33</v>
      </c>
      <c r="AM316" s="2889" t="s">
        <v>32</v>
      </c>
      <c r="AN316" s="2888" t="s">
        <v>33</v>
      </c>
      <c r="AO316" s="2889" t="s">
        <v>32</v>
      </c>
      <c r="AP316" s="2888" t="s">
        <v>33</v>
      </c>
      <c r="AQ316" s="3995"/>
      <c r="AR316" s="3975"/>
      <c r="BV316" s="3"/>
      <c r="BW316" s="3"/>
      <c r="CH316" s="14"/>
      <c r="CI316" s="14"/>
      <c r="CJ316" s="14"/>
      <c r="CK316" s="14"/>
      <c r="CL316" s="14"/>
      <c r="CM316" s="14"/>
      <c r="CN316" s="14"/>
    </row>
    <row r="317" spans="1:92" ht="16.350000000000001" customHeight="1" x14ac:dyDescent="0.2">
      <c r="A317" s="3979" t="s">
        <v>46</v>
      </c>
      <c r="B317" s="3980"/>
      <c r="C317" s="3981"/>
      <c r="D317" s="2225">
        <f>SUM(E317:F317)</f>
        <v>0</v>
      </c>
      <c r="E317" s="2226">
        <f>SUM(G317+I317+K317+M317+O317+Q317+S317+U317+W317+Y317+AA317+AC317+AE317+AG317+AI317+AK317+AM317+AO317)</f>
        <v>0</v>
      </c>
      <c r="F317" s="2226">
        <f>SUM(H317+J317+L317+N317+P317+R317+T317+V317+X317+Z317+AB317+AD317+AF317+AH317+AJ317+AL317+AN317+AP317)</f>
        <v>0</v>
      </c>
      <c r="G317" s="2890"/>
      <c r="H317" s="60"/>
      <c r="I317" s="2890"/>
      <c r="J317" s="60"/>
      <c r="K317" s="2890"/>
      <c r="L317" s="60"/>
      <c r="M317" s="2890"/>
      <c r="N317" s="60"/>
      <c r="O317" s="2890"/>
      <c r="P317" s="60"/>
      <c r="Q317" s="2890"/>
      <c r="R317" s="60"/>
      <c r="S317" s="2890"/>
      <c r="T317" s="60"/>
      <c r="U317" s="2890"/>
      <c r="V317" s="60"/>
      <c r="W317" s="2890"/>
      <c r="X317" s="60"/>
      <c r="Y317" s="2890"/>
      <c r="Z317" s="60"/>
      <c r="AA317" s="2890"/>
      <c r="AB317" s="60"/>
      <c r="AC317" s="2890"/>
      <c r="AD317" s="60"/>
      <c r="AE317" s="2890"/>
      <c r="AF317" s="60"/>
      <c r="AG317" s="2890"/>
      <c r="AH317" s="60"/>
      <c r="AI317" s="2890"/>
      <c r="AJ317" s="60"/>
      <c r="AK317" s="2890"/>
      <c r="AL317" s="60"/>
      <c r="AM317" s="2890"/>
      <c r="AN317" s="60"/>
      <c r="AO317" s="2890"/>
      <c r="AP317" s="64"/>
      <c r="AQ317" s="319"/>
      <c r="AR317" s="651"/>
      <c r="AS317" s="671" t="str">
        <f t="shared" ref="AS317:AS321" si="192">$CA317&amp;$CB317&amp;$CC317&amp;$CD317&amp;$CE317&amp;$CF317&amp;$CG317</f>
        <v/>
      </c>
      <c r="BV317" s="3"/>
      <c r="BW317" s="3"/>
      <c r="CA317" s="31" t="str">
        <f>IF(CH317=1,"* Las actividades de 60 años NO DEBE ser mayor que el de 60-64 Años. ","")</f>
        <v/>
      </c>
      <c r="CB317" s="31" t="str">
        <f>IF(AND(D317&lt;&gt;0,AQ317=""),"* Recuerde que las Embarazadas deben ser incluídas en el ingreso por rango Etario (Digite CEROS si no tiene). ",IF(F317&lt;AQ317,"* Las Embarazadas NO DEBEN ser mayor al total de Mujeres. ",""))</f>
        <v/>
      </c>
      <c r="CH317" s="32">
        <f>IF((AK317+AL317)&lt;AR317,1,0)</f>
        <v>0</v>
      </c>
      <c r="CI317" s="32">
        <f>IF(AND(D317&lt;&gt;0,AQ317=""),1,IF(F317&lt;AQ317,1,0))</f>
        <v>0</v>
      </c>
      <c r="CK317" s="14"/>
      <c r="CL317" s="14"/>
      <c r="CM317" s="14"/>
      <c r="CN317" s="14"/>
    </row>
    <row r="318" spans="1:92" ht="16.350000000000001" customHeight="1" x14ac:dyDescent="0.2">
      <c r="A318" s="3618" t="s">
        <v>279</v>
      </c>
      <c r="B318" s="3619"/>
      <c r="C318" s="3620"/>
      <c r="D318" s="2228">
        <f t="shared" ref="D318:D320" si="193">SUM(E318:F318)</f>
        <v>0</v>
      </c>
      <c r="E318" s="2229">
        <f t="shared" ref="E318:F320" si="194">SUM(G318+I318+K318+M318+O318+Q318+S318+U318+W318+Y318+AA318+AC318+AE318+AG318+AI318+AK318+AM318+AO318)</f>
        <v>0</v>
      </c>
      <c r="F318" s="2229">
        <f t="shared" si="194"/>
        <v>0</v>
      </c>
      <c r="G318" s="2230"/>
      <c r="H318" s="2231"/>
      <c r="I318" s="2230"/>
      <c r="J318" s="2231"/>
      <c r="K318" s="2230"/>
      <c r="L318" s="2231"/>
      <c r="M318" s="2230"/>
      <c r="N318" s="2231"/>
      <c r="O318" s="2230"/>
      <c r="P318" s="2231"/>
      <c r="Q318" s="2230"/>
      <c r="R318" s="2231"/>
      <c r="S318" s="2230"/>
      <c r="T318" s="2231"/>
      <c r="U318" s="2230"/>
      <c r="V318" s="2231"/>
      <c r="W318" s="2230"/>
      <c r="X318" s="2231"/>
      <c r="Y318" s="2230"/>
      <c r="Z318" s="2231"/>
      <c r="AA318" s="2230"/>
      <c r="AB318" s="2231"/>
      <c r="AC318" s="2230"/>
      <c r="AD318" s="2231"/>
      <c r="AE318" s="2230"/>
      <c r="AF318" s="2231"/>
      <c r="AG318" s="2230"/>
      <c r="AH318" s="2231"/>
      <c r="AI318" s="2230"/>
      <c r="AJ318" s="2231"/>
      <c r="AK318" s="2230"/>
      <c r="AL318" s="2231"/>
      <c r="AM318" s="2230"/>
      <c r="AN318" s="2231"/>
      <c r="AO318" s="2230"/>
      <c r="AP318" s="2232"/>
      <c r="AQ318" s="2233"/>
      <c r="AR318" s="2234"/>
      <c r="AS318" s="671" t="str">
        <f t="shared" si="192"/>
        <v/>
      </c>
      <c r="BV318" s="3"/>
      <c r="BW318" s="3"/>
      <c r="CA318" s="31" t="str">
        <f t="shared" ref="CA318:CA321" si="195">IF(CH318=1,"* Las actividades de 60 años NO DEBE ser mayor que el de 60-64 Años. ","")</f>
        <v/>
      </c>
      <c r="CB318" s="31" t="str">
        <f t="shared" ref="CB318:CB321" si="196">IF(AND(D318&lt;&gt;0,AQ318=""),"* Recuerde que las Embarazadas deben ser incluídas en el ingreso por rango Etario (Digite CEROS si no tiene). ",IF(F318&lt;AQ318,"* Las Embarazadas NO DEBEN ser mayor al total de Mujeres. ",""))</f>
        <v/>
      </c>
      <c r="CH318" s="32">
        <f t="shared" ref="CH318:CH321" si="197">IF((AK318+AL318)&lt;AR318,1,0)</f>
        <v>0</v>
      </c>
      <c r="CI318" s="32">
        <f t="shared" ref="CI318:CI321" si="198">IF(AND(D318&lt;&gt;0,AQ318=""),1,IF(F318&lt;AQ318,1,0))</f>
        <v>0</v>
      </c>
      <c r="CK318" s="14"/>
      <c r="CL318" s="14"/>
      <c r="CM318" s="14"/>
      <c r="CN318" s="14"/>
    </row>
    <row r="319" spans="1:92" ht="16.350000000000001" customHeight="1" x14ac:dyDescent="0.2">
      <c r="A319" s="3618" t="s">
        <v>280</v>
      </c>
      <c r="B319" s="3619"/>
      <c r="C319" s="3620"/>
      <c r="D319" s="2228">
        <f t="shared" si="193"/>
        <v>0</v>
      </c>
      <c r="E319" s="2229">
        <f t="shared" si="194"/>
        <v>0</v>
      </c>
      <c r="F319" s="2229">
        <f t="shared" si="194"/>
        <v>0</v>
      </c>
      <c r="G319" s="2230"/>
      <c r="H319" s="2231"/>
      <c r="I319" s="2230"/>
      <c r="J319" s="2231"/>
      <c r="K319" s="2230"/>
      <c r="L319" s="2231"/>
      <c r="M319" s="2230"/>
      <c r="N319" s="2231"/>
      <c r="O319" s="2230"/>
      <c r="P319" s="2231"/>
      <c r="Q319" s="2230"/>
      <c r="R319" s="2231"/>
      <c r="S319" s="2230"/>
      <c r="T319" s="2231"/>
      <c r="U319" s="2230"/>
      <c r="V319" s="2231"/>
      <c r="W319" s="2230"/>
      <c r="X319" s="2231"/>
      <c r="Y319" s="2230"/>
      <c r="Z319" s="2231"/>
      <c r="AA319" s="2230"/>
      <c r="AB319" s="2231"/>
      <c r="AC319" s="2230"/>
      <c r="AD319" s="2231"/>
      <c r="AE319" s="2230"/>
      <c r="AF319" s="2231"/>
      <c r="AG319" s="2230"/>
      <c r="AH319" s="2231"/>
      <c r="AI319" s="2230"/>
      <c r="AJ319" s="2231"/>
      <c r="AK319" s="2230"/>
      <c r="AL319" s="2231"/>
      <c r="AM319" s="2230"/>
      <c r="AN319" s="2231"/>
      <c r="AO319" s="2230"/>
      <c r="AP319" s="2232"/>
      <c r="AQ319" s="2233"/>
      <c r="AR319" s="2234"/>
      <c r="AS319" s="671" t="str">
        <f t="shared" si="192"/>
        <v/>
      </c>
      <c r="BV319" s="3"/>
      <c r="BW319" s="3"/>
      <c r="CA319" s="31" t="str">
        <f t="shared" si="195"/>
        <v/>
      </c>
      <c r="CB319" s="31" t="str">
        <f t="shared" si="196"/>
        <v/>
      </c>
      <c r="CH319" s="32">
        <f t="shared" si="197"/>
        <v>0</v>
      </c>
      <c r="CI319" s="32">
        <f t="shared" si="198"/>
        <v>0</v>
      </c>
      <c r="CK319" s="14"/>
      <c r="CL319" s="14"/>
      <c r="CM319" s="14"/>
      <c r="CN319" s="14"/>
    </row>
    <row r="320" spans="1:92" ht="16.350000000000001" customHeight="1" x14ac:dyDescent="0.2">
      <c r="A320" s="3621" t="s">
        <v>43</v>
      </c>
      <c r="B320" s="3622"/>
      <c r="C320" s="3623"/>
      <c r="D320" s="2228">
        <f t="shared" si="193"/>
        <v>0</v>
      </c>
      <c r="E320" s="2229">
        <f t="shared" si="194"/>
        <v>0</v>
      </c>
      <c r="F320" s="2229">
        <f t="shared" si="194"/>
        <v>0</v>
      </c>
      <c r="G320" s="2230"/>
      <c r="H320" s="2231"/>
      <c r="I320" s="2230"/>
      <c r="J320" s="2231"/>
      <c r="K320" s="2230"/>
      <c r="L320" s="2231"/>
      <c r="M320" s="2230"/>
      <c r="N320" s="2231"/>
      <c r="O320" s="2230"/>
      <c r="P320" s="2231"/>
      <c r="Q320" s="2230"/>
      <c r="R320" s="2231"/>
      <c r="S320" s="2230"/>
      <c r="T320" s="2231"/>
      <c r="U320" s="2230"/>
      <c r="V320" s="2231"/>
      <c r="W320" s="2230"/>
      <c r="X320" s="2231"/>
      <c r="Y320" s="2230"/>
      <c r="Z320" s="2231"/>
      <c r="AA320" s="2230"/>
      <c r="AB320" s="2231"/>
      <c r="AC320" s="2230"/>
      <c r="AD320" s="2231"/>
      <c r="AE320" s="2230"/>
      <c r="AF320" s="2231"/>
      <c r="AG320" s="2230"/>
      <c r="AH320" s="2231"/>
      <c r="AI320" s="2230"/>
      <c r="AJ320" s="2231"/>
      <c r="AK320" s="2230"/>
      <c r="AL320" s="2231"/>
      <c r="AM320" s="2230"/>
      <c r="AN320" s="2231"/>
      <c r="AO320" s="2230"/>
      <c r="AP320" s="2232"/>
      <c r="AQ320" s="2235"/>
      <c r="AR320" s="2236"/>
      <c r="AS320" s="671" t="str">
        <f t="shared" si="192"/>
        <v/>
      </c>
      <c r="BV320" s="3"/>
      <c r="BW320" s="3"/>
      <c r="CA320" s="31" t="str">
        <f t="shared" si="195"/>
        <v/>
      </c>
      <c r="CB320" s="31" t="str">
        <f t="shared" si="196"/>
        <v/>
      </c>
      <c r="CH320" s="32">
        <f t="shared" si="197"/>
        <v>0</v>
      </c>
      <c r="CI320" s="32">
        <f t="shared" si="198"/>
        <v>0</v>
      </c>
      <c r="CK320" s="14"/>
      <c r="CL320" s="14"/>
      <c r="CM320" s="14"/>
      <c r="CN320" s="14"/>
    </row>
    <row r="321" spans="1:92" ht="16.350000000000001" customHeight="1" x14ac:dyDescent="0.2">
      <c r="A321" s="3624" t="s">
        <v>281</v>
      </c>
      <c r="B321" s="3625"/>
      <c r="C321" s="3626"/>
      <c r="D321" s="2237">
        <f>SUM(E321:F321)</f>
        <v>0</v>
      </c>
      <c r="E321" s="2238">
        <f>SUM(G321+I321+K321+M321+O321+Q321+S321+U321+W321+Y321+AA321+AC321+AE321+AG321+AI321+AK321+AM321+AO321)</f>
        <v>0</v>
      </c>
      <c r="F321" s="2238">
        <f>SUM(H321+J321+L321+N321+P321+R321+T321+V321+X321+Z321+AB321+AD321+AF321+AH321+AJ321+AL321+AN321+AP321)</f>
        <v>0</v>
      </c>
      <c r="G321" s="2239"/>
      <c r="H321" s="2240"/>
      <c r="I321" s="2239"/>
      <c r="J321" s="2240"/>
      <c r="K321" s="2239"/>
      <c r="L321" s="2240"/>
      <c r="M321" s="2239"/>
      <c r="N321" s="2240"/>
      <c r="O321" s="2239"/>
      <c r="P321" s="2240"/>
      <c r="Q321" s="2239"/>
      <c r="R321" s="2240"/>
      <c r="S321" s="2239"/>
      <c r="T321" s="2240"/>
      <c r="U321" s="2239"/>
      <c r="V321" s="2240"/>
      <c r="W321" s="2239"/>
      <c r="X321" s="2240"/>
      <c r="Y321" s="2239"/>
      <c r="Z321" s="2240"/>
      <c r="AA321" s="2239"/>
      <c r="AB321" s="2240"/>
      <c r="AC321" s="2239"/>
      <c r="AD321" s="2240"/>
      <c r="AE321" s="2239"/>
      <c r="AF321" s="2240"/>
      <c r="AG321" s="2239"/>
      <c r="AH321" s="2240"/>
      <c r="AI321" s="2239"/>
      <c r="AJ321" s="2240"/>
      <c r="AK321" s="2239"/>
      <c r="AL321" s="2240"/>
      <c r="AM321" s="2239"/>
      <c r="AN321" s="2240"/>
      <c r="AO321" s="2239"/>
      <c r="AP321" s="2241"/>
      <c r="AQ321" s="2242"/>
      <c r="AR321" s="2243"/>
      <c r="AS321" s="671" t="str">
        <f t="shared" si="192"/>
        <v/>
      </c>
      <c r="BV321" s="3"/>
      <c r="BW321" s="3"/>
      <c r="CA321" s="31" t="str">
        <f t="shared" si="195"/>
        <v/>
      </c>
      <c r="CB321" s="31" t="str">
        <f t="shared" si="196"/>
        <v/>
      </c>
      <c r="CH321" s="32">
        <f t="shared" si="197"/>
        <v>0</v>
      </c>
      <c r="CI321" s="32">
        <f t="shared" si="198"/>
        <v>0</v>
      </c>
      <c r="CK321" s="14"/>
      <c r="CL321" s="14"/>
      <c r="CM321" s="14"/>
      <c r="CN321" s="14"/>
    </row>
    <row r="322" spans="1:92" ht="30.75" customHeight="1" x14ac:dyDescent="0.2">
      <c r="A322" s="237" t="s">
        <v>282</v>
      </c>
      <c r="B322" s="593"/>
      <c r="C322" s="593"/>
      <c r="D322" s="594"/>
      <c r="E322" s="2891"/>
      <c r="F322" s="2892"/>
      <c r="G322" s="9"/>
      <c r="H322" s="9"/>
      <c r="I322" s="9"/>
      <c r="J322" s="9"/>
      <c r="Q322" s="9" t="s">
        <v>283</v>
      </c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BV322" s="3"/>
      <c r="BW322" s="3"/>
      <c r="CH322" s="14"/>
      <c r="CI322" s="14"/>
      <c r="CJ322" s="14"/>
      <c r="CK322" s="14"/>
      <c r="CL322" s="14"/>
      <c r="CM322" s="14"/>
      <c r="CN322" s="14"/>
    </row>
    <row r="323" spans="1:92" ht="16.350000000000001" customHeight="1" x14ac:dyDescent="0.2">
      <c r="A323" s="3974" t="s">
        <v>260</v>
      </c>
      <c r="B323" s="3974" t="s">
        <v>284</v>
      </c>
      <c r="C323" s="3974" t="s">
        <v>285</v>
      </c>
      <c r="D323" s="3974" t="s">
        <v>286</v>
      </c>
      <c r="E323" s="3974" t="s">
        <v>287</v>
      </c>
      <c r="F323" s="9"/>
      <c r="G323" s="9"/>
      <c r="H323" s="9"/>
      <c r="I323" s="9"/>
      <c r="J323" s="9"/>
      <c r="BV323" s="3"/>
      <c r="BW323" s="3"/>
      <c r="CH323" s="14"/>
      <c r="CI323" s="14"/>
      <c r="CJ323" s="14"/>
      <c r="CK323" s="14"/>
      <c r="CL323" s="14"/>
      <c r="CM323" s="14"/>
      <c r="CN323" s="14"/>
    </row>
    <row r="324" spans="1:92" ht="32.1" customHeight="1" x14ac:dyDescent="0.2">
      <c r="A324" s="2912"/>
      <c r="B324" s="2912"/>
      <c r="C324" s="2912"/>
      <c r="D324" s="2912"/>
      <c r="E324" s="2912"/>
      <c r="F324" s="9"/>
      <c r="G324" s="9"/>
      <c r="H324" s="9"/>
      <c r="I324" s="9"/>
      <c r="J324" s="9"/>
      <c r="BV324" s="3"/>
      <c r="BW324" s="3"/>
      <c r="CH324" s="14"/>
      <c r="CI324" s="14"/>
      <c r="CJ324" s="14"/>
      <c r="CK324" s="14"/>
      <c r="CL324" s="14"/>
      <c r="CM324" s="14"/>
      <c r="CN324" s="14"/>
    </row>
    <row r="325" spans="1:92" ht="16.350000000000001" customHeight="1" x14ac:dyDescent="0.2">
      <c r="A325" s="2912"/>
      <c r="B325" s="2912"/>
      <c r="C325" s="2912"/>
      <c r="D325" s="2912"/>
      <c r="E325" s="2912"/>
      <c r="F325" s="9"/>
      <c r="G325" s="9"/>
      <c r="H325" s="9"/>
      <c r="I325" s="9"/>
      <c r="J325" s="9"/>
      <c r="BV325" s="3"/>
      <c r="BW325" s="3"/>
      <c r="CH325" s="14"/>
      <c r="CI325" s="14"/>
      <c r="CJ325" s="14"/>
      <c r="CK325" s="14"/>
      <c r="CL325" s="14"/>
      <c r="CM325" s="14"/>
      <c r="CN325" s="14"/>
    </row>
    <row r="326" spans="1:92" ht="16.350000000000001" customHeight="1" x14ac:dyDescent="0.2">
      <c r="A326" s="3975"/>
      <c r="B326" s="3975"/>
      <c r="C326" s="3975"/>
      <c r="D326" s="3975"/>
      <c r="E326" s="3975"/>
      <c r="F326" s="9"/>
      <c r="G326" s="9"/>
      <c r="H326" s="9"/>
      <c r="I326" s="9"/>
      <c r="J326" s="9"/>
      <c r="BV326" s="3"/>
      <c r="BW326" s="3"/>
      <c r="CH326" s="14"/>
      <c r="CI326" s="14"/>
      <c r="CJ326" s="14"/>
      <c r="CK326" s="14"/>
      <c r="CL326" s="14"/>
      <c r="CM326" s="14"/>
      <c r="CN326" s="14"/>
    </row>
    <row r="327" spans="1:92" ht="16.350000000000001" customHeight="1" x14ac:dyDescent="0.2">
      <c r="A327" s="2893" t="s">
        <v>288</v>
      </c>
      <c r="B327" s="2894"/>
      <c r="C327" s="2247"/>
      <c r="D327" s="2895">
        <f>SUM(D328:D330)</f>
        <v>0</v>
      </c>
      <c r="E327" s="2895">
        <f>SUM(E328:E330)</f>
        <v>0</v>
      </c>
      <c r="F327" s="9"/>
      <c r="G327" s="9"/>
      <c r="H327" s="9"/>
      <c r="I327" s="9"/>
      <c r="J327" s="9"/>
      <c r="BV327" s="3"/>
      <c r="BW327" s="3"/>
      <c r="CH327" s="14"/>
      <c r="CI327" s="14"/>
      <c r="CJ327" s="14"/>
      <c r="CK327" s="14"/>
      <c r="CL327" s="14"/>
      <c r="CM327" s="14"/>
      <c r="CN327" s="14"/>
    </row>
    <row r="328" spans="1:92" ht="16.350000000000001" customHeight="1" x14ac:dyDescent="0.2">
      <c r="A328" s="2226" t="s">
        <v>289</v>
      </c>
      <c r="B328" s="2896"/>
      <c r="C328" s="2250"/>
      <c r="D328" s="2897"/>
      <c r="E328" s="2252"/>
      <c r="F328" s="9"/>
      <c r="G328" s="9"/>
      <c r="H328" s="9"/>
      <c r="I328" s="9"/>
      <c r="J328" s="9"/>
      <c r="BV328" s="3"/>
      <c r="BW328" s="3"/>
      <c r="CH328" s="14"/>
      <c r="CI328" s="14"/>
      <c r="CJ328" s="14"/>
      <c r="CK328" s="14"/>
      <c r="CL328" s="14"/>
      <c r="CM328" s="14"/>
      <c r="CN328" s="14"/>
    </row>
    <row r="329" spans="1:92" ht="16.350000000000001" customHeight="1" x14ac:dyDescent="0.2">
      <c r="A329" s="2229" t="s">
        <v>290</v>
      </c>
      <c r="B329" s="2253"/>
      <c r="C329" s="2254"/>
      <c r="D329" s="2255"/>
      <c r="E329" s="2234"/>
      <c r="F329" s="9"/>
      <c r="G329" s="9"/>
      <c r="H329" s="9"/>
      <c r="I329" s="9"/>
      <c r="J329" s="9"/>
      <c r="BV329" s="3"/>
      <c r="BW329" s="3"/>
      <c r="CH329" s="14"/>
      <c r="CI329" s="14"/>
      <c r="CJ329" s="14"/>
      <c r="CK329" s="14"/>
      <c r="CL329" s="14"/>
      <c r="CM329" s="14"/>
      <c r="CN329" s="14"/>
    </row>
    <row r="330" spans="1:92" ht="16.350000000000001" customHeight="1" x14ac:dyDescent="0.2">
      <c r="A330" s="2238" t="s">
        <v>291</v>
      </c>
      <c r="B330" s="2256"/>
      <c r="C330" s="2257"/>
      <c r="D330" s="2258"/>
      <c r="E330" s="2243"/>
      <c r="F330" s="9"/>
      <c r="G330" s="9"/>
      <c r="H330" s="9"/>
      <c r="I330" s="9"/>
      <c r="J330" s="9"/>
      <c r="BV330" s="3"/>
      <c r="BW330" s="3"/>
      <c r="CH330" s="14"/>
      <c r="CI330" s="14"/>
      <c r="CJ330" s="14"/>
      <c r="CK330" s="14"/>
      <c r="CL330" s="14"/>
      <c r="CM330" s="14"/>
      <c r="CN330" s="14"/>
    </row>
    <row r="331" spans="1:92" ht="33.75" customHeight="1" x14ac:dyDescent="0.2">
      <c r="A331" s="237" t="s">
        <v>292</v>
      </c>
      <c r="B331" s="661"/>
      <c r="C331" s="661"/>
      <c r="D331" s="662"/>
      <c r="E331" s="608"/>
      <c r="F331" s="9"/>
      <c r="G331" s="9"/>
      <c r="H331" s="9"/>
      <c r="I331" s="9"/>
      <c r="J331" s="9"/>
      <c r="BV331" s="3"/>
      <c r="BW331" s="3"/>
      <c r="CH331" s="14"/>
      <c r="CI331" s="14"/>
      <c r="CJ331" s="14"/>
      <c r="CK331" s="14"/>
      <c r="CL331" s="14"/>
      <c r="CM331" s="14"/>
      <c r="CN331" s="14"/>
    </row>
    <row r="332" spans="1:92" ht="38.25" customHeight="1" x14ac:dyDescent="0.2">
      <c r="A332" s="3976" t="s">
        <v>293</v>
      </c>
      <c r="B332" s="3977"/>
      <c r="C332" s="2898" t="s">
        <v>294</v>
      </c>
      <c r="D332" s="2898" t="s">
        <v>295</v>
      </c>
      <c r="E332" s="2898" t="s">
        <v>296</v>
      </c>
      <c r="F332" s="9"/>
      <c r="G332" s="9"/>
      <c r="H332" s="9"/>
      <c r="I332" s="9"/>
      <c r="J332" s="9"/>
      <c r="BV332" s="3"/>
      <c r="BW332" s="3"/>
    </row>
    <row r="333" spans="1:92" x14ac:dyDescent="0.2">
      <c r="A333" s="3972" t="s">
        <v>93</v>
      </c>
      <c r="B333" s="3973"/>
      <c r="C333" s="2252"/>
      <c r="D333" s="2252"/>
      <c r="E333" s="2252"/>
      <c r="F333" s="9"/>
      <c r="G333" s="9"/>
      <c r="H333" s="9"/>
      <c r="I333" s="9"/>
      <c r="J333" s="9"/>
      <c r="BV333" s="3"/>
      <c r="BW333" s="3"/>
    </row>
    <row r="334" spans="1:92" ht="14.25" customHeight="1" x14ac:dyDescent="0.2">
      <c r="A334" s="3608" t="s">
        <v>105</v>
      </c>
      <c r="B334" s="3609"/>
      <c r="C334" s="2234"/>
      <c r="D334" s="2234"/>
      <c r="E334" s="2234"/>
      <c r="F334" s="9"/>
      <c r="G334" s="9"/>
      <c r="H334" s="9"/>
      <c r="I334" s="9"/>
      <c r="J334" s="9"/>
      <c r="BV334" s="3"/>
      <c r="BW334" s="3"/>
    </row>
    <row r="335" spans="1:92" ht="16.350000000000001" customHeight="1" x14ac:dyDescent="0.2">
      <c r="A335" s="3610" t="s">
        <v>297</v>
      </c>
      <c r="B335" s="3611"/>
      <c r="C335" s="2234"/>
      <c r="D335" s="2234"/>
      <c r="E335" s="2234"/>
      <c r="F335" s="9"/>
      <c r="G335" s="9"/>
      <c r="H335" s="9"/>
      <c r="I335" s="9"/>
      <c r="J335" s="9"/>
      <c r="BV335" s="3"/>
      <c r="BW335" s="3"/>
    </row>
    <row r="336" spans="1:92" ht="16.350000000000001" customHeight="1" x14ac:dyDescent="0.2">
      <c r="A336" s="3608" t="s">
        <v>270</v>
      </c>
      <c r="B336" s="3609"/>
      <c r="C336" s="2234"/>
      <c r="D336" s="2234"/>
      <c r="E336" s="2234"/>
      <c r="F336" s="9"/>
      <c r="G336" s="9"/>
      <c r="H336" s="9"/>
      <c r="I336" s="9"/>
      <c r="J336" s="9"/>
      <c r="BV336" s="3"/>
      <c r="BW336" s="3"/>
    </row>
    <row r="337" spans="1:75" ht="16.350000000000001" customHeight="1" x14ac:dyDescent="0.2">
      <c r="A337" s="3608" t="s">
        <v>104</v>
      </c>
      <c r="B337" s="3609"/>
      <c r="C337" s="2234"/>
      <c r="D337" s="2234"/>
      <c r="E337" s="2234"/>
      <c r="F337" s="9"/>
      <c r="G337" s="9"/>
      <c r="H337" s="9"/>
      <c r="I337" s="9"/>
      <c r="J337" s="9"/>
      <c r="BV337" s="3"/>
      <c r="BW337" s="3"/>
    </row>
    <row r="338" spans="1:75" ht="16.350000000000001" customHeight="1" x14ac:dyDescent="0.2">
      <c r="A338" s="3608" t="s">
        <v>94</v>
      </c>
      <c r="B338" s="3609"/>
      <c r="C338" s="2234"/>
      <c r="D338" s="2234"/>
      <c r="E338" s="2234"/>
      <c r="F338" s="9"/>
      <c r="G338" s="9"/>
      <c r="H338" s="9"/>
      <c r="I338" s="9"/>
      <c r="J338" s="9"/>
      <c r="BV338" s="3"/>
      <c r="BW338" s="3"/>
    </row>
    <row r="339" spans="1:75" ht="16.350000000000001" customHeight="1" x14ac:dyDescent="0.2">
      <c r="A339" s="2899" t="s">
        <v>99</v>
      </c>
      <c r="B339" s="2900"/>
      <c r="C339" s="2234"/>
      <c r="D339" s="2234"/>
      <c r="E339" s="2234"/>
      <c r="F339" s="9"/>
      <c r="G339" s="9"/>
      <c r="H339" s="9"/>
      <c r="I339" s="9"/>
      <c r="J339" s="9"/>
      <c r="BV339" s="3"/>
      <c r="BW339" s="3"/>
    </row>
    <row r="340" spans="1:75" ht="16.350000000000001" customHeight="1" x14ac:dyDescent="0.2">
      <c r="A340" s="3602" t="s">
        <v>108</v>
      </c>
      <c r="B340" s="3603"/>
      <c r="C340" s="2234"/>
      <c r="D340" s="2234"/>
      <c r="E340" s="2234"/>
      <c r="F340" s="9"/>
      <c r="G340" s="9"/>
      <c r="H340" s="9"/>
      <c r="I340" s="9"/>
      <c r="J340" s="9"/>
      <c r="BV340" s="3"/>
      <c r="BW340" s="3"/>
    </row>
    <row r="341" spans="1:75" ht="16.350000000000001" customHeight="1" x14ac:dyDescent="0.2">
      <c r="A341" s="3602" t="s">
        <v>106</v>
      </c>
      <c r="B341" s="3603"/>
      <c r="C341" s="2234"/>
      <c r="D341" s="2234"/>
      <c r="E341" s="2234"/>
      <c r="F341" s="9"/>
      <c r="G341" s="9"/>
      <c r="H341" s="9"/>
      <c r="I341" s="9"/>
      <c r="J341" s="9"/>
      <c r="BV341" s="3"/>
      <c r="BW341" s="3"/>
    </row>
    <row r="342" spans="1:75" ht="14.25" customHeight="1" x14ac:dyDescent="0.2">
      <c r="A342" s="3604" t="s">
        <v>107</v>
      </c>
      <c r="B342" s="3605"/>
      <c r="C342" s="2243"/>
      <c r="D342" s="2243"/>
      <c r="E342" s="2243"/>
      <c r="F342" s="9"/>
      <c r="G342" s="9"/>
      <c r="H342" s="9"/>
      <c r="I342" s="9"/>
      <c r="J342" s="9"/>
      <c r="BV342" s="3"/>
      <c r="BW342" s="3"/>
    </row>
    <row r="343" spans="1:75" x14ac:dyDescent="0.2">
      <c r="BV343" s="3"/>
      <c r="BW343" s="3"/>
    </row>
    <row r="344" spans="1:75" x14ac:dyDescent="0.2">
      <c r="BV344" s="3"/>
      <c r="BW344" s="3"/>
    </row>
    <row r="345" spans="1:75" x14ac:dyDescent="0.2">
      <c r="BV345" s="3"/>
      <c r="BW345" s="3"/>
    </row>
    <row r="346" spans="1:75" x14ac:dyDescent="0.2">
      <c r="BV346" s="3"/>
      <c r="BW346" s="3"/>
    </row>
    <row r="347" spans="1:75" x14ac:dyDescent="0.2">
      <c r="BV347" s="3"/>
      <c r="BW347" s="3"/>
    </row>
    <row r="348" spans="1:75" x14ac:dyDescent="0.2">
      <c r="BV348" s="3"/>
      <c r="BW348" s="3"/>
    </row>
    <row r="349" spans="1:75" x14ac:dyDescent="0.2">
      <c r="BV349" s="3"/>
      <c r="BW349" s="3"/>
    </row>
    <row r="350" spans="1:75" x14ac:dyDescent="0.2">
      <c r="BV350" s="3"/>
      <c r="BW350" s="3"/>
    </row>
    <row r="351" spans="1:75" x14ac:dyDescent="0.2">
      <c r="BV351" s="3"/>
      <c r="BW351" s="3"/>
    </row>
    <row r="352" spans="1:75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1:98" x14ac:dyDescent="0.2">
      <c r="BV369" s="3"/>
      <c r="BW369" s="3"/>
    </row>
    <row r="370" spans="1:98" x14ac:dyDescent="0.2">
      <c r="BV370" s="3"/>
      <c r="BW370" s="3"/>
    </row>
    <row r="371" spans="1:98" x14ac:dyDescent="0.2">
      <c r="BV371" s="3"/>
      <c r="BW371" s="3"/>
    </row>
    <row r="372" spans="1:98" x14ac:dyDescent="0.2">
      <c r="BV372" s="3"/>
      <c r="BW372" s="3"/>
    </row>
    <row r="373" spans="1:98" x14ac:dyDescent="0.2">
      <c r="BV373" s="3"/>
      <c r="BW373" s="3"/>
    </row>
    <row r="374" spans="1:98" x14ac:dyDescent="0.2">
      <c r="BV374" s="3"/>
      <c r="BW374" s="3"/>
    </row>
    <row r="375" spans="1:98" x14ac:dyDescent="0.2">
      <c r="BV375" s="3"/>
      <c r="BW375" s="3"/>
    </row>
    <row r="376" spans="1:98" x14ac:dyDescent="0.2">
      <c r="BV376" s="3"/>
      <c r="BW376" s="3"/>
    </row>
    <row r="377" spans="1:98" x14ac:dyDescent="0.2">
      <c r="BV377" s="3"/>
      <c r="BW377" s="3"/>
    </row>
    <row r="378" spans="1:98" s="610" customFormat="1" hidden="1" x14ac:dyDescent="0.2">
      <c r="A378" s="610">
        <f>SUM(D12:D15,D36,D64,D67:I77,D85:D86,D145,D159,D164:D198,D203:D206,D213:D216,D307:D312,D317:D321,B327:C327,D328:E330,C333:C342)</f>
        <v>1947</v>
      </c>
      <c r="B378" s="610">
        <f>SUM(CH9:CN342)</f>
        <v>0</v>
      </c>
      <c r="AQ378" s="2"/>
      <c r="AR378" s="2"/>
      <c r="AS378" s="2"/>
      <c r="AT378" s="2"/>
      <c r="AU378" s="2"/>
      <c r="AV378" s="2"/>
      <c r="AW378" s="2"/>
      <c r="BV378" s="611"/>
      <c r="BW378" s="611"/>
      <c r="BX378" s="611"/>
      <c r="BY378" s="611"/>
      <c r="BZ378" s="611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</row>
    <row r="379" spans="1:98" ht="12" customHeight="1" x14ac:dyDescent="0.2">
      <c r="AQ379" s="610"/>
      <c r="AR379" s="610"/>
      <c r="AS379" s="610"/>
      <c r="AT379" s="610"/>
      <c r="AU379" s="610"/>
      <c r="AV379" s="610"/>
      <c r="AW379" s="610"/>
      <c r="BV379" s="3"/>
      <c r="BW379" s="3"/>
    </row>
    <row r="381" spans="1:98" x14ac:dyDescent="0.2">
      <c r="BV381" s="3"/>
      <c r="BW381" s="3"/>
    </row>
    <row r="382" spans="1:98" x14ac:dyDescent="0.2">
      <c r="BV382" s="3"/>
      <c r="BW382" s="3"/>
    </row>
    <row r="383" spans="1:98" x14ac:dyDescent="0.2">
      <c r="BV383" s="3"/>
      <c r="BW383" s="3"/>
    </row>
    <row r="384" spans="1:98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  <row r="395" spans="74:75" x14ac:dyDescent="0.2">
      <c r="BV395" s="3"/>
      <c r="BW395" s="3"/>
    </row>
    <row r="396" spans="74:75" x14ac:dyDescent="0.2">
      <c r="BV396" s="3"/>
      <c r="BW396" s="3"/>
    </row>
    <row r="397" spans="74:75" x14ac:dyDescent="0.2">
      <c r="BV397" s="3"/>
      <c r="BW397" s="3"/>
    </row>
    <row r="398" spans="74:75" x14ac:dyDescent="0.2">
      <c r="BV398" s="3"/>
      <c r="BW398" s="3"/>
    </row>
    <row r="399" spans="74:75" x14ac:dyDescent="0.2">
      <c r="BV399" s="3"/>
      <c r="BW399" s="3"/>
    </row>
    <row r="400" spans="74:75" x14ac:dyDescent="0.2">
      <c r="BV400" s="3"/>
      <c r="BW400" s="3"/>
    </row>
    <row r="401" spans="74:75" x14ac:dyDescent="0.2">
      <c r="BV401" s="3"/>
      <c r="BW401" s="3"/>
    </row>
    <row r="402" spans="74:75" x14ac:dyDescent="0.2">
      <c r="BV402" s="3"/>
      <c r="BW402" s="3"/>
    </row>
    <row r="403" spans="74:75" x14ac:dyDescent="0.2">
      <c r="BV403" s="3"/>
      <c r="BW403" s="3"/>
    </row>
    <row r="404" spans="74:75" x14ac:dyDescent="0.2">
      <c r="BV404" s="3"/>
      <c r="BW404" s="3"/>
    </row>
    <row r="405" spans="74:75" x14ac:dyDescent="0.2">
      <c r="BV405" s="3"/>
      <c r="BW405" s="3"/>
    </row>
    <row r="406" spans="74:75" x14ac:dyDescent="0.2">
      <c r="BV406" s="3"/>
      <c r="BW406" s="3"/>
    </row>
    <row r="407" spans="74:75" x14ac:dyDescent="0.2">
      <c r="BV407" s="3"/>
      <c r="BW407" s="3"/>
    </row>
    <row r="408" spans="74:75" x14ac:dyDescent="0.2">
      <c r="BV408" s="3"/>
      <c r="BW408" s="3"/>
    </row>
    <row r="409" spans="74:75" x14ac:dyDescent="0.2">
      <c r="BV409" s="3"/>
      <c r="BW409" s="3"/>
    </row>
    <row r="410" spans="74:75" x14ac:dyDescent="0.2">
      <c r="BV410" s="3"/>
      <c r="BW410" s="3"/>
    </row>
    <row r="411" spans="74:75" x14ac:dyDescent="0.2">
      <c r="BV411" s="3"/>
      <c r="BW411" s="3"/>
    </row>
    <row r="412" spans="74:75" x14ac:dyDescent="0.2">
      <c r="BV412" s="3"/>
      <c r="BW412" s="3"/>
    </row>
    <row r="413" spans="74:75" x14ac:dyDescent="0.2">
      <c r="BV413" s="3"/>
      <c r="BW413" s="3"/>
    </row>
    <row r="414" spans="74:75" x14ac:dyDescent="0.2">
      <c r="BV414" s="3"/>
      <c r="BW414" s="3"/>
    </row>
    <row r="415" spans="74:75" x14ac:dyDescent="0.2">
      <c r="BV415" s="3"/>
      <c r="BW415" s="3"/>
    </row>
    <row r="416" spans="74:75" x14ac:dyDescent="0.2">
      <c r="BV416" s="3"/>
      <c r="BW416" s="3"/>
    </row>
    <row r="417" spans="74:75" x14ac:dyDescent="0.2">
      <c r="BV417" s="3"/>
      <c r="BW417" s="3"/>
    </row>
    <row r="418" spans="74:75" x14ac:dyDescent="0.2">
      <c r="BV418" s="3"/>
      <c r="BW418" s="3"/>
    </row>
    <row r="419" spans="74:75" x14ac:dyDescent="0.2">
      <c r="BV419" s="3"/>
      <c r="BW419" s="3"/>
    </row>
    <row r="420" spans="74:75" x14ac:dyDescent="0.2">
      <c r="BV420" s="3"/>
      <c r="BW420" s="3"/>
    </row>
    <row r="421" spans="74:75" x14ac:dyDescent="0.2">
      <c r="BV421" s="3"/>
      <c r="BW421" s="3"/>
    </row>
    <row r="422" spans="74:75" x14ac:dyDescent="0.2">
      <c r="BV422" s="3"/>
      <c r="BW422" s="3"/>
    </row>
    <row r="423" spans="74:75" x14ac:dyDescent="0.2">
      <c r="BV423" s="3"/>
      <c r="BW423" s="3"/>
    </row>
    <row r="424" spans="74:75" x14ac:dyDescent="0.2">
      <c r="BV424" s="3"/>
      <c r="BW424" s="3"/>
    </row>
    <row r="425" spans="74:75" x14ac:dyDescent="0.2">
      <c r="BV425" s="3"/>
      <c r="BW425" s="3"/>
    </row>
    <row r="426" spans="74:75" x14ac:dyDescent="0.2">
      <c r="BV426" s="3"/>
      <c r="BW426" s="3"/>
    </row>
    <row r="427" spans="74:75" x14ac:dyDescent="0.2">
      <c r="BV427" s="3"/>
      <c r="BW427" s="3"/>
    </row>
  </sheetData>
  <mergeCells count="554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G10:H10"/>
    <mergeCell ref="I10:J10"/>
    <mergeCell ref="K10:L10"/>
    <mergeCell ref="M10:N10"/>
    <mergeCell ref="O10:P10"/>
    <mergeCell ref="Q10:R10"/>
    <mergeCell ref="AE10:AF10"/>
    <mergeCell ref="AG10:AH10"/>
    <mergeCell ref="AI10:AJ10"/>
    <mergeCell ref="AK10:AL10"/>
    <mergeCell ref="AM10:AN10"/>
    <mergeCell ref="AO10:AP10"/>
    <mergeCell ref="S10:T10"/>
    <mergeCell ref="U10:V10"/>
    <mergeCell ref="W10:X10"/>
    <mergeCell ref="Y10:Z10"/>
    <mergeCell ref="AA10:AB10"/>
    <mergeCell ref="AC10:AD10"/>
    <mergeCell ref="G17:H17"/>
    <mergeCell ref="I17:J17"/>
    <mergeCell ref="K17:L17"/>
    <mergeCell ref="M17:N17"/>
    <mergeCell ref="O17:P17"/>
    <mergeCell ref="Q17:R17"/>
    <mergeCell ref="A12:C12"/>
    <mergeCell ref="A13:C13"/>
    <mergeCell ref="A14:C14"/>
    <mergeCell ref="A15:C15"/>
    <mergeCell ref="A17:C18"/>
    <mergeCell ref="D17:F17"/>
    <mergeCell ref="AW17:AW18"/>
    <mergeCell ref="AX17:AX18"/>
    <mergeCell ref="A19:C19"/>
    <mergeCell ref="A20:C20"/>
    <mergeCell ref="A21:C21"/>
    <mergeCell ref="A22:C22"/>
    <mergeCell ref="AQ17:AQ18"/>
    <mergeCell ref="AR17:AR18"/>
    <mergeCell ref="AS17:AS18"/>
    <mergeCell ref="AT17:AT18"/>
    <mergeCell ref="AU17:AU18"/>
    <mergeCell ref="AV17:AV18"/>
    <mergeCell ref="AE17:AF17"/>
    <mergeCell ref="AG17:AH17"/>
    <mergeCell ref="AI17:AJ17"/>
    <mergeCell ref="AK17:AL17"/>
    <mergeCell ref="AM17:AN17"/>
    <mergeCell ref="AO17:AP17"/>
    <mergeCell ref="S17:T17"/>
    <mergeCell ref="U17:V17"/>
    <mergeCell ref="W17:X17"/>
    <mergeCell ref="Y17:Z17"/>
    <mergeCell ref="AA17:AB17"/>
    <mergeCell ref="AC17:AD17"/>
    <mergeCell ref="A29:C29"/>
    <mergeCell ref="A30:C30"/>
    <mergeCell ref="A31:C31"/>
    <mergeCell ref="A32:C32"/>
    <mergeCell ref="A33:C33"/>
    <mergeCell ref="A34:C34"/>
    <mergeCell ref="A23:C23"/>
    <mergeCell ref="A24:C24"/>
    <mergeCell ref="A25:C25"/>
    <mergeCell ref="A26:C26"/>
    <mergeCell ref="A27:C27"/>
    <mergeCell ref="A28:C28"/>
    <mergeCell ref="AR38:AR40"/>
    <mergeCell ref="AS38:AS40"/>
    <mergeCell ref="AT38:AT40"/>
    <mergeCell ref="AU38:AU40"/>
    <mergeCell ref="AV38:AV40"/>
    <mergeCell ref="AW38:AW40"/>
    <mergeCell ref="A35:C35"/>
    <mergeCell ref="A36:C36"/>
    <mergeCell ref="A38:C40"/>
    <mergeCell ref="D38:F39"/>
    <mergeCell ref="G38:AP38"/>
    <mergeCell ref="AQ38:AQ40"/>
    <mergeCell ref="G39:H39"/>
    <mergeCell ref="I39:J39"/>
    <mergeCell ref="K39:L39"/>
    <mergeCell ref="M39:N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O39:P39"/>
    <mergeCell ref="Q39:R39"/>
    <mergeCell ref="S39:T39"/>
    <mergeCell ref="U39:V39"/>
    <mergeCell ref="W39:X39"/>
    <mergeCell ref="Y39:Z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A83:C84"/>
    <mergeCell ref="D83:F83"/>
    <mergeCell ref="A85:A86"/>
    <mergeCell ref="B85:C85"/>
    <mergeCell ref="B86:C86"/>
    <mergeCell ref="A88:C90"/>
    <mergeCell ref="D88:F89"/>
    <mergeCell ref="A76:C76"/>
    <mergeCell ref="A77:C77"/>
    <mergeCell ref="A78:C78"/>
    <mergeCell ref="A79:C79"/>
    <mergeCell ref="A80:C80"/>
    <mergeCell ref="A81:C81"/>
    <mergeCell ref="AI89:AJ89"/>
    <mergeCell ref="AK89:AL89"/>
    <mergeCell ref="AM89:AN89"/>
    <mergeCell ref="AT88:AT90"/>
    <mergeCell ref="AU88:AU90"/>
    <mergeCell ref="AV88:AV90"/>
    <mergeCell ref="G89:H89"/>
    <mergeCell ref="I89:J89"/>
    <mergeCell ref="K89:L89"/>
    <mergeCell ref="M89:N89"/>
    <mergeCell ref="O89:P89"/>
    <mergeCell ref="Q89:R89"/>
    <mergeCell ref="S89:T89"/>
    <mergeCell ref="G88:AN88"/>
    <mergeCell ref="AO88:AO90"/>
    <mergeCell ref="AP88:AP90"/>
    <mergeCell ref="AQ88:AQ90"/>
    <mergeCell ref="AR88:AR90"/>
    <mergeCell ref="AS88:AS90"/>
    <mergeCell ref="U89:V89"/>
    <mergeCell ref="W89:X89"/>
    <mergeCell ref="Y89:Z89"/>
    <mergeCell ref="AA89:AB89"/>
    <mergeCell ref="A91:C91"/>
    <mergeCell ref="A92:C92"/>
    <mergeCell ref="A93:C93"/>
    <mergeCell ref="A94:C94"/>
    <mergeCell ref="A95:C95"/>
    <mergeCell ref="A96:C96"/>
    <mergeCell ref="AC89:AD89"/>
    <mergeCell ref="AE89:AF89"/>
    <mergeCell ref="AG89:AH89"/>
    <mergeCell ref="A103:C103"/>
    <mergeCell ref="A104:C104"/>
    <mergeCell ref="A105:C105"/>
    <mergeCell ref="A106:C106"/>
    <mergeCell ref="A107:C107"/>
    <mergeCell ref="A108:C108"/>
    <mergeCell ref="A97:C97"/>
    <mergeCell ref="A98:C98"/>
    <mergeCell ref="A99:C99"/>
    <mergeCell ref="A100:C100"/>
    <mergeCell ref="A101:C101"/>
    <mergeCell ref="A102:C102"/>
    <mergeCell ref="A115:C115"/>
    <mergeCell ref="A116:C116"/>
    <mergeCell ref="A117:C117"/>
    <mergeCell ref="A118:C118"/>
    <mergeCell ref="A119:C119"/>
    <mergeCell ref="A120:C120"/>
    <mergeCell ref="A109:C109"/>
    <mergeCell ref="A110:C110"/>
    <mergeCell ref="A111:C111"/>
    <mergeCell ref="A112:C112"/>
    <mergeCell ref="A113:C113"/>
    <mergeCell ref="A114:C114"/>
    <mergeCell ref="A127:C127"/>
    <mergeCell ref="A128:C128"/>
    <mergeCell ref="A129:C129"/>
    <mergeCell ref="A130:C130"/>
    <mergeCell ref="A131:C131"/>
    <mergeCell ref="A132:C132"/>
    <mergeCell ref="A121:C121"/>
    <mergeCell ref="A122:C122"/>
    <mergeCell ref="A123:C123"/>
    <mergeCell ref="A124:C124"/>
    <mergeCell ref="A125:C125"/>
    <mergeCell ref="A126:C126"/>
    <mergeCell ref="A139:C139"/>
    <mergeCell ref="A140:C140"/>
    <mergeCell ref="A141:C141"/>
    <mergeCell ref="A142:C142"/>
    <mergeCell ref="A143:C143"/>
    <mergeCell ref="A144:C144"/>
    <mergeCell ref="A133:C133"/>
    <mergeCell ref="A134:C134"/>
    <mergeCell ref="A135:C135"/>
    <mergeCell ref="A136:C136"/>
    <mergeCell ref="A137:C137"/>
    <mergeCell ref="A138:C138"/>
    <mergeCell ref="AS147:AS149"/>
    <mergeCell ref="AT147:AT149"/>
    <mergeCell ref="AU147:AU149"/>
    <mergeCell ref="AV147:AV149"/>
    <mergeCell ref="AW147:AW149"/>
    <mergeCell ref="AX147:AX149"/>
    <mergeCell ref="A145:C145"/>
    <mergeCell ref="A147:C149"/>
    <mergeCell ref="D147:F148"/>
    <mergeCell ref="G147:AP147"/>
    <mergeCell ref="AQ147:AQ149"/>
    <mergeCell ref="AR147:AR149"/>
    <mergeCell ref="G148:H148"/>
    <mergeCell ref="I148:J148"/>
    <mergeCell ref="K148:L148"/>
    <mergeCell ref="M148:N148"/>
    <mergeCell ref="A154:C154"/>
    <mergeCell ref="A155:C155"/>
    <mergeCell ref="A156:C156"/>
    <mergeCell ref="A157:C157"/>
    <mergeCell ref="A158:C158"/>
    <mergeCell ref="A159:C159"/>
    <mergeCell ref="AM148:AN148"/>
    <mergeCell ref="AO148:AP148"/>
    <mergeCell ref="A150:C150"/>
    <mergeCell ref="A151:C151"/>
    <mergeCell ref="A152:C152"/>
    <mergeCell ref="A153:C153"/>
    <mergeCell ref="AA148:AB148"/>
    <mergeCell ref="AC148:AD148"/>
    <mergeCell ref="AE148:AF148"/>
    <mergeCell ref="AG148:AH148"/>
    <mergeCell ref="AI148:AJ148"/>
    <mergeCell ref="AK148:AL148"/>
    <mergeCell ref="O148:P148"/>
    <mergeCell ref="Q148:R148"/>
    <mergeCell ref="S148:T148"/>
    <mergeCell ref="U148:V148"/>
    <mergeCell ref="W148:X148"/>
    <mergeCell ref="Y148:Z148"/>
    <mergeCell ref="AT161:AT163"/>
    <mergeCell ref="AU161:AU163"/>
    <mergeCell ref="AV161:AV163"/>
    <mergeCell ref="G162:H162"/>
    <mergeCell ref="I162:J162"/>
    <mergeCell ref="K162:L162"/>
    <mergeCell ref="M162:N162"/>
    <mergeCell ref="O162:P162"/>
    <mergeCell ref="Q162:R162"/>
    <mergeCell ref="S162:T162"/>
    <mergeCell ref="G161:AP161"/>
    <mergeCell ref="AQ161:AQ163"/>
    <mergeCell ref="AR161:AR163"/>
    <mergeCell ref="AS161:AS163"/>
    <mergeCell ref="U162:V162"/>
    <mergeCell ref="W162:X162"/>
    <mergeCell ref="Y162:Z162"/>
    <mergeCell ref="AA162:AB162"/>
    <mergeCell ref="AO162:AP162"/>
    <mergeCell ref="AK162:AL162"/>
    <mergeCell ref="AM162:AN162"/>
    <mergeCell ref="A164:A173"/>
    <mergeCell ref="B164:C164"/>
    <mergeCell ref="B165:C165"/>
    <mergeCell ref="B166:C166"/>
    <mergeCell ref="B167:B173"/>
    <mergeCell ref="AC162:AD162"/>
    <mergeCell ref="AE162:AF162"/>
    <mergeCell ref="AG162:AH162"/>
    <mergeCell ref="AI162:AJ162"/>
    <mergeCell ref="A161:C163"/>
    <mergeCell ref="D161:F162"/>
    <mergeCell ref="A189:A193"/>
    <mergeCell ref="B189:C189"/>
    <mergeCell ref="B190:B191"/>
    <mergeCell ref="B192:B193"/>
    <mergeCell ref="A194:A196"/>
    <mergeCell ref="B194:B196"/>
    <mergeCell ref="A174:A177"/>
    <mergeCell ref="B174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P200"/>
    <mergeCell ref="AQ200:AQ202"/>
    <mergeCell ref="S201:T201"/>
    <mergeCell ref="U201:V201"/>
    <mergeCell ref="W201:X201"/>
    <mergeCell ref="Y201:Z201"/>
    <mergeCell ref="AR200:AR202"/>
    <mergeCell ref="AS200:AS202"/>
    <mergeCell ref="AT200:AT202"/>
    <mergeCell ref="AU200:AU202"/>
    <mergeCell ref="G201:H201"/>
    <mergeCell ref="I201:J201"/>
    <mergeCell ref="K201:L201"/>
    <mergeCell ref="M201:N201"/>
    <mergeCell ref="O201:P201"/>
    <mergeCell ref="Q201:R201"/>
    <mergeCell ref="AM201:AN201"/>
    <mergeCell ref="AO201:AP201"/>
    <mergeCell ref="AK201:AL201"/>
    <mergeCell ref="A203:C203"/>
    <mergeCell ref="A204:C204"/>
    <mergeCell ref="A205:C205"/>
    <mergeCell ref="A206:C206"/>
    <mergeCell ref="AA201:AB201"/>
    <mergeCell ref="AC201:AD201"/>
    <mergeCell ref="AE201:AF201"/>
    <mergeCell ref="AG201:AH201"/>
    <mergeCell ref="AI201:AJ201"/>
    <mergeCell ref="Y211:Z211"/>
    <mergeCell ref="AA211:AB211"/>
    <mergeCell ref="A207:C207"/>
    <mergeCell ref="A208:C208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AU218:AU220"/>
    <mergeCell ref="AV218:AV220"/>
    <mergeCell ref="AW218:AW220"/>
    <mergeCell ref="AR219:AR220"/>
    <mergeCell ref="AO211:AP211"/>
    <mergeCell ref="A213:C213"/>
    <mergeCell ref="A214:C214"/>
    <mergeCell ref="A215:C215"/>
    <mergeCell ref="A216:C216"/>
    <mergeCell ref="A218:C220"/>
    <mergeCell ref="D218:F219"/>
    <mergeCell ref="G218:AN218"/>
    <mergeCell ref="AO218:AO220"/>
    <mergeCell ref="AP218:AP220"/>
    <mergeCell ref="AC211:AD211"/>
    <mergeCell ref="AE211:AF211"/>
    <mergeCell ref="AG211:AH211"/>
    <mergeCell ref="AI211:AJ211"/>
    <mergeCell ref="AK211:AL211"/>
    <mergeCell ref="AM211:AN211"/>
    <mergeCell ref="Q211:R211"/>
    <mergeCell ref="S211:T211"/>
    <mergeCell ref="U211:V211"/>
    <mergeCell ref="W211:X211"/>
    <mergeCell ref="G219:H219"/>
    <mergeCell ref="I219:J219"/>
    <mergeCell ref="K219:L219"/>
    <mergeCell ref="M219:N219"/>
    <mergeCell ref="O219:P219"/>
    <mergeCell ref="Q219:R219"/>
    <mergeCell ref="AQ218:AR218"/>
    <mergeCell ref="AS218:AS220"/>
    <mergeCell ref="AT218:AT220"/>
    <mergeCell ref="AE219:AF219"/>
    <mergeCell ref="AG219:AH219"/>
    <mergeCell ref="AI219:AJ219"/>
    <mergeCell ref="AK219:AL219"/>
    <mergeCell ref="AM219:AN219"/>
    <mergeCell ref="AQ219:AQ220"/>
    <mergeCell ref="S219:T219"/>
    <mergeCell ref="U219:V219"/>
    <mergeCell ref="W219:X219"/>
    <mergeCell ref="Y219:Z219"/>
    <mergeCell ref="AA219:AB219"/>
    <mergeCell ref="AC219:AD219"/>
    <mergeCell ref="A221:A222"/>
    <mergeCell ref="B221:C221"/>
    <mergeCell ref="B222:C222"/>
    <mergeCell ref="A223:A228"/>
    <mergeCell ref="B223:C223"/>
    <mergeCell ref="B224:C224"/>
    <mergeCell ref="B225:C225"/>
    <mergeCell ref="B226:C226"/>
    <mergeCell ref="B227:C227"/>
    <mergeCell ref="B228:C228"/>
    <mergeCell ref="A235:A240"/>
    <mergeCell ref="B235:C235"/>
    <mergeCell ref="B236:C236"/>
    <mergeCell ref="B237:C237"/>
    <mergeCell ref="B238:C238"/>
    <mergeCell ref="B239:C239"/>
    <mergeCell ref="B240:C240"/>
    <mergeCell ref="A229:A234"/>
    <mergeCell ref="B229:C229"/>
    <mergeCell ref="B230:C230"/>
    <mergeCell ref="B231:C231"/>
    <mergeCell ref="B232:C232"/>
    <mergeCell ref="B233:C233"/>
    <mergeCell ref="B234:C234"/>
    <mergeCell ref="A247:A252"/>
    <mergeCell ref="B247:C247"/>
    <mergeCell ref="B248:C248"/>
    <mergeCell ref="B249:C249"/>
    <mergeCell ref="B250:C250"/>
    <mergeCell ref="B251:C251"/>
    <mergeCell ref="B252:C252"/>
    <mergeCell ref="A241:A246"/>
    <mergeCell ref="B241:C241"/>
    <mergeCell ref="B242:C242"/>
    <mergeCell ref="B243:C243"/>
    <mergeCell ref="B244:C244"/>
    <mergeCell ref="B245:C245"/>
    <mergeCell ref="B246:C246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307:A312"/>
    <mergeCell ref="B307:C307"/>
    <mergeCell ref="B308:C308"/>
    <mergeCell ref="B309:C309"/>
    <mergeCell ref="B310:C310"/>
    <mergeCell ref="B311:C311"/>
    <mergeCell ref="B312:C312"/>
    <mergeCell ref="A301:A306"/>
    <mergeCell ref="B301:C301"/>
    <mergeCell ref="B302:C302"/>
    <mergeCell ref="B303:C303"/>
    <mergeCell ref="B304:C304"/>
    <mergeCell ref="B305:C305"/>
    <mergeCell ref="B306:C306"/>
    <mergeCell ref="A314:C316"/>
    <mergeCell ref="D314:F315"/>
    <mergeCell ref="G314:AP314"/>
    <mergeCell ref="AQ314:AQ316"/>
    <mergeCell ref="AR314:AR316"/>
    <mergeCell ref="G315:H315"/>
    <mergeCell ref="I315:J315"/>
    <mergeCell ref="K315:L315"/>
    <mergeCell ref="M315:N315"/>
    <mergeCell ref="O315:P315"/>
    <mergeCell ref="A323:A326"/>
    <mergeCell ref="B323:B326"/>
    <mergeCell ref="C323:C326"/>
    <mergeCell ref="D323:D326"/>
    <mergeCell ref="E323:E326"/>
    <mergeCell ref="A332:B332"/>
    <mergeCell ref="AO315:AP315"/>
    <mergeCell ref="A317:C317"/>
    <mergeCell ref="A318:C318"/>
    <mergeCell ref="A319:C319"/>
    <mergeCell ref="A320:C320"/>
    <mergeCell ref="A321:C321"/>
    <mergeCell ref="AC315:AD315"/>
    <mergeCell ref="AE315:AF315"/>
    <mergeCell ref="AG315:AH315"/>
    <mergeCell ref="AI315:AJ315"/>
    <mergeCell ref="AK315:AL315"/>
    <mergeCell ref="AM315:AN315"/>
    <mergeCell ref="Q315:R315"/>
    <mergeCell ref="S315:T315"/>
    <mergeCell ref="U315:V315"/>
    <mergeCell ref="W315:X315"/>
    <mergeCell ref="Y315:Z315"/>
    <mergeCell ref="AA315:AB315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38:B338"/>
  </mergeCells>
  <dataValidations count="2">
    <dataValidation type="whole" operator="greaterThanOrEqual" allowBlank="1" showInputMessage="1" showErrorMessage="1" errorTitle="Error" error="Favor Ingrese sólo Números." sqref="G12:AW15 G19:AX35 C333:E342 G317:AR321 E85:F86 G91:AV144 G150:AX158 G164:AV177 G179:AV198 G203:AU208 G213:AP216 G221:AW306 D67:I81 B327:C327 D328:E330 G41:AW64" xr:uid="{36D3C548-C28B-4BF3-BB00-2489C72A1A3F}">
      <formula1>0</formula1>
    </dataValidation>
    <dataValidation operator="greaterThanOrEqual" allowBlank="1" showInputMessage="1" showErrorMessage="1" error="Valor no Permitido" sqref="CA7:CE59" xr:uid="{CDC40DCF-279A-4EEB-9A05-21E7EEFB8DC4}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T427"/>
  <sheetViews>
    <sheetView tabSelected="1" workbookViewId="0">
      <selection activeCell="A4" sqref="A4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72" width="11.42578125" style="2"/>
    <col min="73" max="73" width="10.140625" style="2" customWidth="1"/>
    <col min="74" max="75" width="11.42578125" style="2"/>
    <col min="76" max="77" width="11.42578125" style="4"/>
    <col min="78" max="78" width="11.42578125" style="4" customWidth="1"/>
    <col min="79" max="98" width="11.42578125" style="5" hidden="1" customWidth="1"/>
    <col min="99" max="100" width="11.42578125" style="2" customWidth="1"/>
    <col min="101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",[13]NOMBRE!B2," - ","( ",[13]NOMBRE!C2,[13]NOMBRE!D2,[13]NOMBRE!E2,[13]NOMBRE!F2,[13]NOMBRE!G2,"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",[13]NOMBRE!B6," - ","( ",[13]NOMBRE!C6,[13]NOMBRE!D6," )")</f>
        <v>MES: DICIEMBRE - ( 12 )</v>
      </c>
      <c r="BU4" s="3"/>
      <c r="BV4" s="3"/>
      <c r="BW4" s="3"/>
    </row>
    <row r="5" spans="1:98" ht="16.350000000000001" customHeight="1" x14ac:dyDescent="0.2">
      <c r="A5" s="1" t="str">
        <f>CONCATENATE("AÑO: ",[13]NOMBRE!B7)</f>
        <v>AÑO: 2021</v>
      </c>
      <c r="BU5" s="3"/>
      <c r="BV5" s="3"/>
      <c r="BW5" s="3"/>
    </row>
    <row r="6" spans="1:98" s="2765" customFormat="1" ht="15" customHeight="1" x14ac:dyDescent="0.25">
      <c r="A6" s="3134" t="s">
        <v>1</v>
      </c>
      <c r="B6" s="3134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4"/>
      <c r="O6" s="3134"/>
      <c r="P6" s="3134"/>
      <c r="Q6" s="2762"/>
      <c r="R6" s="2762"/>
      <c r="S6" s="2762"/>
      <c r="T6" s="2762"/>
      <c r="U6" s="2762"/>
      <c r="V6" s="2762"/>
      <c r="W6" s="2762"/>
      <c r="X6" s="2762"/>
      <c r="Y6" s="2762"/>
      <c r="Z6" s="2762"/>
      <c r="AA6" s="2762"/>
      <c r="AB6" s="2762"/>
      <c r="AC6" s="2762"/>
      <c r="AD6" s="2762"/>
      <c r="AE6" s="2762"/>
      <c r="AF6" s="2762"/>
      <c r="AG6" s="2762"/>
      <c r="AH6" s="2762"/>
      <c r="AI6" s="2762"/>
      <c r="AJ6" s="2762"/>
      <c r="AK6" s="2762"/>
      <c r="AL6" s="2762"/>
      <c r="AM6" s="2762"/>
      <c r="AN6" s="2762"/>
      <c r="AO6" s="2762"/>
      <c r="AP6" s="2762"/>
      <c r="AQ6" s="2762"/>
      <c r="AR6" s="2762"/>
      <c r="AS6" s="2762"/>
      <c r="AT6" s="2762"/>
      <c r="AU6" s="2762"/>
      <c r="AV6" s="2762"/>
      <c r="AW6" s="3135"/>
      <c r="AX6" s="3135"/>
      <c r="AY6" s="3135"/>
      <c r="AZ6" s="3135"/>
      <c r="BA6" s="3135"/>
      <c r="BB6" s="3135"/>
      <c r="BC6" s="3135"/>
      <c r="BD6" s="3135"/>
      <c r="BE6" s="3135"/>
      <c r="BF6" s="3135"/>
      <c r="BG6" s="3135"/>
      <c r="BH6" s="3135"/>
      <c r="BI6" s="3135"/>
      <c r="BJ6" s="3135"/>
      <c r="BK6" s="3135"/>
      <c r="BL6" s="3135"/>
      <c r="BM6" s="3136"/>
      <c r="BN6" s="3136"/>
      <c r="BO6" s="3136"/>
      <c r="BP6" s="3136"/>
      <c r="BQ6" s="3136"/>
      <c r="BR6" s="3136"/>
      <c r="BS6" s="3136"/>
      <c r="BT6" s="3136"/>
      <c r="BU6" s="3136"/>
      <c r="BV6" s="3136"/>
      <c r="BW6" s="3136"/>
      <c r="BX6" s="3136"/>
      <c r="BY6" s="3136"/>
      <c r="BZ6" s="3136"/>
      <c r="CA6" s="3136"/>
      <c r="CB6" s="3136"/>
      <c r="CC6" s="3136"/>
      <c r="CD6" s="3136"/>
      <c r="CE6" s="3136"/>
      <c r="CF6" s="3136"/>
      <c r="CG6" s="3136"/>
      <c r="CH6" s="3136"/>
      <c r="CI6" s="3136"/>
      <c r="CJ6" s="3136"/>
      <c r="CK6" s="3136"/>
      <c r="CL6" s="3136"/>
      <c r="CM6" s="3136"/>
      <c r="CN6" s="3136"/>
      <c r="CO6" s="3136"/>
      <c r="CP6" s="3136"/>
      <c r="CQ6" s="3136"/>
      <c r="CR6" s="3136"/>
      <c r="CS6" s="3136"/>
      <c r="CT6" s="3136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2765"/>
      <c r="H8" s="13"/>
      <c r="I8" s="13"/>
      <c r="J8" s="13"/>
      <c r="K8" s="13"/>
      <c r="L8" s="13"/>
      <c r="M8" s="13"/>
      <c r="N8" s="13"/>
      <c r="O8" s="13"/>
      <c r="P8" s="2765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3944" t="s">
        <v>3</v>
      </c>
      <c r="B9" s="3944"/>
      <c r="C9" s="3358"/>
      <c r="D9" s="3937" t="s">
        <v>4</v>
      </c>
      <c r="E9" s="3937"/>
      <c r="F9" s="3463"/>
      <c r="G9" s="3655" t="s">
        <v>5</v>
      </c>
      <c r="H9" s="3653"/>
      <c r="I9" s="3653"/>
      <c r="J9" s="3653"/>
      <c r="K9" s="3653"/>
      <c r="L9" s="3653"/>
      <c r="M9" s="3653"/>
      <c r="N9" s="3653"/>
      <c r="O9" s="3653"/>
      <c r="P9" s="3653"/>
      <c r="Q9" s="3653"/>
      <c r="R9" s="3653"/>
      <c r="S9" s="3653"/>
      <c r="T9" s="3653"/>
      <c r="U9" s="3653"/>
      <c r="V9" s="3653"/>
      <c r="W9" s="3653"/>
      <c r="X9" s="3653"/>
      <c r="Y9" s="3653"/>
      <c r="Z9" s="3653"/>
      <c r="AA9" s="3653"/>
      <c r="AB9" s="3653"/>
      <c r="AC9" s="3653"/>
      <c r="AD9" s="3653"/>
      <c r="AE9" s="3653"/>
      <c r="AF9" s="3653"/>
      <c r="AG9" s="3653"/>
      <c r="AH9" s="3653"/>
      <c r="AI9" s="3653"/>
      <c r="AJ9" s="3653"/>
      <c r="AK9" s="3653"/>
      <c r="AL9" s="3653"/>
      <c r="AM9" s="3653"/>
      <c r="AN9" s="3653"/>
      <c r="AO9" s="3653"/>
      <c r="AP9" s="3673"/>
      <c r="AQ9" s="3463" t="s">
        <v>6</v>
      </c>
      <c r="AR9" s="3342" t="s">
        <v>7</v>
      </c>
      <c r="AS9" s="3342" t="s">
        <v>8</v>
      </c>
      <c r="AT9" s="3342" t="s">
        <v>298</v>
      </c>
      <c r="AU9" s="3342" t="s">
        <v>10</v>
      </c>
      <c r="AV9" s="3342" t="s">
        <v>11</v>
      </c>
      <c r="AW9" s="3361" t="s">
        <v>12</v>
      </c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X9" s="2"/>
      <c r="BY9" s="2"/>
      <c r="BZ9" s="2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934"/>
      <c r="B10" s="2934"/>
      <c r="C10" s="2935"/>
      <c r="D10" s="3247"/>
      <c r="E10" s="3247"/>
      <c r="F10" s="4008"/>
      <c r="G10" s="3651" t="s">
        <v>13</v>
      </c>
      <c r="H10" s="3652"/>
      <c r="I10" s="3655" t="s">
        <v>14</v>
      </c>
      <c r="J10" s="3654"/>
      <c r="K10" s="3653" t="s">
        <v>15</v>
      </c>
      <c r="L10" s="3654"/>
      <c r="M10" s="3655" t="s">
        <v>16</v>
      </c>
      <c r="N10" s="3654"/>
      <c r="O10" s="3655" t="s">
        <v>17</v>
      </c>
      <c r="P10" s="3654"/>
      <c r="Q10" s="3655" t="s">
        <v>18</v>
      </c>
      <c r="R10" s="3654"/>
      <c r="S10" s="3655" t="s">
        <v>19</v>
      </c>
      <c r="T10" s="3654"/>
      <c r="U10" s="3655" t="s">
        <v>20</v>
      </c>
      <c r="V10" s="3654"/>
      <c r="W10" s="3655" t="s">
        <v>21</v>
      </c>
      <c r="X10" s="3654"/>
      <c r="Y10" s="3655" t="s">
        <v>22</v>
      </c>
      <c r="Z10" s="3661"/>
      <c r="AA10" s="3655" t="s">
        <v>23</v>
      </c>
      <c r="AB10" s="3661"/>
      <c r="AC10" s="3655" t="s">
        <v>24</v>
      </c>
      <c r="AD10" s="3661"/>
      <c r="AE10" s="3655" t="s">
        <v>25</v>
      </c>
      <c r="AF10" s="3661"/>
      <c r="AG10" s="3655" t="s">
        <v>26</v>
      </c>
      <c r="AH10" s="3661"/>
      <c r="AI10" s="3655" t="s">
        <v>27</v>
      </c>
      <c r="AJ10" s="3661"/>
      <c r="AK10" s="3655" t="s">
        <v>28</v>
      </c>
      <c r="AL10" s="3661"/>
      <c r="AM10" s="3655" t="s">
        <v>29</v>
      </c>
      <c r="AN10" s="3661"/>
      <c r="AO10" s="3655" t="s">
        <v>30</v>
      </c>
      <c r="AP10" s="3689"/>
      <c r="AQ10" s="2961"/>
      <c r="AR10" s="2912"/>
      <c r="AS10" s="2912"/>
      <c r="AT10" s="2912"/>
      <c r="AU10" s="2912"/>
      <c r="AV10" s="2912"/>
      <c r="AW10" s="3064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X10" s="2"/>
      <c r="BY10" s="2"/>
      <c r="BZ10" s="2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3170"/>
      <c r="B11" s="3170"/>
      <c r="C11" s="3987"/>
      <c r="D11" s="2779" t="s">
        <v>31</v>
      </c>
      <c r="E11" s="2650" t="s">
        <v>32</v>
      </c>
      <c r="F11" s="2774" t="s">
        <v>33</v>
      </c>
      <c r="G11" s="2889" t="s">
        <v>32</v>
      </c>
      <c r="H11" s="2774" t="s">
        <v>33</v>
      </c>
      <c r="I11" s="2889" t="s">
        <v>32</v>
      </c>
      <c r="J11" s="2774" t="s">
        <v>33</v>
      </c>
      <c r="K11" s="2889" t="s">
        <v>32</v>
      </c>
      <c r="L11" s="2774" t="s">
        <v>33</v>
      </c>
      <c r="M11" s="2889" t="s">
        <v>32</v>
      </c>
      <c r="N11" s="2774" t="s">
        <v>33</v>
      </c>
      <c r="O11" s="2889" t="s">
        <v>32</v>
      </c>
      <c r="P11" s="2774" t="s">
        <v>33</v>
      </c>
      <c r="Q11" s="2889" t="s">
        <v>32</v>
      </c>
      <c r="R11" s="2774" t="s">
        <v>33</v>
      </c>
      <c r="S11" s="2889" t="s">
        <v>32</v>
      </c>
      <c r="T11" s="2774" t="s">
        <v>33</v>
      </c>
      <c r="U11" s="2889" t="s">
        <v>32</v>
      </c>
      <c r="V11" s="2774" t="s">
        <v>33</v>
      </c>
      <c r="W11" s="2889" t="s">
        <v>32</v>
      </c>
      <c r="X11" s="2774" t="s">
        <v>33</v>
      </c>
      <c r="Y11" s="2889" t="s">
        <v>32</v>
      </c>
      <c r="Z11" s="2774" t="s">
        <v>33</v>
      </c>
      <c r="AA11" s="2889" t="s">
        <v>32</v>
      </c>
      <c r="AB11" s="2774" t="s">
        <v>33</v>
      </c>
      <c r="AC11" s="2889" t="s">
        <v>32</v>
      </c>
      <c r="AD11" s="2774" t="s">
        <v>33</v>
      </c>
      <c r="AE11" s="2889" t="s">
        <v>32</v>
      </c>
      <c r="AF11" s="2774" t="s">
        <v>33</v>
      </c>
      <c r="AG11" s="2889" t="s">
        <v>32</v>
      </c>
      <c r="AH11" s="2774" t="s">
        <v>33</v>
      </c>
      <c r="AI11" s="2889" t="s">
        <v>32</v>
      </c>
      <c r="AJ11" s="2774" t="s">
        <v>33</v>
      </c>
      <c r="AK11" s="2889" t="s">
        <v>32</v>
      </c>
      <c r="AL11" s="2774" t="s">
        <v>33</v>
      </c>
      <c r="AM11" s="2889" t="s">
        <v>32</v>
      </c>
      <c r="AN11" s="2774" t="s">
        <v>33</v>
      </c>
      <c r="AO11" s="2889" t="s">
        <v>32</v>
      </c>
      <c r="AP11" s="2775" t="s">
        <v>33</v>
      </c>
      <c r="AQ11" s="4008"/>
      <c r="AR11" s="3975"/>
      <c r="AS11" s="3975"/>
      <c r="AT11" s="3975"/>
      <c r="AU11" s="3975"/>
      <c r="AV11" s="3975"/>
      <c r="AW11" s="3992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X11" s="2"/>
      <c r="BY11" s="2"/>
      <c r="BZ11" s="2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3120" t="s">
        <v>34</v>
      </c>
      <c r="B12" s="4026"/>
      <c r="C12" s="4027"/>
      <c r="D12" s="4028">
        <f>SUM(E12+F12)</f>
        <v>0</v>
      </c>
      <c r="E12" s="21">
        <f>SUM(G12+I12+K12+M12+O12+Q12+S12+U12+W12+Y12+AA12+AC12+AE12+AG12+AI12+AK12+AM12+AO12)</f>
        <v>0</v>
      </c>
      <c r="F12" s="22">
        <f t="shared" ref="E12:F15" si="0">SUM(H12+J12+L12+N12+P12+R12+T12+V12+X12+Z12+AB12+AD12+AF12+AH12+AJ12+AL12+AN12+AP12)</f>
        <v>0</v>
      </c>
      <c r="G12" s="23"/>
      <c r="H12" s="24"/>
      <c r="I12" s="4029"/>
      <c r="J12" s="24"/>
      <c r="K12" s="4029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3"/>
      <c r="AD12" s="26"/>
      <c r="AE12" s="23"/>
      <c r="AF12" s="26"/>
      <c r="AG12" s="23"/>
      <c r="AH12" s="26"/>
      <c r="AI12" s="23"/>
      <c r="AJ12" s="26"/>
      <c r="AK12" s="23"/>
      <c r="AL12" s="26"/>
      <c r="AM12" s="23"/>
      <c r="AN12" s="26"/>
      <c r="AO12" s="23"/>
      <c r="AP12" s="27"/>
      <c r="AQ12" s="24"/>
      <c r="AR12" s="24"/>
      <c r="AS12" s="28"/>
      <c r="AT12" s="28"/>
      <c r="AU12" s="28"/>
      <c r="AV12" s="28"/>
      <c r="AW12" s="28"/>
      <c r="AX12" s="671" t="str">
        <f>$CA12&amp;$CB12&amp;$CC12&amp;$CD12&amp;$CE12&amp;$CF12&amp;$CG12</f>
        <v/>
      </c>
      <c r="AY12" s="30"/>
      <c r="AZ12" s="30"/>
      <c r="BA12" s="30"/>
      <c r="BB12" s="30"/>
      <c r="BC12" s="30"/>
      <c r="BD12" s="30"/>
      <c r="BE12" s="30"/>
      <c r="BF12" s="30"/>
      <c r="BG12" s="9"/>
      <c r="BH12" s="9"/>
      <c r="BI12" s="9"/>
      <c r="BJ12" s="9"/>
      <c r="BX12" s="2"/>
      <c r="BY12" s="2"/>
      <c r="BZ12" s="2"/>
      <c r="CA12" s="31" t="str">
        <f>IF(CH12=1,"* Las consultas de 60 años NO DEBEN ser mayor que el total de Consultas entre 60-64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>IF(CJ12=1,"* Las consultas de 12 años NO DEBEN ser mayor que el total de Consultas entre 10-14 Años. ","")</f>
        <v/>
      </c>
      <c r="CD12" s="31" t="str">
        <f>IF(CK12=1,"* Las consultas de Pacientes en control PSCV NO DEBEN ser mayor que el total de Consultas. ","")</f>
        <v/>
      </c>
      <c r="CE12" s="31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1" t="str">
        <f>IF(AND(AU12="",D12&lt;&gt;0),"* No olvide digitar la población SENAME (Digite CEROS si no tiene). ",IF(D12&lt;AU12,"* La Población SENAME NO DEBE ser mayor al Total. ",""))</f>
        <v/>
      </c>
      <c r="CG12" s="31" t="str">
        <f>IF(AND(AV12="",D12&lt;&gt;0),"* No olvide digitar la población Migrante (Digite CEROS si no tiene). ",IF(D12&lt;AV12,"* La Población Migrante NO DEBE ser mayor al Total. ",""))</f>
        <v/>
      </c>
      <c r="CH12" s="32">
        <f>IF(AS12&gt;(AK12+AL12),1,0)</f>
        <v>0</v>
      </c>
      <c r="CI12" s="32">
        <f>IF(D12&lt;AT12,1,0)</f>
        <v>0</v>
      </c>
      <c r="CJ12" s="32">
        <f>IF((Y12+Z12)&lt;AQ12,1,0)</f>
        <v>0</v>
      </c>
      <c r="CK12" s="32">
        <f>IF(D12&lt;AW12,1,0)</f>
        <v>0</v>
      </c>
      <c r="CL12" s="32">
        <f>IF(AND(AR12="",D12&lt;&gt;0),1,IF(F12&lt;AR12,1,0))</f>
        <v>0</v>
      </c>
      <c r="CM12" s="32">
        <f>IF(AND(AU12="",D12&lt;&gt;0),1,IF(D12&lt;AU12,1,0))</f>
        <v>0</v>
      </c>
      <c r="CN12" s="32">
        <f>IF(AND(AV12="",D12&lt;&gt;0),1,IF(D12&lt;AV12,1,0))</f>
        <v>0</v>
      </c>
    </row>
    <row r="13" spans="1:98" ht="16.350000000000001" customHeight="1" x14ac:dyDescent="0.2">
      <c r="A13" s="3767" t="s">
        <v>35</v>
      </c>
      <c r="B13" s="3768"/>
      <c r="C13" s="3769"/>
      <c r="D13" s="2264">
        <f>SUM(E13+F13)</f>
        <v>0</v>
      </c>
      <c r="E13" s="2265">
        <f t="shared" si="0"/>
        <v>0</v>
      </c>
      <c r="F13" s="2266">
        <f>SUM(H13+J13+L13+N13+P13+R13+T13+V13+X13+Z13+AB13+AD13+AF13+AH13+AJ13+AL13+AN13+AP13)</f>
        <v>0</v>
      </c>
      <c r="G13" s="2267"/>
      <c r="H13" s="2268"/>
      <c r="I13" s="2267"/>
      <c r="J13" s="2268"/>
      <c r="K13" s="2267"/>
      <c r="L13" s="2268"/>
      <c r="M13" s="2267"/>
      <c r="N13" s="2268"/>
      <c r="O13" s="2267"/>
      <c r="P13" s="2268"/>
      <c r="Q13" s="2267"/>
      <c r="R13" s="2231"/>
      <c r="S13" s="2267"/>
      <c r="T13" s="2231"/>
      <c r="U13" s="2267"/>
      <c r="V13" s="2231"/>
      <c r="W13" s="2267"/>
      <c r="X13" s="2231"/>
      <c r="Y13" s="2267"/>
      <c r="Z13" s="2231"/>
      <c r="AA13" s="2267"/>
      <c r="AB13" s="2231"/>
      <c r="AC13" s="2267"/>
      <c r="AD13" s="2231"/>
      <c r="AE13" s="2267"/>
      <c r="AF13" s="2231"/>
      <c r="AG13" s="2267"/>
      <c r="AH13" s="2231"/>
      <c r="AI13" s="2267"/>
      <c r="AJ13" s="2231"/>
      <c r="AK13" s="2267"/>
      <c r="AL13" s="2231"/>
      <c r="AM13" s="2267"/>
      <c r="AN13" s="2231"/>
      <c r="AO13" s="2267"/>
      <c r="AP13" s="2232"/>
      <c r="AQ13" s="2268"/>
      <c r="AR13" s="2268"/>
      <c r="AS13" s="2234"/>
      <c r="AT13" s="2234"/>
      <c r="AU13" s="2234"/>
      <c r="AV13" s="2234"/>
      <c r="AW13" s="2234"/>
      <c r="AX13" s="671" t="str">
        <f t="shared" ref="AX13:AX15" si="2">$CA13&amp;$CB13&amp;$CC13&amp;$CD13&amp;$CE13&amp;$CF13&amp;$CG13</f>
        <v/>
      </c>
      <c r="AY13" s="30"/>
      <c r="AZ13" s="30"/>
      <c r="BA13" s="30"/>
      <c r="BB13" s="30"/>
      <c r="BC13" s="30"/>
      <c r="BD13" s="30"/>
      <c r="BE13" s="30"/>
      <c r="BF13" s="30"/>
      <c r="BG13" s="9"/>
      <c r="BH13" s="9"/>
      <c r="BI13" s="9"/>
      <c r="BJ13" s="9"/>
      <c r="BX13" s="2"/>
      <c r="BY13" s="2"/>
      <c r="BZ13" s="2"/>
      <c r="CA13" s="31" t="str">
        <f t="shared" ref="CA13:CA15" si="3">IF(CH13=1,"* Las consultas de 60 años NO DEBEN ser mayor que el total de Consultas entre 60-64 Años. ","")</f>
        <v/>
      </c>
      <c r="CB13" s="31" t="str">
        <f t="shared" si="1"/>
        <v/>
      </c>
      <c r="CC13" s="31" t="str">
        <f t="shared" ref="CC13:CC15" si="4">IF(CJ13=1,"* Las consultas de 12 años NO DEBEN ser mayor que el total de Consultas entre 10-14 Años. ","")</f>
        <v/>
      </c>
      <c r="CD13" s="31" t="str">
        <f t="shared" ref="CD13:CD15" si="5">IF(CK13=1,"* Las consultas de Pacientes en control PSCV NO DEBEN ser mayor que el total de Consultas. ","")</f>
        <v/>
      </c>
      <c r="CE13" s="31" t="str">
        <f t="shared" ref="CE13:CE15" si="6">IF(AND(AR13="",D13&lt;&gt;0),"* Recuerde que las Embarazadas deben ser incluídas en el ingreso por rango Etario (Digite CEROS si no tiene). ",IF(F13&lt;AR13,"* Las Embarazadas NO DEBEN ser mayor al total de mujeres. ",""))</f>
        <v/>
      </c>
      <c r="CF13" s="31" t="str">
        <f t="shared" ref="CF13:CF15" si="7">IF(AND(AU13="",D13&lt;&gt;0),"* No olvide digitar la población SENAME (Digite CEROS si no tiene). ",IF(D13&lt;AU13,"* La Población SENAME NO DEBE ser mayor al Total. ",""))</f>
        <v/>
      </c>
      <c r="CG13" s="31" t="str">
        <f t="shared" ref="CG13:CG15" si="8">IF(AND(AV13="",D13&lt;&gt;0),"* No olvide digitar la población Migrante (Digite CEROS si no tiene). ",IF(D13&lt;AV13,"* La Población Migrante NO DEBE ser mayor al Total. ",""))</f>
        <v/>
      </c>
      <c r="CH13" s="32">
        <f t="shared" ref="CH13:CH15" si="9">IF(AS13&gt;(AK13+AL13),1,0)</f>
        <v>0</v>
      </c>
      <c r="CI13" s="32">
        <f t="shared" ref="CI13:CI15" si="10">IF(D13&lt;AT13,1,0)</f>
        <v>0</v>
      </c>
      <c r="CJ13" s="32">
        <f t="shared" ref="CJ13:CJ15" si="11">IF((Y13+Z13)&lt;AQ13,1,0)</f>
        <v>0</v>
      </c>
      <c r="CK13" s="32">
        <f t="shared" ref="CK13:CK15" si="12">IF(D13&lt;AW13,1,0)</f>
        <v>0</v>
      </c>
      <c r="CL13" s="32">
        <f t="shared" ref="CL13:CL15" si="13">IF(AND(AR13="",D13&lt;&gt;0),1,IF(F13&lt;AR13,1,0))</f>
        <v>0</v>
      </c>
      <c r="CM13" s="32">
        <f>IF(AND(AH13="",D13&lt;&gt;0),1,IF(D13&lt;AH13,1,0))</f>
        <v>0</v>
      </c>
      <c r="CN13" s="32">
        <f t="shared" ref="CN13:CN15" si="14">IF(AND(AV13="",D13&lt;&gt;0),1,IF(D13&lt;AV13,1,0))</f>
        <v>0</v>
      </c>
    </row>
    <row r="14" spans="1:98" ht="16.350000000000001" customHeight="1" x14ac:dyDescent="0.2">
      <c r="A14" s="3767" t="s">
        <v>36</v>
      </c>
      <c r="B14" s="3768"/>
      <c r="C14" s="3769"/>
      <c r="D14" s="2264">
        <f>SUM(E14+F14)</f>
        <v>0</v>
      </c>
      <c r="E14" s="2265">
        <f t="shared" si="0"/>
        <v>0</v>
      </c>
      <c r="F14" s="2266">
        <f t="shared" si="0"/>
        <v>0</v>
      </c>
      <c r="G14" s="2267"/>
      <c r="H14" s="2268"/>
      <c r="I14" s="2267"/>
      <c r="J14" s="2268"/>
      <c r="K14" s="2267"/>
      <c r="L14" s="2268"/>
      <c r="M14" s="2267"/>
      <c r="N14" s="2231"/>
      <c r="O14" s="2267"/>
      <c r="P14" s="2231"/>
      <c r="Q14" s="2267"/>
      <c r="R14" s="2231"/>
      <c r="S14" s="2267"/>
      <c r="T14" s="2231"/>
      <c r="U14" s="2267"/>
      <c r="V14" s="2231"/>
      <c r="W14" s="2267"/>
      <c r="X14" s="2231"/>
      <c r="Y14" s="2267"/>
      <c r="Z14" s="2231"/>
      <c r="AA14" s="2267"/>
      <c r="AB14" s="2231"/>
      <c r="AC14" s="2267"/>
      <c r="AD14" s="2231"/>
      <c r="AE14" s="2267"/>
      <c r="AF14" s="2231"/>
      <c r="AG14" s="2267"/>
      <c r="AH14" s="2231"/>
      <c r="AI14" s="2267"/>
      <c r="AJ14" s="2231"/>
      <c r="AK14" s="2267"/>
      <c r="AL14" s="2231"/>
      <c r="AM14" s="2267"/>
      <c r="AN14" s="2231"/>
      <c r="AO14" s="2267"/>
      <c r="AP14" s="2232"/>
      <c r="AQ14" s="2268"/>
      <c r="AR14" s="2268"/>
      <c r="AS14" s="2234"/>
      <c r="AT14" s="2234"/>
      <c r="AU14" s="2234"/>
      <c r="AV14" s="2234"/>
      <c r="AW14" s="2234"/>
      <c r="AX14" s="671" t="str">
        <f t="shared" si="2"/>
        <v/>
      </c>
      <c r="AY14" s="30"/>
      <c r="AZ14" s="30"/>
      <c r="BA14" s="30"/>
      <c r="BB14" s="30"/>
      <c r="BC14" s="30"/>
      <c r="BD14" s="30"/>
      <c r="BE14" s="30"/>
      <c r="BF14" s="30"/>
      <c r="BG14" s="9"/>
      <c r="BH14" s="9"/>
      <c r="BI14" s="9"/>
      <c r="BJ14" s="9"/>
      <c r="BX14" s="2"/>
      <c r="BY14" s="2"/>
      <c r="BZ14" s="2"/>
      <c r="CA14" s="31" t="str">
        <f t="shared" si="3"/>
        <v/>
      </c>
      <c r="CB14" s="31" t="str">
        <f t="shared" si="1"/>
        <v/>
      </c>
      <c r="CC14" s="31" t="str">
        <f t="shared" si="4"/>
        <v/>
      </c>
      <c r="CD14" s="31" t="str">
        <f t="shared" si="5"/>
        <v/>
      </c>
      <c r="CE14" s="31" t="str">
        <f t="shared" si="6"/>
        <v/>
      </c>
      <c r="CF14" s="31" t="str">
        <f t="shared" si="7"/>
        <v/>
      </c>
      <c r="CG14" s="31" t="str">
        <f t="shared" si="8"/>
        <v/>
      </c>
      <c r="CH14" s="32">
        <f t="shared" si="9"/>
        <v>0</v>
      </c>
      <c r="CI14" s="32">
        <f t="shared" si="10"/>
        <v>0</v>
      </c>
      <c r="CJ14" s="32">
        <f t="shared" si="11"/>
        <v>0</v>
      </c>
      <c r="CK14" s="32">
        <f t="shared" si="12"/>
        <v>0</v>
      </c>
      <c r="CL14" s="32">
        <f t="shared" si="13"/>
        <v>0</v>
      </c>
      <c r="CM14" s="32">
        <f>IF(AND(AH14="",D14&lt;&gt;0),1,IF(D14&lt;AH14,1,0))</f>
        <v>0</v>
      </c>
      <c r="CN14" s="32">
        <f t="shared" si="14"/>
        <v>0</v>
      </c>
    </row>
    <row r="15" spans="1:98" ht="16.350000000000001" customHeight="1" x14ac:dyDescent="0.2">
      <c r="A15" s="3770" t="s">
        <v>37</v>
      </c>
      <c r="B15" s="3771"/>
      <c r="C15" s="3772"/>
      <c r="D15" s="2269">
        <f>SUM(E15+F15)</f>
        <v>0</v>
      </c>
      <c r="E15" s="2270">
        <f>SUM(G15+I15+K15+M15+O15+Q15+S15+U15+W15+Y15+AA15+AC15+AE15+AG15+AI15+AK15+AM15+AO15)</f>
        <v>0</v>
      </c>
      <c r="F15" s="2271">
        <f t="shared" si="0"/>
        <v>0</v>
      </c>
      <c r="G15" s="2272"/>
      <c r="H15" s="2273"/>
      <c r="I15" s="2272"/>
      <c r="J15" s="2273"/>
      <c r="K15" s="2272"/>
      <c r="L15" s="2273"/>
      <c r="M15" s="2272"/>
      <c r="N15" s="2240"/>
      <c r="O15" s="2272"/>
      <c r="P15" s="2240"/>
      <c r="Q15" s="2272"/>
      <c r="R15" s="2240"/>
      <c r="S15" s="2272"/>
      <c r="T15" s="2240"/>
      <c r="U15" s="2272"/>
      <c r="V15" s="2240"/>
      <c r="W15" s="2272"/>
      <c r="X15" s="2240"/>
      <c r="Y15" s="2272"/>
      <c r="Z15" s="2240"/>
      <c r="AA15" s="2272"/>
      <c r="AB15" s="2240"/>
      <c r="AC15" s="2272"/>
      <c r="AD15" s="2240"/>
      <c r="AE15" s="2272"/>
      <c r="AF15" s="2240"/>
      <c r="AG15" s="2272"/>
      <c r="AH15" s="2240"/>
      <c r="AI15" s="2272"/>
      <c r="AJ15" s="2240"/>
      <c r="AK15" s="2272"/>
      <c r="AL15" s="2240"/>
      <c r="AM15" s="2272"/>
      <c r="AN15" s="2240"/>
      <c r="AO15" s="2272"/>
      <c r="AP15" s="2241"/>
      <c r="AQ15" s="2273"/>
      <c r="AR15" s="2273"/>
      <c r="AS15" s="2243"/>
      <c r="AT15" s="2243"/>
      <c r="AU15" s="2243"/>
      <c r="AV15" s="2243"/>
      <c r="AW15" s="2243"/>
      <c r="AX15" s="671" t="str">
        <f t="shared" si="2"/>
        <v/>
      </c>
      <c r="AY15" s="30"/>
      <c r="AZ15" s="30"/>
      <c r="BA15" s="30"/>
      <c r="BB15" s="30"/>
      <c r="BC15" s="30"/>
      <c r="BD15" s="30"/>
      <c r="BE15" s="30"/>
      <c r="BF15" s="30"/>
      <c r="BG15" s="9"/>
      <c r="BH15" s="9"/>
      <c r="BI15" s="9"/>
      <c r="BJ15" s="9"/>
      <c r="BK15" s="9"/>
      <c r="BL15" s="9"/>
      <c r="BX15" s="2"/>
      <c r="BY15" s="2"/>
      <c r="BZ15" s="2"/>
      <c r="CA15" s="31" t="str">
        <f t="shared" si="3"/>
        <v/>
      </c>
      <c r="CB15" s="31" t="str">
        <f t="shared" si="1"/>
        <v/>
      </c>
      <c r="CC15" s="31" t="str">
        <f t="shared" si="4"/>
        <v/>
      </c>
      <c r="CD15" s="31" t="str">
        <f t="shared" si="5"/>
        <v/>
      </c>
      <c r="CE15" s="31" t="str">
        <f t="shared" si="6"/>
        <v/>
      </c>
      <c r="CF15" s="31" t="str">
        <f t="shared" si="7"/>
        <v/>
      </c>
      <c r="CG15" s="31" t="str">
        <f t="shared" si="8"/>
        <v/>
      </c>
      <c r="CH15" s="32">
        <f t="shared" si="9"/>
        <v>0</v>
      </c>
      <c r="CI15" s="32">
        <f t="shared" si="10"/>
        <v>0</v>
      </c>
      <c r="CJ15" s="32">
        <f t="shared" si="11"/>
        <v>0</v>
      </c>
      <c r="CK15" s="32">
        <f t="shared" si="12"/>
        <v>0</v>
      </c>
      <c r="CL15" s="32">
        <f t="shared" si="13"/>
        <v>0</v>
      </c>
      <c r="CM15" s="32">
        <f>IF(AND(AH15="",D15&lt;&gt;0),1,IF(D15&lt;AH15,1,0))</f>
        <v>0</v>
      </c>
      <c r="CN15" s="32">
        <f t="shared" si="14"/>
        <v>0</v>
      </c>
    </row>
    <row r="16" spans="1:98" ht="32.1" customHeight="1" x14ac:dyDescent="0.2">
      <c r="A16" s="49" t="s">
        <v>38</v>
      </c>
      <c r="B16" s="50"/>
      <c r="C16" s="50"/>
      <c r="D16" s="13"/>
      <c r="E16" s="13"/>
      <c r="F16" s="13"/>
      <c r="G16" s="2783"/>
      <c r="H16" s="2783"/>
      <c r="I16" s="13"/>
      <c r="J16" s="13"/>
      <c r="K16" s="13"/>
      <c r="L16" s="13"/>
      <c r="M16" s="13"/>
      <c r="N16" s="13"/>
      <c r="O16" s="13"/>
      <c r="P16" s="52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8" ht="33" customHeight="1" x14ac:dyDescent="0.2">
      <c r="A17" s="3356" t="s">
        <v>39</v>
      </c>
      <c r="B17" s="3944"/>
      <c r="C17" s="3358"/>
      <c r="D17" s="3655" t="s">
        <v>40</v>
      </c>
      <c r="E17" s="3653"/>
      <c r="F17" s="3654"/>
      <c r="G17" s="3534" t="s">
        <v>13</v>
      </c>
      <c r="H17" s="3535"/>
      <c r="I17" s="3654" t="s">
        <v>14</v>
      </c>
      <c r="J17" s="4030"/>
      <c r="K17" s="3655" t="s">
        <v>15</v>
      </c>
      <c r="L17" s="3654"/>
      <c r="M17" s="3654" t="s">
        <v>16</v>
      </c>
      <c r="N17" s="4030"/>
      <c r="O17" s="3655" t="s">
        <v>17</v>
      </c>
      <c r="P17" s="3654"/>
      <c r="Q17" s="3655" t="s">
        <v>18</v>
      </c>
      <c r="R17" s="3654"/>
      <c r="S17" s="3655" t="s">
        <v>19</v>
      </c>
      <c r="T17" s="3654"/>
      <c r="U17" s="3655" t="s">
        <v>20</v>
      </c>
      <c r="V17" s="3654"/>
      <c r="W17" s="3653" t="s">
        <v>21</v>
      </c>
      <c r="X17" s="3653"/>
      <c r="Y17" s="3655" t="s">
        <v>22</v>
      </c>
      <c r="Z17" s="3661"/>
      <c r="AA17" s="3653" t="s">
        <v>23</v>
      </c>
      <c r="AB17" s="3694"/>
      <c r="AC17" s="3655" t="s">
        <v>24</v>
      </c>
      <c r="AD17" s="3661"/>
      <c r="AE17" s="3653" t="s">
        <v>25</v>
      </c>
      <c r="AF17" s="3694"/>
      <c r="AG17" s="3655" t="s">
        <v>26</v>
      </c>
      <c r="AH17" s="3661"/>
      <c r="AI17" s="3653" t="s">
        <v>27</v>
      </c>
      <c r="AJ17" s="3694"/>
      <c r="AK17" s="3655" t="s">
        <v>28</v>
      </c>
      <c r="AL17" s="3661"/>
      <c r="AM17" s="3653" t="s">
        <v>29</v>
      </c>
      <c r="AN17" s="3661"/>
      <c r="AO17" s="3653" t="s">
        <v>30</v>
      </c>
      <c r="AP17" s="3689"/>
      <c r="AQ17" s="3463" t="s">
        <v>6</v>
      </c>
      <c r="AR17" s="3463" t="s">
        <v>7</v>
      </c>
      <c r="AS17" s="3342" t="s">
        <v>41</v>
      </c>
      <c r="AT17" s="3342" t="s">
        <v>8</v>
      </c>
      <c r="AU17" s="3342" t="s">
        <v>42</v>
      </c>
      <c r="AV17" s="3463" t="s">
        <v>298</v>
      </c>
      <c r="AW17" s="3533" t="s">
        <v>10</v>
      </c>
      <c r="AX17" s="3533" t="s">
        <v>11</v>
      </c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8" ht="44.25" customHeight="1" x14ac:dyDescent="0.2">
      <c r="A18" s="3986"/>
      <c r="B18" s="3170"/>
      <c r="C18" s="3987"/>
      <c r="D18" s="2889" t="s">
        <v>31</v>
      </c>
      <c r="E18" s="2653" t="s">
        <v>32</v>
      </c>
      <c r="F18" s="2763" t="s">
        <v>33</v>
      </c>
      <c r="G18" s="2889" t="s">
        <v>32</v>
      </c>
      <c r="H18" s="2774" t="s">
        <v>33</v>
      </c>
      <c r="I18" s="2769" t="s">
        <v>32</v>
      </c>
      <c r="J18" s="2763" t="s">
        <v>33</v>
      </c>
      <c r="K18" s="2769" t="s">
        <v>32</v>
      </c>
      <c r="L18" s="2767" t="s">
        <v>33</v>
      </c>
      <c r="M18" s="2769" t="s">
        <v>32</v>
      </c>
      <c r="N18" s="2763" t="s">
        <v>33</v>
      </c>
      <c r="O18" s="2769" t="s">
        <v>32</v>
      </c>
      <c r="P18" s="2763" t="s">
        <v>33</v>
      </c>
      <c r="Q18" s="2769" t="s">
        <v>32</v>
      </c>
      <c r="R18" s="2763" t="s">
        <v>33</v>
      </c>
      <c r="S18" s="2769" t="s">
        <v>32</v>
      </c>
      <c r="T18" s="2763" t="s">
        <v>33</v>
      </c>
      <c r="U18" s="2889" t="s">
        <v>32</v>
      </c>
      <c r="V18" s="2774" t="s">
        <v>33</v>
      </c>
      <c r="W18" s="2048" t="s">
        <v>32</v>
      </c>
      <c r="X18" s="2772" t="s">
        <v>33</v>
      </c>
      <c r="Y18" s="2889" t="s">
        <v>32</v>
      </c>
      <c r="Z18" s="2774" t="s">
        <v>33</v>
      </c>
      <c r="AA18" s="2048" t="s">
        <v>32</v>
      </c>
      <c r="AB18" s="2772" t="s">
        <v>33</v>
      </c>
      <c r="AC18" s="2889" t="s">
        <v>32</v>
      </c>
      <c r="AD18" s="2774" t="s">
        <v>33</v>
      </c>
      <c r="AE18" s="2048" t="s">
        <v>32</v>
      </c>
      <c r="AF18" s="2772" t="s">
        <v>33</v>
      </c>
      <c r="AG18" s="2889" t="s">
        <v>32</v>
      </c>
      <c r="AH18" s="2774" t="s">
        <v>33</v>
      </c>
      <c r="AI18" s="2048" t="s">
        <v>32</v>
      </c>
      <c r="AJ18" s="2772" t="s">
        <v>33</v>
      </c>
      <c r="AK18" s="2889" t="s">
        <v>32</v>
      </c>
      <c r="AL18" s="2774" t="s">
        <v>33</v>
      </c>
      <c r="AM18" s="2048" t="s">
        <v>32</v>
      </c>
      <c r="AN18" s="2774" t="s">
        <v>33</v>
      </c>
      <c r="AO18" s="2048" t="s">
        <v>32</v>
      </c>
      <c r="AP18" s="2775" t="s">
        <v>33</v>
      </c>
      <c r="AQ18" s="2961"/>
      <c r="AR18" s="3119"/>
      <c r="AS18" s="3975"/>
      <c r="AT18" s="3975"/>
      <c r="AU18" s="3975"/>
      <c r="AV18" s="4008"/>
      <c r="AW18" s="4031"/>
      <c r="AX18" s="4031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8" ht="16.350000000000001" customHeight="1" x14ac:dyDescent="0.2">
      <c r="A19" s="4032" t="s">
        <v>43</v>
      </c>
      <c r="B19" s="3003"/>
      <c r="C19" s="3131"/>
      <c r="D19" s="4033">
        <f>SUM(E19+F19)</f>
        <v>0</v>
      </c>
      <c r="E19" s="21">
        <f>SUM(G19+I19+K19+M19+O19+Q19+S19+U19+W19+Y19+AA19+AC19+AE19+AG19+AI19+AK19+AM19+AO19)</f>
        <v>0</v>
      </c>
      <c r="F19" s="22">
        <f>SUM(H19+J19+L19+N19+P19+R19+T19+V19+X19+Z19+AB19+AD19+AF19+AH19+AJ19+AL19+AN19+AP19)</f>
        <v>0</v>
      </c>
      <c r="G19" s="4029"/>
      <c r="H19" s="60"/>
      <c r="I19" s="4029"/>
      <c r="J19" s="4034"/>
      <c r="K19" s="4029"/>
      <c r="L19" s="60"/>
      <c r="M19" s="4029"/>
      <c r="N19" s="4034"/>
      <c r="O19" s="4029"/>
      <c r="P19" s="60"/>
      <c r="Q19" s="4029"/>
      <c r="R19" s="60"/>
      <c r="S19" s="4029"/>
      <c r="T19" s="60"/>
      <c r="U19" s="4029"/>
      <c r="V19" s="60"/>
      <c r="W19" s="2890"/>
      <c r="X19" s="63"/>
      <c r="Y19" s="4029"/>
      <c r="Z19" s="60"/>
      <c r="AA19" s="2890"/>
      <c r="AB19" s="63"/>
      <c r="AC19" s="4029"/>
      <c r="AD19" s="60"/>
      <c r="AE19" s="2890"/>
      <c r="AF19" s="63"/>
      <c r="AG19" s="4029"/>
      <c r="AH19" s="60"/>
      <c r="AI19" s="2890"/>
      <c r="AJ19" s="63"/>
      <c r="AK19" s="4029"/>
      <c r="AL19" s="60"/>
      <c r="AM19" s="2890"/>
      <c r="AN19" s="60"/>
      <c r="AO19" s="2890"/>
      <c r="AP19" s="64"/>
      <c r="AQ19" s="4035"/>
      <c r="AR19" s="4034"/>
      <c r="AS19" s="2278"/>
      <c r="AT19" s="2278"/>
      <c r="AU19" s="2278"/>
      <c r="AV19" s="2278"/>
      <c r="AW19" s="2278"/>
      <c r="AX19" s="2278"/>
      <c r="AY19" s="671" t="str">
        <f>$CA19&amp;$CB19&amp;$CC19&amp;$CD19&amp;$CE19&amp;$CF19&amp;$CG19</f>
        <v/>
      </c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4"/>
      <c r="BV19" s="4"/>
      <c r="BW19" s="4"/>
      <c r="CA19" s="31" t="str">
        <f>IF(CH19=1,"* Las consultas de 12 años NO DEBEN ser mayor que el total de Consultas entre 10-14 Años. ","")</f>
        <v/>
      </c>
      <c r="CB19" s="31" t="str">
        <f>IF(CI19=1,"* Las consultas de 60 años NO DEBEN ser mayor que el total de Consultas entre 60-64 Años. ","")</f>
        <v/>
      </c>
      <c r="CC19" s="31" t="str">
        <f>IF(CJ19=1,"* Las actividades de usuarios en situación de discapacidad NO DEBEN superar el total. ","")</f>
        <v/>
      </c>
      <c r="CD19" s="31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E19" s="31" t="str">
        <f>IF(AND(AS19="",D19&lt;&gt;0),"* No olvide digitar la columna Beneficiarios (Digite CEROS si no tiene). ",IF(D19&lt;AS19,"* El número de Beneficiarios NO DEBE ser mayor que el Total. ",""))</f>
        <v/>
      </c>
      <c r="CF19" s="31" t="str">
        <f>IF(AND(AW19="",D19&lt;&gt;0),"* No olvide digitar la Población SENAME (Digite CEROS si no tiene). ",IF(D19&lt;AW19,"* La Población SENAME NO DEBE ser mayor al Total. ",""))</f>
        <v/>
      </c>
      <c r="CG19" s="31" t="str">
        <f>IF(AND(AX19="",D19&lt;&gt;0),"* No olvide digitar la Población Migrante (Digite CEROS si no tiene). ",IF(D19&lt;AX19,"* La Población Migrante NO DEBE superar el Total. ",""))</f>
        <v/>
      </c>
      <c r="CH19" s="32">
        <f>IF(AQ19&gt;(Y19+Z19),1,0)</f>
        <v>0</v>
      </c>
      <c r="CI19" s="32">
        <f>IF(AT19&gt;(AK19+AL19),1,0)</f>
        <v>0</v>
      </c>
      <c r="CJ19" s="32">
        <f>IF(D19&lt;AV19,1,0)</f>
        <v>0</v>
      </c>
      <c r="CK19" s="32">
        <f>IF(AND(AR19="",D19&lt;&gt;0),1,IF(F19&lt;AR19,1,0))</f>
        <v>0</v>
      </c>
      <c r="CL19" s="32">
        <f>IF(AND(AS19="",D19&lt;&gt;0),1,IF(D19&lt;AS19,1,0))</f>
        <v>0</v>
      </c>
      <c r="CM19" s="32">
        <f>IF(AND(AW19="",D19&lt;&gt;0),1,IF(D19&lt;AW19,1,0))</f>
        <v>0</v>
      </c>
      <c r="CN19" s="32">
        <f>IF(AND(AX19="",D19&lt;&gt;0),1,IF(D19&lt;AX19,1,0))</f>
        <v>0</v>
      </c>
    </row>
    <row r="20" spans="1:98" ht="16.350000000000001" customHeight="1" x14ac:dyDescent="0.2">
      <c r="A20" s="3720" t="s">
        <v>44</v>
      </c>
      <c r="B20" s="3721"/>
      <c r="C20" s="3722"/>
      <c r="D20" s="2279">
        <f t="shared" ref="D20:D35" si="15">SUM(E20+F20)</f>
        <v>0</v>
      </c>
      <c r="E20" s="2265">
        <f>SUM(U20+W20+Y20+AA20+AC20+AE20+AG20+AI20+AK20+AM20+AO20)</f>
        <v>0</v>
      </c>
      <c r="F20" s="2266">
        <f>SUM(V20+X20+Z20+AB20+AD20+AF20+AH20+AJ20+AL20+AN20+AP20)</f>
        <v>0</v>
      </c>
      <c r="G20" s="2280"/>
      <c r="H20" s="2281"/>
      <c r="I20" s="2280"/>
      <c r="J20" s="2282"/>
      <c r="K20" s="2280"/>
      <c r="L20" s="2281"/>
      <c r="M20" s="2280"/>
      <c r="N20" s="2282"/>
      <c r="O20" s="2280"/>
      <c r="P20" s="2281"/>
      <c r="Q20" s="2280"/>
      <c r="R20" s="2281"/>
      <c r="S20" s="2280"/>
      <c r="T20" s="2281"/>
      <c r="U20" s="2267"/>
      <c r="V20" s="2231"/>
      <c r="W20" s="2230"/>
      <c r="X20" s="2283"/>
      <c r="Y20" s="2267"/>
      <c r="Z20" s="2231"/>
      <c r="AA20" s="2230"/>
      <c r="AB20" s="2283"/>
      <c r="AC20" s="2267"/>
      <c r="AD20" s="2231"/>
      <c r="AE20" s="2230"/>
      <c r="AF20" s="2283"/>
      <c r="AG20" s="2267"/>
      <c r="AH20" s="2231"/>
      <c r="AI20" s="2230"/>
      <c r="AJ20" s="2283"/>
      <c r="AK20" s="2267"/>
      <c r="AL20" s="2231"/>
      <c r="AM20" s="2230"/>
      <c r="AN20" s="2231"/>
      <c r="AO20" s="2230"/>
      <c r="AP20" s="2232"/>
      <c r="AQ20" s="2284"/>
      <c r="AR20" s="2268"/>
      <c r="AS20" s="2285"/>
      <c r="AT20" s="2285"/>
      <c r="AU20" s="2285"/>
      <c r="AV20" s="2285"/>
      <c r="AW20" s="2285"/>
      <c r="AX20" s="2285"/>
      <c r="AY20" s="671" t="str">
        <f t="shared" ref="AY20:AY35" si="16">$CA20&amp;$CB20&amp;$CC20&amp;$CD20&amp;$CE20&amp;$CF20&amp;$CG20</f>
        <v/>
      </c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4"/>
      <c r="BV20" s="4"/>
      <c r="BW20" s="4"/>
      <c r="CA20" s="31" t="str">
        <f t="shared" ref="CA20:CA35" si="17">IF(CH20=1,"* Las consultas de 12 años NO DEBEN ser mayor que el total de Consultas entre 10-14 Años. ","")</f>
        <v/>
      </c>
      <c r="CB20" s="31" t="str">
        <f t="shared" ref="CB20:CB35" si="18">IF(CI20=1,"* Las consultas de 60 años NO DEBEN ser mayor que el total de Consultas entre 60-64 Años. ","")</f>
        <v/>
      </c>
      <c r="CC20" s="31" t="str">
        <f t="shared" ref="CC20:CC35" si="19">IF(CJ20=1,"* Las actividades de usuarios en situación de discapacidad NO DEBEN superar el total. ","")</f>
        <v/>
      </c>
      <c r="CD20" s="31" t="str">
        <f t="shared" ref="CD20:CD35" si="20">IF(AND(AR20="",D20&lt;&gt;0),"* Recuerde que las Embarazadas deben ser incluídas en el ingreso por rango Etario (Digite CEROS si no tiene). ",IF(F20&lt;AR20,"* Las Embarazadas NO DEBEN ser mayor al total de mujeres. ",""))</f>
        <v/>
      </c>
      <c r="CE20" s="31" t="str">
        <f t="shared" ref="CE20:CE35" si="21">IF(AND(AS20="",D20&lt;&gt;0),"* No olvide digitar la columna Beneficiarios (Digite CEROS si no tiene). ",IF(D20&lt;AS20,"* El número de Beneficiarios NO DEBE ser mayor que el Total. ",""))</f>
        <v/>
      </c>
      <c r="CF20" s="31" t="str">
        <f t="shared" ref="CF20:CF35" si="22">IF(AND(AW20="",D20&lt;&gt;0),"* No olvide digitar la Población SENAME (Digite CEROS si no tiene). ",IF(D20&lt;AW20,"* La Población SENAME NO DEBE ser mayor al Total. ",""))</f>
        <v/>
      </c>
      <c r="CG20" s="31" t="str">
        <f t="shared" ref="CG20:CG35" si="23">IF(AND(AX20="",D20&lt;&gt;0),"* No olvide digitar la Población Migrante (Digite CEROS si no tiene). ",IF(D20&lt;AX20,"* La Población Migrante NO DEBE superar el Total. ",""))</f>
        <v/>
      </c>
      <c r="CH20" s="32">
        <f t="shared" ref="CH20:CH35" si="24">IF(AQ20&gt;(Y20+Z20),1,0)</f>
        <v>0</v>
      </c>
      <c r="CI20" s="32">
        <f t="shared" ref="CI20:CI35" si="25">IF(AT20&gt;(AK20+AL20),1,0)</f>
        <v>0</v>
      </c>
      <c r="CJ20" s="32">
        <f t="shared" ref="CJ20:CJ35" si="26">IF(D20&lt;AV20,1,0)</f>
        <v>0</v>
      </c>
      <c r="CK20" s="32">
        <f t="shared" ref="CK20:CK35" si="27">IF(AND(AR20="",D20&lt;&gt;0),1,IF(F20&lt;AR20,1,0))</f>
        <v>0</v>
      </c>
      <c r="CL20" s="32">
        <f t="shared" ref="CL20:CL35" si="28">IF(AND(AS20="",D20&lt;&gt;0),1,IF(D20&lt;AS20,1,0))</f>
        <v>0</v>
      </c>
      <c r="CM20" s="32">
        <f t="shared" ref="CM20:CM35" si="29">IF(AND(AW20="",D20&lt;&gt;0),1,IF(D20&lt;AW20,1,0))</f>
        <v>0</v>
      </c>
      <c r="CN20" s="32">
        <f t="shared" ref="CN20:CN35" si="30">IF(AND(AX20="",D20&lt;&gt;0),1,IF(D20&lt;AX20,1,0))</f>
        <v>0</v>
      </c>
    </row>
    <row r="21" spans="1:98" ht="16.350000000000001" customHeight="1" x14ac:dyDescent="0.2">
      <c r="A21" s="3618" t="s">
        <v>45</v>
      </c>
      <c r="B21" s="3619"/>
      <c r="C21" s="3620"/>
      <c r="D21" s="2279">
        <f t="shared" si="15"/>
        <v>0</v>
      </c>
      <c r="E21" s="2265">
        <f t="shared" ref="E21:F23" si="31">SUM(G21+I21+K21+M21+O21+Q21+S21+U21+W21+Y21+AA21+AC21+AE21+AG21+AI21+AK21+AM21+AO21)</f>
        <v>0</v>
      </c>
      <c r="F21" s="2266">
        <f t="shared" si="31"/>
        <v>0</v>
      </c>
      <c r="G21" s="2267"/>
      <c r="H21" s="2231"/>
      <c r="I21" s="2267"/>
      <c r="J21" s="2268"/>
      <c r="K21" s="2267"/>
      <c r="L21" s="2231"/>
      <c r="M21" s="2267"/>
      <c r="N21" s="2268"/>
      <c r="O21" s="2267"/>
      <c r="P21" s="2231"/>
      <c r="Q21" s="2267"/>
      <c r="R21" s="2231"/>
      <c r="S21" s="2267"/>
      <c r="T21" s="2231"/>
      <c r="U21" s="2267"/>
      <c r="V21" s="2231"/>
      <c r="W21" s="2230"/>
      <c r="X21" s="2283"/>
      <c r="Y21" s="2267"/>
      <c r="Z21" s="2231"/>
      <c r="AA21" s="2230"/>
      <c r="AB21" s="2283"/>
      <c r="AC21" s="2267"/>
      <c r="AD21" s="2231"/>
      <c r="AE21" s="2230"/>
      <c r="AF21" s="2283"/>
      <c r="AG21" s="2267"/>
      <c r="AH21" s="2231"/>
      <c r="AI21" s="2230"/>
      <c r="AJ21" s="2283"/>
      <c r="AK21" s="2267"/>
      <c r="AL21" s="2231"/>
      <c r="AM21" s="2230"/>
      <c r="AN21" s="2231"/>
      <c r="AO21" s="2230"/>
      <c r="AP21" s="2232"/>
      <c r="AQ21" s="2284"/>
      <c r="AR21" s="2268"/>
      <c r="AS21" s="2285"/>
      <c r="AT21" s="2285"/>
      <c r="AU21" s="2285"/>
      <c r="AV21" s="2285"/>
      <c r="AW21" s="2285"/>
      <c r="AX21" s="2285"/>
      <c r="AY21" s="671" t="str">
        <f t="shared" si="16"/>
        <v/>
      </c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4"/>
      <c r="BV21" s="4"/>
      <c r="BW21" s="4"/>
      <c r="BX21" s="71"/>
      <c r="BY21" s="71"/>
      <c r="BZ21" s="71"/>
      <c r="CA21" s="31" t="str">
        <f t="shared" si="17"/>
        <v/>
      </c>
      <c r="CB21" s="31" t="str">
        <f t="shared" si="18"/>
        <v/>
      </c>
      <c r="CC21" s="31" t="str">
        <f t="shared" si="19"/>
        <v/>
      </c>
      <c r="CD21" s="31" t="str">
        <f t="shared" si="20"/>
        <v/>
      </c>
      <c r="CE21" s="31" t="str">
        <f t="shared" si="21"/>
        <v/>
      </c>
      <c r="CF21" s="31" t="str">
        <f t="shared" si="22"/>
        <v/>
      </c>
      <c r="CG21" s="31" t="str">
        <f t="shared" si="23"/>
        <v/>
      </c>
      <c r="CH21" s="32">
        <f t="shared" si="24"/>
        <v>0</v>
      </c>
      <c r="CI21" s="32">
        <f t="shared" si="25"/>
        <v>0</v>
      </c>
      <c r="CJ21" s="32">
        <f t="shared" si="26"/>
        <v>0</v>
      </c>
      <c r="CK21" s="32">
        <f t="shared" si="27"/>
        <v>0</v>
      </c>
      <c r="CL21" s="32">
        <f t="shared" si="28"/>
        <v>0</v>
      </c>
      <c r="CM21" s="32">
        <f t="shared" si="29"/>
        <v>0</v>
      </c>
      <c r="CN21" s="32">
        <f t="shared" si="30"/>
        <v>0</v>
      </c>
      <c r="CO21" s="72"/>
      <c r="CP21" s="72"/>
      <c r="CQ21" s="72"/>
    </row>
    <row r="22" spans="1:98" ht="16.350000000000001" customHeight="1" x14ac:dyDescent="0.2">
      <c r="A22" s="3618" t="s">
        <v>46</v>
      </c>
      <c r="B22" s="3619"/>
      <c r="C22" s="3620"/>
      <c r="D22" s="2279">
        <f t="shared" si="15"/>
        <v>0</v>
      </c>
      <c r="E22" s="2265">
        <f t="shared" si="31"/>
        <v>0</v>
      </c>
      <c r="F22" s="2266">
        <f t="shared" si="31"/>
        <v>0</v>
      </c>
      <c r="G22" s="2267"/>
      <c r="H22" s="2231"/>
      <c r="I22" s="2267"/>
      <c r="J22" s="2268"/>
      <c r="K22" s="2267"/>
      <c r="L22" s="2231"/>
      <c r="M22" s="2267"/>
      <c r="N22" s="2268"/>
      <c r="O22" s="2267"/>
      <c r="P22" s="2231"/>
      <c r="Q22" s="2267"/>
      <c r="R22" s="2231"/>
      <c r="S22" s="2267"/>
      <c r="T22" s="2231"/>
      <c r="U22" s="2267"/>
      <c r="V22" s="2231"/>
      <c r="W22" s="2230"/>
      <c r="X22" s="2283"/>
      <c r="Y22" s="2267"/>
      <c r="Z22" s="2231"/>
      <c r="AA22" s="2230"/>
      <c r="AB22" s="2283"/>
      <c r="AC22" s="2267"/>
      <c r="AD22" s="2231"/>
      <c r="AE22" s="2230"/>
      <c r="AF22" s="2283"/>
      <c r="AG22" s="2267"/>
      <c r="AH22" s="2231"/>
      <c r="AI22" s="2230"/>
      <c r="AJ22" s="2283"/>
      <c r="AK22" s="2267"/>
      <c r="AL22" s="2231"/>
      <c r="AM22" s="2230"/>
      <c r="AN22" s="2231"/>
      <c r="AO22" s="2230"/>
      <c r="AP22" s="2232"/>
      <c r="AQ22" s="2284"/>
      <c r="AR22" s="2268"/>
      <c r="AS22" s="2285"/>
      <c r="AT22" s="2285"/>
      <c r="AU22" s="2285"/>
      <c r="AV22" s="2285"/>
      <c r="AW22" s="2285"/>
      <c r="AX22" s="2285"/>
      <c r="AY22" s="671" t="str">
        <f t="shared" si="16"/>
        <v/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4"/>
      <c r="BV22" s="4"/>
      <c r="BW22" s="4"/>
      <c r="CA22" s="31" t="str">
        <f t="shared" si="17"/>
        <v/>
      </c>
      <c r="CB22" s="31" t="str">
        <f t="shared" si="18"/>
        <v/>
      </c>
      <c r="CC22" s="31" t="str">
        <f t="shared" si="19"/>
        <v/>
      </c>
      <c r="CD22" s="31" t="str">
        <f t="shared" si="20"/>
        <v/>
      </c>
      <c r="CE22" s="31" t="str">
        <f t="shared" si="21"/>
        <v/>
      </c>
      <c r="CF22" s="31" t="str">
        <f t="shared" si="22"/>
        <v/>
      </c>
      <c r="CG22" s="31" t="str">
        <f t="shared" si="23"/>
        <v/>
      </c>
      <c r="CH22" s="32">
        <f t="shared" si="24"/>
        <v>0</v>
      </c>
      <c r="CI22" s="32">
        <f t="shared" si="25"/>
        <v>0</v>
      </c>
      <c r="CJ22" s="32">
        <f t="shared" si="26"/>
        <v>0</v>
      </c>
      <c r="CK22" s="32">
        <f t="shared" si="27"/>
        <v>0</v>
      </c>
      <c r="CL22" s="32">
        <f t="shared" si="28"/>
        <v>0</v>
      </c>
      <c r="CM22" s="32">
        <f t="shared" si="29"/>
        <v>0</v>
      </c>
      <c r="CN22" s="32">
        <f t="shared" si="30"/>
        <v>0</v>
      </c>
    </row>
    <row r="23" spans="1:98" ht="16.350000000000001" customHeight="1" x14ac:dyDescent="0.2">
      <c r="A23" s="3618" t="s">
        <v>47</v>
      </c>
      <c r="B23" s="3619"/>
      <c r="C23" s="3620"/>
      <c r="D23" s="2279">
        <f t="shared" si="15"/>
        <v>1</v>
      </c>
      <c r="E23" s="2265">
        <f t="shared" si="31"/>
        <v>0</v>
      </c>
      <c r="F23" s="2266">
        <f t="shared" si="31"/>
        <v>1</v>
      </c>
      <c r="G23" s="2267">
        <v>0</v>
      </c>
      <c r="H23" s="2231">
        <v>0</v>
      </c>
      <c r="I23" s="2267">
        <v>0</v>
      </c>
      <c r="J23" s="2268">
        <v>0</v>
      </c>
      <c r="K23" s="2267">
        <v>0</v>
      </c>
      <c r="L23" s="2231">
        <v>0</v>
      </c>
      <c r="M23" s="2267">
        <v>0</v>
      </c>
      <c r="N23" s="2268">
        <v>0</v>
      </c>
      <c r="O23" s="2267">
        <v>0</v>
      </c>
      <c r="P23" s="2231">
        <v>0</v>
      </c>
      <c r="Q23" s="2267">
        <v>0</v>
      </c>
      <c r="R23" s="2231">
        <v>0</v>
      </c>
      <c r="S23" s="2267">
        <v>0</v>
      </c>
      <c r="T23" s="2231">
        <v>0</v>
      </c>
      <c r="U23" s="2267">
        <v>0</v>
      </c>
      <c r="V23" s="2231">
        <v>0</v>
      </c>
      <c r="W23" s="2230">
        <v>0</v>
      </c>
      <c r="X23" s="2283">
        <v>0</v>
      </c>
      <c r="Y23" s="2267">
        <v>0</v>
      </c>
      <c r="Z23" s="2231">
        <v>0</v>
      </c>
      <c r="AA23" s="2230">
        <v>0</v>
      </c>
      <c r="AB23" s="2283">
        <v>0</v>
      </c>
      <c r="AC23" s="2267">
        <v>0</v>
      </c>
      <c r="AD23" s="2231">
        <v>1</v>
      </c>
      <c r="AE23" s="2230">
        <v>0</v>
      </c>
      <c r="AF23" s="2283">
        <v>0</v>
      </c>
      <c r="AG23" s="2267">
        <v>0</v>
      </c>
      <c r="AH23" s="2231">
        <v>0</v>
      </c>
      <c r="AI23" s="2230">
        <v>0</v>
      </c>
      <c r="AJ23" s="2283">
        <v>0</v>
      </c>
      <c r="AK23" s="2267">
        <v>0</v>
      </c>
      <c r="AL23" s="2231">
        <v>0</v>
      </c>
      <c r="AM23" s="2230">
        <v>0</v>
      </c>
      <c r="AN23" s="2231">
        <v>0</v>
      </c>
      <c r="AO23" s="2230">
        <v>0</v>
      </c>
      <c r="AP23" s="2232">
        <v>0</v>
      </c>
      <c r="AQ23" s="2284">
        <v>0</v>
      </c>
      <c r="AR23" s="2268">
        <v>0</v>
      </c>
      <c r="AS23" s="2285">
        <v>1</v>
      </c>
      <c r="AT23" s="2285">
        <v>0</v>
      </c>
      <c r="AU23" s="2285">
        <v>0</v>
      </c>
      <c r="AV23" s="2285">
        <v>0</v>
      </c>
      <c r="AW23" s="2285">
        <v>0</v>
      </c>
      <c r="AX23" s="2285">
        <v>0</v>
      </c>
      <c r="AY23" s="671" t="str">
        <f t="shared" si="16"/>
        <v/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4"/>
      <c r="BV23" s="4"/>
      <c r="BW23" s="4"/>
      <c r="CA23" s="31" t="str">
        <f t="shared" si="17"/>
        <v/>
      </c>
      <c r="CB23" s="31" t="str">
        <f t="shared" si="18"/>
        <v/>
      </c>
      <c r="CC23" s="31" t="str">
        <f t="shared" si="19"/>
        <v/>
      </c>
      <c r="CD23" s="31" t="str">
        <f t="shared" si="20"/>
        <v/>
      </c>
      <c r="CE23" s="31" t="str">
        <f t="shared" si="21"/>
        <v/>
      </c>
      <c r="CF23" s="31" t="str">
        <f t="shared" si="22"/>
        <v/>
      </c>
      <c r="CG23" s="31" t="str">
        <f t="shared" si="23"/>
        <v/>
      </c>
      <c r="CH23" s="32">
        <f t="shared" si="24"/>
        <v>0</v>
      </c>
      <c r="CI23" s="32">
        <f t="shared" si="25"/>
        <v>0</v>
      </c>
      <c r="CJ23" s="32">
        <f t="shared" si="26"/>
        <v>0</v>
      </c>
      <c r="CK23" s="32">
        <f t="shared" si="27"/>
        <v>0</v>
      </c>
      <c r="CL23" s="32">
        <f t="shared" si="28"/>
        <v>0</v>
      </c>
      <c r="CM23" s="32">
        <f t="shared" si="29"/>
        <v>0</v>
      </c>
      <c r="CN23" s="32">
        <f t="shared" si="30"/>
        <v>0</v>
      </c>
    </row>
    <row r="24" spans="1:98" ht="16.350000000000001" customHeight="1" x14ac:dyDescent="0.2">
      <c r="A24" s="3618" t="s">
        <v>48</v>
      </c>
      <c r="B24" s="3619"/>
      <c r="C24" s="3620"/>
      <c r="D24" s="2279">
        <f t="shared" si="15"/>
        <v>0</v>
      </c>
      <c r="E24" s="2265">
        <f t="shared" ref="E24:F31" si="32">SUM(G24+I24+K24+M24+O24+Q24+S24+U24+W24+Y24+AA24+AC24+AE24+AG24+AI24+AK24+AM24+AO24)</f>
        <v>0</v>
      </c>
      <c r="F24" s="2266">
        <f t="shared" si="32"/>
        <v>0</v>
      </c>
      <c r="G24" s="2267"/>
      <c r="H24" s="2231"/>
      <c r="I24" s="2267"/>
      <c r="J24" s="2268"/>
      <c r="K24" s="2267"/>
      <c r="L24" s="2231"/>
      <c r="M24" s="2267"/>
      <c r="N24" s="2268"/>
      <c r="O24" s="2267"/>
      <c r="P24" s="2231"/>
      <c r="Q24" s="2267"/>
      <c r="R24" s="2231"/>
      <c r="S24" s="2267"/>
      <c r="T24" s="2231"/>
      <c r="U24" s="2267"/>
      <c r="V24" s="2231"/>
      <c r="W24" s="2230"/>
      <c r="X24" s="2283"/>
      <c r="Y24" s="2267"/>
      <c r="Z24" s="2231"/>
      <c r="AA24" s="2230"/>
      <c r="AB24" s="2283"/>
      <c r="AC24" s="2267"/>
      <c r="AD24" s="2231"/>
      <c r="AE24" s="2230"/>
      <c r="AF24" s="2283"/>
      <c r="AG24" s="2267"/>
      <c r="AH24" s="2231"/>
      <c r="AI24" s="2230"/>
      <c r="AJ24" s="2283"/>
      <c r="AK24" s="2267"/>
      <c r="AL24" s="2231"/>
      <c r="AM24" s="2230"/>
      <c r="AN24" s="2231"/>
      <c r="AO24" s="2230"/>
      <c r="AP24" s="2232"/>
      <c r="AQ24" s="2284"/>
      <c r="AR24" s="2268"/>
      <c r="AS24" s="2285"/>
      <c r="AT24" s="2285"/>
      <c r="AU24" s="2285"/>
      <c r="AV24" s="2285"/>
      <c r="AW24" s="2285"/>
      <c r="AX24" s="2285"/>
      <c r="AY24" s="671" t="str">
        <f t="shared" si="16"/>
        <v/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4"/>
      <c r="BV24" s="4"/>
      <c r="BW24" s="4"/>
      <c r="CA24" s="31" t="str">
        <f t="shared" si="17"/>
        <v/>
      </c>
      <c r="CB24" s="31" t="str">
        <f t="shared" si="18"/>
        <v/>
      </c>
      <c r="CC24" s="31" t="str">
        <f t="shared" si="19"/>
        <v/>
      </c>
      <c r="CD24" s="31" t="str">
        <f t="shared" si="20"/>
        <v/>
      </c>
      <c r="CE24" s="31" t="str">
        <f t="shared" si="21"/>
        <v/>
      </c>
      <c r="CF24" s="31" t="str">
        <f t="shared" si="22"/>
        <v/>
      </c>
      <c r="CG24" s="31" t="str">
        <f t="shared" si="23"/>
        <v/>
      </c>
      <c r="CH24" s="32">
        <f t="shared" si="24"/>
        <v>0</v>
      </c>
      <c r="CI24" s="32">
        <f t="shared" si="25"/>
        <v>0</v>
      </c>
      <c r="CJ24" s="32">
        <f t="shared" si="26"/>
        <v>0</v>
      </c>
      <c r="CK24" s="32">
        <f t="shared" si="27"/>
        <v>0</v>
      </c>
      <c r="CL24" s="32">
        <f t="shared" si="28"/>
        <v>0</v>
      </c>
      <c r="CM24" s="32">
        <f t="shared" si="29"/>
        <v>0</v>
      </c>
      <c r="CN24" s="32">
        <f t="shared" si="30"/>
        <v>0</v>
      </c>
    </row>
    <row r="25" spans="1:98" ht="16.350000000000001" customHeight="1" x14ac:dyDescent="0.2">
      <c r="A25" s="3618" t="s">
        <v>49</v>
      </c>
      <c r="B25" s="3619"/>
      <c r="C25" s="3620"/>
      <c r="D25" s="2279">
        <f t="shared" si="15"/>
        <v>0</v>
      </c>
      <c r="E25" s="2265">
        <f t="shared" si="32"/>
        <v>0</v>
      </c>
      <c r="F25" s="2266">
        <f t="shared" si="32"/>
        <v>0</v>
      </c>
      <c r="G25" s="2267"/>
      <c r="H25" s="2231"/>
      <c r="I25" s="2267"/>
      <c r="J25" s="2268"/>
      <c r="K25" s="2267"/>
      <c r="L25" s="2231"/>
      <c r="M25" s="2267"/>
      <c r="N25" s="2268"/>
      <c r="O25" s="2267"/>
      <c r="P25" s="2231"/>
      <c r="Q25" s="2267"/>
      <c r="R25" s="2231"/>
      <c r="S25" s="2267"/>
      <c r="T25" s="2231"/>
      <c r="U25" s="2267"/>
      <c r="V25" s="2231"/>
      <c r="W25" s="2230"/>
      <c r="X25" s="2283"/>
      <c r="Y25" s="2267"/>
      <c r="Z25" s="2231"/>
      <c r="AA25" s="2230"/>
      <c r="AB25" s="2283"/>
      <c r="AC25" s="2267"/>
      <c r="AD25" s="2231"/>
      <c r="AE25" s="2230"/>
      <c r="AF25" s="2283"/>
      <c r="AG25" s="2267"/>
      <c r="AH25" s="2231"/>
      <c r="AI25" s="2230"/>
      <c r="AJ25" s="2283"/>
      <c r="AK25" s="2267"/>
      <c r="AL25" s="2231"/>
      <c r="AM25" s="2230"/>
      <c r="AN25" s="2231"/>
      <c r="AO25" s="2230"/>
      <c r="AP25" s="2232"/>
      <c r="AQ25" s="2284"/>
      <c r="AR25" s="2268"/>
      <c r="AS25" s="2285"/>
      <c r="AT25" s="2285"/>
      <c r="AU25" s="2285"/>
      <c r="AV25" s="2285"/>
      <c r="AW25" s="2285"/>
      <c r="AX25" s="2285"/>
      <c r="AY25" s="671" t="str">
        <f t="shared" si="16"/>
        <v/>
      </c>
      <c r="BU25" s="3"/>
      <c r="BV25" s="3"/>
      <c r="BW25" s="3"/>
      <c r="CA25" s="31" t="str">
        <f t="shared" si="17"/>
        <v/>
      </c>
      <c r="CB25" s="31" t="str">
        <f t="shared" si="18"/>
        <v/>
      </c>
      <c r="CC25" s="31" t="str">
        <f t="shared" si="19"/>
        <v/>
      </c>
      <c r="CD25" s="31" t="str">
        <f t="shared" si="20"/>
        <v/>
      </c>
      <c r="CE25" s="31" t="str">
        <f t="shared" si="21"/>
        <v/>
      </c>
      <c r="CF25" s="31" t="str">
        <f t="shared" si="22"/>
        <v/>
      </c>
      <c r="CG25" s="31" t="str">
        <f t="shared" si="23"/>
        <v/>
      </c>
      <c r="CH25" s="32">
        <f t="shared" si="24"/>
        <v>0</v>
      </c>
      <c r="CI25" s="32">
        <f t="shared" si="25"/>
        <v>0</v>
      </c>
      <c r="CJ25" s="32">
        <f t="shared" si="26"/>
        <v>0</v>
      </c>
      <c r="CK25" s="32">
        <f t="shared" si="27"/>
        <v>0</v>
      </c>
      <c r="CL25" s="32">
        <f t="shared" si="28"/>
        <v>0</v>
      </c>
      <c r="CM25" s="32">
        <f t="shared" si="29"/>
        <v>0</v>
      </c>
      <c r="CN25" s="32">
        <f t="shared" si="30"/>
        <v>0</v>
      </c>
    </row>
    <row r="26" spans="1:98" ht="16.350000000000001" customHeight="1" x14ac:dyDescent="0.2">
      <c r="A26" s="3618" t="s">
        <v>50</v>
      </c>
      <c r="B26" s="3619"/>
      <c r="C26" s="3620"/>
      <c r="D26" s="2286">
        <f t="shared" si="15"/>
        <v>1</v>
      </c>
      <c r="E26" s="2265">
        <f t="shared" si="32"/>
        <v>1</v>
      </c>
      <c r="F26" s="2266">
        <f t="shared" si="32"/>
        <v>0</v>
      </c>
      <c r="G26" s="2267">
        <v>0</v>
      </c>
      <c r="H26" s="2231">
        <v>0</v>
      </c>
      <c r="I26" s="2267">
        <v>0</v>
      </c>
      <c r="J26" s="2268">
        <v>0</v>
      </c>
      <c r="K26" s="2267">
        <v>0</v>
      </c>
      <c r="L26" s="2231">
        <v>0</v>
      </c>
      <c r="M26" s="2267">
        <v>0</v>
      </c>
      <c r="N26" s="2268">
        <v>0</v>
      </c>
      <c r="O26" s="2267">
        <v>0</v>
      </c>
      <c r="P26" s="2231">
        <v>0</v>
      </c>
      <c r="Q26" s="2267">
        <v>0</v>
      </c>
      <c r="R26" s="2231">
        <v>0</v>
      </c>
      <c r="S26" s="2267">
        <v>0</v>
      </c>
      <c r="T26" s="2231">
        <v>0</v>
      </c>
      <c r="U26" s="2267">
        <v>0</v>
      </c>
      <c r="V26" s="2231">
        <v>0</v>
      </c>
      <c r="W26" s="2230">
        <v>0</v>
      </c>
      <c r="X26" s="2283">
        <v>0</v>
      </c>
      <c r="Y26" s="2267">
        <v>0</v>
      </c>
      <c r="Z26" s="2231">
        <v>0</v>
      </c>
      <c r="AA26" s="2230">
        <v>1</v>
      </c>
      <c r="AB26" s="2283">
        <v>0</v>
      </c>
      <c r="AC26" s="2267">
        <v>0</v>
      </c>
      <c r="AD26" s="2231">
        <v>0</v>
      </c>
      <c r="AE26" s="2230">
        <v>0</v>
      </c>
      <c r="AF26" s="2283">
        <v>0</v>
      </c>
      <c r="AG26" s="2267">
        <v>0</v>
      </c>
      <c r="AH26" s="2231">
        <v>0</v>
      </c>
      <c r="AI26" s="2230">
        <v>0</v>
      </c>
      <c r="AJ26" s="2283">
        <v>0</v>
      </c>
      <c r="AK26" s="2267">
        <v>0</v>
      </c>
      <c r="AL26" s="2231">
        <v>0</v>
      </c>
      <c r="AM26" s="2230">
        <v>0</v>
      </c>
      <c r="AN26" s="2231">
        <v>0</v>
      </c>
      <c r="AO26" s="2230">
        <v>0</v>
      </c>
      <c r="AP26" s="2232">
        <v>0</v>
      </c>
      <c r="AQ26" s="2284">
        <v>0</v>
      </c>
      <c r="AR26" s="2268">
        <v>0</v>
      </c>
      <c r="AS26" s="2285">
        <v>1</v>
      </c>
      <c r="AT26" s="2284">
        <v>0</v>
      </c>
      <c r="AU26" s="2284"/>
      <c r="AV26" s="2284">
        <v>0</v>
      </c>
      <c r="AW26" s="2284">
        <v>0</v>
      </c>
      <c r="AX26" s="2284">
        <v>0</v>
      </c>
      <c r="AY26" s="671" t="str">
        <f t="shared" si="16"/>
        <v/>
      </c>
      <c r="BU26" s="3"/>
      <c r="BV26" s="3"/>
      <c r="BW26" s="3"/>
      <c r="CA26" s="31" t="str">
        <f t="shared" si="17"/>
        <v/>
      </c>
      <c r="CB26" s="31" t="str">
        <f t="shared" si="18"/>
        <v/>
      </c>
      <c r="CC26" s="31" t="str">
        <f t="shared" si="19"/>
        <v/>
      </c>
      <c r="CD26" s="31" t="str">
        <f t="shared" si="20"/>
        <v/>
      </c>
      <c r="CE26" s="31" t="str">
        <f t="shared" si="21"/>
        <v/>
      </c>
      <c r="CF26" s="31" t="str">
        <f t="shared" si="22"/>
        <v/>
      </c>
      <c r="CG26" s="31" t="str">
        <f t="shared" si="23"/>
        <v/>
      </c>
      <c r="CH26" s="32">
        <f t="shared" si="24"/>
        <v>0</v>
      </c>
      <c r="CI26" s="32">
        <f t="shared" si="25"/>
        <v>0</v>
      </c>
      <c r="CJ26" s="32">
        <f t="shared" si="26"/>
        <v>0</v>
      </c>
      <c r="CK26" s="32">
        <f t="shared" si="27"/>
        <v>0</v>
      </c>
      <c r="CL26" s="32">
        <f t="shared" si="28"/>
        <v>0</v>
      </c>
      <c r="CM26" s="32">
        <f t="shared" si="29"/>
        <v>0</v>
      </c>
      <c r="CN26" s="32">
        <f t="shared" si="30"/>
        <v>0</v>
      </c>
    </row>
    <row r="27" spans="1:98" ht="16.350000000000001" customHeight="1" x14ac:dyDescent="0.2">
      <c r="A27" s="3618" t="s">
        <v>51</v>
      </c>
      <c r="B27" s="3619"/>
      <c r="C27" s="3620"/>
      <c r="D27" s="2286">
        <f t="shared" si="15"/>
        <v>0</v>
      </c>
      <c r="E27" s="2265">
        <f t="shared" si="32"/>
        <v>0</v>
      </c>
      <c r="F27" s="2266">
        <f t="shared" si="32"/>
        <v>0</v>
      </c>
      <c r="G27" s="2267"/>
      <c r="H27" s="2231"/>
      <c r="I27" s="2267"/>
      <c r="J27" s="2268"/>
      <c r="K27" s="2267"/>
      <c r="L27" s="2231"/>
      <c r="M27" s="2267"/>
      <c r="N27" s="2268"/>
      <c r="O27" s="2267"/>
      <c r="P27" s="2231"/>
      <c r="Q27" s="2267"/>
      <c r="R27" s="2231"/>
      <c r="S27" s="2267"/>
      <c r="T27" s="2231"/>
      <c r="U27" s="2267"/>
      <c r="V27" s="2231"/>
      <c r="W27" s="2230"/>
      <c r="X27" s="2283"/>
      <c r="Y27" s="2267"/>
      <c r="Z27" s="2231"/>
      <c r="AA27" s="2230"/>
      <c r="AB27" s="2283"/>
      <c r="AC27" s="2267"/>
      <c r="AD27" s="2231"/>
      <c r="AE27" s="2230"/>
      <c r="AF27" s="2283"/>
      <c r="AG27" s="2267"/>
      <c r="AH27" s="2231"/>
      <c r="AI27" s="2230"/>
      <c r="AJ27" s="2283"/>
      <c r="AK27" s="2267"/>
      <c r="AL27" s="2231"/>
      <c r="AM27" s="2230"/>
      <c r="AN27" s="2231"/>
      <c r="AO27" s="2230"/>
      <c r="AP27" s="2232"/>
      <c r="AQ27" s="2284"/>
      <c r="AR27" s="2268"/>
      <c r="AS27" s="2285"/>
      <c r="AT27" s="2285"/>
      <c r="AU27" s="2285"/>
      <c r="AV27" s="2285"/>
      <c r="AW27" s="2285"/>
      <c r="AX27" s="2285"/>
      <c r="AY27" s="671" t="str">
        <f t="shared" si="16"/>
        <v/>
      </c>
      <c r="BU27" s="3"/>
      <c r="BV27" s="3"/>
      <c r="BW27" s="3"/>
      <c r="CA27" s="31" t="str">
        <f t="shared" si="17"/>
        <v/>
      </c>
      <c r="CB27" s="31" t="str">
        <f t="shared" si="18"/>
        <v/>
      </c>
      <c r="CC27" s="31" t="str">
        <f t="shared" si="19"/>
        <v/>
      </c>
      <c r="CD27" s="31" t="str">
        <f t="shared" si="20"/>
        <v/>
      </c>
      <c r="CE27" s="31" t="str">
        <f t="shared" si="21"/>
        <v/>
      </c>
      <c r="CF27" s="31" t="str">
        <f t="shared" si="22"/>
        <v/>
      </c>
      <c r="CG27" s="31" t="str">
        <f t="shared" si="23"/>
        <v/>
      </c>
      <c r="CH27" s="32">
        <f t="shared" si="24"/>
        <v>0</v>
      </c>
      <c r="CI27" s="32">
        <f t="shared" si="25"/>
        <v>0</v>
      </c>
      <c r="CJ27" s="32">
        <f t="shared" si="26"/>
        <v>0</v>
      </c>
      <c r="CK27" s="32">
        <f t="shared" si="27"/>
        <v>0</v>
      </c>
      <c r="CL27" s="32">
        <f t="shared" si="28"/>
        <v>0</v>
      </c>
      <c r="CM27" s="32">
        <f t="shared" si="29"/>
        <v>0</v>
      </c>
      <c r="CN27" s="32">
        <f t="shared" si="30"/>
        <v>0</v>
      </c>
    </row>
    <row r="28" spans="1:98" s="2765" customFormat="1" ht="16.350000000000001" customHeight="1" x14ac:dyDescent="0.2">
      <c r="A28" s="3618" t="s">
        <v>52</v>
      </c>
      <c r="B28" s="3619"/>
      <c r="C28" s="3620"/>
      <c r="D28" s="2279">
        <f>SUM(E28+F28)</f>
        <v>0</v>
      </c>
      <c r="E28" s="2265">
        <f t="shared" si="32"/>
        <v>0</v>
      </c>
      <c r="F28" s="2266">
        <f t="shared" si="32"/>
        <v>0</v>
      </c>
      <c r="G28" s="2267"/>
      <c r="H28" s="2231"/>
      <c r="I28" s="2267"/>
      <c r="J28" s="2268"/>
      <c r="K28" s="2267"/>
      <c r="L28" s="2231"/>
      <c r="M28" s="2267"/>
      <c r="N28" s="2268"/>
      <c r="O28" s="2267"/>
      <c r="P28" s="2231"/>
      <c r="Q28" s="2267"/>
      <c r="R28" s="2231"/>
      <c r="S28" s="2267"/>
      <c r="T28" s="2231"/>
      <c r="U28" s="2267"/>
      <c r="V28" s="2231"/>
      <c r="W28" s="2230"/>
      <c r="X28" s="2283"/>
      <c r="Y28" s="2267"/>
      <c r="Z28" s="2231"/>
      <c r="AA28" s="2230"/>
      <c r="AB28" s="2283"/>
      <c r="AC28" s="2267"/>
      <c r="AD28" s="2231"/>
      <c r="AE28" s="2230"/>
      <c r="AF28" s="2283"/>
      <c r="AG28" s="2267"/>
      <c r="AH28" s="2231"/>
      <c r="AI28" s="2230"/>
      <c r="AJ28" s="2283"/>
      <c r="AK28" s="2267"/>
      <c r="AL28" s="2231"/>
      <c r="AM28" s="2230"/>
      <c r="AN28" s="2231"/>
      <c r="AO28" s="2230"/>
      <c r="AP28" s="2232"/>
      <c r="AQ28" s="2284"/>
      <c r="AR28" s="2268"/>
      <c r="AS28" s="2285"/>
      <c r="AT28" s="2284"/>
      <c r="AU28" s="2284"/>
      <c r="AV28" s="2284"/>
      <c r="AW28" s="2284"/>
      <c r="AX28" s="2284"/>
      <c r="AY28" s="671" t="str">
        <f t="shared" si="16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451"/>
      <c r="CA28" s="31" t="str">
        <f t="shared" si="17"/>
        <v/>
      </c>
      <c r="CB28" s="31" t="str">
        <f t="shared" si="18"/>
        <v/>
      </c>
      <c r="CC28" s="31" t="str">
        <f t="shared" si="19"/>
        <v/>
      </c>
      <c r="CD28" s="31" t="str">
        <f t="shared" si="20"/>
        <v/>
      </c>
      <c r="CE28" s="31" t="str">
        <f t="shared" si="21"/>
        <v/>
      </c>
      <c r="CF28" s="31" t="str">
        <f t="shared" si="22"/>
        <v/>
      </c>
      <c r="CG28" s="31" t="str">
        <f t="shared" si="23"/>
        <v/>
      </c>
      <c r="CH28" s="32">
        <f t="shared" si="24"/>
        <v>0</v>
      </c>
      <c r="CI28" s="32">
        <f t="shared" si="25"/>
        <v>0</v>
      </c>
      <c r="CJ28" s="32">
        <f t="shared" si="26"/>
        <v>0</v>
      </c>
      <c r="CK28" s="32">
        <f t="shared" si="27"/>
        <v>0</v>
      </c>
      <c r="CL28" s="32">
        <f t="shared" si="28"/>
        <v>0</v>
      </c>
      <c r="CM28" s="32">
        <f t="shared" si="29"/>
        <v>0</v>
      </c>
      <c r="CN28" s="32">
        <f t="shared" si="30"/>
        <v>0</v>
      </c>
      <c r="CO28" s="5"/>
      <c r="CP28" s="5"/>
      <c r="CQ28" s="5"/>
      <c r="CR28" s="5"/>
      <c r="CS28" s="5"/>
      <c r="CT28" s="5"/>
    </row>
    <row r="29" spans="1:98" ht="16.350000000000001" customHeight="1" x14ac:dyDescent="0.2">
      <c r="A29" s="3618" t="s">
        <v>53</v>
      </c>
      <c r="B29" s="3619"/>
      <c r="C29" s="3620"/>
      <c r="D29" s="2279">
        <f t="shared" si="15"/>
        <v>0</v>
      </c>
      <c r="E29" s="2265">
        <f t="shared" si="32"/>
        <v>0</v>
      </c>
      <c r="F29" s="2266">
        <f t="shared" si="32"/>
        <v>0</v>
      </c>
      <c r="G29" s="2267"/>
      <c r="H29" s="2231"/>
      <c r="I29" s="2267"/>
      <c r="J29" s="2268"/>
      <c r="K29" s="2267"/>
      <c r="L29" s="2231"/>
      <c r="M29" s="2267"/>
      <c r="N29" s="2268"/>
      <c r="O29" s="2267"/>
      <c r="P29" s="2231"/>
      <c r="Q29" s="2267"/>
      <c r="R29" s="2231"/>
      <c r="S29" s="2267"/>
      <c r="T29" s="2231"/>
      <c r="U29" s="2267"/>
      <c r="V29" s="2231"/>
      <c r="W29" s="2230"/>
      <c r="X29" s="2283"/>
      <c r="Y29" s="2267"/>
      <c r="Z29" s="2231"/>
      <c r="AA29" s="2230"/>
      <c r="AB29" s="2283"/>
      <c r="AC29" s="2267"/>
      <c r="AD29" s="2231"/>
      <c r="AE29" s="2230"/>
      <c r="AF29" s="2283"/>
      <c r="AG29" s="2267"/>
      <c r="AH29" s="2231"/>
      <c r="AI29" s="2230"/>
      <c r="AJ29" s="2283"/>
      <c r="AK29" s="2267"/>
      <c r="AL29" s="2231"/>
      <c r="AM29" s="2230"/>
      <c r="AN29" s="2231"/>
      <c r="AO29" s="2230"/>
      <c r="AP29" s="2232"/>
      <c r="AQ29" s="2284"/>
      <c r="AR29" s="2268"/>
      <c r="AS29" s="2285"/>
      <c r="AT29" s="2284"/>
      <c r="AU29" s="2284"/>
      <c r="AV29" s="2284"/>
      <c r="AW29" s="2284"/>
      <c r="AX29" s="2284"/>
      <c r="AY29" s="671" t="str">
        <f t="shared" si="16"/>
        <v/>
      </c>
      <c r="BU29" s="3"/>
      <c r="BV29" s="3"/>
      <c r="BW29" s="3"/>
      <c r="CA29" s="31" t="str">
        <f t="shared" si="17"/>
        <v/>
      </c>
      <c r="CB29" s="31" t="str">
        <f t="shared" si="18"/>
        <v/>
      </c>
      <c r="CC29" s="31" t="str">
        <f t="shared" si="19"/>
        <v/>
      </c>
      <c r="CD29" s="31" t="str">
        <f t="shared" si="20"/>
        <v/>
      </c>
      <c r="CE29" s="31" t="str">
        <f t="shared" si="21"/>
        <v/>
      </c>
      <c r="CF29" s="31" t="str">
        <f t="shared" si="22"/>
        <v/>
      </c>
      <c r="CG29" s="31" t="str">
        <f t="shared" si="23"/>
        <v/>
      </c>
      <c r="CH29" s="32">
        <f t="shared" si="24"/>
        <v>0</v>
      </c>
      <c r="CI29" s="32">
        <f t="shared" si="25"/>
        <v>0</v>
      </c>
      <c r="CJ29" s="32">
        <f t="shared" si="26"/>
        <v>0</v>
      </c>
      <c r="CK29" s="32">
        <f t="shared" si="27"/>
        <v>0</v>
      </c>
      <c r="CL29" s="32">
        <f t="shared" si="28"/>
        <v>0</v>
      </c>
      <c r="CM29" s="32">
        <f t="shared" si="29"/>
        <v>0</v>
      </c>
      <c r="CN29" s="32">
        <f t="shared" si="30"/>
        <v>0</v>
      </c>
    </row>
    <row r="30" spans="1:98" ht="16.350000000000001" customHeight="1" x14ac:dyDescent="0.2">
      <c r="A30" s="3618" t="s">
        <v>54</v>
      </c>
      <c r="B30" s="3619"/>
      <c r="C30" s="3620"/>
      <c r="D30" s="2279">
        <f t="shared" si="15"/>
        <v>0</v>
      </c>
      <c r="E30" s="2265">
        <f t="shared" si="32"/>
        <v>0</v>
      </c>
      <c r="F30" s="2266">
        <f t="shared" si="32"/>
        <v>0</v>
      </c>
      <c r="G30" s="2267"/>
      <c r="H30" s="2231"/>
      <c r="I30" s="2267"/>
      <c r="J30" s="2268"/>
      <c r="K30" s="2267"/>
      <c r="L30" s="2231"/>
      <c r="M30" s="2267"/>
      <c r="N30" s="2268"/>
      <c r="O30" s="2267"/>
      <c r="P30" s="2231"/>
      <c r="Q30" s="2267"/>
      <c r="R30" s="2231"/>
      <c r="S30" s="2267"/>
      <c r="T30" s="2231"/>
      <c r="U30" s="2267"/>
      <c r="V30" s="2231"/>
      <c r="W30" s="2230"/>
      <c r="X30" s="2283"/>
      <c r="Y30" s="2267"/>
      <c r="Z30" s="2231"/>
      <c r="AA30" s="2230"/>
      <c r="AB30" s="2283"/>
      <c r="AC30" s="2267"/>
      <c r="AD30" s="2231"/>
      <c r="AE30" s="2230"/>
      <c r="AF30" s="2283"/>
      <c r="AG30" s="2267"/>
      <c r="AH30" s="2231"/>
      <c r="AI30" s="2230"/>
      <c r="AJ30" s="2283"/>
      <c r="AK30" s="2267"/>
      <c r="AL30" s="2231"/>
      <c r="AM30" s="2230"/>
      <c r="AN30" s="2231"/>
      <c r="AO30" s="2230"/>
      <c r="AP30" s="2232"/>
      <c r="AQ30" s="2284"/>
      <c r="AR30" s="2268"/>
      <c r="AS30" s="2285"/>
      <c r="AT30" s="2284"/>
      <c r="AU30" s="2284"/>
      <c r="AV30" s="2284"/>
      <c r="AW30" s="2284"/>
      <c r="AX30" s="2284"/>
      <c r="AY30" s="671" t="str">
        <f t="shared" si="16"/>
        <v/>
      </c>
      <c r="BU30" s="3"/>
      <c r="BV30" s="3"/>
      <c r="BW30" s="3"/>
      <c r="CA30" s="31" t="str">
        <f t="shared" si="17"/>
        <v/>
      </c>
      <c r="CB30" s="31" t="str">
        <f t="shared" si="18"/>
        <v/>
      </c>
      <c r="CC30" s="31" t="str">
        <f t="shared" si="19"/>
        <v/>
      </c>
      <c r="CD30" s="31" t="str">
        <f t="shared" si="20"/>
        <v/>
      </c>
      <c r="CE30" s="31" t="str">
        <f t="shared" si="21"/>
        <v/>
      </c>
      <c r="CF30" s="31" t="str">
        <f t="shared" si="22"/>
        <v/>
      </c>
      <c r="CG30" s="31" t="str">
        <f t="shared" si="23"/>
        <v/>
      </c>
      <c r="CH30" s="32">
        <f t="shared" si="24"/>
        <v>0</v>
      </c>
      <c r="CI30" s="32">
        <f t="shared" si="25"/>
        <v>0</v>
      </c>
      <c r="CJ30" s="32">
        <f t="shared" si="26"/>
        <v>0</v>
      </c>
      <c r="CK30" s="32">
        <f t="shared" si="27"/>
        <v>0</v>
      </c>
      <c r="CL30" s="32">
        <f t="shared" si="28"/>
        <v>0</v>
      </c>
      <c r="CM30" s="32">
        <f t="shared" si="29"/>
        <v>0</v>
      </c>
      <c r="CN30" s="32">
        <f t="shared" si="30"/>
        <v>0</v>
      </c>
    </row>
    <row r="31" spans="1:98" ht="16.350000000000001" customHeight="1" x14ac:dyDescent="0.2">
      <c r="A31" s="3618" t="s">
        <v>55</v>
      </c>
      <c r="B31" s="3619"/>
      <c r="C31" s="3620"/>
      <c r="D31" s="2279">
        <f t="shared" si="15"/>
        <v>76</v>
      </c>
      <c r="E31" s="2265">
        <f t="shared" si="32"/>
        <v>32</v>
      </c>
      <c r="F31" s="2266">
        <f t="shared" si="32"/>
        <v>44</v>
      </c>
      <c r="G31" s="2267">
        <v>0</v>
      </c>
      <c r="H31" s="2231">
        <v>0</v>
      </c>
      <c r="I31" s="2267">
        <v>0</v>
      </c>
      <c r="J31" s="2268">
        <v>0</v>
      </c>
      <c r="K31" s="2267">
        <v>0</v>
      </c>
      <c r="L31" s="2231">
        <v>0</v>
      </c>
      <c r="M31" s="2267">
        <v>2</v>
      </c>
      <c r="N31" s="2268">
        <v>0</v>
      </c>
      <c r="O31" s="2267">
        <v>1</v>
      </c>
      <c r="P31" s="2231">
        <v>0</v>
      </c>
      <c r="Q31" s="2267">
        <v>1</v>
      </c>
      <c r="R31" s="2231">
        <v>0</v>
      </c>
      <c r="S31" s="2267">
        <v>9</v>
      </c>
      <c r="T31" s="2231">
        <v>3</v>
      </c>
      <c r="U31" s="2267">
        <v>2</v>
      </c>
      <c r="V31" s="2231">
        <v>5</v>
      </c>
      <c r="W31" s="2230">
        <v>4</v>
      </c>
      <c r="X31" s="2283">
        <v>1</v>
      </c>
      <c r="Y31" s="2267">
        <v>2</v>
      </c>
      <c r="Z31" s="2231">
        <v>8</v>
      </c>
      <c r="AA31" s="2230">
        <v>2</v>
      </c>
      <c r="AB31" s="2283">
        <v>3</v>
      </c>
      <c r="AC31" s="2267">
        <v>2</v>
      </c>
      <c r="AD31" s="2231">
        <v>0</v>
      </c>
      <c r="AE31" s="2230">
        <v>1</v>
      </c>
      <c r="AF31" s="2283">
        <v>1</v>
      </c>
      <c r="AG31" s="2267">
        <v>1</v>
      </c>
      <c r="AH31" s="2231">
        <v>5</v>
      </c>
      <c r="AI31" s="2230">
        <v>2</v>
      </c>
      <c r="AJ31" s="2283">
        <v>6</v>
      </c>
      <c r="AK31" s="2267">
        <v>0</v>
      </c>
      <c r="AL31" s="2231">
        <v>3</v>
      </c>
      <c r="AM31" s="2230">
        <v>0</v>
      </c>
      <c r="AN31" s="2231">
        <v>3</v>
      </c>
      <c r="AO31" s="2230">
        <v>3</v>
      </c>
      <c r="AP31" s="2232">
        <v>6</v>
      </c>
      <c r="AQ31" s="2284">
        <v>0</v>
      </c>
      <c r="AR31" s="2268">
        <v>0</v>
      </c>
      <c r="AS31" s="2285">
        <v>76</v>
      </c>
      <c r="AT31" s="2284">
        <v>0</v>
      </c>
      <c r="AU31" s="2284"/>
      <c r="AV31" s="2284">
        <v>0</v>
      </c>
      <c r="AW31" s="2284">
        <v>0</v>
      </c>
      <c r="AX31" s="2284">
        <v>0</v>
      </c>
      <c r="AY31" s="671" t="str">
        <f t="shared" si="16"/>
        <v/>
      </c>
      <c r="BU31" s="3"/>
      <c r="BV31" s="3"/>
      <c r="BW31" s="3"/>
      <c r="CA31" s="31" t="str">
        <f t="shared" si="17"/>
        <v/>
      </c>
      <c r="CB31" s="31" t="str">
        <f t="shared" si="18"/>
        <v/>
      </c>
      <c r="CC31" s="31" t="str">
        <f t="shared" si="19"/>
        <v/>
      </c>
      <c r="CD31" s="31" t="str">
        <f t="shared" si="20"/>
        <v/>
      </c>
      <c r="CE31" s="31" t="str">
        <f t="shared" si="21"/>
        <v/>
      </c>
      <c r="CF31" s="31" t="str">
        <f t="shared" si="22"/>
        <v/>
      </c>
      <c r="CG31" s="31" t="str">
        <f t="shared" si="23"/>
        <v/>
      </c>
      <c r="CH31" s="32">
        <f t="shared" si="24"/>
        <v>0</v>
      </c>
      <c r="CI31" s="32">
        <f t="shared" si="25"/>
        <v>0</v>
      </c>
      <c r="CJ31" s="32">
        <f t="shared" si="26"/>
        <v>0</v>
      </c>
      <c r="CK31" s="32">
        <f t="shared" si="27"/>
        <v>0</v>
      </c>
      <c r="CL31" s="32">
        <f t="shared" si="28"/>
        <v>0</v>
      </c>
      <c r="CM31" s="32">
        <f t="shared" si="29"/>
        <v>0</v>
      </c>
      <c r="CN31" s="32">
        <f t="shared" si="30"/>
        <v>0</v>
      </c>
    </row>
    <row r="32" spans="1:98" ht="16.350000000000001" customHeight="1" x14ac:dyDescent="0.2">
      <c r="A32" s="3618" t="s">
        <v>56</v>
      </c>
      <c r="B32" s="3619"/>
      <c r="C32" s="3620"/>
      <c r="D32" s="2279">
        <f t="shared" si="15"/>
        <v>0</v>
      </c>
      <c r="E32" s="2265">
        <f>SUM(U32+W32+Y32+AA32+AC32+AE32+AG32+AI32+AK32+AM32+AO32)</f>
        <v>0</v>
      </c>
      <c r="F32" s="2266">
        <f>SUM(V32+X32+Z32+AB32+AD32+AF32+AH32+AJ32+AL32+AN32+AP32)</f>
        <v>0</v>
      </c>
      <c r="G32" s="2280"/>
      <c r="H32" s="2281"/>
      <c r="I32" s="2280"/>
      <c r="J32" s="2282"/>
      <c r="K32" s="2280"/>
      <c r="L32" s="2281"/>
      <c r="M32" s="2280"/>
      <c r="N32" s="2282"/>
      <c r="O32" s="2280"/>
      <c r="P32" s="2281"/>
      <c r="Q32" s="2280"/>
      <c r="R32" s="2281"/>
      <c r="S32" s="2280"/>
      <c r="T32" s="2281"/>
      <c r="U32" s="2267"/>
      <c r="V32" s="2231"/>
      <c r="W32" s="2230"/>
      <c r="X32" s="2283"/>
      <c r="Y32" s="2267"/>
      <c r="Z32" s="2231"/>
      <c r="AA32" s="2230"/>
      <c r="AB32" s="2283"/>
      <c r="AC32" s="2267"/>
      <c r="AD32" s="2231"/>
      <c r="AE32" s="2230"/>
      <c r="AF32" s="2283"/>
      <c r="AG32" s="2267"/>
      <c r="AH32" s="2231"/>
      <c r="AI32" s="2230"/>
      <c r="AJ32" s="2283"/>
      <c r="AK32" s="2267"/>
      <c r="AL32" s="2231"/>
      <c r="AM32" s="2230"/>
      <c r="AN32" s="2231"/>
      <c r="AO32" s="2230"/>
      <c r="AP32" s="2232"/>
      <c r="AQ32" s="2284"/>
      <c r="AR32" s="2268"/>
      <c r="AS32" s="2285"/>
      <c r="AT32" s="2284"/>
      <c r="AU32" s="2284"/>
      <c r="AV32" s="2284"/>
      <c r="AW32" s="2284"/>
      <c r="AX32" s="2284"/>
      <c r="AY32" s="671" t="str">
        <f t="shared" si="16"/>
        <v/>
      </c>
      <c r="BU32" s="3"/>
      <c r="BV32" s="3"/>
      <c r="BW32" s="3"/>
      <c r="CA32" s="31" t="str">
        <f t="shared" si="17"/>
        <v/>
      </c>
      <c r="CB32" s="31" t="str">
        <f t="shared" si="18"/>
        <v/>
      </c>
      <c r="CC32" s="31" t="str">
        <f t="shared" si="19"/>
        <v/>
      </c>
      <c r="CD32" s="31" t="str">
        <f t="shared" si="20"/>
        <v/>
      </c>
      <c r="CE32" s="31" t="str">
        <f t="shared" si="21"/>
        <v/>
      </c>
      <c r="CF32" s="31" t="str">
        <f t="shared" si="22"/>
        <v/>
      </c>
      <c r="CG32" s="31" t="str">
        <f t="shared" si="23"/>
        <v/>
      </c>
      <c r="CH32" s="32">
        <f t="shared" si="24"/>
        <v>0</v>
      </c>
      <c r="CI32" s="32">
        <f t="shared" si="25"/>
        <v>0</v>
      </c>
      <c r="CJ32" s="32">
        <f t="shared" si="26"/>
        <v>0</v>
      </c>
      <c r="CK32" s="32">
        <f t="shared" si="27"/>
        <v>0</v>
      </c>
      <c r="CL32" s="32">
        <f t="shared" si="28"/>
        <v>0</v>
      </c>
      <c r="CM32" s="32">
        <f t="shared" si="29"/>
        <v>0</v>
      </c>
      <c r="CN32" s="32">
        <f t="shared" si="30"/>
        <v>0</v>
      </c>
    </row>
    <row r="33" spans="1:92" ht="16.350000000000001" customHeight="1" x14ac:dyDescent="0.2">
      <c r="A33" s="3618" t="s">
        <v>57</v>
      </c>
      <c r="B33" s="3619"/>
      <c r="C33" s="3620"/>
      <c r="D33" s="2279">
        <f>SUM(E33+F33)</f>
        <v>0</v>
      </c>
      <c r="E33" s="2265">
        <f t="shared" ref="E33:F35" si="33">SUM(G33+I33+K33+M33+O33+Q33+S33+U33+W33+Y33+AA33+AC33+AE33+AG33+AI33+AK33+AM33+AO33)</f>
        <v>0</v>
      </c>
      <c r="F33" s="2266">
        <f t="shared" si="33"/>
        <v>0</v>
      </c>
      <c r="G33" s="2267"/>
      <c r="H33" s="2231"/>
      <c r="I33" s="2267"/>
      <c r="J33" s="2268"/>
      <c r="K33" s="2267"/>
      <c r="L33" s="2231"/>
      <c r="M33" s="2267"/>
      <c r="N33" s="2268"/>
      <c r="O33" s="2267"/>
      <c r="P33" s="2231"/>
      <c r="Q33" s="2267"/>
      <c r="R33" s="2231"/>
      <c r="S33" s="2267"/>
      <c r="T33" s="2231"/>
      <c r="U33" s="2267"/>
      <c r="V33" s="2231"/>
      <c r="W33" s="2230"/>
      <c r="X33" s="2283"/>
      <c r="Y33" s="2267"/>
      <c r="Z33" s="2231"/>
      <c r="AA33" s="2230"/>
      <c r="AB33" s="2283"/>
      <c r="AC33" s="2267"/>
      <c r="AD33" s="2231"/>
      <c r="AE33" s="2230"/>
      <c r="AF33" s="2283"/>
      <c r="AG33" s="2267"/>
      <c r="AH33" s="2231"/>
      <c r="AI33" s="2230"/>
      <c r="AJ33" s="2283"/>
      <c r="AK33" s="2267"/>
      <c r="AL33" s="2231"/>
      <c r="AM33" s="2230"/>
      <c r="AN33" s="2231"/>
      <c r="AO33" s="2230"/>
      <c r="AP33" s="2232"/>
      <c r="AQ33" s="2284"/>
      <c r="AR33" s="2268"/>
      <c r="AS33" s="2285"/>
      <c r="AT33" s="2284"/>
      <c r="AU33" s="2284"/>
      <c r="AV33" s="2284"/>
      <c r="AW33" s="2284"/>
      <c r="AX33" s="2284"/>
      <c r="AY33" s="671" t="str">
        <f t="shared" si="16"/>
        <v/>
      </c>
      <c r="BU33" s="3"/>
      <c r="BV33" s="3"/>
      <c r="BW33" s="3"/>
      <c r="CA33" s="31" t="str">
        <f t="shared" si="17"/>
        <v/>
      </c>
      <c r="CB33" s="31" t="str">
        <f t="shared" si="18"/>
        <v/>
      </c>
      <c r="CC33" s="31" t="str">
        <f t="shared" si="19"/>
        <v/>
      </c>
      <c r="CD33" s="31" t="str">
        <f t="shared" si="20"/>
        <v/>
      </c>
      <c r="CE33" s="31" t="str">
        <f t="shared" si="21"/>
        <v/>
      </c>
      <c r="CF33" s="31" t="str">
        <f t="shared" si="22"/>
        <v/>
      </c>
      <c r="CG33" s="31" t="str">
        <f t="shared" si="23"/>
        <v/>
      </c>
      <c r="CH33" s="32">
        <f t="shared" si="24"/>
        <v>0</v>
      </c>
      <c r="CI33" s="32">
        <f t="shared" si="25"/>
        <v>0</v>
      </c>
      <c r="CJ33" s="32">
        <f t="shared" si="26"/>
        <v>0</v>
      </c>
      <c r="CK33" s="32">
        <f t="shared" si="27"/>
        <v>0</v>
      </c>
      <c r="CL33" s="32">
        <f t="shared" si="28"/>
        <v>0</v>
      </c>
      <c r="CM33" s="32">
        <f t="shared" si="29"/>
        <v>0</v>
      </c>
      <c r="CN33" s="32">
        <f t="shared" si="30"/>
        <v>0</v>
      </c>
    </row>
    <row r="34" spans="1:92" ht="16.350000000000001" customHeight="1" x14ac:dyDescent="0.2">
      <c r="A34" s="3618" t="s">
        <v>58</v>
      </c>
      <c r="B34" s="3619"/>
      <c r="C34" s="3620"/>
      <c r="D34" s="2279">
        <f t="shared" si="15"/>
        <v>0</v>
      </c>
      <c r="E34" s="2265">
        <f t="shared" si="33"/>
        <v>0</v>
      </c>
      <c r="F34" s="2266">
        <f t="shared" si="33"/>
        <v>0</v>
      </c>
      <c r="G34" s="2267"/>
      <c r="H34" s="2231"/>
      <c r="I34" s="2267"/>
      <c r="J34" s="2268"/>
      <c r="K34" s="2267"/>
      <c r="L34" s="2231"/>
      <c r="M34" s="2267"/>
      <c r="N34" s="2268"/>
      <c r="O34" s="2267"/>
      <c r="P34" s="2231"/>
      <c r="Q34" s="2267"/>
      <c r="R34" s="2231"/>
      <c r="S34" s="2267"/>
      <c r="T34" s="2231"/>
      <c r="U34" s="2267"/>
      <c r="V34" s="2231"/>
      <c r="W34" s="2230"/>
      <c r="X34" s="2283"/>
      <c r="Y34" s="2267"/>
      <c r="Z34" s="2231"/>
      <c r="AA34" s="2230"/>
      <c r="AB34" s="2283"/>
      <c r="AC34" s="2267"/>
      <c r="AD34" s="2231"/>
      <c r="AE34" s="2230"/>
      <c r="AF34" s="2283"/>
      <c r="AG34" s="2267"/>
      <c r="AH34" s="2231"/>
      <c r="AI34" s="2230"/>
      <c r="AJ34" s="2283"/>
      <c r="AK34" s="2267"/>
      <c r="AL34" s="2231"/>
      <c r="AM34" s="2230"/>
      <c r="AN34" s="2231"/>
      <c r="AO34" s="2230"/>
      <c r="AP34" s="2232"/>
      <c r="AQ34" s="2284"/>
      <c r="AR34" s="2268"/>
      <c r="AS34" s="2285"/>
      <c r="AT34" s="2284"/>
      <c r="AU34" s="2284"/>
      <c r="AV34" s="2284"/>
      <c r="AW34" s="2284"/>
      <c r="AX34" s="2284"/>
      <c r="AY34" s="671" t="str">
        <f t="shared" si="16"/>
        <v/>
      </c>
      <c r="BU34" s="3"/>
      <c r="BV34" s="3"/>
      <c r="BW34" s="3"/>
      <c r="CA34" s="31" t="str">
        <f t="shared" si="17"/>
        <v/>
      </c>
      <c r="CB34" s="31" t="str">
        <f t="shared" si="18"/>
        <v/>
      </c>
      <c r="CC34" s="31" t="str">
        <f t="shared" si="19"/>
        <v/>
      </c>
      <c r="CD34" s="31" t="str">
        <f t="shared" si="20"/>
        <v/>
      </c>
      <c r="CE34" s="31" t="str">
        <f t="shared" si="21"/>
        <v/>
      </c>
      <c r="CF34" s="31" t="str">
        <f t="shared" si="22"/>
        <v/>
      </c>
      <c r="CG34" s="31" t="str">
        <f t="shared" si="23"/>
        <v/>
      </c>
      <c r="CH34" s="32">
        <f t="shared" si="24"/>
        <v>0</v>
      </c>
      <c r="CI34" s="32">
        <f t="shared" si="25"/>
        <v>0</v>
      </c>
      <c r="CJ34" s="32">
        <f t="shared" si="26"/>
        <v>0</v>
      </c>
      <c r="CK34" s="32">
        <f t="shared" si="27"/>
        <v>0</v>
      </c>
      <c r="CL34" s="32">
        <f t="shared" si="28"/>
        <v>0</v>
      </c>
      <c r="CM34" s="32">
        <f t="shared" si="29"/>
        <v>0</v>
      </c>
      <c r="CN34" s="32">
        <f t="shared" si="30"/>
        <v>0</v>
      </c>
    </row>
    <row r="35" spans="1:92" ht="16.350000000000001" customHeight="1" x14ac:dyDescent="0.2">
      <c r="A35" s="3731" t="s">
        <v>59</v>
      </c>
      <c r="B35" s="3725"/>
      <c r="C35" s="3732"/>
      <c r="D35" s="2287">
        <f t="shared" si="15"/>
        <v>0</v>
      </c>
      <c r="E35" s="2270">
        <f t="shared" si="33"/>
        <v>0</v>
      </c>
      <c r="F35" s="2271">
        <f t="shared" si="33"/>
        <v>0</v>
      </c>
      <c r="G35" s="2272"/>
      <c r="H35" s="2240"/>
      <c r="I35" s="2272"/>
      <c r="J35" s="2273"/>
      <c r="K35" s="2272"/>
      <c r="L35" s="2240"/>
      <c r="M35" s="2272"/>
      <c r="N35" s="2273"/>
      <c r="O35" s="2272"/>
      <c r="P35" s="2240"/>
      <c r="Q35" s="2272"/>
      <c r="R35" s="2240"/>
      <c r="S35" s="2272"/>
      <c r="T35" s="2240"/>
      <c r="U35" s="2272"/>
      <c r="V35" s="2240"/>
      <c r="W35" s="2239"/>
      <c r="X35" s="2288"/>
      <c r="Y35" s="2272"/>
      <c r="Z35" s="2240"/>
      <c r="AA35" s="2239"/>
      <c r="AB35" s="2288"/>
      <c r="AC35" s="2272"/>
      <c r="AD35" s="2240"/>
      <c r="AE35" s="2239"/>
      <c r="AF35" s="2288"/>
      <c r="AG35" s="2272"/>
      <c r="AH35" s="2240"/>
      <c r="AI35" s="2239"/>
      <c r="AJ35" s="2288"/>
      <c r="AK35" s="2272"/>
      <c r="AL35" s="2240"/>
      <c r="AM35" s="2239"/>
      <c r="AN35" s="2240"/>
      <c r="AO35" s="2239"/>
      <c r="AP35" s="2241"/>
      <c r="AQ35" s="77"/>
      <c r="AR35" s="77"/>
      <c r="AS35" s="77"/>
      <c r="AT35" s="77"/>
      <c r="AU35" s="77"/>
      <c r="AV35" s="77"/>
      <c r="AW35" s="77"/>
      <c r="AX35" s="77"/>
      <c r="AY35" s="671" t="str">
        <f t="shared" si="16"/>
        <v/>
      </c>
      <c r="BU35" s="3"/>
      <c r="BV35" s="3"/>
      <c r="BW35" s="3"/>
      <c r="CA35" s="31" t="str">
        <f t="shared" si="17"/>
        <v/>
      </c>
      <c r="CB35" s="31" t="str">
        <f t="shared" si="18"/>
        <v/>
      </c>
      <c r="CC35" s="31" t="str">
        <f t="shared" si="19"/>
        <v/>
      </c>
      <c r="CD35" s="31" t="str">
        <f t="shared" si="20"/>
        <v/>
      </c>
      <c r="CE35" s="31" t="str">
        <f t="shared" si="21"/>
        <v/>
      </c>
      <c r="CF35" s="31" t="str">
        <f t="shared" si="22"/>
        <v/>
      </c>
      <c r="CG35" s="31" t="str">
        <f t="shared" si="23"/>
        <v/>
      </c>
      <c r="CH35" s="32">
        <f t="shared" si="24"/>
        <v>0</v>
      </c>
      <c r="CI35" s="32">
        <f t="shared" si="25"/>
        <v>0</v>
      </c>
      <c r="CJ35" s="32">
        <f t="shared" si="26"/>
        <v>0</v>
      </c>
      <c r="CK35" s="32">
        <f t="shared" si="27"/>
        <v>0</v>
      </c>
      <c r="CL35" s="32">
        <f t="shared" si="28"/>
        <v>0</v>
      </c>
      <c r="CM35" s="32">
        <f t="shared" si="29"/>
        <v>0</v>
      </c>
      <c r="CN35" s="32">
        <f t="shared" si="30"/>
        <v>0</v>
      </c>
    </row>
    <row r="36" spans="1:92" ht="16.350000000000001" customHeight="1" x14ac:dyDescent="0.2">
      <c r="A36" s="4030" t="s">
        <v>60</v>
      </c>
      <c r="B36" s="4030"/>
      <c r="C36" s="4030"/>
      <c r="D36" s="4036">
        <f t="shared" ref="D36:AX36" si="34">SUM(D19:D35)</f>
        <v>78</v>
      </c>
      <c r="E36" s="2655">
        <f t="shared" si="34"/>
        <v>33</v>
      </c>
      <c r="F36" s="2072">
        <f t="shared" si="34"/>
        <v>45</v>
      </c>
      <c r="G36" s="4036">
        <f t="shared" si="34"/>
        <v>0</v>
      </c>
      <c r="H36" s="2072">
        <f t="shared" si="34"/>
        <v>0</v>
      </c>
      <c r="I36" s="4036">
        <f t="shared" si="34"/>
        <v>0</v>
      </c>
      <c r="J36" s="2072">
        <f t="shared" si="34"/>
        <v>0</v>
      </c>
      <c r="K36" s="4036">
        <f t="shared" si="34"/>
        <v>0</v>
      </c>
      <c r="L36" s="2072">
        <f t="shared" si="34"/>
        <v>0</v>
      </c>
      <c r="M36" s="4036">
        <f t="shared" si="34"/>
        <v>2</v>
      </c>
      <c r="N36" s="2072">
        <f t="shared" si="34"/>
        <v>0</v>
      </c>
      <c r="O36" s="4036">
        <f t="shared" si="34"/>
        <v>1</v>
      </c>
      <c r="P36" s="2072">
        <f t="shared" si="34"/>
        <v>0</v>
      </c>
      <c r="Q36" s="4036">
        <f t="shared" si="34"/>
        <v>1</v>
      </c>
      <c r="R36" s="2072">
        <f t="shared" si="34"/>
        <v>0</v>
      </c>
      <c r="S36" s="4036">
        <f t="shared" si="34"/>
        <v>9</v>
      </c>
      <c r="T36" s="2072">
        <f t="shared" si="34"/>
        <v>3</v>
      </c>
      <c r="U36" s="4036">
        <f t="shared" si="34"/>
        <v>2</v>
      </c>
      <c r="V36" s="2072">
        <f t="shared" si="34"/>
        <v>5</v>
      </c>
      <c r="W36" s="2056">
        <f t="shared" si="34"/>
        <v>4</v>
      </c>
      <c r="X36" s="2792">
        <f t="shared" si="34"/>
        <v>1</v>
      </c>
      <c r="Y36" s="4036">
        <f t="shared" si="34"/>
        <v>2</v>
      </c>
      <c r="Z36" s="2072">
        <f t="shared" si="34"/>
        <v>8</v>
      </c>
      <c r="AA36" s="2056">
        <f t="shared" si="34"/>
        <v>3</v>
      </c>
      <c r="AB36" s="2792">
        <f t="shared" si="34"/>
        <v>3</v>
      </c>
      <c r="AC36" s="4036">
        <f t="shared" si="34"/>
        <v>2</v>
      </c>
      <c r="AD36" s="2072">
        <f t="shared" si="34"/>
        <v>1</v>
      </c>
      <c r="AE36" s="4036">
        <f t="shared" si="34"/>
        <v>1</v>
      </c>
      <c r="AF36" s="2792">
        <f t="shared" si="34"/>
        <v>1</v>
      </c>
      <c r="AG36" s="4036">
        <f t="shared" si="34"/>
        <v>1</v>
      </c>
      <c r="AH36" s="2072">
        <f t="shared" si="34"/>
        <v>5</v>
      </c>
      <c r="AI36" s="4036">
        <f t="shared" si="34"/>
        <v>2</v>
      </c>
      <c r="AJ36" s="2792">
        <f t="shared" si="34"/>
        <v>6</v>
      </c>
      <c r="AK36" s="4036">
        <f t="shared" si="34"/>
        <v>0</v>
      </c>
      <c r="AL36" s="2072">
        <f t="shared" si="34"/>
        <v>3</v>
      </c>
      <c r="AM36" s="4036">
        <f t="shared" si="34"/>
        <v>0</v>
      </c>
      <c r="AN36" s="2072">
        <f t="shared" si="34"/>
        <v>3</v>
      </c>
      <c r="AO36" s="4036">
        <f t="shared" si="34"/>
        <v>3</v>
      </c>
      <c r="AP36" s="2793">
        <f t="shared" si="34"/>
        <v>6</v>
      </c>
      <c r="AQ36" s="2072">
        <f t="shared" si="34"/>
        <v>0</v>
      </c>
      <c r="AR36" s="2072">
        <f t="shared" si="34"/>
        <v>0</v>
      </c>
      <c r="AS36" s="4037">
        <f t="shared" si="34"/>
        <v>78</v>
      </c>
      <c r="AT36" s="4037">
        <f t="shared" si="34"/>
        <v>0</v>
      </c>
      <c r="AU36" s="4037">
        <f t="shared" si="34"/>
        <v>0</v>
      </c>
      <c r="AV36" s="4037">
        <f t="shared" si="34"/>
        <v>0</v>
      </c>
      <c r="AW36" s="4037">
        <f t="shared" si="34"/>
        <v>0</v>
      </c>
      <c r="AX36" s="4037">
        <f t="shared" si="34"/>
        <v>0</v>
      </c>
      <c r="AY36" s="9"/>
      <c r="BU36" s="3"/>
      <c r="BV36" s="3"/>
      <c r="BW36" s="3"/>
      <c r="CA36" s="31"/>
      <c r="CB36" s="31"/>
      <c r="CC36" s="31"/>
      <c r="CD36" s="31"/>
      <c r="CE36" s="31"/>
      <c r="CF36" s="31"/>
      <c r="CG36" s="31"/>
      <c r="CH36" s="32"/>
      <c r="CI36" s="32"/>
      <c r="CJ36" s="32"/>
      <c r="CK36" s="32"/>
      <c r="CL36" s="32"/>
      <c r="CM36" s="32"/>
      <c r="CN36" s="32"/>
    </row>
    <row r="37" spans="1:92" ht="30" customHeight="1" x14ac:dyDescent="0.2">
      <c r="A37" s="85" t="s">
        <v>61</v>
      </c>
      <c r="B37" s="86"/>
      <c r="C37" s="86"/>
      <c r="D37" s="87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31.5" customHeight="1" x14ac:dyDescent="0.2">
      <c r="A38" s="3486" t="s">
        <v>62</v>
      </c>
      <c r="B38" s="3937"/>
      <c r="C38" s="3937"/>
      <c r="D38" s="3486" t="s">
        <v>63</v>
      </c>
      <c r="E38" s="3937"/>
      <c r="F38" s="3463"/>
      <c r="G38" s="3655" t="s">
        <v>64</v>
      </c>
      <c r="H38" s="3653"/>
      <c r="I38" s="3653"/>
      <c r="J38" s="3653"/>
      <c r="K38" s="3653"/>
      <c r="L38" s="3653"/>
      <c r="M38" s="3653"/>
      <c r="N38" s="3653"/>
      <c r="O38" s="3653"/>
      <c r="P38" s="3653"/>
      <c r="Q38" s="3653"/>
      <c r="R38" s="3653"/>
      <c r="S38" s="3653"/>
      <c r="T38" s="3653"/>
      <c r="U38" s="3653"/>
      <c r="V38" s="3653"/>
      <c r="W38" s="3653"/>
      <c r="X38" s="3653"/>
      <c r="Y38" s="3653"/>
      <c r="Z38" s="3653"/>
      <c r="AA38" s="3653"/>
      <c r="AB38" s="3653"/>
      <c r="AC38" s="3653"/>
      <c r="AD38" s="3653"/>
      <c r="AE38" s="3653"/>
      <c r="AF38" s="3653"/>
      <c r="AG38" s="3653"/>
      <c r="AH38" s="3653"/>
      <c r="AI38" s="3653"/>
      <c r="AJ38" s="3653"/>
      <c r="AK38" s="3653"/>
      <c r="AL38" s="3653"/>
      <c r="AM38" s="3653"/>
      <c r="AN38" s="3653"/>
      <c r="AO38" s="3653"/>
      <c r="AP38" s="3673"/>
      <c r="AQ38" s="3463" t="s">
        <v>6</v>
      </c>
      <c r="AR38" s="3463" t="s">
        <v>7</v>
      </c>
      <c r="AS38" s="3463" t="s">
        <v>8</v>
      </c>
      <c r="AT38" s="3463" t="s">
        <v>298</v>
      </c>
      <c r="AU38" s="3342" t="s">
        <v>10</v>
      </c>
      <c r="AV38" s="3342" t="s">
        <v>11</v>
      </c>
      <c r="AW38" s="3361" t="s">
        <v>65</v>
      </c>
      <c r="BI38" s="3"/>
      <c r="BJ38" s="3"/>
      <c r="BK38" s="3"/>
      <c r="BL38" s="4"/>
      <c r="BM38" s="4"/>
      <c r="BN38" s="4"/>
      <c r="BO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3051"/>
      <c r="B39" s="3052"/>
      <c r="C39" s="3116"/>
      <c r="D39" s="3117"/>
      <c r="E39" s="3118"/>
      <c r="F39" s="4008"/>
      <c r="G39" s="3651" t="s">
        <v>13</v>
      </c>
      <c r="H39" s="3652"/>
      <c r="I39" s="3655" t="s">
        <v>14</v>
      </c>
      <c r="J39" s="3654"/>
      <c r="K39" s="3653" t="s">
        <v>15</v>
      </c>
      <c r="L39" s="3654"/>
      <c r="M39" s="3655" t="s">
        <v>16</v>
      </c>
      <c r="N39" s="3654"/>
      <c r="O39" s="3655" t="s">
        <v>17</v>
      </c>
      <c r="P39" s="3654"/>
      <c r="Q39" s="3655" t="s">
        <v>18</v>
      </c>
      <c r="R39" s="3654"/>
      <c r="S39" s="3655" t="s">
        <v>19</v>
      </c>
      <c r="T39" s="3654"/>
      <c r="U39" s="3655" t="s">
        <v>20</v>
      </c>
      <c r="V39" s="3654"/>
      <c r="W39" s="3655" t="s">
        <v>21</v>
      </c>
      <c r="X39" s="3654"/>
      <c r="Y39" s="3655" t="s">
        <v>22</v>
      </c>
      <c r="Z39" s="3661"/>
      <c r="AA39" s="3655" t="s">
        <v>23</v>
      </c>
      <c r="AB39" s="3661"/>
      <c r="AC39" s="3655" t="s">
        <v>24</v>
      </c>
      <c r="AD39" s="3661"/>
      <c r="AE39" s="3655" t="s">
        <v>25</v>
      </c>
      <c r="AF39" s="3661"/>
      <c r="AG39" s="3655" t="s">
        <v>26</v>
      </c>
      <c r="AH39" s="3661"/>
      <c r="AI39" s="3655" t="s">
        <v>27</v>
      </c>
      <c r="AJ39" s="3661"/>
      <c r="AK39" s="3655" t="s">
        <v>28</v>
      </c>
      <c r="AL39" s="3661"/>
      <c r="AM39" s="3655" t="s">
        <v>29</v>
      </c>
      <c r="AN39" s="3661"/>
      <c r="AO39" s="3655" t="s">
        <v>30</v>
      </c>
      <c r="AP39" s="3689"/>
      <c r="AQ39" s="2961"/>
      <c r="AR39" s="2961"/>
      <c r="AS39" s="2961"/>
      <c r="AT39" s="2961"/>
      <c r="AU39" s="2912"/>
      <c r="AV39" s="2912"/>
      <c r="AW39" s="3064"/>
      <c r="BJ39" s="3"/>
      <c r="BK39" s="3"/>
      <c r="BL39" s="3"/>
      <c r="BM39" s="4"/>
      <c r="BN39" s="4"/>
      <c r="BO39" s="4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3116"/>
      <c r="B40" s="3116"/>
      <c r="C40" s="2961"/>
      <c r="D40" s="4038" t="s">
        <v>31</v>
      </c>
      <c r="E40" s="2650" t="s">
        <v>32</v>
      </c>
      <c r="F40" s="2771" t="s">
        <v>33</v>
      </c>
      <c r="G40" s="4038" t="s">
        <v>32</v>
      </c>
      <c r="H40" s="2771" t="s">
        <v>33</v>
      </c>
      <c r="I40" s="4038" t="s">
        <v>32</v>
      </c>
      <c r="J40" s="2771" t="s">
        <v>33</v>
      </c>
      <c r="K40" s="2779" t="s">
        <v>32</v>
      </c>
      <c r="L40" s="2771" t="s">
        <v>33</v>
      </c>
      <c r="M40" s="2650" t="s">
        <v>32</v>
      </c>
      <c r="N40" s="2771" t="s">
        <v>33</v>
      </c>
      <c r="O40" s="2650" t="s">
        <v>32</v>
      </c>
      <c r="P40" s="2771" t="s">
        <v>33</v>
      </c>
      <c r="Q40" s="2650" t="s">
        <v>32</v>
      </c>
      <c r="R40" s="2771" t="s">
        <v>33</v>
      </c>
      <c r="S40" s="2650" t="s">
        <v>32</v>
      </c>
      <c r="T40" s="2771" t="s">
        <v>33</v>
      </c>
      <c r="U40" s="2773" t="s">
        <v>32</v>
      </c>
      <c r="V40" s="2774" t="s">
        <v>33</v>
      </c>
      <c r="W40" s="2773" t="s">
        <v>32</v>
      </c>
      <c r="X40" s="2774" t="s">
        <v>33</v>
      </c>
      <c r="Y40" s="2773" t="s">
        <v>32</v>
      </c>
      <c r="Z40" s="2774" t="s">
        <v>33</v>
      </c>
      <c r="AA40" s="2773" t="s">
        <v>32</v>
      </c>
      <c r="AB40" s="2774" t="s">
        <v>33</v>
      </c>
      <c r="AC40" s="2773" t="s">
        <v>32</v>
      </c>
      <c r="AD40" s="2774" t="s">
        <v>33</v>
      </c>
      <c r="AE40" s="2773" t="s">
        <v>32</v>
      </c>
      <c r="AF40" s="2774" t="s">
        <v>33</v>
      </c>
      <c r="AG40" s="2773" t="s">
        <v>32</v>
      </c>
      <c r="AH40" s="2774" t="s">
        <v>33</v>
      </c>
      <c r="AI40" s="2773" t="s">
        <v>32</v>
      </c>
      <c r="AJ40" s="2774" t="s">
        <v>33</v>
      </c>
      <c r="AK40" s="2773" t="s">
        <v>32</v>
      </c>
      <c r="AL40" s="2774" t="s">
        <v>33</v>
      </c>
      <c r="AM40" s="2773" t="s">
        <v>32</v>
      </c>
      <c r="AN40" s="2774" t="s">
        <v>33</v>
      </c>
      <c r="AO40" s="2773" t="s">
        <v>32</v>
      </c>
      <c r="AP40" s="2775" t="s">
        <v>33</v>
      </c>
      <c r="AQ40" s="4008"/>
      <c r="AR40" s="4008"/>
      <c r="AS40" s="4008"/>
      <c r="AT40" s="4008"/>
      <c r="AU40" s="3975"/>
      <c r="AV40" s="3975"/>
      <c r="AW40" s="3992"/>
      <c r="BJ40" s="3"/>
      <c r="BK40" s="3"/>
      <c r="BL40" s="3"/>
      <c r="BM40" s="4"/>
      <c r="BN40" s="4"/>
      <c r="BO40" s="4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3711" t="s">
        <v>66</v>
      </c>
      <c r="B41" s="4039"/>
      <c r="C41" s="4040"/>
      <c r="D41" s="4041">
        <f>SUM(E41+F41)</f>
        <v>0</v>
      </c>
      <c r="E41" s="92">
        <f>+S41+Y41+AA41+AC41+AE41+AG41+AI41+AK41+AM41+AO41</f>
        <v>0</v>
      </c>
      <c r="F41" s="4042">
        <f>+T41+Z41+AB41+AD41+AF41+AH41+AJ41+AL41+AN41+AP41</f>
        <v>0</v>
      </c>
      <c r="G41" s="2280"/>
      <c r="H41" s="2282"/>
      <c r="I41" s="2280"/>
      <c r="J41" s="2282"/>
      <c r="K41" s="2280"/>
      <c r="L41" s="2282"/>
      <c r="M41" s="2280"/>
      <c r="N41" s="2282"/>
      <c r="O41" s="2280"/>
      <c r="P41" s="2282"/>
      <c r="Q41" s="2280"/>
      <c r="R41" s="2282"/>
      <c r="S41" s="4043"/>
      <c r="T41" s="95"/>
      <c r="U41" s="2280"/>
      <c r="V41" s="2282"/>
      <c r="W41" s="2280"/>
      <c r="X41" s="2282"/>
      <c r="Y41" s="4043"/>
      <c r="Z41" s="95"/>
      <c r="AA41" s="4044"/>
      <c r="AB41" s="95"/>
      <c r="AC41" s="2301"/>
      <c r="AD41" s="95"/>
      <c r="AE41" s="4044"/>
      <c r="AF41" s="95"/>
      <c r="AG41" s="4043"/>
      <c r="AH41" s="95"/>
      <c r="AI41" s="4043"/>
      <c r="AJ41" s="95"/>
      <c r="AK41" s="4044"/>
      <c r="AL41" s="95"/>
      <c r="AM41" s="2301"/>
      <c r="AN41" s="95"/>
      <c r="AO41" s="4045"/>
      <c r="AP41" s="99"/>
      <c r="AQ41" s="4046"/>
      <c r="AR41" s="4047"/>
      <c r="AS41" s="4047"/>
      <c r="AT41" s="4047"/>
      <c r="AU41" s="4047"/>
      <c r="AV41" s="4047"/>
      <c r="AW41" s="4047"/>
      <c r="AX41" s="671" t="str">
        <f t="shared" ref="AX41:AX63" si="35">$CA41&amp;$CB41&amp;$CC41&amp;$CD41&amp;$CE41&amp;$CF41&amp;$CG41</f>
        <v/>
      </c>
      <c r="BJ41" s="3"/>
      <c r="BK41" s="3"/>
      <c r="BL41" s="3"/>
      <c r="BM41" s="4"/>
      <c r="BN41" s="4"/>
      <c r="BO41" s="4"/>
      <c r="CA41" s="31" t="str">
        <f>IF(CH41=1,"* Las consultas de 60 años NO DEBEN ser mayor que el total de Consultas entre 60-64 Años. ","")</f>
        <v/>
      </c>
      <c r="CB41" s="31" t="str">
        <f t="shared" ref="CB41:CB63" si="36">IF(CI41=1,"* Las actividades de usuarios en situación de discapacidad NO DEBEN superar el total. ","")</f>
        <v/>
      </c>
      <c r="CC41" s="31" t="str">
        <f>IF(CJ41=1,"* Las consultas de 12 años NO DEBEN ser mayor que el total de Consultas entre 10-14 Años. ","")</f>
        <v/>
      </c>
      <c r="CD41" s="31" t="str">
        <f>IF(CK41=1,"* Las consultas de Pacientes en control PSCV NO DEBEN ser mayor que el total de Consultas. ","")</f>
        <v/>
      </c>
      <c r="CE41" s="31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1" t="str">
        <f>IF(AND(AU41="",D41&lt;&gt;0),"* No olvide digitar la población SENAME (Digite CEROS si no tiene). ",IF(D41&lt;AU41,"* La Población SENAME NO DEBE ser mayor al Total. ",""))</f>
        <v/>
      </c>
      <c r="CG41" s="31" t="str">
        <f>IF(AND(AV41="",D41&lt;&gt;0),"* No olvide digitar la población Migrante (Digite CEROS si no tiene). ",IF(D41&lt;AV41,"* La Población Migrante NO DEBE ser mayor al Total. ",""))</f>
        <v/>
      </c>
      <c r="CH41" s="32">
        <f>IF(AS41&gt;(AK41+AL41),1,0)</f>
        <v>0</v>
      </c>
      <c r="CI41" s="32">
        <f>IF(D41&lt;AT41,1,0)</f>
        <v>0</v>
      </c>
      <c r="CJ41" s="32">
        <f>IF((Y41+Z41)&lt;AQ41,1,0)</f>
        <v>0</v>
      </c>
      <c r="CK41" s="32">
        <f>IF(D41&lt;AW41,1,0)</f>
        <v>0</v>
      </c>
      <c r="CL41" s="32">
        <f>IF(AND(AR41="",D41&lt;&gt;0),1,IF(F41&lt;AR41,1,0))</f>
        <v>0</v>
      </c>
      <c r="CM41" s="32">
        <f>IF(AND(AU41="",D41&lt;&gt;0),1,IF(D41&lt;AU41,1,0))</f>
        <v>0</v>
      </c>
      <c r="CN41" s="32">
        <f>IF(AND(AV41="",D41&lt;&gt;0),1,IF(D41&lt;AV41,1,0))</f>
        <v>0</v>
      </c>
    </row>
    <row r="42" spans="1:92" ht="24" customHeight="1" x14ac:dyDescent="0.2">
      <c r="A42" s="3618" t="s">
        <v>67</v>
      </c>
      <c r="B42" s="3619"/>
      <c r="C42" s="3620"/>
      <c r="D42" s="102">
        <f>SUM(E42+F42)</f>
        <v>0</v>
      </c>
      <c r="E42" s="103">
        <f>+G42+I42+K42+M42+O42+Q42+S42+U42+W42+Y42+AA42</f>
        <v>0</v>
      </c>
      <c r="F42" s="2764">
        <f>+H42+J42+L42+N42+P42+R42+T42+V42+X42+Z42+AB42</f>
        <v>0</v>
      </c>
      <c r="G42" s="105"/>
      <c r="H42" s="106"/>
      <c r="I42" s="105"/>
      <c r="J42" s="107"/>
      <c r="K42" s="105"/>
      <c r="L42" s="106"/>
      <c r="M42" s="105"/>
      <c r="N42" s="106"/>
      <c r="O42" s="105"/>
      <c r="P42" s="106"/>
      <c r="Q42" s="105"/>
      <c r="R42" s="108"/>
      <c r="S42" s="105"/>
      <c r="T42" s="108"/>
      <c r="U42" s="105"/>
      <c r="V42" s="106"/>
      <c r="W42" s="105"/>
      <c r="X42" s="108"/>
      <c r="Y42" s="105"/>
      <c r="Z42" s="108"/>
      <c r="AA42" s="105"/>
      <c r="AB42" s="106"/>
      <c r="AC42" s="2280"/>
      <c r="AD42" s="2281"/>
      <c r="AE42" s="2304"/>
      <c r="AF42" s="2281"/>
      <c r="AG42" s="2280"/>
      <c r="AH42" s="2282"/>
      <c r="AI42" s="2280"/>
      <c r="AJ42" s="2282"/>
      <c r="AK42" s="2304"/>
      <c r="AL42" s="2253"/>
      <c r="AM42" s="2280"/>
      <c r="AN42" s="2281"/>
      <c r="AO42" s="2304"/>
      <c r="AP42" s="2305"/>
      <c r="AQ42" s="2306"/>
      <c r="AR42" s="2282"/>
      <c r="AS42" s="2282"/>
      <c r="AT42" s="106"/>
      <c r="AU42" s="106"/>
      <c r="AV42" s="106"/>
      <c r="AW42" s="106"/>
      <c r="AX42" s="671" t="str">
        <f t="shared" si="35"/>
        <v/>
      </c>
      <c r="BJ42" s="3"/>
      <c r="BK42" s="3"/>
      <c r="BL42" s="3"/>
      <c r="BM42" s="4"/>
      <c r="BN42" s="4"/>
      <c r="BO42" s="4"/>
      <c r="CA42" s="31"/>
      <c r="CB42" s="31" t="str">
        <f t="shared" si="36"/>
        <v/>
      </c>
      <c r="CC42" s="31"/>
      <c r="CD42" s="31" t="str">
        <f t="shared" ref="CD42:CD63" si="37">IF(CK42=1,"* Las consultas de Pacientes en control PSCV NO DEBEN ser mayor que el total de Consultas. ","")</f>
        <v/>
      </c>
      <c r="CE42" s="31"/>
      <c r="CF42" s="31" t="str">
        <f t="shared" ref="CF42:CF63" si="38">IF(AND(AU42="",D42&lt;&gt;0),"* No olvide digitar la población SENAME (Digite CEROS si no tiene). ",IF(D42&lt;AU42,"* La Población SENAME NO DEBE ser mayor al Total. ",""))</f>
        <v/>
      </c>
      <c r="CG42" s="31" t="str">
        <f t="shared" ref="CG42:CG63" si="39">IF(AND(AV42="",D42&lt;&gt;0),"* No olvide digitar la población Migrante (Digite CEROS si no tiene). ",IF(D42&lt;AV42,"* La Población Migrante NO DEBE ser mayor al Total. ",""))</f>
        <v/>
      </c>
      <c r="CH42" s="32"/>
      <c r="CI42" s="32">
        <f t="shared" ref="CI42:CI63" si="40">IF(D42&lt;AT42,1,0)</f>
        <v>0</v>
      </c>
      <c r="CJ42" s="32"/>
      <c r="CK42" s="32">
        <f t="shared" ref="CK42:CK63" si="41">IF(D42&lt;AW42,1,0)</f>
        <v>0</v>
      </c>
      <c r="CL42" s="32"/>
      <c r="CM42" s="32">
        <f t="shared" ref="CM42:CM63" si="42">IF(AND(AU42="",D42&lt;&gt;0),1,IF(D42&lt;AU42,1,0))</f>
        <v>0</v>
      </c>
      <c r="CN42" s="32">
        <f t="shared" ref="CN42:CN63" si="43">IF(AND(AV42="",D42&lt;&gt;0),1,IF(D42&lt;AV42,1,0))</f>
        <v>0</v>
      </c>
    </row>
    <row r="43" spans="1:92" ht="16.350000000000001" customHeight="1" x14ac:dyDescent="0.2">
      <c r="A43" s="3618" t="s">
        <v>68</v>
      </c>
      <c r="B43" s="3619"/>
      <c r="C43" s="3620"/>
      <c r="D43" s="102">
        <f>SUM(E43+F43)</f>
        <v>0</v>
      </c>
      <c r="E43" s="103">
        <f>+G43+I43+K43+M43+O43+Q43+S43+U43+W43+Y43+AA43</f>
        <v>0</v>
      </c>
      <c r="F43" s="2764">
        <f>+H43+J43+L43+N43+P43+R43+T43+V43+X43+Z43+AB43</f>
        <v>0</v>
      </c>
      <c r="G43" s="105"/>
      <c r="H43" s="106"/>
      <c r="I43" s="105"/>
      <c r="J43" s="107"/>
      <c r="K43" s="105"/>
      <c r="L43" s="106"/>
      <c r="M43" s="105"/>
      <c r="N43" s="106"/>
      <c r="O43" s="105"/>
      <c r="P43" s="106"/>
      <c r="Q43" s="105"/>
      <c r="R43" s="108"/>
      <c r="S43" s="105"/>
      <c r="T43" s="108"/>
      <c r="U43" s="105"/>
      <c r="V43" s="106"/>
      <c r="W43" s="105"/>
      <c r="X43" s="108"/>
      <c r="Y43" s="105"/>
      <c r="Z43" s="108"/>
      <c r="AA43" s="105"/>
      <c r="AB43" s="106"/>
      <c r="AC43" s="2280"/>
      <c r="AD43" s="2281"/>
      <c r="AE43" s="2304"/>
      <c r="AF43" s="2281"/>
      <c r="AG43" s="2280"/>
      <c r="AH43" s="2282"/>
      <c r="AI43" s="2280"/>
      <c r="AJ43" s="2282"/>
      <c r="AK43" s="2304"/>
      <c r="AL43" s="2253"/>
      <c r="AM43" s="2280"/>
      <c r="AN43" s="2281"/>
      <c r="AO43" s="2304"/>
      <c r="AP43" s="2305"/>
      <c r="AQ43" s="2306"/>
      <c r="AR43" s="2282"/>
      <c r="AS43" s="2282"/>
      <c r="AT43" s="106"/>
      <c r="AU43" s="106"/>
      <c r="AV43" s="106"/>
      <c r="AW43" s="106"/>
      <c r="AX43" s="671" t="str">
        <f t="shared" si="35"/>
        <v/>
      </c>
      <c r="BJ43" s="3"/>
      <c r="BK43" s="3"/>
      <c r="BL43" s="3"/>
      <c r="BM43" s="4"/>
      <c r="BN43" s="4"/>
      <c r="BO43" s="4"/>
      <c r="CA43" s="31"/>
      <c r="CB43" s="31" t="str">
        <f t="shared" si="36"/>
        <v/>
      </c>
      <c r="CC43" s="31"/>
      <c r="CD43" s="31" t="str">
        <f t="shared" si="37"/>
        <v/>
      </c>
      <c r="CE43" s="31"/>
      <c r="CF43" s="31" t="str">
        <f t="shared" si="38"/>
        <v/>
      </c>
      <c r="CG43" s="31" t="str">
        <f t="shared" si="39"/>
        <v/>
      </c>
      <c r="CH43" s="32"/>
      <c r="CI43" s="32">
        <f t="shared" si="40"/>
        <v>0</v>
      </c>
      <c r="CJ43" s="32"/>
      <c r="CK43" s="32">
        <f t="shared" si="41"/>
        <v>0</v>
      </c>
      <c r="CL43" s="32"/>
      <c r="CM43" s="32">
        <f t="shared" si="42"/>
        <v>0</v>
      </c>
      <c r="CN43" s="32">
        <f t="shared" si="43"/>
        <v>0</v>
      </c>
    </row>
    <row r="44" spans="1:92" ht="16.350000000000001" customHeight="1" x14ac:dyDescent="0.2">
      <c r="A44" s="3618" t="s">
        <v>69</v>
      </c>
      <c r="B44" s="3619"/>
      <c r="C44" s="3620"/>
      <c r="D44" s="2307">
        <f>SUM(E44+F44)</f>
        <v>0</v>
      </c>
      <c r="E44" s="2308">
        <f>+Y44+AA44+AC44+AE44+AG44+AI44+AK44+AM44+AO44</f>
        <v>0</v>
      </c>
      <c r="F44" s="2309">
        <f>+Z44+AB44+AD44+AF44+AH44+AJ44+AL44+AN44+AP44</f>
        <v>0</v>
      </c>
      <c r="G44" s="2280"/>
      <c r="H44" s="2282"/>
      <c r="I44" s="2280"/>
      <c r="J44" s="2282"/>
      <c r="K44" s="2280"/>
      <c r="L44" s="2282"/>
      <c r="M44" s="2280"/>
      <c r="N44" s="2282"/>
      <c r="O44" s="2280"/>
      <c r="P44" s="2282"/>
      <c r="Q44" s="2280"/>
      <c r="R44" s="2282"/>
      <c r="S44" s="2280"/>
      <c r="T44" s="2282"/>
      <c r="U44" s="2280"/>
      <c r="V44" s="2282"/>
      <c r="W44" s="2280"/>
      <c r="X44" s="2282"/>
      <c r="Y44" s="2310"/>
      <c r="Z44" s="2311"/>
      <c r="AA44" s="2312"/>
      <c r="AB44" s="2313"/>
      <c r="AC44" s="2310"/>
      <c r="AD44" s="2311"/>
      <c r="AE44" s="2312"/>
      <c r="AF44" s="2311"/>
      <c r="AG44" s="2310"/>
      <c r="AH44" s="2311"/>
      <c r="AI44" s="2310"/>
      <c r="AJ44" s="2311"/>
      <c r="AK44" s="2312"/>
      <c r="AL44" s="2313"/>
      <c r="AM44" s="2310"/>
      <c r="AN44" s="2311"/>
      <c r="AO44" s="2312"/>
      <c r="AP44" s="2314"/>
      <c r="AQ44" s="2315"/>
      <c r="AR44" s="2316"/>
      <c r="AS44" s="2316"/>
      <c r="AT44" s="2316"/>
      <c r="AU44" s="2316"/>
      <c r="AV44" s="2316"/>
      <c r="AW44" s="2316"/>
      <c r="AX44" s="671" t="str">
        <f t="shared" si="35"/>
        <v/>
      </c>
      <c r="BJ44" s="3"/>
      <c r="BK44" s="3"/>
      <c r="BL44" s="3"/>
      <c r="BM44" s="4"/>
      <c r="BN44" s="4"/>
      <c r="BO44" s="4"/>
      <c r="CA44" s="31" t="str">
        <f t="shared" ref="CA44:CA63" si="44">IF(CH44=1,"* Las consultas de 60 años NO DEBEN ser mayor que el total de Consultas entre 60-64 Años. ","")</f>
        <v/>
      </c>
      <c r="CB44" s="31" t="str">
        <f t="shared" si="36"/>
        <v/>
      </c>
      <c r="CC44" s="31" t="str">
        <f t="shared" ref="CC44:CC63" si="45">IF(CJ44=1,"* Las consultas de 12 años NO DEBEN ser mayor que el total de Consultas entre 10-14 Años. ","")</f>
        <v/>
      </c>
      <c r="CD44" s="31" t="str">
        <f t="shared" si="37"/>
        <v/>
      </c>
      <c r="CE44" s="31" t="str">
        <f t="shared" ref="CE44:CE63" si="46">IF(AND(AR44="",D44&lt;&gt;0),"* Recuerde que las Embarazadas deben ser incluídas en el ingreso por rango Etario (Digite CEROS si no tiene). ",IF(F44&lt;AR44,"* Las Embarazadas NO DEBEN ser mayor al total de mujeres. ",""))</f>
        <v/>
      </c>
      <c r="CF44" s="31" t="str">
        <f t="shared" si="38"/>
        <v/>
      </c>
      <c r="CG44" s="31" t="str">
        <f t="shared" si="39"/>
        <v/>
      </c>
      <c r="CH44" s="32">
        <f t="shared" ref="CH44:CH63" si="47">IF(AS44&gt;(AK44+AL44),1,0)</f>
        <v>0</v>
      </c>
      <c r="CI44" s="32">
        <f t="shared" si="40"/>
        <v>0</v>
      </c>
      <c r="CJ44" s="32">
        <f t="shared" ref="CJ44:CJ63" si="48">IF((Y44+Z44)&lt;AQ44,1,0)</f>
        <v>0</v>
      </c>
      <c r="CK44" s="32">
        <f t="shared" si="41"/>
        <v>0</v>
      </c>
      <c r="CL44" s="32">
        <f t="shared" ref="CL44:CL63" si="49">IF(AND(AR44="",D44&lt;&gt;0),1,IF(F44&lt;AR44,1,0))</f>
        <v>0</v>
      </c>
      <c r="CM44" s="32">
        <f t="shared" si="42"/>
        <v>0</v>
      </c>
      <c r="CN44" s="32">
        <f t="shared" si="43"/>
        <v>0</v>
      </c>
    </row>
    <row r="45" spans="1:92" ht="16.350000000000001" customHeight="1" x14ac:dyDescent="0.2">
      <c r="A45" s="3618" t="s">
        <v>70</v>
      </c>
      <c r="B45" s="3619"/>
      <c r="C45" s="3620"/>
      <c r="D45" s="2317">
        <f>SUM(E45+F45)</f>
        <v>0</v>
      </c>
      <c r="E45" s="2318">
        <f>Y45+AA45+AC45+AE45+AG45+AI45+AK45+AM45+AO45</f>
        <v>0</v>
      </c>
      <c r="F45" s="2319">
        <f>+Z45+AB45+AD45+AF45+AH45+AJ45+AL45+AN45+AP45</f>
        <v>0</v>
      </c>
      <c r="G45" s="2320"/>
      <c r="H45" s="2321"/>
      <c r="I45" s="2320"/>
      <c r="J45" s="2321"/>
      <c r="K45" s="2320"/>
      <c r="L45" s="2321"/>
      <c r="M45" s="2320"/>
      <c r="N45" s="2321"/>
      <c r="O45" s="2320"/>
      <c r="P45" s="2321"/>
      <c r="Q45" s="2320"/>
      <c r="R45" s="2321"/>
      <c r="S45" s="2320"/>
      <c r="T45" s="2321"/>
      <c r="U45" s="2320"/>
      <c r="V45" s="2321"/>
      <c r="W45" s="2320"/>
      <c r="X45" s="2321"/>
      <c r="Y45" s="2322"/>
      <c r="Z45" s="2323"/>
      <c r="AA45" s="2324"/>
      <c r="AB45" s="2325"/>
      <c r="AC45" s="2322"/>
      <c r="AD45" s="2323"/>
      <c r="AE45" s="2326"/>
      <c r="AF45" s="2323"/>
      <c r="AG45" s="2322"/>
      <c r="AH45" s="2323"/>
      <c r="AI45" s="2322"/>
      <c r="AJ45" s="2323"/>
      <c r="AK45" s="2324"/>
      <c r="AL45" s="2325"/>
      <c r="AM45" s="2322"/>
      <c r="AN45" s="2323"/>
      <c r="AO45" s="2326"/>
      <c r="AP45" s="2327"/>
      <c r="AQ45" s="2328"/>
      <c r="AR45" s="2329"/>
      <c r="AS45" s="2330"/>
      <c r="AT45" s="2329"/>
      <c r="AU45" s="2329"/>
      <c r="AV45" s="2329"/>
      <c r="AW45" s="2329"/>
      <c r="AX45" s="671" t="str">
        <f t="shared" si="35"/>
        <v/>
      </c>
      <c r="BJ45" s="3"/>
      <c r="BK45" s="3"/>
      <c r="BL45" s="3"/>
      <c r="BM45" s="4"/>
      <c r="BN45" s="4"/>
      <c r="BO45" s="4"/>
      <c r="CA45" s="31"/>
      <c r="CB45" s="31" t="str">
        <f t="shared" si="36"/>
        <v/>
      </c>
      <c r="CC45" s="31" t="str">
        <f t="shared" si="45"/>
        <v/>
      </c>
      <c r="CD45" s="31" t="str">
        <f t="shared" si="37"/>
        <v/>
      </c>
      <c r="CE45" s="31" t="str">
        <f t="shared" si="46"/>
        <v/>
      </c>
      <c r="CF45" s="31" t="str">
        <f t="shared" si="38"/>
        <v/>
      </c>
      <c r="CG45" s="31" t="str">
        <f t="shared" si="39"/>
        <v/>
      </c>
      <c r="CH45" s="32"/>
      <c r="CI45" s="32">
        <f t="shared" si="40"/>
        <v>0</v>
      </c>
      <c r="CJ45" s="32">
        <f t="shared" si="48"/>
        <v>0</v>
      </c>
      <c r="CK45" s="32">
        <f t="shared" si="41"/>
        <v>0</v>
      </c>
      <c r="CL45" s="32">
        <f t="shared" si="49"/>
        <v>0</v>
      </c>
      <c r="CM45" s="32">
        <f t="shared" si="42"/>
        <v>0</v>
      </c>
      <c r="CN45" s="32">
        <f t="shared" si="43"/>
        <v>0</v>
      </c>
    </row>
    <row r="46" spans="1:92" ht="16.350000000000001" customHeight="1" x14ac:dyDescent="0.2">
      <c r="A46" s="3655" t="s">
        <v>71</v>
      </c>
      <c r="B46" s="3653"/>
      <c r="C46" s="3654"/>
      <c r="D46" s="2889">
        <f t="shared" ref="D46:D59" si="50">SUM(E46+F46)</f>
        <v>0</v>
      </c>
      <c r="E46" s="2653">
        <f>Y46+AA46+AC46+AE46+AG46+AI46+AK46+AM46+AO46</f>
        <v>0</v>
      </c>
      <c r="F46" s="2774">
        <f>+Z46+AB46+AD46+AF46+AH46+AJ46+AL46+AN46+AP46</f>
        <v>0</v>
      </c>
      <c r="G46" s="4048"/>
      <c r="H46" s="2083"/>
      <c r="I46" s="4048"/>
      <c r="J46" s="2083"/>
      <c r="K46" s="4048"/>
      <c r="L46" s="2083"/>
      <c r="M46" s="4048"/>
      <c r="N46" s="2083"/>
      <c r="O46" s="4048"/>
      <c r="P46" s="2083"/>
      <c r="Q46" s="4048"/>
      <c r="R46" s="2083"/>
      <c r="S46" s="4048"/>
      <c r="T46" s="2083"/>
      <c r="U46" s="4048"/>
      <c r="V46" s="2083"/>
      <c r="W46" s="4048"/>
      <c r="X46" s="2083"/>
      <c r="Y46" s="2889">
        <f t="shared" ref="Y46:AD46" si="51">SUM(Y44:Y45)</f>
        <v>0</v>
      </c>
      <c r="Z46" s="2048">
        <f t="shared" si="51"/>
        <v>0</v>
      </c>
      <c r="AA46" s="2889">
        <f t="shared" si="51"/>
        <v>0</v>
      </c>
      <c r="AB46" s="2048">
        <f t="shared" si="51"/>
        <v>0</v>
      </c>
      <c r="AC46" s="2889">
        <f t="shared" si="51"/>
        <v>0</v>
      </c>
      <c r="AD46" s="2774">
        <f t="shared" si="51"/>
        <v>0</v>
      </c>
      <c r="AE46" s="2048">
        <f>SUM(AE44:AE45)</f>
        <v>0</v>
      </c>
      <c r="AF46" s="2048">
        <f t="shared" ref="AF46:AN46" si="52">SUM(AF44:AF45)</f>
        <v>0</v>
      </c>
      <c r="AG46" s="2889">
        <f t="shared" si="52"/>
        <v>0</v>
      </c>
      <c r="AH46" s="2048">
        <f t="shared" si="52"/>
        <v>0</v>
      </c>
      <c r="AI46" s="2889">
        <f t="shared" si="52"/>
        <v>0</v>
      </c>
      <c r="AJ46" s="2048">
        <f t="shared" si="52"/>
        <v>0</v>
      </c>
      <c r="AK46" s="2889">
        <f t="shared" si="52"/>
        <v>0</v>
      </c>
      <c r="AL46" s="2048">
        <f t="shared" si="52"/>
        <v>0</v>
      </c>
      <c r="AM46" s="2889">
        <f t="shared" si="52"/>
        <v>0</v>
      </c>
      <c r="AN46" s="2774">
        <f t="shared" si="52"/>
        <v>0</v>
      </c>
      <c r="AO46" s="2048">
        <f>SUM(AO44:AO45)</f>
        <v>0</v>
      </c>
      <c r="AP46" s="4049">
        <f>SUM(AP44:AP45)</f>
        <v>0</v>
      </c>
      <c r="AQ46" s="2048">
        <f>SUM(AQ44:AQ45)</f>
        <v>0</v>
      </c>
      <c r="AR46" s="4050">
        <f>SUM(AR44:AR45)</f>
        <v>0</v>
      </c>
      <c r="AS46" s="2774">
        <f>SUM(AS44)</f>
        <v>0</v>
      </c>
      <c r="AT46" s="2774">
        <f>SUM(AT44:AT45)</f>
        <v>0</v>
      </c>
      <c r="AU46" s="2774">
        <f>SUM(AU44:AU45)</f>
        <v>0</v>
      </c>
      <c r="AV46" s="2774">
        <f>SUM(AV44:AV45)</f>
        <v>0</v>
      </c>
      <c r="AW46" s="2774">
        <f>SUM(AW44:AW45)</f>
        <v>0</v>
      </c>
      <c r="BJ46" s="3"/>
      <c r="BK46" s="3"/>
      <c r="BL46" s="3"/>
      <c r="BM46" s="4"/>
      <c r="BN46" s="4"/>
      <c r="BO46" s="4"/>
      <c r="CA46" s="31"/>
      <c r="CB46" s="31"/>
      <c r="CC46" s="31"/>
      <c r="CD46" s="31"/>
      <c r="CE46" s="31"/>
      <c r="CF46" s="31"/>
      <c r="CG46" s="31"/>
      <c r="CH46" s="32"/>
      <c r="CI46" s="32"/>
      <c r="CJ46" s="32"/>
      <c r="CK46" s="32"/>
      <c r="CL46" s="32"/>
      <c r="CM46" s="32"/>
      <c r="CN46" s="32"/>
    </row>
    <row r="47" spans="1:92" ht="16.350000000000001" customHeight="1" x14ac:dyDescent="0.2">
      <c r="A47" s="3699" t="s">
        <v>72</v>
      </c>
      <c r="B47" s="3700"/>
      <c r="C47" s="3701"/>
      <c r="D47" s="2889">
        <f t="shared" si="50"/>
        <v>0</v>
      </c>
      <c r="E47" s="2653">
        <f>+G47+I47+K47+M47+O47+Q47+S47+U47+W47+Y47+AA47+AC47+AE47+AG47+AI47+AK47+AM47+AO47</f>
        <v>0</v>
      </c>
      <c r="F47" s="2774">
        <f>+H47+J47+L47+N47+P47+R47+T47+V47+X47+Z47+AB47+AD47+AF47+AH47+AJ47+AL47+AN47+AP47</f>
        <v>0</v>
      </c>
      <c r="G47" s="4051"/>
      <c r="H47" s="2805"/>
      <c r="I47" s="4051"/>
      <c r="J47" s="2806"/>
      <c r="K47" s="4051"/>
      <c r="L47" s="2805"/>
      <c r="M47" s="4051"/>
      <c r="N47" s="2805"/>
      <c r="O47" s="4051"/>
      <c r="P47" s="2805"/>
      <c r="Q47" s="4051"/>
      <c r="R47" s="4052"/>
      <c r="S47" s="4051"/>
      <c r="T47" s="4052"/>
      <c r="U47" s="4051"/>
      <c r="V47" s="4052"/>
      <c r="W47" s="4051"/>
      <c r="X47" s="4052"/>
      <c r="Y47" s="4051"/>
      <c r="Z47" s="4052"/>
      <c r="AA47" s="4051"/>
      <c r="AB47" s="4052"/>
      <c r="AC47" s="4053"/>
      <c r="AD47" s="4052"/>
      <c r="AE47" s="4054"/>
      <c r="AF47" s="4052"/>
      <c r="AG47" s="4051"/>
      <c r="AH47" s="4052"/>
      <c r="AI47" s="4051"/>
      <c r="AJ47" s="4052"/>
      <c r="AK47" s="4051"/>
      <c r="AL47" s="4052"/>
      <c r="AM47" s="4053"/>
      <c r="AN47" s="4052"/>
      <c r="AO47" s="2806"/>
      <c r="AP47" s="4055"/>
      <c r="AQ47" s="4056"/>
      <c r="AR47" s="2805"/>
      <c r="AS47" s="2805"/>
      <c r="AT47" s="2805"/>
      <c r="AU47" s="2805"/>
      <c r="AV47" s="2805"/>
      <c r="AW47" s="2805"/>
      <c r="AX47" s="671" t="str">
        <f t="shared" si="35"/>
        <v/>
      </c>
      <c r="BJ47" s="3"/>
      <c r="BK47" s="3"/>
      <c r="BL47" s="3"/>
      <c r="BM47" s="4"/>
      <c r="BN47" s="4"/>
      <c r="BO47" s="4"/>
      <c r="CA47" s="31" t="str">
        <f t="shared" si="44"/>
        <v/>
      </c>
      <c r="CB47" s="31" t="str">
        <f t="shared" si="36"/>
        <v/>
      </c>
      <c r="CC47" s="31" t="str">
        <f t="shared" si="45"/>
        <v/>
      </c>
      <c r="CD47" s="31" t="str">
        <f t="shared" si="37"/>
        <v/>
      </c>
      <c r="CE47" s="31" t="str">
        <f t="shared" si="46"/>
        <v/>
      </c>
      <c r="CF47" s="31" t="str">
        <f t="shared" si="38"/>
        <v/>
      </c>
      <c r="CG47" s="31" t="str">
        <f t="shared" si="39"/>
        <v/>
      </c>
      <c r="CH47" s="32">
        <f t="shared" si="47"/>
        <v>0</v>
      </c>
      <c r="CI47" s="32">
        <f t="shared" si="40"/>
        <v>0</v>
      </c>
      <c r="CJ47" s="32">
        <f t="shared" si="48"/>
        <v>0</v>
      </c>
      <c r="CK47" s="32">
        <f t="shared" si="41"/>
        <v>0</v>
      </c>
      <c r="CL47" s="32">
        <f t="shared" si="49"/>
        <v>0</v>
      </c>
      <c r="CM47" s="32">
        <f t="shared" si="42"/>
        <v>0</v>
      </c>
      <c r="CN47" s="32">
        <f t="shared" si="43"/>
        <v>0</v>
      </c>
    </row>
    <row r="48" spans="1:92" ht="16.350000000000001" customHeight="1" x14ac:dyDescent="0.2">
      <c r="A48" s="3483" t="s">
        <v>73</v>
      </c>
      <c r="B48" s="3485"/>
      <c r="C48" s="149">
        <v>0</v>
      </c>
      <c r="D48" s="150">
        <f t="shared" si="50"/>
        <v>0</v>
      </c>
      <c r="E48" s="151">
        <f>SUM(G48+I48+K48+M48+O48+Q48+S48+U48+W48+Y48+AA48+AC48+AE48+AG48+AI48+AK48+AM48+AO48)</f>
        <v>0</v>
      </c>
      <c r="F48" s="2764">
        <f>SUM(H48+J48+L48+N48+P48+R48+T48+V48+X48+Z48+AB48+AD48+AF48+AH48+AJ48+AL48+AN48+AP48)</f>
        <v>0</v>
      </c>
      <c r="G48" s="105"/>
      <c r="H48" s="106"/>
      <c r="I48" s="105"/>
      <c r="J48" s="107"/>
      <c r="K48" s="105"/>
      <c r="L48" s="106"/>
      <c r="M48" s="105"/>
      <c r="N48" s="106"/>
      <c r="O48" s="105"/>
      <c r="P48" s="106"/>
      <c r="Q48" s="105"/>
      <c r="R48" s="108"/>
      <c r="S48" s="105"/>
      <c r="T48" s="108"/>
      <c r="U48" s="105"/>
      <c r="V48" s="108"/>
      <c r="W48" s="105"/>
      <c r="X48" s="108"/>
      <c r="Y48" s="105"/>
      <c r="Z48" s="108"/>
      <c r="AA48" s="105"/>
      <c r="AB48" s="108"/>
      <c r="AC48" s="152"/>
      <c r="AD48" s="108"/>
      <c r="AE48" s="153"/>
      <c r="AF48" s="108"/>
      <c r="AG48" s="105"/>
      <c r="AH48" s="108"/>
      <c r="AI48" s="105"/>
      <c r="AJ48" s="108"/>
      <c r="AK48" s="105"/>
      <c r="AL48" s="108"/>
      <c r="AM48" s="152"/>
      <c r="AN48" s="108"/>
      <c r="AO48" s="107"/>
      <c r="AP48" s="154"/>
      <c r="AQ48" s="155"/>
      <c r="AR48" s="106"/>
      <c r="AS48" s="106"/>
      <c r="AT48" s="106"/>
      <c r="AU48" s="106"/>
      <c r="AV48" s="106"/>
      <c r="AW48" s="106"/>
      <c r="AX48" s="671" t="str">
        <f t="shared" si="35"/>
        <v/>
      </c>
      <c r="BJ48" s="3"/>
      <c r="BK48" s="3"/>
      <c r="BL48" s="3"/>
      <c r="BM48" s="4"/>
      <c r="BN48" s="4"/>
      <c r="BO48" s="4"/>
      <c r="CA48" s="31" t="str">
        <f t="shared" si="44"/>
        <v/>
      </c>
      <c r="CB48" s="31" t="str">
        <f t="shared" si="36"/>
        <v/>
      </c>
      <c r="CC48" s="31" t="str">
        <f t="shared" si="45"/>
        <v/>
      </c>
      <c r="CD48" s="31" t="str">
        <f t="shared" si="37"/>
        <v/>
      </c>
      <c r="CE48" s="31" t="str">
        <f t="shared" si="46"/>
        <v/>
      </c>
      <c r="CF48" s="31" t="str">
        <f t="shared" si="38"/>
        <v/>
      </c>
      <c r="CG48" s="31" t="str">
        <f t="shared" si="39"/>
        <v/>
      </c>
      <c r="CH48" s="32">
        <f t="shared" si="47"/>
        <v>0</v>
      </c>
      <c r="CI48" s="32">
        <f t="shared" si="40"/>
        <v>0</v>
      </c>
      <c r="CJ48" s="32">
        <f t="shared" si="48"/>
        <v>0</v>
      </c>
      <c r="CK48" s="32">
        <f t="shared" si="41"/>
        <v>0</v>
      </c>
      <c r="CL48" s="32">
        <f t="shared" si="49"/>
        <v>0</v>
      </c>
      <c r="CM48" s="32">
        <f t="shared" si="42"/>
        <v>0</v>
      </c>
      <c r="CN48" s="32">
        <f t="shared" si="43"/>
        <v>0</v>
      </c>
    </row>
    <row r="49" spans="1:92" ht="16.350000000000001" customHeight="1" x14ac:dyDescent="0.2">
      <c r="A49" s="3011"/>
      <c r="B49" s="3013"/>
      <c r="C49" s="2343" t="s">
        <v>74</v>
      </c>
      <c r="D49" s="2307">
        <f t="shared" si="50"/>
        <v>0</v>
      </c>
      <c r="E49" s="151">
        <f t="shared" ref="E49:F58" si="53">SUM(G49+I49+K49+M49+O49+Q49+S49+U49+W49+Y49+AA49+AC49+AE49+AG49+AI49+AK49+AM49+AO49)</f>
        <v>0</v>
      </c>
      <c r="F49" s="2764">
        <f t="shared" si="53"/>
        <v>0</v>
      </c>
      <c r="G49" s="2310"/>
      <c r="H49" s="2316"/>
      <c r="I49" s="2310"/>
      <c r="J49" s="2344"/>
      <c r="K49" s="2310"/>
      <c r="L49" s="2316"/>
      <c r="M49" s="2310"/>
      <c r="N49" s="2316"/>
      <c r="O49" s="2310"/>
      <c r="P49" s="2316"/>
      <c r="Q49" s="2310"/>
      <c r="R49" s="2311"/>
      <c r="S49" s="2310"/>
      <c r="T49" s="2311"/>
      <c r="U49" s="2310"/>
      <c r="V49" s="2311"/>
      <c r="W49" s="2310"/>
      <c r="X49" s="2311"/>
      <c r="Y49" s="2310"/>
      <c r="Z49" s="2311"/>
      <c r="AA49" s="2310"/>
      <c r="AB49" s="2311"/>
      <c r="AC49" s="2345"/>
      <c r="AD49" s="2311"/>
      <c r="AE49" s="2312"/>
      <c r="AF49" s="2311"/>
      <c r="AG49" s="2310"/>
      <c r="AH49" s="2311"/>
      <c r="AI49" s="2310"/>
      <c r="AJ49" s="2311"/>
      <c r="AK49" s="2310"/>
      <c r="AL49" s="2311"/>
      <c r="AM49" s="2345"/>
      <c r="AN49" s="2311"/>
      <c r="AO49" s="2344"/>
      <c r="AP49" s="2314"/>
      <c r="AQ49" s="2315"/>
      <c r="AR49" s="2316"/>
      <c r="AS49" s="2316"/>
      <c r="AT49" s="2316"/>
      <c r="AU49" s="2316"/>
      <c r="AV49" s="2316"/>
      <c r="AW49" s="2316"/>
      <c r="AX49" s="671" t="str">
        <f t="shared" si="35"/>
        <v/>
      </c>
      <c r="BJ49" s="3"/>
      <c r="BK49" s="3"/>
      <c r="BL49" s="3"/>
      <c r="BM49" s="4"/>
      <c r="BN49" s="4"/>
      <c r="BO49" s="4"/>
      <c r="CA49" s="31" t="str">
        <f t="shared" si="44"/>
        <v/>
      </c>
      <c r="CB49" s="31" t="str">
        <f t="shared" si="36"/>
        <v/>
      </c>
      <c r="CC49" s="31" t="str">
        <f t="shared" si="45"/>
        <v/>
      </c>
      <c r="CD49" s="31" t="str">
        <f t="shared" si="37"/>
        <v/>
      </c>
      <c r="CE49" s="31" t="str">
        <f t="shared" si="46"/>
        <v/>
      </c>
      <c r="CF49" s="31" t="str">
        <f t="shared" si="38"/>
        <v/>
      </c>
      <c r="CG49" s="31" t="str">
        <f t="shared" si="39"/>
        <v/>
      </c>
      <c r="CH49" s="32">
        <f t="shared" si="47"/>
        <v>0</v>
      </c>
      <c r="CI49" s="32">
        <f t="shared" si="40"/>
        <v>0</v>
      </c>
      <c r="CJ49" s="32">
        <f t="shared" si="48"/>
        <v>0</v>
      </c>
      <c r="CK49" s="32">
        <f t="shared" si="41"/>
        <v>0</v>
      </c>
      <c r="CL49" s="32">
        <f t="shared" si="49"/>
        <v>0</v>
      </c>
      <c r="CM49" s="32">
        <f t="shared" si="42"/>
        <v>0</v>
      </c>
      <c r="CN49" s="32">
        <f t="shared" si="43"/>
        <v>0</v>
      </c>
    </row>
    <row r="50" spans="1:92" ht="16.350000000000001" customHeight="1" x14ac:dyDescent="0.2">
      <c r="A50" s="3011"/>
      <c r="B50" s="3013"/>
      <c r="C50" s="2343" t="s">
        <v>75</v>
      </c>
      <c r="D50" s="2307">
        <f t="shared" si="50"/>
        <v>0</v>
      </c>
      <c r="E50" s="151">
        <f t="shared" si="53"/>
        <v>0</v>
      </c>
      <c r="F50" s="2764">
        <f t="shared" si="53"/>
        <v>0</v>
      </c>
      <c r="G50" s="2310"/>
      <c r="H50" s="2316"/>
      <c r="I50" s="2310"/>
      <c r="J50" s="2344"/>
      <c r="K50" s="2310"/>
      <c r="L50" s="2316"/>
      <c r="M50" s="2310"/>
      <c r="N50" s="2316"/>
      <c r="O50" s="2310"/>
      <c r="P50" s="2316"/>
      <c r="Q50" s="2310"/>
      <c r="R50" s="2311"/>
      <c r="S50" s="2310"/>
      <c r="T50" s="2311"/>
      <c r="U50" s="2310"/>
      <c r="V50" s="2311"/>
      <c r="W50" s="2310"/>
      <c r="X50" s="2311"/>
      <c r="Y50" s="2310"/>
      <c r="Z50" s="2311"/>
      <c r="AA50" s="2310"/>
      <c r="AB50" s="2311"/>
      <c r="AC50" s="2345"/>
      <c r="AD50" s="2311"/>
      <c r="AE50" s="2312"/>
      <c r="AF50" s="2311"/>
      <c r="AG50" s="2310"/>
      <c r="AH50" s="2311"/>
      <c r="AI50" s="2310"/>
      <c r="AJ50" s="2311"/>
      <c r="AK50" s="2310"/>
      <c r="AL50" s="2311"/>
      <c r="AM50" s="2345"/>
      <c r="AN50" s="2311"/>
      <c r="AO50" s="2344"/>
      <c r="AP50" s="2314"/>
      <c r="AQ50" s="2315"/>
      <c r="AR50" s="2316"/>
      <c r="AS50" s="2316"/>
      <c r="AT50" s="2316"/>
      <c r="AU50" s="2316"/>
      <c r="AV50" s="2316"/>
      <c r="AW50" s="2316"/>
      <c r="AX50" s="671" t="str">
        <f t="shared" si="35"/>
        <v/>
      </c>
      <c r="BJ50" s="3"/>
      <c r="BK50" s="3"/>
      <c r="BL50" s="3"/>
      <c r="BM50" s="4"/>
      <c r="BN50" s="4"/>
      <c r="BO50" s="4"/>
      <c r="CA50" s="31" t="str">
        <f t="shared" si="44"/>
        <v/>
      </c>
      <c r="CB50" s="31" t="str">
        <f t="shared" si="36"/>
        <v/>
      </c>
      <c r="CC50" s="31" t="str">
        <f t="shared" si="45"/>
        <v/>
      </c>
      <c r="CD50" s="31" t="str">
        <f t="shared" si="37"/>
        <v/>
      </c>
      <c r="CE50" s="31" t="str">
        <f t="shared" si="46"/>
        <v/>
      </c>
      <c r="CF50" s="31" t="str">
        <f t="shared" si="38"/>
        <v/>
      </c>
      <c r="CG50" s="31" t="str">
        <f t="shared" si="39"/>
        <v/>
      </c>
      <c r="CH50" s="32">
        <f t="shared" si="47"/>
        <v>0</v>
      </c>
      <c r="CI50" s="32">
        <f t="shared" si="40"/>
        <v>0</v>
      </c>
      <c r="CJ50" s="32">
        <f t="shared" si="48"/>
        <v>0</v>
      </c>
      <c r="CK50" s="32">
        <f t="shared" si="41"/>
        <v>0</v>
      </c>
      <c r="CL50" s="32">
        <f t="shared" si="49"/>
        <v>0</v>
      </c>
      <c r="CM50" s="32">
        <f t="shared" si="42"/>
        <v>0</v>
      </c>
      <c r="CN50" s="32">
        <f t="shared" si="43"/>
        <v>0</v>
      </c>
    </row>
    <row r="51" spans="1:92" ht="16.350000000000001" customHeight="1" x14ac:dyDescent="0.2">
      <c r="A51" s="3011"/>
      <c r="B51" s="3013"/>
      <c r="C51" s="2343" t="s">
        <v>76</v>
      </c>
      <c r="D51" s="2307">
        <f t="shared" si="50"/>
        <v>0</v>
      </c>
      <c r="E51" s="151">
        <f t="shared" si="53"/>
        <v>0</v>
      </c>
      <c r="F51" s="2764">
        <f t="shared" si="53"/>
        <v>0</v>
      </c>
      <c r="G51" s="2310"/>
      <c r="H51" s="2316"/>
      <c r="I51" s="2310"/>
      <c r="J51" s="2344"/>
      <c r="K51" s="2310"/>
      <c r="L51" s="2316"/>
      <c r="M51" s="2310"/>
      <c r="N51" s="2316"/>
      <c r="O51" s="2310"/>
      <c r="P51" s="2316"/>
      <c r="Q51" s="2310"/>
      <c r="R51" s="2311"/>
      <c r="S51" s="2310"/>
      <c r="T51" s="2311"/>
      <c r="U51" s="2310"/>
      <c r="V51" s="2311"/>
      <c r="W51" s="2310"/>
      <c r="X51" s="2311"/>
      <c r="Y51" s="2310"/>
      <c r="Z51" s="2311"/>
      <c r="AA51" s="2310"/>
      <c r="AB51" s="2311"/>
      <c r="AC51" s="2345"/>
      <c r="AD51" s="2311"/>
      <c r="AE51" s="2312"/>
      <c r="AF51" s="2311"/>
      <c r="AG51" s="2310"/>
      <c r="AH51" s="2311"/>
      <c r="AI51" s="2310"/>
      <c r="AJ51" s="2311"/>
      <c r="AK51" s="2310"/>
      <c r="AL51" s="2311"/>
      <c r="AM51" s="2345"/>
      <c r="AN51" s="2311"/>
      <c r="AO51" s="2344"/>
      <c r="AP51" s="2314"/>
      <c r="AQ51" s="2315"/>
      <c r="AR51" s="2316"/>
      <c r="AS51" s="2316"/>
      <c r="AT51" s="2316"/>
      <c r="AU51" s="2316"/>
      <c r="AV51" s="2316"/>
      <c r="AW51" s="2316"/>
      <c r="AX51" s="671" t="str">
        <f t="shared" si="35"/>
        <v/>
      </c>
      <c r="BJ51" s="3"/>
      <c r="BK51" s="3"/>
      <c r="BL51" s="3"/>
      <c r="BM51" s="4"/>
      <c r="BN51" s="4"/>
      <c r="BO51" s="4"/>
      <c r="CA51" s="31" t="str">
        <f t="shared" si="44"/>
        <v/>
      </c>
      <c r="CB51" s="31" t="str">
        <f t="shared" si="36"/>
        <v/>
      </c>
      <c r="CC51" s="31" t="str">
        <f t="shared" si="45"/>
        <v/>
      </c>
      <c r="CD51" s="31" t="str">
        <f t="shared" si="37"/>
        <v/>
      </c>
      <c r="CE51" s="31" t="str">
        <f t="shared" si="46"/>
        <v/>
      </c>
      <c r="CF51" s="31" t="str">
        <f t="shared" si="38"/>
        <v/>
      </c>
      <c r="CG51" s="31" t="str">
        <f t="shared" si="39"/>
        <v/>
      </c>
      <c r="CH51" s="32">
        <f t="shared" si="47"/>
        <v>0</v>
      </c>
      <c r="CI51" s="32">
        <f t="shared" si="40"/>
        <v>0</v>
      </c>
      <c r="CJ51" s="32">
        <f t="shared" si="48"/>
        <v>0</v>
      </c>
      <c r="CK51" s="32">
        <f t="shared" si="41"/>
        <v>0</v>
      </c>
      <c r="CL51" s="32">
        <f t="shared" si="49"/>
        <v>0</v>
      </c>
      <c r="CM51" s="32">
        <f t="shared" si="42"/>
        <v>0</v>
      </c>
      <c r="CN51" s="32">
        <f t="shared" si="43"/>
        <v>0</v>
      </c>
    </row>
    <row r="52" spans="1:92" ht="16.350000000000001" customHeight="1" x14ac:dyDescent="0.2">
      <c r="A52" s="3011"/>
      <c r="B52" s="3013"/>
      <c r="C52" s="2346" t="s">
        <v>77</v>
      </c>
      <c r="D52" s="2317">
        <f>SUM(E52+F52)</f>
        <v>0</v>
      </c>
      <c r="E52" s="151">
        <f t="shared" si="53"/>
        <v>0</v>
      </c>
      <c r="F52" s="2764">
        <f t="shared" si="53"/>
        <v>0</v>
      </c>
      <c r="G52" s="2347"/>
      <c r="H52" s="2348"/>
      <c r="I52" s="2347"/>
      <c r="J52" s="162"/>
      <c r="K52" s="2347"/>
      <c r="L52" s="2348"/>
      <c r="M52" s="2347"/>
      <c r="N52" s="2348"/>
      <c r="O52" s="2347"/>
      <c r="P52" s="2348"/>
      <c r="Q52" s="2347"/>
      <c r="R52" s="2349"/>
      <c r="S52" s="2347"/>
      <c r="T52" s="2349"/>
      <c r="U52" s="2347"/>
      <c r="V52" s="2349"/>
      <c r="W52" s="2347"/>
      <c r="X52" s="2349"/>
      <c r="Y52" s="2347"/>
      <c r="Z52" s="2349"/>
      <c r="AA52" s="2347"/>
      <c r="AB52" s="2349"/>
      <c r="AC52" s="2350"/>
      <c r="AD52" s="2349"/>
      <c r="AE52" s="2324"/>
      <c r="AF52" s="2349"/>
      <c r="AG52" s="2347"/>
      <c r="AH52" s="2349"/>
      <c r="AI52" s="2347"/>
      <c r="AJ52" s="2349"/>
      <c r="AK52" s="2347"/>
      <c r="AL52" s="2349"/>
      <c r="AM52" s="2350"/>
      <c r="AN52" s="2349"/>
      <c r="AO52" s="162"/>
      <c r="AP52" s="2351"/>
      <c r="AQ52" s="2352"/>
      <c r="AR52" s="2348"/>
      <c r="AS52" s="2348"/>
      <c r="AT52" s="2348"/>
      <c r="AU52" s="2348"/>
      <c r="AV52" s="2348"/>
      <c r="AW52" s="2348"/>
      <c r="AX52" s="671" t="str">
        <f t="shared" si="35"/>
        <v/>
      </c>
      <c r="BJ52" s="3"/>
      <c r="BK52" s="3"/>
      <c r="BL52" s="3"/>
      <c r="BM52" s="4"/>
      <c r="BN52" s="4"/>
      <c r="BO52" s="4"/>
      <c r="CA52" s="31" t="str">
        <f t="shared" si="44"/>
        <v/>
      </c>
      <c r="CB52" s="31" t="str">
        <f t="shared" si="36"/>
        <v/>
      </c>
      <c r="CC52" s="31" t="str">
        <f t="shared" si="45"/>
        <v/>
      </c>
      <c r="CD52" s="31" t="str">
        <f t="shared" si="37"/>
        <v/>
      </c>
      <c r="CE52" s="31" t="str">
        <f t="shared" si="46"/>
        <v/>
      </c>
      <c r="CF52" s="31" t="str">
        <f t="shared" si="38"/>
        <v/>
      </c>
      <c r="CG52" s="31" t="str">
        <f t="shared" si="39"/>
        <v/>
      </c>
      <c r="CH52" s="32">
        <f t="shared" si="47"/>
        <v>0</v>
      </c>
      <c r="CI52" s="32">
        <f t="shared" si="40"/>
        <v>0</v>
      </c>
      <c r="CJ52" s="32">
        <f t="shared" si="48"/>
        <v>0</v>
      </c>
      <c r="CK52" s="32">
        <f t="shared" si="41"/>
        <v>0</v>
      </c>
      <c r="CL52" s="32">
        <f t="shared" si="49"/>
        <v>0</v>
      </c>
      <c r="CM52" s="32">
        <f t="shared" si="42"/>
        <v>0</v>
      </c>
      <c r="CN52" s="32">
        <f t="shared" si="43"/>
        <v>0</v>
      </c>
    </row>
    <row r="53" spans="1:92" ht="16.350000000000001" customHeight="1" x14ac:dyDescent="0.2">
      <c r="A53" s="3011"/>
      <c r="B53" s="3013"/>
      <c r="C53" s="2346" t="s">
        <v>78</v>
      </c>
      <c r="D53" s="2353">
        <f t="shared" si="50"/>
        <v>0</v>
      </c>
      <c r="E53" s="2354">
        <f t="shared" si="53"/>
        <v>0</v>
      </c>
      <c r="F53" s="2355">
        <f t="shared" si="53"/>
        <v>0</v>
      </c>
      <c r="G53" s="2322"/>
      <c r="H53" s="2329"/>
      <c r="I53" s="2322"/>
      <c r="J53" s="2356"/>
      <c r="K53" s="2322"/>
      <c r="L53" s="2329"/>
      <c r="M53" s="2322"/>
      <c r="N53" s="2329"/>
      <c r="O53" s="2322"/>
      <c r="P53" s="2329"/>
      <c r="Q53" s="2322"/>
      <c r="R53" s="2323"/>
      <c r="S53" s="2322"/>
      <c r="T53" s="2323"/>
      <c r="U53" s="2322"/>
      <c r="V53" s="2323"/>
      <c r="W53" s="2322"/>
      <c r="X53" s="2323"/>
      <c r="Y53" s="2322"/>
      <c r="Z53" s="2323"/>
      <c r="AA53" s="2322"/>
      <c r="AB53" s="2323"/>
      <c r="AC53" s="2357"/>
      <c r="AD53" s="2323"/>
      <c r="AE53" s="2326"/>
      <c r="AF53" s="2323"/>
      <c r="AG53" s="2322"/>
      <c r="AH53" s="2323"/>
      <c r="AI53" s="2322"/>
      <c r="AJ53" s="2323"/>
      <c r="AK53" s="2322"/>
      <c r="AL53" s="2323"/>
      <c r="AM53" s="2357"/>
      <c r="AN53" s="2323"/>
      <c r="AO53" s="2356"/>
      <c r="AP53" s="2327"/>
      <c r="AQ53" s="2329"/>
      <c r="AR53" s="2329"/>
      <c r="AS53" s="2329"/>
      <c r="AT53" s="2329"/>
      <c r="AU53" s="2329"/>
      <c r="AV53" s="2329"/>
      <c r="AW53" s="2329"/>
      <c r="AX53" s="671" t="str">
        <f t="shared" si="35"/>
        <v/>
      </c>
      <c r="BJ53" s="3"/>
      <c r="BK53" s="3"/>
      <c r="BL53" s="3"/>
      <c r="BM53" s="4"/>
      <c r="BN53" s="4"/>
      <c r="BO53" s="4"/>
      <c r="CA53" s="31" t="str">
        <f t="shared" si="44"/>
        <v/>
      </c>
      <c r="CB53" s="31" t="str">
        <f t="shared" si="36"/>
        <v/>
      </c>
      <c r="CC53" s="31" t="str">
        <f t="shared" si="45"/>
        <v/>
      </c>
      <c r="CD53" s="31" t="str">
        <f t="shared" si="37"/>
        <v/>
      </c>
      <c r="CE53" s="31" t="str">
        <f t="shared" si="46"/>
        <v/>
      </c>
      <c r="CF53" s="31" t="str">
        <f t="shared" si="38"/>
        <v/>
      </c>
      <c r="CG53" s="31" t="str">
        <f t="shared" si="39"/>
        <v/>
      </c>
      <c r="CH53" s="32">
        <f t="shared" si="47"/>
        <v>0</v>
      </c>
      <c r="CI53" s="32">
        <f t="shared" si="40"/>
        <v>0</v>
      </c>
      <c r="CJ53" s="32">
        <f t="shared" si="48"/>
        <v>0</v>
      </c>
      <c r="CK53" s="32">
        <f t="shared" si="41"/>
        <v>0</v>
      </c>
      <c r="CL53" s="32">
        <f t="shared" si="49"/>
        <v>0</v>
      </c>
      <c r="CM53" s="32">
        <f t="shared" si="42"/>
        <v>0</v>
      </c>
      <c r="CN53" s="32">
        <f t="shared" si="43"/>
        <v>0</v>
      </c>
    </row>
    <row r="54" spans="1:92" ht="16.350000000000001" customHeight="1" x14ac:dyDescent="0.2">
      <c r="A54" s="4030" t="s">
        <v>4</v>
      </c>
      <c r="B54" s="4030"/>
      <c r="C54" s="4030"/>
      <c r="D54" s="2889">
        <f>SUM(D48:D53)</f>
        <v>0</v>
      </c>
      <c r="E54" s="2048">
        <f>SUM(E48:E53)</f>
        <v>0</v>
      </c>
      <c r="F54" s="2774">
        <f>SUM(F48:F53)</f>
        <v>0</v>
      </c>
      <c r="G54" s="2889">
        <f>SUM(G48:G53)</f>
        <v>0</v>
      </c>
      <c r="H54" s="2889">
        <f t="shared" ref="H54:AV54" si="54">SUM(H48:H53)</f>
        <v>0</v>
      </c>
      <c r="I54" s="2889">
        <f t="shared" si="54"/>
        <v>0</v>
      </c>
      <c r="J54" s="2889">
        <f t="shared" si="54"/>
        <v>0</v>
      </c>
      <c r="K54" s="2889">
        <f t="shared" si="54"/>
        <v>0</v>
      </c>
      <c r="L54" s="2889">
        <f t="shared" si="54"/>
        <v>0</v>
      </c>
      <c r="M54" s="2889">
        <f t="shared" si="54"/>
        <v>0</v>
      </c>
      <c r="N54" s="2889">
        <f t="shared" si="54"/>
        <v>0</v>
      </c>
      <c r="O54" s="2889">
        <f t="shared" si="54"/>
        <v>0</v>
      </c>
      <c r="P54" s="2889">
        <f t="shared" si="54"/>
        <v>0</v>
      </c>
      <c r="Q54" s="2889">
        <f t="shared" si="54"/>
        <v>0</v>
      </c>
      <c r="R54" s="2889">
        <f t="shared" si="54"/>
        <v>0</v>
      </c>
      <c r="S54" s="2889">
        <f t="shared" si="54"/>
        <v>0</v>
      </c>
      <c r="T54" s="2889">
        <f t="shared" si="54"/>
        <v>0</v>
      </c>
      <c r="U54" s="2889">
        <f t="shared" si="54"/>
        <v>0</v>
      </c>
      <c r="V54" s="2889">
        <f t="shared" si="54"/>
        <v>0</v>
      </c>
      <c r="W54" s="2889">
        <f t="shared" si="54"/>
        <v>0</v>
      </c>
      <c r="X54" s="2889">
        <f t="shared" si="54"/>
        <v>0</v>
      </c>
      <c r="Y54" s="2889">
        <f t="shared" si="54"/>
        <v>0</v>
      </c>
      <c r="Z54" s="2889">
        <f t="shared" si="54"/>
        <v>0</v>
      </c>
      <c r="AA54" s="2889">
        <f t="shared" si="54"/>
        <v>0</v>
      </c>
      <c r="AB54" s="2889">
        <f t="shared" si="54"/>
        <v>0</v>
      </c>
      <c r="AC54" s="2889">
        <f t="shared" si="54"/>
        <v>0</v>
      </c>
      <c r="AD54" s="2889">
        <f t="shared" si="54"/>
        <v>0</v>
      </c>
      <c r="AE54" s="2889">
        <f t="shared" si="54"/>
        <v>0</v>
      </c>
      <c r="AF54" s="2889">
        <f t="shared" si="54"/>
        <v>0</v>
      </c>
      <c r="AG54" s="2889">
        <f t="shared" si="54"/>
        <v>0</v>
      </c>
      <c r="AH54" s="2889">
        <f t="shared" si="54"/>
        <v>0</v>
      </c>
      <c r="AI54" s="2889">
        <f t="shared" si="54"/>
        <v>0</v>
      </c>
      <c r="AJ54" s="2889">
        <f t="shared" si="54"/>
        <v>0</v>
      </c>
      <c r="AK54" s="2889">
        <f t="shared" si="54"/>
        <v>0</v>
      </c>
      <c r="AL54" s="2889">
        <f t="shared" si="54"/>
        <v>0</v>
      </c>
      <c r="AM54" s="2889">
        <f t="shared" si="54"/>
        <v>0</v>
      </c>
      <c r="AN54" s="2889">
        <f t="shared" si="54"/>
        <v>0</v>
      </c>
      <c r="AO54" s="2889">
        <f t="shared" si="54"/>
        <v>0</v>
      </c>
      <c r="AP54" s="2889">
        <f t="shared" si="54"/>
        <v>0</v>
      </c>
      <c r="AQ54" s="2889">
        <f t="shared" si="54"/>
        <v>0</v>
      </c>
      <c r="AR54" s="2889">
        <f t="shared" si="54"/>
        <v>0</v>
      </c>
      <c r="AS54" s="2889">
        <f t="shared" si="54"/>
        <v>0</v>
      </c>
      <c r="AT54" s="2889">
        <f t="shared" si="54"/>
        <v>0</v>
      </c>
      <c r="AU54" s="2889">
        <f t="shared" si="54"/>
        <v>0</v>
      </c>
      <c r="AV54" s="2889">
        <f t="shared" si="54"/>
        <v>0</v>
      </c>
      <c r="AW54" s="2889">
        <f>SUM(AW48:AW53)</f>
        <v>0</v>
      </c>
      <c r="BJ54" s="3"/>
      <c r="BK54" s="3"/>
      <c r="BL54" s="3"/>
      <c r="BM54" s="4"/>
      <c r="BN54" s="4"/>
      <c r="BO54" s="4"/>
      <c r="CA54" s="31"/>
      <c r="CB54" s="31"/>
      <c r="CC54" s="31"/>
      <c r="CD54" s="31"/>
      <c r="CE54" s="31"/>
      <c r="CF54" s="31"/>
      <c r="CG54" s="31"/>
      <c r="CH54" s="32"/>
      <c r="CI54" s="32"/>
      <c r="CJ54" s="32"/>
      <c r="CK54" s="32"/>
      <c r="CL54" s="32"/>
      <c r="CM54" s="32"/>
      <c r="CN54" s="32"/>
    </row>
    <row r="55" spans="1:92" ht="16.350000000000001" customHeight="1" x14ac:dyDescent="0.2">
      <c r="A55" s="3011" t="s">
        <v>79</v>
      </c>
      <c r="B55" s="3013"/>
      <c r="C55" s="175">
        <v>0</v>
      </c>
      <c r="D55" s="4041">
        <f t="shared" si="50"/>
        <v>0</v>
      </c>
      <c r="E55" s="176">
        <f t="shared" si="53"/>
        <v>0</v>
      </c>
      <c r="F55" s="177">
        <f t="shared" si="53"/>
        <v>0</v>
      </c>
      <c r="G55" s="4043"/>
      <c r="H55" s="95"/>
      <c r="I55" s="4043"/>
      <c r="J55" s="95"/>
      <c r="K55" s="4043"/>
      <c r="L55" s="95"/>
      <c r="M55" s="4043"/>
      <c r="N55" s="95"/>
      <c r="O55" s="4043"/>
      <c r="P55" s="95"/>
      <c r="Q55" s="4043"/>
      <c r="R55" s="95"/>
      <c r="S55" s="4043"/>
      <c r="T55" s="95"/>
      <c r="U55" s="4043"/>
      <c r="V55" s="95"/>
      <c r="W55" s="4043"/>
      <c r="X55" s="95"/>
      <c r="Y55" s="4043"/>
      <c r="Z55" s="95"/>
      <c r="AA55" s="4043"/>
      <c r="AB55" s="95"/>
      <c r="AC55" s="4043"/>
      <c r="AD55" s="95"/>
      <c r="AE55" s="4043"/>
      <c r="AF55" s="95"/>
      <c r="AG55" s="4043"/>
      <c r="AH55" s="95"/>
      <c r="AI55" s="4043"/>
      <c r="AJ55" s="95"/>
      <c r="AK55" s="4043"/>
      <c r="AL55" s="95"/>
      <c r="AM55" s="4043"/>
      <c r="AN55" s="95"/>
      <c r="AO55" s="4043"/>
      <c r="AP55" s="99"/>
      <c r="AQ55" s="4047"/>
      <c r="AR55" s="4047"/>
      <c r="AS55" s="2358"/>
      <c r="AT55" s="2358"/>
      <c r="AU55" s="2358"/>
      <c r="AV55" s="2358"/>
      <c r="AW55" s="2358"/>
      <c r="AX55" s="671" t="str">
        <f t="shared" si="35"/>
        <v/>
      </c>
      <c r="BJ55" s="3"/>
      <c r="BK55" s="3"/>
      <c r="BL55" s="3"/>
      <c r="BM55" s="4"/>
      <c r="BN55" s="4"/>
      <c r="BO55" s="4"/>
      <c r="CA55" s="31" t="str">
        <f t="shared" si="44"/>
        <v/>
      </c>
      <c r="CB55" s="31" t="str">
        <f t="shared" si="36"/>
        <v/>
      </c>
      <c r="CC55" s="31" t="str">
        <f t="shared" si="45"/>
        <v/>
      </c>
      <c r="CD55" s="31" t="str">
        <f t="shared" si="37"/>
        <v/>
      </c>
      <c r="CE55" s="31" t="str">
        <f t="shared" si="46"/>
        <v/>
      </c>
      <c r="CF55" s="31" t="str">
        <f t="shared" si="38"/>
        <v/>
      </c>
      <c r="CG55" s="31" t="str">
        <f t="shared" si="39"/>
        <v/>
      </c>
      <c r="CH55" s="32">
        <f t="shared" si="47"/>
        <v>0</v>
      </c>
      <c r="CI55" s="32">
        <f t="shared" si="40"/>
        <v>0</v>
      </c>
      <c r="CJ55" s="32">
        <f t="shared" si="48"/>
        <v>0</v>
      </c>
      <c r="CK55" s="32">
        <f t="shared" si="41"/>
        <v>0</v>
      </c>
      <c r="CL55" s="32">
        <f t="shared" si="49"/>
        <v>0</v>
      </c>
      <c r="CM55" s="32">
        <f t="shared" si="42"/>
        <v>0</v>
      </c>
      <c r="CN55" s="32">
        <f t="shared" si="43"/>
        <v>0</v>
      </c>
    </row>
    <row r="56" spans="1:92" ht="16.350000000000001" customHeight="1" x14ac:dyDescent="0.2">
      <c r="A56" s="3011"/>
      <c r="B56" s="3013"/>
      <c r="C56" s="2343" t="s">
        <v>80</v>
      </c>
      <c r="D56" s="2307">
        <f t="shared" si="50"/>
        <v>0</v>
      </c>
      <c r="E56" s="2359">
        <f t="shared" si="53"/>
        <v>0</v>
      </c>
      <c r="F56" s="2360">
        <f t="shared" si="53"/>
        <v>0</v>
      </c>
      <c r="G56" s="2310"/>
      <c r="H56" s="2311"/>
      <c r="I56" s="2310"/>
      <c r="J56" s="2311"/>
      <c r="K56" s="2310"/>
      <c r="L56" s="2311"/>
      <c r="M56" s="2310"/>
      <c r="N56" s="2311"/>
      <c r="O56" s="2310"/>
      <c r="P56" s="2311"/>
      <c r="Q56" s="2310"/>
      <c r="R56" s="2311"/>
      <c r="S56" s="2310"/>
      <c r="T56" s="2311"/>
      <c r="U56" s="2310"/>
      <c r="V56" s="2311"/>
      <c r="W56" s="2310"/>
      <c r="X56" s="2311"/>
      <c r="Y56" s="2310"/>
      <c r="Z56" s="2311"/>
      <c r="AA56" s="2310"/>
      <c r="AB56" s="2311"/>
      <c r="AC56" s="2310"/>
      <c r="AD56" s="2311"/>
      <c r="AE56" s="2310"/>
      <c r="AF56" s="2311"/>
      <c r="AG56" s="2310"/>
      <c r="AH56" s="2311"/>
      <c r="AI56" s="2310"/>
      <c r="AJ56" s="2311"/>
      <c r="AK56" s="2310"/>
      <c r="AL56" s="2311"/>
      <c r="AM56" s="2310"/>
      <c r="AN56" s="2311"/>
      <c r="AO56" s="2310"/>
      <c r="AP56" s="2314"/>
      <c r="AQ56" s="2316"/>
      <c r="AR56" s="2316"/>
      <c r="AS56" s="2361"/>
      <c r="AT56" s="2361"/>
      <c r="AU56" s="2361"/>
      <c r="AV56" s="2361"/>
      <c r="AW56" s="2361"/>
      <c r="AX56" s="671" t="str">
        <f t="shared" si="35"/>
        <v/>
      </c>
      <c r="BJ56" s="3"/>
      <c r="BK56" s="3"/>
      <c r="BL56" s="3"/>
      <c r="BM56" s="4"/>
      <c r="BN56" s="4"/>
      <c r="BO56" s="4"/>
      <c r="CA56" s="31" t="str">
        <f t="shared" si="44"/>
        <v/>
      </c>
      <c r="CB56" s="31" t="str">
        <f t="shared" si="36"/>
        <v/>
      </c>
      <c r="CC56" s="31" t="str">
        <f t="shared" si="45"/>
        <v/>
      </c>
      <c r="CD56" s="31" t="str">
        <f t="shared" si="37"/>
        <v/>
      </c>
      <c r="CE56" s="31" t="str">
        <f t="shared" si="46"/>
        <v/>
      </c>
      <c r="CF56" s="31" t="str">
        <f t="shared" si="38"/>
        <v/>
      </c>
      <c r="CG56" s="31" t="str">
        <f t="shared" si="39"/>
        <v/>
      </c>
      <c r="CH56" s="32">
        <f t="shared" si="47"/>
        <v>0</v>
      </c>
      <c r="CI56" s="32">
        <f t="shared" si="40"/>
        <v>0</v>
      </c>
      <c r="CJ56" s="32">
        <f t="shared" si="48"/>
        <v>0</v>
      </c>
      <c r="CK56" s="32">
        <f t="shared" si="41"/>
        <v>0</v>
      </c>
      <c r="CL56" s="32">
        <f t="shared" si="49"/>
        <v>0</v>
      </c>
      <c r="CM56" s="32">
        <f t="shared" si="42"/>
        <v>0</v>
      </c>
      <c r="CN56" s="32">
        <f t="shared" si="43"/>
        <v>0</v>
      </c>
    </row>
    <row r="57" spans="1:92" ht="16.350000000000001" customHeight="1" x14ac:dyDescent="0.2">
      <c r="A57" s="3011"/>
      <c r="B57" s="3013"/>
      <c r="C57" s="2343" t="s">
        <v>81</v>
      </c>
      <c r="D57" s="2307">
        <f t="shared" si="50"/>
        <v>0</v>
      </c>
      <c r="E57" s="2359">
        <f t="shared" si="53"/>
        <v>0</v>
      </c>
      <c r="F57" s="2360">
        <f t="shared" si="53"/>
        <v>0</v>
      </c>
      <c r="G57" s="2310"/>
      <c r="H57" s="2311"/>
      <c r="I57" s="2310"/>
      <c r="J57" s="2311"/>
      <c r="K57" s="2310"/>
      <c r="L57" s="2311"/>
      <c r="M57" s="2310"/>
      <c r="N57" s="2311"/>
      <c r="O57" s="2310"/>
      <c r="P57" s="2311"/>
      <c r="Q57" s="2310"/>
      <c r="R57" s="2311"/>
      <c r="S57" s="2310"/>
      <c r="T57" s="2311"/>
      <c r="U57" s="2310"/>
      <c r="V57" s="2311"/>
      <c r="W57" s="2310"/>
      <c r="X57" s="2311"/>
      <c r="Y57" s="2310"/>
      <c r="Z57" s="2311"/>
      <c r="AA57" s="2310"/>
      <c r="AB57" s="2311"/>
      <c r="AC57" s="2310"/>
      <c r="AD57" s="2311"/>
      <c r="AE57" s="2310"/>
      <c r="AF57" s="2311"/>
      <c r="AG57" s="2310"/>
      <c r="AH57" s="2311"/>
      <c r="AI57" s="2310"/>
      <c r="AJ57" s="2311"/>
      <c r="AK57" s="2310"/>
      <c r="AL57" s="2311"/>
      <c r="AM57" s="2310"/>
      <c r="AN57" s="2311"/>
      <c r="AO57" s="2310"/>
      <c r="AP57" s="2314"/>
      <c r="AQ57" s="2316"/>
      <c r="AR57" s="2316"/>
      <c r="AS57" s="2361"/>
      <c r="AT57" s="2361"/>
      <c r="AU57" s="2361"/>
      <c r="AV57" s="2361"/>
      <c r="AW57" s="2361"/>
      <c r="AX57" s="671" t="str">
        <f t="shared" si="35"/>
        <v/>
      </c>
      <c r="BJ57" s="3"/>
      <c r="BK57" s="3"/>
      <c r="BL57" s="3"/>
      <c r="BM57" s="4"/>
      <c r="BN57" s="4"/>
      <c r="BO57" s="4"/>
      <c r="CA57" s="31" t="str">
        <f t="shared" si="44"/>
        <v/>
      </c>
      <c r="CB57" s="31" t="str">
        <f t="shared" si="36"/>
        <v/>
      </c>
      <c r="CC57" s="31" t="str">
        <f t="shared" si="45"/>
        <v/>
      </c>
      <c r="CD57" s="31" t="str">
        <f t="shared" si="37"/>
        <v/>
      </c>
      <c r="CE57" s="31" t="str">
        <f t="shared" si="46"/>
        <v/>
      </c>
      <c r="CF57" s="31" t="str">
        <f t="shared" si="38"/>
        <v/>
      </c>
      <c r="CG57" s="31" t="str">
        <f t="shared" si="39"/>
        <v/>
      </c>
      <c r="CH57" s="32">
        <f t="shared" si="47"/>
        <v>0</v>
      </c>
      <c r="CI57" s="32">
        <f t="shared" si="40"/>
        <v>0</v>
      </c>
      <c r="CJ57" s="32">
        <f t="shared" si="48"/>
        <v>0</v>
      </c>
      <c r="CK57" s="32">
        <f t="shared" si="41"/>
        <v>0</v>
      </c>
      <c r="CL57" s="32">
        <f t="shared" si="49"/>
        <v>0</v>
      </c>
      <c r="CM57" s="32">
        <f t="shared" si="42"/>
        <v>0</v>
      </c>
      <c r="CN57" s="32">
        <f t="shared" si="43"/>
        <v>0</v>
      </c>
    </row>
    <row r="58" spans="1:92" ht="16.350000000000001" customHeight="1" x14ac:dyDescent="0.2">
      <c r="A58" s="3011"/>
      <c r="B58" s="3013"/>
      <c r="C58" s="2343" t="s">
        <v>82</v>
      </c>
      <c r="D58" s="2307">
        <f t="shared" si="50"/>
        <v>0</v>
      </c>
      <c r="E58" s="2359">
        <f t="shared" si="53"/>
        <v>0</v>
      </c>
      <c r="F58" s="2360">
        <f t="shared" si="53"/>
        <v>0</v>
      </c>
      <c r="G58" s="2310"/>
      <c r="H58" s="2311"/>
      <c r="I58" s="2310"/>
      <c r="J58" s="2311"/>
      <c r="K58" s="2310"/>
      <c r="L58" s="2311"/>
      <c r="M58" s="2310"/>
      <c r="N58" s="2311"/>
      <c r="O58" s="2310"/>
      <c r="P58" s="2311"/>
      <c r="Q58" s="2310"/>
      <c r="R58" s="2311"/>
      <c r="S58" s="2310"/>
      <c r="T58" s="2311"/>
      <c r="U58" s="2310"/>
      <c r="V58" s="2311"/>
      <c r="W58" s="2310"/>
      <c r="X58" s="2311"/>
      <c r="Y58" s="2310"/>
      <c r="Z58" s="2311"/>
      <c r="AA58" s="2310"/>
      <c r="AB58" s="2311"/>
      <c r="AC58" s="2310"/>
      <c r="AD58" s="2311"/>
      <c r="AE58" s="2310"/>
      <c r="AF58" s="2311"/>
      <c r="AG58" s="2310"/>
      <c r="AH58" s="2311"/>
      <c r="AI58" s="2310"/>
      <c r="AJ58" s="2311"/>
      <c r="AK58" s="2310"/>
      <c r="AL58" s="2311"/>
      <c r="AM58" s="2310"/>
      <c r="AN58" s="2311"/>
      <c r="AO58" s="2310"/>
      <c r="AP58" s="2314"/>
      <c r="AQ58" s="2316"/>
      <c r="AR58" s="2316"/>
      <c r="AS58" s="2361"/>
      <c r="AT58" s="2361"/>
      <c r="AU58" s="2361"/>
      <c r="AV58" s="2361"/>
      <c r="AW58" s="2361"/>
      <c r="AX58" s="671" t="str">
        <f t="shared" si="35"/>
        <v/>
      </c>
      <c r="BJ58" s="3"/>
      <c r="BK58" s="3"/>
      <c r="BL58" s="3"/>
      <c r="BM58" s="4"/>
      <c r="BN58" s="4"/>
      <c r="BO58" s="4"/>
      <c r="CA58" s="31" t="str">
        <f t="shared" si="44"/>
        <v/>
      </c>
      <c r="CB58" s="31" t="str">
        <f t="shared" si="36"/>
        <v/>
      </c>
      <c r="CC58" s="31" t="str">
        <f t="shared" si="45"/>
        <v/>
      </c>
      <c r="CD58" s="31" t="str">
        <f t="shared" si="37"/>
        <v/>
      </c>
      <c r="CE58" s="31" t="str">
        <f t="shared" si="46"/>
        <v/>
      </c>
      <c r="CF58" s="31" t="str">
        <f t="shared" si="38"/>
        <v/>
      </c>
      <c r="CG58" s="31" t="str">
        <f t="shared" si="39"/>
        <v/>
      </c>
      <c r="CH58" s="32">
        <f t="shared" si="47"/>
        <v>0</v>
      </c>
      <c r="CI58" s="32">
        <f t="shared" si="40"/>
        <v>0</v>
      </c>
      <c r="CJ58" s="32">
        <f t="shared" si="48"/>
        <v>0</v>
      </c>
      <c r="CK58" s="32">
        <f t="shared" si="41"/>
        <v>0</v>
      </c>
      <c r="CL58" s="32">
        <f t="shared" si="49"/>
        <v>0</v>
      </c>
      <c r="CM58" s="32">
        <f t="shared" si="42"/>
        <v>0</v>
      </c>
      <c r="CN58" s="32">
        <f t="shared" si="43"/>
        <v>0</v>
      </c>
    </row>
    <row r="59" spans="1:92" ht="16.350000000000001" customHeight="1" x14ac:dyDescent="0.2">
      <c r="A59" s="4057"/>
      <c r="B59" s="4006"/>
      <c r="C59" s="2777" t="s">
        <v>83</v>
      </c>
      <c r="D59" s="2353">
        <f t="shared" si="50"/>
        <v>0</v>
      </c>
      <c r="E59" s="2354">
        <f>SUM(G59+I59+K59+M59+O59+Q59+S59+U59+W59+Y59+AA59+AC59+AE59+AG59+AI59+AK59+AM59+AO59)</f>
        <v>0</v>
      </c>
      <c r="F59" s="2363">
        <f>SUM(H59+J59+L59+N59+P59+R59+T59+V59+X59+Z59+AB59+AD59+AF59+AH59+AJ59+AL59+AN59+AP59)</f>
        <v>0</v>
      </c>
      <c r="G59" s="2322"/>
      <c r="H59" s="2323"/>
      <c r="I59" s="2322"/>
      <c r="J59" s="2323"/>
      <c r="K59" s="2322"/>
      <c r="L59" s="2323"/>
      <c r="M59" s="2322"/>
      <c r="N59" s="2323"/>
      <c r="O59" s="2322"/>
      <c r="P59" s="2323"/>
      <c r="Q59" s="2322"/>
      <c r="R59" s="2323"/>
      <c r="S59" s="2322"/>
      <c r="T59" s="2323"/>
      <c r="U59" s="2322"/>
      <c r="V59" s="2323"/>
      <c r="W59" s="2322"/>
      <c r="X59" s="2323"/>
      <c r="Y59" s="2322"/>
      <c r="Z59" s="2323"/>
      <c r="AA59" s="2322"/>
      <c r="AB59" s="2323"/>
      <c r="AC59" s="2322"/>
      <c r="AD59" s="2323"/>
      <c r="AE59" s="2322"/>
      <c r="AF59" s="2323"/>
      <c r="AG59" s="2322"/>
      <c r="AH59" s="2323"/>
      <c r="AI59" s="2322"/>
      <c r="AJ59" s="2323"/>
      <c r="AK59" s="2322"/>
      <c r="AL59" s="2323"/>
      <c r="AM59" s="2322"/>
      <c r="AN59" s="2323"/>
      <c r="AO59" s="2322"/>
      <c r="AP59" s="2327"/>
      <c r="AQ59" s="2329"/>
      <c r="AR59" s="2329"/>
      <c r="AS59" s="2364"/>
      <c r="AT59" s="2364"/>
      <c r="AU59" s="2364"/>
      <c r="AV59" s="2364"/>
      <c r="AW59" s="2364"/>
      <c r="AX59" s="671" t="str">
        <f t="shared" si="35"/>
        <v/>
      </c>
      <c r="BJ59" s="3"/>
      <c r="BK59" s="3"/>
      <c r="BL59" s="3"/>
      <c r="BM59" s="4"/>
      <c r="BN59" s="4"/>
      <c r="BO59" s="4"/>
      <c r="CA59" s="31" t="str">
        <f t="shared" si="44"/>
        <v/>
      </c>
      <c r="CB59" s="31" t="str">
        <f t="shared" si="36"/>
        <v/>
      </c>
      <c r="CC59" s="31" t="str">
        <f t="shared" si="45"/>
        <v/>
      </c>
      <c r="CD59" s="31" t="str">
        <f t="shared" si="37"/>
        <v/>
      </c>
      <c r="CE59" s="31" t="str">
        <f t="shared" si="46"/>
        <v/>
      </c>
      <c r="CF59" s="31" t="str">
        <f t="shared" si="38"/>
        <v/>
      </c>
      <c r="CG59" s="31" t="str">
        <f t="shared" si="39"/>
        <v/>
      </c>
      <c r="CH59" s="32">
        <f t="shared" si="47"/>
        <v>0</v>
      </c>
      <c r="CI59" s="32">
        <f t="shared" si="40"/>
        <v>0</v>
      </c>
      <c r="CJ59" s="32">
        <f t="shared" si="48"/>
        <v>0</v>
      </c>
      <c r="CK59" s="32">
        <f t="shared" si="41"/>
        <v>0</v>
      </c>
      <c r="CL59" s="32">
        <f t="shared" si="49"/>
        <v>0</v>
      </c>
      <c r="CM59" s="32">
        <f t="shared" si="42"/>
        <v>0</v>
      </c>
      <c r="CN59" s="32">
        <f t="shared" si="43"/>
        <v>0</v>
      </c>
    </row>
    <row r="60" spans="1:92" ht="16.350000000000001" customHeight="1" x14ac:dyDescent="0.2">
      <c r="A60" s="4058" t="s">
        <v>4</v>
      </c>
      <c r="B60" s="4018"/>
      <c r="C60" s="4006"/>
      <c r="D60" s="4059">
        <f t="shared" ref="D60:AW60" si="55">SUM(D55:D59)</f>
        <v>0</v>
      </c>
      <c r="E60" s="2676">
        <f>SUM(E55:E59)</f>
        <v>0</v>
      </c>
      <c r="F60" s="4060">
        <f>SUM(F55:F59)</f>
        <v>0</v>
      </c>
      <c r="G60" s="4059">
        <f t="shared" si="55"/>
        <v>0</v>
      </c>
      <c r="H60" s="4061">
        <f t="shared" si="55"/>
        <v>0</v>
      </c>
      <c r="I60" s="4059">
        <f t="shared" si="55"/>
        <v>0</v>
      </c>
      <c r="J60" s="4061">
        <f t="shared" si="55"/>
        <v>0</v>
      </c>
      <c r="K60" s="4059">
        <f t="shared" si="55"/>
        <v>0</v>
      </c>
      <c r="L60" s="4061">
        <f t="shared" si="55"/>
        <v>0</v>
      </c>
      <c r="M60" s="4059">
        <f t="shared" si="55"/>
        <v>0</v>
      </c>
      <c r="N60" s="4061">
        <f t="shared" si="55"/>
        <v>0</v>
      </c>
      <c r="O60" s="4059">
        <f t="shared" si="55"/>
        <v>0</v>
      </c>
      <c r="P60" s="4061">
        <f t="shared" si="55"/>
        <v>0</v>
      </c>
      <c r="Q60" s="4059">
        <f t="shared" si="55"/>
        <v>0</v>
      </c>
      <c r="R60" s="4061">
        <f t="shared" si="55"/>
        <v>0</v>
      </c>
      <c r="S60" s="4059">
        <f t="shared" si="55"/>
        <v>0</v>
      </c>
      <c r="T60" s="4060">
        <f t="shared" si="55"/>
        <v>0</v>
      </c>
      <c r="U60" s="4059">
        <f t="shared" si="55"/>
        <v>0</v>
      </c>
      <c r="V60" s="4061">
        <f t="shared" si="55"/>
        <v>0</v>
      </c>
      <c r="W60" s="4059">
        <f t="shared" si="55"/>
        <v>0</v>
      </c>
      <c r="X60" s="4061">
        <f t="shared" si="55"/>
        <v>0</v>
      </c>
      <c r="Y60" s="4059">
        <f t="shared" si="55"/>
        <v>0</v>
      </c>
      <c r="Z60" s="4061">
        <f t="shared" si="55"/>
        <v>0</v>
      </c>
      <c r="AA60" s="4059">
        <f t="shared" si="55"/>
        <v>0</v>
      </c>
      <c r="AB60" s="4061">
        <f t="shared" si="55"/>
        <v>0</v>
      </c>
      <c r="AC60" s="4059">
        <f t="shared" si="55"/>
        <v>0</v>
      </c>
      <c r="AD60" s="4061">
        <f t="shared" si="55"/>
        <v>0</v>
      </c>
      <c r="AE60" s="4059">
        <f t="shared" si="55"/>
        <v>0</v>
      </c>
      <c r="AF60" s="4061">
        <f t="shared" si="55"/>
        <v>0</v>
      </c>
      <c r="AG60" s="4059">
        <f t="shared" si="55"/>
        <v>0</v>
      </c>
      <c r="AH60" s="4061">
        <f t="shared" si="55"/>
        <v>0</v>
      </c>
      <c r="AI60" s="4059">
        <f t="shared" si="55"/>
        <v>0</v>
      </c>
      <c r="AJ60" s="4061">
        <f t="shared" si="55"/>
        <v>0</v>
      </c>
      <c r="AK60" s="4059">
        <f t="shared" si="55"/>
        <v>0</v>
      </c>
      <c r="AL60" s="4061">
        <f t="shared" si="55"/>
        <v>0</v>
      </c>
      <c r="AM60" s="4059">
        <f t="shared" si="55"/>
        <v>0</v>
      </c>
      <c r="AN60" s="4061">
        <f t="shared" si="55"/>
        <v>0</v>
      </c>
      <c r="AO60" s="4059">
        <f t="shared" si="55"/>
        <v>0</v>
      </c>
      <c r="AP60" s="4062">
        <f t="shared" si="55"/>
        <v>0</v>
      </c>
      <c r="AQ60" s="4061">
        <f t="shared" si="55"/>
        <v>0</v>
      </c>
      <c r="AR60" s="4059">
        <f t="shared" si="55"/>
        <v>0</v>
      </c>
      <c r="AS60" s="4059">
        <f t="shared" si="55"/>
        <v>0</v>
      </c>
      <c r="AT60" s="4059">
        <f t="shared" si="55"/>
        <v>0</v>
      </c>
      <c r="AU60" s="4059">
        <f t="shared" si="55"/>
        <v>0</v>
      </c>
      <c r="AV60" s="4059">
        <f t="shared" si="55"/>
        <v>0</v>
      </c>
      <c r="AW60" s="4063">
        <f t="shared" si="55"/>
        <v>0</v>
      </c>
      <c r="BJ60" s="3"/>
      <c r="BK60" s="3"/>
      <c r="BL60" s="3"/>
      <c r="BM60" s="4"/>
      <c r="BN60" s="4"/>
      <c r="BO60" s="4"/>
      <c r="CA60" s="31"/>
      <c r="CB60" s="31"/>
      <c r="CC60" s="31"/>
      <c r="CD60" s="31"/>
      <c r="CE60" s="31"/>
      <c r="CF60" s="31"/>
      <c r="CG60" s="31"/>
      <c r="CH60" s="32"/>
      <c r="CI60" s="32"/>
      <c r="CJ60" s="32"/>
      <c r="CK60" s="32"/>
      <c r="CL60" s="32"/>
      <c r="CM60" s="32"/>
      <c r="CN60" s="32"/>
    </row>
    <row r="61" spans="1:92" ht="16.350000000000001" customHeight="1" x14ac:dyDescent="0.25">
      <c r="A61" s="3486" t="s">
        <v>84</v>
      </c>
      <c r="B61" s="3463"/>
      <c r="C61" s="2343">
        <v>0</v>
      </c>
      <c r="D61" s="2317">
        <f>SUM(E61:F61)</f>
        <v>0</v>
      </c>
      <c r="E61" s="2318">
        <f t="shared" ref="E61:F63" si="56">SUM(AA61+AC61+AE61+AG61+AI61+AK61+AM61+AO61)</f>
        <v>0</v>
      </c>
      <c r="F61" s="2309">
        <f t="shared" si="56"/>
        <v>0</v>
      </c>
      <c r="G61" s="4064"/>
      <c r="H61" s="192"/>
      <c r="I61" s="4065"/>
      <c r="J61" s="192"/>
      <c r="K61" s="4065"/>
      <c r="L61" s="192"/>
      <c r="M61" s="4065"/>
      <c r="N61" s="192"/>
      <c r="O61" s="4065"/>
      <c r="P61" s="192"/>
      <c r="Q61" s="4065"/>
      <c r="R61" s="192"/>
      <c r="S61" s="2372"/>
      <c r="T61" s="2373"/>
      <c r="U61" s="4065"/>
      <c r="V61" s="192"/>
      <c r="W61" s="4065"/>
      <c r="X61" s="192"/>
      <c r="Y61" s="2372"/>
      <c r="Z61" s="2373"/>
      <c r="AA61" s="2347"/>
      <c r="AB61" s="2349"/>
      <c r="AC61" s="1767"/>
      <c r="AD61" s="2042"/>
      <c r="AE61" s="646"/>
      <c r="AF61" s="648"/>
      <c r="AG61" s="646"/>
      <c r="AH61" s="648"/>
      <c r="AI61" s="2324"/>
      <c r="AJ61" s="2349"/>
      <c r="AK61" s="2347"/>
      <c r="AL61" s="2349"/>
      <c r="AM61" s="1767"/>
      <c r="AN61" s="2042"/>
      <c r="AO61" s="2324"/>
      <c r="AP61" s="99"/>
      <c r="AQ61" s="1769"/>
      <c r="AR61" s="2348"/>
      <c r="AS61" s="2348"/>
      <c r="AT61" s="1770"/>
      <c r="AU61" s="2348"/>
      <c r="AV61" s="1770"/>
      <c r="AW61" s="1770"/>
      <c r="AX61" s="671" t="str">
        <f t="shared" si="35"/>
        <v/>
      </c>
      <c r="BJ61" s="3"/>
      <c r="BK61" s="3"/>
      <c r="BL61" s="3"/>
      <c r="BM61" s="4"/>
      <c r="BN61" s="4"/>
      <c r="BO61" s="4"/>
      <c r="CA61" s="31" t="str">
        <f t="shared" si="44"/>
        <v/>
      </c>
      <c r="CB61" s="31" t="str">
        <f t="shared" si="36"/>
        <v/>
      </c>
      <c r="CC61" s="31" t="str">
        <f t="shared" si="45"/>
        <v/>
      </c>
      <c r="CD61" s="31" t="str">
        <f t="shared" si="37"/>
        <v/>
      </c>
      <c r="CE61" s="31" t="str">
        <f t="shared" si="46"/>
        <v/>
      </c>
      <c r="CF61" s="31" t="str">
        <f t="shared" si="38"/>
        <v/>
      </c>
      <c r="CG61" s="31" t="str">
        <f t="shared" si="39"/>
        <v/>
      </c>
      <c r="CH61" s="32">
        <f t="shared" si="47"/>
        <v>0</v>
      </c>
      <c r="CI61" s="32">
        <f t="shared" si="40"/>
        <v>0</v>
      </c>
      <c r="CJ61" s="32">
        <f t="shared" si="48"/>
        <v>0</v>
      </c>
      <c r="CK61" s="32">
        <f t="shared" si="41"/>
        <v>0</v>
      </c>
      <c r="CL61" s="32">
        <f t="shared" si="49"/>
        <v>0</v>
      </c>
      <c r="CM61" s="32">
        <f t="shared" si="42"/>
        <v>0</v>
      </c>
      <c r="CN61" s="32">
        <f t="shared" si="43"/>
        <v>0</v>
      </c>
    </row>
    <row r="62" spans="1:92" ht="16.350000000000001" customHeight="1" x14ac:dyDescent="0.25">
      <c r="A62" s="3051"/>
      <c r="B62" s="2961"/>
      <c r="C62" s="2343" t="s">
        <v>85</v>
      </c>
      <c r="D62" s="2317">
        <f>SUM(E62:F62)</f>
        <v>0</v>
      </c>
      <c r="E62" s="2318">
        <f t="shared" si="56"/>
        <v>0</v>
      </c>
      <c r="F62" s="2309">
        <f t="shared" si="56"/>
        <v>0</v>
      </c>
      <c r="G62" s="2374"/>
      <c r="H62" s="2375"/>
      <c r="I62" s="2374"/>
      <c r="J62" s="2375"/>
      <c r="K62" s="2374"/>
      <c r="L62" s="2375"/>
      <c r="M62" s="2374"/>
      <c r="N62" s="2375"/>
      <c r="O62" s="2374"/>
      <c r="P62" s="2375"/>
      <c r="Q62" s="2374"/>
      <c r="R62" s="2375"/>
      <c r="S62" s="2372"/>
      <c r="T62" s="2373"/>
      <c r="U62" s="2374"/>
      <c r="V62" s="2375"/>
      <c r="W62" s="2374"/>
      <c r="X62" s="2375"/>
      <c r="Y62" s="2372"/>
      <c r="Z62" s="2373"/>
      <c r="AA62" s="2347"/>
      <c r="AB62" s="2349"/>
      <c r="AC62" s="2347"/>
      <c r="AD62" s="2349"/>
      <c r="AE62" s="2324"/>
      <c r="AF62" s="2349"/>
      <c r="AG62" s="2324"/>
      <c r="AH62" s="2349"/>
      <c r="AI62" s="2324"/>
      <c r="AJ62" s="2349"/>
      <c r="AK62" s="2347"/>
      <c r="AL62" s="2349"/>
      <c r="AM62" s="2347"/>
      <c r="AN62" s="2349"/>
      <c r="AO62" s="2324"/>
      <c r="AP62" s="2351"/>
      <c r="AQ62" s="2352"/>
      <c r="AR62" s="2348"/>
      <c r="AS62" s="2348"/>
      <c r="AT62" s="2376"/>
      <c r="AU62" s="2348"/>
      <c r="AV62" s="2376"/>
      <c r="AW62" s="2376"/>
      <c r="AX62" s="671" t="str">
        <f t="shared" si="35"/>
        <v/>
      </c>
      <c r="BJ62" s="3"/>
      <c r="BK62" s="3"/>
      <c r="BL62" s="3"/>
      <c r="BM62" s="4"/>
      <c r="BN62" s="4"/>
      <c r="BO62" s="4"/>
      <c r="CA62" s="31" t="str">
        <f t="shared" si="44"/>
        <v/>
      </c>
      <c r="CB62" s="31" t="str">
        <f t="shared" si="36"/>
        <v/>
      </c>
      <c r="CC62" s="31" t="str">
        <f t="shared" si="45"/>
        <v/>
      </c>
      <c r="CD62" s="31" t="str">
        <f t="shared" si="37"/>
        <v/>
      </c>
      <c r="CE62" s="31" t="str">
        <f t="shared" si="46"/>
        <v/>
      </c>
      <c r="CF62" s="31" t="str">
        <f t="shared" si="38"/>
        <v/>
      </c>
      <c r="CG62" s="31" t="str">
        <f t="shared" si="39"/>
        <v/>
      </c>
      <c r="CH62" s="32">
        <f t="shared" si="47"/>
        <v>0</v>
      </c>
      <c r="CI62" s="32">
        <f t="shared" si="40"/>
        <v>0</v>
      </c>
      <c r="CJ62" s="32">
        <f t="shared" si="48"/>
        <v>0</v>
      </c>
      <c r="CK62" s="32">
        <f t="shared" si="41"/>
        <v>0</v>
      </c>
      <c r="CL62" s="32">
        <f t="shared" si="49"/>
        <v>0</v>
      </c>
      <c r="CM62" s="32">
        <f t="shared" si="42"/>
        <v>0</v>
      </c>
      <c r="CN62" s="32">
        <f t="shared" si="43"/>
        <v>0</v>
      </c>
    </row>
    <row r="63" spans="1:92" ht="16.350000000000001" customHeight="1" x14ac:dyDescent="0.25">
      <c r="A63" s="3051"/>
      <c r="B63" s="2961"/>
      <c r="C63" s="2346" t="s">
        <v>86</v>
      </c>
      <c r="D63" s="2317">
        <f>SUM(E63:F63)</f>
        <v>0</v>
      </c>
      <c r="E63" s="2318">
        <f t="shared" si="56"/>
        <v>0</v>
      </c>
      <c r="F63" s="2309">
        <f t="shared" si="56"/>
        <v>0</v>
      </c>
      <c r="G63" s="2374"/>
      <c r="H63" s="2375"/>
      <c r="I63" s="2374"/>
      <c r="J63" s="2375"/>
      <c r="K63" s="2374"/>
      <c r="L63" s="2375"/>
      <c r="M63" s="2374"/>
      <c r="N63" s="2375"/>
      <c r="O63" s="2374"/>
      <c r="P63" s="2375"/>
      <c r="Q63" s="2374"/>
      <c r="R63" s="2375"/>
      <c r="S63" s="2372"/>
      <c r="T63" s="2373"/>
      <c r="U63" s="2374"/>
      <c r="V63" s="2375"/>
      <c r="W63" s="2374"/>
      <c r="X63" s="2375"/>
      <c r="Y63" s="2372"/>
      <c r="Z63" s="2373"/>
      <c r="AA63" s="2347"/>
      <c r="AB63" s="2349"/>
      <c r="AC63" s="2347"/>
      <c r="AD63" s="2349"/>
      <c r="AE63" s="2324"/>
      <c r="AF63" s="2349"/>
      <c r="AG63" s="2324"/>
      <c r="AH63" s="2349"/>
      <c r="AI63" s="2324"/>
      <c r="AJ63" s="2349"/>
      <c r="AK63" s="2347"/>
      <c r="AL63" s="2349"/>
      <c r="AM63" s="2322"/>
      <c r="AN63" s="2323"/>
      <c r="AO63" s="2324"/>
      <c r="AP63" s="2351"/>
      <c r="AQ63" s="2328"/>
      <c r="AR63" s="2348"/>
      <c r="AS63" s="2348"/>
      <c r="AT63" s="2376"/>
      <c r="AU63" s="2348"/>
      <c r="AV63" s="2376"/>
      <c r="AW63" s="2376"/>
      <c r="AX63" s="671" t="str">
        <f t="shared" si="35"/>
        <v/>
      </c>
      <c r="BJ63" s="3"/>
      <c r="BK63" s="3"/>
      <c r="BL63" s="3"/>
      <c r="BM63" s="4"/>
      <c r="BN63" s="4"/>
      <c r="BO63" s="4"/>
      <c r="CA63" s="31" t="str">
        <f t="shared" si="44"/>
        <v/>
      </c>
      <c r="CB63" s="31" t="str">
        <f t="shared" si="36"/>
        <v/>
      </c>
      <c r="CC63" s="31" t="str">
        <f t="shared" si="45"/>
        <v/>
      </c>
      <c r="CD63" s="31" t="str">
        <f t="shared" si="37"/>
        <v/>
      </c>
      <c r="CE63" s="31" t="str">
        <f t="shared" si="46"/>
        <v/>
      </c>
      <c r="CF63" s="31" t="str">
        <f t="shared" si="38"/>
        <v/>
      </c>
      <c r="CG63" s="31" t="str">
        <f t="shared" si="39"/>
        <v/>
      </c>
      <c r="CH63" s="32">
        <f t="shared" si="47"/>
        <v>0</v>
      </c>
      <c r="CI63" s="32">
        <f t="shared" si="40"/>
        <v>0</v>
      </c>
      <c r="CJ63" s="32">
        <f t="shared" si="48"/>
        <v>0</v>
      </c>
      <c r="CK63" s="32">
        <f t="shared" si="41"/>
        <v>0</v>
      </c>
      <c r="CL63" s="32">
        <f t="shared" si="49"/>
        <v>0</v>
      </c>
      <c r="CM63" s="32">
        <f t="shared" si="42"/>
        <v>0</v>
      </c>
      <c r="CN63" s="32">
        <f t="shared" si="43"/>
        <v>0</v>
      </c>
    </row>
    <row r="64" spans="1:92" ht="16.350000000000001" customHeight="1" x14ac:dyDescent="0.2">
      <c r="A64" s="4066"/>
      <c r="B64" s="4008"/>
      <c r="C64" s="4050" t="s">
        <v>4</v>
      </c>
      <c r="D64" s="4059">
        <f>SUM(E64:F64)</f>
        <v>0</v>
      </c>
      <c r="E64" s="2676">
        <f>SUM(E61:E63)</f>
        <v>0</v>
      </c>
      <c r="F64" s="2774">
        <f>SUM(F61:F63)</f>
        <v>0</v>
      </c>
      <c r="G64" s="4067"/>
      <c r="H64" s="2047"/>
      <c r="I64" s="4067"/>
      <c r="J64" s="2047"/>
      <c r="K64" s="4067"/>
      <c r="L64" s="2047"/>
      <c r="M64" s="4067"/>
      <c r="N64" s="2047"/>
      <c r="O64" s="4067"/>
      <c r="P64" s="2047"/>
      <c r="Q64" s="4067"/>
      <c r="R64" s="2047"/>
      <c r="S64" s="4067"/>
      <c r="T64" s="4068"/>
      <c r="U64" s="4067"/>
      <c r="V64" s="2047"/>
      <c r="W64" s="4067"/>
      <c r="X64" s="2047"/>
      <c r="Y64" s="4067"/>
      <c r="Z64" s="4068"/>
      <c r="AA64" s="2889">
        <f t="shared" ref="AA64:AW64" si="57">SUM(AA61:AA63)</f>
        <v>0</v>
      </c>
      <c r="AB64" s="2774">
        <f t="shared" si="57"/>
        <v>0</v>
      </c>
      <c r="AC64" s="2889">
        <f t="shared" si="57"/>
        <v>0</v>
      </c>
      <c r="AD64" s="4069">
        <f t="shared" si="57"/>
        <v>0</v>
      </c>
      <c r="AE64" s="2048">
        <f t="shared" si="57"/>
        <v>0</v>
      </c>
      <c r="AF64" s="4069">
        <f t="shared" si="57"/>
        <v>0</v>
      </c>
      <c r="AG64" s="2048">
        <f t="shared" si="57"/>
        <v>0</v>
      </c>
      <c r="AH64" s="4069">
        <f t="shared" si="57"/>
        <v>0</v>
      </c>
      <c r="AI64" s="2048">
        <f t="shared" si="57"/>
        <v>0</v>
      </c>
      <c r="AJ64" s="2774">
        <f t="shared" si="57"/>
        <v>0</v>
      </c>
      <c r="AK64" s="2889">
        <f t="shared" si="57"/>
        <v>0</v>
      </c>
      <c r="AL64" s="2774">
        <f t="shared" si="57"/>
        <v>0</v>
      </c>
      <c r="AM64" s="2889">
        <f t="shared" si="57"/>
        <v>0</v>
      </c>
      <c r="AN64" s="4069">
        <f t="shared" si="57"/>
        <v>0</v>
      </c>
      <c r="AO64" s="2048">
        <f t="shared" si="57"/>
        <v>0</v>
      </c>
      <c r="AP64" s="4049">
        <f t="shared" si="57"/>
        <v>0</v>
      </c>
      <c r="AQ64" s="4070">
        <f t="shared" si="57"/>
        <v>0</v>
      </c>
      <c r="AR64" s="2774">
        <f t="shared" si="57"/>
        <v>0</v>
      </c>
      <c r="AS64" s="2774">
        <f t="shared" si="57"/>
        <v>0</v>
      </c>
      <c r="AT64" s="4050">
        <f t="shared" si="57"/>
        <v>0</v>
      </c>
      <c r="AU64" s="2774">
        <f t="shared" si="57"/>
        <v>0</v>
      </c>
      <c r="AV64" s="4050">
        <f t="shared" si="57"/>
        <v>0</v>
      </c>
      <c r="AW64" s="4050">
        <f t="shared" si="57"/>
        <v>0</v>
      </c>
      <c r="BJ64" s="3"/>
      <c r="BK64" s="3"/>
      <c r="BL64" s="3"/>
      <c r="BM64" s="4"/>
      <c r="BN64" s="4"/>
      <c r="BO64" s="4"/>
      <c r="CA64" s="31"/>
      <c r="CB64" s="31"/>
      <c r="CC64" s="31"/>
      <c r="CD64" s="31"/>
      <c r="CE64" s="31"/>
      <c r="CF64" s="31"/>
      <c r="CG64" s="31"/>
      <c r="CH64" s="32"/>
      <c r="CI64" s="32"/>
      <c r="CJ64" s="32"/>
      <c r="CK64" s="32"/>
      <c r="CL64" s="32"/>
      <c r="CM64" s="32"/>
      <c r="CN64" s="32"/>
    </row>
    <row r="65" spans="1:92" ht="33.75" customHeight="1" x14ac:dyDescent="0.2">
      <c r="A65" s="85" t="s">
        <v>87</v>
      </c>
      <c r="B65" s="210"/>
      <c r="C65" s="210"/>
      <c r="D65" s="211"/>
      <c r="E65" s="87"/>
      <c r="AH65" s="9"/>
      <c r="AI65" s="9"/>
      <c r="AJ65" s="9"/>
      <c r="AK65" s="9"/>
      <c r="AL65" s="212"/>
      <c r="AM65" s="212"/>
      <c r="AN65" s="212"/>
      <c r="AO65" s="212"/>
      <c r="AP65" s="212"/>
      <c r="AQ65" s="212"/>
      <c r="AR65" s="212"/>
      <c r="AS65" s="212"/>
      <c r="AT65" s="9"/>
      <c r="AU65" s="9"/>
      <c r="BU65" s="3"/>
      <c r="BV65" s="3"/>
      <c r="BW65" s="3"/>
      <c r="CA65" s="31"/>
      <c r="CB65" s="31"/>
      <c r="CC65" s="31"/>
      <c r="CD65" s="31"/>
      <c r="CE65" s="31"/>
      <c r="CF65" s="31"/>
      <c r="CG65" s="31"/>
      <c r="CH65" s="32"/>
      <c r="CI65" s="32"/>
      <c r="CJ65" s="32"/>
      <c r="CK65" s="32"/>
      <c r="CL65" s="32"/>
      <c r="CM65" s="14"/>
      <c r="CN65" s="14"/>
    </row>
    <row r="66" spans="1:92" ht="68.25" customHeight="1" x14ac:dyDescent="0.2">
      <c r="A66" s="3682" t="s">
        <v>88</v>
      </c>
      <c r="B66" s="3694"/>
      <c r="C66" s="3661"/>
      <c r="D66" s="2768" t="s">
        <v>4</v>
      </c>
      <c r="E66" s="2768" t="s">
        <v>89</v>
      </c>
      <c r="F66" s="2767" t="s">
        <v>90</v>
      </c>
      <c r="G66" s="2767" t="s">
        <v>298</v>
      </c>
      <c r="H66" s="2766" t="s">
        <v>92</v>
      </c>
      <c r="I66" s="2766" t="s">
        <v>11</v>
      </c>
      <c r="J66" s="9"/>
      <c r="K66" s="9"/>
      <c r="L66" s="9"/>
      <c r="M66" s="9"/>
      <c r="N66" s="9"/>
      <c r="AD66" s="9"/>
      <c r="AE66" s="9"/>
      <c r="AF66" s="9"/>
      <c r="AG66" s="9"/>
      <c r="AH66" s="9"/>
      <c r="AI66" s="9"/>
      <c r="AJ66" s="9"/>
      <c r="AK66" s="9"/>
      <c r="AL66" s="212"/>
      <c r="AM66" s="212"/>
      <c r="AN66" s="212"/>
      <c r="AO66" s="212"/>
      <c r="AP66" s="212"/>
      <c r="AQ66" s="212"/>
      <c r="AR66" s="212"/>
      <c r="AS66" s="212"/>
      <c r="AT66" s="9"/>
      <c r="AU66" s="9"/>
      <c r="BU66" s="3"/>
      <c r="BV66" s="3"/>
      <c r="BW66" s="3"/>
      <c r="CA66" s="31"/>
      <c r="CB66" s="31"/>
      <c r="CC66" s="31"/>
      <c r="CD66" s="31"/>
      <c r="CE66" s="31"/>
      <c r="CF66" s="31"/>
      <c r="CG66" s="31"/>
      <c r="CH66" s="32"/>
      <c r="CI66" s="32"/>
      <c r="CJ66" s="32"/>
      <c r="CK66" s="32"/>
      <c r="CL66" s="32"/>
      <c r="CM66" s="14"/>
      <c r="CN66" s="14"/>
    </row>
    <row r="67" spans="1:92" ht="19.5" customHeight="1" x14ac:dyDescent="0.2">
      <c r="A67" s="3699" t="s">
        <v>93</v>
      </c>
      <c r="B67" s="3700"/>
      <c r="C67" s="3701"/>
      <c r="D67" s="4071"/>
      <c r="E67" s="4071"/>
      <c r="F67" s="4071"/>
      <c r="G67" s="4071"/>
      <c r="H67" s="4071"/>
      <c r="I67" s="4071"/>
      <c r="J67" s="216" t="str">
        <f>CA67&amp;CB67&amp;CC67&amp;CD67&amp;CE67</f>
        <v/>
      </c>
      <c r="K67" s="30"/>
      <c r="L67" s="30"/>
      <c r="M67" s="30"/>
      <c r="N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BU67" s="3"/>
      <c r="BV67" s="3"/>
      <c r="BW67" s="3"/>
      <c r="CA67" s="31" t="str">
        <f>IF(CH67=1,"* Las Interconsultas de Gestantes NO DEBEN ser mayor al Total de Interconsultas. ","")</f>
        <v/>
      </c>
      <c r="CB67" s="31" t="str">
        <f>IF(CI67=1,"* Las Interconsultas de Pacientes de 60 años NO DEBEN ser mayor al Total de Interconsultas. ","")</f>
        <v/>
      </c>
      <c r="CC67" s="31" t="str">
        <f>IF(CJ67=1,"* Las Interconsultas de Usuarios en situación de Discapacidad NO DEBEN ser mayor al Total de Interconsultas. ","")</f>
        <v/>
      </c>
      <c r="CD67" s="31" t="str">
        <f>IF(CK67=1,"* Las Interconsultas de Niños, Niñas, Adolescentes y Jóvenes Red SENAME NO DEBEN ser mayor al Total de Interconsultas. ","")</f>
        <v/>
      </c>
      <c r="CE67" s="31" t="str">
        <f>IF(CL67=1,"* Las Interconsultas de Migrantes NO DEBEN ser mayor al Total de Interconsultas. ","")</f>
        <v/>
      </c>
      <c r="CF67" s="31"/>
      <c r="CG67" s="31"/>
      <c r="CH67" s="32">
        <f>IF($D67&lt;E67,1,0)</f>
        <v>0</v>
      </c>
      <c r="CI67" s="32">
        <f t="shared" ref="CI67:CL81" si="58">IF($D67&lt;F67,1,0)</f>
        <v>0</v>
      </c>
      <c r="CJ67" s="32">
        <f t="shared" si="58"/>
        <v>0</v>
      </c>
      <c r="CK67" s="32">
        <f t="shared" si="58"/>
        <v>0</v>
      </c>
      <c r="CL67" s="32">
        <f t="shared" si="58"/>
        <v>0</v>
      </c>
      <c r="CM67" s="14"/>
      <c r="CN67" s="14"/>
    </row>
    <row r="68" spans="1:92" x14ac:dyDescent="0.2">
      <c r="A68" s="3113" t="s">
        <v>94</v>
      </c>
      <c r="B68" s="3114" t="s">
        <v>95</v>
      </c>
      <c r="C68" s="3115"/>
      <c r="D68" s="217"/>
      <c r="E68" s="217"/>
      <c r="F68" s="217"/>
      <c r="G68" s="217"/>
      <c r="H68" s="217"/>
      <c r="I68" s="217"/>
      <c r="J68" s="216" t="str">
        <f t="shared" ref="J68:J81" si="59">CA68&amp;CB68&amp;CC68&amp;CD68&amp;CE68</f>
        <v/>
      </c>
      <c r="K68" s="30"/>
      <c r="L68" s="30"/>
      <c r="M68" s="30"/>
      <c r="N68" s="9"/>
      <c r="AL68" s="9"/>
      <c r="AM68" s="9"/>
      <c r="AN68" s="9"/>
      <c r="AO68" s="9"/>
      <c r="AP68" s="9"/>
      <c r="AQ68" s="9"/>
      <c r="BQ68" s="3"/>
      <c r="BR68" s="3"/>
      <c r="BS68" s="3"/>
      <c r="BT68" s="4"/>
      <c r="BU68" s="4"/>
      <c r="BV68" s="4"/>
      <c r="CA68" s="31" t="str">
        <f t="shared" ref="CA68:CA79" si="60">IF(CH68=1,"* Las Interconsultas de Gestantes NO DEBEN ser mayor al Total de Interconsultas. ","")</f>
        <v/>
      </c>
      <c r="CB68" s="31" t="str">
        <f t="shared" ref="CB68:CB79" si="61">IF(CI68=1,"* Las Interconsultas de Pacientes de 60 años NO DEBEN ser mayor al Total de Interconsultas. ","")</f>
        <v/>
      </c>
      <c r="CC68" s="31" t="str">
        <f t="shared" ref="CC68:CC79" si="62">IF(CJ68=1,"* Las Interconsultas de Usuarios en situación de Discapacidad NO DEBEN ser mayor al Total de Interconsultas. ","")</f>
        <v/>
      </c>
      <c r="CD68" s="31" t="str">
        <f t="shared" ref="CD68:CD79" si="63">IF(CK68=1,"* Las Interconsultas de Niños, Niñas, Adolescentes y Jóvenes Red SENAME NO DEBEN ser mayor al Total de Interconsultas. ","")</f>
        <v/>
      </c>
      <c r="CE68" s="31" t="str">
        <f t="shared" ref="CE68:CE79" si="64">IF(CL68=1,"* Las Interconsultas de Migrantes NO DEBEN ser mayor al Total de Interconsultas. ","")</f>
        <v/>
      </c>
      <c r="CF68" s="31"/>
      <c r="CG68" s="31"/>
      <c r="CH68" s="32">
        <f t="shared" ref="CH68:CH79" si="65">IF($D68&lt;E68,1,0)</f>
        <v>0</v>
      </c>
      <c r="CI68" s="32">
        <f t="shared" si="58"/>
        <v>0</v>
      </c>
      <c r="CJ68" s="32">
        <f t="shared" si="58"/>
        <v>0</v>
      </c>
      <c r="CK68" s="32">
        <f t="shared" si="58"/>
        <v>0</v>
      </c>
      <c r="CL68" s="32">
        <f t="shared" si="58"/>
        <v>0</v>
      </c>
      <c r="CM68" s="14"/>
      <c r="CN68" s="14"/>
    </row>
    <row r="69" spans="1:92" ht="16.350000000000001" customHeight="1" x14ac:dyDescent="0.2">
      <c r="A69" s="3113"/>
      <c r="B69" s="3618" t="s">
        <v>96</v>
      </c>
      <c r="C69" s="3620"/>
      <c r="D69" s="2383"/>
      <c r="E69" s="2383"/>
      <c r="F69" s="2383"/>
      <c r="G69" s="2383"/>
      <c r="H69" s="2383"/>
      <c r="I69" s="2383"/>
      <c r="J69" s="216" t="str">
        <f t="shared" si="59"/>
        <v/>
      </c>
      <c r="K69" s="30"/>
      <c r="L69" s="30"/>
      <c r="M69" s="30"/>
      <c r="N69" s="30"/>
      <c r="O69" s="30"/>
      <c r="P69" s="30"/>
      <c r="Q69" s="30"/>
      <c r="R69" s="9"/>
      <c r="BR69" s="3"/>
      <c r="BS69" s="3"/>
      <c r="BT69" s="4"/>
      <c r="BU69" s="4"/>
      <c r="BV69" s="4"/>
      <c r="CA69" s="31" t="str">
        <f t="shared" si="60"/>
        <v/>
      </c>
      <c r="CB69" s="31" t="str">
        <f t="shared" si="61"/>
        <v/>
      </c>
      <c r="CC69" s="31" t="str">
        <f t="shared" si="62"/>
        <v/>
      </c>
      <c r="CD69" s="31" t="str">
        <f t="shared" si="63"/>
        <v/>
      </c>
      <c r="CE69" s="31" t="str">
        <f t="shared" si="64"/>
        <v/>
      </c>
      <c r="CF69" s="31"/>
      <c r="CG69" s="31"/>
      <c r="CH69" s="32">
        <f t="shared" si="65"/>
        <v>0</v>
      </c>
      <c r="CI69" s="32">
        <f t="shared" si="58"/>
        <v>0</v>
      </c>
      <c r="CJ69" s="32">
        <f t="shared" si="58"/>
        <v>0</v>
      </c>
      <c r="CK69" s="32">
        <f t="shared" si="58"/>
        <v>0</v>
      </c>
      <c r="CL69" s="32">
        <f t="shared" si="58"/>
        <v>0</v>
      </c>
      <c r="CM69" s="14"/>
      <c r="CN69" s="14"/>
    </row>
    <row r="70" spans="1:92" ht="16.350000000000001" customHeight="1" x14ac:dyDescent="0.25">
      <c r="A70" s="4072"/>
      <c r="B70" s="3756" t="s">
        <v>97</v>
      </c>
      <c r="C70" s="3758"/>
      <c r="D70" s="2374"/>
      <c r="E70" s="2374"/>
      <c r="F70" s="2374"/>
      <c r="G70" s="2374"/>
      <c r="H70" s="2374"/>
      <c r="I70" s="2374"/>
      <c r="J70" s="216" t="str">
        <f t="shared" si="59"/>
        <v/>
      </c>
      <c r="K70" s="30"/>
      <c r="L70" s="30"/>
      <c r="M70" s="30"/>
      <c r="N70" s="30"/>
      <c r="O70" s="30"/>
      <c r="P70" s="30"/>
      <c r="Q70" s="30"/>
      <c r="R70" s="9"/>
      <c r="BR70" s="3"/>
      <c r="BS70" s="3"/>
      <c r="BT70" s="4"/>
      <c r="BU70" s="4"/>
      <c r="BV70" s="4"/>
      <c r="CA70" s="31" t="str">
        <f t="shared" si="60"/>
        <v/>
      </c>
      <c r="CB70" s="31" t="str">
        <f t="shared" si="61"/>
        <v/>
      </c>
      <c r="CC70" s="31" t="str">
        <f t="shared" si="62"/>
        <v/>
      </c>
      <c r="CD70" s="31" t="str">
        <f t="shared" si="63"/>
        <v/>
      </c>
      <c r="CE70" s="31" t="str">
        <f t="shared" si="64"/>
        <v/>
      </c>
      <c r="CF70" s="31"/>
      <c r="CG70" s="31"/>
      <c r="CH70" s="32">
        <f t="shared" si="65"/>
        <v>0</v>
      </c>
      <c r="CI70" s="32">
        <f t="shared" si="58"/>
        <v>0</v>
      </c>
      <c r="CJ70" s="32">
        <f t="shared" si="58"/>
        <v>0</v>
      </c>
      <c r="CK70" s="32">
        <f t="shared" si="58"/>
        <v>0</v>
      </c>
      <c r="CL70" s="32">
        <f t="shared" si="58"/>
        <v>0</v>
      </c>
      <c r="CM70" s="14"/>
      <c r="CN70" s="14"/>
    </row>
    <row r="71" spans="1:92" ht="16.350000000000001" customHeight="1" x14ac:dyDescent="0.2">
      <c r="A71" s="3615" t="s">
        <v>98</v>
      </c>
      <c r="B71" s="3980"/>
      <c r="C71" s="3981"/>
      <c r="D71" s="2384"/>
      <c r="E71" s="2384"/>
      <c r="F71" s="2384"/>
      <c r="G71" s="2384"/>
      <c r="H71" s="2384"/>
      <c r="I71" s="2384"/>
      <c r="J71" s="216" t="str">
        <f t="shared" si="59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60"/>
        <v/>
      </c>
      <c r="CB71" s="31" t="str">
        <f t="shared" si="61"/>
        <v/>
      </c>
      <c r="CC71" s="31" t="str">
        <f t="shared" si="62"/>
        <v/>
      </c>
      <c r="CD71" s="31" t="str">
        <f t="shared" si="63"/>
        <v/>
      </c>
      <c r="CE71" s="31" t="str">
        <f t="shared" si="64"/>
        <v/>
      </c>
      <c r="CF71" s="31"/>
      <c r="CG71" s="31"/>
      <c r="CH71" s="32">
        <f t="shared" si="65"/>
        <v>0</v>
      </c>
      <c r="CI71" s="32">
        <f t="shared" si="58"/>
        <v>0</v>
      </c>
      <c r="CJ71" s="32">
        <f t="shared" si="58"/>
        <v>0</v>
      </c>
      <c r="CK71" s="32">
        <f t="shared" si="58"/>
        <v>0</v>
      </c>
      <c r="CL71" s="32">
        <f t="shared" si="58"/>
        <v>0</v>
      </c>
      <c r="CM71" s="14"/>
      <c r="CN71" s="14"/>
    </row>
    <row r="72" spans="1:92" ht="16.350000000000001" customHeight="1" x14ac:dyDescent="0.2">
      <c r="A72" s="3759" t="s">
        <v>99</v>
      </c>
      <c r="B72" s="3103"/>
      <c r="C72" s="3760"/>
      <c r="D72" s="2383"/>
      <c r="E72" s="2383"/>
      <c r="F72" s="2383"/>
      <c r="G72" s="2383"/>
      <c r="H72" s="2383"/>
      <c r="I72" s="2383"/>
      <c r="J72" s="216" t="str">
        <f t="shared" si="59"/>
        <v/>
      </c>
      <c r="K72" s="30"/>
      <c r="L72" s="30"/>
      <c r="M72" s="30"/>
      <c r="N72" s="30"/>
      <c r="O72" s="30"/>
      <c r="P72" s="30"/>
      <c r="Q72" s="30"/>
      <c r="R72" s="9"/>
      <c r="BV72" s="3"/>
      <c r="BW72" s="3"/>
      <c r="CA72" s="31" t="str">
        <f t="shared" si="60"/>
        <v/>
      </c>
      <c r="CB72" s="31" t="str">
        <f t="shared" si="61"/>
        <v/>
      </c>
      <c r="CC72" s="31" t="str">
        <f t="shared" si="62"/>
        <v/>
      </c>
      <c r="CD72" s="31" t="str">
        <f t="shared" si="63"/>
        <v/>
      </c>
      <c r="CE72" s="31" t="str">
        <f t="shared" si="64"/>
        <v/>
      </c>
      <c r="CF72" s="31"/>
      <c r="CG72" s="31"/>
      <c r="CH72" s="32">
        <f t="shared" si="65"/>
        <v>0</v>
      </c>
      <c r="CI72" s="32">
        <f t="shared" si="58"/>
        <v>0</v>
      </c>
      <c r="CJ72" s="32">
        <f t="shared" si="58"/>
        <v>0</v>
      </c>
      <c r="CK72" s="32">
        <f t="shared" si="58"/>
        <v>0</v>
      </c>
      <c r="CL72" s="32">
        <f t="shared" si="58"/>
        <v>0</v>
      </c>
      <c r="CM72" s="14"/>
      <c r="CN72" s="14"/>
    </row>
    <row r="73" spans="1:92" ht="16.350000000000001" customHeight="1" x14ac:dyDescent="0.2">
      <c r="A73" s="4073" t="s">
        <v>100</v>
      </c>
      <c r="B73" s="3315"/>
      <c r="C73" s="4016"/>
      <c r="D73" s="2385"/>
      <c r="E73" s="2385"/>
      <c r="F73" s="2385"/>
      <c r="G73" s="2385"/>
      <c r="H73" s="2385"/>
      <c r="I73" s="2385"/>
      <c r="J73" s="216" t="str">
        <f t="shared" si="59"/>
        <v/>
      </c>
      <c r="K73" s="30"/>
      <c r="L73" s="30"/>
      <c r="M73" s="30"/>
      <c r="N73" s="30"/>
      <c r="O73" s="30"/>
      <c r="P73" s="30"/>
      <c r="Q73" s="30"/>
      <c r="R73" s="9"/>
      <c r="BV73" s="3"/>
      <c r="BW73" s="3"/>
      <c r="CA73" s="31" t="str">
        <f t="shared" si="60"/>
        <v/>
      </c>
      <c r="CB73" s="31" t="str">
        <f t="shared" si="61"/>
        <v/>
      </c>
      <c r="CC73" s="31" t="str">
        <f t="shared" si="62"/>
        <v/>
      </c>
      <c r="CD73" s="31" t="str">
        <f t="shared" si="63"/>
        <v/>
      </c>
      <c r="CE73" s="31" t="str">
        <f t="shared" si="64"/>
        <v/>
      </c>
      <c r="CF73" s="31"/>
      <c r="CG73" s="31"/>
      <c r="CH73" s="32">
        <f t="shared" si="65"/>
        <v>0</v>
      </c>
      <c r="CI73" s="32">
        <f t="shared" si="58"/>
        <v>0</v>
      </c>
      <c r="CJ73" s="32">
        <f t="shared" si="58"/>
        <v>0</v>
      </c>
      <c r="CK73" s="32">
        <f t="shared" si="58"/>
        <v>0</v>
      </c>
      <c r="CL73" s="32">
        <f t="shared" si="58"/>
        <v>0</v>
      </c>
      <c r="CM73" s="14"/>
      <c r="CN73" s="14"/>
    </row>
    <row r="74" spans="1:92" ht="16.350000000000001" customHeight="1" x14ac:dyDescent="0.2">
      <c r="A74" s="3519" t="s">
        <v>101</v>
      </c>
      <c r="B74" s="3615" t="s">
        <v>101</v>
      </c>
      <c r="C74" s="3981"/>
      <c r="D74" s="2384"/>
      <c r="E74" s="2384"/>
      <c r="F74" s="2386"/>
      <c r="G74" s="2387"/>
      <c r="H74" s="2387"/>
      <c r="I74" s="2387"/>
      <c r="J74" s="216" t="str">
        <f t="shared" si="59"/>
        <v/>
      </c>
      <c r="K74" s="30"/>
      <c r="L74" s="30"/>
      <c r="M74" s="30"/>
      <c r="N74" s="30"/>
      <c r="O74" s="30"/>
      <c r="P74" s="30"/>
      <c r="Q74" s="30"/>
      <c r="R74" s="9"/>
      <c r="BV74" s="3"/>
      <c r="BW74" s="3"/>
      <c r="CA74" s="31" t="str">
        <f t="shared" si="60"/>
        <v/>
      </c>
      <c r="CB74" s="31" t="str">
        <f t="shared" si="61"/>
        <v/>
      </c>
      <c r="CC74" s="31" t="str">
        <f t="shared" si="62"/>
        <v/>
      </c>
      <c r="CD74" s="31" t="str">
        <f t="shared" si="63"/>
        <v/>
      </c>
      <c r="CE74" s="31" t="str">
        <f t="shared" si="64"/>
        <v/>
      </c>
      <c r="CF74" s="31"/>
      <c r="CG74" s="31"/>
      <c r="CH74" s="32">
        <f t="shared" si="65"/>
        <v>0</v>
      </c>
      <c r="CI74" s="32">
        <f t="shared" si="58"/>
        <v>0</v>
      </c>
      <c r="CJ74" s="32">
        <f t="shared" si="58"/>
        <v>0</v>
      </c>
      <c r="CK74" s="32">
        <f t="shared" si="58"/>
        <v>0</v>
      </c>
      <c r="CL74" s="32">
        <f t="shared" si="58"/>
        <v>0</v>
      </c>
      <c r="CM74" s="14"/>
      <c r="CN74" s="14"/>
    </row>
    <row r="75" spans="1:92" ht="16.350000000000001" customHeight="1" x14ac:dyDescent="0.25">
      <c r="A75" s="4072"/>
      <c r="B75" s="3756" t="s">
        <v>103</v>
      </c>
      <c r="C75" s="3758"/>
      <c r="D75" s="2374"/>
      <c r="E75" s="2374"/>
      <c r="F75" s="2374"/>
      <c r="G75" s="2374"/>
      <c r="H75" s="2374"/>
      <c r="I75" s="2374"/>
      <c r="J75" s="216" t="str">
        <f t="shared" si="59"/>
        <v/>
      </c>
      <c r="K75" s="30"/>
      <c r="L75" s="30"/>
      <c r="M75" s="30"/>
      <c r="N75" s="30"/>
      <c r="O75" s="30"/>
      <c r="P75" s="30"/>
      <c r="Q75" s="30"/>
      <c r="R75" s="9"/>
      <c r="BV75" s="3"/>
      <c r="BW75" s="3"/>
      <c r="CA75" s="31" t="str">
        <f t="shared" si="60"/>
        <v/>
      </c>
      <c r="CB75" s="31" t="str">
        <f t="shared" si="61"/>
        <v/>
      </c>
      <c r="CC75" s="31" t="str">
        <f t="shared" si="62"/>
        <v/>
      </c>
      <c r="CD75" s="31" t="str">
        <f t="shared" si="63"/>
        <v/>
      </c>
      <c r="CE75" s="31" t="str">
        <f t="shared" si="64"/>
        <v/>
      </c>
      <c r="CF75" s="31"/>
      <c r="CG75" s="31"/>
      <c r="CH75" s="32">
        <f t="shared" si="65"/>
        <v>0</v>
      </c>
      <c r="CI75" s="32">
        <f t="shared" si="58"/>
        <v>0</v>
      </c>
      <c r="CJ75" s="32">
        <f t="shared" si="58"/>
        <v>0</v>
      </c>
      <c r="CK75" s="32">
        <f t="shared" si="58"/>
        <v>0</v>
      </c>
      <c r="CL75" s="32">
        <f t="shared" si="58"/>
        <v>0</v>
      </c>
      <c r="CM75" s="14"/>
      <c r="CN75" s="14"/>
    </row>
    <row r="76" spans="1:92" ht="16.350000000000001" customHeight="1" x14ac:dyDescent="0.2">
      <c r="A76" s="3615" t="s">
        <v>104</v>
      </c>
      <c r="B76" s="3980"/>
      <c r="C76" s="3981"/>
      <c r="D76" s="2384"/>
      <c r="E76" s="2384"/>
      <c r="F76" s="2384"/>
      <c r="G76" s="2384"/>
      <c r="H76" s="2384"/>
      <c r="I76" s="2384"/>
      <c r="J76" s="216" t="str">
        <f t="shared" si="59"/>
        <v/>
      </c>
      <c r="K76" s="30"/>
      <c r="L76" s="30"/>
      <c r="M76" s="30"/>
      <c r="N76" s="30"/>
      <c r="O76" s="30"/>
      <c r="P76" s="30"/>
      <c r="Q76" s="30"/>
      <c r="R76" s="9"/>
      <c r="BV76" s="3"/>
      <c r="BW76" s="3"/>
      <c r="CA76" s="31" t="str">
        <f t="shared" si="60"/>
        <v/>
      </c>
      <c r="CB76" s="31" t="str">
        <f t="shared" si="61"/>
        <v/>
      </c>
      <c r="CC76" s="31" t="str">
        <f t="shared" si="62"/>
        <v/>
      </c>
      <c r="CD76" s="31" t="str">
        <f t="shared" si="63"/>
        <v/>
      </c>
      <c r="CE76" s="31" t="str">
        <f t="shared" si="64"/>
        <v/>
      </c>
      <c r="CF76" s="31"/>
      <c r="CG76" s="31"/>
      <c r="CH76" s="32">
        <f t="shared" si="65"/>
        <v>0</v>
      </c>
      <c r="CI76" s="32">
        <f t="shared" si="58"/>
        <v>0</v>
      </c>
      <c r="CJ76" s="32">
        <f t="shared" si="58"/>
        <v>0</v>
      </c>
      <c r="CK76" s="32">
        <f t="shared" si="58"/>
        <v>0</v>
      </c>
      <c r="CL76" s="32">
        <f t="shared" si="58"/>
        <v>0</v>
      </c>
      <c r="CM76" s="14"/>
      <c r="CN76" s="14"/>
    </row>
    <row r="77" spans="1:92" ht="16.350000000000001" customHeight="1" x14ac:dyDescent="0.2">
      <c r="A77" s="3618" t="s">
        <v>105</v>
      </c>
      <c r="B77" s="3619"/>
      <c r="C77" s="3620"/>
      <c r="D77" s="2383"/>
      <c r="E77" s="2383"/>
      <c r="F77" s="2388"/>
      <c r="G77" s="2389"/>
      <c r="H77" s="2389"/>
      <c r="I77" s="2389"/>
      <c r="J77" s="216" t="str">
        <f t="shared" si="59"/>
        <v/>
      </c>
      <c r="K77" s="30"/>
      <c r="L77" s="30"/>
      <c r="M77" s="30"/>
      <c r="N77" s="30"/>
      <c r="O77" s="30"/>
      <c r="P77" s="30"/>
      <c r="Q77" s="30"/>
      <c r="R77" s="9"/>
      <c r="BV77" s="3"/>
      <c r="BW77" s="3"/>
      <c r="CA77" s="31" t="str">
        <f t="shared" si="60"/>
        <v/>
      </c>
      <c r="CB77" s="31" t="str">
        <f t="shared" si="61"/>
        <v/>
      </c>
      <c r="CC77" s="31" t="str">
        <f t="shared" si="62"/>
        <v/>
      </c>
      <c r="CD77" s="31" t="str">
        <f t="shared" si="63"/>
        <v/>
      </c>
      <c r="CE77" s="31" t="str">
        <f t="shared" si="64"/>
        <v/>
      </c>
      <c r="CF77" s="31"/>
      <c r="CG77" s="31"/>
      <c r="CH77" s="32">
        <f t="shared" si="65"/>
        <v>0</v>
      </c>
      <c r="CI77" s="32">
        <f t="shared" si="58"/>
        <v>0</v>
      </c>
      <c r="CJ77" s="32">
        <f t="shared" si="58"/>
        <v>0</v>
      </c>
      <c r="CK77" s="32">
        <f t="shared" si="58"/>
        <v>0</v>
      </c>
      <c r="CL77" s="32">
        <f t="shared" si="58"/>
        <v>0</v>
      </c>
      <c r="CM77" s="14"/>
      <c r="CN77" s="14"/>
    </row>
    <row r="78" spans="1:92" ht="16.350000000000001" customHeight="1" x14ac:dyDescent="0.2">
      <c r="A78" s="3618" t="s">
        <v>106</v>
      </c>
      <c r="B78" s="3619"/>
      <c r="C78" s="3620"/>
      <c r="D78" s="2383"/>
      <c r="E78" s="2383"/>
      <c r="F78" s="2388"/>
      <c r="G78" s="2389"/>
      <c r="H78" s="2389"/>
      <c r="I78" s="2389"/>
      <c r="J78" s="216" t="str">
        <f t="shared" si="59"/>
        <v/>
      </c>
      <c r="K78" s="30"/>
      <c r="L78" s="30"/>
      <c r="M78" s="30"/>
      <c r="N78" s="30"/>
      <c r="O78" s="30"/>
      <c r="P78" s="30"/>
      <c r="Q78" s="30"/>
      <c r="R78" s="9"/>
      <c r="BV78" s="3"/>
      <c r="BW78" s="3"/>
      <c r="CA78" s="31" t="str">
        <f t="shared" si="60"/>
        <v/>
      </c>
      <c r="CB78" s="31" t="str">
        <f t="shared" si="61"/>
        <v/>
      </c>
      <c r="CC78" s="31" t="str">
        <f t="shared" si="62"/>
        <v/>
      </c>
      <c r="CD78" s="31" t="str">
        <f t="shared" si="63"/>
        <v/>
      </c>
      <c r="CE78" s="31" t="str">
        <f t="shared" si="64"/>
        <v/>
      </c>
      <c r="CF78" s="31"/>
      <c r="CG78" s="31"/>
      <c r="CH78" s="32">
        <f t="shared" si="65"/>
        <v>0</v>
      </c>
      <c r="CI78" s="32">
        <f t="shared" si="58"/>
        <v>0</v>
      </c>
      <c r="CJ78" s="32">
        <f t="shared" si="58"/>
        <v>0</v>
      </c>
      <c r="CK78" s="32">
        <f t="shared" si="58"/>
        <v>0</v>
      </c>
      <c r="CL78" s="32">
        <f t="shared" si="58"/>
        <v>0</v>
      </c>
      <c r="CM78" s="14"/>
      <c r="CN78" s="14"/>
    </row>
    <row r="79" spans="1:92" ht="16.350000000000001" customHeight="1" x14ac:dyDescent="0.2">
      <c r="A79" s="3618" t="s">
        <v>107</v>
      </c>
      <c r="B79" s="3619"/>
      <c r="C79" s="3620"/>
      <c r="D79" s="2383"/>
      <c r="E79" s="2383"/>
      <c r="F79" s="2388"/>
      <c r="G79" s="2389"/>
      <c r="H79" s="2389"/>
      <c r="I79" s="2389"/>
      <c r="J79" s="216" t="str">
        <f t="shared" si="59"/>
        <v/>
      </c>
      <c r="K79" s="30"/>
      <c r="L79" s="30"/>
      <c r="M79" s="30"/>
      <c r="N79" s="30"/>
      <c r="O79" s="30"/>
      <c r="P79" s="30"/>
      <c r="Q79" s="30"/>
      <c r="R79" s="9"/>
      <c r="BV79" s="3"/>
      <c r="BW79" s="3"/>
      <c r="CA79" s="31" t="str">
        <f t="shared" si="60"/>
        <v/>
      </c>
      <c r="CB79" s="31" t="str">
        <f t="shared" si="61"/>
        <v/>
      </c>
      <c r="CC79" s="31" t="str">
        <f t="shared" si="62"/>
        <v/>
      </c>
      <c r="CD79" s="31" t="str">
        <f t="shared" si="63"/>
        <v/>
      </c>
      <c r="CE79" s="31" t="str">
        <f t="shared" si="64"/>
        <v/>
      </c>
      <c r="CF79" s="31"/>
      <c r="CG79" s="31"/>
      <c r="CH79" s="32">
        <f t="shared" si="65"/>
        <v>0</v>
      </c>
      <c r="CI79" s="32">
        <f t="shared" si="58"/>
        <v>0</v>
      </c>
      <c r="CJ79" s="32">
        <f t="shared" si="58"/>
        <v>0</v>
      </c>
      <c r="CK79" s="32">
        <f t="shared" si="58"/>
        <v>0</v>
      </c>
      <c r="CL79" s="32">
        <f t="shared" si="58"/>
        <v>0</v>
      </c>
      <c r="CM79" s="14"/>
      <c r="CN79" s="14"/>
    </row>
    <row r="80" spans="1:92" ht="16.350000000000001" customHeight="1" x14ac:dyDescent="0.2">
      <c r="A80" s="3618" t="s">
        <v>108</v>
      </c>
      <c r="B80" s="3619"/>
      <c r="C80" s="3620"/>
      <c r="D80" s="2383"/>
      <c r="E80" s="2383"/>
      <c r="F80" s="2388"/>
      <c r="G80" s="2389"/>
      <c r="H80" s="2389"/>
      <c r="I80" s="2389"/>
      <c r="J80" s="216" t="str">
        <f t="shared" si="59"/>
        <v/>
      </c>
      <c r="K80" s="30"/>
      <c r="L80" s="30"/>
      <c r="M80" s="30"/>
      <c r="N80" s="30"/>
      <c r="O80" s="30"/>
      <c r="P80" s="30"/>
      <c r="Q80" s="30"/>
      <c r="R80" s="9"/>
      <c r="BV80" s="3"/>
      <c r="BW80" s="3"/>
      <c r="CA80" s="31" t="str">
        <f>IF(CH80=1,"* Las Interconsultas de Gestantes NO DEBEN ser mayor al Total de Interconsultas. ","")</f>
        <v/>
      </c>
      <c r="CB80" s="31" t="str">
        <f>IF(CI80=1,"* Las Interconsultas de Pacientes de 60 años NO DEBEN ser mayor al Total de Interconsultas. ","")</f>
        <v/>
      </c>
      <c r="CC80" s="31" t="str">
        <f>IF(CJ80=1,"* Las Interconsultas de Usuarios en situación de Discapacidad NO DEBEN ser mayor al Total de Interconsultas. ","")</f>
        <v/>
      </c>
      <c r="CD80" s="31" t="str">
        <f>IF(CK80=1,"* Las Interconsultas de Niños, Niñas, Adolescentes y Jóvenes Red SENAME NO DEBEN ser mayor al Total de Interconsultas. ","")</f>
        <v/>
      </c>
      <c r="CE80" s="31" t="str">
        <f>IF(CL80=1,"* Las Interconsultas de Migrantes NO DEBEN ser mayor al Total de Interconsultas. ","")</f>
        <v/>
      </c>
      <c r="CF80" s="31"/>
      <c r="CG80" s="31"/>
      <c r="CH80" s="32">
        <f>IF($D80&lt;E80,1,0)</f>
        <v>0</v>
      </c>
      <c r="CI80" s="32">
        <f t="shared" si="58"/>
        <v>0</v>
      </c>
      <c r="CJ80" s="32">
        <f t="shared" si="58"/>
        <v>0</v>
      </c>
      <c r="CK80" s="32">
        <f t="shared" si="58"/>
        <v>0</v>
      </c>
      <c r="CL80" s="32">
        <f t="shared" si="58"/>
        <v>0</v>
      </c>
      <c r="CM80" s="14"/>
      <c r="CN80" s="14"/>
    </row>
    <row r="81" spans="1:92" ht="16.350000000000001" customHeight="1" x14ac:dyDescent="0.2">
      <c r="A81" s="3756" t="s">
        <v>109</v>
      </c>
      <c r="B81" s="3757"/>
      <c r="C81" s="3758"/>
      <c r="D81" s="2390"/>
      <c r="E81" s="2390"/>
      <c r="F81" s="2391"/>
      <c r="G81" s="2392"/>
      <c r="H81" s="2392"/>
      <c r="I81" s="2392"/>
      <c r="J81" s="216" t="str">
        <f t="shared" si="59"/>
        <v/>
      </c>
      <c r="K81" s="30"/>
      <c r="L81" s="30"/>
      <c r="M81" s="30"/>
      <c r="N81" s="30"/>
      <c r="O81" s="30"/>
      <c r="P81" s="30"/>
      <c r="Q81" s="30"/>
      <c r="R81" s="9"/>
      <c r="BV81" s="3"/>
      <c r="BW81" s="3"/>
      <c r="CA81" s="31" t="str">
        <f t="shared" ref="CA81" si="66">IF(CH81=1,"* Las Interconsultas de Gestantes NO DEBEN ser mayor al Total de Interconsultas. ","")</f>
        <v/>
      </c>
      <c r="CB81" s="31" t="str">
        <f t="shared" ref="CB81" si="67">IF(CI81=1,"* Las Interconsultas de Pacientes de 60 años NO DEBEN ser mayor al Total de Interconsultas. ","")</f>
        <v/>
      </c>
      <c r="CC81" s="31" t="str">
        <f t="shared" ref="CC81" si="68">IF(CJ81=1,"* Las Interconsultas de Usuarios en situación de Discapacidad NO DEBEN ser mayor al Total de Interconsultas. ","")</f>
        <v/>
      </c>
      <c r="CD81" s="31" t="str">
        <f t="shared" ref="CD81" si="69">IF(CK81=1,"* Las Interconsultas de Niños, Niñas, Adolescentes y Jóvenes Red SENAME NO DEBEN ser mayor al Total de Interconsultas. ","")</f>
        <v/>
      </c>
      <c r="CE81" s="31" t="str">
        <f t="shared" ref="CE81" si="70">IF(CL81=1,"* Las Interconsultas de Migrantes NO DEBEN ser mayor al Total de Interconsultas. ","")</f>
        <v/>
      </c>
      <c r="CF81" s="31"/>
      <c r="CG81" s="31"/>
      <c r="CH81" s="32">
        <f t="shared" ref="CH81" si="71">IF($D81&lt;E81,1,0)</f>
        <v>0</v>
      </c>
      <c r="CI81" s="32">
        <f t="shared" si="58"/>
        <v>0</v>
      </c>
      <c r="CJ81" s="32">
        <f t="shared" si="58"/>
        <v>0</v>
      </c>
      <c r="CK81" s="32">
        <f t="shared" si="58"/>
        <v>0</v>
      </c>
      <c r="CL81" s="32">
        <f t="shared" si="58"/>
        <v>0</v>
      </c>
      <c r="CM81" s="14"/>
      <c r="CN81" s="14"/>
    </row>
    <row r="82" spans="1:92" ht="25.5" customHeight="1" x14ac:dyDescent="0.2">
      <c r="A82" s="230" t="s">
        <v>110</v>
      </c>
      <c r="B82" s="52"/>
      <c r="C82" s="231"/>
      <c r="D82" s="52"/>
      <c r="E82" s="52"/>
      <c r="F82" s="232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BV82" s="3"/>
      <c r="BW82" s="3"/>
      <c r="CA82" s="31"/>
      <c r="CB82" s="31"/>
      <c r="CC82" s="31"/>
      <c r="CD82" s="31"/>
      <c r="CE82" s="31"/>
      <c r="CF82" s="31"/>
      <c r="CG82" s="31"/>
      <c r="CH82" s="32"/>
      <c r="CI82" s="32"/>
      <c r="CJ82" s="32"/>
      <c r="CK82" s="32"/>
      <c r="CL82" s="32"/>
      <c r="CM82" s="32"/>
      <c r="CN82" s="32"/>
    </row>
    <row r="83" spans="1:92" ht="16.350000000000001" customHeight="1" x14ac:dyDescent="0.2">
      <c r="A83" s="3356" t="s">
        <v>111</v>
      </c>
      <c r="B83" s="3944"/>
      <c r="C83" s="3358"/>
      <c r="D83" s="3682" t="s">
        <v>112</v>
      </c>
      <c r="E83" s="3694"/>
      <c r="F83" s="3661"/>
      <c r="BV83" s="3"/>
      <c r="BW83" s="3"/>
      <c r="CA83" s="31"/>
      <c r="CB83" s="31"/>
      <c r="CC83" s="31"/>
      <c r="CD83" s="31"/>
      <c r="CE83" s="31"/>
      <c r="CF83" s="31"/>
      <c r="CG83" s="31"/>
      <c r="CH83" s="32"/>
      <c r="CI83" s="32"/>
      <c r="CJ83" s="32"/>
      <c r="CK83" s="32"/>
      <c r="CL83" s="32"/>
      <c r="CM83" s="32"/>
      <c r="CN83" s="32"/>
    </row>
    <row r="84" spans="1:92" ht="32.1" customHeight="1" x14ac:dyDescent="0.2">
      <c r="A84" s="3986"/>
      <c r="B84" s="3170"/>
      <c r="C84" s="3987"/>
      <c r="D84" s="4074" t="s">
        <v>4</v>
      </c>
      <c r="E84" s="4038" t="s">
        <v>32</v>
      </c>
      <c r="F84" s="4075" t="s">
        <v>33</v>
      </c>
      <c r="BV84" s="3"/>
      <c r="BW84" s="3"/>
      <c r="CA84" s="31"/>
      <c r="CB84" s="31"/>
      <c r="CC84" s="31"/>
      <c r="CD84" s="31"/>
      <c r="CE84" s="31"/>
      <c r="CF84" s="31"/>
      <c r="CG84" s="31"/>
      <c r="CH84" s="32"/>
      <c r="CI84" s="32"/>
      <c r="CJ84" s="32"/>
      <c r="CK84" s="32"/>
      <c r="CL84" s="32"/>
      <c r="CM84" s="32"/>
      <c r="CN84" s="32"/>
    </row>
    <row r="85" spans="1:92" ht="16.350000000000001" customHeight="1" x14ac:dyDescent="0.2">
      <c r="A85" s="3519" t="s">
        <v>113</v>
      </c>
      <c r="B85" s="3754" t="s">
        <v>114</v>
      </c>
      <c r="C85" s="4076"/>
      <c r="D85" s="2395">
        <f>SUM(E85+F85)</f>
        <v>0</v>
      </c>
      <c r="E85" s="23"/>
      <c r="F85" s="26"/>
      <c r="BV85" s="3"/>
      <c r="BW85" s="3"/>
      <c r="CA85" s="31"/>
      <c r="CB85" s="31"/>
      <c r="CC85" s="31"/>
      <c r="CD85" s="31"/>
      <c r="CE85" s="31"/>
      <c r="CF85" s="31"/>
      <c r="CG85" s="31"/>
      <c r="CH85" s="32"/>
      <c r="CI85" s="32"/>
      <c r="CJ85" s="32"/>
      <c r="CK85" s="32"/>
      <c r="CL85" s="32"/>
      <c r="CM85" s="32"/>
      <c r="CN85" s="32"/>
    </row>
    <row r="86" spans="1:92" ht="16.350000000000001" customHeight="1" x14ac:dyDescent="0.2">
      <c r="A86" s="4072"/>
      <c r="B86" s="3624" t="s">
        <v>115</v>
      </c>
      <c r="C86" s="3626"/>
      <c r="D86" s="2238">
        <f>SUM(E86+F86)</f>
        <v>0</v>
      </c>
      <c r="E86" s="2272"/>
      <c r="F86" s="2240"/>
      <c r="BV86" s="3"/>
      <c r="BW86" s="3"/>
      <c r="CA86" s="31"/>
      <c r="CB86" s="31"/>
      <c r="CC86" s="31"/>
      <c r="CD86" s="31"/>
      <c r="CE86" s="31"/>
      <c r="CF86" s="31"/>
      <c r="CG86" s="31"/>
      <c r="CH86" s="32"/>
      <c r="CI86" s="32"/>
      <c r="CJ86" s="32"/>
      <c r="CK86" s="32"/>
      <c r="CL86" s="32"/>
      <c r="CM86" s="32"/>
      <c r="CN86" s="32"/>
    </row>
    <row r="87" spans="1:92" ht="33" customHeight="1" x14ac:dyDescent="0.2">
      <c r="A87" s="237" t="s">
        <v>116</v>
      </c>
      <c r="B87" s="238"/>
      <c r="C87" s="238"/>
      <c r="BV87" s="3"/>
      <c r="BW87" s="3"/>
      <c r="CA87" s="31"/>
      <c r="CB87" s="31"/>
      <c r="CC87" s="31"/>
      <c r="CD87" s="31"/>
      <c r="CE87" s="31"/>
      <c r="CF87" s="31"/>
      <c r="CG87" s="31"/>
      <c r="CH87" s="32"/>
      <c r="CI87" s="32"/>
      <c r="CJ87" s="32"/>
      <c r="CK87" s="32"/>
      <c r="CL87" s="32"/>
      <c r="CM87" s="32"/>
      <c r="CN87" s="32"/>
    </row>
    <row r="88" spans="1:92" ht="27.75" customHeight="1" x14ac:dyDescent="0.2">
      <c r="A88" s="3944" t="s">
        <v>117</v>
      </c>
      <c r="B88" s="3944"/>
      <c r="C88" s="3358"/>
      <c r="D88" s="3356" t="s">
        <v>4</v>
      </c>
      <c r="E88" s="3944"/>
      <c r="F88" s="3358"/>
      <c r="G88" s="3655" t="s">
        <v>5</v>
      </c>
      <c r="H88" s="3653"/>
      <c r="I88" s="3653"/>
      <c r="J88" s="3653"/>
      <c r="K88" s="3653"/>
      <c r="L88" s="3653"/>
      <c r="M88" s="3653"/>
      <c r="N88" s="3653"/>
      <c r="O88" s="3653"/>
      <c r="P88" s="3653"/>
      <c r="Q88" s="3653"/>
      <c r="R88" s="3653"/>
      <c r="S88" s="3653"/>
      <c r="T88" s="3653"/>
      <c r="U88" s="3653"/>
      <c r="V88" s="3653"/>
      <c r="W88" s="3653"/>
      <c r="X88" s="3653"/>
      <c r="Y88" s="3653"/>
      <c r="Z88" s="3653"/>
      <c r="AA88" s="3653"/>
      <c r="AB88" s="3653"/>
      <c r="AC88" s="3653"/>
      <c r="AD88" s="3653"/>
      <c r="AE88" s="3653"/>
      <c r="AF88" s="3653"/>
      <c r="AG88" s="3653"/>
      <c r="AH88" s="3653"/>
      <c r="AI88" s="3653"/>
      <c r="AJ88" s="3653"/>
      <c r="AK88" s="3653"/>
      <c r="AL88" s="3653"/>
      <c r="AM88" s="3653"/>
      <c r="AN88" s="3673"/>
      <c r="AO88" s="3654" t="s">
        <v>118</v>
      </c>
      <c r="AP88" s="4030" t="s">
        <v>7</v>
      </c>
      <c r="AQ88" s="3517" t="s">
        <v>41</v>
      </c>
      <c r="AR88" s="3342" t="s">
        <v>119</v>
      </c>
      <c r="AS88" s="3342" t="s">
        <v>120</v>
      </c>
      <c r="AT88" s="4077" t="s">
        <v>299</v>
      </c>
      <c r="AU88" s="4077" t="s">
        <v>122</v>
      </c>
      <c r="AV88" s="3466" t="s">
        <v>11</v>
      </c>
      <c r="BW88" s="3"/>
      <c r="BX88" s="3"/>
      <c r="CA88" s="31"/>
      <c r="CB88" s="31"/>
      <c r="CC88" s="31"/>
      <c r="CD88" s="31"/>
      <c r="CE88" s="31"/>
      <c r="CF88" s="31"/>
      <c r="CG88" s="31"/>
      <c r="CH88" s="32"/>
      <c r="CI88" s="32"/>
      <c r="CJ88" s="32"/>
      <c r="CK88" s="32"/>
      <c r="CL88" s="32"/>
      <c r="CM88" s="32"/>
      <c r="CN88" s="32"/>
    </row>
    <row r="89" spans="1:92" ht="27.75" customHeight="1" x14ac:dyDescent="0.2">
      <c r="A89" s="2934"/>
      <c r="B89" s="2934"/>
      <c r="C89" s="2935"/>
      <c r="D89" s="3986"/>
      <c r="E89" s="3170"/>
      <c r="F89" s="3987"/>
      <c r="G89" s="3651" t="s">
        <v>123</v>
      </c>
      <c r="H89" s="3652"/>
      <c r="I89" s="3655" t="s">
        <v>15</v>
      </c>
      <c r="J89" s="3653"/>
      <c r="K89" s="3655" t="s">
        <v>16</v>
      </c>
      <c r="L89" s="3654"/>
      <c r="M89" s="3655" t="s">
        <v>17</v>
      </c>
      <c r="N89" s="3654"/>
      <c r="O89" s="3655" t="s">
        <v>18</v>
      </c>
      <c r="P89" s="3654"/>
      <c r="Q89" s="3655" t="s">
        <v>19</v>
      </c>
      <c r="R89" s="3654"/>
      <c r="S89" s="3655" t="s">
        <v>20</v>
      </c>
      <c r="T89" s="3654"/>
      <c r="U89" s="3653" t="s">
        <v>21</v>
      </c>
      <c r="V89" s="3654"/>
      <c r="W89" s="3655" t="s">
        <v>22</v>
      </c>
      <c r="X89" s="3661"/>
      <c r="Y89" s="3655" t="s">
        <v>23</v>
      </c>
      <c r="Z89" s="3661"/>
      <c r="AA89" s="3655" t="s">
        <v>24</v>
      </c>
      <c r="AB89" s="3661"/>
      <c r="AC89" s="3653" t="s">
        <v>25</v>
      </c>
      <c r="AD89" s="3661"/>
      <c r="AE89" s="3653" t="s">
        <v>26</v>
      </c>
      <c r="AF89" s="3661"/>
      <c r="AG89" s="3653" t="s">
        <v>27</v>
      </c>
      <c r="AH89" s="3661"/>
      <c r="AI89" s="3653" t="s">
        <v>28</v>
      </c>
      <c r="AJ89" s="3661"/>
      <c r="AK89" s="3653" t="s">
        <v>29</v>
      </c>
      <c r="AL89" s="3661"/>
      <c r="AM89" s="3655" t="s">
        <v>30</v>
      </c>
      <c r="AN89" s="3689"/>
      <c r="AO89" s="3654"/>
      <c r="AP89" s="4030"/>
      <c r="AQ89" s="3091"/>
      <c r="AR89" s="2912"/>
      <c r="AS89" s="2912"/>
      <c r="AT89" s="4077"/>
      <c r="AU89" s="4077"/>
      <c r="AV89" s="2971"/>
      <c r="BU89" s="3"/>
      <c r="BV89" s="3"/>
      <c r="BW89" s="4"/>
      <c r="CA89" s="31"/>
      <c r="CB89" s="31"/>
      <c r="CC89" s="31"/>
      <c r="CD89" s="31"/>
      <c r="CE89" s="31"/>
      <c r="CF89" s="31"/>
      <c r="CG89" s="31"/>
      <c r="CH89" s="32"/>
      <c r="CI89" s="32"/>
      <c r="CJ89" s="32"/>
      <c r="CK89" s="32"/>
      <c r="CL89" s="32"/>
      <c r="CM89" s="32"/>
      <c r="CN89" s="32"/>
    </row>
    <row r="90" spans="1:92" ht="27.75" customHeight="1" x14ac:dyDescent="0.2">
      <c r="A90" s="3170"/>
      <c r="B90" s="3170"/>
      <c r="C90" s="3987"/>
      <c r="D90" s="2889" t="s">
        <v>31</v>
      </c>
      <c r="E90" s="2048" t="s">
        <v>32</v>
      </c>
      <c r="F90" s="2774" t="s">
        <v>33</v>
      </c>
      <c r="G90" s="2889" t="s">
        <v>32</v>
      </c>
      <c r="H90" s="2774" t="s">
        <v>33</v>
      </c>
      <c r="I90" s="2889" t="s">
        <v>32</v>
      </c>
      <c r="J90" s="2772" t="s">
        <v>33</v>
      </c>
      <c r="K90" s="2889" t="s">
        <v>32</v>
      </c>
      <c r="L90" s="2774" t="s">
        <v>33</v>
      </c>
      <c r="M90" s="2889" t="s">
        <v>32</v>
      </c>
      <c r="N90" s="2774" t="s">
        <v>33</v>
      </c>
      <c r="O90" s="2048" t="s">
        <v>32</v>
      </c>
      <c r="P90" s="2774" t="s">
        <v>33</v>
      </c>
      <c r="Q90" s="2048" t="s">
        <v>32</v>
      </c>
      <c r="R90" s="2774" t="s">
        <v>33</v>
      </c>
      <c r="S90" s="2048" t="s">
        <v>32</v>
      </c>
      <c r="T90" s="2774" t="s">
        <v>33</v>
      </c>
      <c r="U90" s="2048" t="s">
        <v>32</v>
      </c>
      <c r="V90" s="2774" t="s">
        <v>33</v>
      </c>
      <c r="W90" s="2048" t="s">
        <v>32</v>
      </c>
      <c r="X90" s="2774" t="s">
        <v>33</v>
      </c>
      <c r="Y90" s="2048" t="s">
        <v>32</v>
      </c>
      <c r="Z90" s="2774" t="s">
        <v>33</v>
      </c>
      <c r="AA90" s="2048" t="s">
        <v>32</v>
      </c>
      <c r="AB90" s="2774" t="s">
        <v>33</v>
      </c>
      <c r="AC90" s="2048" t="s">
        <v>32</v>
      </c>
      <c r="AD90" s="2774" t="s">
        <v>33</v>
      </c>
      <c r="AE90" s="2048" t="s">
        <v>32</v>
      </c>
      <c r="AF90" s="2774" t="s">
        <v>33</v>
      </c>
      <c r="AG90" s="2048" t="s">
        <v>32</v>
      </c>
      <c r="AH90" s="2774" t="s">
        <v>33</v>
      </c>
      <c r="AI90" s="2048" t="s">
        <v>32</v>
      </c>
      <c r="AJ90" s="2774" t="s">
        <v>33</v>
      </c>
      <c r="AK90" s="2048" t="s">
        <v>32</v>
      </c>
      <c r="AL90" s="2774" t="s">
        <v>33</v>
      </c>
      <c r="AM90" s="2048" t="s">
        <v>32</v>
      </c>
      <c r="AN90" s="2775" t="s">
        <v>33</v>
      </c>
      <c r="AO90" s="3654"/>
      <c r="AP90" s="4030"/>
      <c r="AQ90" s="4078"/>
      <c r="AR90" s="3975"/>
      <c r="AS90" s="3975"/>
      <c r="AT90" s="4077"/>
      <c r="AU90" s="4077"/>
      <c r="AV90" s="4079"/>
      <c r="BU90" s="3"/>
      <c r="BV90" s="3"/>
      <c r="BW90" s="4"/>
      <c r="CA90" s="31"/>
      <c r="CB90" s="31"/>
      <c r="CC90" s="31"/>
      <c r="CD90" s="31"/>
      <c r="CE90" s="31"/>
      <c r="CF90" s="31"/>
      <c r="CG90" s="31"/>
      <c r="CH90" s="32"/>
      <c r="CI90" s="32"/>
      <c r="CJ90" s="32"/>
      <c r="CK90" s="32"/>
      <c r="CL90" s="32"/>
      <c r="CM90" s="32"/>
      <c r="CN90" s="32"/>
    </row>
    <row r="91" spans="1:92" ht="16.350000000000001" customHeight="1" x14ac:dyDescent="0.2">
      <c r="A91" s="3753" t="s">
        <v>124</v>
      </c>
      <c r="B91" s="3753"/>
      <c r="C91" s="3753"/>
      <c r="D91" s="4080">
        <f>SUM(E91:F91)</f>
        <v>64</v>
      </c>
      <c r="E91" s="4028">
        <f>SUM(G91+I91+K91+M91+O91+Q91+S91+U91+W91+Y91+AA91+AC91+AE91+AG91+AI91+AK91+AM91)</f>
        <v>20</v>
      </c>
      <c r="F91" s="22">
        <f>SUM(H91+J91+L91+N91+P91+R91+T91+V91+X91+Z91+AB91+AD91+AF91+AH91+AJ91+AL91+AN91)</f>
        <v>44</v>
      </c>
      <c r="G91" s="4029">
        <v>0</v>
      </c>
      <c r="H91" s="60">
        <v>0</v>
      </c>
      <c r="I91" s="4029">
        <v>0</v>
      </c>
      <c r="J91" s="63">
        <v>0</v>
      </c>
      <c r="K91" s="4029">
        <v>1</v>
      </c>
      <c r="L91" s="60">
        <v>0</v>
      </c>
      <c r="M91" s="4029">
        <v>1</v>
      </c>
      <c r="N91" s="60">
        <v>0</v>
      </c>
      <c r="O91" s="2890">
        <v>1</v>
      </c>
      <c r="P91" s="60">
        <v>1</v>
      </c>
      <c r="Q91" s="2890">
        <v>0</v>
      </c>
      <c r="R91" s="60">
        <v>0</v>
      </c>
      <c r="S91" s="2890">
        <v>1</v>
      </c>
      <c r="T91" s="60">
        <v>0</v>
      </c>
      <c r="U91" s="2890">
        <v>0</v>
      </c>
      <c r="V91" s="60">
        <v>1</v>
      </c>
      <c r="W91" s="2890">
        <v>1</v>
      </c>
      <c r="X91" s="60">
        <v>1</v>
      </c>
      <c r="Y91" s="2890">
        <v>7</v>
      </c>
      <c r="Z91" s="60">
        <v>5</v>
      </c>
      <c r="AA91" s="2890">
        <v>1</v>
      </c>
      <c r="AB91" s="60">
        <v>2</v>
      </c>
      <c r="AC91" s="2890">
        <v>0</v>
      </c>
      <c r="AD91" s="60">
        <v>3</v>
      </c>
      <c r="AE91" s="2890">
        <v>1</v>
      </c>
      <c r="AF91" s="60">
        <v>9</v>
      </c>
      <c r="AG91" s="2890">
        <v>1</v>
      </c>
      <c r="AH91" s="60">
        <v>7</v>
      </c>
      <c r="AI91" s="2890">
        <v>1</v>
      </c>
      <c r="AJ91" s="60">
        <v>7</v>
      </c>
      <c r="AK91" s="2890">
        <v>0</v>
      </c>
      <c r="AL91" s="60">
        <v>5</v>
      </c>
      <c r="AM91" s="2890">
        <v>4</v>
      </c>
      <c r="AN91" s="64">
        <v>3</v>
      </c>
      <c r="AO91" s="4034">
        <v>1</v>
      </c>
      <c r="AP91" s="2252">
        <v>1</v>
      </c>
      <c r="AQ91" s="2252">
        <v>64</v>
      </c>
      <c r="AR91" s="2252">
        <v>0</v>
      </c>
      <c r="AS91" s="2252"/>
      <c r="AT91" s="2252">
        <v>0</v>
      </c>
      <c r="AU91" s="2252">
        <v>0</v>
      </c>
      <c r="AV91" s="2252">
        <v>0</v>
      </c>
      <c r="AW91" s="671" t="str">
        <f t="shared" ref="AW91:AW144" si="72">$CA91&amp;$CB91&amp;$CC91&amp;$CD91&amp;$CE91&amp;$CF91&amp;$CG91</f>
        <v/>
      </c>
      <c r="BT91" s="3"/>
      <c r="BU91" s="3"/>
      <c r="BV91" s="4"/>
      <c r="BW91" s="4"/>
      <c r="CA91" s="31" t="str">
        <f>IF(CH91=1,"* Las consultas de 12 años NO DEBEN ser mayor que el total de Consultas entre 10-14 Años. ","")</f>
        <v/>
      </c>
      <c r="CB91" s="31" t="str">
        <f>IF(CI91=1,"* Las consultas de 60 años NO DEBEN ser mayor que el total de Consultas entre 60-64 Años. ","")</f>
        <v/>
      </c>
      <c r="CC91" s="31" t="str">
        <f>IF(CJ91=1,"* Las actividades de usuarios en situación de discapacidad NO DEBEN superar el total. ","")</f>
        <v/>
      </c>
      <c r="CD91" s="31" t="str">
        <f>IF(AND(AP91="",D91&lt;&gt;0),"* Recuerde que las Embarazadas deben ser incluídas en el ingreso por rango Etario (Digite CEROS si no tiene). ",IF(F91&lt;AP91,"* Las Embarazadas NO DEBEN ser mayor al total de mujeres. ",""))</f>
        <v/>
      </c>
      <c r="CE91" s="31" t="str">
        <f>IF(AND(AQ91="",D91&lt;&gt;0),"* No olvide digitar la columna Beneficiarios (Digite CEROS si no tiene). ",IF(D91&lt;AQ91,"* El número de Beneficiarios NO DEBE ser mayor que el Total. ",""))</f>
        <v/>
      </c>
      <c r="CF91" s="31" t="str">
        <f>IF(AND(AU91="",D91&lt;&gt;0),"* No olvide digitar la Población SENAME (Digite CEROS si no tiene). ",IF(D91&lt;AU91,"* La Población SENAME NO DEBE ser mayor al Total. ",""))</f>
        <v/>
      </c>
      <c r="CG91" s="31" t="str">
        <f>IF(AND(AV91="",D91&lt;&gt;0),"* No olvide digitar la Población Migrante (Digite CEROS si no tiene). ",IF(D91&lt;AV91,"* La Población Migrante NO DEBE superar el Total. ",""))</f>
        <v/>
      </c>
      <c r="CH91" s="32">
        <f>IF(AO91&gt;(W91+X91),1,0)</f>
        <v>0</v>
      </c>
      <c r="CI91" s="32">
        <f>IF(AR91&gt;(AI91+AJ91),1,0)</f>
        <v>0</v>
      </c>
      <c r="CJ91" s="32">
        <f>IF(D91&lt;AT91,1,0)</f>
        <v>0</v>
      </c>
      <c r="CK91" s="32">
        <f>IF(AND(AP91="",D91&lt;&gt;0),1,IF(F91&lt;AP91,1,0))</f>
        <v>0</v>
      </c>
      <c r="CL91" s="32">
        <f>IF(AND(AQ91="",D91&lt;&gt;0),1,IF(D91&lt;AQ91,1,0))</f>
        <v>0</v>
      </c>
      <c r="CM91" s="32">
        <f>IF(AND(AU91="",D91&lt;&gt;0),1,IF(D91&lt;AU91,1,0))</f>
        <v>0</v>
      </c>
      <c r="CN91" s="32">
        <f>IF(AND(AV91="",D91&lt;&gt;0),1,IF(D91&lt;AV91,1,0))</f>
        <v>0</v>
      </c>
    </row>
    <row r="92" spans="1:92" x14ac:dyDescent="0.2">
      <c r="A92" s="3748" t="s">
        <v>125</v>
      </c>
      <c r="B92" s="3748"/>
      <c r="C92" s="3748"/>
      <c r="D92" s="2396">
        <f t="shared" ref="D92:D145" si="73">SUM(E92:F92)</f>
        <v>3</v>
      </c>
      <c r="E92" s="2264">
        <f t="shared" ref="E92:E145" si="74">SUM(G92+I92+K92+M92+O92+Q92+S92+U92+W92+Y92+AA92+AC92+AE92+AG92+AI92+AK92+AM92)</f>
        <v>2</v>
      </c>
      <c r="F92" s="2266">
        <f t="shared" ref="F92:F145" si="75">SUM(H92+J92+L92+N92+P92+R92+T92+V92+X92+Z92+AB92+AD92+AF92+AH92+AJ92+AL92+AN92)</f>
        <v>1</v>
      </c>
      <c r="G92" s="2267">
        <v>0</v>
      </c>
      <c r="H92" s="2231">
        <v>0</v>
      </c>
      <c r="I92" s="2267">
        <v>0</v>
      </c>
      <c r="J92" s="2283">
        <v>0</v>
      </c>
      <c r="K92" s="2267">
        <v>0</v>
      </c>
      <c r="L92" s="2231">
        <v>0</v>
      </c>
      <c r="M92" s="2267">
        <v>0</v>
      </c>
      <c r="N92" s="2231">
        <v>0</v>
      </c>
      <c r="O92" s="2230">
        <v>0</v>
      </c>
      <c r="P92" s="2231">
        <v>0</v>
      </c>
      <c r="Q92" s="2230">
        <v>0</v>
      </c>
      <c r="R92" s="2231">
        <v>0</v>
      </c>
      <c r="S92" s="2230">
        <v>0</v>
      </c>
      <c r="T92" s="2231">
        <v>0</v>
      </c>
      <c r="U92" s="2230">
        <v>0</v>
      </c>
      <c r="V92" s="2231">
        <v>0</v>
      </c>
      <c r="W92" s="2230">
        <v>0</v>
      </c>
      <c r="X92" s="2231">
        <v>0</v>
      </c>
      <c r="Y92" s="2230">
        <v>1</v>
      </c>
      <c r="Z92" s="2231">
        <v>0</v>
      </c>
      <c r="AA92" s="2230">
        <v>0</v>
      </c>
      <c r="AB92" s="2231">
        <v>0</v>
      </c>
      <c r="AC92" s="2230">
        <v>0</v>
      </c>
      <c r="AD92" s="2231">
        <v>0</v>
      </c>
      <c r="AE92" s="2230">
        <v>0</v>
      </c>
      <c r="AF92" s="2231">
        <v>1</v>
      </c>
      <c r="AG92" s="2230">
        <v>1</v>
      </c>
      <c r="AH92" s="2231">
        <v>0</v>
      </c>
      <c r="AI92" s="2230">
        <v>0</v>
      </c>
      <c r="AJ92" s="2231">
        <v>0</v>
      </c>
      <c r="AK92" s="2230">
        <v>0</v>
      </c>
      <c r="AL92" s="2231">
        <v>0</v>
      </c>
      <c r="AM92" s="2230">
        <v>0</v>
      </c>
      <c r="AN92" s="2232">
        <v>0</v>
      </c>
      <c r="AO92" s="2268">
        <v>0</v>
      </c>
      <c r="AP92" s="2268">
        <v>0</v>
      </c>
      <c r="AQ92" s="2234">
        <v>3</v>
      </c>
      <c r="AR92" s="2234">
        <v>0</v>
      </c>
      <c r="AS92" s="2234"/>
      <c r="AT92" s="2268">
        <v>0</v>
      </c>
      <c r="AU92" s="2268">
        <v>0</v>
      </c>
      <c r="AV92" s="2268">
        <v>0</v>
      </c>
      <c r="AW92" s="671" t="str">
        <f t="shared" si="72"/>
        <v/>
      </c>
      <c r="BT92" s="3"/>
      <c r="BU92" s="3"/>
      <c r="BV92" s="4"/>
      <c r="BW92" s="4"/>
      <c r="CA92" s="31" t="str">
        <f t="shared" ref="CA92:CA144" si="76">IF(CH92=1,"* Las consultas de 12 años NO DEBEN ser mayor que el total de Consultas entre 10-14 Años. ","")</f>
        <v/>
      </c>
      <c r="CB92" s="31" t="str">
        <f t="shared" ref="CB92:CB144" si="77">IF(CI92=1,"* Las consultas de 60 años NO DEBEN ser mayor que el total de Consultas entre 60-64 Años. ","")</f>
        <v/>
      </c>
      <c r="CC92" s="31" t="str">
        <f t="shared" ref="CC92:CC144" si="78">IF(CJ92=1,"* Las actividades de usuarios en situación de discapacidad NO DEBEN superar el total. ","")</f>
        <v/>
      </c>
      <c r="CD92" s="31" t="str">
        <f t="shared" ref="CD92:CD144" si="79">IF(AND(AP92="",D92&lt;&gt;0),"* Recuerde que las Embarazadas deben ser incluídas en el ingreso por rango Etario (Digite CEROS si no tiene). ",IF(F92&lt;AP92,"* Las Embarazadas NO DEBEN ser mayor al total de mujeres. ",""))</f>
        <v/>
      </c>
      <c r="CE92" s="31" t="str">
        <f t="shared" ref="CE92:CE144" si="80">IF(AND(AQ92="",D92&lt;&gt;0),"* No olvide digitar la columna Beneficiarios (Digite CEROS si no tiene). ",IF(D92&lt;AQ92,"* El número de Beneficiarios NO DEBE ser mayor que el Total. ",""))</f>
        <v/>
      </c>
      <c r="CF92" s="31" t="str">
        <f t="shared" ref="CF92:CF144" si="81">IF(AND(AU92="",D92&lt;&gt;0),"* No olvide digitar la Población SENAME (Digite CEROS si no tiene). ",IF(D92&lt;AU92,"* La Población SENAME NO DEBE ser mayor al Total. ",""))</f>
        <v/>
      </c>
      <c r="CG92" s="31" t="str">
        <f t="shared" ref="CG92:CG144" si="82">IF(AND(AV92="",D92&lt;&gt;0),"* No olvide digitar la Población Migrante (Digite CEROS si no tiene). ",IF(D92&lt;AV92,"* La Población Migrante NO DEBE superar el Total. ",""))</f>
        <v/>
      </c>
      <c r="CH92" s="32">
        <f t="shared" ref="CH92:CH144" si="83">IF(AO92&gt;(W92+X92),1,0)</f>
        <v>0</v>
      </c>
      <c r="CI92" s="32">
        <f t="shared" ref="CI92:CI144" si="84">IF(AR92&gt;(AI92+AJ92),1,0)</f>
        <v>0</v>
      </c>
      <c r="CJ92" s="32">
        <f t="shared" ref="CJ92:CJ144" si="85">IF(D92&lt;AT92,1,0)</f>
        <v>0</v>
      </c>
      <c r="CK92" s="32">
        <f t="shared" ref="CK92:CK144" si="86">IF(AND(AP92="",D92&lt;&gt;0),1,IF(F92&lt;AP92,1,0))</f>
        <v>0</v>
      </c>
      <c r="CL92" s="32">
        <f t="shared" ref="CL92:CL144" si="87">IF(AND(AQ92="",D92&lt;&gt;0),1,IF(D92&lt;AQ92,1,0))</f>
        <v>0</v>
      </c>
      <c r="CM92" s="32">
        <f t="shared" ref="CM92:CM144" si="88">IF(AND(AU92="",D92&lt;&gt;0),1,IF(D92&lt;AU92,1,0))</f>
        <v>0</v>
      </c>
      <c r="CN92" s="32">
        <f t="shared" ref="CN92:CN144" si="89">IF(AND(AV92="",D92&lt;&gt;0),1,IF(D92&lt;AV92,1,0))</f>
        <v>0</v>
      </c>
    </row>
    <row r="93" spans="1:92" ht="16.350000000000001" customHeight="1" x14ac:dyDescent="0.2">
      <c r="A93" s="3740" t="s">
        <v>126</v>
      </c>
      <c r="B93" s="3741"/>
      <c r="C93" s="3742"/>
      <c r="D93" s="2396">
        <f t="shared" si="73"/>
        <v>15</v>
      </c>
      <c r="E93" s="2264">
        <f t="shared" si="74"/>
        <v>6</v>
      </c>
      <c r="F93" s="2266">
        <f t="shared" si="75"/>
        <v>9</v>
      </c>
      <c r="G93" s="2267">
        <v>0</v>
      </c>
      <c r="H93" s="26">
        <v>0</v>
      </c>
      <c r="I93" s="23">
        <v>0</v>
      </c>
      <c r="J93" s="242">
        <v>0</v>
      </c>
      <c r="K93" s="23">
        <v>0</v>
      </c>
      <c r="L93" s="2231">
        <v>0</v>
      </c>
      <c r="M93" s="2267">
        <v>0</v>
      </c>
      <c r="N93" s="2231">
        <v>0</v>
      </c>
      <c r="O93" s="2230">
        <v>0</v>
      </c>
      <c r="P93" s="2231">
        <v>0</v>
      </c>
      <c r="Q93" s="2230">
        <v>0</v>
      </c>
      <c r="R93" s="2231">
        <v>0</v>
      </c>
      <c r="S93" s="2230">
        <v>0</v>
      </c>
      <c r="T93" s="2231">
        <v>0</v>
      </c>
      <c r="U93" s="2230">
        <v>0</v>
      </c>
      <c r="V93" s="2231">
        <v>1</v>
      </c>
      <c r="W93" s="2230">
        <v>0</v>
      </c>
      <c r="X93" s="2231">
        <v>1</v>
      </c>
      <c r="Y93" s="2230">
        <v>2</v>
      </c>
      <c r="Z93" s="2231">
        <v>0</v>
      </c>
      <c r="AA93" s="2230">
        <v>0</v>
      </c>
      <c r="AB93" s="2231">
        <v>0</v>
      </c>
      <c r="AC93" s="2230">
        <v>0</v>
      </c>
      <c r="AD93" s="2231">
        <v>0</v>
      </c>
      <c r="AE93" s="2230">
        <v>0</v>
      </c>
      <c r="AF93" s="2231">
        <v>1</v>
      </c>
      <c r="AG93" s="2230">
        <v>3</v>
      </c>
      <c r="AH93" s="2231">
        <v>2</v>
      </c>
      <c r="AI93" s="2230">
        <v>0</v>
      </c>
      <c r="AJ93" s="2231">
        <v>1</v>
      </c>
      <c r="AK93" s="2230">
        <v>1</v>
      </c>
      <c r="AL93" s="2231">
        <v>3</v>
      </c>
      <c r="AM93" s="2230">
        <v>0</v>
      </c>
      <c r="AN93" s="2232">
        <v>0</v>
      </c>
      <c r="AO93" s="2268">
        <v>0</v>
      </c>
      <c r="AP93" s="24">
        <v>0</v>
      </c>
      <c r="AQ93" s="28">
        <v>15</v>
      </c>
      <c r="AR93" s="28">
        <v>0</v>
      </c>
      <c r="AS93" s="28"/>
      <c r="AT93" s="24">
        <v>0</v>
      </c>
      <c r="AU93" s="24">
        <v>0</v>
      </c>
      <c r="AV93" s="24">
        <v>0</v>
      </c>
      <c r="AW93" s="671" t="str">
        <f t="shared" si="72"/>
        <v/>
      </c>
      <c r="BU93" s="3"/>
      <c r="BV93" s="3"/>
      <c r="BW93" s="4"/>
      <c r="CA93" s="31" t="str">
        <f t="shared" si="76"/>
        <v/>
      </c>
      <c r="CB93" s="31" t="str">
        <f t="shared" si="77"/>
        <v/>
      </c>
      <c r="CC93" s="31" t="str">
        <f t="shared" si="78"/>
        <v/>
      </c>
      <c r="CD93" s="31" t="str">
        <f t="shared" si="79"/>
        <v/>
      </c>
      <c r="CE93" s="31" t="str">
        <f t="shared" si="80"/>
        <v/>
      </c>
      <c r="CF93" s="31" t="str">
        <f t="shared" si="81"/>
        <v/>
      </c>
      <c r="CG93" s="31" t="str">
        <f t="shared" si="82"/>
        <v/>
      </c>
      <c r="CH93" s="32">
        <f t="shared" si="83"/>
        <v>0</v>
      </c>
      <c r="CI93" s="32">
        <f t="shared" si="84"/>
        <v>0</v>
      </c>
      <c r="CJ93" s="32">
        <f t="shared" si="85"/>
        <v>0</v>
      </c>
      <c r="CK93" s="32">
        <f t="shared" si="86"/>
        <v>0</v>
      </c>
      <c r="CL93" s="32">
        <f t="shared" si="87"/>
        <v>0</v>
      </c>
      <c r="CM93" s="32">
        <f t="shared" si="88"/>
        <v>0</v>
      </c>
      <c r="CN93" s="32">
        <f t="shared" si="89"/>
        <v>0</v>
      </c>
    </row>
    <row r="94" spans="1:92" ht="16.350000000000001" customHeight="1" x14ac:dyDescent="0.2">
      <c r="A94" s="3740" t="s">
        <v>127</v>
      </c>
      <c r="B94" s="3741"/>
      <c r="C94" s="3742"/>
      <c r="D94" s="2396">
        <f t="shared" si="73"/>
        <v>0</v>
      </c>
      <c r="E94" s="2264">
        <f t="shared" si="74"/>
        <v>0</v>
      </c>
      <c r="F94" s="2266">
        <f t="shared" si="75"/>
        <v>0</v>
      </c>
      <c r="G94" s="2267"/>
      <c r="H94" s="26"/>
      <c r="I94" s="23"/>
      <c r="J94" s="242"/>
      <c r="K94" s="23"/>
      <c r="L94" s="2231"/>
      <c r="M94" s="2267"/>
      <c r="N94" s="2231"/>
      <c r="O94" s="2230"/>
      <c r="P94" s="2231"/>
      <c r="Q94" s="2230"/>
      <c r="R94" s="2231"/>
      <c r="S94" s="2230"/>
      <c r="T94" s="2231"/>
      <c r="U94" s="2230"/>
      <c r="V94" s="2231"/>
      <c r="W94" s="2230"/>
      <c r="X94" s="2231"/>
      <c r="Y94" s="2230"/>
      <c r="Z94" s="2231"/>
      <c r="AA94" s="2230"/>
      <c r="AB94" s="2231"/>
      <c r="AC94" s="2230"/>
      <c r="AD94" s="2231"/>
      <c r="AE94" s="2230"/>
      <c r="AF94" s="2231"/>
      <c r="AG94" s="2230"/>
      <c r="AH94" s="2231"/>
      <c r="AI94" s="2230"/>
      <c r="AJ94" s="2231"/>
      <c r="AK94" s="2230"/>
      <c r="AL94" s="2231"/>
      <c r="AM94" s="2230"/>
      <c r="AN94" s="2232"/>
      <c r="AO94" s="2268"/>
      <c r="AP94" s="24"/>
      <c r="AQ94" s="28"/>
      <c r="AR94" s="28"/>
      <c r="AS94" s="28"/>
      <c r="AT94" s="24"/>
      <c r="AU94" s="24"/>
      <c r="AV94" s="24"/>
      <c r="AW94" s="671" t="str">
        <f t="shared" si="72"/>
        <v/>
      </c>
      <c r="BU94" s="3"/>
      <c r="BV94" s="3"/>
      <c r="BW94" s="4"/>
      <c r="CA94" s="31" t="str">
        <f t="shared" si="76"/>
        <v/>
      </c>
      <c r="CB94" s="31" t="str">
        <f t="shared" si="77"/>
        <v/>
      </c>
      <c r="CC94" s="31" t="str">
        <f t="shared" si="78"/>
        <v/>
      </c>
      <c r="CD94" s="31" t="str">
        <f t="shared" si="79"/>
        <v/>
      </c>
      <c r="CE94" s="31" t="str">
        <f t="shared" si="80"/>
        <v/>
      </c>
      <c r="CF94" s="31" t="str">
        <f t="shared" si="81"/>
        <v/>
      </c>
      <c r="CG94" s="31" t="str">
        <f t="shared" si="82"/>
        <v/>
      </c>
      <c r="CH94" s="32">
        <f t="shared" si="83"/>
        <v>0</v>
      </c>
      <c r="CI94" s="32">
        <f t="shared" si="84"/>
        <v>0</v>
      </c>
      <c r="CJ94" s="32">
        <f t="shared" si="85"/>
        <v>0</v>
      </c>
      <c r="CK94" s="32">
        <f t="shared" si="86"/>
        <v>0</v>
      </c>
      <c r="CL94" s="32">
        <f t="shared" si="87"/>
        <v>0</v>
      </c>
      <c r="CM94" s="32">
        <f t="shared" si="88"/>
        <v>0</v>
      </c>
      <c r="CN94" s="32">
        <f t="shared" si="89"/>
        <v>0</v>
      </c>
    </row>
    <row r="95" spans="1:92" ht="16.350000000000001" customHeight="1" x14ac:dyDescent="0.2">
      <c r="A95" s="3740" t="s">
        <v>128</v>
      </c>
      <c r="B95" s="3741"/>
      <c r="C95" s="3742"/>
      <c r="D95" s="2396">
        <f t="shared" si="73"/>
        <v>0</v>
      </c>
      <c r="E95" s="2264">
        <f t="shared" si="74"/>
        <v>0</v>
      </c>
      <c r="F95" s="2266">
        <f t="shared" si="75"/>
        <v>0</v>
      </c>
      <c r="G95" s="2267"/>
      <c r="H95" s="26"/>
      <c r="I95" s="23"/>
      <c r="J95" s="242"/>
      <c r="K95" s="23"/>
      <c r="L95" s="2231"/>
      <c r="M95" s="2267"/>
      <c r="N95" s="2231"/>
      <c r="O95" s="2230"/>
      <c r="P95" s="2231"/>
      <c r="Q95" s="2230"/>
      <c r="R95" s="2231"/>
      <c r="S95" s="2230"/>
      <c r="T95" s="2231"/>
      <c r="U95" s="2230"/>
      <c r="V95" s="2231"/>
      <c r="W95" s="2230"/>
      <c r="X95" s="2231"/>
      <c r="Y95" s="2230"/>
      <c r="Z95" s="2231"/>
      <c r="AA95" s="2230"/>
      <c r="AB95" s="2231"/>
      <c r="AC95" s="2230"/>
      <c r="AD95" s="2231"/>
      <c r="AE95" s="2230"/>
      <c r="AF95" s="2231"/>
      <c r="AG95" s="2230"/>
      <c r="AH95" s="2231"/>
      <c r="AI95" s="2230"/>
      <c r="AJ95" s="2231"/>
      <c r="AK95" s="2230"/>
      <c r="AL95" s="2231"/>
      <c r="AM95" s="2230"/>
      <c r="AN95" s="2232"/>
      <c r="AO95" s="2268"/>
      <c r="AP95" s="24"/>
      <c r="AQ95" s="28"/>
      <c r="AR95" s="28"/>
      <c r="AS95" s="28"/>
      <c r="AT95" s="24"/>
      <c r="AU95" s="24"/>
      <c r="AV95" s="24"/>
      <c r="AW95" s="671" t="str">
        <f t="shared" si="72"/>
        <v/>
      </c>
      <c r="BU95" s="3"/>
      <c r="BV95" s="3"/>
      <c r="BW95" s="4"/>
      <c r="CA95" s="31" t="str">
        <f t="shared" si="76"/>
        <v/>
      </c>
      <c r="CB95" s="31" t="str">
        <f t="shared" si="77"/>
        <v/>
      </c>
      <c r="CC95" s="31" t="str">
        <f t="shared" si="78"/>
        <v/>
      </c>
      <c r="CD95" s="31" t="str">
        <f t="shared" si="79"/>
        <v/>
      </c>
      <c r="CE95" s="31" t="str">
        <f t="shared" si="80"/>
        <v/>
      </c>
      <c r="CF95" s="31" t="str">
        <f t="shared" si="81"/>
        <v/>
      </c>
      <c r="CG95" s="31" t="str">
        <f t="shared" si="82"/>
        <v/>
      </c>
      <c r="CH95" s="32">
        <f t="shared" si="83"/>
        <v>0</v>
      </c>
      <c r="CI95" s="32">
        <f t="shared" si="84"/>
        <v>0</v>
      </c>
      <c r="CJ95" s="32">
        <f t="shared" si="85"/>
        <v>0</v>
      </c>
      <c r="CK95" s="32">
        <f t="shared" si="86"/>
        <v>0</v>
      </c>
      <c r="CL95" s="32">
        <f t="shared" si="87"/>
        <v>0</v>
      </c>
      <c r="CM95" s="32">
        <f t="shared" si="88"/>
        <v>0</v>
      </c>
      <c r="CN95" s="32">
        <f t="shared" si="89"/>
        <v>0</v>
      </c>
    </row>
    <row r="96" spans="1:92" ht="16.350000000000001" customHeight="1" x14ac:dyDescent="0.2">
      <c r="A96" s="3740" t="s">
        <v>129</v>
      </c>
      <c r="B96" s="3741"/>
      <c r="C96" s="3742"/>
      <c r="D96" s="2396">
        <f t="shared" si="73"/>
        <v>0</v>
      </c>
      <c r="E96" s="2264">
        <f>SUM(Y96+AA96+AC96+AE96+AG96+AI96+AK96+AM96)</f>
        <v>0</v>
      </c>
      <c r="F96" s="2266">
        <f>SUM(Z96+AB96+AD96+AF96+AH96+AJ96+AL96+AN96)</f>
        <v>0</v>
      </c>
      <c r="G96" s="2397"/>
      <c r="H96" s="2398"/>
      <c r="I96" s="2397"/>
      <c r="J96" s="2399"/>
      <c r="K96" s="2397"/>
      <c r="L96" s="2398"/>
      <c r="M96" s="2397"/>
      <c r="N96" s="2398"/>
      <c r="O96" s="2400"/>
      <c r="P96" s="2398"/>
      <c r="Q96" s="2400"/>
      <c r="R96" s="2398"/>
      <c r="S96" s="2400"/>
      <c r="T96" s="2398"/>
      <c r="U96" s="2400"/>
      <c r="V96" s="2398"/>
      <c r="W96" s="2400"/>
      <c r="X96" s="2398"/>
      <c r="Y96" s="2230"/>
      <c r="Z96" s="2231"/>
      <c r="AA96" s="2230"/>
      <c r="AB96" s="2231"/>
      <c r="AC96" s="2230"/>
      <c r="AD96" s="2231"/>
      <c r="AE96" s="2230"/>
      <c r="AF96" s="2231"/>
      <c r="AG96" s="2230"/>
      <c r="AH96" s="2231"/>
      <c r="AI96" s="2230"/>
      <c r="AJ96" s="2231"/>
      <c r="AK96" s="2230"/>
      <c r="AL96" s="2231"/>
      <c r="AM96" s="2230"/>
      <c r="AN96" s="2232"/>
      <c r="AO96" s="2401"/>
      <c r="AP96" s="24"/>
      <c r="AQ96" s="28"/>
      <c r="AR96" s="28"/>
      <c r="AS96" s="28"/>
      <c r="AT96" s="24"/>
      <c r="AU96" s="24"/>
      <c r="AV96" s="24"/>
      <c r="AW96" s="671" t="str">
        <f t="shared" si="72"/>
        <v/>
      </c>
      <c r="BU96" s="3"/>
      <c r="BV96" s="3"/>
      <c r="BW96" s="4"/>
      <c r="CA96" s="31"/>
      <c r="CB96" s="31" t="str">
        <f t="shared" si="77"/>
        <v/>
      </c>
      <c r="CC96" s="31" t="str">
        <f t="shared" si="78"/>
        <v/>
      </c>
      <c r="CD96" s="31" t="str">
        <f t="shared" si="79"/>
        <v/>
      </c>
      <c r="CE96" s="31" t="str">
        <f t="shared" si="80"/>
        <v/>
      </c>
      <c r="CF96" s="31" t="str">
        <f t="shared" si="81"/>
        <v/>
      </c>
      <c r="CG96" s="31" t="str">
        <f t="shared" si="82"/>
        <v/>
      </c>
      <c r="CH96" s="32"/>
      <c r="CI96" s="32">
        <f t="shared" si="84"/>
        <v>0</v>
      </c>
      <c r="CJ96" s="32">
        <f t="shared" si="85"/>
        <v>0</v>
      </c>
      <c r="CK96" s="32">
        <f t="shared" si="86"/>
        <v>0</v>
      </c>
      <c r="CL96" s="32">
        <f t="shared" si="87"/>
        <v>0</v>
      </c>
      <c r="CM96" s="32">
        <f t="shared" si="88"/>
        <v>0</v>
      </c>
      <c r="CN96" s="32">
        <f t="shared" si="89"/>
        <v>0</v>
      </c>
    </row>
    <row r="97" spans="1:92" ht="16.350000000000001" customHeight="1" x14ac:dyDescent="0.2">
      <c r="A97" s="3748" t="s">
        <v>130</v>
      </c>
      <c r="B97" s="3748"/>
      <c r="C97" s="3748"/>
      <c r="D97" s="2396">
        <f t="shared" si="73"/>
        <v>0</v>
      </c>
      <c r="E97" s="2264">
        <f t="shared" si="74"/>
        <v>0</v>
      </c>
      <c r="F97" s="2266">
        <f t="shared" si="75"/>
        <v>0</v>
      </c>
      <c r="G97" s="2267"/>
      <c r="H97" s="2231"/>
      <c r="I97" s="2267"/>
      <c r="J97" s="2283"/>
      <c r="K97" s="2267"/>
      <c r="L97" s="2231"/>
      <c r="M97" s="2267"/>
      <c r="N97" s="2231"/>
      <c r="O97" s="2230"/>
      <c r="P97" s="2231"/>
      <c r="Q97" s="2230"/>
      <c r="R97" s="2231"/>
      <c r="S97" s="2230"/>
      <c r="T97" s="2231"/>
      <c r="U97" s="2230"/>
      <c r="V97" s="2231"/>
      <c r="W97" s="2230"/>
      <c r="X97" s="2231"/>
      <c r="Y97" s="2230"/>
      <c r="Z97" s="2231"/>
      <c r="AA97" s="2230"/>
      <c r="AB97" s="2231"/>
      <c r="AC97" s="2230"/>
      <c r="AD97" s="2231"/>
      <c r="AE97" s="2230"/>
      <c r="AF97" s="2231"/>
      <c r="AG97" s="2230"/>
      <c r="AH97" s="2231"/>
      <c r="AI97" s="2230"/>
      <c r="AJ97" s="2231"/>
      <c r="AK97" s="2230"/>
      <c r="AL97" s="2231"/>
      <c r="AM97" s="2230"/>
      <c r="AN97" s="2232"/>
      <c r="AO97" s="2268"/>
      <c r="AP97" s="2268"/>
      <c r="AQ97" s="2234"/>
      <c r="AR97" s="2234"/>
      <c r="AS97" s="2234"/>
      <c r="AT97" s="2268"/>
      <c r="AU97" s="2268"/>
      <c r="AV97" s="2268"/>
      <c r="AW97" s="671" t="str">
        <f t="shared" si="72"/>
        <v/>
      </c>
      <c r="BU97" s="3"/>
      <c r="BV97" s="3"/>
      <c r="BW97" s="4"/>
      <c r="CA97" s="31" t="str">
        <f t="shared" si="76"/>
        <v/>
      </c>
      <c r="CB97" s="31" t="str">
        <f t="shared" si="77"/>
        <v/>
      </c>
      <c r="CC97" s="31" t="str">
        <f t="shared" si="78"/>
        <v/>
      </c>
      <c r="CD97" s="31" t="str">
        <f t="shared" si="79"/>
        <v/>
      </c>
      <c r="CE97" s="31" t="str">
        <f t="shared" si="80"/>
        <v/>
      </c>
      <c r="CF97" s="31" t="str">
        <f t="shared" si="81"/>
        <v/>
      </c>
      <c r="CG97" s="31" t="str">
        <f t="shared" si="82"/>
        <v/>
      </c>
      <c r="CH97" s="32">
        <f t="shared" si="83"/>
        <v>0</v>
      </c>
      <c r="CI97" s="32">
        <f t="shared" si="84"/>
        <v>0</v>
      </c>
      <c r="CJ97" s="32">
        <f t="shared" si="85"/>
        <v>0</v>
      </c>
      <c r="CK97" s="32">
        <f t="shared" si="86"/>
        <v>0</v>
      </c>
      <c r="CL97" s="32">
        <f t="shared" si="87"/>
        <v>0</v>
      </c>
      <c r="CM97" s="32">
        <f t="shared" si="88"/>
        <v>0</v>
      </c>
      <c r="CN97" s="32">
        <f t="shared" si="89"/>
        <v>0</v>
      </c>
    </row>
    <row r="98" spans="1:92" ht="16.350000000000001" customHeight="1" x14ac:dyDescent="0.2">
      <c r="A98" s="3748" t="s">
        <v>131</v>
      </c>
      <c r="B98" s="3748"/>
      <c r="C98" s="3748"/>
      <c r="D98" s="2396">
        <f t="shared" si="73"/>
        <v>0</v>
      </c>
      <c r="E98" s="2264">
        <f t="shared" si="74"/>
        <v>0</v>
      </c>
      <c r="F98" s="2266">
        <f t="shared" si="75"/>
        <v>0</v>
      </c>
      <c r="G98" s="2267"/>
      <c r="H98" s="2231"/>
      <c r="I98" s="2267"/>
      <c r="J98" s="2283"/>
      <c r="K98" s="2267"/>
      <c r="L98" s="2231"/>
      <c r="M98" s="2267"/>
      <c r="N98" s="2231"/>
      <c r="O98" s="2230"/>
      <c r="P98" s="2231"/>
      <c r="Q98" s="2230"/>
      <c r="R98" s="2231"/>
      <c r="S98" s="2230"/>
      <c r="T98" s="2231"/>
      <c r="U98" s="2230"/>
      <c r="V98" s="2231"/>
      <c r="W98" s="2230"/>
      <c r="X98" s="2231"/>
      <c r="Y98" s="2230"/>
      <c r="Z98" s="2231"/>
      <c r="AA98" s="2230"/>
      <c r="AB98" s="2231"/>
      <c r="AC98" s="2230"/>
      <c r="AD98" s="2231"/>
      <c r="AE98" s="2230"/>
      <c r="AF98" s="2231"/>
      <c r="AG98" s="2230"/>
      <c r="AH98" s="2231"/>
      <c r="AI98" s="2230"/>
      <c r="AJ98" s="2231"/>
      <c r="AK98" s="2230"/>
      <c r="AL98" s="2231"/>
      <c r="AM98" s="2230"/>
      <c r="AN98" s="2232"/>
      <c r="AO98" s="2268"/>
      <c r="AP98" s="2268"/>
      <c r="AQ98" s="2234"/>
      <c r="AR98" s="2234"/>
      <c r="AS98" s="2234"/>
      <c r="AT98" s="2268"/>
      <c r="AU98" s="2268"/>
      <c r="AV98" s="2268"/>
      <c r="AW98" s="671" t="str">
        <f t="shared" si="72"/>
        <v/>
      </c>
      <c r="BU98" s="3"/>
      <c r="BV98" s="3"/>
      <c r="BW98" s="4"/>
      <c r="CA98" s="31" t="str">
        <f t="shared" si="76"/>
        <v/>
      </c>
      <c r="CB98" s="31" t="str">
        <f t="shared" si="77"/>
        <v/>
      </c>
      <c r="CC98" s="31" t="str">
        <f t="shared" si="78"/>
        <v/>
      </c>
      <c r="CD98" s="31" t="str">
        <f t="shared" si="79"/>
        <v/>
      </c>
      <c r="CE98" s="31" t="str">
        <f t="shared" si="80"/>
        <v/>
      </c>
      <c r="CF98" s="31" t="str">
        <f t="shared" si="81"/>
        <v/>
      </c>
      <c r="CG98" s="31" t="str">
        <f t="shared" si="82"/>
        <v/>
      </c>
      <c r="CH98" s="32">
        <f t="shared" si="83"/>
        <v>0</v>
      </c>
      <c r="CI98" s="32">
        <f t="shared" si="84"/>
        <v>0</v>
      </c>
      <c r="CJ98" s="32">
        <f t="shared" si="85"/>
        <v>0</v>
      </c>
      <c r="CK98" s="32">
        <f t="shared" si="86"/>
        <v>0</v>
      </c>
      <c r="CL98" s="32">
        <f t="shared" si="87"/>
        <v>0</v>
      </c>
      <c r="CM98" s="32">
        <f t="shared" si="88"/>
        <v>0</v>
      </c>
      <c r="CN98" s="32">
        <f t="shared" si="89"/>
        <v>0</v>
      </c>
    </row>
    <row r="99" spans="1:92" ht="16.350000000000001" customHeight="1" x14ac:dyDescent="0.2">
      <c r="A99" s="3639" t="s">
        <v>132</v>
      </c>
      <c r="B99" s="3639"/>
      <c r="C99" s="3639"/>
      <c r="D99" s="2396">
        <f t="shared" si="73"/>
        <v>0</v>
      </c>
      <c r="E99" s="2264">
        <f t="shared" si="74"/>
        <v>0</v>
      </c>
      <c r="F99" s="2266">
        <f t="shared" si="75"/>
        <v>0</v>
      </c>
      <c r="G99" s="2267"/>
      <c r="H99" s="2231"/>
      <c r="I99" s="2267"/>
      <c r="J99" s="2283"/>
      <c r="K99" s="2267"/>
      <c r="L99" s="2231"/>
      <c r="M99" s="2267"/>
      <c r="N99" s="2231"/>
      <c r="O99" s="2230"/>
      <c r="P99" s="2231"/>
      <c r="Q99" s="2230"/>
      <c r="R99" s="2231"/>
      <c r="S99" s="2230"/>
      <c r="T99" s="2231"/>
      <c r="U99" s="2230"/>
      <c r="V99" s="2231"/>
      <c r="W99" s="2230"/>
      <c r="X99" s="2231"/>
      <c r="Y99" s="2230"/>
      <c r="Z99" s="2231"/>
      <c r="AA99" s="2230"/>
      <c r="AB99" s="2231"/>
      <c r="AC99" s="2230"/>
      <c r="AD99" s="2231"/>
      <c r="AE99" s="2230"/>
      <c r="AF99" s="2231"/>
      <c r="AG99" s="2230"/>
      <c r="AH99" s="2231"/>
      <c r="AI99" s="2230"/>
      <c r="AJ99" s="2231"/>
      <c r="AK99" s="2230"/>
      <c r="AL99" s="2231"/>
      <c r="AM99" s="2230"/>
      <c r="AN99" s="2232"/>
      <c r="AO99" s="2268"/>
      <c r="AP99" s="2268"/>
      <c r="AQ99" s="2234"/>
      <c r="AR99" s="2234"/>
      <c r="AS99" s="2234"/>
      <c r="AT99" s="2268"/>
      <c r="AU99" s="2268"/>
      <c r="AV99" s="2268"/>
      <c r="AW99" s="671" t="str">
        <f t="shared" si="72"/>
        <v/>
      </c>
      <c r="BU99" s="3"/>
      <c r="BV99" s="3"/>
      <c r="BW99" s="4"/>
      <c r="CA99" s="31" t="str">
        <f t="shared" si="76"/>
        <v/>
      </c>
      <c r="CB99" s="31" t="str">
        <f t="shared" si="77"/>
        <v/>
      </c>
      <c r="CC99" s="31" t="str">
        <f t="shared" si="78"/>
        <v/>
      </c>
      <c r="CD99" s="31" t="str">
        <f t="shared" si="79"/>
        <v/>
      </c>
      <c r="CE99" s="31" t="str">
        <f t="shared" si="80"/>
        <v/>
      </c>
      <c r="CF99" s="31" t="str">
        <f t="shared" si="81"/>
        <v/>
      </c>
      <c r="CG99" s="31" t="str">
        <f t="shared" si="82"/>
        <v/>
      </c>
      <c r="CH99" s="32">
        <f t="shared" si="83"/>
        <v>0</v>
      </c>
      <c r="CI99" s="32">
        <f t="shared" si="84"/>
        <v>0</v>
      </c>
      <c r="CJ99" s="32">
        <f t="shared" si="85"/>
        <v>0</v>
      </c>
      <c r="CK99" s="32">
        <f t="shared" si="86"/>
        <v>0</v>
      </c>
      <c r="CL99" s="32">
        <f t="shared" si="87"/>
        <v>0</v>
      </c>
      <c r="CM99" s="32">
        <f t="shared" si="88"/>
        <v>0</v>
      </c>
      <c r="CN99" s="32">
        <f t="shared" si="89"/>
        <v>0</v>
      </c>
    </row>
    <row r="100" spans="1:92" ht="16.350000000000001" customHeight="1" x14ac:dyDescent="0.2">
      <c r="A100" s="3618" t="s">
        <v>133</v>
      </c>
      <c r="B100" s="3619"/>
      <c r="C100" s="3620"/>
      <c r="D100" s="2396">
        <f t="shared" si="73"/>
        <v>97</v>
      </c>
      <c r="E100" s="2264">
        <f t="shared" si="74"/>
        <v>41</v>
      </c>
      <c r="F100" s="2266">
        <f t="shared" si="75"/>
        <v>56</v>
      </c>
      <c r="G100" s="2267">
        <v>0</v>
      </c>
      <c r="H100" s="26">
        <v>0</v>
      </c>
      <c r="I100" s="23">
        <v>0</v>
      </c>
      <c r="J100" s="242">
        <v>0</v>
      </c>
      <c r="K100" s="23">
        <v>0</v>
      </c>
      <c r="L100" s="2231">
        <v>0</v>
      </c>
      <c r="M100" s="2267">
        <v>2</v>
      </c>
      <c r="N100" s="2231">
        <v>0</v>
      </c>
      <c r="O100" s="2230">
        <v>0</v>
      </c>
      <c r="P100" s="2231">
        <v>2</v>
      </c>
      <c r="Q100" s="2230">
        <v>1</v>
      </c>
      <c r="R100" s="2231">
        <v>0</v>
      </c>
      <c r="S100" s="2230">
        <v>0</v>
      </c>
      <c r="T100" s="2231">
        <v>0</v>
      </c>
      <c r="U100" s="2230">
        <v>0</v>
      </c>
      <c r="V100" s="2231">
        <v>0</v>
      </c>
      <c r="W100" s="2230">
        <v>2</v>
      </c>
      <c r="X100" s="2231">
        <v>3</v>
      </c>
      <c r="Y100" s="2230">
        <v>8</v>
      </c>
      <c r="Z100" s="2231">
        <v>6</v>
      </c>
      <c r="AA100" s="2230">
        <v>0</v>
      </c>
      <c r="AB100" s="2231">
        <v>0</v>
      </c>
      <c r="AC100" s="2230">
        <v>0</v>
      </c>
      <c r="AD100" s="2231">
        <v>7</v>
      </c>
      <c r="AE100" s="2230">
        <v>5</v>
      </c>
      <c r="AF100" s="2231">
        <v>10</v>
      </c>
      <c r="AG100" s="2230">
        <v>12</v>
      </c>
      <c r="AH100" s="2231">
        <v>14</v>
      </c>
      <c r="AI100" s="2230">
        <v>10</v>
      </c>
      <c r="AJ100" s="2231">
        <v>7</v>
      </c>
      <c r="AK100" s="2230">
        <v>0</v>
      </c>
      <c r="AL100" s="2231">
        <v>2</v>
      </c>
      <c r="AM100" s="2230">
        <v>1</v>
      </c>
      <c r="AN100" s="2232">
        <v>5</v>
      </c>
      <c r="AO100" s="2268">
        <v>0</v>
      </c>
      <c r="AP100" s="24">
        <v>0</v>
      </c>
      <c r="AQ100" s="28">
        <v>97</v>
      </c>
      <c r="AR100" s="28">
        <v>0</v>
      </c>
      <c r="AS100" s="28"/>
      <c r="AT100" s="24">
        <v>0</v>
      </c>
      <c r="AU100" s="24">
        <v>0</v>
      </c>
      <c r="AV100" s="24">
        <v>0</v>
      </c>
      <c r="AW100" s="671" t="str">
        <f t="shared" si="72"/>
        <v/>
      </c>
      <c r="BU100" s="3"/>
      <c r="BV100" s="3"/>
      <c r="BW100" s="4"/>
      <c r="CA100" s="31" t="str">
        <f t="shared" si="76"/>
        <v/>
      </c>
      <c r="CB100" s="31" t="str">
        <f t="shared" si="77"/>
        <v/>
      </c>
      <c r="CC100" s="31" t="str">
        <f t="shared" si="78"/>
        <v/>
      </c>
      <c r="CD100" s="31" t="str">
        <f t="shared" si="79"/>
        <v/>
      </c>
      <c r="CE100" s="31" t="str">
        <f t="shared" si="80"/>
        <v/>
      </c>
      <c r="CF100" s="31" t="str">
        <f t="shared" si="81"/>
        <v/>
      </c>
      <c r="CG100" s="31" t="str">
        <f t="shared" si="82"/>
        <v/>
      </c>
      <c r="CH100" s="32">
        <f t="shared" si="83"/>
        <v>0</v>
      </c>
      <c r="CI100" s="32">
        <f t="shared" si="84"/>
        <v>0</v>
      </c>
      <c r="CJ100" s="32">
        <f t="shared" si="85"/>
        <v>0</v>
      </c>
      <c r="CK100" s="32">
        <f t="shared" si="86"/>
        <v>0</v>
      </c>
      <c r="CL100" s="32">
        <f t="shared" si="87"/>
        <v>0</v>
      </c>
      <c r="CM100" s="32">
        <f t="shared" si="88"/>
        <v>0</v>
      </c>
      <c r="CN100" s="32">
        <f t="shared" si="89"/>
        <v>0</v>
      </c>
    </row>
    <row r="101" spans="1:92" ht="16.350000000000001" customHeight="1" x14ac:dyDescent="0.2">
      <c r="A101" s="3740" t="s">
        <v>134</v>
      </c>
      <c r="B101" s="3741"/>
      <c r="C101" s="3742"/>
      <c r="D101" s="2396">
        <f t="shared" si="73"/>
        <v>0</v>
      </c>
      <c r="E101" s="2264">
        <f>SUM(Y101+AA101+AC101+AE101+AG101+AI101+AK101+AM101)</f>
        <v>0</v>
      </c>
      <c r="F101" s="2266">
        <f>SUM(Z101+AB101+AD101+AF101+AH101+AJ101+AL101+AN101)</f>
        <v>0</v>
      </c>
      <c r="G101" s="2397"/>
      <c r="H101" s="2398"/>
      <c r="I101" s="2397"/>
      <c r="J101" s="2399"/>
      <c r="K101" s="2397"/>
      <c r="L101" s="2398"/>
      <c r="M101" s="2397"/>
      <c r="N101" s="2398"/>
      <c r="O101" s="2400"/>
      <c r="P101" s="2398"/>
      <c r="Q101" s="2400"/>
      <c r="R101" s="2398"/>
      <c r="S101" s="2400"/>
      <c r="T101" s="2398"/>
      <c r="U101" s="2400"/>
      <c r="V101" s="2398"/>
      <c r="W101" s="2400"/>
      <c r="X101" s="2398"/>
      <c r="Y101" s="2230"/>
      <c r="Z101" s="2231"/>
      <c r="AA101" s="2230"/>
      <c r="AB101" s="2231"/>
      <c r="AC101" s="2230"/>
      <c r="AD101" s="2231"/>
      <c r="AE101" s="2230"/>
      <c r="AF101" s="2231"/>
      <c r="AG101" s="2230"/>
      <c r="AH101" s="2231"/>
      <c r="AI101" s="2230"/>
      <c r="AJ101" s="2231"/>
      <c r="AK101" s="2230"/>
      <c r="AL101" s="2231"/>
      <c r="AM101" s="2230"/>
      <c r="AN101" s="2232"/>
      <c r="AO101" s="2401"/>
      <c r="AP101" s="24"/>
      <c r="AQ101" s="28"/>
      <c r="AR101" s="28"/>
      <c r="AS101" s="28"/>
      <c r="AT101" s="24"/>
      <c r="AU101" s="24"/>
      <c r="AV101" s="24"/>
      <c r="AW101" s="671" t="str">
        <f t="shared" si="72"/>
        <v/>
      </c>
      <c r="BU101" s="3"/>
      <c r="BV101" s="3"/>
      <c r="BW101" s="4"/>
      <c r="CA101" s="31"/>
      <c r="CB101" s="31" t="str">
        <f t="shared" si="77"/>
        <v/>
      </c>
      <c r="CC101" s="31" t="str">
        <f t="shared" si="78"/>
        <v/>
      </c>
      <c r="CD101" s="31" t="str">
        <f t="shared" si="79"/>
        <v/>
      </c>
      <c r="CE101" s="31" t="str">
        <f t="shared" si="80"/>
        <v/>
      </c>
      <c r="CF101" s="31" t="str">
        <f t="shared" si="81"/>
        <v/>
      </c>
      <c r="CG101" s="31" t="str">
        <f t="shared" si="82"/>
        <v/>
      </c>
      <c r="CH101" s="32"/>
      <c r="CI101" s="32">
        <f t="shared" si="84"/>
        <v>0</v>
      </c>
      <c r="CJ101" s="32">
        <f t="shared" si="85"/>
        <v>0</v>
      </c>
      <c r="CK101" s="32">
        <f t="shared" si="86"/>
        <v>0</v>
      </c>
      <c r="CL101" s="32">
        <f t="shared" si="87"/>
        <v>0</v>
      </c>
      <c r="CM101" s="32">
        <f t="shared" si="88"/>
        <v>0</v>
      </c>
      <c r="CN101" s="32">
        <f t="shared" si="89"/>
        <v>0</v>
      </c>
    </row>
    <row r="102" spans="1:92" ht="16.350000000000001" customHeight="1" x14ac:dyDescent="0.2">
      <c r="A102" s="3748" t="s">
        <v>135</v>
      </c>
      <c r="B102" s="3748"/>
      <c r="C102" s="3748"/>
      <c r="D102" s="2396">
        <f t="shared" si="73"/>
        <v>6</v>
      </c>
      <c r="E102" s="2264">
        <f>SUM(G102+I102+K102+M102+O102+Q102+S102+U102+W102+Y102)</f>
        <v>1</v>
      </c>
      <c r="F102" s="2266">
        <f>SUM(H102+J102+L102+N102+P102+R102+T102+V102+X102+Z102)</f>
        <v>5</v>
      </c>
      <c r="G102" s="2267">
        <v>0</v>
      </c>
      <c r="H102" s="2231">
        <v>0</v>
      </c>
      <c r="I102" s="2267">
        <v>0</v>
      </c>
      <c r="J102" s="2283">
        <v>0</v>
      </c>
      <c r="K102" s="23">
        <v>0</v>
      </c>
      <c r="L102" s="2231">
        <v>0</v>
      </c>
      <c r="M102" s="2267">
        <v>0</v>
      </c>
      <c r="N102" s="2231">
        <v>0</v>
      </c>
      <c r="O102" s="2230">
        <v>0</v>
      </c>
      <c r="P102" s="2231">
        <v>0</v>
      </c>
      <c r="Q102" s="2230">
        <v>0</v>
      </c>
      <c r="R102" s="2231">
        <v>0</v>
      </c>
      <c r="S102" s="2230">
        <v>0</v>
      </c>
      <c r="T102" s="2231">
        <v>0</v>
      </c>
      <c r="U102" s="2230">
        <v>0</v>
      </c>
      <c r="V102" s="2231">
        <v>0</v>
      </c>
      <c r="W102" s="2230">
        <v>0</v>
      </c>
      <c r="X102" s="2231">
        <v>0</v>
      </c>
      <c r="Y102" s="2230">
        <v>1</v>
      </c>
      <c r="Z102" s="2231">
        <v>5</v>
      </c>
      <c r="AA102" s="2400"/>
      <c r="AB102" s="2398"/>
      <c r="AC102" s="2400"/>
      <c r="AD102" s="2398"/>
      <c r="AE102" s="2400"/>
      <c r="AF102" s="2398"/>
      <c r="AG102" s="2400"/>
      <c r="AH102" s="2398"/>
      <c r="AI102" s="2400"/>
      <c r="AJ102" s="2398"/>
      <c r="AK102" s="2400"/>
      <c r="AL102" s="2398"/>
      <c r="AM102" s="2400"/>
      <c r="AN102" s="2402"/>
      <c r="AO102" s="2268">
        <v>0</v>
      </c>
      <c r="AP102" s="2268">
        <v>0</v>
      </c>
      <c r="AQ102" s="2234">
        <v>6</v>
      </c>
      <c r="AR102" s="2403"/>
      <c r="AS102" s="2234">
        <v>0</v>
      </c>
      <c r="AT102" s="2268">
        <v>0</v>
      </c>
      <c r="AU102" s="2268">
        <v>0</v>
      </c>
      <c r="AV102" s="2268">
        <v>0</v>
      </c>
      <c r="AW102" s="671" t="str">
        <f t="shared" si="72"/>
        <v/>
      </c>
      <c r="BU102" s="3"/>
      <c r="BV102" s="3"/>
      <c r="BW102" s="4"/>
      <c r="CA102" s="31" t="str">
        <f t="shared" si="76"/>
        <v/>
      </c>
      <c r="CB102" s="31"/>
      <c r="CC102" s="31" t="str">
        <f t="shared" si="78"/>
        <v/>
      </c>
      <c r="CD102" s="31" t="str">
        <f t="shared" si="79"/>
        <v/>
      </c>
      <c r="CE102" s="31" t="str">
        <f t="shared" si="80"/>
        <v/>
      </c>
      <c r="CF102" s="31" t="str">
        <f t="shared" si="81"/>
        <v/>
      </c>
      <c r="CG102" s="31" t="str">
        <f t="shared" si="82"/>
        <v/>
      </c>
      <c r="CH102" s="32">
        <f t="shared" si="83"/>
        <v>0</v>
      </c>
      <c r="CI102" s="32"/>
      <c r="CJ102" s="32">
        <f t="shared" si="85"/>
        <v>0</v>
      </c>
      <c r="CK102" s="32">
        <f t="shared" si="86"/>
        <v>0</v>
      </c>
      <c r="CL102" s="32">
        <f t="shared" si="87"/>
        <v>0</v>
      </c>
      <c r="CM102" s="32">
        <f t="shared" si="88"/>
        <v>0</v>
      </c>
      <c r="CN102" s="32">
        <f t="shared" si="89"/>
        <v>0</v>
      </c>
    </row>
    <row r="103" spans="1:92" ht="16.350000000000001" customHeight="1" x14ac:dyDescent="0.2">
      <c r="A103" s="3749" t="s">
        <v>136</v>
      </c>
      <c r="B103" s="3084"/>
      <c r="C103" s="3750"/>
      <c r="D103" s="2396">
        <f t="shared" si="73"/>
        <v>9</v>
      </c>
      <c r="E103" s="2264">
        <f t="shared" si="74"/>
        <v>5</v>
      </c>
      <c r="F103" s="2266">
        <f t="shared" si="75"/>
        <v>4</v>
      </c>
      <c r="G103" s="2267">
        <v>0</v>
      </c>
      <c r="H103" s="2231">
        <v>0</v>
      </c>
      <c r="I103" s="2267">
        <v>0</v>
      </c>
      <c r="J103" s="2283">
        <v>0</v>
      </c>
      <c r="K103" s="23">
        <v>0</v>
      </c>
      <c r="L103" s="2231">
        <v>0</v>
      </c>
      <c r="M103" s="2267">
        <v>0</v>
      </c>
      <c r="N103" s="2231">
        <v>0</v>
      </c>
      <c r="O103" s="2230">
        <v>0</v>
      </c>
      <c r="P103" s="2231">
        <v>0</v>
      </c>
      <c r="Q103" s="2230">
        <v>0</v>
      </c>
      <c r="R103" s="2231">
        <v>0</v>
      </c>
      <c r="S103" s="2230">
        <v>0</v>
      </c>
      <c r="T103" s="2231">
        <v>0</v>
      </c>
      <c r="U103" s="2230">
        <v>0</v>
      </c>
      <c r="V103" s="2231">
        <v>0</v>
      </c>
      <c r="W103" s="2230">
        <v>2</v>
      </c>
      <c r="X103" s="2231">
        <v>1</v>
      </c>
      <c r="Y103" s="2230">
        <v>2</v>
      </c>
      <c r="Z103" s="2231">
        <v>3</v>
      </c>
      <c r="AA103" s="2230">
        <v>1</v>
      </c>
      <c r="AB103" s="2231">
        <v>0</v>
      </c>
      <c r="AC103" s="2230">
        <v>0</v>
      </c>
      <c r="AD103" s="2231">
        <v>0</v>
      </c>
      <c r="AE103" s="2230">
        <v>0</v>
      </c>
      <c r="AF103" s="2231">
        <v>0</v>
      </c>
      <c r="AG103" s="2230">
        <v>0</v>
      </c>
      <c r="AH103" s="2231">
        <v>0</v>
      </c>
      <c r="AI103" s="2230">
        <v>0</v>
      </c>
      <c r="AJ103" s="2231">
        <v>0</v>
      </c>
      <c r="AK103" s="2230">
        <v>0</v>
      </c>
      <c r="AL103" s="2231">
        <v>0</v>
      </c>
      <c r="AM103" s="2230">
        <v>0</v>
      </c>
      <c r="AN103" s="2232">
        <v>0</v>
      </c>
      <c r="AO103" s="2268">
        <v>1</v>
      </c>
      <c r="AP103" s="2268">
        <v>0</v>
      </c>
      <c r="AQ103" s="2234">
        <v>9</v>
      </c>
      <c r="AR103" s="28">
        <v>0</v>
      </c>
      <c r="AS103" s="2234"/>
      <c r="AT103" s="2268">
        <v>0</v>
      </c>
      <c r="AU103" s="2268">
        <v>0</v>
      </c>
      <c r="AV103" s="2268">
        <v>0</v>
      </c>
      <c r="AW103" s="671" t="str">
        <f t="shared" si="72"/>
        <v/>
      </c>
      <c r="BU103" s="3"/>
      <c r="BV103" s="3"/>
      <c r="BW103" s="4"/>
      <c r="CA103" s="31" t="str">
        <f t="shared" si="76"/>
        <v/>
      </c>
      <c r="CB103" s="31" t="str">
        <f t="shared" si="77"/>
        <v/>
      </c>
      <c r="CC103" s="31" t="str">
        <f t="shared" si="78"/>
        <v/>
      </c>
      <c r="CD103" s="31" t="str">
        <f t="shared" si="79"/>
        <v/>
      </c>
      <c r="CE103" s="31" t="str">
        <f t="shared" si="80"/>
        <v/>
      </c>
      <c r="CF103" s="31" t="str">
        <f t="shared" si="81"/>
        <v/>
      </c>
      <c r="CG103" s="31" t="str">
        <f t="shared" si="82"/>
        <v/>
      </c>
      <c r="CH103" s="32">
        <f t="shared" si="83"/>
        <v>0</v>
      </c>
      <c r="CI103" s="32">
        <f t="shared" si="84"/>
        <v>0</v>
      </c>
      <c r="CJ103" s="32">
        <f t="shared" si="85"/>
        <v>0</v>
      </c>
      <c r="CK103" s="32">
        <f t="shared" si="86"/>
        <v>0</v>
      </c>
      <c r="CL103" s="32">
        <f t="shared" si="87"/>
        <v>0</v>
      </c>
      <c r="CM103" s="32">
        <f t="shared" si="88"/>
        <v>0</v>
      </c>
      <c r="CN103" s="32">
        <f t="shared" si="89"/>
        <v>0</v>
      </c>
    </row>
    <row r="104" spans="1:92" ht="16.350000000000001" customHeight="1" x14ac:dyDescent="0.2">
      <c r="A104" s="3749" t="s">
        <v>137</v>
      </c>
      <c r="B104" s="3084"/>
      <c r="C104" s="3750"/>
      <c r="D104" s="2396">
        <f t="shared" si="73"/>
        <v>7</v>
      </c>
      <c r="E104" s="2264">
        <f t="shared" si="74"/>
        <v>2</v>
      </c>
      <c r="F104" s="2266">
        <f t="shared" si="75"/>
        <v>5</v>
      </c>
      <c r="G104" s="2267">
        <v>0</v>
      </c>
      <c r="H104" s="2231">
        <v>0</v>
      </c>
      <c r="I104" s="2267">
        <v>0</v>
      </c>
      <c r="J104" s="2283">
        <v>0</v>
      </c>
      <c r="K104" s="23">
        <v>0</v>
      </c>
      <c r="L104" s="2231">
        <v>0</v>
      </c>
      <c r="M104" s="2267">
        <v>0</v>
      </c>
      <c r="N104" s="2231">
        <v>0</v>
      </c>
      <c r="O104" s="2230">
        <v>0</v>
      </c>
      <c r="P104" s="2231">
        <v>0</v>
      </c>
      <c r="Q104" s="2230">
        <v>0</v>
      </c>
      <c r="R104" s="2231">
        <v>0</v>
      </c>
      <c r="S104" s="2230">
        <v>0</v>
      </c>
      <c r="T104" s="2231">
        <v>0</v>
      </c>
      <c r="U104" s="2230">
        <v>0</v>
      </c>
      <c r="V104" s="2231">
        <v>0</v>
      </c>
      <c r="W104" s="2230">
        <v>0</v>
      </c>
      <c r="X104" s="2231">
        <v>0</v>
      </c>
      <c r="Y104" s="2230">
        <v>0</v>
      </c>
      <c r="Z104" s="2231">
        <v>0</v>
      </c>
      <c r="AA104" s="2230">
        <v>0</v>
      </c>
      <c r="AB104" s="2231">
        <v>1</v>
      </c>
      <c r="AC104" s="2230">
        <v>0</v>
      </c>
      <c r="AD104" s="2231">
        <v>1</v>
      </c>
      <c r="AE104" s="2230">
        <v>0</v>
      </c>
      <c r="AF104" s="2231">
        <v>0</v>
      </c>
      <c r="AG104" s="2230">
        <v>0</v>
      </c>
      <c r="AH104" s="2231">
        <v>2</v>
      </c>
      <c r="AI104" s="2230">
        <v>0</v>
      </c>
      <c r="AJ104" s="2231">
        <v>1</v>
      </c>
      <c r="AK104" s="2230">
        <v>2</v>
      </c>
      <c r="AL104" s="2231">
        <v>0</v>
      </c>
      <c r="AM104" s="2230">
        <v>0</v>
      </c>
      <c r="AN104" s="2232">
        <v>0</v>
      </c>
      <c r="AO104" s="2268">
        <v>0</v>
      </c>
      <c r="AP104" s="2268">
        <v>0</v>
      </c>
      <c r="AQ104" s="2234">
        <v>7</v>
      </c>
      <c r="AR104" s="28">
        <v>0</v>
      </c>
      <c r="AS104" s="2234">
        <v>0</v>
      </c>
      <c r="AT104" s="2268">
        <v>0</v>
      </c>
      <c r="AU104" s="2268">
        <v>0</v>
      </c>
      <c r="AV104" s="2268">
        <v>0</v>
      </c>
      <c r="AW104" s="671" t="str">
        <f t="shared" si="72"/>
        <v/>
      </c>
      <c r="BU104" s="3"/>
      <c r="BV104" s="3"/>
      <c r="BW104" s="4"/>
      <c r="CA104" s="31" t="str">
        <f t="shared" si="76"/>
        <v/>
      </c>
      <c r="CB104" s="31" t="str">
        <f t="shared" si="77"/>
        <v/>
      </c>
      <c r="CC104" s="31" t="str">
        <f t="shared" si="78"/>
        <v/>
      </c>
      <c r="CD104" s="31" t="str">
        <f t="shared" si="79"/>
        <v/>
      </c>
      <c r="CE104" s="31" t="str">
        <f t="shared" si="80"/>
        <v/>
      </c>
      <c r="CF104" s="31" t="str">
        <f t="shared" si="81"/>
        <v/>
      </c>
      <c r="CG104" s="31" t="str">
        <f t="shared" si="82"/>
        <v/>
      </c>
      <c r="CH104" s="32">
        <f t="shared" si="83"/>
        <v>0</v>
      </c>
      <c r="CI104" s="32">
        <f t="shared" si="84"/>
        <v>0</v>
      </c>
      <c r="CJ104" s="32">
        <f t="shared" si="85"/>
        <v>0</v>
      </c>
      <c r="CK104" s="32">
        <f t="shared" si="86"/>
        <v>0</v>
      </c>
      <c r="CL104" s="32">
        <f t="shared" si="87"/>
        <v>0</v>
      </c>
      <c r="CM104" s="32">
        <f t="shared" si="88"/>
        <v>0</v>
      </c>
      <c r="CN104" s="32">
        <f t="shared" si="89"/>
        <v>0</v>
      </c>
    </row>
    <row r="105" spans="1:92" ht="16.350000000000001" customHeight="1" x14ac:dyDescent="0.2">
      <c r="A105" s="3748" t="s">
        <v>138</v>
      </c>
      <c r="B105" s="3748"/>
      <c r="C105" s="3748"/>
      <c r="D105" s="2396">
        <f t="shared" si="73"/>
        <v>3</v>
      </c>
      <c r="E105" s="2264">
        <f t="shared" si="74"/>
        <v>0</v>
      </c>
      <c r="F105" s="2266">
        <f t="shared" si="75"/>
        <v>3</v>
      </c>
      <c r="G105" s="2267">
        <v>0</v>
      </c>
      <c r="H105" s="2231">
        <v>0</v>
      </c>
      <c r="I105" s="2267">
        <v>0</v>
      </c>
      <c r="J105" s="2283">
        <v>0</v>
      </c>
      <c r="K105" s="2267">
        <v>0</v>
      </c>
      <c r="L105" s="2231">
        <v>0</v>
      </c>
      <c r="M105" s="2267">
        <v>0</v>
      </c>
      <c r="N105" s="2231">
        <v>0</v>
      </c>
      <c r="O105" s="2230">
        <v>0</v>
      </c>
      <c r="P105" s="2231">
        <v>0</v>
      </c>
      <c r="Q105" s="2230">
        <v>0</v>
      </c>
      <c r="R105" s="2231">
        <v>0</v>
      </c>
      <c r="S105" s="2230">
        <v>0</v>
      </c>
      <c r="T105" s="2231">
        <v>0</v>
      </c>
      <c r="U105" s="2230">
        <v>0</v>
      </c>
      <c r="V105" s="2231">
        <v>0</v>
      </c>
      <c r="W105" s="2230">
        <v>0</v>
      </c>
      <c r="X105" s="2231">
        <v>0</v>
      </c>
      <c r="Y105" s="2230">
        <v>0</v>
      </c>
      <c r="Z105" s="2231">
        <v>2</v>
      </c>
      <c r="AA105" s="2230">
        <v>0</v>
      </c>
      <c r="AB105" s="2231">
        <v>1</v>
      </c>
      <c r="AC105" s="2230">
        <v>0</v>
      </c>
      <c r="AD105" s="2231">
        <v>0</v>
      </c>
      <c r="AE105" s="2230">
        <v>0</v>
      </c>
      <c r="AF105" s="2231">
        <v>0</v>
      </c>
      <c r="AG105" s="2230">
        <v>0</v>
      </c>
      <c r="AH105" s="2231">
        <v>0</v>
      </c>
      <c r="AI105" s="2230">
        <v>0</v>
      </c>
      <c r="AJ105" s="2231">
        <v>0</v>
      </c>
      <c r="AK105" s="2230">
        <v>0</v>
      </c>
      <c r="AL105" s="2231">
        <v>0</v>
      </c>
      <c r="AM105" s="2230">
        <v>0</v>
      </c>
      <c r="AN105" s="2232">
        <v>0</v>
      </c>
      <c r="AO105" s="2268">
        <v>0</v>
      </c>
      <c r="AP105" s="2268">
        <v>0</v>
      </c>
      <c r="AQ105" s="2234">
        <v>3</v>
      </c>
      <c r="AR105" s="28">
        <v>0</v>
      </c>
      <c r="AS105" s="2234"/>
      <c r="AT105" s="2268">
        <v>0</v>
      </c>
      <c r="AU105" s="2268">
        <v>0</v>
      </c>
      <c r="AV105" s="2268">
        <v>0</v>
      </c>
      <c r="AW105" s="671" t="str">
        <f t="shared" si="72"/>
        <v/>
      </c>
      <c r="BU105" s="3"/>
      <c r="BV105" s="3"/>
      <c r="BW105" s="4"/>
      <c r="CA105" s="31" t="str">
        <f t="shared" si="76"/>
        <v/>
      </c>
      <c r="CB105" s="31" t="str">
        <f t="shared" si="77"/>
        <v/>
      </c>
      <c r="CC105" s="31" t="str">
        <f t="shared" si="78"/>
        <v/>
      </c>
      <c r="CD105" s="31" t="str">
        <f t="shared" si="79"/>
        <v/>
      </c>
      <c r="CE105" s="31" t="str">
        <f t="shared" si="80"/>
        <v/>
      </c>
      <c r="CF105" s="31" t="str">
        <f t="shared" si="81"/>
        <v/>
      </c>
      <c r="CG105" s="31" t="str">
        <f t="shared" si="82"/>
        <v/>
      </c>
      <c r="CH105" s="32">
        <f t="shared" si="83"/>
        <v>0</v>
      </c>
      <c r="CI105" s="32">
        <f t="shared" si="84"/>
        <v>0</v>
      </c>
      <c r="CJ105" s="32">
        <f t="shared" si="85"/>
        <v>0</v>
      </c>
      <c r="CK105" s="32">
        <f t="shared" si="86"/>
        <v>0</v>
      </c>
      <c r="CL105" s="32">
        <f t="shared" si="87"/>
        <v>0</v>
      </c>
      <c r="CM105" s="32">
        <f t="shared" si="88"/>
        <v>0</v>
      </c>
      <c r="CN105" s="32">
        <f t="shared" si="89"/>
        <v>0</v>
      </c>
    </row>
    <row r="106" spans="1:92" ht="16.350000000000001" customHeight="1" x14ac:dyDescent="0.2">
      <c r="A106" s="3748" t="s">
        <v>139</v>
      </c>
      <c r="B106" s="3748"/>
      <c r="C106" s="3748"/>
      <c r="D106" s="2396">
        <f t="shared" si="73"/>
        <v>0</v>
      </c>
      <c r="E106" s="2264">
        <f t="shared" si="74"/>
        <v>0</v>
      </c>
      <c r="F106" s="2266">
        <f t="shared" si="75"/>
        <v>0</v>
      </c>
      <c r="G106" s="2267"/>
      <c r="H106" s="2231"/>
      <c r="I106" s="2267"/>
      <c r="J106" s="2283"/>
      <c r="K106" s="2267"/>
      <c r="L106" s="2231"/>
      <c r="M106" s="2267"/>
      <c r="N106" s="2231"/>
      <c r="O106" s="2230"/>
      <c r="P106" s="2231"/>
      <c r="Q106" s="2230"/>
      <c r="R106" s="2231"/>
      <c r="S106" s="2230"/>
      <c r="T106" s="2231"/>
      <c r="U106" s="2230"/>
      <c r="V106" s="2231"/>
      <c r="W106" s="2230"/>
      <c r="X106" s="2231"/>
      <c r="Y106" s="2230"/>
      <c r="Z106" s="2231"/>
      <c r="AA106" s="2230"/>
      <c r="AB106" s="2231"/>
      <c r="AC106" s="2230"/>
      <c r="AD106" s="2231"/>
      <c r="AE106" s="2230"/>
      <c r="AF106" s="2231"/>
      <c r="AG106" s="2230"/>
      <c r="AH106" s="2231"/>
      <c r="AI106" s="2230"/>
      <c r="AJ106" s="2231"/>
      <c r="AK106" s="2230"/>
      <c r="AL106" s="2231"/>
      <c r="AM106" s="2230"/>
      <c r="AN106" s="2232"/>
      <c r="AO106" s="2268"/>
      <c r="AP106" s="2268"/>
      <c r="AQ106" s="2234"/>
      <c r="AR106" s="28"/>
      <c r="AS106" s="2234"/>
      <c r="AT106" s="2268"/>
      <c r="AU106" s="2268"/>
      <c r="AV106" s="2268"/>
      <c r="AW106" s="671" t="str">
        <f t="shared" si="72"/>
        <v/>
      </c>
      <c r="BU106" s="3"/>
      <c r="BV106" s="3"/>
      <c r="BW106" s="4"/>
      <c r="CA106" s="31" t="str">
        <f t="shared" si="76"/>
        <v/>
      </c>
      <c r="CB106" s="31" t="str">
        <f t="shared" si="77"/>
        <v/>
      </c>
      <c r="CC106" s="31" t="str">
        <f t="shared" si="78"/>
        <v/>
      </c>
      <c r="CD106" s="31" t="str">
        <f t="shared" si="79"/>
        <v/>
      </c>
      <c r="CE106" s="31" t="str">
        <f t="shared" si="80"/>
        <v/>
      </c>
      <c r="CF106" s="31" t="str">
        <f t="shared" si="81"/>
        <v/>
      </c>
      <c r="CG106" s="31" t="str">
        <f t="shared" si="82"/>
        <v/>
      </c>
      <c r="CH106" s="32">
        <f t="shared" si="83"/>
        <v>0</v>
      </c>
      <c r="CI106" s="32">
        <f t="shared" si="84"/>
        <v>0</v>
      </c>
      <c r="CJ106" s="32">
        <f t="shared" si="85"/>
        <v>0</v>
      </c>
      <c r="CK106" s="32">
        <f t="shared" si="86"/>
        <v>0</v>
      </c>
      <c r="CL106" s="32">
        <f t="shared" si="87"/>
        <v>0</v>
      </c>
      <c r="CM106" s="32">
        <f t="shared" si="88"/>
        <v>0</v>
      </c>
      <c r="CN106" s="32">
        <f t="shared" si="89"/>
        <v>0</v>
      </c>
    </row>
    <row r="107" spans="1:92" ht="16.350000000000001" customHeight="1" x14ac:dyDescent="0.2">
      <c r="A107" s="3748" t="s">
        <v>140</v>
      </c>
      <c r="B107" s="3748"/>
      <c r="C107" s="3748"/>
      <c r="D107" s="2396">
        <f t="shared" si="73"/>
        <v>0</v>
      </c>
      <c r="E107" s="2264">
        <f>SUM(G107+I107+K107+M107+O107+Q107+S107+U107+W107)</f>
        <v>0</v>
      </c>
      <c r="F107" s="2266">
        <f>SUM(H107+J107+L107+N107+P107+R107+T107+V107+X107)</f>
        <v>0</v>
      </c>
      <c r="G107" s="2404"/>
      <c r="H107" s="2231"/>
      <c r="I107" s="2404"/>
      <c r="J107" s="2283"/>
      <c r="K107" s="2267"/>
      <c r="L107" s="2231"/>
      <c r="M107" s="2267"/>
      <c r="N107" s="2231"/>
      <c r="O107" s="2230"/>
      <c r="P107" s="2231"/>
      <c r="Q107" s="2230"/>
      <c r="R107" s="2231"/>
      <c r="S107" s="2230"/>
      <c r="T107" s="2231"/>
      <c r="U107" s="2230"/>
      <c r="V107" s="2231"/>
      <c r="W107" s="2230"/>
      <c r="X107" s="2231"/>
      <c r="Y107" s="2400"/>
      <c r="Z107" s="2398"/>
      <c r="AA107" s="2400"/>
      <c r="AB107" s="2398"/>
      <c r="AC107" s="2400"/>
      <c r="AD107" s="2398"/>
      <c r="AE107" s="2400"/>
      <c r="AF107" s="2398"/>
      <c r="AG107" s="2400"/>
      <c r="AH107" s="2398"/>
      <c r="AI107" s="2400"/>
      <c r="AJ107" s="2398"/>
      <c r="AK107" s="2400"/>
      <c r="AL107" s="2398"/>
      <c r="AM107" s="2400"/>
      <c r="AN107" s="2402"/>
      <c r="AO107" s="2268"/>
      <c r="AP107" s="2268"/>
      <c r="AQ107" s="2234"/>
      <c r="AR107" s="2403"/>
      <c r="AS107" s="2234"/>
      <c r="AT107" s="2268"/>
      <c r="AU107" s="2268"/>
      <c r="AV107" s="2268"/>
      <c r="AW107" s="671" t="str">
        <f t="shared" si="72"/>
        <v/>
      </c>
      <c r="BU107" s="3"/>
      <c r="BV107" s="3"/>
      <c r="BW107" s="4"/>
      <c r="CA107" s="31" t="str">
        <f t="shared" si="76"/>
        <v/>
      </c>
      <c r="CB107" s="31"/>
      <c r="CC107" s="31" t="str">
        <f t="shared" si="78"/>
        <v/>
      </c>
      <c r="CD107" s="31" t="str">
        <f t="shared" si="79"/>
        <v/>
      </c>
      <c r="CE107" s="31" t="str">
        <f t="shared" si="80"/>
        <v/>
      </c>
      <c r="CF107" s="31" t="str">
        <f t="shared" si="81"/>
        <v/>
      </c>
      <c r="CG107" s="31" t="str">
        <f t="shared" si="82"/>
        <v/>
      </c>
      <c r="CH107" s="32">
        <f t="shared" si="83"/>
        <v>0</v>
      </c>
      <c r="CI107" s="32"/>
      <c r="CJ107" s="32">
        <f t="shared" si="85"/>
        <v>0</v>
      </c>
      <c r="CK107" s="32">
        <f t="shared" si="86"/>
        <v>0</v>
      </c>
      <c r="CL107" s="32">
        <f t="shared" si="87"/>
        <v>0</v>
      </c>
      <c r="CM107" s="32">
        <f t="shared" si="88"/>
        <v>0</v>
      </c>
      <c r="CN107" s="32">
        <f t="shared" si="89"/>
        <v>0</v>
      </c>
    </row>
    <row r="108" spans="1:92" ht="16.350000000000001" customHeight="1" x14ac:dyDescent="0.2">
      <c r="A108" s="3748" t="s">
        <v>141</v>
      </c>
      <c r="B108" s="3748"/>
      <c r="C108" s="3748"/>
      <c r="D108" s="2396">
        <f t="shared" si="73"/>
        <v>5</v>
      </c>
      <c r="E108" s="2264">
        <f>SUM(Q108+S108+U108+W108+Y108+AA108+AC108+AE108+AG108+AI108+AK108+AM108)</f>
        <v>3</v>
      </c>
      <c r="F108" s="2266">
        <f>SUM(R108+T108+V108+X108+Z108+AB108+AD108+AF108+AH108+AJ108+AL108+AN108)</f>
        <v>2</v>
      </c>
      <c r="G108" s="2280"/>
      <c r="H108" s="2281"/>
      <c r="I108" s="2280"/>
      <c r="J108" s="2405"/>
      <c r="K108" s="2280"/>
      <c r="L108" s="2281"/>
      <c r="M108" s="2280"/>
      <c r="N108" s="2281"/>
      <c r="O108" s="2304"/>
      <c r="P108" s="2281"/>
      <c r="Q108" s="2230">
        <v>0</v>
      </c>
      <c r="R108" s="2231">
        <v>0</v>
      </c>
      <c r="S108" s="2230">
        <v>0</v>
      </c>
      <c r="T108" s="2231">
        <v>0</v>
      </c>
      <c r="U108" s="2230">
        <v>0</v>
      </c>
      <c r="V108" s="2231">
        <v>0</v>
      </c>
      <c r="W108" s="2230">
        <v>0</v>
      </c>
      <c r="X108" s="2231">
        <v>0</v>
      </c>
      <c r="Y108" s="2230">
        <v>1</v>
      </c>
      <c r="Z108" s="2231">
        <v>0</v>
      </c>
      <c r="AA108" s="2230">
        <v>0</v>
      </c>
      <c r="AB108" s="2231">
        <v>0</v>
      </c>
      <c r="AC108" s="2230">
        <v>0</v>
      </c>
      <c r="AD108" s="2231">
        <v>0</v>
      </c>
      <c r="AE108" s="2230">
        <v>0</v>
      </c>
      <c r="AF108" s="2231">
        <v>0</v>
      </c>
      <c r="AG108" s="2230">
        <v>2</v>
      </c>
      <c r="AH108" s="2231">
        <v>1</v>
      </c>
      <c r="AI108" s="2230">
        <v>0</v>
      </c>
      <c r="AJ108" s="2231">
        <v>1</v>
      </c>
      <c r="AK108" s="2230">
        <v>0</v>
      </c>
      <c r="AL108" s="2231">
        <v>0</v>
      </c>
      <c r="AM108" s="2230">
        <v>0</v>
      </c>
      <c r="AN108" s="2232">
        <v>0</v>
      </c>
      <c r="AO108" s="2268">
        <v>0</v>
      </c>
      <c r="AP108" s="2268">
        <v>0</v>
      </c>
      <c r="AQ108" s="2234">
        <v>5</v>
      </c>
      <c r="AR108" s="2234">
        <v>0</v>
      </c>
      <c r="AS108" s="2234"/>
      <c r="AT108" s="2268">
        <v>0</v>
      </c>
      <c r="AU108" s="2268">
        <v>0</v>
      </c>
      <c r="AV108" s="2268">
        <v>0</v>
      </c>
      <c r="AW108" s="671" t="str">
        <f t="shared" si="72"/>
        <v/>
      </c>
      <c r="BU108" s="3"/>
      <c r="BV108" s="3"/>
      <c r="BW108" s="4"/>
      <c r="CA108" s="31" t="str">
        <f t="shared" si="76"/>
        <v/>
      </c>
      <c r="CB108" s="31" t="str">
        <f t="shared" si="77"/>
        <v/>
      </c>
      <c r="CC108" s="31" t="str">
        <f t="shared" si="78"/>
        <v/>
      </c>
      <c r="CD108" s="31" t="str">
        <f t="shared" si="79"/>
        <v/>
      </c>
      <c r="CE108" s="31" t="str">
        <f t="shared" si="80"/>
        <v/>
      </c>
      <c r="CF108" s="31" t="str">
        <f t="shared" si="81"/>
        <v/>
      </c>
      <c r="CG108" s="31" t="str">
        <f t="shared" si="82"/>
        <v/>
      </c>
      <c r="CH108" s="32">
        <f t="shared" si="83"/>
        <v>0</v>
      </c>
      <c r="CI108" s="32">
        <f t="shared" si="84"/>
        <v>0</v>
      </c>
      <c r="CJ108" s="32">
        <f t="shared" si="85"/>
        <v>0</v>
      </c>
      <c r="CK108" s="32">
        <f t="shared" si="86"/>
        <v>0</v>
      </c>
      <c r="CL108" s="32">
        <f t="shared" si="87"/>
        <v>0</v>
      </c>
      <c r="CM108" s="32">
        <f t="shared" si="88"/>
        <v>0</v>
      </c>
      <c r="CN108" s="32">
        <f t="shared" si="89"/>
        <v>0</v>
      </c>
    </row>
    <row r="109" spans="1:92" ht="16.350000000000001" customHeight="1" x14ac:dyDescent="0.2">
      <c r="A109" s="3748" t="s">
        <v>142</v>
      </c>
      <c r="B109" s="3748"/>
      <c r="C109" s="3748"/>
      <c r="D109" s="2396">
        <f t="shared" si="73"/>
        <v>6</v>
      </c>
      <c r="E109" s="2264">
        <f t="shared" ref="E109:F110" si="90">SUM(Q109+S109+U109+W109+Y109+AA109+AC109+AE109+AG109+AI109+AK109+AM109)</f>
        <v>2</v>
      </c>
      <c r="F109" s="2266">
        <f t="shared" si="90"/>
        <v>4</v>
      </c>
      <c r="G109" s="2280"/>
      <c r="H109" s="2281"/>
      <c r="I109" s="2280"/>
      <c r="J109" s="2405"/>
      <c r="K109" s="2280"/>
      <c r="L109" s="2281"/>
      <c r="M109" s="2280"/>
      <c r="N109" s="2281"/>
      <c r="O109" s="2304"/>
      <c r="P109" s="2281"/>
      <c r="Q109" s="2230">
        <v>0</v>
      </c>
      <c r="R109" s="2231">
        <v>0</v>
      </c>
      <c r="S109" s="2230">
        <v>0</v>
      </c>
      <c r="T109" s="2231">
        <v>0</v>
      </c>
      <c r="U109" s="2230">
        <v>0</v>
      </c>
      <c r="V109" s="2231">
        <v>0</v>
      </c>
      <c r="W109" s="2230">
        <v>0</v>
      </c>
      <c r="X109" s="2231">
        <v>0</v>
      </c>
      <c r="Y109" s="2230">
        <v>0</v>
      </c>
      <c r="Z109" s="2231">
        <v>0</v>
      </c>
      <c r="AA109" s="2230">
        <v>0</v>
      </c>
      <c r="AB109" s="2231">
        <v>0</v>
      </c>
      <c r="AC109" s="2230">
        <v>0</v>
      </c>
      <c r="AD109" s="2231">
        <v>1</v>
      </c>
      <c r="AE109" s="2230">
        <v>0</v>
      </c>
      <c r="AF109" s="2231">
        <v>0</v>
      </c>
      <c r="AG109" s="2230">
        <v>2</v>
      </c>
      <c r="AH109" s="2231">
        <v>2</v>
      </c>
      <c r="AI109" s="2230">
        <v>0</v>
      </c>
      <c r="AJ109" s="2231">
        <v>0</v>
      </c>
      <c r="AK109" s="2230">
        <v>0</v>
      </c>
      <c r="AL109" s="2231">
        <v>1</v>
      </c>
      <c r="AM109" s="2230">
        <v>0</v>
      </c>
      <c r="AN109" s="2232">
        <v>0</v>
      </c>
      <c r="AO109" s="2268">
        <v>0</v>
      </c>
      <c r="AP109" s="2268">
        <v>0</v>
      </c>
      <c r="AQ109" s="2234">
        <v>6</v>
      </c>
      <c r="AR109" s="2234">
        <v>0</v>
      </c>
      <c r="AS109" s="2234"/>
      <c r="AT109" s="2268">
        <v>0</v>
      </c>
      <c r="AU109" s="2268">
        <v>0</v>
      </c>
      <c r="AV109" s="2268">
        <v>0</v>
      </c>
      <c r="AW109" s="671" t="str">
        <f t="shared" si="72"/>
        <v/>
      </c>
      <c r="BU109" s="3"/>
      <c r="BV109" s="3"/>
      <c r="BW109" s="4"/>
      <c r="CA109" s="31" t="str">
        <f t="shared" si="76"/>
        <v/>
      </c>
      <c r="CB109" s="31" t="str">
        <f t="shared" si="77"/>
        <v/>
      </c>
      <c r="CC109" s="31" t="str">
        <f t="shared" si="78"/>
        <v/>
      </c>
      <c r="CD109" s="31" t="str">
        <f t="shared" si="79"/>
        <v/>
      </c>
      <c r="CE109" s="31" t="str">
        <f t="shared" si="80"/>
        <v/>
      </c>
      <c r="CF109" s="31" t="str">
        <f t="shared" si="81"/>
        <v/>
      </c>
      <c r="CG109" s="31" t="str">
        <f t="shared" si="82"/>
        <v/>
      </c>
      <c r="CH109" s="32">
        <f t="shared" si="83"/>
        <v>0</v>
      </c>
      <c r="CI109" s="32">
        <f t="shared" si="84"/>
        <v>0</v>
      </c>
      <c r="CJ109" s="32">
        <f t="shared" si="85"/>
        <v>0</v>
      </c>
      <c r="CK109" s="32">
        <f t="shared" si="86"/>
        <v>0</v>
      </c>
      <c r="CL109" s="32">
        <f t="shared" si="87"/>
        <v>0</v>
      </c>
      <c r="CM109" s="32">
        <f t="shared" si="88"/>
        <v>0</v>
      </c>
      <c r="CN109" s="32">
        <f t="shared" si="89"/>
        <v>0</v>
      </c>
    </row>
    <row r="110" spans="1:92" ht="16.350000000000001" customHeight="1" x14ac:dyDescent="0.2">
      <c r="A110" s="3748" t="s">
        <v>143</v>
      </c>
      <c r="B110" s="3748"/>
      <c r="C110" s="3748"/>
      <c r="D110" s="2396">
        <f t="shared" si="73"/>
        <v>15</v>
      </c>
      <c r="E110" s="2264">
        <f t="shared" si="90"/>
        <v>2</v>
      </c>
      <c r="F110" s="2266">
        <f t="shared" si="90"/>
        <v>13</v>
      </c>
      <c r="G110" s="2280"/>
      <c r="H110" s="2281"/>
      <c r="I110" s="2280"/>
      <c r="J110" s="2405"/>
      <c r="K110" s="2280"/>
      <c r="L110" s="2281"/>
      <c r="M110" s="2280"/>
      <c r="N110" s="2281"/>
      <c r="O110" s="2304"/>
      <c r="P110" s="2281"/>
      <c r="Q110" s="2230">
        <v>0</v>
      </c>
      <c r="R110" s="2231">
        <v>0</v>
      </c>
      <c r="S110" s="2230">
        <v>0</v>
      </c>
      <c r="T110" s="2231">
        <v>0</v>
      </c>
      <c r="U110" s="2230">
        <v>0</v>
      </c>
      <c r="V110" s="2231">
        <v>0</v>
      </c>
      <c r="W110" s="2230">
        <v>0</v>
      </c>
      <c r="X110" s="2231">
        <v>1</v>
      </c>
      <c r="Y110" s="2230">
        <v>1</v>
      </c>
      <c r="Z110" s="2231">
        <v>1</v>
      </c>
      <c r="AA110" s="2230">
        <v>0</v>
      </c>
      <c r="AB110" s="2231">
        <v>2</v>
      </c>
      <c r="AC110" s="2230">
        <v>0</v>
      </c>
      <c r="AD110" s="2231">
        <v>3</v>
      </c>
      <c r="AE110" s="2230">
        <v>0</v>
      </c>
      <c r="AF110" s="2231">
        <v>1</v>
      </c>
      <c r="AG110" s="2230">
        <v>0</v>
      </c>
      <c r="AH110" s="2231">
        <v>3</v>
      </c>
      <c r="AI110" s="2230">
        <v>0</v>
      </c>
      <c r="AJ110" s="2231">
        <v>1</v>
      </c>
      <c r="AK110" s="2230">
        <v>0</v>
      </c>
      <c r="AL110" s="2231">
        <v>1</v>
      </c>
      <c r="AM110" s="2230">
        <v>1</v>
      </c>
      <c r="AN110" s="2232">
        <v>0</v>
      </c>
      <c r="AO110" s="2268">
        <v>1</v>
      </c>
      <c r="AP110" s="2268">
        <v>0</v>
      </c>
      <c r="AQ110" s="2234">
        <v>15</v>
      </c>
      <c r="AR110" s="2234">
        <v>1</v>
      </c>
      <c r="AS110" s="2234"/>
      <c r="AT110" s="2268">
        <v>0</v>
      </c>
      <c r="AU110" s="2268">
        <v>0</v>
      </c>
      <c r="AV110" s="2268">
        <v>0</v>
      </c>
      <c r="AW110" s="671" t="str">
        <f t="shared" si="72"/>
        <v/>
      </c>
      <c r="BU110" s="3"/>
      <c r="BV110" s="3"/>
      <c r="BW110" s="4"/>
      <c r="CA110" s="31" t="str">
        <f t="shared" si="76"/>
        <v/>
      </c>
      <c r="CB110" s="31" t="str">
        <f t="shared" si="77"/>
        <v/>
      </c>
      <c r="CC110" s="31" t="str">
        <f t="shared" si="78"/>
        <v/>
      </c>
      <c r="CD110" s="31" t="str">
        <f t="shared" si="79"/>
        <v/>
      </c>
      <c r="CE110" s="31" t="str">
        <f t="shared" si="80"/>
        <v/>
      </c>
      <c r="CF110" s="31" t="str">
        <f t="shared" si="81"/>
        <v/>
      </c>
      <c r="CG110" s="31" t="str">
        <f t="shared" si="82"/>
        <v/>
      </c>
      <c r="CH110" s="32">
        <f t="shared" si="83"/>
        <v>0</v>
      </c>
      <c r="CI110" s="32">
        <f t="shared" si="84"/>
        <v>0</v>
      </c>
      <c r="CJ110" s="32">
        <f t="shared" si="85"/>
        <v>0</v>
      </c>
      <c r="CK110" s="32">
        <f t="shared" si="86"/>
        <v>0</v>
      </c>
      <c r="CL110" s="32">
        <f t="shared" si="87"/>
        <v>0</v>
      </c>
      <c r="CM110" s="32">
        <f t="shared" si="88"/>
        <v>0</v>
      </c>
      <c r="CN110" s="32">
        <f t="shared" si="89"/>
        <v>0</v>
      </c>
    </row>
    <row r="111" spans="1:92" ht="16.350000000000001" customHeight="1" x14ac:dyDescent="0.2">
      <c r="A111" s="3740" t="s">
        <v>144</v>
      </c>
      <c r="B111" s="3741"/>
      <c r="C111" s="3742"/>
      <c r="D111" s="2396">
        <f t="shared" si="73"/>
        <v>0</v>
      </c>
      <c r="E111" s="2264">
        <f>SUM(Q111+S111+U111+W111+Y111)</f>
        <v>0</v>
      </c>
      <c r="F111" s="2266">
        <f>SUM(R111+T111+V111+X111+Z111)</f>
        <v>0</v>
      </c>
      <c r="G111" s="2397"/>
      <c r="H111" s="2398"/>
      <c r="I111" s="2397"/>
      <c r="J111" s="2399"/>
      <c r="K111" s="2397"/>
      <c r="L111" s="2398"/>
      <c r="M111" s="2397"/>
      <c r="N111" s="2398"/>
      <c r="O111" s="2400"/>
      <c r="P111" s="2398"/>
      <c r="Q111" s="2230"/>
      <c r="R111" s="2231"/>
      <c r="S111" s="2230"/>
      <c r="T111" s="2231"/>
      <c r="U111" s="2230"/>
      <c r="V111" s="2231"/>
      <c r="W111" s="2230"/>
      <c r="X111" s="2231"/>
      <c r="Y111" s="2230"/>
      <c r="Z111" s="2231"/>
      <c r="AA111" s="2400"/>
      <c r="AB111" s="2398"/>
      <c r="AC111" s="2400"/>
      <c r="AD111" s="2398"/>
      <c r="AE111" s="2400"/>
      <c r="AF111" s="2398"/>
      <c r="AG111" s="2400"/>
      <c r="AH111" s="2398"/>
      <c r="AI111" s="2400"/>
      <c r="AJ111" s="2398"/>
      <c r="AK111" s="2400"/>
      <c r="AL111" s="2398"/>
      <c r="AM111" s="2400"/>
      <c r="AN111" s="2402"/>
      <c r="AO111" s="2268"/>
      <c r="AP111" s="2268"/>
      <c r="AQ111" s="2234"/>
      <c r="AR111" s="2403"/>
      <c r="AS111" s="2234"/>
      <c r="AT111" s="2268"/>
      <c r="AU111" s="2268"/>
      <c r="AV111" s="2268"/>
      <c r="AW111" s="671" t="str">
        <f t="shared" si="72"/>
        <v/>
      </c>
      <c r="BU111" s="3"/>
      <c r="BV111" s="3"/>
      <c r="BW111" s="4"/>
      <c r="CA111" s="31" t="str">
        <f t="shared" si="76"/>
        <v/>
      </c>
      <c r="CB111" s="31"/>
      <c r="CC111" s="31" t="str">
        <f t="shared" si="78"/>
        <v/>
      </c>
      <c r="CD111" s="31"/>
      <c r="CE111" s="31" t="str">
        <f t="shared" si="80"/>
        <v/>
      </c>
      <c r="CF111" s="31" t="str">
        <f t="shared" si="81"/>
        <v/>
      </c>
      <c r="CG111" s="31" t="str">
        <f t="shared" si="82"/>
        <v/>
      </c>
      <c r="CH111" s="32">
        <f t="shared" si="83"/>
        <v>0</v>
      </c>
      <c r="CI111" s="32"/>
      <c r="CJ111" s="32">
        <f t="shared" si="85"/>
        <v>0</v>
      </c>
      <c r="CK111" s="32"/>
      <c r="CL111" s="32">
        <f t="shared" si="87"/>
        <v>0</v>
      </c>
      <c r="CM111" s="32">
        <f t="shared" si="88"/>
        <v>0</v>
      </c>
      <c r="CN111" s="32">
        <f t="shared" si="89"/>
        <v>0</v>
      </c>
    </row>
    <row r="112" spans="1:92" ht="16.350000000000001" customHeight="1" x14ac:dyDescent="0.2">
      <c r="A112" s="3740" t="s">
        <v>145</v>
      </c>
      <c r="B112" s="3741"/>
      <c r="C112" s="3742"/>
      <c r="D112" s="2396">
        <f t="shared" si="73"/>
        <v>0</v>
      </c>
      <c r="E112" s="2264">
        <f>SUM(Q112+S112+U112+W112+Y112+AA112+AC112+AE112+AG112+AI112+AK112+AM112)</f>
        <v>0</v>
      </c>
      <c r="F112" s="2266">
        <f>SUM(R112+T112+V112+X112+Z112+AB112+AD112+AF112+AH112+AJ112+AL112+AN112)</f>
        <v>0</v>
      </c>
      <c r="G112" s="2397"/>
      <c r="H112" s="2398"/>
      <c r="I112" s="2397"/>
      <c r="J112" s="2399"/>
      <c r="K112" s="2397"/>
      <c r="L112" s="2398"/>
      <c r="M112" s="2397"/>
      <c r="N112" s="2398"/>
      <c r="O112" s="2400"/>
      <c r="P112" s="2398"/>
      <c r="Q112" s="2230"/>
      <c r="R112" s="2231"/>
      <c r="S112" s="2230"/>
      <c r="T112" s="2231"/>
      <c r="U112" s="2230"/>
      <c r="V112" s="2231"/>
      <c r="W112" s="2230"/>
      <c r="X112" s="2231"/>
      <c r="Y112" s="2230"/>
      <c r="Z112" s="2231"/>
      <c r="AA112" s="2230"/>
      <c r="AB112" s="2231"/>
      <c r="AC112" s="2230"/>
      <c r="AD112" s="2231"/>
      <c r="AE112" s="2230"/>
      <c r="AF112" s="2231"/>
      <c r="AG112" s="2230"/>
      <c r="AH112" s="2231"/>
      <c r="AI112" s="2230"/>
      <c r="AJ112" s="2231"/>
      <c r="AK112" s="2230"/>
      <c r="AL112" s="2231"/>
      <c r="AM112" s="2230"/>
      <c r="AN112" s="2232"/>
      <c r="AO112" s="2268"/>
      <c r="AP112" s="2268"/>
      <c r="AQ112" s="2234"/>
      <c r="AR112" s="2234"/>
      <c r="AS112" s="2234"/>
      <c r="AT112" s="2268"/>
      <c r="AU112" s="2268"/>
      <c r="AV112" s="2268"/>
      <c r="AW112" s="671" t="str">
        <f t="shared" si="72"/>
        <v/>
      </c>
      <c r="BU112" s="3"/>
      <c r="BV112" s="3"/>
      <c r="BW112" s="4"/>
      <c r="CA112" s="31" t="str">
        <f t="shared" si="76"/>
        <v/>
      </c>
      <c r="CB112" s="31" t="str">
        <f t="shared" si="77"/>
        <v/>
      </c>
      <c r="CC112" s="31" t="str">
        <f t="shared" si="78"/>
        <v/>
      </c>
      <c r="CD112" s="31" t="str">
        <f t="shared" si="79"/>
        <v/>
      </c>
      <c r="CE112" s="31" t="str">
        <f t="shared" si="80"/>
        <v/>
      </c>
      <c r="CF112" s="31" t="str">
        <f t="shared" si="81"/>
        <v/>
      </c>
      <c r="CG112" s="31" t="str">
        <f t="shared" si="82"/>
        <v/>
      </c>
      <c r="CH112" s="32">
        <f t="shared" si="83"/>
        <v>0</v>
      </c>
      <c r="CI112" s="32">
        <f t="shared" si="84"/>
        <v>0</v>
      </c>
      <c r="CJ112" s="32">
        <f t="shared" si="85"/>
        <v>0</v>
      </c>
      <c r="CK112" s="32">
        <f t="shared" si="86"/>
        <v>0</v>
      </c>
      <c r="CL112" s="32">
        <f t="shared" si="87"/>
        <v>0</v>
      </c>
      <c r="CM112" s="32">
        <f t="shared" si="88"/>
        <v>0</v>
      </c>
      <c r="CN112" s="32">
        <f t="shared" si="89"/>
        <v>0</v>
      </c>
    </row>
    <row r="113" spans="1:92" ht="16.350000000000001" customHeight="1" x14ac:dyDescent="0.2">
      <c r="A113" s="3740" t="s">
        <v>146</v>
      </c>
      <c r="B113" s="3741"/>
      <c r="C113" s="3742"/>
      <c r="D113" s="2396">
        <f t="shared" si="73"/>
        <v>0</v>
      </c>
      <c r="E113" s="2264">
        <f>SUM(Q113+S113+U113+W113+Y113+AA113+AC113+AE113+AG113+AI113+AK113+AM113)</f>
        <v>0</v>
      </c>
      <c r="F113" s="2266">
        <f>SUM(R113+T113+V113+X113+Z113+AB113+AD113+AF113+AH113+AJ113+AL113+AN113)</f>
        <v>0</v>
      </c>
      <c r="G113" s="2397"/>
      <c r="H113" s="2398"/>
      <c r="I113" s="2397"/>
      <c r="J113" s="2399"/>
      <c r="K113" s="2397"/>
      <c r="L113" s="2398"/>
      <c r="M113" s="2397"/>
      <c r="N113" s="2398"/>
      <c r="O113" s="2400"/>
      <c r="P113" s="2398"/>
      <c r="Q113" s="2230"/>
      <c r="R113" s="2231"/>
      <c r="S113" s="2230"/>
      <c r="T113" s="2231"/>
      <c r="U113" s="2230"/>
      <c r="V113" s="2231"/>
      <c r="W113" s="2230"/>
      <c r="X113" s="2231"/>
      <c r="Y113" s="2230"/>
      <c r="Z113" s="2231"/>
      <c r="AA113" s="2230"/>
      <c r="AB113" s="2231"/>
      <c r="AC113" s="2230"/>
      <c r="AD113" s="2231"/>
      <c r="AE113" s="2230"/>
      <c r="AF113" s="2231"/>
      <c r="AG113" s="2230"/>
      <c r="AH113" s="2231"/>
      <c r="AI113" s="2230"/>
      <c r="AJ113" s="2231"/>
      <c r="AK113" s="2230"/>
      <c r="AL113" s="2231"/>
      <c r="AM113" s="2230"/>
      <c r="AN113" s="2232"/>
      <c r="AO113" s="2268"/>
      <c r="AP113" s="2268"/>
      <c r="AQ113" s="2234"/>
      <c r="AR113" s="2234"/>
      <c r="AS113" s="2234"/>
      <c r="AT113" s="2268"/>
      <c r="AU113" s="2268"/>
      <c r="AV113" s="2268"/>
      <c r="AW113" s="671" t="str">
        <f t="shared" si="72"/>
        <v/>
      </c>
      <c r="BU113" s="3"/>
      <c r="BV113" s="3"/>
      <c r="BW113" s="4"/>
      <c r="CA113" s="31" t="str">
        <f t="shared" si="76"/>
        <v/>
      </c>
      <c r="CB113" s="31" t="str">
        <f t="shared" si="77"/>
        <v/>
      </c>
      <c r="CC113" s="31" t="str">
        <f t="shared" si="78"/>
        <v/>
      </c>
      <c r="CD113" s="31" t="str">
        <f t="shared" si="79"/>
        <v/>
      </c>
      <c r="CE113" s="31" t="str">
        <f t="shared" si="80"/>
        <v/>
      </c>
      <c r="CF113" s="31" t="str">
        <f t="shared" si="81"/>
        <v/>
      </c>
      <c r="CG113" s="31" t="str">
        <f t="shared" si="82"/>
        <v/>
      </c>
      <c r="CH113" s="32">
        <f t="shared" si="83"/>
        <v>0</v>
      </c>
      <c r="CI113" s="32">
        <f t="shared" si="84"/>
        <v>0</v>
      </c>
      <c r="CJ113" s="32">
        <f t="shared" si="85"/>
        <v>0</v>
      </c>
      <c r="CK113" s="32">
        <f t="shared" si="86"/>
        <v>0</v>
      </c>
      <c r="CL113" s="32">
        <f t="shared" si="87"/>
        <v>0</v>
      </c>
      <c r="CM113" s="32">
        <f t="shared" si="88"/>
        <v>0</v>
      </c>
      <c r="CN113" s="32">
        <f t="shared" si="89"/>
        <v>0</v>
      </c>
    </row>
    <row r="114" spans="1:92" ht="16.350000000000001" customHeight="1" x14ac:dyDescent="0.2">
      <c r="A114" s="3740" t="s">
        <v>147</v>
      </c>
      <c r="B114" s="3741"/>
      <c r="C114" s="3742"/>
      <c r="D114" s="2396">
        <f t="shared" si="73"/>
        <v>0</v>
      </c>
      <c r="E114" s="2264">
        <f t="shared" si="74"/>
        <v>0</v>
      </c>
      <c r="F114" s="2266">
        <f t="shared" si="75"/>
        <v>0</v>
      </c>
      <c r="G114" s="2404"/>
      <c r="H114" s="2406"/>
      <c r="I114" s="2267"/>
      <c r="J114" s="2283"/>
      <c r="K114" s="2267"/>
      <c r="L114" s="2231"/>
      <c r="M114" s="2267"/>
      <c r="N114" s="2231"/>
      <c r="O114" s="2230"/>
      <c r="P114" s="2231"/>
      <c r="Q114" s="2230"/>
      <c r="R114" s="2231"/>
      <c r="S114" s="2230"/>
      <c r="T114" s="2231"/>
      <c r="U114" s="2230"/>
      <c r="V114" s="2231"/>
      <c r="W114" s="2230"/>
      <c r="X114" s="2231"/>
      <c r="Y114" s="2230"/>
      <c r="Z114" s="2231"/>
      <c r="AA114" s="2230"/>
      <c r="AB114" s="2231"/>
      <c r="AC114" s="2230"/>
      <c r="AD114" s="2231"/>
      <c r="AE114" s="2230"/>
      <c r="AF114" s="2231"/>
      <c r="AG114" s="2230"/>
      <c r="AH114" s="2231"/>
      <c r="AI114" s="2230"/>
      <c r="AJ114" s="2231"/>
      <c r="AK114" s="2230"/>
      <c r="AL114" s="2231"/>
      <c r="AM114" s="2230"/>
      <c r="AN114" s="2232"/>
      <c r="AO114" s="2268"/>
      <c r="AP114" s="2268"/>
      <c r="AQ114" s="2234"/>
      <c r="AR114" s="2234"/>
      <c r="AS114" s="2234"/>
      <c r="AT114" s="2268"/>
      <c r="AU114" s="2268"/>
      <c r="AV114" s="2268"/>
      <c r="AW114" s="671" t="str">
        <f t="shared" si="72"/>
        <v/>
      </c>
      <c r="BU114" s="3"/>
      <c r="BV114" s="3"/>
      <c r="BW114" s="4"/>
      <c r="CA114" s="31" t="str">
        <f t="shared" si="76"/>
        <v/>
      </c>
      <c r="CB114" s="31" t="str">
        <f t="shared" si="77"/>
        <v/>
      </c>
      <c r="CC114" s="31" t="str">
        <f t="shared" si="78"/>
        <v/>
      </c>
      <c r="CD114" s="31" t="str">
        <f t="shared" si="79"/>
        <v/>
      </c>
      <c r="CE114" s="31" t="str">
        <f t="shared" si="80"/>
        <v/>
      </c>
      <c r="CF114" s="31" t="str">
        <f t="shared" si="81"/>
        <v/>
      </c>
      <c r="CG114" s="31" t="str">
        <f t="shared" si="82"/>
        <v/>
      </c>
      <c r="CH114" s="32">
        <f t="shared" si="83"/>
        <v>0</v>
      </c>
      <c r="CI114" s="32">
        <f t="shared" si="84"/>
        <v>0</v>
      </c>
      <c r="CJ114" s="32">
        <f t="shared" si="85"/>
        <v>0</v>
      </c>
      <c r="CK114" s="32">
        <f t="shared" si="86"/>
        <v>0</v>
      </c>
      <c r="CL114" s="32">
        <f t="shared" si="87"/>
        <v>0</v>
      </c>
      <c r="CM114" s="32">
        <f t="shared" si="88"/>
        <v>0</v>
      </c>
      <c r="CN114" s="32">
        <f t="shared" si="89"/>
        <v>0</v>
      </c>
    </row>
    <row r="115" spans="1:92" ht="16.350000000000001" customHeight="1" x14ac:dyDescent="0.2">
      <c r="A115" s="3740" t="s">
        <v>148</v>
      </c>
      <c r="B115" s="3741"/>
      <c r="C115" s="3742"/>
      <c r="D115" s="2396">
        <f t="shared" si="73"/>
        <v>0</v>
      </c>
      <c r="E115" s="2264">
        <f t="shared" si="74"/>
        <v>0</v>
      </c>
      <c r="F115" s="2266">
        <f t="shared" si="75"/>
        <v>0</v>
      </c>
      <c r="G115" s="2404"/>
      <c r="H115" s="2406"/>
      <c r="I115" s="2267"/>
      <c r="J115" s="2283"/>
      <c r="K115" s="2267"/>
      <c r="L115" s="2231"/>
      <c r="M115" s="2267"/>
      <c r="N115" s="2231"/>
      <c r="O115" s="2230"/>
      <c r="P115" s="2231"/>
      <c r="Q115" s="2230"/>
      <c r="R115" s="2231"/>
      <c r="S115" s="2230"/>
      <c r="T115" s="2231"/>
      <c r="U115" s="2230"/>
      <c r="V115" s="2231"/>
      <c r="W115" s="2230"/>
      <c r="X115" s="2231"/>
      <c r="Y115" s="2230"/>
      <c r="Z115" s="2231"/>
      <c r="AA115" s="2230"/>
      <c r="AB115" s="2231"/>
      <c r="AC115" s="2230"/>
      <c r="AD115" s="2231"/>
      <c r="AE115" s="2230"/>
      <c r="AF115" s="2231"/>
      <c r="AG115" s="2230"/>
      <c r="AH115" s="2231"/>
      <c r="AI115" s="2230"/>
      <c r="AJ115" s="2231"/>
      <c r="AK115" s="2230"/>
      <c r="AL115" s="2231"/>
      <c r="AM115" s="2230"/>
      <c r="AN115" s="2232"/>
      <c r="AO115" s="2268"/>
      <c r="AP115" s="2268"/>
      <c r="AQ115" s="2234"/>
      <c r="AR115" s="2234"/>
      <c r="AS115" s="2234"/>
      <c r="AT115" s="2268"/>
      <c r="AU115" s="2268"/>
      <c r="AV115" s="2268"/>
      <c r="AW115" s="671" t="str">
        <f t="shared" si="72"/>
        <v/>
      </c>
      <c r="BU115" s="3"/>
      <c r="BV115" s="3"/>
      <c r="BW115" s="4"/>
      <c r="CA115" s="31" t="str">
        <f t="shared" si="76"/>
        <v/>
      </c>
      <c r="CB115" s="31" t="str">
        <f t="shared" si="77"/>
        <v/>
      </c>
      <c r="CC115" s="31" t="str">
        <f t="shared" si="78"/>
        <v/>
      </c>
      <c r="CD115" s="31" t="str">
        <f t="shared" si="79"/>
        <v/>
      </c>
      <c r="CE115" s="31" t="str">
        <f t="shared" si="80"/>
        <v/>
      </c>
      <c r="CF115" s="31" t="str">
        <f t="shared" si="81"/>
        <v/>
      </c>
      <c r="CG115" s="31" t="str">
        <f t="shared" si="82"/>
        <v/>
      </c>
      <c r="CH115" s="32">
        <f t="shared" si="83"/>
        <v>0</v>
      </c>
      <c r="CI115" s="32">
        <f t="shared" si="84"/>
        <v>0</v>
      </c>
      <c r="CJ115" s="32">
        <f t="shared" si="85"/>
        <v>0</v>
      </c>
      <c r="CK115" s="32">
        <f t="shared" si="86"/>
        <v>0</v>
      </c>
      <c r="CL115" s="32">
        <f t="shared" si="87"/>
        <v>0</v>
      </c>
      <c r="CM115" s="32">
        <f t="shared" si="88"/>
        <v>0</v>
      </c>
      <c r="CN115" s="32">
        <f t="shared" si="89"/>
        <v>0</v>
      </c>
    </row>
    <row r="116" spans="1:92" ht="16.350000000000001" customHeight="1" x14ac:dyDescent="0.2">
      <c r="A116" s="3740" t="s">
        <v>149</v>
      </c>
      <c r="B116" s="3741"/>
      <c r="C116" s="3742"/>
      <c r="D116" s="2396">
        <f t="shared" si="73"/>
        <v>0</v>
      </c>
      <c r="E116" s="2264">
        <f t="shared" si="74"/>
        <v>0</v>
      </c>
      <c r="F116" s="2266">
        <f t="shared" si="75"/>
        <v>0</v>
      </c>
      <c r="G116" s="2404"/>
      <c r="H116" s="2406"/>
      <c r="I116" s="2267"/>
      <c r="J116" s="2283"/>
      <c r="K116" s="2267"/>
      <c r="L116" s="2231"/>
      <c r="M116" s="2267"/>
      <c r="N116" s="2231"/>
      <c r="O116" s="2230"/>
      <c r="P116" s="2231"/>
      <c r="Q116" s="2230"/>
      <c r="R116" s="2231"/>
      <c r="S116" s="2230"/>
      <c r="T116" s="2231"/>
      <c r="U116" s="2230"/>
      <c r="V116" s="2231"/>
      <c r="W116" s="2230"/>
      <c r="X116" s="2231"/>
      <c r="Y116" s="2230"/>
      <c r="Z116" s="2231"/>
      <c r="AA116" s="2230"/>
      <c r="AB116" s="2231"/>
      <c r="AC116" s="2230"/>
      <c r="AD116" s="2231"/>
      <c r="AE116" s="2230"/>
      <c r="AF116" s="2231"/>
      <c r="AG116" s="2230"/>
      <c r="AH116" s="2231"/>
      <c r="AI116" s="2230"/>
      <c r="AJ116" s="2231"/>
      <c r="AK116" s="2230"/>
      <c r="AL116" s="2231"/>
      <c r="AM116" s="2230"/>
      <c r="AN116" s="2232"/>
      <c r="AO116" s="2268"/>
      <c r="AP116" s="2268"/>
      <c r="AQ116" s="2234"/>
      <c r="AR116" s="2234"/>
      <c r="AS116" s="2234"/>
      <c r="AT116" s="2268"/>
      <c r="AU116" s="2268"/>
      <c r="AV116" s="2268"/>
      <c r="AW116" s="671" t="str">
        <f t="shared" si="72"/>
        <v/>
      </c>
      <c r="BU116" s="3"/>
      <c r="BV116" s="3"/>
      <c r="BW116" s="4"/>
      <c r="CA116" s="31" t="str">
        <f t="shared" si="76"/>
        <v/>
      </c>
      <c r="CB116" s="31" t="str">
        <f t="shared" si="77"/>
        <v/>
      </c>
      <c r="CC116" s="31" t="str">
        <f t="shared" si="78"/>
        <v/>
      </c>
      <c r="CD116" s="31" t="str">
        <f t="shared" si="79"/>
        <v/>
      </c>
      <c r="CE116" s="31" t="str">
        <f t="shared" si="80"/>
        <v/>
      </c>
      <c r="CF116" s="31" t="str">
        <f t="shared" si="81"/>
        <v/>
      </c>
      <c r="CG116" s="31" t="str">
        <f t="shared" si="82"/>
        <v/>
      </c>
      <c r="CH116" s="32">
        <f t="shared" si="83"/>
        <v>0</v>
      </c>
      <c r="CI116" s="32">
        <f t="shared" si="84"/>
        <v>0</v>
      </c>
      <c r="CJ116" s="32">
        <f t="shared" si="85"/>
        <v>0</v>
      </c>
      <c r="CK116" s="32">
        <f t="shared" si="86"/>
        <v>0</v>
      </c>
      <c r="CL116" s="32">
        <f t="shared" si="87"/>
        <v>0</v>
      </c>
      <c r="CM116" s="32">
        <f t="shared" si="88"/>
        <v>0</v>
      </c>
      <c r="CN116" s="32">
        <f t="shared" si="89"/>
        <v>0</v>
      </c>
    </row>
    <row r="117" spans="1:92" ht="16.350000000000001" customHeight="1" x14ac:dyDescent="0.2">
      <c r="A117" s="3740" t="s">
        <v>150</v>
      </c>
      <c r="B117" s="3741"/>
      <c r="C117" s="3742"/>
      <c r="D117" s="2396">
        <f t="shared" si="73"/>
        <v>0</v>
      </c>
      <c r="E117" s="2264">
        <f t="shared" si="74"/>
        <v>0</v>
      </c>
      <c r="F117" s="2266">
        <f t="shared" si="75"/>
        <v>0</v>
      </c>
      <c r="G117" s="2404"/>
      <c r="H117" s="2406"/>
      <c r="I117" s="2267"/>
      <c r="J117" s="2283"/>
      <c r="K117" s="2267"/>
      <c r="L117" s="2231"/>
      <c r="M117" s="2267"/>
      <c r="N117" s="2231"/>
      <c r="O117" s="2230"/>
      <c r="P117" s="2231"/>
      <c r="Q117" s="2230"/>
      <c r="R117" s="2231"/>
      <c r="S117" s="2230"/>
      <c r="T117" s="2231"/>
      <c r="U117" s="2230"/>
      <c r="V117" s="2231"/>
      <c r="W117" s="2230"/>
      <c r="X117" s="2231"/>
      <c r="Y117" s="2230"/>
      <c r="Z117" s="2231"/>
      <c r="AA117" s="2230"/>
      <c r="AB117" s="2231"/>
      <c r="AC117" s="2230"/>
      <c r="AD117" s="2231"/>
      <c r="AE117" s="2230"/>
      <c r="AF117" s="2231"/>
      <c r="AG117" s="2230"/>
      <c r="AH117" s="2231"/>
      <c r="AI117" s="2230"/>
      <c r="AJ117" s="2231"/>
      <c r="AK117" s="2230"/>
      <c r="AL117" s="2231"/>
      <c r="AM117" s="2230"/>
      <c r="AN117" s="2232"/>
      <c r="AO117" s="2268"/>
      <c r="AP117" s="2268"/>
      <c r="AQ117" s="2234"/>
      <c r="AR117" s="2234"/>
      <c r="AS117" s="2234"/>
      <c r="AT117" s="2268"/>
      <c r="AU117" s="2268"/>
      <c r="AV117" s="2268"/>
      <c r="AW117" s="671" t="str">
        <f t="shared" si="72"/>
        <v/>
      </c>
      <c r="BU117" s="3"/>
      <c r="BV117" s="3"/>
      <c r="BW117" s="4"/>
      <c r="CA117" s="31" t="str">
        <f t="shared" si="76"/>
        <v/>
      </c>
      <c r="CB117" s="31" t="str">
        <f t="shared" si="77"/>
        <v/>
      </c>
      <c r="CC117" s="31" t="str">
        <f t="shared" si="78"/>
        <v/>
      </c>
      <c r="CD117" s="31" t="str">
        <f t="shared" si="79"/>
        <v/>
      </c>
      <c r="CE117" s="31" t="str">
        <f t="shared" si="80"/>
        <v/>
      </c>
      <c r="CF117" s="31" t="str">
        <f t="shared" si="81"/>
        <v/>
      </c>
      <c r="CG117" s="31" t="str">
        <f t="shared" si="82"/>
        <v/>
      </c>
      <c r="CH117" s="32">
        <f t="shared" si="83"/>
        <v>0</v>
      </c>
      <c r="CI117" s="32">
        <f t="shared" si="84"/>
        <v>0</v>
      </c>
      <c r="CJ117" s="32">
        <f t="shared" si="85"/>
        <v>0</v>
      </c>
      <c r="CK117" s="32">
        <f t="shared" si="86"/>
        <v>0</v>
      </c>
      <c r="CL117" s="32">
        <f t="shared" si="87"/>
        <v>0</v>
      </c>
      <c r="CM117" s="32">
        <f t="shared" si="88"/>
        <v>0</v>
      </c>
      <c r="CN117" s="32">
        <f t="shared" si="89"/>
        <v>0</v>
      </c>
    </row>
    <row r="118" spans="1:92" ht="16.350000000000001" customHeight="1" x14ac:dyDescent="0.2">
      <c r="A118" s="3748" t="s">
        <v>151</v>
      </c>
      <c r="B118" s="3748"/>
      <c r="C118" s="3748"/>
      <c r="D118" s="2396">
        <f t="shared" si="73"/>
        <v>0</v>
      </c>
      <c r="E118" s="2264">
        <f>SUM(S118+U118+W118+Y118+AA118+AC118+AE118+AG118+AI118+AK118+AM118)</f>
        <v>0</v>
      </c>
      <c r="F118" s="2266">
        <f>SUM(T118+V118+X118+Z118+AB118+AD118+AF118+AH118+AJ118+AL118+AN118)</f>
        <v>0</v>
      </c>
      <c r="G118" s="2280"/>
      <c r="H118" s="2281"/>
      <c r="I118" s="2280"/>
      <c r="J118" s="2405"/>
      <c r="K118" s="2280"/>
      <c r="L118" s="2281"/>
      <c r="M118" s="2280"/>
      <c r="N118" s="2281"/>
      <c r="O118" s="2304"/>
      <c r="P118" s="2281"/>
      <c r="Q118" s="2304"/>
      <c r="R118" s="2281"/>
      <c r="S118" s="2230"/>
      <c r="T118" s="2231"/>
      <c r="U118" s="2230"/>
      <c r="V118" s="2231"/>
      <c r="W118" s="2230"/>
      <c r="X118" s="2231"/>
      <c r="Y118" s="2230"/>
      <c r="Z118" s="2231"/>
      <c r="AA118" s="2230"/>
      <c r="AB118" s="2231"/>
      <c r="AC118" s="2230"/>
      <c r="AD118" s="2231"/>
      <c r="AE118" s="2230"/>
      <c r="AF118" s="2231"/>
      <c r="AG118" s="2230"/>
      <c r="AH118" s="2231"/>
      <c r="AI118" s="2230"/>
      <c r="AJ118" s="2231"/>
      <c r="AK118" s="2230"/>
      <c r="AL118" s="2231"/>
      <c r="AM118" s="2230"/>
      <c r="AN118" s="2232"/>
      <c r="AO118" s="2268"/>
      <c r="AP118" s="2268"/>
      <c r="AQ118" s="2234"/>
      <c r="AR118" s="2234"/>
      <c r="AS118" s="2234"/>
      <c r="AT118" s="2268"/>
      <c r="AU118" s="2268"/>
      <c r="AV118" s="2268"/>
      <c r="AW118" s="671" t="str">
        <f t="shared" si="72"/>
        <v/>
      </c>
      <c r="BU118" s="3"/>
      <c r="BV118" s="3"/>
      <c r="BW118" s="4"/>
      <c r="CA118" s="31" t="str">
        <f t="shared" si="76"/>
        <v/>
      </c>
      <c r="CB118" s="31" t="str">
        <f t="shared" si="77"/>
        <v/>
      </c>
      <c r="CC118" s="31" t="str">
        <f t="shared" si="78"/>
        <v/>
      </c>
      <c r="CD118" s="31" t="str">
        <f t="shared" si="79"/>
        <v/>
      </c>
      <c r="CE118" s="31" t="str">
        <f t="shared" si="80"/>
        <v/>
      </c>
      <c r="CF118" s="31" t="str">
        <f t="shared" si="81"/>
        <v/>
      </c>
      <c r="CG118" s="31" t="str">
        <f t="shared" si="82"/>
        <v/>
      </c>
      <c r="CH118" s="32">
        <f t="shared" si="83"/>
        <v>0</v>
      </c>
      <c r="CI118" s="32">
        <f t="shared" si="84"/>
        <v>0</v>
      </c>
      <c r="CJ118" s="32">
        <f t="shared" si="85"/>
        <v>0</v>
      </c>
      <c r="CK118" s="32">
        <f t="shared" si="86"/>
        <v>0</v>
      </c>
      <c r="CL118" s="32">
        <f t="shared" si="87"/>
        <v>0</v>
      </c>
      <c r="CM118" s="32">
        <f t="shared" si="88"/>
        <v>0</v>
      </c>
      <c r="CN118" s="32">
        <f t="shared" si="89"/>
        <v>0</v>
      </c>
    </row>
    <row r="119" spans="1:92" ht="16.350000000000001" customHeight="1" x14ac:dyDescent="0.2">
      <c r="A119" s="3748" t="s">
        <v>152</v>
      </c>
      <c r="B119" s="3748"/>
      <c r="C119" s="3748"/>
      <c r="D119" s="2396">
        <f t="shared" si="73"/>
        <v>19</v>
      </c>
      <c r="E119" s="2264">
        <f>SUM(S119+U119+W119+Y119+AA119+AC119+AE119+AG119+AI119+AK119+AM119)</f>
        <v>11</v>
      </c>
      <c r="F119" s="2266">
        <f>SUM(T119+V119+X119+Z119+AB119+AD119+AF119+AH119+AJ119+AL119+AN119)</f>
        <v>8</v>
      </c>
      <c r="G119" s="2397"/>
      <c r="H119" s="2398"/>
      <c r="I119" s="2397"/>
      <c r="J119" s="2399"/>
      <c r="K119" s="2397"/>
      <c r="L119" s="2398"/>
      <c r="M119" s="2397"/>
      <c r="N119" s="2398"/>
      <c r="O119" s="2400"/>
      <c r="P119" s="2398"/>
      <c r="Q119" s="2400"/>
      <c r="R119" s="2398"/>
      <c r="S119" s="2230">
        <v>0</v>
      </c>
      <c r="T119" s="2231">
        <v>0</v>
      </c>
      <c r="U119" s="2230">
        <v>0</v>
      </c>
      <c r="V119" s="2231">
        <v>0</v>
      </c>
      <c r="W119" s="2230">
        <v>0</v>
      </c>
      <c r="X119" s="2231">
        <v>0</v>
      </c>
      <c r="Y119" s="2230">
        <v>5</v>
      </c>
      <c r="Z119" s="2231">
        <v>1</v>
      </c>
      <c r="AA119" s="2230">
        <v>2</v>
      </c>
      <c r="AB119" s="2231">
        <v>1</v>
      </c>
      <c r="AC119" s="2230">
        <v>0</v>
      </c>
      <c r="AD119" s="2231">
        <v>1</v>
      </c>
      <c r="AE119" s="2230">
        <v>2</v>
      </c>
      <c r="AF119" s="2231">
        <v>2</v>
      </c>
      <c r="AG119" s="2230">
        <v>2</v>
      </c>
      <c r="AH119" s="2231">
        <v>2</v>
      </c>
      <c r="AI119" s="2230">
        <v>0</v>
      </c>
      <c r="AJ119" s="2231">
        <v>1</v>
      </c>
      <c r="AK119" s="2230">
        <v>0</v>
      </c>
      <c r="AL119" s="2231">
        <v>0</v>
      </c>
      <c r="AM119" s="2230">
        <v>0</v>
      </c>
      <c r="AN119" s="2232">
        <v>0</v>
      </c>
      <c r="AO119" s="2268">
        <v>0</v>
      </c>
      <c r="AP119" s="2268">
        <v>0</v>
      </c>
      <c r="AQ119" s="2234">
        <v>19</v>
      </c>
      <c r="AR119" s="2234">
        <v>0</v>
      </c>
      <c r="AS119" s="2234"/>
      <c r="AT119" s="2268">
        <v>0</v>
      </c>
      <c r="AU119" s="2268">
        <v>0</v>
      </c>
      <c r="AV119" s="2268">
        <v>0</v>
      </c>
      <c r="AW119" s="671" t="str">
        <f t="shared" si="72"/>
        <v/>
      </c>
      <c r="BU119" s="3"/>
      <c r="BV119" s="3"/>
      <c r="BW119" s="4"/>
      <c r="CA119" s="31" t="str">
        <f t="shared" si="76"/>
        <v/>
      </c>
      <c r="CB119" s="31" t="str">
        <f t="shared" si="77"/>
        <v/>
      </c>
      <c r="CC119" s="31" t="str">
        <f t="shared" si="78"/>
        <v/>
      </c>
      <c r="CD119" s="31" t="str">
        <f t="shared" si="79"/>
        <v/>
      </c>
      <c r="CE119" s="31" t="str">
        <f t="shared" si="80"/>
        <v/>
      </c>
      <c r="CF119" s="31" t="str">
        <f t="shared" si="81"/>
        <v/>
      </c>
      <c r="CG119" s="31" t="str">
        <f t="shared" si="82"/>
        <v/>
      </c>
      <c r="CH119" s="32">
        <f t="shared" si="83"/>
        <v>0</v>
      </c>
      <c r="CI119" s="32">
        <f t="shared" si="84"/>
        <v>0</v>
      </c>
      <c r="CJ119" s="32">
        <f t="shared" si="85"/>
        <v>0</v>
      </c>
      <c r="CK119" s="32">
        <f t="shared" si="86"/>
        <v>0</v>
      </c>
      <c r="CL119" s="32">
        <f t="shared" si="87"/>
        <v>0</v>
      </c>
      <c r="CM119" s="32">
        <f t="shared" si="88"/>
        <v>0</v>
      </c>
      <c r="CN119" s="32">
        <f t="shared" si="89"/>
        <v>0</v>
      </c>
    </row>
    <row r="120" spans="1:92" ht="16.350000000000001" customHeight="1" x14ac:dyDescent="0.2">
      <c r="A120" s="3740" t="s">
        <v>153</v>
      </c>
      <c r="B120" s="3741"/>
      <c r="C120" s="3742"/>
      <c r="D120" s="2396">
        <f t="shared" si="73"/>
        <v>8</v>
      </c>
      <c r="E120" s="2264">
        <f>SUM(U120+W120+Y120+AA120+AC120+AE120+AG120+AI120+AK120+AM120)</f>
        <v>3</v>
      </c>
      <c r="F120" s="2266">
        <f>SUM(V120+X120+Z120+AB120+AD120+AF120+AH120+AJ120+AL120+AN120)</f>
        <v>5</v>
      </c>
      <c r="G120" s="2397"/>
      <c r="H120" s="2398"/>
      <c r="I120" s="2397"/>
      <c r="J120" s="2399"/>
      <c r="K120" s="2397"/>
      <c r="L120" s="2398"/>
      <c r="M120" s="2397"/>
      <c r="N120" s="2398"/>
      <c r="O120" s="2400"/>
      <c r="P120" s="2398"/>
      <c r="Q120" s="2400"/>
      <c r="R120" s="2398"/>
      <c r="S120" s="2400"/>
      <c r="T120" s="2398"/>
      <c r="U120" s="2230">
        <v>0</v>
      </c>
      <c r="V120" s="2231">
        <v>0</v>
      </c>
      <c r="W120" s="2230">
        <v>0</v>
      </c>
      <c r="X120" s="2231">
        <v>0</v>
      </c>
      <c r="Y120" s="2230">
        <v>1</v>
      </c>
      <c r="Z120" s="2231">
        <v>1</v>
      </c>
      <c r="AA120" s="2230">
        <v>1</v>
      </c>
      <c r="AB120" s="2231">
        <v>1</v>
      </c>
      <c r="AC120" s="2230">
        <v>0</v>
      </c>
      <c r="AD120" s="2231">
        <v>0</v>
      </c>
      <c r="AE120" s="2230">
        <v>0</v>
      </c>
      <c r="AF120" s="2231">
        <v>1</v>
      </c>
      <c r="AG120" s="2230">
        <v>0</v>
      </c>
      <c r="AH120" s="2231">
        <v>2</v>
      </c>
      <c r="AI120" s="2230">
        <v>0</v>
      </c>
      <c r="AJ120" s="2231">
        <v>0</v>
      </c>
      <c r="AK120" s="2230">
        <v>0</v>
      </c>
      <c r="AL120" s="2231">
        <v>0</v>
      </c>
      <c r="AM120" s="2230">
        <v>1</v>
      </c>
      <c r="AN120" s="2232">
        <v>0</v>
      </c>
      <c r="AO120" s="2268">
        <v>0</v>
      </c>
      <c r="AP120" s="2268">
        <v>0</v>
      </c>
      <c r="AQ120" s="2234">
        <v>8</v>
      </c>
      <c r="AR120" s="2234">
        <v>0</v>
      </c>
      <c r="AS120" s="2234"/>
      <c r="AT120" s="2268">
        <v>0</v>
      </c>
      <c r="AU120" s="2268">
        <v>0</v>
      </c>
      <c r="AV120" s="2268">
        <v>0</v>
      </c>
      <c r="AW120" s="671" t="str">
        <f t="shared" si="72"/>
        <v/>
      </c>
      <c r="BU120" s="3"/>
      <c r="BV120" s="3"/>
      <c r="BW120" s="4"/>
      <c r="CA120" s="31" t="str">
        <f t="shared" si="76"/>
        <v/>
      </c>
      <c r="CB120" s="31" t="str">
        <f t="shared" si="77"/>
        <v/>
      </c>
      <c r="CC120" s="31" t="str">
        <f t="shared" si="78"/>
        <v/>
      </c>
      <c r="CD120" s="31" t="str">
        <f t="shared" si="79"/>
        <v/>
      </c>
      <c r="CE120" s="31" t="str">
        <f t="shared" si="80"/>
        <v/>
      </c>
      <c r="CF120" s="31" t="str">
        <f t="shared" si="81"/>
        <v/>
      </c>
      <c r="CG120" s="31" t="str">
        <f t="shared" si="82"/>
        <v/>
      </c>
      <c r="CH120" s="32">
        <f t="shared" si="83"/>
        <v>0</v>
      </c>
      <c r="CI120" s="32">
        <f t="shared" si="84"/>
        <v>0</v>
      </c>
      <c r="CJ120" s="32">
        <f t="shared" si="85"/>
        <v>0</v>
      </c>
      <c r="CK120" s="32">
        <f t="shared" si="86"/>
        <v>0</v>
      </c>
      <c r="CL120" s="32">
        <f t="shared" si="87"/>
        <v>0</v>
      </c>
      <c r="CM120" s="32">
        <f t="shared" si="88"/>
        <v>0</v>
      </c>
      <c r="CN120" s="32">
        <f t="shared" si="89"/>
        <v>0</v>
      </c>
    </row>
    <row r="121" spans="1:92" ht="16.350000000000001" customHeight="1" x14ac:dyDescent="0.2">
      <c r="A121" s="3740" t="s">
        <v>154</v>
      </c>
      <c r="B121" s="3741"/>
      <c r="C121" s="3742"/>
      <c r="D121" s="2396">
        <f t="shared" si="73"/>
        <v>0</v>
      </c>
      <c r="E121" s="2264">
        <f>SUM(Y121+AA121+AC121+AE121+AG121+AI121+AK121+AM121)</f>
        <v>0</v>
      </c>
      <c r="F121" s="2266">
        <f>SUM(Z121+AB121+AD121+AF121+AH121+AJ121+AL121+AN121)</f>
        <v>0</v>
      </c>
      <c r="G121" s="2397"/>
      <c r="H121" s="2398"/>
      <c r="I121" s="2397"/>
      <c r="J121" s="2399"/>
      <c r="K121" s="2397"/>
      <c r="L121" s="2398"/>
      <c r="M121" s="2397"/>
      <c r="N121" s="2398"/>
      <c r="O121" s="2400"/>
      <c r="P121" s="2398"/>
      <c r="Q121" s="2400"/>
      <c r="R121" s="2398"/>
      <c r="S121" s="2400"/>
      <c r="T121" s="2398"/>
      <c r="U121" s="2400"/>
      <c r="V121" s="2398"/>
      <c r="W121" s="2400"/>
      <c r="X121" s="2398"/>
      <c r="Y121" s="2230"/>
      <c r="Z121" s="2231"/>
      <c r="AA121" s="2230"/>
      <c r="AB121" s="2231"/>
      <c r="AC121" s="2230"/>
      <c r="AD121" s="2231"/>
      <c r="AE121" s="2230"/>
      <c r="AF121" s="2231"/>
      <c r="AG121" s="2230"/>
      <c r="AH121" s="2231"/>
      <c r="AI121" s="2230"/>
      <c r="AJ121" s="2231"/>
      <c r="AK121" s="2230"/>
      <c r="AL121" s="2231"/>
      <c r="AM121" s="2230"/>
      <c r="AN121" s="2232"/>
      <c r="AO121" s="2401"/>
      <c r="AP121" s="2268"/>
      <c r="AQ121" s="2234"/>
      <c r="AR121" s="2234"/>
      <c r="AS121" s="2234"/>
      <c r="AT121" s="2268"/>
      <c r="AU121" s="2268"/>
      <c r="AV121" s="2268"/>
      <c r="AW121" s="671" t="str">
        <f t="shared" si="72"/>
        <v/>
      </c>
      <c r="BU121" s="3"/>
      <c r="BV121" s="3"/>
      <c r="BW121" s="4"/>
      <c r="CA121" s="31"/>
      <c r="CB121" s="31" t="str">
        <f t="shared" si="77"/>
        <v/>
      </c>
      <c r="CC121" s="31" t="str">
        <f t="shared" si="78"/>
        <v/>
      </c>
      <c r="CD121" s="31" t="str">
        <f t="shared" si="79"/>
        <v/>
      </c>
      <c r="CE121" s="31" t="str">
        <f t="shared" si="80"/>
        <v/>
      </c>
      <c r="CF121" s="31" t="str">
        <f t="shared" si="81"/>
        <v/>
      </c>
      <c r="CG121" s="31" t="str">
        <f t="shared" si="82"/>
        <v/>
      </c>
      <c r="CH121" s="32"/>
      <c r="CI121" s="32">
        <f t="shared" si="84"/>
        <v>0</v>
      </c>
      <c r="CJ121" s="32">
        <f t="shared" si="85"/>
        <v>0</v>
      </c>
      <c r="CK121" s="32">
        <f t="shared" si="86"/>
        <v>0</v>
      </c>
      <c r="CL121" s="32">
        <f t="shared" si="87"/>
        <v>0</v>
      </c>
      <c r="CM121" s="32">
        <f t="shared" si="88"/>
        <v>0</v>
      </c>
      <c r="CN121" s="32">
        <f t="shared" si="89"/>
        <v>0</v>
      </c>
    </row>
    <row r="122" spans="1:92" ht="16.350000000000001" customHeight="1" x14ac:dyDescent="0.2">
      <c r="A122" s="3751" t="s">
        <v>155</v>
      </c>
      <c r="B122" s="3751"/>
      <c r="C122" s="3751"/>
      <c r="D122" s="2396">
        <f t="shared" si="73"/>
        <v>7</v>
      </c>
      <c r="E122" s="2264">
        <f t="shared" si="74"/>
        <v>2</v>
      </c>
      <c r="F122" s="2266">
        <f t="shared" si="75"/>
        <v>5</v>
      </c>
      <c r="G122" s="2267">
        <v>0</v>
      </c>
      <c r="H122" s="2231">
        <v>0</v>
      </c>
      <c r="I122" s="2267">
        <v>0</v>
      </c>
      <c r="J122" s="2283">
        <v>0</v>
      </c>
      <c r="K122" s="2267">
        <v>0</v>
      </c>
      <c r="L122" s="2231">
        <v>0</v>
      </c>
      <c r="M122" s="2267">
        <v>0</v>
      </c>
      <c r="N122" s="2231">
        <v>0</v>
      </c>
      <c r="O122" s="2230">
        <v>0</v>
      </c>
      <c r="P122" s="2231">
        <v>0</v>
      </c>
      <c r="Q122" s="2230">
        <v>0</v>
      </c>
      <c r="R122" s="2231">
        <v>0</v>
      </c>
      <c r="S122" s="2230">
        <v>0</v>
      </c>
      <c r="T122" s="2231">
        <v>0</v>
      </c>
      <c r="U122" s="2230">
        <v>0</v>
      </c>
      <c r="V122" s="2231">
        <v>0</v>
      </c>
      <c r="W122" s="2230">
        <v>0</v>
      </c>
      <c r="X122" s="2231">
        <v>0</v>
      </c>
      <c r="Y122" s="2230">
        <v>0</v>
      </c>
      <c r="Z122" s="2231">
        <v>0</v>
      </c>
      <c r="AA122" s="2230">
        <v>0</v>
      </c>
      <c r="AB122" s="2231">
        <v>1</v>
      </c>
      <c r="AC122" s="2230">
        <v>0</v>
      </c>
      <c r="AD122" s="2231">
        <v>1</v>
      </c>
      <c r="AE122" s="2230">
        <v>0</v>
      </c>
      <c r="AF122" s="2231">
        <v>0</v>
      </c>
      <c r="AG122" s="2230">
        <v>0</v>
      </c>
      <c r="AH122" s="2231">
        <v>2</v>
      </c>
      <c r="AI122" s="2230">
        <v>0</v>
      </c>
      <c r="AJ122" s="2231">
        <v>1</v>
      </c>
      <c r="AK122" s="2230">
        <v>2</v>
      </c>
      <c r="AL122" s="2231">
        <v>0</v>
      </c>
      <c r="AM122" s="2230">
        <v>0</v>
      </c>
      <c r="AN122" s="2232">
        <v>0</v>
      </c>
      <c r="AO122" s="2268">
        <v>0</v>
      </c>
      <c r="AP122" s="2268">
        <v>0</v>
      </c>
      <c r="AQ122" s="2234">
        <v>7</v>
      </c>
      <c r="AR122" s="2234">
        <v>0</v>
      </c>
      <c r="AS122" s="2234"/>
      <c r="AT122" s="2268">
        <v>0</v>
      </c>
      <c r="AU122" s="2268">
        <v>0</v>
      </c>
      <c r="AV122" s="2268">
        <v>0</v>
      </c>
      <c r="AW122" s="671" t="str">
        <f t="shared" si="72"/>
        <v/>
      </c>
      <c r="BU122" s="3"/>
      <c r="BV122" s="3"/>
      <c r="BW122" s="4"/>
      <c r="CA122" s="31" t="str">
        <f t="shared" si="76"/>
        <v/>
      </c>
      <c r="CB122" s="31" t="str">
        <f t="shared" si="77"/>
        <v/>
      </c>
      <c r="CC122" s="31" t="str">
        <f t="shared" si="78"/>
        <v/>
      </c>
      <c r="CD122" s="31" t="str">
        <f t="shared" si="79"/>
        <v/>
      </c>
      <c r="CE122" s="31" t="str">
        <f t="shared" si="80"/>
        <v/>
      </c>
      <c r="CF122" s="31" t="str">
        <f t="shared" si="81"/>
        <v/>
      </c>
      <c r="CG122" s="31" t="str">
        <f t="shared" si="82"/>
        <v/>
      </c>
      <c r="CH122" s="32">
        <f t="shared" si="83"/>
        <v>0</v>
      </c>
      <c r="CI122" s="32">
        <f t="shared" si="84"/>
        <v>0</v>
      </c>
      <c r="CJ122" s="32">
        <f t="shared" si="85"/>
        <v>0</v>
      </c>
      <c r="CK122" s="32">
        <f t="shared" si="86"/>
        <v>0</v>
      </c>
      <c r="CL122" s="32">
        <f t="shared" si="87"/>
        <v>0</v>
      </c>
      <c r="CM122" s="32">
        <f t="shared" si="88"/>
        <v>0</v>
      </c>
      <c r="CN122" s="32">
        <f t="shared" si="89"/>
        <v>0</v>
      </c>
    </row>
    <row r="123" spans="1:92" ht="16.350000000000001" customHeight="1" x14ac:dyDescent="0.2">
      <c r="A123" s="3724" t="s">
        <v>156</v>
      </c>
      <c r="B123" s="3031"/>
      <c r="C123" s="3752"/>
      <c r="D123" s="2396">
        <f t="shared" si="73"/>
        <v>0</v>
      </c>
      <c r="E123" s="2264">
        <f>SUM(Y123+AA123+AC123+AE123+AG123+AI123+AK123+AM123)</f>
        <v>0</v>
      </c>
      <c r="F123" s="2266">
        <f>SUM(Z123+AB123+AD123+AF123+AH123+AJ123+AL123+AN123)</f>
        <v>0</v>
      </c>
      <c r="G123" s="2397"/>
      <c r="H123" s="2398"/>
      <c r="I123" s="2397"/>
      <c r="J123" s="2399"/>
      <c r="K123" s="2397"/>
      <c r="L123" s="2398"/>
      <c r="M123" s="2397"/>
      <c r="N123" s="2398"/>
      <c r="O123" s="2400"/>
      <c r="P123" s="2398"/>
      <c r="Q123" s="2400"/>
      <c r="R123" s="2398"/>
      <c r="S123" s="2400"/>
      <c r="T123" s="2398"/>
      <c r="U123" s="2400"/>
      <c r="V123" s="2398"/>
      <c r="W123" s="2400"/>
      <c r="X123" s="2398"/>
      <c r="Y123" s="2230"/>
      <c r="Z123" s="2231"/>
      <c r="AA123" s="2230"/>
      <c r="AB123" s="2231"/>
      <c r="AC123" s="2230"/>
      <c r="AD123" s="2231"/>
      <c r="AE123" s="2230"/>
      <c r="AF123" s="2231"/>
      <c r="AG123" s="2230"/>
      <c r="AH123" s="2231"/>
      <c r="AI123" s="2230"/>
      <c r="AJ123" s="2231"/>
      <c r="AK123" s="2230"/>
      <c r="AL123" s="2231"/>
      <c r="AM123" s="2230"/>
      <c r="AN123" s="2232"/>
      <c r="AO123" s="2401"/>
      <c r="AP123" s="2268"/>
      <c r="AQ123" s="2234"/>
      <c r="AR123" s="2407"/>
      <c r="AS123" s="2234"/>
      <c r="AT123" s="2268"/>
      <c r="AU123" s="2268"/>
      <c r="AV123" s="2268"/>
      <c r="AW123" s="671" t="str">
        <f t="shared" si="72"/>
        <v/>
      </c>
      <c r="BU123" s="3"/>
      <c r="BV123" s="3"/>
      <c r="BW123" s="4"/>
      <c r="CA123" s="31"/>
      <c r="CB123" s="31" t="str">
        <f t="shared" si="77"/>
        <v/>
      </c>
      <c r="CC123" s="31" t="str">
        <f t="shared" si="78"/>
        <v/>
      </c>
      <c r="CD123" s="31" t="str">
        <f t="shared" si="79"/>
        <v/>
      </c>
      <c r="CE123" s="31" t="str">
        <f t="shared" si="80"/>
        <v/>
      </c>
      <c r="CF123" s="31" t="str">
        <f t="shared" si="81"/>
        <v/>
      </c>
      <c r="CG123" s="31" t="str">
        <f t="shared" si="82"/>
        <v/>
      </c>
      <c r="CH123" s="32"/>
      <c r="CI123" s="32">
        <f t="shared" si="84"/>
        <v>0</v>
      </c>
      <c r="CJ123" s="32">
        <f t="shared" si="85"/>
        <v>0</v>
      </c>
      <c r="CK123" s="32">
        <f t="shared" si="86"/>
        <v>0</v>
      </c>
      <c r="CL123" s="32">
        <f t="shared" si="87"/>
        <v>0</v>
      </c>
      <c r="CM123" s="32">
        <f t="shared" si="88"/>
        <v>0</v>
      </c>
      <c r="CN123" s="32">
        <f t="shared" si="89"/>
        <v>0</v>
      </c>
    </row>
    <row r="124" spans="1:92" ht="16.350000000000001" customHeight="1" x14ac:dyDescent="0.2">
      <c r="A124" s="3724" t="s">
        <v>157</v>
      </c>
      <c r="B124" s="3031"/>
      <c r="C124" s="3752"/>
      <c r="D124" s="2396">
        <f t="shared" si="73"/>
        <v>0</v>
      </c>
      <c r="E124" s="2264">
        <f t="shared" ref="E124:F129" si="91">SUM(Y124+AA124+AC124+AE124+AG124+AI124+AK124+AM124)</f>
        <v>0</v>
      </c>
      <c r="F124" s="2266">
        <f t="shared" si="91"/>
        <v>0</v>
      </c>
      <c r="G124" s="2397"/>
      <c r="H124" s="2398"/>
      <c r="I124" s="2397"/>
      <c r="J124" s="2399"/>
      <c r="K124" s="2397"/>
      <c r="L124" s="2398"/>
      <c r="M124" s="2397"/>
      <c r="N124" s="2398"/>
      <c r="O124" s="2400"/>
      <c r="P124" s="2398"/>
      <c r="Q124" s="2400"/>
      <c r="R124" s="2398"/>
      <c r="S124" s="2400"/>
      <c r="T124" s="2398"/>
      <c r="U124" s="2400"/>
      <c r="V124" s="2398"/>
      <c r="W124" s="2400"/>
      <c r="X124" s="2398"/>
      <c r="Y124" s="2230"/>
      <c r="Z124" s="2231"/>
      <c r="AA124" s="2230"/>
      <c r="AB124" s="2231"/>
      <c r="AC124" s="2230"/>
      <c r="AD124" s="2231"/>
      <c r="AE124" s="2230"/>
      <c r="AF124" s="2231"/>
      <c r="AG124" s="2230"/>
      <c r="AH124" s="2231"/>
      <c r="AI124" s="2230"/>
      <c r="AJ124" s="2231"/>
      <c r="AK124" s="2230"/>
      <c r="AL124" s="2231"/>
      <c r="AM124" s="2230"/>
      <c r="AN124" s="2232"/>
      <c r="AO124" s="2401"/>
      <c r="AP124" s="2268"/>
      <c r="AQ124" s="2234"/>
      <c r="AR124" s="2407"/>
      <c r="AS124" s="2234"/>
      <c r="AT124" s="2268"/>
      <c r="AU124" s="2268"/>
      <c r="AV124" s="2268"/>
      <c r="AW124" s="671" t="str">
        <f t="shared" si="72"/>
        <v/>
      </c>
      <c r="BU124" s="3"/>
      <c r="BV124" s="3"/>
      <c r="BW124" s="4"/>
      <c r="CA124" s="31"/>
      <c r="CB124" s="31" t="str">
        <f t="shared" si="77"/>
        <v/>
      </c>
      <c r="CC124" s="31" t="str">
        <f t="shared" si="78"/>
        <v/>
      </c>
      <c r="CD124" s="31" t="str">
        <f t="shared" si="79"/>
        <v/>
      </c>
      <c r="CE124" s="31" t="str">
        <f t="shared" si="80"/>
        <v/>
      </c>
      <c r="CF124" s="31" t="str">
        <f t="shared" si="81"/>
        <v/>
      </c>
      <c r="CG124" s="31" t="str">
        <f t="shared" si="82"/>
        <v/>
      </c>
      <c r="CH124" s="32"/>
      <c r="CI124" s="32">
        <f t="shared" si="84"/>
        <v>0</v>
      </c>
      <c r="CJ124" s="32">
        <f t="shared" si="85"/>
        <v>0</v>
      </c>
      <c r="CK124" s="32">
        <f t="shared" si="86"/>
        <v>0</v>
      </c>
      <c r="CL124" s="32">
        <f t="shared" si="87"/>
        <v>0</v>
      </c>
      <c r="CM124" s="32">
        <f t="shared" si="88"/>
        <v>0</v>
      </c>
      <c r="CN124" s="32">
        <f t="shared" si="89"/>
        <v>0</v>
      </c>
    </row>
    <row r="125" spans="1:92" ht="16.350000000000001" customHeight="1" x14ac:dyDescent="0.2">
      <c r="A125" s="3751" t="s">
        <v>158</v>
      </c>
      <c r="B125" s="3751"/>
      <c r="C125" s="3751"/>
      <c r="D125" s="2396">
        <f t="shared" si="73"/>
        <v>0</v>
      </c>
      <c r="E125" s="2264">
        <f t="shared" si="91"/>
        <v>0</v>
      </c>
      <c r="F125" s="2266">
        <f t="shared" si="91"/>
        <v>0</v>
      </c>
      <c r="G125" s="2397"/>
      <c r="H125" s="2398"/>
      <c r="I125" s="2397"/>
      <c r="J125" s="2399"/>
      <c r="K125" s="2397"/>
      <c r="L125" s="2398"/>
      <c r="M125" s="2397"/>
      <c r="N125" s="2398"/>
      <c r="O125" s="2400"/>
      <c r="P125" s="2398"/>
      <c r="Q125" s="2400"/>
      <c r="R125" s="2398"/>
      <c r="S125" s="2400"/>
      <c r="T125" s="2398"/>
      <c r="U125" s="2400"/>
      <c r="V125" s="2398"/>
      <c r="W125" s="2400"/>
      <c r="X125" s="2398"/>
      <c r="Y125" s="2230"/>
      <c r="Z125" s="2231"/>
      <c r="AA125" s="2230"/>
      <c r="AB125" s="2231"/>
      <c r="AC125" s="2230"/>
      <c r="AD125" s="2231"/>
      <c r="AE125" s="2230"/>
      <c r="AF125" s="2231"/>
      <c r="AG125" s="2230"/>
      <c r="AH125" s="2231"/>
      <c r="AI125" s="2230"/>
      <c r="AJ125" s="2231"/>
      <c r="AK125" s="2230"/>
      <c r="AL125" s="2231"/>
      <c r="AM125" s="2230"/>
      <c r="AN125" s="2232"/>
      <c r="AO125" s="2401"/>
      <c r="AP125" s="2268"/>
      <c r="AQ125" s="2234"/>
      <c r="AR125" s="2234"/>
      <c r="AS125" s="2234"/>
      <c r="AT125" s="2268"/>
      <c r="AU125" s="2268"/>
      <c r="AV125" s="2268"/>
      <c r="AW125" s="671" t="str">
        <f t="shared" si="72"/>
        <v/>
      </c>
      <c r="BU125" s="3"/>
      <c r="BV125" s="3"/>
      <c r="BW125" s="4"/>
      <c r="CA125" s="31"/>
      <c r="CB125" s="31" t="str">
        <f t="shared" si="77"/>
        <v/>
      </c>
      <c r="CC125" s="31" t="str">
        <f t="shared" si="78"/>
        <v/>
      </c>
      <c r="CD125" s="31" t="str">
        <f t="shared" si="79"/>
        <v/>
      </c>
      <c r="CE125" s="31" t="str">
        <f t="shared" si="80"/>
        <v/>
      </c>
      <c r="CF125" s="31" t="str">
        <f t="shared" si="81"/>
        <v/>
      </c>
      <c r="CG125" s="31" t="str">
        <f t="shared" si="82"/>
        <v/>
      </c>
      <c r="CH125" s="32"/>
      <c r="CI125" s="32">
        <f t="shared" si="84"/>
        <v>0</v>
      </c>
      <c r="CJ125" s="32">
        <f t="shared" si="85"/>
        <v>0</v>
      </c>
      <c r="CK125" s="32">
        <f t="shared" si="86"/>
        <v>0</v>
      </c>
      <c r="CL125" s="32">
        <f t="shared" si="87"/>
        <v>0</v>
      </c>
      <c r="CM125" s="32">
        <f t="shared" si="88"/>
        <v>0</v>
      </c>
      <c r="CN125" s="32">
        <f t="shared" si="89"/>
        <v>0</v>
      </c>
    </row>
    <row r="126" spans="1:92" ht="16.350000000000001" customHeight="1" x14ac:dyDescent="0.2">
      <c r="A126" s="3748" t="s">
        <v>159</v>
      </c>
      <c r="B126" s="3748"/>
      <c r="C126" s="3748"/>
      <c r="D126" s="2396">
        <f t="shared" si="73"/>
        <v>0</v>
      </c>
      <c r="E126" s="2264">
        <f t="shared" si="91"/>
        <v>0</v>
      </c>
      <c r="F126" s="2266">
        <f t="shared" si="91"/>
        <v>0</v>
      </c>
      <c r="G126" s="2397"/>
      <c r="H126" s="2398"/>
      <c r="I126" s="2397"/>
      <c r="J126" s="2399"/>
      <c r="K126" s="2397"/>
      <c r="L126" s="2398"/>
      <c r="M126" s="2397"/>
      <c r="N126" s="2398"/>
      <c r="O126" s="2400"/>
      <c r="P126" s="2398"/>
      <c r="Q126" s="2400"/>
      <c r="R126" s="2398"/>
      <c r="S126" s="2400"/>
      <c r="T126" s="2398"/>
      <c r="U126" s="2400"/>
      <c r="V126" s="2398"/>
      <c r="W126" s="2400"/>
      <c r="X126" s="2398"/>
      <c r="Y126" s="2230"/>
      <c r="Z126" s="2231"/>
      <c r="AA126" s="2230"/>
      <c r="AB126" s="2231"/>
      <c r="AC126" s="2230"/>
      <c r="AD126" s="2231"/>
      <c r="AE126" s="2230"/>
      <c r="AF126" s="2231"/>
      <c r="AG126" s="2230"/>
      <c r="AH126" s="2231"/>
      <c r="AI126" s="2230"/>
      <c r="AJ126" s="2231"/>
      <c r="AK126" s="2230"/>
      <c r="AL126" s="2231"/>
      <c r="AM126" s="2230"/>
      <c r="AN126" s="2232"/>
      <c r="AO126" s="2401"/>
      <c r="AP126" s="2268"/>
      <c r="AQ126" s="2234"/>
      <c r="AR126" s="2234"/>
      <c r="AS126" s="2234"/>
      <c r="AT126" s="2268"/>
      <c r="AU126" s="2268"/>
      <c r="AV126" s="2268"/>
      <c r="AW126" s="671" t="str">
        <f t="shared" si="72"/>
        <v/>
      </c>
      <c r="BU126" s="3"/>
      <c r="BV126" s="3"/>
      <c r="BW126" s="4"/>
      <c r="CA126" s="31"/>
      <c r="CB126" s="31" t="str">
        <f t="shared" si="77"/>
        <v/>
      </c>
      <c r="CC126" s="31" t="str">
        <f t="shared" si="78"/>
        <v/>
      </c>
      <c r="CD126" s="31" t="str">
        <f t="shared" si="79"/>
        <v/>
      </c>
      <c r="CE126" s="31" t="str">
        <f t="shared" si="80"/>
        <v/>
      </c>
      <c r="CF126" s="31" t="str">
        <f t="shared" si="81"/>
        <v/>
      </c>
      <c r="CG126" s="31" t="str">
        <f t="shared" si="82"/>
        <v/>
      </c>
      <c r="CH126" s="32"/>
      <c r="CI126" s="32">
        <f t="shared" si="84"/>
        <v>0</v>
      </c>
      <c r="CJ126" s="32">
        <f t="shared" si="85"/>
        <v>0</v>
      </c>
      <c r="CK126" s="32">
        <f t="shared" si="86"/>
        <v>0</v>
      </c>
      <c r="CL126" s="32">
        <f t="shared" si="87"/>
        <v>0</v>
      </c>
      <c r="CM126" s="32">
        <f t="shared" si="88"/>
        <v>0</v>
      </c>
      <c r="CN126" s="32">
        <f t="shared" si="89"/>
        <v>0</v>
      </c>
    </row>
    <row r="127" spans="1:92" ht="16.350000000000001" customHeight="1" x14ac:dyDescent="0.2">
      <c r="A127" s="3748" t="s">
        <v>160</v>
      </c>
      <c r="B127" s="3748"/>
      <c r="C127" s="3748"/>
      <c r="D127" s="2396">
        <f t="shared" si="73"/>
        <v>0</v>
      </c>
      <c r="E127" s="2264">
        <f>SUM(Y127+AA127+AC127+AE127+AG127+AI127+AK127+AM127)</f>
        <v>0</v>
      </c>
      <c r="F127" s="2266">
        <f t="shared" si="91"/>
        <v>0</v>
      </c>
      <c r="G127" s="2397"/>
      <c r="H127" s="2398"/>
      <c r="I127" s="2397"/>
      <c r="J127" s="2399"/>
      <c r="K127" s="2397"/>
      <c r="L127" s="2398"/>
      <c r="M127" s="2397"/>
      <c r="N127" s="2398"/>
      <c r="O127" s="2400"/>
      <c r="P127" s="2398"/>
      <c r="Q127" s="2400"/>
      <c r="R127" s="2398"/>
      <c r="S127" s="2400"/>
      <c r="T127" s="2398"/>
      <c r="U127" s="2400"/>
      <c r="V127" s="2398"/>
      <c r="W127" s="2400"/>
      <c r="X127" s="2398"/>
      <c r="Y127" s="2230"/>
      <c r="Z127" s="2231"/>
      <c r="AA127" s="2230"/>
      <c r="AB127" s="2231"/>
      <c r="AC127" s="2230"/>
      <c r="AD127" s="2231"/>
      <c r="AE127" s="2230"/>
      <c r="AF127" s="2231"/>
      <c r="AG127" s="2230"/>
      <c r="AH127" s="2231"/>
      <c r="AI127" s="2230"/>
      <c r="AJ127" s="2231"/>
      <c r="AK127" s="2230"/>
      <c r="AL127" s="2231"/>
      <c r="AM127" s="2230"/>
      <c r="AN127" s="2232"/>
      <c r="AO127" s="2401"/>
      <c r="AP127" s="2268"/>
      <c r="AQ127" s="2234"/>
      <c r="AR127" s="2234"/>
      <c r="AS127" s="2234"/>
      <c r="AT127" s="2268"/>
      <c r="AU127" s="2268"/>
      <c r="AV127" s="2268"/>
      <c r="AW127" s="671" t="str">
        <f t="shared" si="72"/>
        <v/>
      </c>
      <c r="BU127" s="3"/>
      <c r="BV127" s="3"/>
      <c r="BW127" s="4"/>
      <c r="CA127" s="31"/>
      <c r="CB127" s="31" t="str">
        <f t="shared" si="77"/>
        <v/>
      </c>
      <c r="CC127" s="31" t="str">
        <f t="shared" si="78"/>
        <v/>
      </c>
      <c r="CD127" s="31" t="str">
        <f t="shared" si="79"/>
        <v/>
      </c>
      <c r="CE127" s="31" t="str">
        <f t="shared" si="80"/>
        <v/>
      </c>
      <c r="CF127" s="31" t="str">
        <f t="shared" si="81"/>
        <v/>
      </c>
      <c r="CG127" s="31" t="str">
        <f t="shared" si="82"/>
        <v/>
      </c>
      <c r="CH127" s="32"/>
      <c r="CI127" s="32">
        <f t="shared" si="84"/>
        <v>0</v>
      </c>
      <c r="CJ127" s="32">
        <f t="shared" si="85"/>
        <v>0</v>
      </c>
      <c r="CK127" s="32">
        <f t="shared" si="86"/>
        <v>0</v>
      </c>
      <c r="CL127" s="32">
        <f t="shared" si="87"/>
        <v>0</v>
      </c>
      <c r="CM127" s="32">
        <f t="shared" si="88"/>
        <v>0</v>
      </c>
      <c r="CN127" s="32">
        <f t="shared" si="89"/>
        <v>0</v>
      </c>
    </row>
    <row r="128" spans="1:92" ht="16.350000000000001" customHeight="1" x14ac:dyDescent="0.2">
      <c r="A128" s="3749" t="s">
        <v>161</v>
      </c>
      <c r="B128" s="3084"/>
      <c r="C128" s="3750"/>
      <c r="D128" s="2396">
        <f t="shared" si="73"/>
        <v>6</v>
      </c>
      <c r="E128" s="2264">
        <f t="shared" si="91"/>
        <v>1</v>
      </c>
      <c r="F128" s="2266">
        <f t="shared" si="91"/>
        <v>5</v>
      </c>
      <c r="G128" s="2397"/>
      <c r="H128" s="2398"/>
      <c r="I128" s="2397"/>
      <c r="J128" s="2399"/>
      <c r="K128" s="2397"/>
      <c r="L128" s="2398"/>
      <c r="M128" s="2397"/>
      <c r="N128" s="2398"/>
      <c r="O128" s="2400"/>
      <c r="P128" s="2398"/>
      <c r="Q128" s="2400"/>
      <c r="R128" s="2398"/>
      <c r="S128" s="2400"/>
      <c r="T128" s="2398"/>
      <c r="U128" s="2400"/>
      <c r="V128" s="2398"/>
      <c r="W128" s="2400"/>
      <c r="X128" s="2398"/>
      <c r="Y128" s="2230">
        <v>0</v>
      </c>
      <c r="Z128" s="2231">
        <v>0</v>
      </c>
      <c r="AA128" s="2230">
        <v>0</v>
      </c>
      <c r="AB128" s="2231">
        <v>0</v>
      </c>
      <c r="AC128" s="2230">
        <v>0</v>
      </c>
      <c r="AD128" s="2231">
        <v>0</v>
      </c>
      <c r="AE128" s="2230">
        <v>0</v>
      </c>
      <c r="AF128" s="2231">
        <v>0</v>
      </c>
      <c r="AG128" s="2230">
        <v>0</v>
      </c>
      <c r="AH128" s="2231">
        <v>3</v>
      </c>
      <c r="AI128" s="2230">
        <v>0</v>
      </c>
      <c r="AJ128" s="2231">
        <v>0</v>
      </c>
      <c r="AK128" s="2230">
        <v>0</v>
      </c>
      <c r="AL128" s="2231">
        <v>2</v>
      </c>
      <c r="AM128" s="2230">
        <v>1</v>
      </c>
      <c r="AN128" s="2232">
        <v>0</v>
      </c>
      <c r="AO128" s="2401"/>
      <c r="AP128" s="2268">
        <v>0</v>
      </c>
      <c r="AQ128" s="2234">
        <v>6</v>
      </c>
      <c r="AR128" s="2407">
        <v>0</v>
      </c>
      <c r="AS128" s="2234"/>
      <c r="AT128" s="2268">
        <v>0</v>
      </c>
      <c r="AU128" s="2268">
        <v>0</v>
      </c>
      <c r="AV128" s="2268">
        <v>0</v>
      </c>
      <c r="AW128" s="671" t="str">
        <f t="shared" si="72"/>
        <v/>
      </c>
      <c r="BU128" s="3"/>
      <c r="BV128" s="3"/>
      <c r="BW128" s="4"/>
      <c r="CA128" s="31"/>
      <c r="CB128" s="31" t="str">
        <f t="shared" si="77"/>
        <v/>
      </c>
      <c r="CC128" s="31" t="str">
        <f t="shared" si="78"/>
        <v/>
      </c>
      <c r="CD128" s="31" t="str">
        <f t="shared" si="79"/>
        <v/>
      </c>
      <c r="CE128" s="31" t="str">
        <f t="shared" si="80"/>
        <v/>
      </c>
      <c r="CF128" s="31" t="str">
        <f t="shared" si="81"/>
        <v/>
      </c>
      <c r="CG128" s="31" t="str">
        <f t="shared" si="82"/>
        <v/>
      </c>
      <c r="CH128" s="32"/>
      <c r="CI128" s="32">
        <f t="shared" si="84"/>
        <v>0</v>
      </c>
      <c r="CJ128" s="32">
        <f t="shared" si="85"/>
        <v>0</v>
      </c>
      <c r="CK128" s="32">
        <f t="shared" si="86"/>
        <v>0</v>
      </c>
      <c r="CL128" s="32">
        <f t="shared" si="87"/>
        <v>0</v>
      </c>
      <c r="CM128" s="32">
        <f t="shared" si="88"/>
        <v>0</v>
      </c>
      <c r="CN128" s="32">
        <f t="shared" si="89"/>
        <v>0</v>
      </c>
    </row>
    <row r="129" spans="1:92" ht="16.350000000000001" customHeight="1" x14ac:dyDescent="0.2">
      <c r="A129" s="3740" t="s">
        <v>162</v>
      </c>
      <c r="B129" s="3741"/>
      <c r="C129" s="3742"/>
      <c r="D129" s="2396">
        <f t="shared" si="73"/>
        <v>0</v>
      </c>
      <c r="E129" s="2264">
        <f t="shared" si="91"/>
        <v>0</v>
      </c>
      <c r="F129" s="2266">
        <f t="shared" si="91"/>
        <v>0</v>
      </c>
      <c r="G129" s="2397"/>
      <c r="H129" s="2398"/>
      <c r="I129" s="2397"/>
      <c r="J129" s="2399"/>
      <c r="K129" s="2397"/>
      <c r="L129" s="2398"/>
      <c r="M129" s="2397"/>
      <c r="N129" s="2398"/>
      <c r="O129" s="2400"/>
      <c r="P129" s="2398"/>
      <c r="Q129" s="2400"/>
      <c r="R129" s="2398"/>
      <c r="S129" s="2400"/>
      <c r="T129" s="2398"/>
      <c r="U129" s="2400"/>
      <c r="V129" s="2398"/>
      <c r="W129" s="2400"/>
      <c r="X129" s="2398"/>
      <c r="Y129" s="2230"/>
      <c r="Z129" s="2231"/>
      <c r="AA129" s="2230"/>
      <c r="AB129" s="2231"/>
      <c r="AC129" s="2230"/>
      <c r="AD129" s="2231"/>
      <c r="AE129" s="2230"/>
      <c r="AF129" s="2231"/>
      <c r="AG129" s="2230"/>
      <c r="AH129" s="2231"/>
      <c r="AI129" s="2230"/>
      <c r="AJ129" s="2231"/>
      <c r="AK129" s="2230"/>
      <c r="AL129" s="2231"/>
      <c r="AM129" s="2230"/>
      <c r="AN129" s="2232"/>
      <c r="AO129" s="2401"/>
      <c r="AP129" s="2268"/>
      <c r="AQ129" s="2234"/>
      <c r="AR129" s="2407"/>
      <c r="AS129" s="2234"/>
      <c r="AT129" s="2268"/>
      <c r="AU129" s="2268"/>
      <c r="AV129" s="2268"/>
      <c r="AW129" s="671" t="str">
        <f t="shared" si="72"/>
        <v/>
      </c>
      <c r="BU129" s="3"/>
      <c r="BV129" s="3"/>
      <c r="BW129" s="4"/>
      <c r="CA129" s="31"/>
      <c r="CB129" s="31" t="str">
        <f t="shared" si="77"/>
        <v/>
      </c>
      <c r="CC129" s="31" t="str">
        <f t="shared" si="78"/>
        <v/>
      </c>
      <c r="CD129" s="31" t="str">
        <f t="shared" si="79"/>
        <v/>
      </c>
      <c r="CE129" s="31" t="str">
        <f t="shared" si="80"/>
        <v/>
      </c>
      <c r="CF129" s="31" t="str">
        <f t="shared" si="81"/>
        <v/>
      </c>
      <c r="CG129" s="31" t="str">
        <f t="shared" si="82"/>
        <v/>
      </c>
      <c r="CH129" s="32"/>
      <c r="CI129" s="32">
        <f t="shared" si="84"/>
        <v>0</v>
      </c>
      <c r="CJ129" s="32">
        <f t="shared" si="85"/>
        <v>0</v>
      </c>
      <c r="CK129" s="32">
        <f t="shared" si="86"/>
        <v>0</v>
      </c>
      <c r="CL129" s="32">
        <f t="shared" si="87"/>
        <v>0</v>
      </c>
      <c r="CM129" s="32">
        <f t="shared" si="88"/>
        <v>0</v>
      </c>
      <c r="CN129" s="32">
        <f t="shared" si="89"/>
        <v>0</v>
      </c>
    </row>
    <row r="130" spans="1:92" ht="16.350000000000001" customHeight="1" x14ac:dyDescent="0.2">
      <c r="A130" s="3740" t="s">
        <v>163</v>
      </c>
      <c r="B130" s="3741"/>
      <c r="C130" s="3742"/>
      <c r="D130" s="2396">
        <f t="shared" si="73"/>
        <v>0</v>
      </c>
      <c r="E130" s="2264">
        <f t="shared" si="74"/>
        <v>0</v>
      </c>
      <c r="F130" s="2266">
        <f t="shared" si="75"/>
        <v>0</v>
      </c>
      <c r="G130" s="2404"/>
      <c r="H130" s="2406"/>
      <c r="I130" s="2404"/>
      <c r="J130" s="2408"/>
      <c r="K130" s="2404"/>
      <c r="L130" s="2406"/>
      <c r="M130" s="2404"/>
      <c r="N130" s="2406"/>
      <c r="O130" s="2409"/>
      <c r="P130" s="2231"/>
      <c r="Q130" s="2230"/>
      <c r="R130" s="2231"/>
      <c r="S130" s="2230"/>
      <c r="T130" s="2406"/>
      <c r="U130" s="2409"/>
      <c r="V130" s="2231"/>
      <c r="W130" s="2230"/>
      <c r="X130" s="2231"/>
      <c r="Y130" s="2230"/>
      <c r="Z130" s="2231"/>
      <c r="AA130" s="2230"/>
      <c r="AB130" s="2231"/>
      <c r="AC130" s="2230"/>
      <c r="AD130" s="2231"/>
      <c r="AE130" s="2230"/>
      <c r="AF130" s="2231"/>
      <c r="AG130" s="2230"/>
      <c r="AH130" s="2231"/>
      <c r="AI130" s="2230"/>
      <c r="AJ130" s="2231"/>
      <c r="AK130" s="2230"/>
      <c r="AL130" s="2231"/>
      <c r="AM130" s="2230"/>
      <c r="AN130" s="2232"/>
      <c r="AO130" s="2268"/>
      <c r="AP130" s="2410"/>
      <c r="AQ130" s="2407"/>
      <c r="AR130" s="2407"/>
      <c r="AS130" s="2234"/>
      <c r="AT130" s="2268"/>
      <c r="AU130" s="2268"/>
      <c r="AV130" s="2268"/>
      <c r="AW130" s="671" t="str">
        <f t="shared" si="72"/>
        <v/>
      </c>
      <c r="BU130" s="3"/>
      <c r="BV130" s="3"/>
      <c r="BW130" s="4"/>
      <c r="CA130" s="31" t="str">
        <f t="shared" si="76"/>
        <v/>
      </c>
      <c r="CB130" s="31" t="str">
        <f t="shared" si="77"/>
        <v/>
      </c>
      <c r="CC130" s="31" t="str">
        <f t="shared" si="78"/>
        <v/>
      </c>
      <c r="CD130" s="31" t="str">
        <f t="shared" si="79"/>
        <v/>
      </c>
      <c r="CE130" s="31" t="str">
        <f t="shared" si="80"/>
        <v/>
      </c>
      <c r="CF130" s="31" t="str">
        <f t="shared" si="81"/>
        <v/>
      </c>
      <c r="CG130" s="31" t="str">
        <f t="shared" si="82"/>
        <v/>
      </c>
      <c r="CH130" s="32">
        <f t="shared" si="83"/>
        <v>0</v>
      </c>
      <c r="CI130" s="32">
        <f t="shared" si="84"/>
        <v>0</v>
      </c>
      <c r="CJ130" s="32">
        <f t="shared" si="85"/>
        <v>0</v>
      </c>
      <c r="CK130" s="32">
        <f t="shared" si="86"/>
        <v>0</v>
      </c>
      <c r="CL130" s="32">
        <f t="shared" si="87"/>
        <v>0</v>
      </c>
      <c r="CM130" s="32">
        <f t="shared" si="88"/>
        <v>0</v>
      </c>
      <c r="CN130" s="32">
        <f t="shared" si="89"/>
        <v>0</v>
      </c>
    </row>
    <row r="131" spans="1:92" ht="16.350000000000001" customHeight="1" x14ac:dyDescent="0.2">
      <c r="A131" s="3740" t="s">
        <v>164</v>
      </c>
      <c r="B131" s="3741"/>
      <c r="C131" s="3742"/>
      <c r="D131" s="2396">
        <f t="shared" si="73"/>
        <v>0</v>
      </c>
      <c r="E131" s="2264">
        <f t="shared" si="74"/>
        <v>0</v>
      </c>
      <c r="F131" s="2266">
        <f t="shared" si="75"/>
        <v>0</v>
      </c>
      <c r="G131" s="2404"/>
      <c r="H131" s="2406"/>
      <c r="I131" s="2404"/>
      <c r="J131" s="2408"/>
      <c r="K131" s="2404"/>
      <c r="L131" s="2406"/>
      <c r="M131" s="2404"/>
      <c r="N131" s="2406"/>
      <c r="O131" s="2409"/>
      <c r="P131" s="2231"/>
      <c r="Q131" s="2230"/>
      <c r="R131" s="2231"/>
      <c r="S131" s="2230"/>
      <c r="T131" s="2406"/>
      <c r="U131" s="2409"/>
      <c r="V131" s="2231"/>
      <c r="W131" s="2230"/>
      <c r="X131" s="2231"/>
      <c r="Y131" s="2230"/>
      <c r="Z131" s="2231"/>
      <c r="AA131" s="2230"/>
      <c r="AB131" s="2231"/>
      <c r="AC131" s="2230"/>
      <c r="AD131" s="2231"/>
      <c r="AE131" s="2230"/>
      <c r="AF131" s="2231"/>
      <c r="AG131" s="2230"/>
      <c r="AH131" s="2231"/>
      <c r="AI131" s="2230"/>
      <c r="AJ131" s="2231"/>
      <c r="AK131" s="2230"/>
      <c r="AL131" s="2231"/>
      <c r="AM131" s="2230"/>
      <c r="AN131" s="2232"/>
      <c r="AO131" s="2268"/>
      <c r="AP131" s="2410"/>
      <c r="AQ131" s="2407"/>
      <c r="AR131" s="2407"/>
      <c r="AS131" s="2234"/>
      <c r="AT131" s="2268"/>
      <c r="AU131" s="2268"/>
      <c r="AV131" s="2268"/>
      <c r="AW131" s="671" t="str">
        <f t="shared" si="72"/>
        <v/>
      </c>
      <c r="BU131" s="3"/>
      <c r="BV131" s="3"/>
      <c r="BW131" s="4"/>
      <c r="CA131" s="31" t="str">
        <f t="shared" si="76"/>
        <v/>
      </c>
      <c r="CB131" s="31" t="str">
        <f t="shared" si="77"/>
        <v/>
      </c>
      <c r="CC131" s="31" t="str">
        <f t="shared" si="78"/>
        <v/>
      </c>
      <c r="CD131" s="31" t="str">
        <f t="shared" si="79"/>
        <v/>
      </c>
      <c r="CE131" s="31" t="str">
        <f t="shared" si="80"/>
        <v/>
      </c>
      <c r="CF131" s="31" t="str">
        <f t="shared" si="81"/>
        <v/>
      </c>
      <c r="CG131" s="31" t="str">
        <f t="shared" si="82"/>
        <v/>
      </c>
      <c r="CH131" s="32">
        <f t="shared" si="83"/>
        <v>0</v>
      </c>
      <c r="CI131" s="32">
        <f t="shared" si="84"/>
        <v>0</v>
      </c>
      <c r="CJ131" s="32">
        <f t="shared" si="85"/>
        <v>0</v>
      </c>
      <c r="CK131" s="32">
        <f t="shared" si="86"/>
        <v>0</v>
      </c>
      <c r="CL131" s="32">
        <f t="shared" si="87"/>
        <v>0</v>
      </c>
      <c r="CM131" s="32">
        <f t="shared" si="88"/>
        <v>0</v>
      </c>
      <c r="CN131" s="32">
        <f t="shared" si="89"/>
        <v>0</v>
      </c>
    </row>
    <row r="132" spans="1:92" ht="16.350000000000001" customHeight="1" x14ac:dyDescent="0.2">
      <c r="A132" s="3740" t="s">
        <v>165</v>
      </c>
      <c r="B132" s="3741"/>
      <c r="C132" s="3742"/>
      <c r="D132" s="2396">
        <f t="shared" si="73"/>
        <v>0</v>
      </c>
      <c r="E132" s="2264">
        <f t="shared" si="74"/>
        <v>0</v>
      </c>
      <c r="F132" s="2266">
        <f t="shared" si="75"/>
        <v>0</v>
      </c>
      <c r="G132" s="2404"/>
      <c r="H132" s="2406"/>
      <c r="I132" s="2404"/>
      <c r="J132" s="2408"/>
      <c r="K132" s="2404"/>
      <c r="L132" s="2406"/>
      <c r="M132" s="2404"/>
      <c r="N132" s="2406"/>
      <c r="O132" s="2409"/>
      <c r="P132" s="2231"/>
      <c r="Q132" s="2230"/>
      <c r="R132" s="2231"/>
      <c r="S132" s="2230"/>
      <c r="T132" s="2406"/>
      <c r="U132" s="2409"/>
      <c r="V132" s="2231"/>
      <c r="W132" s="2230"/>
      <c r="X132" s="2231"/>
      <c r="Y132" s="2230"/>
      <c r="Z132" s="2231"/>
      <c r="AA132" s="2230"/>
      <c r="AB132" s="2231"/>
      <c r="AC132" s="2230"/>
      <c r="AD132" s="2231"/>
      <c r="AE132" s="2230"/>
      <c r="AF132" s="2231"/>
      <c r="AG132" s="2230"/>
      <c r="AH132" s="2231"/>
      <c r="AI132" s="2230"/>
      <c r="AJ132" s="2231"/>
      <c r="AK132" s="2230"/>
      <c r="AL132" s="2231"/>
      <c r="AM132" s="2230"/>
      <c r="AN132" s="2232"/>
      <c r="AO132" s="2268"/>
      <c r="AP132" s="2410"/>
      <c r="AQ132" s="2407"/>
      <c r="AR132" s="2407"/>
      <c r="AS132" s="2234"/>
      <c r="AT132" s="2268"/>
      <c r="AU132" s="2268"/>
      <c r="AV132" s="2268"/>
      <c r="AW132" s="671" t="str">
        <f t="shared" si="72"/>
        <v/>
      </c>
      <c r="BU132" s="3"/>
      <c r="BV132" s="3"/>
      <c r="BW132" s="4"/>
      <c r="CA132" s="31" t="str">
        <f t="shared" si="76"/>
        <v/>
      </c>
      <c r="CB132" s="31" t="str">
        <f t="shared" si="77"/>
        <v/>
      </c>
      <c r="CC132" s="31" t="str">
        <f t="shared" si="78"/>
        <v/>
      </c>
      <c r="CD132" s="31" t="str">
        <f t="shared" si="79"/>
        <v/>
      </c>
      <c r="CE132" s="31" t="str">
        <f t="shared" si="80"/>
        <v/>
      </c>
      <c r="CF132" s="31" t="str">
        <f t="shared" si="81"/>
        <v/>
      </c>
      <c r="CG132" s="31" t="str">
        <f t="shared" si="82"/>
        <v/>
      </c>
      <c r="CH132" s="32">
        <f t="shared" si="83"/>
        <v>0</v>
      </c>
      <c r="CI132" s="32">
        <f t="shared" si="84"/>
        <v>0</v>
      </c>
      <c r="CJ132" s="32">
        <f t="shared" si="85"/>
        <v>0</v>
      </c>
      <c r="CK132" s="32">
        <f t="shared" si="86"/>
        <v>0</v>
      </c>
      <c r="CL132" s="32">
        <f t="shared" si="87"/>
        <v>0</v>
      </c>
      <c r="CM132" s="32">
        <f t="shared" si="88"/>
        <v>0</v>
      </c>
      <c r="CN132" s="32">
        <f t="shared" si="89"/>
        <v>0</v>
      </c>
    </row>
    <row r="133" spans="1:92" ht="16.350000000000001" customHeight="1" x14ac:dyDescent="0.2">
      <c r="A133" s="3740" t="s">
        <v>166</v>
      </c>
      <c r="B133" s="3741"/>
      <c r="C133" s="3742"/>
      <c r="D133" s="2396">
        <f t="shared" si="73"/>
        <v>0</v>
      </c>
      <c r="E133" s="2264">
        <f t="shared" si="74"/>
        <v>0</v>
      </c>
      <c r="F133" s="2266">
        <f t="shared" si="75"/>
        <v>0</v>
      </c>
      <c r="G133" s="2404"/>
      <c r="H133" s="2406"/>
      <c r="I133" s="2404"/>
      <c r="J133" s="2408"/>
      <c r="K133" s="2404"/>
      <c r="L133" s="2406"/>
      <c r="M133" s="2404"/>
      <c r="N133" s="2406"/>
      <c r="O133" s="2409"/>
      <c r="P133" s="2231"/>
      <c r="Q133" s="2230"/>
      <c r="R133" s="2231"/>
      <c r="S133" s="2230"/>
      <c r="T133" s="2406"/>
      <c r="U133" s="2409"/>
      <c r="V133" s="2231"/>
      <c r="W133" s="2230"/>
      <c r="X133" s="2231"/>
      <c r="Y133" s="2230"/>
      <c r="Z133" s="2231"/>
      <c r="AA133" s="2230"/>
      <c r="AB133" s="2231"/>
      <c r="AC133" s="2230"/>
      <c r="AD133" s="2231"/>
      <c r="AE133" s="2230"/>
      <c r="AF133" s="2231"/>
      <c r="AG133" s="2230"/>
      <c r="AH133" s="2231"/>
      <c r="AI133" s="2230"/>
      <c r="AJ133" s="2231"/>
      <c r="AK133" s="2230"/>
      <c r="AL133" s="2231"/>
      <c r="AM133" s="2230"/>
      <c r="AN133" s="2232"/>
      <c r="AO133" s="2268"/>
      <c r="AP133" s="2410"/>
      <c r="AQ133" s="2407"/>
      <c r="AR133" s="2407"/>
      <c r="AS133" s="2234"/>
      <c r="AT133" s="2268"/>
      <c r="AU133" s="2268"/>
      <c r="AV133" s="2268"/>
      <c r="AW133" s="671" t="str">
        <f t="shared" si="72"/>
        <v/>
      </c>
      <c r="BU133" s="3"/>
      <c r="BV133" s="3"/>
      <c r="BW133" s="4"/>
      <c r="CA133" s="31" t="str">
        <f t="shared" si="76"/>
        <v/>
      </c>
      <c r="CB133" s="31" t="str">
        <f t="shared" si="77"/>
        <v/>
      </c>
      <c r="CC133" s="31" t="str">
        <f t="shared" si="78"/>
        <v/>
      </c>
      <c r="CD133" s="31" t="str">
        <f t="shared" si="79"/>
        <v/>
      </c>
      <c r="CE133" s="31" t="str">
        <f t="shared" si="80"/>
        <v/>
      </c>
      <c r="CF133" s="31" t="str">
        <f t="shared" si="81"/>
        <v/>
      </c>
      <c r="CG133" s="31" t="str">
        <f t="shared" si="82"/>
        <v/>
      </c>
      <c r="CH133" s="32">
        <f t="shared" si="83"/>
        <v>0</v>
      </c>
      <c r="CI133" s="32">
        <f t="shared" si="84"/>
        <v>0</v>
      </c>
      <c r="CJ133" s="32">
        <f t="shared" si="85"/>
        <v>0</v>
      </c>
      <c r="CK133" s="32">
        <f t="shared" si="86"/>
        <v>0</v>
      </c>
      <c r="CL133" s="32">
        <f t="shared" si="87"/>
        <v>0</v>
      </c>
      <c r="CM133" s="32">
        <f t="shared" si="88"/>
        <v>0</v>
      </c>
      <c r="CN133" s="32">
        <f t="shared" si="89"/>
        <v>0</v>
      </c>
    </row>
    <row r="134" spans="1:92" ht="16.350000000000001" customHeight="1" x14ac:dyDescent="0.2">
      <c r="A134" s="3740" t="s">
        <v>167</v>
      </c>
      <c r="B134" s="3741"/>
      <c r="C134" s="3742"/>
      <c r="D134" s="2396">
        <f t="shared" si="73"/>
        <v>0</v>
      </c>
      <c r="E134" s="2264">
        <f t="shared" si="74"/>
        <v>0</v>
      </c>
      <c r="F134" s="2266">
        <f t="shared" si="75"/>
        <v>0</v>
      </c>
      <c r="G134" s="2404"/>
      <c r="H134" s="2406"/>
      <c r="I134" s="2404"/>
      <c r="J134" s="2408"/>
      <c r="K134" s="2404"/>
      <c r="L134" s="2406"/>
      <c r="M134" s="2404"/>
      <c r="N134" s="2406"/>
      <c r="O134" s="2409"/>
      <c r="P134" s="2231"/>
      <c r="Q134" s="2230"/>
      <c r="R134" s="2231"/>
      <c r="S134" s="2230"/>
      <c r="T134" s="2406"/>
      <c r="U134" s="2409"/>
      <c r="V134" s="2231"/>
      <c r="W134" s="2230"/>
      <c r="X134" s="2231"/>
      <c r="Y134" s="2230"/>
      <c r="Z134" s="2231"/>
      <c r="AA134" s="2230"/>
      <c r="AB134" s="2231"/>
      <c r="AC134" s="2230"/>
      <c r="AD134" s="2231"/>
      <c r="AE134" s="2230"/>
      <c r="AF134" s="2231"/>
      <c r="AG134" s="2230"/>
      <c r="AH134" s="2231"/>
      <c r="AI134" s="2230"/>
      <c r="AJ134" s="2231"/>
      <c r="AK134" s="2230"/>
      <c r="AL134" s="2231"/>
      <c r="AM134" s="2230"/>
      <c r="AN134" s="2232"/>
      <c r="AO134" s="2268"/>
      <c r="AP134" s="2410"/>
      <c r="AQ134" s="2407"/>
      <c r="AR134" s="2407"/>
      <c r="AS134" s="2234"/>
      <c r="AT134" s="2268"/>
      <c r="AU134" s="2268"/>
      <c r="AV134" s="2268"/>
      <c r="AW134" s="671" t="str">
        <f t="shared" si="72"/>
        <v/>
      </c>
      <c r="BU134" s="3"/>
      <c r="BV134" s="3"/>
      <c r="BW134" s="4"/>
      <c r="CA134" s="31" t="str">
        <f t="shared" si="76"/>
        <v/>
      </c>
      <c r="CB134" s="31" t="str">
        <f t="shared" si="77"/>
        <v/>
      </c>
      <c r="CC134" s="31" t="str">
        <f t="shared" si="78"/>
        <v/>
      </c>
      <c r="CD134" s="31" t="str">
        <f t="shared" si="79"/>
        <v/>
      </c>
      <c r="CE134" s="31" t="str">
        <f t="shared" si="80"/>
        <v/>
      </c>
      <c r="CF134" s="31" t="str">
        <f t="shared" si="81"/>
        <v/>
      </c>
      <c r="CG134" s="31" t="str">
        <f t="shared" si="82"/>
        <v/>
      </c>
      <c r="CH134" s="32">
        <f t="shared" si="83"/>
        <v>0</v>
      </c>
      <c r="CI134" s="32">
        <f t="shared" si="84"/>
        <v>0</v>
      </c>
      <c r="CJ134" s="32">
        <f t="shared" si="85"/>
        <v>0</v>
      </c>
      <c r="CK134" s="32">
        <f t="shared" si="86"/>
        <v>0</v>
      </c>
      <c r="CL134" s="32">
        <f t="shared" si="87"/>
        <v>0</v>
      </c>
      <c r="CM134" s="32">
        <f t="shared" si="88"/>
        <v>0</v>
      </c>
      <c r="CN134" s="32">
        <f t="shared" si="89"/>
        <v>0</v>
      </c>
    </row>
    <row r="135" spans="1:92" ht="16.350000000000001" customHeight="1" x14ac:dyDescent="0.2">
      <c r="A135" s="3740" t="s">
        <v>168</v>
      </c>
      <c r="B135" s="3741"/>
      <c r="C135" s="3742"/>
      <c r="D135" s="2396">
        <f t="shared" si="73"/>
        <v>0</v>
      </c>
      <c r="E135" s="2264">
        <f t="shared" si="74"/>
        <v>0</v>
      </c>
      <c r="F135" s="2266">
        <f t="shared" si="75"/>
        <v>0</v>
      </c>
      <c r="G135" s="2404"/>
      <c r="H135" s="2406"/>
      <c r="I135" s="2404"/>
      <c r="J135" s="2408"/>
      <c r="K135" s="2404"/>
      <c r="L135" s="2406"/>
      <c r="M135" s="2404"/>
      <c r="N135" s="2406"/>
      <c r="O135" s="2409"/>
      <c r="P135" s="2231"/>
      <c r="Q135" s="2230"/>
      <c r="R135" s="2231"/>
      <c r="S135" s="2230"/>
      <c r="T135" s="2406"/>
      <c r="U135" s="2409"/>
      <c r="V135" s="2231"/>
      <c r="W135" s="2230"/>
      <c r="X135" s="2231"/>
      <c r="Y135" s="2230"/>
      <c r="Z135" s="2231"/>
      <c r="AA135" s="2230"/>
      <c r="AB135" s="2231"/>
      <c r="AC135" s="2230"/>
      <c r="AD135" s="2231"/>
      <c r="AE135" s="2230"/>
      <c r="AF135" s="2231"/>
      <c r="AG135" s="2230"/>
      <c r="AH135" s="2231"/>
      <c r="AI135" s="2230"/>
      <c r="AJ135" s="2231"/>
      <c r="AK135" s="2230"/>
      <c r="AL135" s="2231"/>
      <c r="AM135" s="2230"/>
      <c r="AN135" s="2232"/>
      <c r="AO135" s="2268"/>
      <c r="AP135" s="2410"/>
      <c r="AQ135" s="2407"/>
      <c r="AR135" s="2407"/>
      <c r="AS135" s="2234"/>
      <c r="AT135" s="2268"/>
      <c r="AU135" s="2268"/>
      <c r="AV135" s="2268"/>
      <c r="AW135" s="671" t="str">
        <f t="shared" si="72"/>
        <v/>
      </c>
      <c r="BU135" s="3"/>
      <c r="BV135" s="3"/>
      <c r="BW135" s="4"/>
      <c r="CA135" s="31" t="str">
        <f t="shared" si="76"/>
        <v/>
      </c>
      <c r="CB135" s="31" t="str">
        <f t="shared" si="77"/>
        <v/>
      </c>
      <c r="CC135" s="31" t="str">
        <f t="shared" si="78"/>
        <v/>
      </c>
      <c r="CD135" s="31" t="str">
        <f t="shared" si="79"/>
        <v/>
      </c>
      <c r="CE135" s="31" t="str">
        <f t="shared" si="80"/>
        <v/>
      </c>
      <c r="CF135" s="31" t="str">
        <f t="shared" si="81"/>
        <v/>
      </c>
      <c r="CG135" s="31" t="str">
        <f t="shared" si="82"/>
        <v/>
      </c>
      <c r="CH135" s="32">
        <f t="shared" si="83"/>
        <v>0</v>
      </c>
      <c r="CI135" s="32">
        <f t="shared" si="84"/>
        <v>0</v>
      </c>
      <c r="CJ135" s="32">
        <f t="shared" si="85"/>
        <v>0</v>
      </c>
      <c r="CK135" s="32">
        <f t="shared" si="86"/>
        <v>0</v>
      </c>
      <c r="CL135" s="32">
        <f t="shared" si="87"/>
        <v>0</v>
      </c>
      <c r="CM135" s="32">
        <f t="shared" si="88"/>
        <v>0</v>
      </c>
      <c r="CN135" s="32">
        <f t="shared" si="89"/>
        <v>0</v>
      </c>
    </row>
    <row r="136" spans="1:92" ht="16.350000000000001" customHeight="1" x14ac:dyDescent="0.2">
      <c r="A136" s="3748" t="s">
        <v>169</v>
      </c>
      <c r="B136" s="3748"/>
      <c r="C136" s="3748"/>
      <c r="D136" s="2396">
        <f t="shared" si="73"/>
        <v>0</v>
      </c>
      <c r="E136" s="2264">
        <f t="shared" si="74"/>
        <v>0</v>
      </c>
      <c r="F136" s="2266">
        <f t="shared" si="75"/>
        <v>0</v>
      </c>
      <c r="G136" s="2267"/>
      <c r="H136" s="2231"/>
      <c r="I136" s="2267"/>
      <c r="J136" s="2283"/>
      <c r="K136" s="2267"/>
      <c r="L136" s="2231"/>
      <c r="M136" s="2267"/>
      <c r="N136" s="2231"/>
      <c r="O136" s="2230"/>
      <c r="P136" s="2231"/>
      <c r="Q136" s="2230"/>
      <c r="R136" s="2231"/>
      <c r="S136" s="2230"/>
      <c r="T136" s="2231"/>
      <c r="U136" s="2230"/>
      <c r="V136" s="2231"/>
      <c r="W136" s="2230"/>
      <c r="X136" s="2231"/>
      <c r="Y136" s="2230"/>
      <c r="Z136" s="2231"/>
      <c r="AA136" s="2230"/>
      <c r="AB136" s="2231"/>
      <c r="AC136" s="2230"/>
      <c r="AD136" s="2231"/>
      <c r="AE136" s="2230"/>
      <c r="AF136" s="2231"/>
      <c r="AG136" s="2230"/>
      <c r="AH136" s="2231"/>
      <c r="AI136" s="2230"/>
      <c r="AJ136" s="2231"/>
      <c r="AK136" s="2230"/>
      <c r="AL136" s="2231"/>
      <c r="AM136" s="2230"/>
      <c r="AN136" s="2232"/>
      <c r="AO136" s="2268"/>
      <c r="AP136" s="2268"/>
      <c r="AQ136" s="2234"/>
      <c r="AR136" s="2234"/>
      <c r="AS136" s="2234"/>
      <c r="AT136" s="2268"/>
      <c r="AU136" s="2268"/>
      <c r="AV136" s="2268"/>
      <c r="AW136" s="671" t="str">
        <f t="shared" si="72"/>
        <v/>
      </c>
      <c r="BU136" s="3"/>
      <c r="BV136" s="3"/>
      <c r="BW136" s="4"/>
      <c r="CA136" s="31" t="str">
        <f t="shared" si="76"/>
        <v/>
      </c>
      <c r="CB136" s="31" t="str">
        <f t="shared" si="77"/>
        <v/>
      </c>
      <c r="CC136" s="31" t="str">
        <f t="shared" si="78"/>
        <v/>
      </c>
      <c r="CD136" s="31" t="str">
        <f t="shared" si="79"/>
        <v/>
      </c>
      <c r="CE136" s="31" t="str">
        <f t="shared" si="80"/>
        <v/>
      </c>
      <c r="CF136" s="31" t="str">
        <f t="shared" si="81"/>
        <v/>
      </c>
      <c r="CG136" s="31" t="str">
        <f t="shared" si="82"/>
        <v/>
      </c>
      <c r="CH136" s="32">
        <f t="shared" si="83"/>
        <v>0</v>
      </c>
      <c r="CI136" s="32">
        <f t="shared" si="84"/>
        <v>0</v>
      </c>
      <c r="CJ136" s="32">
        <f t="shared" si="85"/>
        <v>0</v>
      </c>
      <c r="CK136" s="32">
        <f t="shared" si="86"/>
        <v>0</v>
      </c>
      <c r="CL136" s="32">
        <f t="shared" si="87"/>
        <v>0</v>
      </c>
      <c r="CM136" s="32">
        <f t="shared" si="88"/>
        <v>0</v>
      </c>
      <c r="CN136" s="32">
        <f t="shared" si="89"/>
        <v>0</v>
      </c>
    </row>
    <row r="137" spans="1:92" ht="16.350000000000001" customHeight="1" x14ac:dyDescent="0.2">
      <c r="A137" s="3740" t="s">
        <v>170</v>
      </c>
      <c r="B137" s="3741"/>
      <c r="C137" s="3742"/>
      <c r="D137" s="2396">
        <f t="shared" si="73"/>
        <v>0</v>
      </c>
      <c r="E137" s="2264">
        <f t="shared" si="74"/>
        <v>0</v>
      </c>
      <c r="F137" s="2266">
        <f t="shared" si="75"/>
        <v>0</v>
      </c>
      <c r="G137" s="2267"/>
      <c r="H137" s="2231"/>
      <c r="I137" s="2267"/>
      <c r="J137" s="2283"/>
      <c r="K137" s="2267"/>
      <c r="L137" s="2231"/>
      <c r="M137" s="2267"/>
      <c r="N137" s="2231"/>
      <c r="O137" s="2230"/>
      <c r="P137" s="2231"/>
      <c r="Q137" s="2230"/>
      <c r="R137" s="2231"/>
      <c r="S137" s="2230"/>
      <c r="T137" s="2231"/>
      <c r="U137" s="2230"/>
      <c r="V137" s="2231"/>
      <c r="W137" s="2230"/>
      <c r="X137" s="2231"/>
      <c r="Y137" s="2230"/>
      <c r="Z137" s="2231"/>
      <c r="AA137" s="2230"/>
      <c r="AB137" s="2231"/>
      <c r="AC137" s="2230"/>
      <c r="AD137" s="2231"/>
      <c r="AE137" s="2230"/>
      <c r="AF137" s="2231"/>
      <c r="AG137" s="2230"/>
      <c r="AH137" s="2231"/>
      <c r="AI137" s="2230"/>
      <c r="AJ137" s="2231"/>
      <c r="AK137" s="2230"/>
      <c r="AL137" s="2231"/>
      <c r="AM137" s="2230"/>
      <c r="AN137" s="2232"/>
      <c r="AO137" s="2268"/>
      <c r="AP137" s="2268"/>
      <c r="AQ137" s="2234"/>
      <c r="AR137" s="2234"/>
      <c r="AS137" s="2234"/>
      <c r="AT137" s="2268"/>
      <c r="AU137" s="2268"/>
      <c r="AV137" s="2268"/>
      <c r="AW137" s="671" t="str">
        <f t="shared" si="72"/>
        <v/>
      </c>
      <c r="BU137" s="3"/>
      <c r="BV137" s="3"/>
      <c r="BW137" s="4"/>
      <c r="CA137" s="31" t="str">
        <f t="shared" si="76"/>
        <v/>
      </c>
      <c r="CB137" s="31" t="str">
        <f t="shared" si="77"/>
        <v/>
      </c>
      <c r="CC137" s="31" t="str">
        <f t="shared" si="78"/>
        <v/>
      </c>
      <c r="CD137" s="31" t="str">
        <f t="shared" si="79"/>
        <v/>
      </c>
      <c r="CE137" s="31" t="str">
        <f t="shared" si="80"/>
        <v/>
      </c>
      <c r="CF137" s="31" t="str">
        <f t="shared" si="81"/>
        <v/>
      </c>
      <c r="CG137" s="31" t="str">
        <f t="shared" si="82"/>
        <v/>
      </c>
      <c r="CH137" s="32">
        <f t="shared" si="83"/>
        <v>0</v>
      </c>
      <c r="CI137" s="32">
        <f t="shared" si="84"/>
        <v>0</v>
      </c>
      <c r="CJ137" s="32">
        <f t="shared" si="85"/>
        <v>0</v>
      </c>
      <c r="CK137" s="32">
        <f t="shared" si="86"/>
        <v>0</v>
      </c>
      <c r="CL137" s="32">
        <f t="shared" si="87"/>
        <v>0</v>
      </c>
      <c r="CM137" s="32">
        <f t="shared" si="88"/>
        <v>0</v>
      </c>
      <c r="CN137" s="32">
        <f t="shared" si="89"/>
        <v>0</v>
      </c>
    </row>
    <row r="138" spans="1:92" ht="16.350000000000001" customHeight="1" x14ac:dyDescent="0.2">
      <c r="A138" s="3740" t="s">
        <v>171</v>
      </c>
      <c r="B138" s="3741"/>
      <c r="C138" s="3742"/>
      <c r="D138" s="2396">
        <f t="shared" si="73"/>
        <v>0</v>
      </c>
      <c r="E138" s="2264">
        <f t="shared" si="74"/>
        <v>0</v>
      </c>
      <c r="F138" s="2266">
        <f t="shared" si="75"/>
        <v>0</v>
      </c>
      <c r="G138" s="2411"/>
      <c r="H138" s="2412"/>
      <c r="I138" s="2411"/>
      <c r="J138" s="2413"/>
      <c r="K138" s="2411"/>
      <c r="L138" s="2231"/>
      <c r="M138" s="2267"/>
      <c r="N138" s="2231"/>
      <c r="O138" s="2230"/>
      <c r="P138" s="2231"/>
      <c r="Q138" s="2230"/>
      <c r="R138" s="2231"/>
      <c r="S138" s="2230"/>
      <c r="T138" s="2231"/>
      <c r="U138" s="2230"/>
      <c r="V138" s="2231"/>
      <c r="W138" s="2230"/>
      <c r="X138" s="2231"/>
      <c r="Y138" s="2230"/>
      <c r="Z138" s="2231"/>
      <c r="AA138" s="2230"/>
      <c r="AB138" s="2231"/>
      <c r="AC138" s="2230"/>
      <c r="AD138" s="2231"/>
      <c r="AE138" s="2230"/>
      <c r="AF138" s="2231"/>
      <c r="AG138" s="2230"/>
      <c r="AH138" s="2231"/>
      <c r="AI138" s="2230"/>
      <c r="AJ138" s="2231"/>
      <c r="AK138" s="2230"/>
      <c r="AL138" s="2231"/>
      <c r="AM138" s="2230"/>
      <c r="AN138" s="2232"/>
      <c r="AO138" s="2268"/>
      <c r="AP138" s="2414"/>
      <c r="AQ138" s="2234"/>
      <c r="AR138" s="2234"/>
      <c r="AS138" s="2236"/>
      <c r="AT138" s="2268"/>
      <c r="AU138" s="2268"/>
      <c r="AV138" s="2268"/>
      <c r="AW138" s="671" t="str">
        <f t="shared" si="72"/>
        <v/>
      </c>
      <c r="BU138" s="3"/>
      <c r="BV138" s="3"/>
      <c r="BW138" s="4"/>
      <c r="CA138" s="31" t="str">
        <f t="shared" si="76"/>
        <v/>
      </c>
      <c r="CB138" s="31" t="str">
        <f t="shared" si="77"/>
        <v/>
      </c>
      <c r="CC138" s="31" t="str">
        <f t="shared" si="78"/>
        <v/>
      </c>
      <c r="CD138" s="31" t="str">
        <f t="shared" si="79"/>
        <v/>
      </c>
      <c r="CE138" s="31" t="str">
        <f t="shared" si="80"/>
        <v/>
      </c>
      <c r="CF138" s="31" t="str">
        <f t="shared" si="81"/>
        <v/>
      </c>
      <c r="CG138" s="31" t="str">
        <f t="shared" si="82"/>
        <v/>
      </c>
      <c r="CH138" s="32">
        <f t="shared" si="83"/>
        <v>0</v>
      </c>
      <c r="CI138" s="32">
        <f t="shared" si="84"/>
        <v>0</v>
      </c>
      <c r="CJ138" s="32">
        <f t="shared" si="85"/>
        <v>0</v>
      </c>
      <c r="CK138" s="32">
        <f t="shared" si="86"/>
        <v>0</v>
      </c>
      <c r="CL138" s="32">
        <f t="shared" si="87"/>
        <v>0</v>
      </c>
      <c r="CM138" s="32">
        <f t="shared" si="88"/>
        <v>0</v>
      </c>
      <c r="CN138" s="32">
        <f t="shared" si="89"/>
        <v>0</v>
      </c>
    </row>
    <row r="139" spans="1:92" ht="16.350000000000001" customHeight="1" x14ac:dyDescent="0.2">
      <c r="A139" s="3740" t="s">
        <v>172</v>
      </c>
      <c r="B139" s="3741"/>
      <c r="C139" s="3742"/>
      <c r="D139" s="2396">
        <f t="shared" si="73"/>
        <v>0</v>
      </c>
      <c r="E139" s="2264">
        <f t="shared" si="74"/>
        <v>0</v>
      </c>
      <c r="F139" s="2266">
        <f t="shared" si="75"/>
        <v>0</v>
      </c>
      <c r="G139" s="2411"/>
      <c r="H139" s="2412"/>
      <c r="I139" s="2411"/>
      <c r="J139" s="2413"/>
      <c r="K139" s="2411"/>
      <c r="L139" s="2231"/>
      <c r="M139" s="2267"/>
      <c r="N139" s="2231"/>
      <c r="O139" s="2230"/>
      <c r="P139" s="2231"/>
      <c r="Q139" s="2230"/>
      <c r="R139" s="2231"/>
      <c r="S139" s="2230"/>
      <c r="T139" s="2231"/>
      <c r="U139" s="2230"/>
      <c r="V139" s="2231"/>
      <c r="W139" s="2230"/>
      <c r="X139" s="2231"/>
      <c r="Y139" s="2230"/>
      <c r="Z139" s="2231"/>
      <c r="AA139" s="2230"/>
      <c r="AB139" s="2231"/>
      <c r="AC139" s="2230"/>
      <c r="AD139" s="2231"/>
      <c r="AE139" s="2230"/>
      <c r="AF139" s="2231"/>
      <c r="AG139" s="2230"/>
      <c r="AH139" s="2231"/>
      <c r="AI139" s="2230"/>
      <c r="AJ139" s="2231"/>
      <c r="AK139" s="2230"/>
      <c r="AL139" s="2231"/>
      <c r="AM139" s="2230"/>
      <c r="AN139" s="2232"/>
      <c r="AO139" s="2268"/>
      <c r="AP139" s="2414"/>
      <c r="AQ139" s="2234"/>
      <c r="AR139" s="2234"/>
      <c r="AS139" s="2236"/>
      <c r="AT139" s="2268"/>
      <c r="AU139" s="2268"/>
      <c r="AV139" s="2268"/>
      <c r="AW139" s="671" t="str">
        <f t="shared" si="72"/>
        <v/>
      </c>
      <c r="BU139" s="3"/>
      <c r="BV139" s="3"/>
      <c r="BW139" s="4"/>
      <c r="CA139" s="31" t="str">
        <f t="shared" si="76"/>
        <v/>
      </c>
      <c r="CB139" s="31" t="str">
        <f t="shared" si="77"/>
        <v/>
      </c>
      <c r="CC139" s="31" t="str">
        <f t="shared" si="78"/>
        <v/>
      </c>
      <c r="CD139" s="31" t="str">
        <f t="shared" si="79"/>
        <v/>
      </c>
      <c r="CE139" s="31" t="str">
        <f t="shared" si="80"/>
        <v/>
      </c>
      <c r="CF139" s="31" t="str">
        <f t="shared" si="81"/>
        <v/>
      </c>
      <c r="CG139" s="31" t="str">
        <f t="shared" si="82"/>
        <v/>
      </c>
      <c r="CH139" s="32">
        <f t="shared" si="83"/>
        <v>0</v>
      </c>
      <c r="CI139" s="32">
        <f t="shared" si="84"/>
        <v>0</v>
      </c>
      <c r="CJ139" s="32">
        <f t="shared" si="85"/>
        <v>0</v>
      </c>
      <c r="CK139" s="32">
        <f t="shared" si="86"/>
        <v>0</v>
      </c>
      <c r="CL139" s="32">
        <f t="shared" si="87"/>
        <v>0</v>
      </c>
      <c r="CM139" s="32">
        <f t="shared" si="88"/>
        <v>0</v>
      </c>
      <c r="CN139" s="32">
        <f t="shared" si="89"/>
        <v>0</v>
      </c>
    </row>
    <row r="140" spans="1:92" ht="16.350000000000001" customHeight="1" x14ac:dyDescent="0.2">
      <c r="A140" s="3740" t="s">
        <v>173</v>
      </c>
      <c r="B140" s="3741"/>
      <c r="C140" s="3742"/>
      <c r="D140" s="2396">
        <f t="shared" si="73"/>
        <v>0</v>
      </c>
      <c r="E140" s="2264">
        <f t="shared" si="74"/>
        <v>0</v>
      </c>
      <c r="F140" s="2266">
        <f t="shared" si="75"/>
        <v>0</v>
      </c>
      <c r="G140" s="2411"/>
      <c r="H140" s="2412"/>
      <c r="I140" s="2411"/>
      <c r="J140" s="2413"/>
      <c r="K140" s="2411"/>
      <c r="L140" s="2231"/>
      <c r="M140" s="2267"/>
      <c r="N140" s="2231"/>
      <c r="O140" s="2230"/>
      <c r="P140" s="2231"/>
      <c r="Q140" s="2230"/>
      <c r="R140" s="2231"/>
      <c r="S140" s="2230"/>
      <c r="T140" s="2231"/>
      <c r="U140" s="2230"/>
      <c r="V140" s="2231"/>
      <c r="W140" s="2230"/>
      <c r="X140" s="2231"/>
      <c r="Y140" s="2230"/>
      <c r="Z140" s="2231"/>
      <c r="AA140" s="2230"/>
      <c r="AB140" s="2231"/>
      <c r="AC140" s="2230"/>
      <c r="AD140" s="2231"/>
      <c r="AE140" s="2230"/>
      <c r="AF140" s="2231"/>
      <c r="AG140" s="2230"/>
      <c r="AH140" s="2231"/>
      <c r="AI140" s="2230"/>
      <c r="AJ140" s="2231"/>
      <c r="AK140" s="2230"/>
      <c r="AL140" s="2231"/>
      <c r="AM140" s="2230"/>
      <c r="AN140" s="2232"/>
      <c r="AO140" s="2268"/>
      <c r="AP140" s="2414"/>
      <c r="AQ140" s="2234"/>
      <c r="AR140" s="2234"/>
      <c r="AS140" s="2236"/>
      <c r="AT140" s="2268"/>
      <c r="AU140" s="2268"/>
      <c r="AV140" s="2268"/>
      <c r="AW140" s="671" t="str">
        <f t="shared" si="72"/>
        <v/>
      </c>
      <c r="BU140" s="3"/>
      <c r="BV140" s="3"/>
      <c r="BW140" s="4"/>
      <c r="CA140" s="31" t="str">
        <f t="shared" si="76"/>
        <v/>
      </c>
      <c r="CB140" s="31" t="str">
        <f t="shared" si="77"/>
        <v/>
      </c>
      <c r="CC140" s="31" t="str">
        <f t="shared" si="78"/>
        <v/>
      </c>
      <c r="CD140" s="31" t="str">
        <f t="shared" si="79"/>
        <v/>
      </c>
      <c r="CE140" s="31" t="str">
        <f t="shared" si="80"/>
        <v/>
      </c>
      <c r="CF140" s="31" t="str">
        <f t="shared" si="81"/>
        <v/>
      </c>
      <c r="CG140" s="31" t="str">
        <f t="shared" si="82"/>
        <v/>
      </c>
      <c r="CH140" s="32">
        <f t="shared" si="83"/>
        <v>0</v>
      </c>
      <c r="CI140" s="32">
        <f t="shared" si="84"/>
        <v>0</v>
      </c>
      <c r="CJ140" s="32">
        <f t="shared" si="85"/>
        <v>0</v>
      </c>
      <c r="CK140" s="32">
        <f t="shared" si="86"/>
        <v>0</v>
      </c>
      <c r="CL140" s="32">
        <f t="shared" si="87"/>
        <v>0</v>
      </c>
      <c r="CM140" s="32">
        <f t="shared" si="88"/>
        <v>0</v>
      </c>
      <c r="CN140" s="32">
        <f t="shared" si="89"/>
        <v>0</v>
      </c>
    </row>
    <row r="141" spans="1:92" ht="16.350000000000001" customHeight="1" x14ac:dyDescent="0.2">
      <c r="A141" s="3740" t="s">
        <v>174</v>
      </c>
      <c r="B141" s="3741"/>
      <c r="C141" s="3742"/>
      <c r="D141" s="2396">
        <f t="shared" si="73"/>
        <v>0</v>
      </c>
      <c r="E141" s="2264">
        <f t="shared" si="74"/>
        <v>0</v>
      </c>
      <c r="F141" s="2266">
        <f t="shared" si="75"/>
        <v>0</v>
      </c>
      <c r="G141" s="2411"/>
      <c r="H141" s="2412"/>
      <c r="I141" s="2411"/>
      <c r="J141" s="2413"/>
      <c r="K141" s="2411"/>
      <c r="L141" s="2231"/>
      <c r="M141" s="2267"/>
      <c r="N141" s="2231"/>
      <c r="O141" s="2230"/>
      <c r="P141" s="2231"/>
      <c r="Q141" s="2230"/>
      <c r="R141" s="2231"/>
      <c r="S141" s="2230"/>
      <c r="T141" s="2231"/>
      <c r="U141" s="2230"/>
      <c r="V141" s="2231"/>
      <c r="W141" s="2230"/>
      <c r="X141" s="2231"/>
      <c r="Y141" s="2230"/>
      <c r="Z141" s="2231"/>
      <c r="AA141" s="2230"/>
      <c r="AB141" s="2231"/>
      <c r="AC141" s="2230"/>
      <c r="AD141" s="2231"/>
      <c r="AE141" s="2230"/>
      <c r="AF141" s="2231"/>
      <c r="AG141" s="2230"/>
      <c r="AH141" s="2231"/>
      <c r="AI141" s="2230"/>
      <c r="AJ141" s="2231"/>
      <c r="AK141" s="2230"/>
      <c r="AL141" s="2231"/>
      <c r="AM141" s="2230"/>
      <c r="AN141" s="2232"/>
      <c r="AO141" s="2268"/>
      <c r="AP141" s="2414"/>
      <c r="AQ141" s="2234"/>
      <c r="AR141" s="2234"/>
      <c r="AS141" s="2236"/>
      <c r="AT141" s="2268"/>
      <c r="AU141" s="2268"/>
      <c r="AV141" s="2268"/>
      <c r="AW141" s="671" t="str">
        <f t="shared" si="72"/>
        <v/>
      </c>
      <c r="BU141" s="3"/>
      <c r="BV141" s="3"/>
      <c r="BW141" s="4"/>
      <c r="CA141" s="31" t="str">
        <f t="shared" si="76"/>
        <v/>
      </c>
      <c r="CB141" s="31" t="str">
        <f t="shared" si="77"/>
        <v/>
      </c>
      <c r="CC141" s="31" t="str">
        <f t="shared" si="78"/>
        <v/>
      </c>
      <c r="CD141" s="31" t="str">
        <f t="shared" si="79"/>
        <v/>
      </c>
      <c r="CE141" s="31" t="str">
        <f t="shared" si="80"/>
        <v/>
      </c>
      <c r="CF141" s="31" t="str">
        <f t="shared" si="81"/>
        <v/>
      </c>
      <c r="CG141" s="31" t="str">
        <f t="shared" si="82"/>
        <v/>
      </c>
      <c r="CH141" s="32">
        <f t="shared" si="83"/>
        <v>0</v>
      </c>
      <c r="CI141" s="32">
        <f t="shared" si="84"/>
        <v>0</v>
      </c>
      <c r="CJ141" s="32">
        <f t="shared" si="85"/>
        <v>0</v>
      </c>
      <c r="CK141" s="32">
        <f t="shared" si="86"/>
        <v>0</v>
      </c>
      <c r="CL141" s="32">
        <f t="shared" si="87"/>
        <v>0</v>
      </c>
      <c r="CM141" s="32">
        <f t="shared" si="88"/>
        <v>0</v>
      </c>
      <c r="CN141" s="32">
        <f t="shared" si="89"/>
        <v>0</v>
      </c>
    </row>
    <row r="142" spans="1:92" ht="16.350000000000001" customHeight="1" x14ac:dyDescent="0.2">
      <c r="A142" s="3740" t="s">
        <v>175</v>
      </c>
      <c r="B142" s="3741"/>
      <c r="C142" s="3742"/>
      <c r="D142" s="2396">
        <f t="shared" si="73"/>
        <v>0</v>
      </c>
      <c r="E142" s="2264">
        <f t="shared" si="74"/>
        <v>0</v>
      </c>
      <c r="F142" s="2266">
        <f t="shared" si="75"/>
        <v>0</v>
      </c>
      <c r="G142" s="2411"/>
      <c r="H142" s="2412"/>
      <c r="I142" s="2411"/>
      <c r="J142" s="2413"/>
      <c r="K142" s="2411"/>
      <c r="L142" s="2231"/>
      <c r="M142" s="2267"/>
      <c r="N142" s="2231"/>
      <c r="O142" s="2230"/>
      <c r="P142" s="2231"/>
      <c r="Q142" s="2230"/>
      <c r="R142" s="2231"/>
      <c r="S142" s="2230"/>
      <c r="T142" s="2231"/>
      <c r="U142" s="2230"/>
      <c r="V142" s="2231"/>
      <c r="W142" s="2230"/>
      <c r="X142" s="2231"/>
      <c r="Y142" s="2230"/>
      <c r="Z142" s="2231"/>
      <c r="AA142" s="2230"/>
      <c r="AB142" s="2231"/>
      <c r="AC142" s="2230"/>
      <c r="AD142" s="2231"/>
      <c r="AE142" s="2230"/>
      <c r="AF142" s="2231"/>
      <c r="AG142" s="2230"/>
      <c r="AH142" s="2231"/>
      <c r="AI142" s="2230"/>
      <c r="AJ142" s="2231"/>
      <c r="AK142" s="2230"/>
      <c r="AL142" s="2231"/>
      <c r="AM142" s="2230"/>
      <c r="AN142" s="2232"/>
      <c r="AO142" s="2268"/>
      <c r="AP142" s="2414"/>
      <c r="AQ142" s="2234"/>
      <c r="AR142" s="2234"/>
      <c r="AS142" s="2236"/>
      <c r="AT142" s="2268"/>
      <c r="AU142" s="2268"/>
      <c r="AV142" s="2268"/>
      <c r="AW142" s="671" t="str">
        <f t="shared" si="72"/>
        <v/>
      </c>
      <c r="BU142" s="3"/>
      <c r="BV142" s="3"/>
      <c r="BW142" s="4"/>
      <c r="CA142" s="31" t="str">
        <f t="shared" si="76"/>
        <v/>
      </c>
      <c r="CB142" s="31" t="str">
        <f t="shared" si="77"/>
        <v/>
      </c>
      <c r="CC142" s="31" t="str">
        <f t="shared" si="78"/>
        <v/>
      </c>
      <c r="CD142" s="31" t="str">
        <f t="shared" si="79"/>
        <v/>
      </c>
      <c r="CE142" s="31" t="str">
        <f t="shared" si="80"/>
        <v/>
      </c>
      <c r="CF142" s="31" t="str">
        <f t="shared" si="81"/>
        <v/>
      </c>
      <c r="CG142" s="31" t="str">
        <f t="shared" si="82"/>
        <v/>
      </c>
      <c r="CH142" s="32">
        <f t="shared" si="83"/>
        <v>0</v>
      </c>
      <c r="CI142" s="32">
        <f t="shared" si="84"/>
        <v>0</v>
      </c>
      <c r="CJ142" s="32">
        <f t="shared" si="85"/>
        <v>0</v>
      </c>
      <c r="CK142" s="32">
        <f t="shared" si="86"/>
        <v>0</v>
      </c>
      <c r="CL142" s="32">
        <f t="shared" si="87"/>
        <v>0</v>
      </c>
      <c r="CM142" s="32">
        <f t="shared" si="88"/>
        <v>0</v>
      </c>
      <c r="CN142" s="32">
        <f t="shared" si="89"/>
        <v>0</v>
      </c>
    </row>
    <row r="143" spans="1:92" ht="16.350000000000001" customHeight="1" x14ac:dyDescent="0.2">
      <c r="A143" s="3740" t="s">
        <v>176</v>
      </c>
      <c r="B143" s="3741"/>
      <c r="C143" s="3742"/>
      <c r="D143" s="2396">
        <f t="shared" si="73"/>
        <v>0</v>
      </c>
      <c r="E143" s="2264">
        <f t="shared" si="74"/>
        <v>0</v>
      </c>
      <c r="F143" s="2266">
        <f t="shared" si="75"/>
        <v>0</v>
      </c>
      <c r="G143" s="2404"/>
      <c r="H143" s="2406"/>
      <c r="I143" s="2404"/>
      <c r="J143" s="2283"/>
      <c r="K143" s="2267"/>
      <c r="L143" s="2231"/>
      <c r="M143" s="2267"/>
      <c r="N143" s="2231"/>
      <c r="O143" s="2230"/>
      <c r="P143" s="2231"/>
      <c r="Q143" s="2230"/>
      <c r="R143" s="2231"/>
      <c r="S143" s="2230"/>
      <c r="T143" s="2231"/>
      <c r="U143" s="2230"/>
      <c r="V143" s="2231"/>
      <c r="W143" s="2230"/>
      <c r="X143" s="2231"/>
      <c r="Y143" s="2230"/>
      <c r="Z143" s="2231"/>
      <c r="AA143" s="2230"/>
      <c r="AB143" s="2231"/>
      <c r="AC143" s="2230"/>
      <c r="AD143" s="2231"/>
      <c r="AE143" s="2230"/>
      <c r="AF143" s="2231"/>
      <c r="AG143" s="2230"/>
      <c r="AH143" s="2231"/>
      <c r="AI143" s="2230"/>
      <c r="AJ143" s="2231"/>
      <c r="AK143" s="2230"/>
      <c r="AL143" s="2231"/>
      <c r="AM143" s="2230"/>
      <c r="AN143" s="2232"/>
      <c r="AO143" s="2268"/>
      <c r="AP143" s="2268"/>
      <c r="AQ143" s="2234"/>
      <c r="AR143" s="2234"/>
      <c r="AS143" s="2234"/>
      <c r="AT143" s="2268"/>
      <c r="AU143" s="2268"/>
      <c r="AV143" s="2268"/>
      <c r="AW143" s="671" t="str">
        <f t="shared" si="72"/>
        <v/>
      </c>
      <c r="BU143" s="3"/>
      <c r="BV143" s="3"/>
      <c r="BW143" s="4"/>
      <c r="CA143" s="31" t="str">
        <f t="shared" si="76"/>
        <v/>
      </c>
      <c r="CB143" s="31" t="str">
        <f t="shared" si="77"/>
        <v/>
      </c>
      <c r="CC143" s="31" t="str">
        <f t="shared" si="78"/>
        <v/>
      </c>
      <c r="CD143" s="31" t="str">
        <f t="shared" si="79"/>
        <v/>
      </c>
      <c r="CE143" s="31" t="str">
        <f t="shared" si="80"/>
        <v/>
      </c>
      <c r="CF143" s="31" t="str">
        <f t="shared" si="81"/>
        <v/>
      </c>
      <c r="CG143" s="31" t="str">
        <f t="shared" si="82"/>
        <v/>
      </c>
      <c r="CH143" s="32">
        <f t="shared" si="83"/>
        <v>0</v>
      </c>
      <c r="CI143" s="32">
        <f t="shared" si="84"/>
        <v>0</v>
      </c>
      <c r="CJ143" s="32">
        <f t="shared" si="85"/>
        <v>0</v>
      </c>
      <c r="CK143" s="32">
        <f t="shared" si="86"/>
        <v>0</v>
      </c>
      <c r="CL143" s="32">
        <f t="shared" si="87"/>
        <v>0</v>
      </c>
      <c r="CM143" s="32">
        <f t="shared" si="88"/>
        <v>0</v>
      </c>
      <c r="CN143" s="32">
        <f t="shared" si="89"/>
        <v>0</v>
      </c>
    </row>
    <row r="144" spans="1:92" ht="16.350000000000001" customHeight="1" x14ac:dyDescent="0.2">
      <c r="A144" s="3745" t="s">
        <v>177</v>
      </c>
      <c r="B144" s="3746"/>
      <c r="C144" s="3747"/>
      <c r="D144" s="2415">
        <f t="shared" si="73"/>
        <v>0</v>
      </c>
      <c r="E144" s="2269">
        <f t="shared" si="74"/>
        <v>0</v>
      </c>
      <c r="F144" s="2271">
        <f t="shared" si="75"/>
        <v>0</v>
      </c>
      <c r="G144" s="255"/>
      <c r="H144" s="649"/>
      <c r="I144" s="255"/>
      <c r="J144" s="663"/>
      <c r="K144" s="256"/>
      <c r="L144" s="2240"/>
      <c r="M144" s="2272"/>
      <c r="N144" s="2240"/>
      <c r="O144" s="2239"/>
      <c r="P144" s="2240"/>
      <c r="Q144" s="2239"/>
      <c r="R144" s="2240"/>
      <c r="S144" s="2239"/>
      <c r="T144" s="2240"/>
      <c r="U144" s="2239"/>
      <c r="V144" s="2240"/>
      <c r="W144" s="2239"/>
      <c r="X144" s="2240"/>
      <c r="Y144" s="2239"/>
      <c r="Z144" s="2240"/>
      <c r="AA144" s="2239"/>
      <c r="AB144" s="2240"/>
      <c r="AC144" s="2239"/>
      <c r="AD144" s="2240"/>
      <c r="AE144" s="2239"/>
      <c r="AF144" s="2240"/>
      <c r="AG144" s="2239"/>
      <c r="AH144" s="2240"/>
      <c r="AI144" s="2239"/>
      <c r="AJ144" s="2240"/>
      <c r="AK144" s="2239"/>
      <c r="AL144" s="2240"/>
      <c r="AM144" s="2239"/>
      <c r="AN144" s="2241"/>
      <c r="AO144" s="2273"/>
      <c r="AP144" s="2268"/>
      <c r="AQ144" s="2234"/>
      <c r="AR144" s="2234"/>
      <c r="AS144" s="2234"/>
      <c r="AT144" s="2268"/>
      <c r="AU144" s="77"/>
      <c r="AV144" s="77"/>
      <c r="AW144" s="671" t="str">
        <f t="shared" si="72"/>
        <v/>
      </c>
      <c r="BU144" s="3"/>
      <c r="BV144" s="3"/>
      <c r="BW144" s="4"/>
      <c r="CA144" s="31" t="str">
        <f t="shared" si="76"/>
        <v/>
      </c>
      <c r="CB144" s="31" t="str">
        <f t="shared" si="77"/>
        <v/>
      </c>
      <c r="CC144" s="31" t="str">
        <f t="shared" si="78"/>
        <v/>
      </c>
      <c r="CD144" s="31" t="str">
        <f t="shared" si="79"/>
        <v/>
      </c>
      <c r="CE144" s="31" t="str">
        <f t="shared" si="80"/>
        <v/>
      </c>
      <c r="CF144" s="31" t="str">
        <f t="shared" si="81"/>
        <v/>
      </c>
      <c r="CG144" s="31" t="str">
        <f t="shared" si="82"/>
        <v/>
      </c>
      <c r="CH144" s="32">
        <f t="shared" si="83"/>
        <v>0</v>
      </c>
      <c r="CI144" s="32">
        <f t="shared" si="84"/>
        <v>0</v>
      </c>
      <c r="CJ144" s="32">
        <f t="shared" si="85"/>
        <v>0</v>
      </c>
      <c r="CK144" s="32">
        <f t="shared" si="86"/>
        <v>0</v>
      </c>
      <c r="CL144" s="32">
        <f t="shared" si="87"/>
        <v>0</v>
      </c>
      <c r="CM144" s="32">
        <f t="shared" si="88"/>
        <v>0</v>
      </c>
      <c r="CN144" s="32">
        <f t="shared" si="89"/>
        <v>0</v>
      </c>
    </row>
    <row r="145" spans="1:92" ht="16.350000000000001" customHeight="1" x14ac:dyDescent="0.2">
      <c r="A145" s="3655" t="s">
        <v>4</v>
      </c>
      <c r="B145" s="3653"/>
      <c r="C145" s="3654"/>
      <c r="D145" s="4081">
        <f t="shared" si="73"/>
        <v>270</v>
      </c>
      <c r="E145" s="2056">
        <f t="shared" si="74"/>
        <v>101</v>
      </c>
      <c r="F145" s="4082">
        <f t="shared" si="75"/>
        <v>169</v>
      </c>
      <c r="G145" s="4081">
        <f t="shared" ref="G145:AN145" si="92">SUM(G91:G144)</f>
        <v>0</v>
      </c>
      <c r="H145" s="2057">
        <f t="shared" si="92"/>
        <v>0</v>
      </c>
      <c r="I145" s="4081">
        <f t="shared" si="92"/>
        <v>0</v>
      </c>
      <c r="J145" s="2058">
        <f t="shared" si="92"/>
        <v>0</v>
      </c>
      <c r="K145" s="4081">
        <f t="shared" si="92"/>
        <v>1</v>
      </c>
      <c r="L145" s="2057">
        <f t="shared" si="92"/>
        <v>0</v>
      </c>
      <c r="M145" s="2059">
        <f t="shared" si="92"/>
        <v>3</v>
      </c>
      <c r="N145" s="2060">
        <f t="shared" si="92"/>
        <v>0</v>
      </c>
      <c r="O145" s="2061">
        <f t="shared" si="92"/>
        <v>1</v>
      </c>
      <c r="P145" s="2060">
        <f t="shared" si="92"/>
        <v>3</v>
      </c>
      <c r="Q145" s="2061">
        <f t="shared" si="92"/>
        <v>1</v>
      </c>
      <c r="R145" s="2060">
        <f t="shared" si="92"/>
        <v>0</v>
      </c>
      <c r="S145" s="2061">
        <f t="shared" si="92"/>
        <v>1</v>
      </c>
      <c r="T145" s="2060">
        <f t="shared" si="92"/>
        <v>0</v>
      </c>
      <c r="U145" s="2061">
        <f t="shared" si="92"/>
        <v>0</v>
      </c>
      <c r="V145" s="2060">
        <f t="shared" si="92"/>
        <v>2</v>
      </c>
      <c r="W145" s="2061">
        <f t="shared" si="92"/>
        <v>5</v>
      </c>
      <c r="X145" s="2060">
        <f t="shared" si="92"/>
        <v>7</v>
      </c>
      <c r="Y145" s="2061">
        <f t="shared" si="92"/>
        <v>29</v>
      </c>
      <c r="Z145" s="2060">
        <f t="shared" si="92"/>
        <v>24</v>
      </c>
      <c r="AA145" s="2061">
        <f t="shared" si="92"/>
        <v>5</v>
      </c>
      <c r="AB145" s="2060">
        <f t="shared" si="92"/>
        <v>9</v>
      </c>
      <c r="AC145" s="2061">
        <f t="shared" si="92"/>
        <v>0</v>
      </c>
      <c r="AD145" s="2060">
        <f t="shared" si="92"/>
        <v>17</v>
      </c>
      <c r="AE145" s="2061">
        <f t="shared" si="92"/>
        <v>8</v>
      </c>
      <c r="AF145" s="2060">
        <f t="shared" si="92"/>
        <v>25</v>
      </c>
      <c r="AG145" s="2061">
        <f t="shared" si="92"/>
        <v>23</v>
      </c>
      <c r="AH145" s="2060">
        <f t="shared" si="92"/>
        <v>40</v>
      </c>
      <c r="AI145" s="2061">
        <f t="shared" si="92"/>
        <v>11</v>
      </c>
      <c r="AJ145" s="2060">
        <f t="shared" si="92"/>
        <v>20</v>
      </c>
      <c r="AK145" s="2061">
        <f t="shared" si="92"/>
        <v>5</v>
      </c>
      <c r="AL145" s="2060">
        <f t="shared" si="92"/>
        <v>14</v>
      </c>
      <c r="AM145" s="2061">
        <f t="shared" si="92"/>
        <v>8</v>
      </c>
      <c r="AN145" s="2062">
        <f t="shared" si="92"/>
        <v>8</v>
      </c>
      <c r="AO145" s="4083">
        <f>SUM(AO91:AO144)</f>
        <v>3</v>
      </c>
      <c r="AP145" s="4084">
        <f>SUM(AP91:AP144)</f>
        <v>1</v>
      </c>
      <c r="AQ145" s="4084">
        <f>SUM(AQ91:AQ144)</f>
        <v>270</v>
      </c>
      <c r="AR145" s="4084">
        <f>SUM(AR91:AR144)</f>
        <v>1</v>
      </c>
      <c r="AS145" s="4084">
        <f t="shared" ref="AS145:AV145" si="93">SUM(AS91:AS144)</f>
        <v>0</v>
      </c>
      <c r="AT145" s="4084">
        <f t="shared" si="93"/>
        <v>0</v>
      </c>
      <c r="AU145" s="4084">
        <f t="shared" si="93"/>
        <v>0</v>
      </c>
      <c r="AV145" s="4084">
        <f t="shared" si="93"/>
        <v>0</v>
      </c>
      <c r="BU145" s="3"/>
      <c r="BV145" s="3"/>
      <c r="BW145" s="4"/>
      <c r="CA145" s="31"/>
      <c r="CB145" s="31"/>
      <c r="CC145" s="31"/>
      <c r="CD145" s="31"/>
      <c r="CE145" s="31"/>
      <c r="CF145" s="31"/>
      <c r="CG145" s="31"/>
      <c r="CH145" s="32"/>
      <c r="CI145" s="32"/>
      <c r="CJ145" s="32"/>
      <c r="CK145" s="32"/>
      <c r="CL145" s="32"/>
      <c r="CM145" s="32"/>
      <c r="CN145" s="32"/>
    </row>
    <row r="146" spans="1:92" ht="24" customHeight="1" x14ac:dyDescent="0.2">
      <c r="A146" s="237" t="s">
        <v>178</v>
      </c>
      <c r="B146" s="232"/>
      <c r="C146" s="232"/>
      <c r="BW146" s="3"/>
      <c r="BX146" s="3"/>
      <c r="CH146" s="14"/>
      <c r="CI146" s="14"/>
      <c r="CJ146" s="14"/>
      <c r="CK146" s="14"/>
      <c r="CL146" s="14"/>
      <c r="CM146" s="14"/>
      <c r="CN146" s="14"/>
    </row>
    <row r="147" spans="1:92" ht="33" customHeight="1" x14ac:dyDescent="0.2">
      <c r="A147" s="4085" t="s">
        <v>179</v>
      </c>
      <c r="B147" s="4085"/>
      <c r="C147" s="4085"/>
      <c r="D147" s="3486" t="s">
        <v>4</v>
      </c>
      <c r="E147" s="3937"/>
      <c r="F147" s="3463"/>
      <c r="G147" s="3655" t="s">
        <v>5</v>
      </c>
      <c r="H147" s="3653"/>
      <c r="I147" s="3653"/>
      <c r="J147" s="3653"/>
      <c r="K147" s="3653"/>
      <c r="L147" s="3653"/>
      <c r="M147" s="3653"/>
      <c r="N147" s="3653"/>
      <c r="O147" s="3653"/>
      <c r="P147" s="3653"/>
      <c r="Q147" s="3653"/>
      <c r="R147" s="3653"/>
      <c r="S147" s="3653"/>
      <c r="T147" s="3653"/>
      <c r="U147" s="3653"/>
      <c r="V147" s="3653"/>
      <c r="W147" s="3653"/>
      <c r="X147" s="3653"/>
      <c r="Y147" s="3653"/>
      <c r="Z147" s="3653"/>
      <c r="AA147" s="3653"/>
      <c r="AB147" s="3653"/>
      <c r="AC147" s="3653"/>
      <c r="AD147" s="3653"/>
      <c r="AE147" s="3653"/>
      <c r="AF147" s="3653"/>
      <c r="AG147" s="3653"/>
      <c r="AH147" s="3653"/>
      <c r="AI147" s="3653"/>
      <c r="AJ147" s="3653"/>
      <c r="AK147" s="3653"/>
      <c r="AL147" s="3653"/>
      <c r="AM147" s="3653"/>
      <c r="AN147" s="3653"/>
      <c r="AO147" s="3653"/>
      <c r="AP147" s="3673"/>
      <c r="AQ147" s="3654" t="s">
        <v>118</v>
      </c>
      <c r="AR147" s="4030" t="s">
        <v>7</v>
      </c>
      <c r="AS147" s="4030" t="s">
        <v>41</v>
      </c>
      <c r="AT147" s="4030" t="s">
        <v>8</v>
      </c>
      <c r="AU147" s="4030" t="s">
        <v>42</v>
      </c>
      <c r="AV147" s="4077" t="s">
        <v>299</v>
      </c>
      <c r="AW147" s="4077" t="s">
        <v>122</v>
      </c>
      <c r="AX147" s="4077" t="s">
        <v>11</v>
      </c>
      <c r="BV147" s="3"/>
      <c r="BW147" s="3"/>
      <c r="CH147" s="14"/>
      <c r="CI147" s="14"/>
      <c r="CJ147" s="14"/>
      <c r="CK147" s="14"/>
      <c r="CL147" s="14"/>
      <c r="CM147" s="14"/>
      <c r="CN147" s="14"/>
    </row>
    <row r="148" spans="1:92" ht="37.5" customHeight="1" x14ac:dyDescent="0.2">
      <c r="A148" s="4085"/>
      <c r="B148" s="4085"/>
      <c r="C148" s="4085"/>
      <c r="D148" s="4066"/>
      <c r="E148" s="3247"/>
      <c r="F148" s="4008"/>
      <c r="G148" s="3651" t="s">
        <v>13</v>
      </c>
      <c r="H148" s="3652"/>
      <c r="I148" s="3655" t="s">
        <v>14</v>
      </c>
      <c r="J148" s="3654"/>
      <c r="K148" s="3653" t="s">
        <v>15</v>
      </c>
      <c r="L148" s="3654"/>
      <c r="M148" s="3655" t="s">
        <v>16</v>
      </c>
      <c r="N148" s="3654"/>
      <c r="O148" s="3655" t="s">
        <v>17</v>
      </c>
      <c r="P148" s="3654"/>
      <c r="Q148" s="3655" t="s">
        <v>18</v>
      </c>
      <c r="R148" s="3654"/>
      <c r="S148" s="3655" t="s">
        <v>19</v>
      </c>
      <c r="T148" s="3654"/>
      <c r="U148" s="3655" t="s">
        <v>20</v>
      </c>
      <c r="V148" s="3654"/>
      <c r="W148" s="3655" t="s">
        <v>21</v>
      </c>
      <c r="X148" s="3654"/>
      <c r="Y148" s="3655" t="s">
        <v>22</v>
      </c>
      <c r="Z148" s="3661"/>
      <c r="AA148" s="3655" t="s">
        <v>23</v>
      </c>
      <c r="AB148" s="3661"/>
      <c r="AC148" s="3655" t="s">
        <v>24</v>
      </c>
      <c r="AD148" s="3661"/>
      <c r="AE148" s="3655" t="s">
        <v>25</v>
      </c>
      <c r="AF148" s="3661"/>
      <c r="AG148" s="3655" t="s">
        <v>26</v>
      </c>
      <c r="AH148" s="3661"/>
      <c r="AI148" s="3655" t="s">
        <v>27</v>
      </c>
      <c r="AJ148" s="3661"/>
      <c r="AK148" s="3655" t="s">
        <v>28</v>
      </c>
      <c r="AL148" s="3661"/>
      <c r="AM148" s="3655" t="s">
        <v>29</v>
      </c>
      <c r="AN148" s="3661"/>
      <c r="AO148" s="3655" t="s">
        <v>30</v>
      </c>
      <c r="AP148" s="3689"/>
      <c r="AQ148" s="3654"/>
      <c r="AR148" s="4030"/>
      <c r="AS148" s="4030"/>
      <c r="AT148" s="4030"/>
      <c r="AU148" s="4030"/>
      <c r="AV148" s="4077"/>
      <c r="AW148" s="4077"/>
      <c r="AX148" s="4077"/>
      <c r="BV148" s="3"/>
      <c r="BW148" s="3"/>
      <c r="CH148" s="14"/>
      <c r="CI148" s="14"/>
      <c r="CJ148" s="14"/>
      <c r="CK148" s="14"/>
      <c r="CL148" s="14"/>
      <c r="CM148" s="14"/>
      <c r="CN148" s="14"/>
    </row>
    <row r="149" spans="1:92" ht="45.75" customHeight="1" x14ac:dyDescent="0.2">
      <c r="A149" s="4085"/>
      <c r="B149" s="4085"/>
      <c r="C149" s="4085"/>
      <c r="D149" s="2774" t="s">
        <v>180</v>
      </c>
      <c r="E149" s="2889" t="s">
        <v>32</v>
      </c>
      <c r="F149" s="2774" t="s">
        <v>33</v>
      </c>
      <c r="G149" s="2889" t="s">
        <v>32</v>
      </c>
      <c r="H149" s="2774" t="s">
        <v>33</v>
      </c>
      <c r="I149" s="2889" t="s">
        <v>32</v>
      </c>
      <c r="J149" s="2774" t="s">
        <v>33</v>
      </c>
      <c r="K149" s="2889" t="s">
        <v>32</v>
      </c>
      <c r="L149" s="2774" t="s">
        <v>33</v>
      </c>
      <c r="M149" s="2889" t="s">
        <v>32</v>
      </c>
      <c r="N149" s="2774" t="s">
        <v>33</v>
      </c>
      <c r="O149" s="2889" t="s">
        <v>32</v>
      </c>
      <c r="P149" s="2774" t="s">
        <v>33</v>
      </c>
      <c r="Q149" s="2889" t="s">
        <v>32</v>
      </c>
      <c r="R149" s="2774" t="s">
        <v>33</v>
      </c>
      <c r="S149" s="2889" t="s">
        <v>32</v>
      </c>
      <c r="T149" s="2774" t="s">
        <v>33</v>
      </c>
      <c r="U149" s="2889" t="s">
        <v>32</v>
      </c>
      <c r="V149" s="2774" t="s">
        <v>33</v>
      </c>
      <c r="W149" s="2889" t="s">
        <v>32</v>
      </c>
      <c r="X149" s="2774" t="s">
        <v>33</v>
      </c>
      <c r="Y149" s="2889" t="s">
        <v>32</v>
      </c>
      <c r="Z149" s="2774" t="s">
        <v>33</v>
      </c>
      <c r="AA149" s="2889" t="s">
        <v>32</v>
      </c>
      <c r="AB149" s="2774" t="s">
        <v>33</v>
      </c>
      <c r="AC149" s="2889" t="s">
        <v>32</v>
      </c>
      <c r="AD149" s="2774" t="s">
        <v>33</v>
      </c>
      <c r="AE149" s="2889" t="s">
        <v>32</v>
      </c>
      <c r="AF149" s="2774" t="s">
        <v>33</v>
      </c>
      <c r="AG149" s="2889" t="s">
        <v>32</v>
      </c>
      <c r="AH149" s="2774" t="s">
        <v>33</v>
      </c>
      <c r="AI149" s="2889" t="s">
        <v>32</v>
      </c>
      <c r="AJ149" s="2774" t="s">
        <v>33</v>
      </c>
      <c r="AK149" s="2889" t="s">
        <v>32</v>
      </c>
      <c r="AL149" s="2774" t="s">
        <v>33</v>
      </c>
      <c r="AM149" s="2889" t="s">
        <v>32</v>
      </c>
      <c r="AN149" s="2774" t="s">
        <v>33</v>
      </c>
      <c r="AO149" s="2889" t="s">
        <v>32</v>
      </c>
      <c r="AP149" s="2775" t="s">
        <v>33</v>
      </c>
      <c r="AQ149" s="3654"/>
      <c r="AR149" s="4030"/>
      <c r="AS149" s="4030"/>
      <c r="AT149" s="4030"/>
      <c r="AU149" s="4030"/>
      <c r="AV149" s="4077"/>
      <c r="AW149" s="4077"/>
      <c r="AX149" s="4077"/>
      <c r="BV149" s="3"/>
      <c r="BW149" s="3"/>
      <c r="CA149" s="31"/>
      <c r="CB149" s="31"/>
      <c r="CC149" s="31"/>
      <c r="CD149" s="31"/>
      <c r="CH149" s="32"/>
      <c r="CI149" s="32"/>
      <c r="CJ149" s="32"/>
      <c r="CK149" s="32"/>
      <c r="CM149" s="14"/>
      <c r="CN149" s="14"/>
    </row>
    <row r="150" spans="1:92" ht="16.350000000000001" customHeight="1" x14ac:dyDescent="0.2">
      <c r="A150" s="3737" t="s">
        <v>181</v>
      </c>
      <c r="B150" s="4086"/>
      <c r="C150" s="4087"/>
      <c r="D150" s="2225">
        <f>SUM(G150:AP150)</f>
        <v>490</v>
      </c>
      <c r="E150" s="4028">
        <f>SUM(G150+I150+K150+M150+O150+Q150+S150+U150+W150+Y150+AA150+AC150+AE150+AG150+AI150+AK150+AM150+AO150)</f>
        <v>156</v>
      </c>
      <c r="F150" s="22">
        <f>SUM(H150+J150+L150+N150+P150+R150+T150+V150+X150+Z150+AB150+AD150+AF150+AH150+AJ150+AL150+AN150+AP150)</f>
        <v>334</v>
      </c>
      <c r="G150" s="4029">
        <v>0</v>
      </c>
      <c r="H150" s="60">
        <v>0</v>
      </c>
      <c r="I150" s="2890">
        <v>0</v>
      </c>
      <c r="J150" s="60">
        <v>0</v>
      </c>
      <c r="K150" s="2890">
        <v>0</v>
      </c>
      <c r="L150" s="60">
        <v>0</v>
      </c>
      <c r="M150" s="2890">
        <v>0</v>
      </c>
      <c r="N150" s="60">
        <v>1</v>
      </c>
      <c r="O150" s="268">
        <v>1</v>
      </c>
      <c r="P150" s="60">
        <v>2</v>
      </c>
      <c r="Q150" s="268">
        <v>0</v>
      </c>
      <c r="R150" s="60">
        <v>8</v>
      </c>
      <c r="S150" s="268">
        <v>13</v>
      </c>
      <c r="T150" s="60">
        <v>0</v>
      </c>
      <c r="U150" s="2890">
        <v>6</v>
      </c>
      <c r="V150" s="60">
        <v>2</v>
      </c>
      <c r="W150" s="2890">
        <v>0</v>
      </c>
      <c r="X150" s="60">
        <v>1</v>
      </c>
      <c r="Y150" s="2890">
        <v>5</v>
      </c>
      <c r="Z150" s="60">
        <v>15</v>
      </c>
      <c r="AA150" s="2890">
        <v>15</v>
      </c>
      <c r="AB150" s="60">
        <v>14</v>
      </c>
      <c r="AC150" s="2890">
        <v>15</v>
      </c>
      <c r="AD150" s="60">
        <v>30</v>
      </c>
      <c r="AE150" s="2890">
        <v>3</v>
      </c>
      <c r="AF150" s="60">
        <v>30</v>
      </c>
      <c r="AG150" s="2890">
        <v>31</v>
      </c>
      <c r="AH150" s="60">
        <v>66</v>
      </c>
      <c r="AI150" s="2890">
        <v>53</v>
      </c>
      <c r="AJ150" s="60">
        <v>104</v>
      </c>
      <c r="AK150" s="2890">
        <v>9</v>
      </c>
      <c r="AL150" s="60">
        <v>29</v>
      </c>
      <c r="AM150" s="2890">
        <v>3</v>
      </c>
      <c r="AN150" s="60">
        <v>17</v>
      </c>
      <c r="AO150" s="2890">
        <v>2</v>
      </c>
      <c r="AP150" s="64">
        <v>15</v>
      </c>
      <c r="AQ150" s="4034">
        <v>1</v>
      </c>
      <c r="AR150" s="24">
        <v>0</v>
      </c>
      <c r="AS150" s="24">
        <v>490</v>
      </c>
      <c r="AT150" s="28">
        <v>16</v>
      </c>
      <c r="AU150" s="28"/>
      <c r="AV150" s="28">
        <v>1</v>
      </c>
      <c r="AW150" s="28">
        <v>0</v>
      </c>
      <c r="AX150" s="28">
        <v>0</v>
      </c>
      <c r="AY150" s="671" t="str">
        <f t="shared" ref="AY150:AY158" si="94">$CA150&amp;$CB150&amp;$CC150&amp;$CD150&amp;$CE150&amp;$CF150&amp;$CG150</f>
        <v/>
      </c>
      <c r="BV150" s="3"/>
      <c r="BW150" s="3"/>
      <c r="CA150" s="31" t="str">
        <f t="shared" ref="CA150:CA158" si="95">IF(CH150=1,"* Las consultas de 12 años NO DEBEN ser mayor que el total de Consultas entre 10-14 Años. ","")</f>
        <v/>
      </c>
      <c r="CB150" s="31" t="str">
        <f t="shared" ref="CB150:CB158" si="96">IF(CI150=1,"* Las consultas de 60 años NO DEBEN ser mayor que el total de Consultas entre 60-64 Años. ","")</f>
        <v/>
      </c>
      <c r="CC150" s="31" t="str">
        <f t="shared" ref="CC150:CC158" si="97">IF(CJ150=1,"* Las actividades de usuarios en situación de discapacidad NO DEBEN superar el total. ","")</f>
        <v/>
      </c>
      <c r="CD150" s="31" t="str">
        <f t="shared" ref="CD150:CD158" si="98">IF(AND(AR150="",D150&lt;&gt;0),"* Recuerde que las Embarazadas deben ser incluídas en el ingreso por rango Etario (Digite CEROS si no tiene). ",IF(F150&lt;AR150,"* Las Embarazadas NO DEBEN ser mayor al total de mujeres. ",""))</f>
        <v/>
      </c>
      <c r="CE150" s="31" t="str">
        <f t="shared" ref="CE150:CE158" si="99">IF(AND(AS150="",D150&lt;&gt;0),"* No olvide digitar la columna Beneficiarios (Digite CEROS si no tiene). ",IF(D150&lt;AS150,"* El número de Beneficiarios NO DEBE ser mayor que el Total. ",""))</f>
        <v/>
      </c>
      <c r="CF150" s="31" t="str">
        <f t="shared" ref="CF150:CF158" si="100">IF(AND(AW150="",D150&lt;&gt;0),"* No olvide digitar la Población SENAME (Digite CEROS si no tiene). ",IF(D150&lt;AW150,"* La Población SENAME NO DEBE ser mayor al Total. ",""))</f>
        <v/>
      </c>
      <c r="CG150" s="31" t="str">
        <f t="shared" ref="CG150:CG158" si="101">IF(AND(AX150="",D150&lt;&gt;0),"* No olvide digitar la Población Migrante (Digite CEROS si no tiene). ",IF(D150&lt;AX150,"* La Población Migrante NO DEBE superar el Total. ",""))</f>
        <v/>
      </c>
      <c r="CH150" s="32">
        <f t="shared" ref="CH150:CH158" si="102">IF(AQ150&gt;(Y150+Z150),1,0)</f>
        <v>0</v>
      </c>
      <c r="CI150" s="32">
        <f t="shared" ref="CI150:CI158" si="103">IF(AT150&gt;(AK150+AL150),1,0)</f>
        <v>0</v>
      </c>
      <c r="CJ150" s="32">
        <f t="shared" ref="CJ150:CJ158" si="104">IF(D150&lt;AV150,1,0)</f>
        <v>0</v>
      </c>
      <c r="CK150" s="32">
        <f t="shared" ref="CK150:CK158" si="105">IF(AND(AR150="",D150&lt;&gt;0),1,IF(F150&lt;AR150,1,0))</f>
        <v>0</v>
      </c>
      <c r="CL150" s="32">
        <f t="shared" ref="CL150:CL158" si="106">IF(AND(AS150="",D150&lt;&gt;0),1,IF(D150&lt;AS150,1,0))</f>
        <v>0</v>
      </c>
      <c r="CM150" s="32">
        <f t="shared" ref="CM150:CM158" si="107">IF(AND(AW150="",D150&lt;&gt;0),1,IF(D150&lt;AW150,1,0))</f>
        <v>0</v>
      </c>
      <c r="CN150" s="32">
        <f t="shared" ref="CN150:CN158" si="108">IF(AND(AX150="",D150&lt;&gt;0),1,IF(D150&lt;AX150,1,0))</f>
        <v>0</v>
      </c>
    </row>
    <row r="151" spans="1:92" ht="16.350000000000001" customHeight="1" x14ac:dyDescent="0.2">
      <c r="A151" s="3740" t="s">
        <v>304</v>
      </c>
      <c r="B151" s="3741"/>
      <c r="C151" s="3742"/>
      <c r="D151" s="269">
        <f t="shared" ref="D151:D158" si="109">SUM(G151:AP151)</f>
        <v>46</v>
      </c>
      <c r="E151" s="2264">
        <f t="shared" ref="E151:E157" si="110">SUM(G151+I151+K151+M151+O151+Q151+S151+U151+W151+Y151+AA151+AC151+AE151+AG151+AI151+AK151+AM151+AO151)</f>
        <v>6</v>
      </c>
      <c r="F151" s="2266">
        <f t="shared" ref="F151:F158" si="111">SUM(H151+J151+L151+N151+P151+R151+T151+V151+X151+Z151+AB151+AD151+AF151+AH151+AJ151+AL151+AN151+AP151)</f>
        <v>40</v>
      </c>
      <c r="G151" s="2267">
        <v>0</v>
      </c>
      <c r="H151" s="2231">
        <v>0</v>
      </c>
      <c r="I151" s="2230">
        <v>0</v>
      </c>
      <c r="J151" s="2231">
        <v>0</v>
      </c>
      <c r="K151" s="2230">
        <v>0</v>
      </c>
      <c r="L151" s="2231">
        <v>0</v>
      </c>
      <c r="M151" s="2230">
        <v>0</v>
      </c>
      <c r="N151" s="2231">
        <v>0</v>
      </c>
      <c r="O151" s="2424">
        <v>0</v>
      </c>
      <c r="P151" s="2231">
        <v>0</v>
      </c>
      <c r="Q151" s="2424">
        <v>0</v>
      </c>
      <c r="R151" s="2231">
        <v>0</v>
      </c>
      <c r="S151" s="2424">
        <v>0</v>
      </c>
      <c r="T151" s="2231">
        <v>0</v>
      </c>
      <c r="U151" s="2230">
        <v>0</v>
      </c>
      <c r="V151" s="2231">
        <v>0</v>
      </c>
      <c r="W151" s="2230">
        <v>0</v>
      </c>
      <c r="X151" s="2231">
        <v>0</v>
      </c>
      <c r="Y151" s="2230">
        <v>4</v>
      </c>
      <c r="Z151" s="2231">
        <v>4</v>
      </c>
      <c r="AA151" s="2230">
        <v>0</v>
      </c>
      <c r="AB151" s="2231">
        <v>0</v>
      </c>
      <c r="AC151" s="2230">
        <v>0</v>
      </c>
      <c r="AD151" s="2231">
        <v>0</v>
      </c>
      <c r="AE151" s="2230">
        <v>0</v>
      </c>
      <c r="AF151" s="2231">
        <v>14</v>
      </c>
      <c r="AG151" s="2230">
        <v>2</v>
      </c>
      <c r="AH151" s="2231">
        <v>16</v>
      </c>
      <c r="AI151" s="2230">
        <v>0</v>
      </c>
      <c r="AJ151" s="2231">
        <v>2</v>
      </c>
      <c r="AK151" s="2230">
        <v>0</v>
      </c>
      <c r="AL151" s="2231">
        <v>4</v>
      </c>
      <c r="AM151" s="2230">
        <v>0</v>
      </c>
      <c r="AN151" s="2231">
        <v>0</v>
      </c>
      <c r="AO151" s="2230">
        <v>0</v>
      </c>
      <c r="AP151" s="2232">
        <v>0</v>
      </c>
      <c r="AQ151" s="2268">
        <v>0</v>
      </c>
      <c r="AR151" s="24">
        <v>0</v>
      </c>
      <c r="AS151" s="24">
        <v>46</v>
      </c>
      <c r="AT151" s="28">
        <v>0</v>
      </c>
      <c r="AU151" s="28"/>
      <c r="AV151" s="28">
        <v>0</v>
      </c>
      <c r="AW151" s="28">
        <v>0</v>
      </c>
      <c r="AX151" s="28">
        <v>0</v>
      </c>
      <c r="AY151" s="671" t="str">
        <f t="shared" si="94"/>
        <v/>
      </c>
      <c r="BV151" s="3"/>
      <c r="BW151" s="3"/>
      <c r="CA151" s="31" t="str">
        <f t="shared" si="95"/>
        <v/>
      </c>
      <c r="CB151" s="31" t="str">
        <f t="shared" si="96"/>
        <v/>
      </c>
      <c r="CC151" s="31" t="str">
        <f t="shared" si="97"/>
        <v/>
      </c>
      <c r="CD151" s="31" t="str">
        <f t="shared" si="98"/>
        <v/>
      </c>
      <c r="CE151" s="31" t="str">
        <f t="shared" si="99"/>
        <v/>
      </c>
      <c r="CF151" s="31" t="str">
        <f t="shared" si="100"/>
        <v/>
      </c>
      <c r="CG151" s="31" t="str">
        <f t="shared" si="101"/>
        <v/>
      </c>
      <c r="CH151" s="32">
        <f t="shared" si="102"/>
        <v>0</v>
      </c>
      <c r="CI151" s="32">
        <f t="shared" si="103"/>
        <v>0</v>
      </c>
      <c r="CJ151" s="32">
        <f t="shared" si="104"/>
        <v>0</v>
      </c>
      <c r="CK151" s="32">
        <f t="shared" si="105"/>
        <v>0</v>
      </c>
      <c r="CL151" s="32">
        <f t="shared" si="106"/>
        <v>0</v>
      </c>
      <c r="CM151" s="32">
        <f t="shared" si="107"/>
        <v>0</v>
      </c>
      <c r="CN151" s="32">
        <f t="shared" si="108"/>
        <v>0</v>
      </c>
    </row>
    <row r="152" spans="1:92" ht="16.350000000000001" customHeight="1" x14ac:dyDescent="0.2">
      <c r="A152" s="3618" t="s">
        <v>183</v>
      </c>
      <c r="B152" s="3619"/>
      <c r="C152" s="3620"/>
      <c r="D152" s="2425">
        <f>SUM(G152:AP152)</f>
        <v>0</v>
      </c>
      <c r="E152" s="2264">
        <f t="shared" si="110"/>
        <v>0</v>
      </c>
      <c r="F152" s="2266">
        <f t="shared" si="111"/>
        <v>0</v>
      </c>
      <c r="G152" s="2267"/>
      <c r="H152" s="2231"/>
      <c r="I152" s="2230"/>
      <c r="J152" s="2231"/>
      <c r="K152" s="2230"/>
      <c r="L152" s="2231"/>
      <c r="M152" s="2230"/>
      <c r="N152" s="2231"/>
      <c r="O152" s="2424"/>
      <c r="P152" s="2231"/>
      <c r="Q152" s="2424"/>
      <c r="R152" s="2231"/>
      <c r="S152" s="2424"/>
      <c r="T152" s="2231"/>
      <c r="U152" s="2230"/>
      <c r="V152" s="2231"/>
      <c r="W152" s="2230"/>
      <c r="X152" s="2231"/>
      <c r="Y152" s="2230"/>
      <c r="Z152" s="2231"/>
      <c r="AA152" s="2230"/>
      <c r="AB152" s="2231"/>
      <c r="AC152" s="2230"/>
      <c r="AD152" s="2231"/>
      <c r="AE152" s="2230"/>
      <c r="AF152" s="2231"/>
      <c r="AG152" s="2230"/>
      <c r="AH152" s="2231"/>
      <c r="AI152" s="2230"/>
      <c r="AJ152" s="2231"/>
      <c r="AK152" s="2230"/>
      <c r="AL152" s="2231"/>
      <c r="AM152" s="2230"/>
      <c r="AN152" s="2231"/>
      <c r="AO152" s="2230"/>
      <c r="AP152" s="2232"/>
      <c r="AQ152" s="2268"/>
      <c r="AR152" s="24"/>
      <c r="AS152" s="24"/>
      <c r="AT152" s="28"/>
      <c r="AU152" s="28"/>
      <c r="AV152" s="28"/>
      <c r="AW152" s="28"/>
      <c r="AX152" s="28"/>
      <c r="AY152" s="671" t="str">
        <f t="shared" si="94"/>
        <v/>
      </c>
      <c r="BV152" s="3"/>
      <c r="BW152" s="3"/>
      <c r="CA152" s="31" t="str">
        <f t="shared" si="95"/>
        <v/>
      </c>
      <c r="CB152" s="31" t="str">
        <f t="shared" si="96"/>
        <v/>
      </c>
      <c r="CC152" s="31" t="str">
        <f t="shared" si="97"/>
        <v/>
      </c>
      <c r="CD152" s="31" t="str">
        <f t="shared" si="98"/>
        <v/>
      </c>
      <c r="CE152" s="31" t="str">
        <f t="shared" si="99"/>
        <v/>
      </c>
      <c r="CF152" s="31" t="str">
        <f t="shared" si="100"/>
        <v/>
      </c>
      <c r="CG152" s="31" t="str">
        <f t="shared" si="101"/>
        <v/>
      </c>
      <c r="CH152" s="32">
        <f t="shared" si="102"/>
        <v>0</v>
      </c>
      <c r="CI152" s="32">
        <f t="shared" si="103"/>
        <v>0</v>
      </c>
      <c r="CJ152" s="32">
        <f t="shared" si="104"/>
        <v>0</v>
      </c>
      <c r="CK152" s="32">
        <f t="shared" si="105"/>
        <v>0</v>
      </c>
      <c r="CL152" s="32">
        <f t="shared" si="106"/>
        <v>0</v>
      </c>
      <c r="CM152" s="32">
        <f t="shared" si="107"/>
        <v>0</v>
      </c>
      <c r="CN152" s="32">
        <f t="shared" si="108"/>
        <v>0</v>
      </c>
    </row>
    <row r="153" spans="1:92" ht="16.350000000000001" customHeight="1" x14ac:dyDescent="0.2">
      <c r="A153" s="3618" t="s">
        <v>184</v>
      </c>
      <c r="B153" s="3619"/>
      <c r="C153" s="3620"/>
      <c r="D153" s="2213">
        <f t="shared" si="109"/>
        <v>0</v>
      </c>
      <c r="E153" s="2264">
        <f t="shared" si="110"/>
        <v>0</v>
      </c>
      <c r="F153" s="2266">
        <f t="shared" si="111"/>
        <v>0</v>
      </c>
      <c r="G153" s="2267"/>
      <c r="H153" s="2231"/>
      <c r="I153" s="2230"/>
      <c r="J153" s="2231"/>
      <c r="K153" s="2230"/>
      <c r="L153" s="2231"/>
      <c r="M153" s="2230"/>
      <c r="N153" s="2231"/>
      <c r="O153" s="2424"/>
      <c r="P153" s="2231"/>
      <c r="Q153" s="2424"/>
      <c r="R153" s="2231"/>
      <c r="S153" s="2424"/>
      <c r="T153" s="2231"/>
      <c r="U153" s="2230"/>
      <c r="V153" s="2231"/>
      <c r="W153" s="2230"/>
      <c r="X153" s="2231"/>
      <c r="Y153" s="2230"/>
      <c r="Z153" s="2231"/>
      <c r="AA153" s="2230"/>
      <c r="AB153" s="2231"/>
      <c r="AC153" s="2230"/>
      <c r="AD153" s="2231"/>
      <c r="AE153" s="2230"/>
      <c r="AF153" s="2231"/>
      <c r="AG153" s="2230"/>
      <c r="AH153" s="2231"/>
      <c r="AI153" s="2230"/>
      <c r="AJ153" s="2231"/>
      <c r="AK153" s="2230"/>
      <c r="AL153" s="2231"/>
      <c r="AM153" s="2230"/>
      <c r="AN153" s="2231"/>
      <c r="AO153" s="2230"/>
      <c r="AP153" s="2232"/>
      <c r="AQ153" s="2268"/>
      <c r="AR153" s="24"/>
      <c r="AS153" s="24"/>
      <c r="AT153" s="28"/>
      <c r="AU153" s="28"/>
      <c r="AV153" s="28"/>
      <c r="AW153" s="28"/>
      <c r="AX153" s="28"/>
      <c r="AY153" s="671" t="str">
        <f t="shared" si="94"/>
        <v/>
      </c>
      <c r="BV153" s="3"/>
      <c r="BW153" s="3"/>
      <c r="CA153" s="31" t="str">
        <f t="shared" si="95"/>
        <v/>
      </c>
      <c r="CB153" s="31" t="str">
        <f t="shared" si="96"/>
        <v/>
      </c>
      <c r="CC153" s="31" t="str">
        <f t="shared" si="97"/>
        <v/>
      </c>
      <c r="CD153" s="31" t="str">
        <f t="shared" si="98"/>
        <v/>
      </c>
      <c r="CE153" s="31" t="str">
        <f t="shared" si="99"/>
        <v/>
      </c>
      <c r="CF153" s="31" t="str">
        <f t="shared" si="100"/>
        <v/>
      </c>
      <c r="CG153" s="31" t="str">
        <f t="shared" si="101"/>
        <v/>
      </c>
      <c r="CH153" s="32">
        <f t="shared" si="102"/>
        <v>0</v>
      </c>
      <c r="CI153" s="32">
        <f t="shared" si="103"/>
        <v>0</v>
      </c>
      <c r="CJ153" s="32">
        <f t="shared" si="104"/>
        <v>0</v>
      </c>
      <c r="CK153" s="32">
        <f t="shared" si="105"/>
        <v>0</v>
      </c>
      <c r="CL153" s="32">
        <f t="shared" si="106"/>
        <v>0</v>
      </c>
      <c r="CM153" s="32">
        <f t="shared" si="107"/>
        <v>0</v>
      </c>
      <c r="CN153" s="32">
        <f t="shared" si="108"/>
        <v>0</v>
      </c>
    </row>
    <row r="154" spans="1:92" ht="16.350000000000001" customHeight="1" x14ac:dyDescent="0.2">
      <c r="A154" s="3640" t="s">
        <v>185</v>
      </c>
      <c r="B154" s="3727"/>
      <c r="C154" s="3641"/>
      <c r="D154" s="2213">
        <f t="shared" si="109"/>
        <v>0</v>
      </c>
      <c r="E154" s="2264">
        <f t="shared" si="110"/>
        <v>0</v>
      </c>
      <c r="F154" s="2266">
        <f t="shared" si="111"/>
        <v>0</v>
      </c>
      <c r="G154" s="2267"/>
      <c r="H154" s="2231"/>
      <c r="I154" s="2230"/>
      <c r="J154" s="2231"/>
      <c r="K154" s="2230"/>
      <c r="L154" s="2231"/>
      <c r="M154" s="2230"/>
      <c r="N154" s="2231"/>
      <c r="O154" s="2424"/>
      <c r="P154" s="2231"/>
      <c r="Q154" s="2424"/>
      <c r="R154" s="2231"/>
      <c r="S154" s="2424"/>
      <c r="T154" s="2231"/>
      <c r="U154" s="2230"/>
      <c r="V154" s="2231"/>
      <c r="W154" s="2230"/>
      <c r="X154" s="2231"/>
      <c r="Y154" s="2230"/>
      <c r="Z154" s="2231"/>
      <c r="AA154" s="2230"/>
      <c r="AB154" s="2231"/>
      <c r="AC154" s="2230"/>
      <c r="AD154" s="2231"/>
      <c r="AE154" s="2230"/>
      <c r="AF154" s="2231"/>
      <c r="AG154" s="2230"/>
      <c r="AH154" s="2231"/>
      <c r="AI154" s="2230"/>
      <c r="AJ154" s="2231"/>
      <c r="AK154" s="2230"/>
      <c r="AL154" s="2231"/>
      <c r="AM154" s="2230"/>
      <c r="AN154" s="2231"/>
      <c r="AO154" s="2230"/>
      <c r="AP154" s="2232"/>
      <c r="AQ154" s="2268"/>
      <c r="AR154" s="24"/>
      <c r="AS154" s="24"/>
      <c r="AT154" s="28"/>
      <c r="AU154" s="28"/>
      <c r="AV154" s="28"/>
      <c r="AW154" s="28"/>
      <c r="AX154" s="28"/>
      <c r="AY154" s="671" t="str">
        <f t="shared" si="94"/>
        <v/>
      </c>
      <c r="BV154" s="3"/>
      <c r="BW154" s="3"/>
      <c r="CA154" s="31" t="str">
        <f t="shared" si="95"/>
        <v/>
      </c>
      <c r="CB154" s="31" t="str">
        <f t="shared" si="96"/>
        <v/>
      </c>
      <c r="CC154" s="31" t="str">
        <f t="shared" si="97"/>
        <v/>
      </c>
      <c r="CD154" s="31" t="str">
        <f t="shared" si="98"/>
        <v/>
      </c>
      <c r="CE154" s="31" t="str">
        <f t="shared" si="99"/>
        <v/>
      </c>
      <c r="CF154" s="31" t="str">
        <f t="shared" si="100"/>
        <v/>
      </c>
      <c r="CG154" s="31" t="str">
        <f t="shared" si="101"/>
        <v/>
      </c>
      <c r="CH154" s="32">
        <f t="shared" si="102"/>
        <v>0</v>
      </c>
      <c r="CI154" s="32">
        <f t="shared" si="103"/>
        <v>0</v>
      </c>
      <c r="CJ154" s="32">
        <f t="shared" si="104"/>
        <v>0</v>
      </c>
      <c r="CK154" s="32">
        <f t="shared" si="105"/>
        <v>0</v>
      </c>
      <c r="CL154" s="32">
        <f t="shared" si="106"/>
        <v>0</v>
      </c>
      <c r="CM154" s="32">
        <f t="shared" si="107"/>
        <v>0</v>
      </c>
      <c r="CN154" s="32">
        <f t="shared" si="108"/>
        <v>0</v>
      </c>
    </row>
    <row r="155" spans="1:92" ht="16.350000000000001" customHeight="1" x14ac:dyDescent="0.2">
      <c r="A155" s="3640" t="s">
        <v>186</v>
      </c>
      <c r="B155" s="3727"/>
      <c r="C155" s="3641"/>
      <c r="D155" s="2213">
        <f t="shared" si="109"/>
        <v>0</v>
      </c>
      <c r="E155" s="2264">
        <f t="shared" si="110"/>
        <v>0</v>
      </c>
      <c r="F155" s="2266">
        <f t="shared" si="111"/>
        <v>0</v>
      </c>
      <c r="G155" s="2267"/>
      <c r="H155" s="2231"/>
      <c r="I155" s="2230"/>
      <c r="J155" s="2231"/>
      <c r="K155" s="2230"/>
      <c r="L155" s="2231"/>
      <c r="M155" s="2230"/>
      <c r="N155" s="2231"/>
      <c r="O155" s="2424"/>
      <c r="P155" s="2231"/>
      <c r="Q155" s="2424"/>
      <c r="R155" s="2231"/>
      <c r="S155" s="2424"/>
      <c r="T155" s="2231"/>
      <c r="U155" s="2230"/>
      <c r="V155" s="2231"/>
      <c r="W155" s="2230"/>
      <c r="X155" s="2231"/>
      <c r="Y155" s="2230"/>
      <c r="Z155" s="2231"/>
      <c r="AA155" s="2230"/>
      <c r="AB155" s="2231"/>
      <c r="AC155" s="2230"/>
      <c r="AD155" s="2231"/>
      <c r="AE155" s="2230"/>
      <c r="AF155" s="2231"/>
      <c r="AG155" s="2230"/>
      <c r="AH155" s="2231"/>
      <c r="AI155" s="2230"/>
      <c r="AJ155" s="2231"/>
      <c r="AK155" s="2230"/>
      <c r="AL155" s="2231"/>
      <c r="AM155" s="2230"/>
      <c r="AN155" s="2231"/>
      <c r="AO155" s="2230"/>
      <c r="AP155" s="2232"/>
      <c r="AQ155" s="2268"/>
      <c r="AR155" s="24"/>
      <c r="AS155" s="24"/>
      <c r="AT155" s="28"/>
      <c r="AU155" s="28"/>
      <c r="AV155" s="28"/>
      <c r="AW155" s="28"/>
      <c r="AX155" s="28"/>
      <c r="AY155" s="671" t="str">
        <f t="shared" si="94"/>
        <v/>
      </c>
      <c r="BV155" s="3"/>
      <c r="BW155" s="3"/>
      <c r="CA155" s="31" t="str">
        <f t="shared" si="95"/>
        <v/>
      </c>
      <c r="CB155" s="31" t="str">
        <f t="shared" si="96"/>
        <v/>
      </c>
      <c r="CC155" s="31" t="str">
        <f t="shared" si="97"/>
        <v/>
      </c>
      <c r="CD155" s="31" t="str">
        <f t="shared" si="98"/>
        <v/>
      </c>
      <c r="CE155" s="31" t="str">
        <f t="shared" si="99"/>
        <v/>
      </c>
      <c r="CF155" s="31" t="str">
        <f t="shared" si="100"/>
        <v/>
      </c>
      <c r="CG155" s="31" t="str">
        <f t="shared" si="101"/>
        <v/>
      </c>
      <c r="CH155" s="32">
        <f t="shared" si="102"/>
        <v>0</v>
      </c>
      <c r="CI155" s="32">
        <f t="shared" si="103"/>
        <v>0</v>
      </c>
      <c r="CJ155" s="32">
        <f t="shared" si="104"/>
        <v>0</v>
      </c>
      <c r="CK155" s="32">
        <f t="shared" si="105"/>
        <v>0</v>
      </c>
      <c r="CL155" s="32">
        <f t="shared" si="106"/>
        <v>0</v>
      </c>
      <c r="CM155" s="32">
        <f t="shared" si="107"/>
        <v>0</v>
      </c>
      <c r="CN155" s="32">
        <f t="shared" si="108"/>
        <v>0</v>
      </c>
    </row>
    <row r="156" spans="1:92" ht="16.350000000000001" customHeight="1" x14ac:dyDescent="0.2">
      <c r="A156" s="3640" t="s">
        <v>187</v>
      </c>
      <c r="B156" s="3727"/>
      <c r="C156" s="3641"/>
      <c r="D156" s="2213">
        <f t="shared" si="109"/>
        <v>0</v>
      </c>
      <c r="E156" s="2264">
        <f t="shared" si="110"/>
        <v>0</v>
      </c>
      <c r="F156" s="2266">
        <f t="shared" si="111"/>
        <v>0</v>
      </c>
      <c r="G156" s="2267"/>
      <c r="H156" s="2231"/>
      <c r="I156" s="2230"/>
      <c r="J156" s="2231"/>
      <c r="K156" s="2230"/>
      <c r="L156" s="2231"/>
      <c r="M156" s="2230"/>
      <c r="N156" s="2231"/>
      <c r="O156" s="2424"/>
      <c r="P156" s="2231"/>
      <c r="Q156" s="2424"/>
      <c r="R156" s="2231"/>
      <c r="S156" s="2424"/>
      <c r="T156" s="2231"/>
      <c r="U156" s="2230"/>
      <c r="V156" s="2231"/>
      <c r="W156" s="2230"/>
      <c r="X156" s="2231"/>
      <c r="Y156" s="2230"/>
      <c r="Z156" s="2231"/>
      <c r="AA156" s="2230"/>
      <c r="AB156" s="2231"/>
      <c r="AC156" s="2230"/>
      <c r="AD156" s="2231"/>
      <c r="AE156" s="2230"/>
      <c r="AF156" s="2231"/>
      <c r="AG156" s="2230"/>
      <c r="AH156" s="2231"/>
      <c r="AI156" s="2230"/>
      <c r="AJ156" s="2231"/>
      <c r="AK156" s="2230"/>
      <c r="AL156" s="2231"/>
      <c r="AM156" s="2230"/>
      <c r="AN156" s="2231"/>
      <c r="AO156" s="2230"/>
      <c r="AP156" s="2232"/>
      <c r="AQ156" s="2268"/>
      <c r="AR156" s="24"/>
      <c r="AS156" s="24"/>
      <c r="AT156" s="28"/>
      <c r="AU156" s="28"/>
      <c r="AV156" s="28"/>
      <c r="AW156" s="28"/>
      <c r="AX156" s="28"/>
      <c r="AY156" s="671" t="str">
        <f t="shared" si="94"/>
        <v/>
      </c>
      <c r="BV156" s="3"/>
      <c r="BW156" s="3"/>
      <c r="CA156" s="31" t="str">
        <f t="shared" si="95"/>
        <v/>
      </c>
      <c r="CB156" s="31" t="str">
        <f t="shared" si="96"/>
        <v/>
      </c>
      <c r="CC156" s="31" t="str">
        <f t="shared" si="97"/>
        <v/>
      </c>
      <c r="CD156" s="31" t="str">
        <f t="shared" si="98"/>
        <v/>
      </c>
      <c r="CE156" s="31" t="str">
        <f t="shared" si="99"/>
        <v/>
      </c>
      <c r="CF156" s="31" t="str">
        <f t="shared" si="100"/>
        <v/>
      </c>
      <c r="CG156" s="31" t="str">
        <f t="shared" si="101"/>
        <v/>
      </c>
      <c r="CH156" s="32">
        <f t="shared" si="102"/>
        <v>0</v>
      </c>
      <c r="CI156" s="32">
        <f t="shared" si="103"/>
        <v>0</v>
      </c>
      <c r="CJ156" s="32">
        <f t="shared" si="104"/>
        <v>0</v>
      </c>
      <c r="CK156" s="32">
        <f t="shared" si="105"/>
        <v>0</v>
      </c>
      <c r="CL156" s="32">
        <f t="shared" si="106"/>
        <v>0</v>
      </c>
      <c r="CM156" s="32">
        <f t="shared" si="107"/>
        <v>0</v>
      </c>
      <c r="CN156" s="32">
        <f t="shared" si="108"/>
        <v>0</v>
      </c>
    </row>
    <row r="157" spans="1:92" ht="16.350000000000001" customHeight="1" x14ac:dyDescent="0.2">
      <c r="A157" s="3618" t="s">
        <v>188</v>
      </c>
      <c r="B157" s="3619"/>
      <c r="C157" s="3620"/>
      <c r="D157" s="2213">
        <f t="shared" si="109"/>
        <v>0</v>
      </c>
      <c r="E157" s="2264">
        <f t="shared" si="110"/>
        <v>0</v>
      </c>
      <c r="F157" s="2266">
        <f t="shared" si="111"/>
        <v>0</v>
      </c>
      <c r="G157" s="2267"/>
      <c r="H157" s="2231"/>
      <c r="I157" s="2230"/>
      <c r="J157" s="2231"/>
      <c r="K157" s="2230"/>
      <c r="L157" s="2231"/>
      <c r="M157" s="2230"/>
      <c r="N157" s="2231"/>
      <c r="O157" s="2424"/>
      <c r="P157" s="2231"/>
      <c r="Q157" s="2424"/>
      <c r="R157" s="2231"/>
      <c r="S157" s="2424"/>
      <c r="T157" s="2231"/>
      <c r="U157" s="2230"/>
      <c r="V157" s="2231"/>
      <c r="W157" s="2230"/>
      <c r="X157" s="2231"/>
      <c r="Y157" s="2230"/>
      <c r="Z157" s="2231"/>
      <c r="AA157" s="2230"/>
      <c r="AB157" s="2231"/>
      <c r="AC157" s="2230"/>
      <c r="AD157" s="2231"/>
      <c r="AE157" s="2230"/>
      <c r="AF157" s="2231"/>
      <c r="AG157" s="2230"/>
      <c r="AH157" s="2231"/>
      <c r="AI157" s="2230"/>
      <c r="AJ157" s="2231"/>
      <c r="AK157" s="2230"/>
      <c r="AL157" s="2231"/>
      <c r="AM157" s="2230"/>
      <c r="AN157" s="2231"/>
      <c r="AO157" s="2230"/>
      <c r="AP157" s="2232"/>
      <c r="AQ157" s="2268"/>
      <c r="AR157" s="24"/>
      <c r="AS157" s="24"/>
      <c r="AT157" s="28"/>
      <c r="AU157" s="28"/>
      <c r="AV157" s="28"/>
      <c r="AW157" s="28"/>
      <c r="AX157" s="28"/>
      <c r="AY157" s="671" t="str">
        <f t="shared" si="94"/>
        <v/>
      </c>
      <c r="BV157" s="3"/>
      <c r="BW157" s="3"/>
      <c r="CA157" s="31" t="str">
        <f t="shared" si="95"/>
        <v/>
      </c>
      <c r="CB157" s="31" t="str">
        <f t="shared" si="96"/>
        <v/>
      </c>
      <c r="CC157" s="31" t="str">
        <f t="shared" si="97"/>
        <v/>
      </c>
      <c r="CD157" s="31" t="str">
        <f t="shared" si="98"/>
        <v/>
      </c>
      <c r="CE157" s="31" t="str">
        <f t="shared" si="99"/>
        <v/>
      </c>
      <c r="CF157" s="31" t="str">
        <f t="shared" si="100"/>
        <v/>
      </c>
      <c r="CG157" s="31" t="str">
        <f t="shared" si="101"/>
        <v/>
      </c>
      <c r="CH157" s="32">
        <f t="shared" si="102"/>
        <v>0</v>
      </c>
      <c r="CI157" s="32">
        <f t="shared" si="103"/>
        <v>0</v>
      </c>
      <c r="CJ157" s="32">
        <f t="shared" si="104"/>
        <v>0</v>
      </c>
      <c r="CK157" s="32">
        <f t="shared" si="105"/>
        <v>0</v>
      </c>
      <c r="CL157" s="32">
        <f t="shared" si="106"/>
        <v>0</v>
      </c>
      <c r="CM157" s="32">
        <f t="shared" si="107"/>
        <v>0</v>
      </c>
      <c r="CN157" s="32">
        <f t="shared" si="108"/>
        <v>0</v>
      </c>
    </row>
    <row r="158" spans="1:92" ht="16.350000000000001" customHeight="1" x14ac:dyDescent="0.2">
      <c r="A158" s="3734" t="s">
        <v>189</v>
      </c>
      <c r="B158" s="3734"/>
      <c r="C158" s="3735"/>
      <c r="D158" s="2425">
        <f t="shared" si="109"/>
        <v>0</v>
      </c>
      <c r="E158" s="2264">
        <f>SUM(G158+I158+K158+M158+O158+Q158+S158+U158+W158+Y158+AA158+AC158+AE158+AG158+AI158+AK158+AM158+AO158)</f>
        <v>0</v>
      </c>
      <c r="F158" s="2266">
        <f t="shared" si="111"/>
        <v>0</v>
      </c>
      <c r="G158" s="2272"/>
      <c r="H158" s="2240"/>
      <c r="I158" s="2239"/>
      <c r="J158" s="2240"/>
      <c r="K158" s="2239"/>
      <c r="L158" s="2240"/>
      <c r="M158" s="2239"/>
      <c r="N158" s="2240"/>
      <c r="O158" s="2426"/>
      <c r="P158" s="2240"/>
      <c r="Q158" s="2426"/>
      <c r="R158" s="2240"/>
      <c r="S158" s="2426"/>
      <c r="T158" s="2240"/>
      <c r="U158" s="2239"/>
      <c r="V158" s="2240"/>
      <c r="W158" s="2239"/>
      <c r="X158" s="2240"/>
      <c r="Y158" s="2239"/>
      <c r="Z158" s="2240"/>
      <c r="AA158" s="2239"/>
      <c r="AB158" s="2240"/>
      <c r="AC158" s="2239"/>
      <c r="AD158" s="2240"/>
      <c r="AE158" s="2239"/>
      <c r="AF158" s="2240"/>
      <c r="AG158" s="2239"/>
      <c r="AH158" s="2240"/>
      <c r="AI158" s="2239"/>
      <c r="AJ158" s="2240"/>
      <c r="AK158" s="2239"/>
      <c r="AL158" s="2240"/>
      <c r="AM158" s="2239"/>
      <c r="AN158" s="2240"/>
      <c r="AO158" s="2239"/>
      <c r="AP158" s="2241"/>
      <c r="AQ158" s="2414"/>
      <c r="AR158" s="2268"/>
      <c r="AS158" s="2268"/>
      <c r="AT158" s="2234"/>
      <c r="AU158" s="2236"/>
      <c r="AV158" s="2236"/>
      <c r="AW158" s="2236"/>
      <c r="AX158" s="2236"/>
      <c r="AY158" s="671" t="str">
        <f t="shared" si="94"/>
        <v/>
      </c>
      <c r="BV158" s="3"/>
      <c r="BW158" s="3"/>
      <c r="CA158" s="31" t="str">
        <f t="shared" si="95"/>
        <v/>
      </c>
      <c r="CB158" s="31" t="str">
        <f t="shared" si="96"/>
        <v/>
      </c>
      <c r="CC158" s="31" t="str">
        <f t="shared" si="97"/>
        <v/>
      </c>
      <c r="CD158" s="31" t="str">
        <f t="shared" si="98"/>
        <v/>
      </c>
      <c r="CE158" s="31" t="str">
        <f t="shared" si="99"/>
        <v/>
      </c>
      <c r="CF158" s="31" t="str">
        <f t="shared" si="100"/>
        <v/>
      </c>
      <c r="CG158" s="31" t="str">
        <f t="shared" si="101"/>
        <v/>
      </c>
      <c r="CH158" s="32">
        <f t="shared" si="102"/>
        <v>0</v>
      </c>
      <c r="CI158" s="32">
        <f t="shared" si="103"/>
        <v>0</v>
      </c>
      <c r="CJ158" s="32">
        <f t="shared" si="104"/>
        <v>0</v>
      </c>
      <c r="CK158" s="32">
        <f t="shared" si="105"/>
        <v>0</v>
      </c>
      <c r="CL158" s="32">
        <f t="shared" si="106"/>
        <v>0</v>
      </c>
      <c r="CM158" s="32">
        <f t="shared" si="107"/>
        <v>0</v>
      </c>
      <c r="CN158" s="32">
        <f t="shared" si="108"/>
        <v>0</v>
      </c>
    </row>
    <row r="159" spans="1:92" ht="16.350000000000001" customHeight="1" x14ac:dyDescent="0.2">
      <c r="A159" s="3655" t="s">
        <v>4</v>
      </c>
      <c r="B159" s="3653"/>
      <c r="C159" s="3654"/>
      <c r="D159" s="2057">
        <f>SUM(D150:D158)</f>
        <v>536</v>
      </c>
      <c r="E159" s="4081">
        <f>SUM(E150:E158)</f>
        <v>162</v>
      </c>
      <c r="F159" s="2060">
        <f>SUM(F150:F158)</f>
        <v>374</v>
      </c>
      <c r="G159" s="4088">
        <f t="shared" ref="G159:AU159" si="112">SUM(G150:G158)</f>
        <v>0</v>
      </c>
      <c r="H159" s="2060">
        <f t="shared" si="112"/>
        <v>0</v>
      </c>
      <c r="I159" s="4088">
        <f t="shared" si="112"/>
        <v>0</v>
      </c>
      <c r="J159" s="2064">
        <f t="shared" si="112"/>
        <v>0</v>
      </c>
      <c r="K159" s="4088">
        <f t="shared" si="112"/>
        <v>0</v>
      </c>
      <c r="L159" s="2064">
        <f t="shared" si="112"/>
        <v>0</v>
      </c>
      <c r="M159" s="4088">
        <f t="shared" si="112"/>
        <v>0</v>
      </c>
      <c r="N159" s="2060">
        <f t="shared" si="112"/>
        <v>1</v>
      </c>
      <c r="O159" s="4088">
        <f t="shared" si="112"/>
        <v>1</v>
      </c>
      <c r="P159" s="2060">
        <f t="shared" si="112"/>
        <v>2</v>
      </c>
      <c r="Q159" s="4088">
        <f t="shared" si="112"/>
        <v>0</v>
      </c>
      <c r="R159" s="2060">
        <f t="shared" si="112"/>
        <v>8</v>
      </c>
      <c r="S159" s="4088">
        <f t="shared" si="112"/>
        <v>13</v>
      </c>
      <c r="T159" s="2060">
        <f t="shared" si="112"/>
        <v>0</v>
      </c>
      <c r="U159" s="4088">
        <f t="shared" si="112"/>
        <v>6</v>
      </c>
      <c r="V159" s="2060">
        <f t="shared" si="112"/>
        <v>2</v>
      </c>
      <c r="W159" s="4088">
        <f t="shared" si="112"/>
        <v>0</v>
      </c>
      <c r="X159" s="2060">
        <f t="shared" si="112"/>
        <v>1</v>
      </c>
      <c r="Y159" s="4088">
        <f t="shared" si="112"/>
        <v>9</v>
      </c>
      <c r="Z159" s="2060">
        <f t="shared" si="112"/>
        <v>19</v>
      </c>
      <c r="AA159" s="4088">
        <f t="shared" si="112"/>
        <v>15</v>
      </c>
      <c r="AB159" s="2060">
        <f t="shared" si="112"/>
        <v>14</v>
      </c>
      <c r="AC159" s="4088">
        <f t="shared" si="112"/>
        <v>15</v>
      </c>
      <c r="AD159" s="2060">
        <f t="shared" si="112"/>
        <v>30</v>
      </c>
      <c r="AE159" s="4088">
        <f t="shared" si="112"/>
        <v>3</v>
      </c>
      <c r="AF159" s="2060">
        <f t="shared" si="112"/>
        <v>44</v>
      </c>
      <c r="AG159" s="4088">
        <f t="shared" si="112"/>
        <v>33</v>
      </c>
      <c r="AH159" s="2060">
        <f t="shared" si="112"/>
        <v>82</v>
      </c>
      <c r="AI159" s="4088">
        <f t="shared" si="112"/>
        <v>53</v>
      </c>
      <c r="AJ159" s="2060">
        <f t="shared" si="112"/>
        <v>106</v>
      </c>
      <c r="AK159" s="4088">
        <f t="shared" si="112"/>
        <v>9</v>
      </c>
      <c r="AL159" s="2060">
        <f t="shared" si="112"/>
        <v>33</v>
      </c>
      <c r="AM159" s="4088">
        <f t="shared" si="112"/>
        <v>3</v>
      </c>
      <c r="AN159" s="2060">
        <f t="shared" si="112"/>
        <v>17</v>
      </c>
      <c r="AO159" s="4088">
        <f t="shared" si="112"/>
        <v>2</v>
      </c>
      <c r="AP159" s="2062">
        <f t="shared" si="112"/>
        <v>15</v>
      </c>
      <c r="AQ159" s="2060">
        <f t="shared" si="112"/>
        <v>1</v>
      </c>
      <c r="AR159" s="2061">
        <f t="shared" si="112"/>
        <v>0</v>
      </c>
      <c r="AS159" s="4084">
        <f t="shared" si="112"/>
        <v>536</v>
      </c>
      <c r="AT159" s="2060">
        <f t="shared" si="112"/>
        <v>16</v>
      </c>
      <c r="AU159" s="4089">
        <f t="shared" si="112"/>
        <v>0</v>
      </c>
      <c r="AV159" s="4089">
        <f>SUM(AV150:AV158)</f>
        <v>1</v>
      </c>
      <c r="AW159" s="4089">
        <f>SUM(AW150:AW158)</f>
        <v>0</v>
      </c>
      <c r="AX159" s="4089">
        <f t="shared" ref="AX159" si="113">SUM(AX150:AX158)</f>
        <v>0</v>
      </c>
      <c r="BV159" s="3"/>
      <c r="BW159" s="3"/>
      <c r="CA159" s="31"/>
      <c r="CB159" s="31"/>
      <c r="CC159" s="31"/>
      <c r="CD159" s="31"/>
      <c r="CH159" s="32"/>
      <c r="CI159" s="32"/>
      <c r="CJ159" s="32"/>
      <c r="CK159" s="32"/>
      <c r="CL159" s="14"/>
      <c r="CM159" s="14"/>
      <c r="CN159" s="14"/>
    </row>
    <row r="160" spans="1:92" ht="27" customHeight="1" x14ac:dyDescent="0.2">
      <c r="A160" s="85" t="s">
        <v>190</v>
      </c>
      <c r="B160" s="86"/>
      <c r="C160" s="86"/>
      <c r="D160" s="86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30"/>
      <c r="R160" s="52"/>
      <c r="S160" s="9"/>
      <c r="T160" s="9"/>
      <c r="U160" s="9"/>
      <c r="V160" s="9"/>
      <c r="W160" s="9"/>
      <c r="X160" s="232"/>
      <c r="Y160" s="9"/>
      <c r="Z160" s="9"/>
      <c r="AA160" s="9"/>
      <c r="AB160" s="9"/>
      <c r="AC160" s="9"/>
      <c r="AD160" s="9"/>
      <c r="AE160" s="9"/>
      <c r="AF160" s="9"/>
      <c r="BV160" s="3"/>
      <c r="BW160" s="3"/>
      <c r="CA160" s="31"/>
      <c r="CB160" s="31"/>
      <c r="CC160" s="31"/>
      <c r="CD160" s="31"/>
      <c r="CH160" s="32"/>
      <c r="CI160" s="32"/>
      <c r="CJ160" s="32"/>
      <c r="CK160" s="32"/>
      <c r="CL160" s="14"/>
      <c r="CM160" s="14"/>
      <c r="CN160" s="14"/>
    </row>
    <row r="161" spans="1:92" ht="16.350000000000001" customHeight="1" x14ac:dyDescent="0.2">
      <c r="A161" s="3356" t="s">
        <v>191</v>
      </c>
      <c r="B161" s="3944"/>
      <c r="C161" s="3358"/>
      <c r="D161" s="3486" t="s">
        <v>4</v>
      </c>
      <c r="E161" s="3937"/>
      <c r="F161" s="3463"/>
      <c r="G161" s="3655" t="s">
        <v>5</v>
      </c>
      <c r="H161" s="3653"/>
      <c r="I161" s="3653"/>
      <c r="J161" s="3653"/>
      <c r="K161" s="3653"/>
      <c r="L161" s="3653"/>
      <c r="M161" s="3653"/>
      <c r="N161" s="3653"/>
      <c r="O161" s="3653"/>
      <c r="P161" s="3653"/>
      <c r="Q161" s="3653"/>
      <c r="R161" s="3653"/>
      <c r="S161" s="3653"/>
      <c r="T161" s="3653"/>
      <c r="U161" s="3653"/>
      <c r="V161" s="3653"/>
      <c r="W161" s="3653"/>
      <c r="X161" s="3653"/>
      <c r="Y161" s="3653"/>
      <c r="Z161" s="3653"/>
      <c r="AA161" s="3653"/>
      <c r="AB161" s="3653"/>
      <c r="AC161" s="3653"/>
      <c r="AD161" s="3653"/>
      <c r="AE161" s="3653"/>
      <c r="AF161" s="3653"/>
      <c r="AG161" s="3653"/>
      <c r="AH161" s="3653"/>
      <c r="AI161" s="3653"/>
      <c r="AJ161" s="3653"/>
      <c r="AK161" s="3653"/>
      <c r="AL161" s="3653"/>
      <c r="AM161" s="3653"/>
      <c r="AN161" s="3653"/>
      <c r="AO161" s="3653"/>
      <c r="AP161" s="3654"/>
      <c r="AQ161" s="3363" t="s">
        <v>42</v>
      </c>
      <c r="AR161" s="3485" t="s">
        <v>298</v>
      </c>
      <c r="AS161" s="4077" t="s">
        <v>122</v>
      </c>
      <c r="AT161" s="4077" t="s">
        <v>11</v>
      </c>
      <c r="AU161" s="3466" t="s">
        <v>193</v>
      </c>
      <c r="AV161" s="3361" t="s">
        <v>194</v>
      </c>
      <c r="BV161" s="3"/>
      <c r="BW161" s="3"/>
      <c r="CA161" s="31"/>
      <c r="CB161" s="31"/>
      <c r="CC161" s="31"/>
      <c r="CD161" s="31"/>
      <c r="CH161" s="32"/>
      <c r="CI161" s="32"/>
      <c r="CJ161" s="32"/>
      <c r="CK161" s="32"/>
      <c r="CL161" s="14"/>
      <c r="CM161" s="14"/>
      <c r="CN161" s="14"/>
    </row>
    <row r="162" spans="1:92" ht="32.1" customHeight="1" x14ac:dyDescent="0.2">
      <c r="A162" s="2933"/>
      <c r="B162" s="2934"/>
      <c r="C162" s="2935"/>
      <c r="D162" s="3051"/>
      <c r="E162" s="3052"/>
      <c r="F162" s="2961"/>
      <c r="G162" s="3651" t="s">
        <v>13</v>
      </c>
      <c r="H162" s="3652"/>
      <c r="I162" s="3655" t="s">
        <v>14</v>
      </c>
      <c r="J162" s="3654"/>
      <c r="K162" s="3653" t="s">
        <v>15</v>
      </c>
      <c r="L162" s="3654"/>
      <c r="M162" s="3655" t="s">
        <v>16</v>
      </c>
      <c r="N162" s="3654"/>
      <c r="O162" s="3655" t="s">
        <v>17</v>
      </c>
      <c r="P162" s="3654"/>
      <c r="Q162" s="3655" t="s">
        <v>18</v>
      </c>
      <c r="R162" s="3654"/>
      <c r="S162" s="3655" t="s">
        <v>19</v>
      </c>
      <c r="T162" s="3654"/>
      <c r="U162" s="3655" t="s">
        <v>20</v>
      </c>
      <c r="V162" s="3654"/>
      <c r="W162" s="3655" t="s">
        <v>21</v>
      </c>
      <c r="X162" s="3654"/>
      <c r="Y162" s="3655" t="s">
        <v>22</v>
      </c>
      <c r="Z162" s="3661"/>
      <c r="AA162" s="3655" t="s">
        <v>23</v>
      </c>
      <c r="AB162" s="3661"/>
      <c r="AC162" s="3655" t="s">
        <v>24</v>
      </c>
      <c r="AD162" s="3661"/>
      <c r="AE162" s="3655" t="s">
        <v>25</v>
      </c>
      <c r="AF162" s="3661"/>
      <c r="AG162" s="3655" t="s">
        <v>26</v>
      </c>
      <c r="AH162" s="3661"/>
      <c r="AI162" s="3655" t="s">
        <v>27</v>
      </c>
      <c r="AJ162" s="3661"/>
      <c r="AK162" s="3655" t="s">
        <v>28</v>
      </c>
      <c r="AL162" s="3661"/>
      <c r="AM162" s="3655" t="s">
        <v>29</v>
      </c>
      <c r="AN162" s="3661"/>
      <c r="AO162" s="3655" t="s">
        <v>30</v>
      </c>
      <c r="AP162" s="3661"/>
      <c r="AQ162" s="2947"/>
      <c r="AR162" s="3013"/>
      <c r="AS162" s="4077"/>
      <c r="AT162" s="4077"/>
      <c r="AU162" s="2971"/>
      <c r="AV162" s="3064"/>
      <c r="BV162" s="3"/>
      <c r="BW162" s="3"/>
      <c r="CA162" s="31"/>
      <c r="CB162" s="31"/>
      <c r="CC162" s="31"/>
      <c r="CD162" s="31"/>
      <c r="CH162" s="32"/>
      <c r="CI162" s="32"/>
      <c r="CJ162" s="32"/>
      <c r="CK162" s="32"/>
      <c r="CL162" s="14"/>
      <c r="CM162" s="14"/>
      <c r="CN162" s="14"/>
    </row>
    <row r="163" spans="1:92" ht="16.350000000000001" customHeight="1" x14ac:dyDescent="0.2">
      <c r="A163" s="3986"/>
      <c r="B163" s="3170"/>
      <c r="C163" s="3987"/>
      <c r="D163" s="4074" t="s">
        <v>31</v>
      </c>
      <c r="E163" s="2771" t="s">
        <v>32</v>
      </c>
      <c r="F163" s="4050" t="s">
        <v>33</v>
      </c>
      <c r="G163" s="2889" t="s">
        <v>32</v>
      </c>
      <c r="H163" s="2774" t="s">
        <v>33</v>
      </c>
      <c r="I163" s="2889" t="s">
        <v>32</v>
      </c>
      <c r="J163" s="2774" t="s">
        <v>33</v>
      </c>
      <c r="K163" s="2889" t="s">
        <v>32</v>
      </c>
      <c r="L163" s="2774" t="s">
        <v>33</v>
      </c>
      <c r="M163" s="2889" t="s">
        <v>32</v>
      </c>
      <c r="N163" s="2774" t="s">
        <v>33</v>
      </c>
      <c r="O163" s="2889" t="s">
        <v>32</v>
      </c>
      <c r="P163" s="2774" t="s">
        <v>33</v>
      </c>
      <c r="Q163" s="2889" t="s">
        <v>32</v>
      </c>
      <c r="R163" s="2774" t="s">
        <v>33</v>
      </c>
      <c r="S163" s="2889" t="s">
        <v>32</v>
      </c>
      <c r="T163" s="2774" t="s">
        <v>33</v>
      </c>
      <c r="U163" s="2889" t="s">
        <v>32</v>
      </c>
      <c r="V163" s="2774" t="s">
        <v>33</v>
      </c>
      <c r="W163" s="2889" t="s">
        <v>32</v>
      </c>
      <c r="X163" s="2774" t="s">
        <v>33</v>
      </c>
      <c r="Y163" s="2889" t="s">
        <v>32</v>
      </c>
      <c r="Z163" s="2774" t="s">
        <v>33</v>
      </c>
      <c r="AA163" s="2889" t="s">
        <v>32</v>
      </c>
      <c r="AB163" s="2774" t="s">
        <v>33</v>
      </c>
      <c r="AC163" s="2889" t="s">
        <v>32</v>
      </c>
      <c r="AD163" s="2774" t="s">
        <v>33</v>
      </c>
      <c r="AE163" s="2889" t="s">
        <v>32</v>
      </c>
      <c r="AF163" s="2774" t="s">
        <v>33</v>
      </c>
      <c r="AG163" s="2889" t="s">
        <v>32</v>
      </c>
      <c r="AH163" s="2774" t="s">
        <v>33</v>
      </c>
      <c r="AI163" s="2889" t="s">
        <v>32</v>
      </c>
      <c r="AJ163" s="2774" t="s">
        <v>33</v>
      </c>
      <c r="AK163" s="2889" t="s">
        <v>32</v>
      </c>
      <c r="AL163" s="2774" t="s">
        <v>33</v>
      </c>
      <c r="AM163" s="2889" t="s">
        <v>32</v>
      </c>
      <c r="AN163" s="2774" t="s">
        <v>33</v>
      </c>
      <c r="AO163" s="2889" t="s">
        <v>32</v>
      </c>
      <c r="AP163" s="2774" t="s">
        <v>33</v>
      </c>
      <c r="AQ163" s="3995"/>
      <c r="AR163" s="4006"/>
      <c r="AS163" s="4077"/>
      <c r="AT163" s="4077"/>
      <c r="AU163" s="4079"/>
      <c r="AV163" s="3992"/>
      <c r="BV163" s="3"/>
      <c r="BW163" s="3"/>
      <c r="CA163" s="31"/>
      <c r="CB163" s="31"/>
      <c r="CC163" s="31"/>
      <c r="CD163" s="31"/>
      <c r="CH163" s="32"/>
      <c r="CI163" s="32"/>
      <c r="CJ163" s="32"/>
      <c r="CK163" s="32"/>
      <c r="CL163" s="14"/>
      <c r="CM163" s="14"/>
      <c r="CN163" s="14"/>
    </row>
    <row r="164" spans="1:92" ht="16.350000000000001" customHeight="1" x14ac:dyDescent="0.2">
      <c r="A164" s="3342" t="s">
        <v>195</v>
      </c>
      <c r="B164" s="3729" t="s">
        <v>196</v>
      </c>
      <c r="C164" s="4090"/>
      <c r="D164" s="2430">
        <f>SUM(E164+F164)</f>
        <v>0</v>
      </c>
      <c r="E164" s="2431"/>
      <c r="F164" s="2432">
        <f>SUM(AD164+AF164+AH164+AJ164+AL164+AN164+AP164)</f>
        <v>0</v>
      </c>
      <c r="G164" s="4091"/>
      <c r="H164" s="281"/>
      <c r="I164" s="4091"/>
      <c r="J164" s="281"/>
      <c r="K164" s="4091"/>
      <c r="L164" s="281"/>
      <c r="M164" s="4091"/>
      <c r="N164" s="281"/>
      <c r="O164" s="4091"/>
      <c r="P164" s="281"/>
      <c r="Q164" s="4091"/>
      <c r="R164" s="281"/>
      <c r="S164" s="4091"/>
      <c r="T164" s="281"/>
      <c r="U164" s="4091"/>
      <c r="V164" s="281"/>
      <c r="W164" s="4091"/>
      <c r="X164" s="281"/>
      <c r="Y164" s="4091"/>
      <c r="Z164" s="281"/>
      <c r="AA164" s="4091"/>
      <c r="AB164" s="281"/>
      <c r="AC164" s="4092"/>
      <c r="AD164" s="60"/>
      <c r="AE164" s="4092"/>
      <c r="AF164" s="60"/>
      <c r="AG164" s="4092"/>
      <c r="AH164" s="60"/>
      <c r="AI164" s="4092"/>
      <c r="AJ164" s="60"/>
      <c r="AK164" s="4092"/>
      <c r="AL164" s="60"/>
      <c r="AM164" s="4092"/>
      <c r="AN164" s="60"/>
      <c r="AO164" s="4092"/>
      <c r="AP164" s="60"/>
      <c r="AQ164" s="4093"/>
      <c r="AR164" s="60"/>
      <c r="AS164" s="4034"/>
      <c r="AT164" s="60"/>
      <c r="AU164" s="2433"/>
      <c r="AV164" s="4094"/>
      <c r="AW164" s="671" t="str">
        <f t="shared" ref="AW164:AW198" si="114">$CA164&amp;$CB164&amp;$CC164&amp;$CD164&amp;$CE164&amp;$CF164&amp;$CG164</f>
        <v/>
      </c>
      <c r="BV164" s="3"/>
      <c r="BW164" s="3"/>
      <c r="CA164" s="31" t="str">
        <f t="shared" ref="CA164:CA198" si="115">IF(CH164=1,"* El número de actividades en usuarios en situacion de discapacidad NO DEBE ser mayor al total. ","")</f>
        <v/>
      </c>
      <c r="CB164" s="31" t="str">
        <f t="shared" ref="CB164:CB198" si="116">IF(CI164=1," * El número de actividades en Niños, Niñas, Adolescentes y Jóvenes de la red SENAME NO DEBE ser mayor al total. ","")</f>
        <v/>
      </c>
      <c r="CC164" s="31" t="str">
        <f t="shared" ref="CC164:CC198" si="117">IF(CJ164=1," * El número de actividades en Población Migrante NO DEBE ser mayor al total. ","")</f>
        <v/>
      </c>
      <c r="CD164" s="31" t="str">
        <f>IF(CK164=1," * El número de actividades en Pacientes Diabéticos en Control PSCV NO DEBE superar el total. ","")</f>
        <v/>
      </c>
      <c r="CH164" s="32">
        <f>IF($D164&lt;AR164,1,0)</f>
        <v>0</v>
      </c>
      <c r="CI164" s="32">
        <f>IF($D164&lt;AS164,1,0)</f>
        <v>0</v>
      </c>
      <c r="CJ164" s="32">
        <f>IF($D164&lt;AT164,1,0)</f>
        <v>0</v>
      </c>
      <c r="CK164" s="32">
        <f>IF($D164&lt;AV164,1,0)</f>
        <v>0</v>
      </c>
      <c r="CM164" s="14"/>
      <c r="CN164" s="14"/>
    </row>
    <row r="165" spans="1:92" ht="16.350000000000001" customHeight="1" x14ac:dyDescent="0.2">
      <c r="A165" s="2912"/>
      <c r="B165" s="3640" t="s">
        <v>95</v>
      </c>
      <c r="C165" s="3641"/>
      <c r="D165" s="2435">
        <f t="shared" ref="D165:D177" si="118">SUM(E165+F165)</f>
        <v>0</v>
      </c>
      <c r="E165" s="2436"/>
      <c r="F165" s="2437">
        <f t="shared" ref="F165:F173" si="119">SUM(AD165+AF165+AH165+AJ165+AL165+AN165+AP165)</f>
        <v>0</v>
      </c>
      <c r="G165" s="289"/>
      <c r="H165" s="650"/>
      <c r="I165" s="289"/>
      <c r="J165" s="650"/>
      <c r="K165" s="289"/>
      <c r="L165" s="650"/>
      <c r="M165" s="289"/>
      <c r="N165" s="650"/>
      <c r="O165" s="289"/>
      <c r="P165" s="650"/>
      <c r="Q165" s="289"/>
      <c r="R165" s="650"/>
      <c r="S165" s="289"/>
      <c r="T165" s="650"/>
      <c r="U165" s="289"/>
      <c r="V165" s="650"/>
      <c r="W165" s="289"/>
      <c r="X165" s="650"/>
      <c r="Y165" s="289"/>
      <c r="Z165" s="650"/>
      <c r="AA165" s="289"/>
      <c r="AB165" s="650"/>
      <c r="AC165" s="291"/>
      <c r="AD165" s="26"/>
      <c r="AE165" s="291"/>
      <c r="AF165" s="26"/>
      <c r="AG165" s="291"/>
      <c r="AH165" s="26"/>
      <c r="AI165" s="291"/>
      <c r="AJ165" s="26"/>
      <c r="AK165" s="291"/>
      <c r="AL165" s="26"/>
      <c r="AM165" s="291"/>
      <c r="AN165" s="26"/>
      <c r="AO165" s="291"/>
      <c r="AP165" s="26"/>
      <c r="AQ165" s="292"/>
      <c r="AR165" s="26"/>
      <c r="AS165" s="24"/>
      <c r="AT165" s="26"/>
      <c r="AU165" s="293"/>
      <c r="AV165" s="294"/>
      <c r="AW165" s="671" t="str">
        <f t="shared" si="114"/>
        <v/>
      </c>
      <c r="BV165" s="3"/>
      <c r="BW165" s="3"/>
      <c r="CA165" s="31" t="str">
        <f t="shared" si="115"/>
        <v/>
      </c>
      <c r="CB165" s="31" t="str">
        <f t="shared" si="116"/>
        <v/>
      </c>
      <c r="CC165" s="31" t="str">
        <f t="shared" si="117"/>
        <v/>
      </c>
      <c r="CD165" s="31" t="str">
        <f t="shared" ref="CD165:CD197" si="120">IF(CK165=1," * El número de actividades en Pacientes Diabéticos en Control PSCV NO DEBE superar el total. ","")</f>
        <v/>
      </c>
      <c r="CH165" s="32">
        <f t="shared" ref="CH165:CJ197" si="121">IF($D165&lt;AR165,1,0)</f>
        <v>0</v>
      </c>
      <c r="CI165" s="32">
        <f t="shared" si="121"/>
        <v>0</v>
      </c>
      <c r="CJ165" s="32">
        <f t="shared" si="121"/>
        <v>0</v>
      </c>
      <c r="CK165" s="32">
        <f t="shared" ref="CK165:CK197" si="122">IF($D165&lt;AV165,1,0)</f>
        <v>0</v>
      </c>
      <c r="CL165" s="14"/>
      <c r="CM165" s="14"/>
      <c r="CN165" s="14"/>
    </row>
    <row r="166" spans="1:92" ht="16.350000000000001" customHeight="1" x14ac:dyDescent="0.2">
      <c r="A166" s="2912"/>
      <c r="B166" s="3731" t="s">
        <v>161</v>
      </c>
      <c r="C166" s="3732"/>
      <c r="D166" s="2438">
        <f t="shared" si="118"/>
        <v>0</v>
      </c>
      <c r="E166" s="2439"/>
      <c r="F166" s="2440">
        <f t="shared" si="119"/>
        <v>0</v>
      </c>
      <c r="G166" s="2441"/>
      <c r="H166" s="2442"/>
      <c r="I166" s="2441"/>
      <c r="J166" s="2442"/>
      <c r="K166" s="2441"/>
      <c r="L166" s="2442"/>
      <c r="M166" s="2441"/>
      <c r="N166" s="2442"/>
      <c r="O166" s="2441"/>
      <c r="P166" s="2442"/>
      <c r="Q166" s="2441"/>
      <c r="R166" s="2442"/>
      <c r="S166" s="2441"/>
      <c r="T166" s="2442"/>
      <c r="U166" s="2441"/>
      <c r="V166" s="2442"/>
      <c r="W166" s="2441"/>
      <c r="X166" s="2442"/>
      <c r="Y166" s="2441"/>
      <c r="Z166" s="2442"/>
      <c r="AA166" s="2441"/>
      <c r="AB166" s="2442"/>
      <c r="AC166" s="4095"/>
      <c r="AD166" s="2068"/>
      <c r="AE166" s="4095"/>
      <c r="AF166" s="2068"/>
      <c r="AG166" s="4095"/>
      <c r="AH166" s="2068"/>
      <c r="AI166" s="4095"/>
      <c r="AJ166" s="2068"/>
      <c r="AK166" s="4095"/>
      <c r="AL166" s="2068"/>
      <c r="AM166" s="4095"/>
      <c r="AN166" s="2068"/>
      <c r="AO166" s="4095"/>
      <c r="AP166" s="2068"/>
      <c r="AQ166" s="4096"/>
      <c r="AR166" s="2068"/>
      <c r="AS166" s="2825"/>
      <c r="AT166" s="2068"/>
      <c r="AU166" s="4097"/>
      <c r="AV166" s="2826"/>
      <c r="AW166" s="671" t="str">
        <f t="shared" si="114"/>
        <v/>
      </c>
      <c r="BV166" s="3"/>
      <c r="BW166" s="3"/>
      <c r="CA166" s="31" t="str">
        <f t="shared" si="115"/>
        <v/>
      </c>
      <c r="CB166" s="31" t="str">
        <f t="shared" si="116"/>
        <v/>
      </c>
      <c r="CC166" s="31" t="str">
        <f t="shared" si="117"/>
        <v/>
      </c>
      <c r="CD166" s="31" t="str">
        <f t="shared" si="120"/>
        <v/>
      </c>
      <c r="CH166" s="32">
        <f t="shared" si="121"/>
        <v>0</v>
      </c>
      <c r="CI166" s="32">
        <f t="shared" si="121"/>
        <v>0</v>
      </c>
      <c r="CJ166" s="32">
        <f t="shared" si="121"/>
        <v>0</v>
      </c>
      <c r="CK166" s="32">
        <f t="shared" si="122"/>
        <v>0</v>
      </c>
      <c r="CL166" s="14"/>
      <c r="CM166" s="14"/>
      <c r="CN166" s="14"/>
    </row>
    <row r="167" spans="1:92" ht="16.350000000000001" customHeight="1" x14ac:dyDescent="0.2">
      <c r="A167" s="2912"/>
      <c r="B167" s="3342" t="s">
        <v>197</v>
      </c>
      <c r="C167" s="4098" t="s">
        <v>4</v>
      </c>
      <c r="D167" s="2438">
        <f t="shared" si="118"/>
        <v>0</v>
      </c>
      <c r="E167" s="2439"/>
      <c r="F167" s="4089">
        <f t="shared" si="119"/>
        <v>0</v>
      </c>
      <c r="G167" s="4048"/>
      <c r="H167" s="4099"/>
      <c r="I167" s="4048"/>
      <c r="J167" s="4099"/>
      <c r="K167" s="4048"/>
      <c r="L167" s="4099"/>
      <c r="M167" s="4048"/>
      <c r="N167" s="4099"/>
      <c r="O167" s="4048"/>
      <c r="P167" s="4099"/>
      <c r="Q167" s="4048"/>
      <c r="R167" s="4099"/>
      <c r="S167" s="4048"/>
      <c r="T167" s="4099"/>
      <c r="U167" s="4048"/>
      <c r="V167" s="4099"/>
      <c r="W167" s="4048"/>
      <c r="X167" s="4099"/>
      <c r="Y167" s="4048"/>
      <c r="Z167" s="4099"/>
      <c r="AA167" s="4048"/>
      <c r="AB167" s="4099"/>
      <c r="AC167" s="4100"/>
      <c r="AD167" s="4082">
        <f t="shared" ref="AD167:AV167" si="123">SUM(AD168:AD173)</f>
        <v>0</v>
      </c>
      <c r="AE167" s="4100"/>
      <c r="AF167" s="4082">
        <f t="shared" si="123"/>
        <v>0</v>
      </c>
      <c r="AG167" s="4100"/>
      <c r="AH167" s="4082">
        <f t="shared" si="123"/>
        <v>0</v>
      </c>
      <c r="AI167" s="4100"/>
      <c r="AJ167" s="4082">
        <f t="shared" si="123"/>
        <v>0</v>
      </c>
      <c r="AK167" s="4100"/>
      <c r="AL167" s="4082">
        <f t="shared" si="123"/>
        <v>0</v>
      </c>
      <c r="AM167" s="4100"/>
      <c r="AN167" s="4082">
        <f t="shared" si="123"/>
        <v>0</v>
      </c>
      <c r="AO167" s="4100"/>
      <c r="AP167" s="4082">
        <f t="shared" si="123"/>
        <v>0</v>
      </c>
      <c r="AQ167" s="4101">
        <f>SUM(AQ168:AQ173)</f>
        <v>0</v>
      </c>
      <c r="AR167" s="4082">
        <f t="shared" si="123"/>
        <v>0</v>
      </c>
      <c r="AS167" s="2072">
        <f t="shared" si="123"/>
        <v>0</v>
      </c>
      <c r="AT167" s="4082">
        <f t="shared" si="123"/>
        <v>0</v>
      </c>
      <c r="AU167" s="4037">
        <f t="shared" si="123"/>
        <v>0</v>
      </c>
      <c r="AV167" s="2072">
        <f t="shared" si="123"/>
        <v>0</v>
      </c>
      <c r="AW167" s="671" t="str">
        <f t="shared" si="114"/>
        <v/>
      </c>
      <c r="BV167" s="3"/>
      <c r="BW167" s="3"/>
      <c r="CA167" s="31"/>
      <c r="CB167" s="31"/>
      <c r="CC167" s="31"/>
      <c r="CD167" s="31"/>
      <c r="CH167" s="32"/>
      <c r="CI167" s="32"/>
      <c r="CJ167" s="32"/>
      <c r="CK167" s="32"/>
      <c r="CL167" s="14"/>
      <c r="CM167" s="14"/>
      <c r="CN167" s="14"/>
    </row>
    <row r="168" spans="1:92" ht="16.350000000000001" customHeight="1" x14ac:dyDescent="0.2">
      <c r="A168" s="2912"/>
      <c r="B168" s="2912"/>
      <c r="C168" s="310" t="s">
        <v>198</v>
      </c>
      <c r="D168" s="311">
        <f t="shared" si="118"/>
        <v>0</v>
      </c>
      <c r="E168" s="2431"/>
      <c r="F168" s="312">
        <f>SUM(AD168+AF168+AH168+AJ168+AL168+AN168+AP168)</f>
        <v>0</v>
      </c>
      <c r="G168" s="289"/>
      <c r="H168" s="650"/>
      <c r="I168" s="289"/>
      <c r="J168" s="650"/>
      <c r="K168" s="289"/>
      <c r="L168" s="650"/>
      <c r="M168" s="289"/>
      <c r="N168" s="650"/>
      <c r="O168" s="289"/>
      <c r="P168" s="650"/>
      <c r="Q168" s="289"/>
      <c r="R168" s="650"/>
      <c r="S168" s="289"/>
      <c r="T168" s="650"/>
      <c r="U168" s="289"/>
      <c r="V168" s="650"/>
      <c r="W168" s="289"/>
      <c r="X168" s="650"/>
      <c r="Y168" s="289"/>
      <c r="Z168" s="650"/>
      <c r="AA168" s="289"/>
      <c r="AB168" s="650"/>
      <c r="AC168" s="291"/>
      <c r="AD168" s="26"/>
      <c r="AE168" s="291"/>
      <c r="AF168" s="26"/>
      <c r="AG168" s="291"/>
      <c r="AH168" s="26"/>
      <c r="AI168" s="291"/>
      <c r="AJ168" s="26"/>
      <c r="AK168" s="291"/>
      <c r="AL168" s="26"/>
      <c r="AM168" s="291"/>
      <c r="AN168" s="26"/>
      <c r="AO168" s="291"/>
      <c r="AP168" s="26"/>
      <c r="AQ168" s="292"/>
      <c r="AR168" s="26"/>
      <c r="AS168" s="24"/>
      <c r="AT168" s="26"/>
      <c r="AU168" s="28"/>
      <c r="AV168" s="24"/>
      <c r="AW168" s="671" t="str">
        <f t="shared" si="114"/>
        <v/>
      </c>
      <c r="BV168" s="3"/>
      <c r="BW168" s="3"/>
      <c r="CA168" s="31" t="str">
        <f t="shared" si="115"/>
        <v/>
      </c>
      <c r="CB168" s="31" t="str">
        <f t="shared" si="116"/>
        <v/>
      </c>
      <c r="CC168" s="31" t="str">
        <f t="shared" si="117"/>
        <v/>
      </c>
      <c r="CD168" s="31" t="str">
        <f t="shared" si="120"/>
        <v/>
      </c>
      <c r="CH168" s="32">
        <f t="shared" si="121"/>
        <v>0</v>
      </c>
      <c r="CI168" s="32">
        <f t="shared" si="121"/>
        <v>0</v>
      </c>
      <c r="CJ168" s="32">
        <f t="shared" si="121"/>
        <v>0</v>
      </c>
      <c r="CK168" s="32">
        <f t="shared" si="122"/>
        <v>0</v>
      </c>
      <c r="CL168" s="14"/>
      <c r="CM168" s="14"/>
      <c r="CN168" s="14"/>
    </row>
    <row r="169" spans="1:92" ht="16.350000000000001" customHeight="1" x14ac:dyDescent="0.2">
      <c r="A169" s="2912"/>
      <c r="B169" s="2912"/>
      <c r="C169" s="2447" t="s">
        <v>199</v>
      </c>
      <c r="D169" s="311">
        <f t="shared" si="118"/>
        <v>0</v>
      </c>
      <c r="E169" s="2436"/>
      <c r="F169" s="2437">
        <f t="shared" si="119"/>
        <v>0</v>
      </c>
      <c r="G169" s="2280"/>
      <c r="H169" s="2281"/>
      <c r="I169" s="2280"/>
      <c r="J169" s="2281"/>
      <c r="K169" s="2280"/>
      <c r="L169" s="2281"/>
      <c r="M169" s="2280"/>
      <c r="N169" s="2281"/>
      <c r="O169" s="2280"/>
      <c r="P169" s="2281"/>
      <c r="Q169" s="2280"/>
      <c r="R169" s="2281"/>
      <c r="S169" s="2280"/>
      <c r="T169" s="2281"/>
      <c r="U169" s="2280"/>
      <c r="V169" s="2281"/>
      <c r="W169" s="2280"/>
      <c r="X169" s="2281"/>
      <c r="Y169" s="2280"/>
      <c r="Z169" s="2281"/>
      <c r="AA169" s="2280"/>
      <c r="AB169" s="2281"/>
      <c r="AC169" s="291"/>
      <c r="AD169" s="26"/>
      <c r="AE169" s="291"/>
      <c r="AF169" s="26"/>
      <c r="AG169" s="291"/>
      <c r="AH169" s="26"/>
      <c r="AI169" s="291"/>
      <c r="AJ169" s="26"/>
      <c r="AK169" s="291"/>
      <c r="AL169" s="26"/>
      <c r="AM169" s="291"/>
      <c r="AN169" s="26"/>
      <c r="AO169" s="291"/>
      <c r="AP169" s="26"/>
      <c r="AQ169" s="292"/>
      <c r="AR169" s="26"/>
      <c r="AS169" s="24"/>
      <c r="AT169" s="26"/>
      <c r="AU169" s="28"/>
      <c r="AV169" s="24"/>
      <c r="AW169" s="671" t="str">
        <f t="shared" si="114"/>
        <v/>
      </c>
      <c r="BV169" s="3"/>
      <c r="BW169" s="3"/>
      <c r="CA169" s="31" t="str">
        <f t="shared" si="115"/>
        <v/>
      </c>
      <c r="CB169" s="31" t="str">
        <f t="shared" si="116"/>
        <v/>
      </c>
      <c r="CC169" s="31" t="str">
        <f t="shared" si="117"/>
        <v/>
      </c>
      <c r="CD169" s="31" t="str">
        <f t="shared" si="120"/>
        <v/>
      </c>
      <c r="CH169" s="32">
        <f t="shared" si="121"/>
        <v>0</v>
      </c>
      <c r="CI169" s="32">
        <f t="shared" si="121"/>
        <v>0</v>
      </c>
      <c r="CJ169" s="32">
        <f t="shared" si="121"/>
        <v>0</v>
      </c>
      <c r="CK169" s="32">
        <f t="shared" si="122"/>
        <v>0</v>
      </c>
      <c r="CL169" s="14"/>
      <c r="CM169" s="14"/>
      <c r="CN169" s="14"/>
    </row>
    <row r="170" spans="1:92" ht="16.350000000000001" customHeight="1" x14ac:dyDescent="0.2">
      <c r="A170" s="2912"/>
      <c r="B170" s="2912"/>
      <c r="C170" s="310" t="s">
        <v>200</v>
      </c>
      <c r="D170" s="311">
        <f t="shared" si="118"/>
        <v>0</v>
      </c>
      <c r="E170" s="2436"/>
      <c r="F170" s="2437">
        <f t="shared" si="119"/>
        <v>0</v>
      </c>
      <c r="G170" s="289"/>
      <c r="H170" s="650"/>
      <c r="I170" s="289"/>
      <c r="J170" s="650"/>
      <c r="K170" s="289"/>
      <c r="L170" s="650"/>
      <c r="M170" s="289"/>
      <c r="N170" s="650"/>
      <c r="O170" s="289"/>
      <c r="P170" s="650"/>
      <c r="Q170" s="289"/>
      <c r="R170" s="650"/>
      <c r="S170" s="289"/>
      <c r="T170" s="650"/>
      <c r="U170" s="289"/>
      <c r="V170" s="650"/>
      <c r="W170" s="289"/>
      <c r="X170" s="650"/>
      <c r="Y170" s="289"/>
      <c r="Z170" s="650"/>
      <c r="AA170" s="289"/>
      <c r="AB170" s="650"/>
      <c r="AC170" s="291"/>
      <c r="AD170" s="26"/>
      <c r="AE170" s="291"/>
      <c r="AF170" s="26"/>
      <c r="AG170" s="291"/>
      <c r="AH170" s="26"/>
      <c r="AI170" s="291"/>
      <c r="AJ170" s="26"/>
      <c r="AK170" s="291"/>
      <c r="AL170" s="26"/>
      <c r="AM170" s="291"/>
      <c r="AN170" s="26"/>
      <c r="AO170" s="291"/>
      <c r="AP170" s="26"/>
      <c r="AQ170" s="292"/>
      <c r="AR170" s="26"/>
      <c r="AS170" s="24"/>
      <c r="AT170" s="26"/>
      <c r="AU170" s="28"/>
      <c r="AV170" s="24"/>
      <c r="AW170" s="671" t="str">
        <f t="shared" si="114"/>
        <v/>
      </c>
      <c r="BV170" s="3"/>
      <c r="BW170" s="3"/>
      <c r="CA170" s="31" t="str">
        <f t="shared" si="115"/>
        <v/>
      </c>
      <c r="CB170" s="31" t="str">
        <f t="shared" si="116"/>
        <v/>
      </c>
      <c r="CC170" s="31" t="str">
        <f t="shared" si="117"/>
        <v/>
      </c>
      <c r="CD170" s="31" t="str">
        <f t="shared" si="120"/>
        <v/>
      </c>
      <c r="CH170" s="32">
        <f t="shared" si="121"/>
        <v>0</v>
      </c>
      <c r="CI170" s="32">
        <f t="shared" si="121"/>
        <v>0</v>
      </c>
      <c r="CJ170" s="32">
        <f t="shared" si="121"/>
        <v>0</v>
      </c>
      <c r="CK170" s="32">
        <f t="shared" si="122"/>
        <v>0</v>
      </c>
      <c r="CL170" s="14"/>
      <c r="CM170" s="14"/>
      <c r="CN170" s="14"/>
    </row>
    <row r="171" spans="1:92" ht="16.350000000000001" customHeight="1" x14ac:dyDescent="0.2">
      <c r="A171" s="2912"/>
      <c r="B171" s="2912"/>
      <c r="C171" s="310" t="s">
        <v>201</v>
      </c>
      <c r="D171" s="311">
        <f t="shared" si="118"/>
        <v>0</v>
      </c>
      <c r="E171" s="2436"/>
      <c r="F171" s="2437">
        <f t="shared" si="119"/>
        <v>0</v>
      </c>
      <c r="G171" s="289"/>
      <c r="H171" s="650"/>
      <c r="I171" s="289"/>
      <c r="J171" s="650"/>
      <c r="K171" s="289"/>
      <c r="L171" s="650"/>
      <c r="M171" s="289"/>
      <c r="N171" s="650"/>
      <c r="O171" s="289"/>
      <c r="P171" s="650"/>
      <c r="Q171" s="289"/>
      <c r="R171" s="650"/>
      <c r="S171" s="289"/>
      <c r="T171" s="650"/>
      <c r="U171" s="289"/>
      <c r="V171" s="650"/>
      <c r="W171" s="289"/>
      <c r="X171" s="650"/>
      <c r="Y171" s="289"/>
      <c r="Z171" s="650"/>
      <c r="AA171" s="289"/>
      <c r="AB171" s="650"/>
      <c r="AC171" s="291"/>
      <c r="AD171" s="26"/>
      <c r="AE171" s="291"/>
      <c r="AF171" s="26"/>
      <c r="AG171" s="291"/>
      <c r="AH171" s="26"/>
      <c r="AI171" s="291"/>
      <c r="AJ171" s="26"/>
      <c r="AK171" s="291"/>
      <c r="AL171" s="26"/>
      <c r="AM171" s="291"/>
      <c r="AN171" s="26"/>
      <c r="AO171" s="291"/>
      <c r="AP171" s="26"/>
      <c r="AQ171" s="292"/>
      <c r="AR171" s="2234"/>
      <c r="AS171" s="24"/>
      <c r="AT171" s="26"/>
      <c r="AU171" s="28"/>
      <c r="AV171" s="24"/>
      <c r="AW171" s="671" t="str">
        <f t="shared" si="114"/>
        <v/>
      </c>
      <c r="BV171" s="3"/>
      <c r="BW171" s="3"/>
      <c r="CA171" s="31" t="str">
        <f t="shared" si="115"/>
        <v/>
      </c>
      <c r="CB171" s="31" t="str">
        <f t="shared" si="116"/>
        <v/>
      </c>
      <c r="CC171" s="31" t="str">
        <f t="shared" si="117"/>
        <v/>
      </c>
      <c r="CD171" s="31" t="str">
        <f t="shared" si="120"/>
        <v/>
      </c>
      <c r="CH171" s="32">
        <f t="shared" si="121"/>
        <v>0</v>
      </c>
      <c r="CI171" s="32">
        <f t="shared" si="121"/>
        <v>0</v>
      </c>
      <c r="CJ171" s="32">
        <f t="shared" si="121"/>
        <v>0</v>
      </c>
      <c r="CK171" s="32">
        <f t="shared" si="122"/>
        <v>0</v>
      </c>
      <c r="CL171" s="14"/>
      <c r="CM171" s="14"/>
      <c r="CN171" s="14"/>
    </row>
    <row r="172" spans="1:92" ht="16.350000000000001" customHeight="1" x14ac:dyDescent="0.2">
      <c r="A172" s="2912"/>
      <c r="B172" s="2912"/>
      <c r="C172" s="2447" t="s">
        <v>202</v>
      </c>
      <c r="D172" s="311">
        <f t="shared" si="118"/>
        <v>0</v>
      </c>
      <c r="E172" s="2436"/>
      <c r="F172" s="2437">
        <f t="shared" si="119"/>
        <v>0</v>
      </c>
      <c r="G172" s="2280"/>
      <c r="H172" s="2281"/>
      <c r="I172" s="2280"/>
      <c r="J172" s="2281"/>
      <c r="K172" s="2280"/>
      <c r="L172" s="2281"/>
      <c r="M172" s="2280"/>
      <c r="N172" s="2281"/>
      <c r="O172" s="2280"/>
      <c r="P172" s="2281"/>
      <c r="Q172" s="2280"/>
      <c r="R172" s="2281"/>
      <c r="S172" s="2280"/>
      <c r="T172" s="2281"/>
      <c r="U172" s="2280"/>
      <c r="V172" s="2281"/>
      <c r="W172" s="2280"/>
      <c r="X172" s="2281"/>
      <c r="Y172" s="2280"/>
      <c r="Z172" s="2281"/>
      <c r="AA172" s="2280"/>
      <c r="AB172" s="2281"/>
      <c r="AC172" s="291"/>
      <c r="AD172" s="26"/>
      <c r="AE172" s="291"/>
      <c r="AF172" s="26"/>
      <c r="AG172" s="291"/>
      <c r="AH172" s="26"/>
      <c r="AI172" s="291"/>
      <c r="AJ172" s="26"/>
      <c r="AK172" s="291"/>
      <c r="AL172" s="26"/>
      <c r="AM172" s="291"/>
      <c r="AN172" s="26"/>
      <c r="AO172" s="291"/>
      <c r="AP172" s="26"/>
      <c r="AQ172" s="2233"/>
      <c r="AR172" s="28"/>
      <c r="AS172" s="2268"/>
      <c r="AT172" s="26"/>
      <c r="AU172" s="28"/>
      <c r="AV172" s="24"/>
      <c r="AW172" s="671" t="str">
        <f t="shared" si="114"/>
        <v/>
      </c>
      <c r="BV172" s="3"/>
      <c r="BW172" s="3"/>
      <c r="CA172" s="31" t="str">
        <f t="shared" si="115"/>
        <v/>
      </c>
      <c r="CB172" s="31" t="str">
        <f t="shared" si="116"/>
        <v/>
      </c>
      <c r="CC172" s="31" t="str">
        <f t="shared" si="117"/>
        <v/>
      </c>
      <c r="CD172" s="31" t="str">
        <f t="shared" si="120"/>
        <v/>
      </c>
      <c r="CH172" s="32">
        <f t="shared" si="121"/>
        <v>0</v>
      </c>
      <c r="CI172" s="32">
        <f t="shared" si="121"/>
        <v>0</v>
      </c>
      <c r="CJ172" s="32">
        <f t="shared" si="121"/>
        <v>0</v>
      </c>
      <c r="CK172" s="32">
        <f t="shared" si="122"/>
        <v>0</v>
      </c>
      <c r="CL172" s="14"/>
      <c r="CM172" s="14"/>
      <c r="CN172" s="14"/>
    </row>
    <row r="173" spans="1:92" ht="16.350000000000001" customHeight="1" x14ac:dyDescent="0.2">
      <c r="A173" s="3975"/>
      <c r="B173" s="3975"/>
      <c r="C173" s="310" t="s">
        <v>203</v>
      </c>
      <c r="D173" s="2438">
        <f t="shared" si="118"/>
        <v>0</v>
      </c>
      <c r="E173" s="2448"/>
      <c r="F173" s="2449">
        <f t="shared" si="119"/>
        <v>0</v>
      </c>
      <c r="G173" s="289"/>
      <c r="H173" s="2450"/>
      <c r="I173" s="289"/>
      <c r="J173" s="2450"/>
      <c r="K173" s="289"/>
      <c r="L173" s="2450"/>
      <c r="M173" s="289"/>
      <c r="N173" s="2450"/>
      <c r="O173" s="289"/>
      <c r="P173" s="2450"/>
      <c r="Q173" s="289"/>
      <c r="R173" s="2450"/>
      <c r="S173" s="289"/>
      <c r="T173" s="2450"/>
      <c r="U173" s="289"/>
      <c r="V173" s="2450"/>
      <c r="W173" s="289"/>
      <c r="X173" s="2450"/>
      <c r="Y173" s="289"/>
      <c r="Z173" s="2450"/>
      <c r="AA173" s="289"/>
      <c r="AB173" s="2450"/>
      <c r="AC173" s="4095"/>
      <c r="AD173" s="651"/>
      <c r="AE173" s="4095"/>
      <c r="AF173" s="651"/>
      <c r="AG173" s="4095"/>
      <c r="AH173" s="651"/>
      <c r="AI173" s="4095"/>
      <c r="AJ173" s="651"/>
      <c r="AK173" s="4095"/>
      <c r="AL173" s="651"/>
      <c r="AM173" s="4095"/>
      <c r="AN173" s="651"/>
      <c r="AO173" s="4095"/>
      <c r="AP173" s="651"/>
      <c r="AQ173" s="319"/>
      <c r="AR173" s="651"/>
      <c r="AS173" s="77"/>
      <c r="AT173" s="651"/>
      <c r="AU173" s="320"/>
      <c r="AV173" s="2243"/>
      <c r="AW173" s="671" t="str">
        <f t="shared" si="114"/>
        <v/>
      </c>
      <c r="BV173" s="3"/>
      <c r="BW173" s="3"/>
      <c r="CA173" s="31" t="str">
        <f t="shared" si="115"/>
        <v/>
      </c>
      <c r="CB173" s="31" t="str">
        <f t="shared" si="116"/>
        <v/>
      </c>
      <c r="CC173" s="31" t="str">
        <f t="shared" si="117"/>
        <v/>
      </c>
      <c r="CD173" s="31" t="str">
        <f t="shared" si="120"/>
        <v/>
      </c>
      <c r="CH173" s="32">
        <f t="shared" si="121"/>
        <v>0</v>
      </c>
      <c r="CI173" s="32">
        <f t="shared" si="121"/>
        <v>0</v>
      </c>
      <c r="CJ173" s="32">
        <f t="shared" si="121"/>
        <v>0</v>
      </c>
      <c r="CK173" s="32">
        <f t="shared" si="122"/>
        <v>0</v>
      </c>
      <c r="CL173" s="14"/>
      <c r="CM173" s="14"/>
      <c r="CN173" s="14"/>
    </row>
    <row r="174" spans="1:92" ht="16.350000000000001" customHeight="1" x14ac:dyDescent="0.2">
      <c r="A174" s="3342" t="s">
        <v>204</v>
      </c>
      <c r="B174" s="3342" t="s">
        <v>205</v>
      </c>
      <c r="C174" s="2451" t="s">
        <v>95</v>
      </c>
      <c r="D174" s="311">
        <f>SUM(E174+F174)</f>
        <v>0</v>
      </c>
      <c r="E174" s="2430">
        <f>SUM(AC174+AE174+AG174+AI174+AK174+AM174+AO174)</f>
        <v>0</v>
      </c>
      <c r="F174" s="2431"/>
      <c r="G174" s="4091"/>
      <c r="H174" s="281"/>
      <c r="I174" s="4091"/>
      <c r="J174" s="322"/>
      <c r="K174" s="4091"/>
      <c r="L174" s="281"/>
      <c r="M174" s="4091"/>
      <c r="N174" s="322"/>
      <c r="O174" s="4091"/>
      <c r="P174" s="281"/>
      <c r="Q174" s="4091"/>
      <c r="R174" s="322"/>
      <c r="S174" s="4091"/>
      <c r="T174" s="281"/>
      <c r="U174" s="4091"/>
      <c r="V174" s="322"/>
      <c r="W174" s="4091"/>
      <c r="X174" s="281"/>
      <c r="Y174" s="4091"/>
      <c r="Z174" s="322"/>
      <c r="AA174" s="4091"/>
      <c r="AB174" s="322"/>
      <c r="AC174" s="4029"/>
      <c r="AD174" s="4102"/>
      <c r="AE174" s="4029"/>
      <c r="AF174" s="4102"/>
      <c r="AG174" s="4029"/>
      <c r="AH174" s="4102"/>
      <c r="AI174" s="4029"/>
      <c r="AJ174" s="4102"/>
      <c r="AK174" s="4029"/>
      <c r="AL174" s="4102"/>
      <c r="AM174" s="4029"/>
      <c r="AN174" s="4102"/>
      <c r="AO174" s="4029"/>
      <c r="AP174" s="4102"/>
      <c r="AQ174" s="4093"/>
      <c r="AR174" s="4034"/>
      <c r="AS174" s="4034"/>
      <c r="AT174" s="4034"/>
      <c r="AU174" s="2433"/>
      <c r="AV174" s="24"/>
      <c r="AW174" s="671" t="str">
        <f t="shared" si="114"/>
        <v/>
      </c>
      <c r="BV174" s="3"/>
      <c r="BW174" s="3"/>
      <c r="CA174" s="31" t="str">
        <f t="shared" si="115"/>
        <v/>
      </c>
      <c r="CB174" s="31" t="str">
        <f t="shared" si="116"/>
        <v/>
      </c>
      <c r="CC174" s="31" t="str">
        <f t="shared" si="117"/>
        <v/>
      </c>
      <c r="CD174" s="31" t="str">
        <f t="shared" si="120"/>
        <v/>
      </c>
      <c r="CH174" s="32">
        <f t="shared" si="121"/>
        <v>0</v>
      </c>
      <c r="CI174" s="32">
        <f t="shared" si="121"/>
        <v>0</v>
      </c>
      <c r="CJ174" s="32">
        <f t="shared" si="121"/>
        <v>0</v>
      </c>
      <c r="CK174" s="32">
        <f t="shared" si="122"/>
        <v>0</v>
      </c>
      <c r="CL174" s="14"/>
      <c r="CM174" s="14"/>
      <c r="CN174" s="14"/>
    </row>
    <row r="175" spans="1:92" ht="16.350000000000001" customHeight="1" x14ac:dyDescent="0.2">
      <c r="A175" s="2912"/>
      <c r="B175" s="2912"/>
      <c r="C175" s="2447" t="s">
        <v>206</v>
      </c>
      <c r="D175" s="311">
        <f t="shared" si="118"/>
        <v>0</v>
      </c>
      <c r="E175" s="2435">
        <f t="shared" ref="E175:E177" si="124">SUM(AC175+AE175+AG175+AI175+AK175+AM175+AO175)</f>
        <v>0</v>
      </c>
      <c r="F175" s="2436"/>
      <c r="G175" s="2280"/>
      <c r="H175" s="2281"/>
      <c r="I175" s="2280"/>
      <c r="J175" s="324"/>
      <c r="K175" s="2280"/>
      <c r="L175" s="2281"/>
      <c r="M175" s="2280"/>
      <c r="N175" s="324"/>
      <c r="O175" s="2280"/>
      <c r="P175" s="2281"/>
      <c r="Q175" s="2280"/>
      <c r="R175" s="324"/>
      <c r="S175" s="2280"/>
      <c r="T175" s="2281"/>
      <c r="U175" s="2280"/>
      <c r="V175" s="324"/>
      <c r="W175" s="2280"/>
      <c r="X175" s="2281"/>
      <c r="Y175" s="2280"/>
      <c r="Z175" s="324"/>
      <c r="AA175" s="2280"/>
      <c r="AB175" s="324"/>
      <c r="AC175" s="2267"/>
      <c r="AD175" s="325"/>
      <c r="AE175" s="2267"/>
      <c r="AF175" s="325"/>
      <c r="AG175" s="2267"/>
      <c r="AH175" s="325"/>
      <c r="AI175" s="2267"/>
      <c r="AJ175" s="325"/>
      <c r="AK175" s="2267"/>
      <c r="AL175" s="325"/>
      <c r="AM175" s="2267"/>
      <c r="AN175" s="325"/>
      <c r="AO175" s="2267"/>
      <c r="AP175" s="325"/>
      <c r="AQ175" s="2233"/>
      <c r="AR175" s="24"/>
      <c r="AS175" s="2268"/>
      <c r="AT175" s="24"/>
      <c r="AU175" s="28"/>
      <c r="AV175" s="24"/>
      <c r="AW175" s="671" t="str">
        <f t="shared" si="114"/>
        <v/>
      </c>
      <c r="BV175" s="3"/>
      <c r="BW175" s="3"/>
      <c r="CA175" s="31" t="str">
        <f t="shared" si="115"/>
        <v/>
      </c>
      <c r="CB175" s="31" t="str">
        <f t="shared" si="116"/>
        <v/>
      </c>
      <c r="CC175" s="31" t="str">
        <f t="shared" si="117"/>
        <v/>
      </c>
      <c r="CD175" s="31" t="str">
        <f t="shared" si="120"/>
        <v/>
      </c>
      <c r="CH175" s="32">
        <f t="shared" si="121"/>
        <v>0</v>
      </c>
      <c r="CI175" s="32">
        <f t="shared" si="121"/>
        <v>0</v>
      </c>
      <c r="CJ175" s="32">
        <f t="shared" si="121"/>
        <v>0</v>
      </c>
      <c r="CK175" s="32">
        <f t="shared" si="122"/>
        <v>0</v>
      </c>
      <c r="CL175" s="14"/>
      <c r="CM175" s="14"/>
      <c r="CN175" s="14"/>
    </row>
    <row r="176" spans="1:92" ht="16.350000000000001" customHeight="1" x14ac:dyDescent="0.2">
      <c r="A176" s="2912"/>
      <c r="B176" s="2912"/>
      <c r="C176" s="326" t="s">
        <v>207</v>
      </c>
      <c r="D176" s="311">
        <f t="shared" si="118"/>
        <v>0</v>
      </c>
      <c r="E176" s="2435">
        <f t="shared" si="124"/>
        <v>0</v>
      </c>
      <c r="F176" s="327"/>
      <c r="G176" s="2280"/>
      <c r="H176" s="2281"/>
      <c r="I176" s="2280"/>
      <c r="J176" s="324"/>
      <c r="K176" s="2280"/>
      <c r="L176" s="2281"/>
      <c r="M176" s="2280"/>
      <c r="N176" s="324"/>
      <c r="O176" s="2280"/>
      <c r="P176" s="2281"/>
      <c r="Q176" s="2280"/>
      <c r="R176" s="324"/>
      <c r="S176" s="2280"/>
      <c r="T176" s="2281"/>
      <c r="U176" s="2280"/>
      <c r="V176" s="324"/>
      <c r="W176" s="2280"/>
      <c r="X176" s="2281"/>
      <c r="Y176" s="2280"/>
      <c r="Z176" s="324"/>
      <c r="AA176" s="2280"/>
      <c r="AB176" s="324"/>
      <c r="AC176" s="2267"/>
      <c r="AD176" s="325"/>
      <c r="AE176" s="2267"/>
      <c r="AF176" s="325"/>
      <c r="AG176" s="2267"/>
      <c r="AH176" s="325"/>
      <c r="AI176" s="2267"/>
      <c r="AJ176" s="325"/>
      <c r="AK176" s="2267"/>
      <c r="AL176" s="325"/>
      <c r="AM176" s="2267"/>
      <c r="AN176" s="325"/>
      <c r="AO176" s="2267"/>
      <c r="AP176" s="325"/>
      <c r="AQ176" s="2233"/>
      <c r="AR176" s="24"/>
      <c r="AS176" s="2268"/>
      <c r="AT176" s="24"/>
      <c r="AU176" s="293"/>
      <c r="AV176" s="24"/>
      <c r="AW176" s="671" t="str">
        <f t="shared" si="114"/>
        <v/>
      </c>
      <c r="BV176" s="3"/>
      <c r="BW176" s="3"/>
      <c r="CA176" s="31" t="str">
        <f t="shared" si="115"/>
        <v/>
      </c>
      <c r="CB176" s="31" t="str">
        <f t="shared" si="116"/>
        <v/>
      </c>
      <c r="CC176" s="31" t="str">
        <f t="shared" si="117"/>
        <v/>
      </c>
      <c r="CD176" s="31" t="str">
        <f t="shared" si="120"/>
        <v/>
      </c>
      <c r="CH176" s="32">
        <f t="shared" si="121"/>
        <v>0</v>
      </c>
      <c r="CI176" s="32">
        <f t="shared" si="121"/>
        <v>0</v>
      </c>
      <c r="CJ176" s="32">
        <f t="shared" si="121"/>
        <v>0</v>
      </c>
      <c r="CK176" s="32">
        <f t="shared" si="122"/>
        <v>0</v>
      </c>
      <c r="CL176" s="14"/>
      <c r="CM176" s="14"/>
      <c r="CN176" s="14"/>
    </row>
    <row r="177" spans="1:92" ht="16.350000000000001" customHeight="1" x14ac:dyDescent="0.2">
      <c r="A177" s="3975"/>
      <c r="B177" s="2912"/>
      <c r="C177" s="326" t="s">
        <v>208</v>
      </c>
      <c r="D177" s="2438">
        <f t="shared" si="118"/>
        <v>0</v>
      </c>
      <c r="E177" s="2438">
        <f t="shared" si="124"/>
        <v>0</v>
      </c>
      <c r="F177" s="2453"/>
      <c r="G177" s="2441"/>
      <c r="H177" s="2442"/>
      <c r="I177" s="2441"/>
      <c r="J177" s="2074"/>
      <c r="K177" s="2441"/>
      <c r="L177" s="2442"/>
      <c r="M177" s="2441"/>
      <c r="N177" s="2074"/>
      <c r="O177" s="2441"/>
      <c r="P177" s="2442"/>
      <c r="Q177" s="2441"/>
      <c r="R177" s="2074"/>
      <c r="S177" s="2441"/>
      <c r="T177" s="2442"/>
      <c r="U177" s="2441"/>
      <c r="V177" s="2074"/>
      <c r="W177" s="2441"/>
      <c r="X177" s="2442"/>
      <c r="Y177" s="2441"/>
      <c r="Z177" s="2074"/>
      <c r="AA177" s="2441"/>
      <c r="AB177" s="2074"/>
      <c r="AC177" s="2272"/>
      <c r="AD177" s="2831"/>
      <c r="AE177" s="2272"/>
      <c r="AF177" s="2831"/>
      <c r="AG177" s="2272"/>
      <c r="AH177" s="2831"/>
      <c r="AI177" s="2272"/>
      <c r="AJ177" s="2831"/>
      <c r="AK177" s="2272"/>
      <c r="AL177" s="2831"/>
      <c r="AM177" s="2272"/>
      <c r="AN177" s="2831"/>
      <c r="AO177" s="2272"/>
      <c r="AP177" s="2831"/>
      <c r="AQ177" s="2242"/>
      <c r="AR177" s="2825"/>
      <c r="AS177" s="2273"/>
      <c r="AT177" s="2825"/>
      <c r="AU177" s="2454"/>
      <c r="AV177" s="2273"/>
      <c r="AW177" s="671" t="str">
        <f t="shared" si="114"/>
        <v/>
      </c>
      <c r="BV177" s="3"/>
      <c r="BW177" s="3"/>
      <c r="CA177" s="31" t="str">
        <f t="shared" si="115"/>
        <v/>
      </c>
      <c r="CB177" s="31" t="str">
        <f t="shared" si="116"/>
        <v/>
      </c>
      <c r="CC177" s="31" t="str">
        <f t="shared" si="117"/>
        <v/>
      </c>
      <c r="CD177" s="31" t="str">
        <f t="shared" si="120"/>
        <v/>
      </c>
      <c r="CH177" s="32">
        <f t="shared" si="121"/>
        <v>0</v>
      </c>
      <c r="CI177" s="32">
        <f t="shared" si="121"/>
        <v>0</v>
      </c>
      <c r="CJ177" s="32">
        <f t="shared" si="121"/>
        <v>0</v>
      </c>
      <c r="CK177" s="32">
        <f t="shared" si="122"/>
        <v>0</v>
      </c>
      <c r="CL177" s="14"/>
      <c r="CM177" s="14"/>
      <c r="CN177" s="14"/>
    </row>
    <row r="178" spans="1:92" ht="21.75" customHeight="1" x14ac:dyDescent="0.2">
      <c r="A178" s="3502" t="s">
        <v>209</v>
      </c>
      <c r="B178" s="3466" t="s">
        <v>210</v>
      </c>
      <c r="C178" s="2455" t="s">
        <v>211</v>
      </c>
      <c r="D178" s="4103">
        <f>SUM(E178:F178)</f>
        <v>0</v>
      </c>
      <c r="E178" s="4103">
        <f t="shared" ref="E178:F180" si="125">+G178+I178+K178+M178+O178+Q178+S178+U178+W178+Y178+AA178+AC178+AE178+AG178+AI178+AK178+AM178+AO178</f>
        <v>0</v>
      </c>
      <c r="F178" s="4104">
        <f t="shared" si="125"/>
        <v>0</v>
      </c>
      <c r="G178" s="4105">
        <f>SUM(G179:G180)</f>
        <v>0</v>
      </c>
      <c r="H178" s="2832">
        <f t="shared" ref="H178:AT178" si="126">SUM(H179:H180)</f>
        <v>0</v>
      </c>
      <c r="I178" s="4105">
        <f t="shared" si="126"/>
        <v>0</v>
      </c>
      <c r="J178" s="2832">
        <f t="shared" si="126"/>
        <v>0</v>
      </c>
      <c r="K178" s="4105">
        <f>SUM(K179:K180)</f>
        <v>0</v>
      </c>
      <c r="L178" s="664">
        <f t="shared" si="126"/>
        <v>0</v>
      </c>
      <c r="M178" s="4105">
        <f t="shared" si="126"/>
        <v>0</v>
      </c>
      <c r="N178" s="2078">
        <f t="shared" si="126"/>
        <v>0</v>
      </c>
      <c r="O178" s="4106">
        <f t="shared" si="126"/>
        <v>0</v>
      </c>
      <c r="P178" s="2832">
        <f t="shared" si="126"/>
        <v>0</v>
      </c>
      <c r="Q178" s="4106">
        <f t="shared" si="126"/>
        <v>0</v>
      </c>
      <c r="R178" s="2832">
        <f t="shared" si="126"/>
        <v>0</v>
      </c>
      <c r="S178" s="4106">
        <f t="shared" si="126"/>
        <v>0</v>
      </c>
      <c r="T178" s="2832">
        <f t="shared" si="126"/>
        <v>0</v>
      </c>
      <c r="U178" s="4106">
        <f t="shared" si="126"/>
        <v>0</v>
      </c>
      <c r="V178" s="2832">
        <f t="shared" si="126"/>
        <v>0</v>
      </c>
      <c r="W178" s="4106">
        <f t="shared" si="126"/>
        <v>0</v>
      </c>
      <c r="X178" s="2832">
        <f t="shared" si="126"/>
        <v>0</v>
      </c>
      <c r="Y178" s="4106">
        <f t="shared" si="126"/>
        <v>0</v>
      </c>
      <c r="Z178" s="2832">
        <f t="shared" si="126"/>
        <v>0</v>
      </c>
      <c r="AA178" s="4106">
        <f t="shared" si="126"/>
        <v>0</v>
      </c>
      <c r="AB178" s="2832">
        <f t="shared" si="126"/>
        <v>0</v>
      </c>
      <c r="AC178" s="4105">
        <f t="shared" si="126"/>
        <v>0</v>
      </c>
      <c r="AD178" s="2832">
        <f t="shared" si="126"/>
        <v>0</v>
      </c>
      <c r="AE178" s="4105">
        <f t="shared" si="126"/>
        <v>0</v>
      </c>
      <c r="AF178" s="2832">
        <f t="shared" si="126"/>
        <v>0</v>
      </c>
      <c r="AG178" s="4105">
        <f t="shared" si="126"/>
        <v>0</v>
      </c>
      <c r="AH178" s="2832">
        <f t="shared" si="126"/>
        <v>0</v>
      </c>
      <c r="AI178" s="4105">
        <f t="shared" si="126"/>
        <v>0</v>
      </c>
      <c r="AJ178" s="2832">
        <f t="shared" si="126"/>
        <v>0</v>
      </c>
      <c r="AK178" s="4105">
        <f t="shared" si="126"/>
        <v>0</v>
      </c>
      <c r="AL178" s="2832">
        <f t="shared" si="126"/>
        <v>0</v>
      </c>
      <c r="AM178" s="4105">
        <f t="shared" si="126"/>
        <v>0</v>
      </c>
      <c r="AN178" s="2832">
        <f t="shared" si="126"/>
        <v>0</v>
      </c>
      <c r="AO178" s="4105">
        <f t="shared" si="126"/>
        <v>0</v>
      </c>
      <c r="AP178" s="2832">
        <f t="shared" si="126"/>
        <v>0</v>
      </c>
      <c r="AQ178" s="4107">
        <f t="shared" si="126"/>
        <v>0</v>
      </c>
      <c r="AR178" s="2832">
        <f t="shared" si="126"/>
        <v>0</v>
      </c>
      <c r="AS178" s="2832">
        <f t="shared" si="126"/>
        <v>0</v>
      </c>
      <c r="AT178" s="2832">
        <f t="shared" si="126"/>
        <v>0</v>
      </c>
      <c r="AU178" s="4108">
        <f>SUM(AU179:AU180)</f>
        <v>0</v>
      </c>
      <c r="AV178" s="2832">
        <f>SUM(AV179:AV180)</f>
        <v>0</v>
      </c>
      <c r="AW178" s="671" t="str">
        <f t="shared" si="114"/>
        <v/>
      </c>
      <c r="BV178" s="3"/>
      <c r="BW178" s="3"/>
      <c r="CA178" s="31"/>
      <c r="CB178" s="31"/>
      <c r="CC178" s="31"/>
      <c r="CD178" s="31"/>
      <c r="CH178" s="32"/>
      <c r="CI178" s="32"/>
      <c r="CJ178" s="32"/>
      <c r="CK178" s="32"/>
      <c r="CL178" s="14"/>
      <c r="CM178" s="14"/>
      <c r="CN178" s="14"/>
    </row>
    <row r="179" spans="1:92" ht="16.5" customHeight="1" x14ac:dyDescent="0.2">
      <c r="A179" s="3049"/>
      <c r="B179" s="2971"/>
      <c r="C179" s="2455" t="s">
        <v>212</v>
      </c>
      <c r="D179" s="311">
        <f>SUM(E179:F179)</f>
        <v>0</v>
      </c>
      <c r="E179" s="311">
        <f t="shared" si="125"/>
        <v>0</v>
      </c>
      <c r="F179" s="2430">
        <f t="shared" si="125"/>
        <v>0</v>
      </c>
      <c r="G179" s="2890"/>
      <c r="H179" s="60"/>
      <c r="I179" s="4029"/>
      <c r="J179" s="4034"/>
      <c r="K179" s="4029"/>
      <c r="L179" s="2897"/>
      <c r="M179" s="4029"/>
      <c r="N179" s="60"/>
      <c r="O179" s="4029"/>
      <c r="P179" s="24"/>
      <c r="Q179" s="4029"/>
      <c r="R179" s="24"/>
      <c r="S179" s="4029"/>
      <c r="T179" s="24"/>
      <c r="U179" s="4029"/>
      <c r="V179" s="24"/>
      <c r="W179" s="4029"/>
      <c r="X179" s="24"/>
      <c r="Y179" s="4029"/>
      <c r="Z179" s="24"/>
      <c r="AA179" s="23"/>
      <c r="AB179" s="24"/>
      <c r="AC179" s="23"/>
      <c r="AD179" s="24"/>
      <c r="AE179" s="23"/>
      <c r="AF179" s="24"/>
      <c r="AG179" s="23"/>
      <c r="AH179" s="24"/>
      <c r="AI179" s="23"/>
      <c r="AJ179" s="24"/>
      <c r="AK179" s="23"/>
      <c r="AL179" s="24"/>
      <c r="AM179" s="23"/>
      <c r="AN179" s="24"/>
      <c r="AO179" s="23"/>
      <c r="AP179" s="24"/>
      <c r="AQ179" s="292"/>
      <c r="AR179" s="24"/>
      <c r="AS179" s="24"/>
      <c r="AT179" s="24"/>
      <c r="AU179" s="28"/>
      <c r="AV179" s="24"/>
      <c r="AW179" s="671" t="str">
        <f t="shared" si="114"/>
        <v/>
      </c>
      <c r="BV179" s="3"/>
      <c r="BW179" s="3"/>
      <c r="CA179" s="31" t="str">
        <f t="shared" si="115"/>
        <v/>
      </c>
      <c r="CB179" s="31" t="str">
        <f t="shared" si="116"/>
        <v/>
      </c>
      <c r="CC179" s="31" t="str">
        <f t="shared" si="117"/>
        <v/>
      </c>
      <c r="CD179" s="31" t="str">
        <f t="shared" si="120"/>
        <v/>
      </c>
      <c r="CH179" s="32">
        <f t="shared" si="121"/>
        <v>0</v>
      </c>
      <c r="CI179" s="32">
        <f t="shared" si="121"/>
        <v>0</v>
      </c>
      <c r="CJ179" s="32">
        <f t="shared" si="121"/>
        <v>0</v>
      </c>
      <c r="CK179" s="32">
        <f t="shared" si="122"/>
        <v>0</v>
      </c>
      <c r="CL179" s="14"/>
      <c r="CM179" s="14"/>
      <c r="CN179" s="14"/>
    </row>
    <row r="180" spans="1:92" ht="27" customHeight="1" x14ac:dyDescent="0.2">
      <c r="A180" s="4109"/>
      <c r="B180" s="4079"/>
      <c r="C180" s="344" t="s">
        <v>213</v>
      </c>
      <c r="D180" s="2438">
        <f>SUM(E180:F180)</f>
        <v>0</v>
      </c>
      <c r="E180" s="2438">
        <f t="shared" si="125"/>
        <v>0</v>
      </c>
      <c r="F180" s="2438">
        <f t="shared" si="125"/>
        <v>0</v>
      </c>
      <c r="G180" s="2239"/>
      <c r="H180" s="2240"/>
      <c r="I180" s="2272"/>
      <c r="J180" s="2273"/>
      <c r="K180" s="2272"/>
      <c r="L180" s="2258"/>
      <c r="M180" s="2272"/>
      <c r="N180" s="2240"/>
      <c r="O180" s="2272"/>
      <c r="P180" s="2273"/>
      <c r="Q180" s="2272"/>
      <c r="R180" s="2273"/>
      <c r="S180" s="2272"/>
      <c r="T180" s="2273"/>
      <c r="U180" s="2272"/>
      <c r="V180" s="2273"/>
      <c r="W180" s="2272"/>
      <c r="X180" s="2273"/>
      <c r="Y180" s="2272"/>
      <c r="Z180" s="2273"/>
      <c r="AA180" s="2272"/>
      <c r="AB180" s="2273"/>
      <c r="AC180" s="2272"/>
      <c r="AD180" s="2273"/>
      <c r="AE180" s="2272"/>
      <c r="AF180" s="2273"/>
      <c r="AG180" s="2272"/>
      <c r="AH180" s="2273"/>
      <c r="AI180" s="2272"/>
      <c r="AJ180" s="2273"/>
      <c r="AK180" s="2272"/>
      <c r="AL180" s="2273"/>
      <c r="AM180" s="2272"/>
      <c r="AN180" s="2273"/>
      <c r="AO180" s="2272"/>
      <c r="AP180" s="2273"/>
      <c r="AQ180" s="2242"/>
      <c r="AR180" s="2273"/>
      <c r="AS180" s="2273"/>
      <c r="AT180" s="2273"/>
      <c r="AU180" s="2243"/>
      <c r="AV180" s="2273"/>
      <c r="AW180" s="671" t="str">
        <f t="shared" si="114"/>
        <v/>
      </c>
      <c r="BV180" s="3"/>
      <c r="BW180" s="3"/>
      <c r="CA180" s="31" t="str">
        <f t="shared" si="115"/>
        <v/>
      </c>
      <c r="CB180" s="31" t="str">
        <f t="shared" si="116"/>
        <v/>
      </c>
      <c r="CC180" s="31" t="str">
        <f t="shared" si="117"/>
        <v/>
      </c>
      <c r="CD180" s="31" t="str">
        <f t="shared" si="120"/>
        <v/>
      </c>
      <c r="CH180" s="32">
        <f t="shared" si="121"/>
        <v>0</v>
      </c>
      <c r="CI180" s="32">
        <f t="shared" si="121"/>
        <v>0</v>
      </c>
      <c r="CJ180" s="32">
        <f t="shared" si="121"/>
        <v>0</v>
      </c>
      <c r="CK180" s="32">
        <f t="shared" si="122"/>
        <v>0</v>
      </c>
      <c r="CL180" s="14"/>
      <c r="CM180" s="14"/>
      <c r="CN180" s="14"/>
    </row>
    <row r="181" spans="1:92" ht="16.350000000000001" customHeight="1" x14ac:dyDescent="0.2">
      <c r="A181" s="3502" t="s">
        <v>214</v>
      </c>
      <c r="B181" s="3342" t="s">
        <v>215</v>
      </c>
      <c r="C181" s="2457" t="s">
        <v>216</v>
      </c>
      <c r="D181" s="311">
        <f>SUM(E181+F181)</f>
        <v>0</v>
      </c>
      <c r="E181" s="311">
        <f>SUM(AA181+AC181+AE181+AG181+AI181+AK181+AM181+AO181)</f>
        <v>0</v>
      </c>
      <c r="F181" s="311">
        <f>SUM(AB181+AD181+AF181+AH181+AJ181+AL181+AN181+AP181)</f>
        <v>0</v>
      </c>
      <c r="G181" s="294"/>
      <c r="H181" s="325"/>
      <c r="I181" s="294"/>
      <c r="J181" s="325"/>
      <c r="K181" s="294"/>
      <c r="L181" s="325"/>
      <c r="M181" s="294"/>
      <c r="N181" s="325"/>
      <c r="O181" s="294"/>
      <c r="P181" s="325"/>
      <c r="Q181" s="294"/>
      <c r="R181" s="325"/>
      <c r="S181" s="294"/>
      <c r="T181" s="325"/>
      <c r="U181" s="294"/>
      <c r="V181" s="325"/>
      <c r="W181" s="294"/>
      <c r="X181" s="325"/>
      <c r="Y181" s="294"/>
      <c r="Z181" s="324"/>
      <c r="AA181" s="23"/>
      <c r="AB181" s="24"/>
      <c r="AC181" s="23"/>
      <c r="AD181" s="24"/>
      <c r="AE181" s="23"/>
      <c r="AF181" s="24"/>
      <c r="AG181" s="23"/>
      <c r="AH181" s="24"/>
      <c r="AI181" s="23"/>
      <c r="AJ181" s="24"/>
      <c r="AK181" s="23"/>
      <c r="AL181" s="24"/>
      <c r="AM181" s="23"/>
      <c r="AN181" s="24"/>
      <c r="AO181" s="23"/>
      <c r="AP181" s="24"/>
      <c r="AQ181" s="292"/>
      <c r="AR181" s="26"/>
      <c r="AS181" s="24"/>
      <c r="AT181" s="26"/>
      <c r="AU181" s="28"/>
      <c r="AV181" s="24"/>
      <c r="AW181" s="671" t="str">
        <f t="shared" si="114"/>
        <v/>
      </c>
      <c r="BV181" s="3"/>
      <c r="BW181" s="3"/>
      <c r="CA181" s="31" t="str">
        <f t="shared" si="115"/>
        <v/>
      </c>
      <c r="CB181" s="31" t="str">
        <f t="shared" si="116"/>
        <v/>
      </c>
      <c r="CC181" s="31" t="str">
        <f t="shared" si="117"/>
        <v/>
      </c>
      <c r="CD181" s="31" t="str">
        <f t="shared" si="120"/>
        <v/>
      </c>
      <c r="CH181" s="32">
        <f t="shared" si="121"/>
        <v>0</v>
      </c>
      <c r="CI181" s="32">
        <f t="shared" si="121"/>
        <v>0</v>
      </c>
      <c r="CJ181" s="32">
        <f t="shared" si="121"/>
        <v>0</v>
      </c>
      <c r="CK181" s="32">
        <f t="shared" si="122"/>
        <v>0</v>
      </c>
      <c r="CL181" s="14"/>
      <c r="CM181" s="14"/>
      <c r="CN181" s="14"/>
    </row>
    <row r="182" spans="1:92" ht="16.350000000000001" customHeight="1" x14ac:dyDescent="0.2">
      <c r="A182" s="3049"/>
      <c r="B182" s="2912"/>
      <c r="C182" s="2447" t="s">
        <v>217</v>
      </c>
      <c r="D182" s="2458">
        <f>SUM(E182+F182)</f>
        <v>0</v>
      </c>
      <c r="E182" s="311">
        <f t="shared" ref="E182:F185" si="127">SUM(AA182+AC182+AE182+AG182+AI182+AK182+AM182+AO182)</f>
        <v>0</v>
      </c>
      <c r="F182" s="311">
        <f t="shared" si="127"/>
        <v>0</v>
      </c>
      <c r="G182" s="2459"/>
      <c r="H182" s="2460"/>
      <c r="I182" s="2459"/>
      <c r="J182" s="2460"/>
      <c r="K182" s="2459"/>
      <c r="L182" s="2460"/>
      <c r="M182" s="2459"/>
      <c r="N182" s="2460"/>
      <c r="O182" s="2459"/>
      <c r="P182" s="2460"/>
      <c r="Q182" s="2459"/>
      <c r="R182" s="2460"/>
      <c r="S182" s="2459"/>
      <c r="T182" s="2460"/>
      <c r="U182" s="2459"/>
      <c r="V182" s="2460"/>
      <c r="W182" s="2459"/>
      <c r="X182" s="2460"/>
      <c r="Y182" s="2459"/>
      <c r="Z182" s="2461"/>
      <c r="AA182" s="256"/>
      <c r="AB182" s="77"/>
      <c r="AC182" s="256"/>
      <c r="AD182" s="77"/>
      <c r="AE182" s="256"/>
      <c r="AF182" s="77"/>
      <c r="AG182" s="256"/>
      <c r="AH182" s="77"/>
      <c r="AI182" s="256"/>
      <c r="AJ182" s="77"/>
      <c r="AK182" s="256"/>
      <c r="AL182" s="77"/>
      <c r="AM182" s="256"/>
      <c r="AN182" s="77"/>
      <c r="AO182" s="256"/>
      <c r="AP182" s="77"/>
      <c r="AQ182" s="319"/>
      <c r="AR182" s="651"/>
      <c r="AS182" s="77"/>
      <c r="AT182" s="651"/>
      <c r="AU182" s="2462"/>
      <c r="AV182" s="77"/>
      <c r="AW182" s="671" t="str">
        <f t="shared" si="114"/>
        <v/>
      </c>
      <c r="BV182" s="3"/>
      <c r="BW182" s="3"/>
      <c r="CA182" s="31" t="str">
        <f t="shared" si="115"/>
        <v/>
      </c>
      <c r="CB182" s="31" t="str">
        <f t="shared" si="116"/>
        <v/>
      </c>
      <c r="CC182" s="31" t="str">
        <f t="shared" si="117"/>
        <v/>
      </c>
      <c r="CD182" s="31" t="str">
        <f t="shared" si="120"/>
        <v/>
      </c>
      <c r="CH182" s="32">
        <f t="shared" si="121"/>
        <v>0</v>
      </c>
      <c r="CI182" s="32">
        <f t="shared" si="121"/>
        <v>0</v>
      </c>
      <c r="CJ182" s="32">
        <f t="shared" si="121"/>
        <v>0</v>
      </c>
      <c r="CK182" s="32">
        <f t="shared" si="122"/>
        <v>0</v>
      </c>
      <c r="CL182" s="14"/>
      <c r="CM182" s="14"/>
      <c r="CN182" s="14"/>
    </row>
    <row r="183" spans="1:92" ht="16.350000000000001" customHeight="1" x14ac:dyDescent="0.2">
      <c r="A183" s="3049"/>
      <c r="B183" s="3975"/>
      <c r="C183" s="352" t="s">
        <v>218</v>
      </c>
      <c r="D183" s="2458">
        <f t="shared" ref="D183:D196" si="128">SUM(E183+F183)</f>
        <v>0</v>
      </c>
      <c r="E183" s="2438">
        <f>SUM(AA183+AC183+AE183+AG183+AI183+AK183+AM183+AO183)</f>
        <v>0</v>
      </c>
      <c r="F183" s="2438">
        <f t="shared" si="127"/>
        <v>0</v>
      </c>
      <c r="G183" s="2463"/>
      <c r="H183" s="2464"/>
      <c r="I183" s="2463"/>
      <c r="J183" s="2464"/>
      <c r="K183" s="2463"/>
      <c r="L183" s="2464"/>
      <c r="M183" s="2463"/>
      <c r="N183" s="2464"/>
      <c r="O183" s="2463"/>
      <c r="P183" s="2464"/>
      <c r="Q183" s="2463"/>
      <c r="R183" s="2464"/>
      <c r="S183" s="2463"/>
      <c r="T183" s="2464"/>
      <c r="U183" s="2463"/>
      <c r="V183" s="2464"/>
      <c r="W183" s="2463"/>
      <c r="X183" s="2464"/>
      <c r="Y183" s="2463"/>
      <c r="Z183" s="2465"/>
      <c r="AA183" s="2272"/>
      <c r="AB183" s="2273"/>
      <c r="AC183" s="2272"/>
      <c r="AD183" s="2273"/>
      <c r="AE183" s="2272"/>
      <c r="AF183" s="2273"/>
      <c r="AG183" s="2272"/>
      <c r="AH183" s="2273"/>
      <c r="AI183" s="2272"/>
      <c r="AJ183" s="2273"/>
      <c r="AK183" s="2272"/>
      <c r="AL183" s="2273"/>
      <c r="AM183" s="2272"/>
      <c r="AN183" s="2273"/>
      <c r="AO183" s="2272"/>
      <c r="AP183" s="2273"/>
      <c r="AQ183" s="2242"/>
      <c r="AR183" s="2240"/>
      <c r="AS183" s="2273"/>
      <c r="AT183" s="2240"/>
      <c r="AU183" s="2454"/>
      <c r="AV183" s="2273"/>
      <c r="AW183" s="671" t="str">
        <f t="shared" si="114"/>
        <v/>
      </c>
      <c r="BV183" s="3"/>
      <c r="BW183" s="3"/>
      <c r="CA183" s="31" t="str">
        <f t="shared" si="115"/>
        <v/>
      </c>
      <c r="CB183" s="31" t="str">
        <f t="shared" si="116"/>
        <v/>
      </c>
      <c r="CC183" s="31" t="str">
        <f t="shared" si="117"/>
        <v/>
      </c>
      <c r="CD183" s="31" t="str">
        <f t="shared" si="120"/>
        <v/>
      </c>
      <c r="CH183" s="32">
        <f t="shared" si="121"/>
        <v>0</v>
      </c>
      <c r="CI183" s="32">
        <f t="shared" si="121"/>
        <v>0</v>
      </c>
      <c r="CJ183" s="32">
        <f t="shared" si="121"/>
        <v>0</v>
      </c>
      <c r="CK183" s="32">
        <f t="shared" si="122"/>
        <v>0</v>
      </c>
      <c r="CL183" s="14"/>
      <c r="CM183" s="14"/>
      <c r="CN183" s="14"/>
    </row>
    <row r="184" spans="1:92" ht="16.350000000000001" customHeight="1" x14ac:dyDescent="0.2">
      <c r="A184" s="3049"/>
      <c r="B184" s="3466" t="s">
        <v>219</v>
      </c>
      <c r="C184" s="2455" t="s">
        <v>216</v>
      </c>
      <c r="D184" s="2430">
        <f t="shared" si="128"/>
        <v>0</v>
      </c>
      <c r="E184" s="311">
        <f>SUM(AA184+AC184+AE184+AG184+AI184+AK184+AM184+AO184)</f>
        <v>0</v>
      </c>
      <c r="F184" s="311">
        <f t="shared" si="127"/>
        <v>0</v>
      </c>
      <c r="G184" s="356"/>
      <c r="H184" s="322"/>
      <c r="I184" s="294"/>
      <c r="J184" s="322"/>
      <c r="K184" s="294"/>
      <c r="L184" s="322"/>
      <c r="M184" s="294"/>
      <c r="N184" s="322"/>
      <c r="O184" s="294"/>
      <c r="P184" s="322"/>
      <c r="Q184" s="294"/>
      <c r="R184" s="322"/>
      <c r="S184" s="294"/>
      <c r="T184" s="322"/>
      <c r="U184" s="294"/>
      <c r="V184" s="322"/>
      <c r="W184" s="294"/>
      <c r="X184" s="322"/>
      <c r="Y184" s="294"/>
      <c r="Z184" s="324"/>
      <c r="AA184" s="256"/>
      <c r="AB184" s="77"/>
      <c r="AC184" s="256"/>
      <c r="AD184" s="77"/>
      <c r="AE184" s="256"/>
      <c r="AF184" s="77"/>
      <c r="AG184" s="256"/>
      <c r="AH184" s="77"/>
      <c r="AI184" s="256"/>
      <c r="AJ184" s="77"/>
      <c r="AK184" s="256"/>
      <c r="AL184" s="77"/>
      <c r="AM184" s="256"/>
      <c r="AN184" s="77"/>
      <c r="AO184" s="256"/>
      <c r="AP184" s="77"/>
      <c r="AQ184" s="319"/>
      <c r="AR184" s="651"/>
      <c r="AS184" s="77"/>
      <c r="AT184" s="651"/>
      <c r="AU184" s="320"/>
      <c r="AV184" s="77"/>
      <c r="AW184" s="671" t="str">
        <f t="shared" si="114"/>
        <v/>
      </c>
      <c r="BV184" s="3"/>
      <c r="BW184" s="3"/>
      <c r="CA184" s="31" t="str">
        <f t="shared" si="115"/>
        <v/>
      </c>
      <c r="CB184" s="31" t="str">
        <f t="shared" si="116"/>
        <v/>
      </c>
      <c r="CC184" s="31" t="str">
        <f t="shared" si="117"/>
        <v/>
      </c>
      <c r="CD184" s="31" t="str">
        <f t="shared" si="120"/>
        <v/>
      </c>
      <c r="CH184" s="32">
        <f t="shared" si="121"/>
        <v>0</v>
      </c>
      <c r="CI184" s="32">
        <f t="shared" si="121"/>
        <v>0</v>
      </c>
      <c r="CJ184" s="32">
        <f t="shared" si="121"/>
        <v>0</v>
      </c>
      <c r="CK184" s="32">
        <f t="shared" si="122"/>
        <v>0</v>
      </c>
      <c r="CL184" s="14"/>
      <c r="CM184" s="14"/>
      <c r="CN184" s="14"/>
    </row>
    <row r="185" spans="1:92" ht="16.350000000000001" customHeight="1" x14ac:dyDescent="0.2">
      <c r="A185" s="3049"/>
      <c r="B185" s="4079"/>
      <c r="C185" s="2466" t="s">
        <v>220</v>
      </c>
      <c r="D185" s="4103">
        <f t="shared" si="128"/>
        <v>0</v>
      </c>
      <c r="E185" s="2438">
        <f>SUM(AA185+AC185+AE185+AG185+AI185+AK185+AM185+AO185)</f>
        <v>0</v>
      </c>
      <c r="F185" s="2438">
        <f t="shared" si="127"/>
        <v>0</v>
      </c>
      <c r="G185" s="2463"/>
      <c r="H185" s="2467"/>
      <c r="I185" s="2463"/>
      <c r="J185" s="2467"/>
      <c r="K185" s="2463"/>
      <c r="L185" s="2467"/>
      <c r="M185" s="2463"/>
      <c r="N185" s="2467"/>
      <c r="O185" s="2463"/>
      <c r="P185" s="2467"/>
      <c r="Q185" s="2463"/>
      <c r="R185" s="2467"/>
      <c r="S185" s="2463"/>
      <c r="T185" s="2467"/>
      <c r="U185" s="2463"/>
      <c r="V185" s="2467"/>
      <c r="W185" s="2463"/>
      <c r="X185" s="2467"/>
      <c r="Y185" s="2463"/>
      <c r="Z185" s="2465"/>
      <c r="AA185" s="256"/>
      <c r="AB185" s="77"/>
      <c r="AC185" s="256"/>
      <c r="AD185" s="77"/>
      <c r="AE185" s="256"/>
      <c r="AF185" s="77"/>
      <c r="AG185" s="256"/>
      <c r="AH185" s="77"/>
      <c r="AI185" s="256"/>
      <c r="AJ185" s="77"/>
      <c r="AK185" s="256"/>
      <c r="AL185" s="77"/>
      <c r="AM185" s="256"/>
      <c r="AN185" s="77"/>
      <c r="AO185" s="256"/>
      <c r="AP185" s="77"/>
      <c r="AQ185" s="319"/>
      <c r="AR185" s="651"/>
      <c r="AS185" s="77"/>
      <c r="AT185" s="651"/>
      <c r="AU185" s="293"/>
      <c r="AV185" s="77"/>
      <c r="AW185" s="671" t="str">
        <f t="shared" si="114"/>
        <v/>
      </c>
      <c r="BV185" s="3"/>
      <c r="BW185" s="3"/>
      <c r="CA185" s="31" t="str">
        <f t="shared" si="115"/>
        <v/>
      </c>
      <c r="CB185" s="31" t="str">
        <f t="shared" si="116"/>
        <v/>
      </c>
      <c r="CC185" s="31" t="str">
        <f t="shared" si="117"/>
        <v/>
      </c>
      <c r="CD185" s="31" t="str">
        <f t="shared" si="120"/>
        <v/>
      </c>
      <c r="CH185" s="32">
        <f t="shared" si="121"/>
        <v>0</v>
      </c>
      <c r="CI185" s="32">
        <f t="shared" si="121"/>
        <v>0</v>
      </c>
      <c r="CJ185" s="32">
        <f t="shared" si="121"/>
        <v>0</v>
      </c>
      <c r="CK185" s="32">
        <f t="shared" si="122"/>
        <v>0</v>
      </c>
      <c r="CL185" s="14"/>
      <c r="CM185" s="14"/>
      <c r="CN185" s="14"/>
    </row>
    <row r="186" spans="1:92" ht="16.350000000000001" customHeight="1" x14ac:dyDescent="0.2">
      <c r="A186" s="3049"/>
      <c r="B186" s="3486" t="s">
        <v>95</v>
      </c>
      <c r="C186" s="2457" t="s">
        <v>216</v>
      </c>
      <c r="D186" s="311">
        <f t="shared" si="128"/>
        <v>0</v>
      </c>
      <c r="E186" s="311">
        <f>SUM(AC186+AE186+AG186+AI186+AK186+AM186+AO186)</f>
        <v>0</v>
      </c>
      <c r="F186" s="311">
        <f>SUM(AD186+AF186+AH186+AJ186+AL186+AN186+AP186)</f>
        <v>0</v>
      </c>
      <c r="G186" s="291"/>
      <c r="H186" s="325"/>
      <c r="I186" s="291"/>
      <c r="J186" s="325"/>
      <c r="K186" s="291"/>
      <c r="L186" s="325"/>
      <c r="M186" s="291"/>
      <c r="N186" s="325"/>
      <c r="O186" s="291"/>
      <c r="P186" s="325"/>
      <c r="Q186" s="291"/>
      <c r="R186" s="325"/>
      <c r="S186" s="291"/>
      <c r="T186" s="325"/>
      <c r="U186" s="291"/>
      <c r="V186" s="325"/>
      <c r="W186" s="291"/>
      <c r="X186" s="325"/>
      <c r="Y186" s="291"/>
      <c r="Z186" s="325"/>
      <c r="AA186" s="4092"/>
      <c r="AB186" s="4102"/>
      <c r="AC186" s="4029"/>
      <c r="AD186" s="4034"/>
      <c r="AE186" s="4029"/>
      <c r="AF186" s="4034"/>
      <c r="AG186" s="4029"/>
      <c r="AH186" s="4034"/>
      <c r="AI186" s="4029"/>
      <c r="AJ186" s="4034"/>
      <c r="AK186" s="4029"/>
      <c r="AL186" s="4034"/>
      <c r="AM186" s="4029"/>
      <c r="AN186" s="4034"/>
      <c r="AO186" s="4029"/>
      <c r="AP186" s="4034"/>
      <c r="AQ186" s="4093"/>
      <c r="AR186" s="60"/>
      <c r="AS186" s="4034"/>
      <c r="AT186" s="60"/>
      <c r="AU186" s="2252"/>
      <c r="AV186" s="4034"/>
      <c r="AW186" s="671" t="str">
        <f t="shared" si="114"/>
        <v/>
      </c>
      <c r="BV186" s="3"/>
      <c r="BW186" s="3"/>
      <c r="CA186" s="31" t="str">
        <f t="shared" si="115"/>
        <v/>
      </c>
      <c r="CB186" s="31" t="str">
        <f t="shared" si="116"/>
        <v/>
      </c>
      <c r="CC186" s="31" t="str">
        <f t="shared" si="117"/>
        <v/>
      </c>
      <c r="CD186" s="31" t="str">
        <f t="shared" si="120"/>
        <v/>
      </c>
      <c r="CH186" s="32">
        <f t="shared" si="121"/>
        <v>0</v>
      </c>
      <c r="CI186" s="32">
        <f t="shared" si="121"/>
        <v>0</v>
      </c>
      <c r="CJ186" s="32">
        <f t="shared" si="121"/>
        <v>0</v>
      </c>
      <c r="CK186" s="32">
        <f t="shared" si="122"/>
        <v>0</v>
      </c>
      <c r="CL186" s="32"/>
      <c r="CM186" s="14"/>
      <c r="CN186" s="14"/>
    </row>
    <row r="187" spans="1:92" ht="16.350000000000001" customHeight="1" x14ac:dyDescent="0.2">
      <c r="A187" s="3049"/>
      <c r="B187" s="3051"/>
      <c r="C187" s="2447" t="s">
        <v>221</v>
      </c>
      <c r="D187" s="2458">
        <f t="shared" si="128"/>
        <v>0</v>
      </c>
      <c r="E187" s="311">
        <f t="shared" ref="E187:F188" si="129">SUM(AC187+AE187+AG187+AI187+AK187+AM187+AO187)</f>
        <v>0</v>
      </c>
      <c r="F187" s="311">
        <f t="shared" si="129"/>
        <v>0</v>
      </c>
      <c r="G187" s="2459"/>
      <c r="H187" s="359"/>
      <c r="I187" s="2459"/>
      <c r="J187" s="359"/>
      <c r="K187" s="2459"/>
      <c r="L187" s="359"/>
      <c r="M187" s="2459"/>
      <c r="N187" s="359"/>
      <c r="O187" s="2459"/>
      <c r="P187" s="359"/>
      <c r="Q187" s="2459"/>
      <c r="R187" s="359"/>
      <c r="S187" s="2459"/>
      <c r="T187" s="359"/>
      <c r="U187" s="2459"/>
      <c r="V187" s="359"/>
      <c r="W187" s="2459"/>
      <c r="X187" s="359"/>
      <c r="Y187" s="2459"/>
      <c r="Z187" s="359"/>
      <c r="AA187" s="2459"/>
      <c r="AB187" s="359"/>
      <c r="AC187" s="256"/>
      <c r="AD187" s="77"/>
      <c r="AE187" s="256"/>
      <c r="AF187" s="77"/>
      <c r="AG187" s="256"/>
      <c r="AH187" s="77"/>
      <c r="AI187" s="256"/>
      <c r="AJ187" s="77"/>
      <c r="AK187" s="256"/>
      <c r="AL187" s="77"/>
      <c r="AM187" s="256"/>
      <c r="AN187" s="77"/>
      <c r="AO187" s="256"/>
      <c r="AP187" s="77"/>
      <c r="AQ187" s="319"/>
      <c r="AR187" s="651"/>
      <c r="AS187" s="77"/>
      <c r="AT187" s="651"/>
      <c r="AU187" s="360"/>
      <c r="AV187" s="77"/>
      <c r="AW187" s="671" t="str">
        <f t="shared" si="114"/>
        <v/>
      </c>
      <c r="BV187" s="3"/>
      <c r="BW187" s="3"/>
      <c r="CA187" s="31" t="str">
        <f t="shared" si="115"/>
        <v/>
      </c>
      <c r="CB187" s="31" t="str">
        <f t="shared" si="116"/>
        <v/>
      </c>
      <c r="CC187" s="31" t="str">
        <f t="shared" si="117"/>
        <v/>
      </c>
      <c r="CD187" s="31" t="str">
        <f t="shared" si="120"/>
        <v/>
      </c>
      <c r="CH187" s="32">
        <f t="shared" si="121"/>
        <v>0</v>
      </c>
      <c r="CI187" s="32">
        <f t="shared" si="121"/>
        <v>0</v>
      </c>
      <c r="CJ187" s="32">
        <f t="shared" si="121"/>
        <v>0</v>
      </c>
      <c r="CK187" s="32">
        <f t="shared" si="122"/>
        <v>0</v>
      </c>
      <c r="CL187" s="32"/>
      <c r="CM187" s="14"/>
      <c r="CN187" s="14"/>
    </row>
    <row r="188" spans="1:92" ht="16.350000000000001" customHeight="1" x14ac:dyDescent="0.2">
      <c r="A188" s="4109"/>
      <c r="B188" s="4066"/>
      <c r="C188" s="4110" t="s">
        <v>222</v>
      </c>
      <c r="D188" s="2458">
        <f t="shared" si="128"/>
        <v>0</v>
      </c>
      <c r="E188" s="2438">
        <f t="shared" si="129"/>
        <v>0</v>
      </c>
      <c r="F188" s="2438">
        <f>SUM(AD188+AF188+AH188+AJ188+AL188+AN188+AP188)</f>
        <v>0</v>
      </c>
      <c r="G188" s="2463"/>
      <c r="H188" s="2468"/>
      <c r="I188" s="2463"/>
      <c r="J188" s="2468"/>
      <c r="K188" s="2463"/>
      <c r="L188" s="2468"/>
      <c r="M188" s="2463"/>
      <c r="N188" s="2468"/>
      <c r="O188" s="2463"/>
      <c r="P188" s="2468"/>
      <c r="Q188" s="2463"/>
      <c r="R188" s="2468"/>
      <c r="S188" s="2463"/>
      <c r="T188" s="2468"/>
      <c r="U188" s="2463"/>
      <c r="V188" s="2468"/>
      <c r="W188" s="2463"/>
      <c r="X188" s="2468"/>
      <c r="Y188" s="2463"/>
      <c r="Z188" s="2468"/>
      <c r="AA188" s="2463"/>
      <c r="AB188" s="2468"/>
      <c r="AC188" s="2272"/>
      <c r="AD188" s="2273"/>
      <c r="AE188" s="2272"/>
      <c r="AF188" s="2273"/>
      <c r="AG188" s="2272"/>
      <c r="AH188" s="2273"/>
      <c r="AI188" s="2272"/>
      <c r="AJ188" s="2273"/>
      <c r="AK188" s="2272"/>
      <c r="AL188" s="2273"/>
      <c r="AM188" s="2272"/>
      <c r="AN188" s="2273"/>
      <c r="AO188" s="2272"/>
      <c r="AP188" s="2273"/>
      <c r="AQ188" s="2242"/>
      <c r="AR188" s="2240"/>
      <c r="AS188" s="2273"/>
      <c r="AT188" s="2240"/>
      <c r="AU188" s="2454"/>
      <c r="AV188" s="2273"/>
      <c r="AW188" s="671" t="str">
        <f t="shared" si="114"/>
        <v/>
      </c>
      <c r="BV188" s="3"/>
      <c r="BW188" s="3"/>
      <c r="CA188" s="31" t="str">
        <f t="shared" si="115"/>
        <v/>
      </c>
      <c r="CB188" s="31" t="str">
        <f t="shared" si="116"/>
        <v/>
      </c>
      <c r="CC188" s="31" t="str">
        <f t="shared" si="117"/>
        <v/>
      </c>
      <c r="CD188" s="31" t="str">
        <f t="shared" si="120"/>
        <v/>
      </c>
      <c r="CH188" s="32">
        <f t="shared" si="121"/>
        <v>0</v>
      </c>
      <c r="CI188" s="32">
        <f t="shared" si="121"/>
        <v>0</v>
      </c>
      <c r="CJ188" s="32">
        <f t="shared" si="121"/>
        <v>0</v>
      </c>
      <c r="CK188" s="32">
        <f t="shared" si="122"/>
        <v>0</v>
      </c>
      <c r="CL188" s="32"/>
      <c r="CM188" s="14"/>
      <c r="CN188" s="14"/>
    </row>
    <row r="189" spans="1:92" ht="16.350000000000001" customHeight="1" x14ac:dyDescent="0.2">
      <c r="A189" s="3342" t="s">
        <v>223</v>
      </c>
      <c r="B189" s="3682" t="s">
        <v>197</v>
      </c>
      <c r="C189" s="3661"/>
      <c r="D189" s="4111">
        <f>SUM(E189+F189)</f>
        <v>0</v>
      </c>
      <c r="E189" s="4111">
        <f>SUM(AC189+AE189+AG189+AI189+AK189)</f>
        <v>0</v>
      </c>
      <c r="F189" s="4111">
        <f>SUM(AD189+AF189+AH189+AJ189+AL189)</f>
        <v>0</v>
      </c>
      <c r="G189" s="4048"/>
      <c r="H189" s="2083"/>
      <c r="I189" s="4048"/>
      <c r="J189" s="2083"/>
      <c r="K189" s="4048"/>
      <c r="L189" s="2083"/>
      <c r="M189" s="4048"/>
      <c r="N189" s="2083"/>
      <c r="O189" s="4048"/>
      <c r="P189" s="2083"/>
      <c r="Q189" s="4048"/>
      <c r="R189" s="2083"/>
      <c r="S189" s="4048"/>
      <c r="T189" s="2083"/>
      <c r="U189" s="4048"/>
      <c r="V189" s="2083"/>
      <c r="W189" s="4048"/>
      <c r="X189" s="2083"/>
      <c r="Y189" s="4048"/>
      <c r="Z189" s="2083"/>
      <c r="AA189" s="4048"/>
      <c r="AB189" s="2083"/>
      <c r="AC189" s="4112"/>
      <c r="AD189" s="2084"/>
      <c r="AE189" s="4112"/>
      <c r="AF189" s="2084"/>
      <c r="AG189" s="4112"/>
      <c r="AH189" s="2084"/>
      <c r="AI189" s="4112"/>
      <c r="AJ189" s="2084"/>
      <c r="AK189" s="4112"/>
      <c r="AL189" s="2084"/>
      <c r="AM189" s="4048"/>
      <c r="AN189" s="2083"/>
      <c r="AO189" s="4048"/>
      <c r="AP189" s="2083"/>
      <c r="AQ189" s="4113"/>
      <c r="AR189" s="4114"/>
      <c r="AS189" s="2084"/>
      <c r="AT189" s="4114"/>
      <c r="AU189" s="4115"/>
      <c r="AV189" s="4115"/>
      <c r="AW189" s="671" t="str">
        <f t="shared" si="114"/>
        <v/>
      </c>
      <c r="BV189" s="3"/>
      <c r="BW189" s="3"/>
      <c r="CA189" s="31" t="str">
        <f t="shared" si="115"/>
        <v/>
      </c>
      <c r="CB189" s="31" t="str">
        <f t="shared" si="116"/>
        <v/>
      </c>
      <c r="CC189" s="31" t="str">
        <f t="shared" si="117"/>
        <v/>
      </c>
      <c r="CD189" s="31" t="str">
        <f t="shared" si="120"/>
        <v/>
      </c>
      <c r="CH189" s="32">
        <f t="shared" si="121"/>
        <v>0</v>
      </c>
      <c r="CI189" s="32">
        <f t="shared" si="121"/>
        <v>0</v>
      </c>
      <c r="CJ189" s="32">
        <f t="shared" si="121"/>
        <v>0</v>
      </c>
      <c r="CK189" s="32">
        <f t="shared" si="122"/>
        <v>0</v>
      </c>
      <c r="CL189" s="32"/>
      <c r="CM189" s="14"/>
      <c r="CN189" s="14"/>
    </row>
    <row r="190" spans="1:92" ht="16.350000000000001" customHeight="1" x14ac:dyDescent="0.2">
      <c r="A190" s="2912"/>
      <c r="B190" s="2912" t="s">
        <v>215</v>
      </c>
      <c r="C190" s="310" t="s">
        <v>216</v>
      </c>
      <c r="D190" s="2430">
        <f t="shared" si="128"/>
        <v>0</v>
      </c>
      <c r="E190" s="2430">
        <f>SUM(AC190+AE190+AG190+AI190+AK190)</f>
        <v>0</v>
      </c>
      <c r="F190" s="369">
        <f t="shared" ref="E190:F193" si="130">SUM(AD190+AF190+AH190+AJ190+AL190)</f>
        <v>0</v>
      </c>
      <c r="G190" s="370"/>
      <c r="H190" s="371"/>
      <c r="I190" s="370"/>
      <c r="J190" s="371"/>
      <c r="K190" s="370"/>
      <c r="L190" s="371"/>
      <c r="M190" s="370"/>
      <c r="N190" s="371"/>
      <c r="O190" s="370"/>
      <c r="P190" s="371"/>
      <c r="Q190" s="370"/>
      <c r="R190" s="371"/>
      <c r="S190" s="370"/>
      <c r="T190" s="371"/>
      <c r="U190" s="370"/>
      <c r="V190" s="371"/>
      <c r="W190" s="370"/>
      <c r="X190" s="371"/>
      <c r="Y190" s="370"/>
      <c r="Z190" s="371"/>
      <c r="AA190" s="370"/>
      <c r="AB190" s="371"/>
      <c r="AC190" s="23"/>
      <c r="AD190" s="24"/>
      <c r="AE190" s="23"/>
      <c r="AF190" s="24"/>
      <c r="AG190" s="23"/>
      <c r="AH190" s="24"/>
      <c r="AI190" s="23"/>
      <c r="AJ190" s="24"/>
      <c r="AK190" s="23"/>
      <c r="AL190" s="24"/>
      <c r="AM190" s="370"/>
      <c r="AN190" s="371"/>
      <c r="AO190" s="370"/>
      <c r="AP190" s="371"/>
      <c r="AQ190" s="292"/>
      <c r="AR190" s="26"/>
      <c r="AS190" s="24"/>
      <c r="AT190" s="26"/>
      <c r="AU190" s="28"/>
      <c r="AV190" s="24"/>
      <c r="AW190" s="671" t="str">
        <f t="shared" si="114"/>
        <v/>
      </c>
      <c r="BV190" s="3"/>
      <c r="BW190" s="3"/>
      <c r="CA190" s="31" t="str">
        <f t="shared" si="115"/>
        <v/>
      </c>
      <c r="CB190" s="31" t="str">
        <f t="shared" si="116"/>
        <v/>
      </c>
      <c r="CC190" s="31" t="str">
        <f t="shared" si="117"/>
        <v/>
      </c>
      <c r="CD190" s="31" t="str">
        <f t="shared" si="120"/>
        <v/>
      </c>
      <c r="CH190" s="32">
        <f t="shared" si="121"/>
        <v>0</v>
      </c>
      <c r="CI190" s="32">
        <f t="shared" si="121"/>
        <v>0</v>
      </c>
      <c r="CJ190" s="32">
        <f t="shared" si="121"/>
        <v>0</v>
      </c>
      <c r="CK190" s="32">
        <f t="shared" si="122"/>
        <v>0</v>
      </c>
      <c r="CL190" s="32"/>
      <c r="CM190" s="14"/>
      <c r="CN190" s="14"/>
    </row>
    <row r="191" spans="1:92" ht="16.350000000000001" customHeight="1" x14ac:dyDescent="0.2">
      <c r="A191" s="2912"/>
      <c r="B191" s="2912"/>
      <c r="C191" s="2475" t="s">
        <v>224</v>
      </c>
      <c r="D191" s="2438">
        <f t="shared" si="128"/>
        <v>0</v>
      </c>
      <c r="E191" s="2438">
        <f t="shared" si="130"/>
        <v>0</v>
      </c>
      <c r="F191" s="2221">
        <f t="shared" si="130"/>
        <v>0</v>
      </c>
      <c r="G191" s="2320"/>
      <c r="H191" s="374"/>
      <c r="I191" s="2320"/>
      <c r="J191" s="374"/>
      <c r="K191" s="2320"/>
      <c r="L191" s="374"/>
      <c r="M191" s="2320"/>
      <c r="N191" s="374"/>
      <c r="O191" s="2320"/>
      <c r="P191" s="374"/>
      <c r="Q191" s="2320"/>
      <c r="R191" s="374"/>
      <c r="S191" s="2320"/>
      <c r="T191" s="374"/>
      <c r="U191" s="2320"/>
      <c r="V191" s="374"/>
      <c r="W191" s="2320"/>
      <c r="X191" s="374"/>
      <c r="Y191" s="2320"/>
      <c r="Z191" s="374"/>
      <c r="AA191" s="2320"/>
      <c r="AB191" s="374"/>
      <c r="AC191" s="256"/>
      <c r="AD191" s="77"/>
      <c r="AE191" s="256"/>
      <c r="AF191" s="77"/>
      <c r="AG191" s="256"/>
      <c r="AH191" s="77"/>
      <c r="AI191" s="256"/>
      <c r="AJ191" s="77"/>
      <c r="AK191" s="256"/>
      <c r="AL191" s="77"/>
      <c r="AM191" s="289"/>
      <c r="AN191" s="374"/>
      <c r="AO191" s="289"/>
      <c r="AP191" s="374"/>
      <c r="AQ191" s="319"/>
      <c r="AR191" s="651"/>
      <c r="AS191" s="77"/>
      <c r="AT191" s="651"/>
      <c r="AU191" s="2454"/>
      <c r="AV191" s="2243"/>
      <c r="AW191" s="671" t="str">
        <f t="shared" si="114"/>
        <v/>
      </c>
      <c r="BV191" s="3"/>
      <c r="BW191" s="3"/>
      <c r="CA191" s="31" t="str">
        <f t="shared" si="115"/>
        <v/>
      </c>
      <c r="CB191" s="31" t="str">
        <f t="shared" si="116"/>
        <v/>
      </c>
      <c r="CC191" s="31" t="str">
        <f t="shared" si="117"/>
        <v/>
      </c>
      <c r="CD191" s="31" t="str">
        <f t="shared" si="120"/>
        <v/>
      </c>
      <c r="CH191" s="32">
        <f t="shared" si="121"/>
        <v>0</v>
      </c>
      <c r="CI191" s="32">
        <f t="shared" si="121"/>
        <v>0</v>
      </c>
      <c r="CJ191" s="32">
        <f t="shared" si="121"/>
        <v>0</v>
      </c>
      <c r="CK191" s="32">
        <f t="shared" si="122"/>
        <v>0</v>
      </c>
      <c r="CL191" s="14"/>
      <c r="CM191" s="14"/>
      <c r="CN191" s="14"/>
    </row>
    <row r="192" spans="1:92" ht="16.350000000000001" customHeight="1" x14ac:dyDescent="0.2">
      <c r="A192" s="2912"/>
      <c r="B192" s="3342" t="s">
        <v>95</v>
      </c>
      <c r="C192" s="2457" t="s">
        <v>216</v>
      </c>
      <c r="D192" s="2430">
        <f t="shared" si="128"/>
        <v>0</v>
      </c>
      <c r="E192" s="311">
        <f t="shared" si="130"/>
        <v>0</v>
      </c>
      <c r="F192" s="369">
        <f t="shared" si="130"/>
        <v>0</v>
      </c>
      <c r="G192" s="4091"/>
      <c r="H192" s="4116"/>
      <c r="I192" s="4091"/>
      <c r="J192" s="4116"/>
      <c r="K192" s="4091"/>
      <c r="L192" s="4116"/>
      <c r="M192" s="4091"/>
      <c r="N192" s="4116"/>
      <c r="O192" s="4091"/>
      <c r="P192" s="4116"/>
      <c r="Q192" s="4091"/>
      <c r="R192" s="4116"/>
      <c r="S192" s="4091"/>
      <c r="T192" s="4116"/>
      <c r="U192" s="4091"/>
      <c r="V192" s="4116"/>
      <c r="W192" s="4091"/>
      <c r="X192" s="4116"/>
      <c r="Y192" s="4091"/>
      <c r="Z192" s="4116"/>
      <c r="AA192" s="4091"/>
      <c r="AB192" s="4116"/>
      <c r="AC192" s="4029"/>
      <c r="AD192" s="4034"/>
      <c r="AE192" s="4029"/>
      <c r="AF192" s="4034"/>
      <c r="AG192" s="4029"/>
      <c r="AH192" s="4034"/>
      <c r="AI192" s="4029"/>
      <c r="AJ192" s="4034"/>
      <c r="AK192" s="4029"/>
      <c r="AL192" s="4034"/>
      <c r="AM192" s="4091"/>
      <c r="AN192" s="4116"/>
      <c r="AO192" s="4091"/>
      <c r="AP192" s="4116"/>
      <c r="AQ192" s="4093"/>
      <c r="AR192" s="60"/>
      <c r="AS192" s="4034"/>
      <c r="AT192" s="60"/>
      <c r="AU192" s="28"/>
      <c r="AV192" s="28"/>
      <c r="AW192" s="671" t="str">
        <f t="shared" si="114"/>
        <v/>
      </c>
      <c r="BV192" s="3"/>
      <c r="BW192" s="3"/>
      <c r="CA192" s="31" t="str">
        <f t="shared" si="115"/>
        <v/>
      </c>
      <c r="CB192" s="31" t="str">
        <f t="shared" si="116"/>
        <v/>
      </c>
      <c r="CC192" s="31" t="str">
        <f t="shared" si="117"/>
        <v/>
      </c>
      <c r="CD192" s="31" t="str">
        <f t="shared" si="120"/>
        <v/>
      </c>
      <c r="CH192" s="32">
        <f t="shared" si="121"/>
        <v>0</v>
      </c>
      <c r="CI192" s="32">
        <f t="shared" si="121"/>
        <v>0</v>
      </c>
      <c r="CJ192" s="32">
        <f t="shared" si="121"/>
        <v>0</v>
      </c>
      <c r="CK192" s="32">
        <f t="shared" si="122"/>
        <v>0</v>
      </c>
      <c r="CL192" s="14"/>
      <c r="CM192" s="14"/>
      <c r="CN192" s="14"/>
    </row>
    <row r="193" spans="1:92" ht="16.350000000000001" customHeight="1" x14ac:dyDescent="0.2">
      <c r="A193" s="3975"/>
      <c r="B193" s="3975"/>
      <c r="C193" s="2477" t="s">
        <v>225</v>
      </c>
      <c r="D193" s="2438">
        <f t="shared" si="128"/>
        <v>0</v>
      </c>
      <c r="E193" s="311">
        <f t="shared" si="130"/>
        <v>0</v>
      </c>
      <c r="F193" s="369">
        <f t="shared" si="130"/>
        <v>0</v>
      </c>
      <c r="G193" s="2441"/>
      <c r="H193" s="2837"/>
      <c r="I193" s="2441"/>
      <c r="J193" s="2837"/>
      <c r="K193" s="2441"/>
      <c r="L193" s="2837"/>
      <c r="M193" s="2441"/>
      <c r="N193" s="2837"/>
      <c r="O193" s="2441"/>
      <c r="P193" s="2837"/>
      <c r="Q193" s="2441"/>
      <c r="R193" s="2837"/>
      <c r="S193" s="2441"/>
      <c r="T193" s="2837"/>
      <c r="U193" s="2441"/>
      <c r="V193" s="2837"/>
      <c r="W193" s="2441"/>
      <c r="X193" s="2837"/>
      <c r="Y193" s="2441"/>
      <c r="Z193" s="2837"/>
      <c r="AA193" s="2441"/>
      <c r="AB193" s="2837"/>
      <c r="AC193" s="4117"/>
      <c r="AD193" s="2825"/>
      <c r="AE193" s="4117"/>
      <c r="AF193" s="2825"/>
      <c r="AG193" s="4117"/>
      <c r="AH193" s="2825"/>
      <c r="AI193" s="4117"/>
      <c r="AJ193" s="2825"/>
      <c r="AK193" s="4117"/>
      <c r="AL193" s="2825"/>
      <c r="AM193" s="4118"/>
      <c r="AN193" s="2837"/>
      <c r="AO193" s="4118"/>
      <c r="AP193" s="2837"/>
      <c r="AQ193" s="4096"/>
      <c r="AR193" s="2068"/>
      <c r="AS193" s="2825"/>
      <c r="AT193" s="2068"/>
      <c r="AU193" s="2454"/>
      <c r="AV193" s="2273"/>
      <c r="AW193" s="671" t="str">
        <f t="shared" si="114"/>
        <v/>
      </c>
      <c r="BV193" s="3"/>
      <c r="BW193" s="3"/>
      <c r="CA193" s="31" t="str">
        <f t="shared" si="115"/>
        <v/>
      </c>
      <c r="CB193" s="31" t="str">
        <f t="shared" si="116"/>
        <v/>
      </c>
      <c r="CC193" s="31" t="str">
        <f t="shared" si="117"/>
        <v/>
      </c>
      <c r="CD193" s="31" t="str">
        <f t="shared" si="120"/>
        <v/>
      </c>
      <c r="CH193" s="32">
        <f t="shared" si="121"/>
        <v>0</v>
      </c>
      <c r="CI193" s="32">
        <f t="shared" si="121"/>
        <v>0</v>
      </c>
      <c r="CJ193" s="32">
        <f t="shared" si="121"/>
        <v>0</v>
      </c>
      <c r="CK193" s="32">
        <f t="shared" si="122"/>
        <v>0</v>
      </c>
      <c r="CL193" s="14"/>
      <c r="CM193" s="14"/>
      <c r="CN193" s="14"/>
    </row>
    <row r="194" spans="1:92" ht="19.5" customHeight="1" x14ac:dyDescent="0.2">
      <c r="A194" s="3496" t="s">
        <v>300</v>
      </c>
      <c r="B194" s="3499" t="s">
        <v>301</v>
      </c>
      <c r="C194" s="2478" t="s">
        <v>228</v>
      </c>
      <c r="D194" s="2430">
        <f t="shared" si="128"/>
        <v>0</v>
      </c>
      <c r="E194" s="2430">
        <f>SUM(Y194+AA194+AC194+AE194+AG194+AI194+AK194+AM194+AO194)</f>
        <v>0</v>
      </c>
      <c r="F194" s="4119">
        <f>SUM(Z194+AB194+AD194+AF194+AH194+AJ194+AL194+AN194+AP194)</f>
        <v>0</v>
      </c>
      <c r="G194" s="291"/>
      <c r="H194" s="325"/>
      <c r="I194" s="291"/>
      <c r="J194" s="325"/>
      <c r="K194" s="291"/>
      <c r="L194" s="325"/>
      <c r="M194" s="291"/>
      <c r="N194" s="325"/>
      <c r="O194" s="291"/>
      <c r="P194" s="325"/>
      <c r="Q194" s="291"/>
      <c r="R194" s="325"/>
      <c r="S194" s="291"/>
      <c r="T194" s="325"/>
      <c r="U194" s="291"/>
      <c r="V194" s="325"/>
      <c r="W194" s="291"/>
      <c r="X194" s="325"/>
      <c r="Y194" s="23"/>
      <c r="Z194" s="24"/>
      <c r="AA194" s="23"/>
      <c r="AB194" s="24"/>
      <c r="AC194" s="23"/>
      <c r="AD194" s="24"/>
      <c r="AE194" s="23"/>
      <c r="AF194" s="24"/>
      <c r="AG194" s="23"/>
      <c r="AH194" s="24"/>
      <c r="AI194" s="23"/>
      <c r="AJ194" s="24"/>
      <c r="AK194" s="23"/>
      <c r="AL194" s="24"/>
      <c r="AM194" s="23"/>
      <c r="AN194" s="24"/>
      <c r="AO194" s="23"/>
      <c r="AP194" s="24"/>
      <c r="AQ194" s="292"/>
      <c r="AR194" s="26"/>
      <c r="AS194" s="24"/>
      <c r="AT194" s="26"/>
      <c r="AU194" s="28"/>
      <c r="AV194" s="24"/>
      <c r="AW194" s="671" t="str">
        <f t="shared" si="114"/>
        <v/>
      </c>
      <c r="BV194" s="3"/>
      <c r="BW194" s="3"/>
      <c r="CA194" s="31" t="str">
        <f t="shared" si="115"/>
        <v/>
      </c>
      <c r="CB194" s="31" t="str">
        <f t="shared" si="116"/>
        <v/>
      </c>
      <c r="CC194" s="31" t="str">
        <f t="shared" si="117"/>
        <v/>
      </c>
      <c r="CD194" s="31" t="str">
        <f t="shared" si="120"/>
        <v/>
      </c>
      <c r="CH194" s="32">
        <f t="shared" si="121"/>
        <v>0</v>
      </c>
      <c r="CI194" s="32">
        <f t="shared" si="121"/>
        <v>0</v>
      </c>
      <c r="CJ194" s="32">
        <f t="shared" si="121"/>
        <v>0</v>
      </c>
      <c r="CK194" s="32">
        <f t="shared" si="122"/>
        <v>0</v>
      </c>
      <c r="CL194" s="14"/>
      <c r="CM194" s="14"/>
      <c r="CN194" s="14"/>
    </row>
    <row r="195" spans="1:92" ht="24.75" customHeight="1" x14ac:dyDescent="0.2">
      <c r="A195" s="3497"/>
      <c r="B195" s="3500"/>
      <c r="C195" s="2480" t="s">
        <v>229</v>
      </c>
      <c r="D195" s="2435">
        <f t="shared" si="128"/>
        <v>0</v>
      </c>
      <c r="E195" s="2435">
        <f t="shared" ref="E195:F196" si="131">SUM(Y195+AA195+AC195+AE195+AG195+AI195+AK195+AM195+AO195)</f>
        <v>0</v>
      </c>
      <c r="F195" s="2481">
        <f>SUM(Z195+AB195+AD195+AF195+AH195+AJ195+AL195+AN195+AP195)</f>
        <v>0</v>
      </c>
      <c r="G195" s="384"/>
      <c r="H195" s="359"/>
      <c r="I195" s="384"/>
      <c r="J195" s="359"/>
      <c r="K195" s="384"/>
      <c r="L195" s="359"/>
      <c r="M195" s="384"/>
      <c r="N195" s="359"/>
      <c r="O195" s="384"/>
      <c r="P195" s="359"/>
      <c r="Q195" s="384"/>
      <c r="R195" s="359"/>
      <c r="S195" s="384"/>
      <c r="T195" s="359"/>
      <c r="U195" s="384"/>
      <c r="V195" s="359"/>
      <c r="W195" s="384"/>
      <c r="X195" s="359"/>
      <c r="Y195" s="256"/>
      <c r="Z195" s="77"/>
      <c r="AA195" s="256"/>
      <c r="AB195" s="77"/>
      <c r="AC195" s="256"/>
      <c r="AD195" s="77"/>
      <c r="AE195" s="256"/>
      <c r="AF195" s="77"/>
      <c r="AG195" s="256"/>
      <c r="AH195" s="77"/>
      <c r="AI195" s="256"/>
      <c r="AJ195" s="77"/>
      <c r="AK195" s="256"/>
      <c r="AL195" s="77"/>
      <c r="AM195" s="256"/>
      <c r="AN195" s="77"/>
      <c r="AO195" s="256"/>
      <c r="AP195" s="77"/>
      <c r="AQ195" s="319"/>
      <c r="AR195" s="651"/>
      <c r="AS195" s="77"/>
      <c r="AT195" s="651"/>
      <c r="AU195" s="320"/>
      <c r="AV195" s="77"/>
      <c r="AW195" s="671" t="str">
        <f t="shared" si="114"/>
        <v/>
      </c>
      <c r="BV195" s="3"/>
      <c r="BW195" s="3"/>
      <c r="CA195" s="31" t="str">
        <f t="shared" si="115"/>
        <v/>
      </c>
      <c r="CB195" s="31" t="str">
        <f t="shared" si="116"/>
        <v/>
      </c>
      <c r="CC195" s="31" t="str">
        <f t="shared" si="117"/>
        <v/>
      </c>
      <c r="CD195" s="31" t="str">
        <f t="shared" si="120"/>
        <v/>
      </c>
      <c r="CH195" s="32">
        <f t="shared" si="121"/>
        <v>0</v>
      </c>
      <c r="CI195" s="32">
        <f t="shared" si="121"/>
        <v>0</v>
      </c>
      <c r="CJ195" s="32">
        <f t="shared" si="121"/>
        <v>0</v>
      </c>
      <c r="CK195" s="32">
        <f t="shared" si="122"/>
        <v>0</v>
      </c>
      <c r="CL195" s="14"/>
      <c r="CM195" s="14"/>
      <c r="CN195" s="14"/>
    </row>
    <row r="196" spans="1:92" ht="27" customHeight="1" x14ac:dyDescent="0.2">
      <c r="A196" s="4120"/>
      <c r="B196" s="4121"/>
      <c r="C196" s="2482" t="s">
        <v>230</v>
      </c>
      <c r="D196" s="2438">
        <f t="shared" si="128"/>
        <v>0</v>
      </c>
      <c r="E196" s="2438">
        <f t="shared" si="131"/>
        <v>0</v>
      </c>
      <c r="F196" s="2483">
        <f t="shared" si="131"/>
        <v>0</v>
      </c>
      <c r="G196" s="2463"/>
      <c r="H196" s="2468"/>
      <c r="I196" s="2463"/>
      <c r="J196" s="2468"/>
      <c r="K196" s="2463"/>
      <c r="L196" s="2468"/>
      <c r="M196" s="2463"/>
      <c r="N196" s="2468"/>
      <c r="O196" s="2463"/>
      <c r="P196" s="2468"/>
      <c r="Q196" s="2463"/>
      <c r="R196" s="2468"/>
      <c r="S196" s="2463"/>
      <c r="T196" s="2468"/>
      <c r="U196" s="2463"/>
      <c r="V196" s="2468"/>
      <c r="W196" s="2463"/>
      <c r="X196" s="2468"/>
      <c r="Y196" s="2272"/>
      <c r="Z196" s="2273"/>
      <c r="AA196" s="2272"/>
      <c r="AB196" s="2273"/>
      <c r="AC196" s="2272"/>
      <c r="AD196" s="2273"/>
      <c r="AE196" s="2272"/>
      <c r="AF196" s="2273"/>
      <c r="AG196" s="2272"/>
      <c r="AH196" s="2273"/>
      <c r="AI196" s="2272"/>
      <c r="AJ196" s="2273"/>
      <c r="AK196" s="2272"/>
      <c r="AL196" s="2273"/>
      <c r="AM196" s="2272"/>
      <c r="AN196" s="2273"/>
      <c r="AO196" s="2272"/>
      <c r="AP196" s="2273"/>
      <c r="AQ196" s="2242"/>
      <c r="AR196" s="2273"/>
      <c r="AS196" s="2273"/>
      <c r="AT196" s="2273"/>
      <c r="AU196" s="2243"/>
      <c r="AV196" s="2273"/>
      <c r="AW196" s="671" t="str">
        <f t="shared" si="114"/>
        <v/>
      </c>
      <c r="BV196" s="3"/>
      <c r="BW196" s="3"/>
      <c r="CA196" s="31" t="str">
        <f t="shared" si="115"/>
        <v/>
      </c>
      <c r="CB196" s="31" t="str">
        <f t="shared" si="116"/>
        <v/>
      </c>
      <c r="CC196" s="31" t="str">
        <f t="shared" si="117"/>
        <v/>
      </c>
      <c r="CD196" s="31" t="str">
        <f t="shared" si="120"/>
        <v/>
      </c>
      <c r="CH196" s="32">
        <f t="shared" si="121"/>
        <v>0</v>
      </c>
      <c r="CI196" s="32">
        <f t="shared" si="121"/>
        <v>0</v>
      </c>
      <c r="CJ196" s="32">
        <f t="shared" si="121"/>
        <v>0</v>
      </c>
      <c r="CK196" s="32">
        <f t="shared" si="122"/>
        <v>0</v>
      </c>
      <c r="CL196" s="14"/>
      <c r="CM196" s="14"/>
      <c r="CN196" s="14"/>
    </row>
    <row r="197" spans="1:92" ht="32.25" customHeight="1" x14ac:dyDescent="0.2">
      <c r="A197" s="3049" t="s">
        <v>231</v>
      </c>
      <c r="B197" s="3342" t="s">
        <v>232</v>
      </c>
      <c r="C197" s="2484" t="s">
        <v>233</v>
      </c>
      <c r="D197" s="311">
        <f>SUM(E197+F197)</f>
        <v>0</v>
      </c>
      <c r="E197" s="311">
        <f>SUM(AC197+AE197+AG197+AI197+AK197+AM197+AO197)</f>
        <v>0</v>
      </c>
      <c r="F197" s="388">
        <f>SUM(AD197+AF197+AH197+AJ197+AL197+AN197+AP197)</f>
        <v>0</v>
      </c>
      <c r="G197" s="4091"/>
      <c r="H197" s="4116"/>
      <c r="I197" s="4091"/>
      <c r="J197" s="4116"/>
      <c r="K197" s="4091"/>
      <c r="L197" s="4116"/>
      <c r="M197" s="4091"/>
      <c r="N197" s="4116"/>
      <c r="O197" s="4091"/>
      <c r="P197" s="4116"/>
      <c r="Q197" s="4091"/>
      <c r="R197" s="4116"/>
      <c r="S197" s="4091"/>
      <c r="T197" s="4116"/>
      <c r="U197" s="4091"/>
      <c r="V197" s="4116"/>
      <c r="W197" s="4091"/>
      <c r="X197" s="4116"/>
      <c r="Y197" s="4091"/>
      <c r="Z197" s="4116"/>
      <c r="AA197" s="4091"/>
      <c r="AB197" s="4116"/>
      <c r="AC197" s="4029"/>
      <c r="AD197" s="4034"/>
      <c r="AE197" s="4029"/>
      <c r="AF197" s="4034"/>
      <c r="AG197" s="4029"/>
      <c r="AH197" s="4034"/>
      <c r="AI197" s="4029"/>
      <c r="AJ197" s="4034"/>
      <c r="AK197" s="4029"/>
      <c r="AL197" s="4034"/>
      <c r="AM197" s="4029"/>
      <c r="AN197" s="4034"/>
      <c r="AO197" s="4029"/>
      <c r="AP197" s="4034"/>
      <c r="AQ197" s="4122"/>
      <c r="AR197" s="4034"/>
      <c r="AS197" s="4034"/>
      <c r="AT197" s="4034"/>
      <c r="AU197" s="2250"/>
      <c r="AV197" s="4034"/>
      <c r="AW197" s="671" t="str">
        <f t="shared" si="114"/>
        <v/>
      </c>
      <c r="BV197" s="3"/>
      <c r="BW197" s="3"/>
      <c r="CA197" s="31" t="str">
        <f t="shared" si="115"/>
        <v/>
      </c>
      <c r="CB197" s="31" t="str">
        <f t="shared" si="116"/>
        <v/>
      </c>
      <c r="CC197" s="31" t="str">
        <f t="shared" si="117"/>
        <v/>
      </c>
      <c r="CD197" s="31" t="str">
        <f t="shared" si="120"/>
        <v/>
      </c>
      <c r="CH197" s="32">
        <f t="shared" si="121"/>
        <v>0</v>
      </c>
      <c r="CI197" s="32">
        <f t="shared" si="121"/>
        <v>0</v>
      </c>
      <c r="CJ197" s="32">
        <f t="shared" si="121"/>
        <v>0</v>
      </c>
      <c r="CK197" s="32">
        <f t="shared" si="122"/>
        <v>0</v>
      </c>
      <c r="CL197" s="14"/>
      <c r="CM197" s="14"/>
      <c r="CN197" s="14"/>
    </row>
    <row r="198" spans="1:92" ht="29.25" customHeight="1" x14ac:dyDescent="0.2">
      <c r="A198" s="4109"/>
      <c r="B198" s="3975"/>
      <c r="C198" s="2485" t="s">
        <v>234</v>
      </c>
      <c r="D198" s="2438">
        <f>SUM(E198+F198)</f>
        <v>0</v>
      </c>
      <c r="E198" s="2438">
        <f>SUM(AC198+AE198+AG198+AI198+AK198+AM198+AO198)</f>
        <v>0</v>
      </c>
      <c r="F198" s="2483">
        <f>SUM(AD198+AF198+AH198+AJ198+AL198+AN198+AP198)</f>
        <v>0</v>
      </c>
      <c r="G198" s="2441"/>
      <c r="H198" s="2330"/>
      <c r="I198" s="2441"/>
      <c r="J198" s="2330"/>
      <c r="K198" s="2441"/>
      <c r="L198" s="2330"/>
      <c r="M198" s="2441"/>
      <c r="N198" s="2330"/>
      <c r="O198" s="2441"/>
      <c r="P198" s="2330"/>
      <c r="Q198" s="2441"/>
      <c r="R198" s="2330"/>
      <c r="S198" s="2441"/>
      <c r="T198" s="2330"/>
      <c r="U198" s="2441"/>
      <c r="V198" s="2330"/>
      <c r="W198" s="2441"/>
      <c r="X198" s="2330"/>
      <c r="Y198" s="2441"/>
      <c r="Z198" s="2330"/>
      <c r="AA198" s="2441"/>
      <c r="AB198" s="2330"/>
      <c r="AC198" s="2272"/>
      <c r="AD198" s="2273"/>
      <c r="AE198" s="2272"/>
      <c r="AF198" s="2273"/>
      <c r="AG198" s="2272"/>
      <c r="AH198" s="2273"/>
      <c r="AI198" s="2272"/>
      <c r="AJ198" s="2273"/>
      <c r="AK198" s="2272"/>
      <c r="AL198" s="2273"/>
      <c r="AM198" s="2272"/>
      <c r="AN198" s="2273"/>
      <c r="AO198" s="2272"/>
      <c r="AP198" s="2273"/>
      <c r="AQ198" s="2486"/>
      <c r="AR198" s="2273"/>
      <c r="AS198" s="2273"/>
      <c r="AT198" s="2273"/>
      <c r="AU198" s="2257"/>
      <c r="AV198" s="2273"/>
      <c r="AW198" s="671" t="str">
        <f t="shared" si="114"/>
        <v/>
      </c>
      <c r="BV198" s="3"/>
      <c r="BW198" s="3"/>
      <c r="CA198" s="31" t="str">
        <f t="shared" si="115"/>
        <v/>
      </c>
      <c r="CB198" s="31" t="str">
        <f t="shared" si="116"/>
        <v/>
      </c>
      <c r="CC198" s="31" t="str">
        <f t="shared" si="117"/>
        <v/>
      </c>
      <c r="CD198" s="31" t="str">
        <f>IF(CK198=1," * El número de actividades en Pacientes Diabéticos en Control PSCV NO DEBE superar el total. ","")</f>
        <v/>
      </c>
      <c r="CH198" s="32">
        <f>IF($D198&lt;AR198,1,0)</f>
        <v>0</v>
      </c>
      <c r="CI198" s="32">
        <f>IF($D198&lt;AS198,1,0)</f>
        <v>0</v>
      </c>
      <c r="CJ198" s="32">
        <f>IF($D198&lt;AT198,1,0)</f>
        <v>0</v>
      </c>
      <c r="CK198" s="32">
        <f>IF($D198&lt;AV198,1,0)</f>
        <v>0</v>
      </c>
      <c r="CL198" s="14"/>
      <c r="CM198" s="14"/>
      <c r="CN198" s="14"/>
    </row>
    <row r="199" spans="1:92" ht="37.5" customHeight="1" x14ac:dyDescent="0.2">
      <c r="A199" s="49" t="s">
        <v>235</v>
      </c>
      <c r="B199" s="86"/>
      <c r="C199" s="86"/>
      <c r="D199" s="86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2" ht="30" customHeight="1" x14ac:dyDescent="0.2">
      <c r="A200" s="3356" t="s">
        <v>236</v>
      </c>
      <c r="B200" s="3944"/>
      <c r="C200" s="3358"/>
      <c r="D200" s="3486" t="s">
        <v>4</v>
      </c>
      <c r="E200" s="3937"/>
      <c r="F200" s="3463"/>
      <c r="G200" s="3655" t="s">
        <v>5</v>
      </c>
      <c r="H200" s="3653"/>
      <c r="I200" s="3653"/>
      <c r="J200" s="3653"/>
      <c r="K200" s="3653"/>
      <c r="L200" s="3653"/>
      <c r="M200" s="3653"/>
      <c r="N200" s="3653"/>
      <c r="O200" s="3653"/>
      <c r="P200" s="3653"/>
      <c r="Q200" s="3653"/>
      <c r="R200" s="3653"/>
      <c r="S200" s="3653"/>
      <c r="T200" s="3653"/>
      <c r="U200" s="3653"/>
      <c r="V200" s="3653"/>
      <c r="W200" s="3653"/>
      <c r="X200" s="3653"/>
      <c r="Y200" s="3653"/>
      <c r="Z200" s="3653"/>
      <c r="AA200" s="3653"/>
      <c r="AB200" s="3653"/>
      <c r="AC200" s="3653"/>
      <c r="AD200" s="3653"/>
      <c r="AE200" s="3653"/>
      <c r="AF200" s="3653"/>
      <c r="AG200" s="3653"/>
      <c r="AH200" s="3653"/>
      <c r="AI200" s="3653"/>
      <c r="AJ200" s="3653"/>
      <c r="AK200" s="3653"/>
      <c r="AL200" s="3653"/>
      <c r="AM200" s="3653"/>
      <c r="AN200" s="3653"/>
      <c r="AO200" s="3653"/>
      <c r="AP200" s="3654"/>
      <c r="AQ200" s="3494" t="s">
        <v>298</v>
      </c>
      <c r="AR200" s="3485" t="s">
        <v>237</v>
      </c>
      <c r="AS200" s="3485" t="s">
        <v>238</v>
      </c>
      <c r="AT200" s="3485" t="s">
        <v>239</v>
      </c>
      <c r="AU200" s="3485" t="s">
        <v>240</v>
      </c>
      <c r="BV200" s="3"/>
      <c r="BW200" s="3"/>
      <c r="CH200" s="14"/>
      <c r="CI200" s="14"/>
      <c r="CJ200" s="14"/>
      <c r="CK200" s="14"/>
      <c r="CL200" s="14"/>
      <c r="CM200" s="14"/>
      <c r="CN200" s="14"/>
    </row>
    <row r="201" spans="1:92" ht="32.1" customHeight="1" x14ac:dyDescent="0.2">
      <c r="A201" s="2933"/>
      <c r="B201" s="2934"/>
      <c r="C201" s="2935"/>
      <c r="D201" s="3051"/>
      <c r="E201" s="3052"/>
      <c r="F201" s="2961"/>
      <c r="G201" s="3651" t="s">
        <v>13</v>
      </c>
      <c r="H201" s="3652"/>
      <c r="I201" s="3655" t="s">
        <v>14</v>
      </c>
      <c r="J201" s="3654"/>
      <c r="K201" s="3653" t="s">
        <v>15</v>
      </c>
      <c r="L201" s="3654"/>
      <c r="M201" s="3655" t="s">
        <v>16</v>
      </c>
      <c r="N201" s="3654"/>
      <c r="O201" s="3655" t="s">
        <v>17</v>
      </c>
      <c r="P201" s="3654"/>
      <c r="Q201" s="3655" t="s">
        <v>18</v>
      </c>
      <c r="R201" s="3654"/>
      <c r="S201" s="3655" t="s">
        <v>19</v>
      </c>
      <c r="T201" s="3654"/>
      <c r="U201" s="3655" t="s">
        <v>20</v>
      </c>
      <c r="V201" s="3654"/>
      <c r="W201" s="3655" t="s">
        <v>21</v>
      </c>
      <c r="X201" s="3654"/>
      <c r="Y201" s="3655" t="s">
        <v>22</v>
      </c>
      <c r="Z201" s="3661"/>
      <c r="AA201" s="3655" t="s">
        <v>23</v>
      </c>
      <c r="AB201" s="3661"/>
      <c r="AC201" s="3655" t="s">
        <v>24</v>
      </c>
      <c r="AD201" s="3661"/>
      <c r="AE201" s="3655" t="s">
        <v>25</v>
      </c>
      <c r="AF201" s="3661"/>
      <c r="AG201" s="3655" t="s">
        <v>26</v>
      </c>
      <c r="AH201" s="3661"/>
      <c r="AI201" s="3655" t="s">
        <v>27</v>
      </c>
      <c r="AJ201" s="3661"/>
      <c r="AK201" s="3655" t="s">
        <v>28</v>
      </c>
      <c r="AL201" s="3661"/>
      <c r="AM201" s="3655" t="s">
        <v>29</v>
      </c>
      <c r="AN201" s="3661"/>
      <c r="AO201" s="3655" t="s">
        <v>30</v>
      </c>
      <c r="AP201" s="3661"/>
      <c r="AQ201" s="3054"/>
      <c r="AR201" s="3013"/>
      <c r="AS201" s="3013"/>
      <c r="AT201" s="3013"/>
      <c r="AU201" s="3013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2" ht="16.350000000000001" customHeight="1" x14ac:dyDescent="0.2">
      <c r="A202" s="3986"/>
      <c r="B202" s="3170"/>
      <c r="C202" s="3987"/>
      <c r="D202" s="4038" t="s">
        <v>31</v>
      </c>
      <c r="E202" s="2650" t="s">
        <v>32</v>
      </c>
      <c r="F202" s="2774" t="s">
        <v>33</v>
      </c>
      <c r="G202" s="2773" t="s">
        <v>32</v>
      </c>
      <c r="H202" s="2774" t="s">
        <v>33</v>
      </c>
      <c r="I202" s="2773" t="s">
        <v>32</v>
      </c>
      <c r="J202" s="2774" t="s">
        <v>33</v>
      </c>
      <c r="K202" s="2889" t="s">
        <v>32</v>
      </c>
      <c r="L202" s="2774" t="s">
        <v>33</v>
      </c>
      <c r="M202" s="2889" t="s">
        <v>32</v>
      </c>
      <c r="N202" s="2774" t="s">
        <v>33</v>
      </c>
      <c r="O202" s="2889" t="s">
        <v>32</v>
      </c>
      <c r="P202" s="2774" t="s">
        <v>33</v>
      </c>
      <c r="Q202" s="2889" t="s">
        <v>32</v>
      </c>
      <c r="R202" s="2774" t="s">
        <v>33</v>
      </c>
      <c r="S202" s="2889" t="s">
        <v>32</v>
      </c>
      <c r="T202" s="2774" t="s">
        <v>33</v>
      </c>
      <c r="U202" s="2889" t="s">
        <v>32</v>
      </c>
      <c r="V202" s="2774" t="s">
        <v>33</v>
      </c>
      <c r="W202" s="2889" t="s">
        <v>32</v>
      </c>
      <c r="X202" s="2774" t="s">
        <v>33</v>
      </c>
      <c r="Y202" s="2889" t="s">
        <v>32</v>
      </c>
      <c r="Z202" s="2774" t="s">
        <v>33</v>
      </c>
      <c r="AA202" s="2889" t="s">
        <v>32</v>
      </c>
      <c r="AB202" s="2774" t="s">
        <v>33</v>
      </c>
      <c r="AC202" s="2889" t="s">
        <v>32</v>
      </c>
      <c r="AD202" s="2774" t="s">
        <v>33</v>
      </c>
      <c r="AE202" s="2889" t="s">
        <v>32</v>
      </c>
      <c r="AF202" s="2774" t="s">
        <v>33</v>
      </c>
      <c r="AG202" s="2889" t="s">
        <v>32</v>
      </c>
      <c r="AH202" s="2774" t="s">
        <v>33</v>
      </c>
      <c r="AI202" s="2889" t="s">
        <v>32</v>
      </c>
      <c r="AJ202" s="2774" t="s">
        <v>33</v>
      </c>
      <c r="AK202" s="2889" t="s">
        <v>32</v>
      </c>
      <c r="AL202" s="2774" t="s">
        <v>33</v>
      </c>
      <c r="AM202" s="2889" t="s">
        <v>32</v>
      </c>
      <c r="AN202" s="2774" t="s">
        <v>33</v>
      </c>
      <c r="AO202" s="2889" t="s">
        <v>32</v>
      </c>
      <c r="AP202" s="2774" t="s">
        <v>33</v>
      </c>
      <c r="AQ202" s="4123"/>
      <c r="AR202" s="4006"/>
      <c r="AS202" s="4006"/>
      <c r="AT202" s="4006"/>
      <c r="AU202" s="4006"/>
      <c r="BX202" s="2"/>
      <c r="BY202" s="2"/>
      <c r="CH202" s="14"/>
      <c r="CI202" s="14"/>
      <c r="CJ202" s="14"/>
      <c r="CK202" s="14"/>
      <c r="CL202" s="14"/>
      <c r="CM202" s="14"/>
      <c r="CN202" s="14"/>
    </row>
    <row r="203" spans="1:92" ht="16.350000000000001" customHeight="1" x14ac:dyDescent="0.2">
      <c r="A203" s="3711" t="s">
        <v>241</v>
      </c>
      <c r="B203" s="4039"/>
      <c r="C203" s="4040"/>
      <c r="D203" s="4124">
        <f>SUM(E203+F203)</f>
        <v>0</v>
      </c>
      <c r="E203" s="21">
        <f>+K203+M203+O203+Q203+S203</f>
        <v>0</v>
      </c>
      <c r="F203" s="4125">
        <f>+L203+N203+P203+R203+T203</f>
        <v>0</v>
      </c>
      <c r="G203" s="4091"/>
      <c r="H203" s="4116"/>
      <c r="I203" s="4091"/>
      <c r="J203" s="4116"/>
      <c r="K203" s="4029"/>
      <c r="L203" s="4034"/>
      <c r="M203" s="4029"/>
      <c r="N203" s="4034"/>
      <c r="O203" s="4029"/>
      <c r="P203" s="4034"/>
      <c r="Q203" s="4029"/>
      <c r="R203" s="4034"/>
      <c r="S203" s="4029"/>
      <c r="T203" s="4034"/>
      <c r="U203" s="4126"/>
      <c r="V203" s="4127"/>
      <c r="W203" s="4126"/>
      <c r="X203" s="4127"/>
      <c r="Y203" s="4126"/>
      <c r="Z203" s="4127"/>
      <c r="AA203" s="4126"/>
      <c r="AB203" s="4128"/>
      <c r="AC203" s="4126"/>
      <c r="AD203" s="4128"/>
      <c r="AE203" s="4126"/>
      <c r="AF203" s="4128"/>
      <c r="AG203" s="4126"/>
      <c r="AH203" s="4128"/>
      <c r="AI203" s="4126"/>
      <c r="AJ203" s="4128"/>
      <c r="AK203" s="4126"/>
      <c r="AL203" s="4128"/>
      <c r="AM203" s="4126"/>
      <c r="AN203" s="4128"/>
      <c r="AO203" s="4126"/>
      <c r="AP203" s="4128"/>
      <c r="AQ203" s="4093"/>
      <c r="AR203" s="2226">
        <f>SUM(AS203:AU203)</f>
        <v>0</v>
      </c>
      <c r="AS203" s="4034"/>
      <c r="AT203" s="4034"/>
      <c r="AU203" s="4034"/>
      <c r="AV203" s="671" t="str">
        <f t="shared" ref="AV203:AV206" si="132">$CA203&amp;$CB203&amp;$CC203&amp;$CD203&amp;$CE203&amp;$CF203&amp;$CG203</f>
        <v/>
      </c>
      <c r="BX203" s="2"/>
      <c r="BY203" s="2"/>
      <c r="CA203" s="31" t="str">
        <f t="shared" ref="CA203:CA208" si="133">IF(CH203=1,"* El número de actividades en usuarios en situacion de discapacidad NO DEBE ser mayor al total. ","")</f>
        <v/>
      </c>
      <c r="CB203" s="31" t="str">
        <f>IF(CI203=1,"* El número de actividades en usuarios JUNJI NO DEBE ser mayor al total. ","")</f>
        <v/>
      </c>
      <c r="CC203" s="31" t="str">
        <f>IF(CJ203=1,"* El número de actividades en usuarios INTEGRA NO DEBE ser mayor al total. ","")</f>
        <v/>
      </c>
      <c r="CD203" s="31" t="str">
        <f>IF(CK203=1,"* El número de actividades en usuarios MINEDUC NO DEBE ser mayor al total. ","")</f>
        <v/>
      </c>
      <c r="CE203" s="31" t="str">
        <f>IF(CL203=1,"* El total de actividades de JUNJI, Integra y MINEDUC no puede superar el Total.","")</f>
        <v/>
      </c>
      <c r="CH203" s="32">
        <f>IF(D203&lt;AQ203,1,0)</f>
        <v>0</v>
      </c>
      <c r="CI203" s="32">
        <f>IF(D203&lt;AS203,1,0)</f>
        <v>0</v>
      </c>
      <c r="CJ203" s="32">
        <f>IF(D203&lt;AT203,1,0)</f>
        <v>0</v>
      </c>
      <c r="CK203" s="32">
        <f>IF(D203&lt;AU203,1,0)</f>
        <v>0</v>
      </c>
      <c r="CL203" s="32">
        <f>IF(D203&lt;AR203,1,0)</f>
        <v>0</v>
      </c>
      <c r="CM203" s="14"/>
      <c r="CN203" s="14"/>
    </row>
    <row r="204" spans="1:92" ht="16.350000000000001" customHeight="1" x14ac:dyDescent="0.2">
      <c r="A204" s="3640" t="s">
        <v>242</v>
      </c>
      <c r="B204" s="3727"/>
      <c r="C204" s="3641"/>
      <c r="D204" s="400">
        <f>SUM(E204+F204)</f>
        <v>0</v>
      </c>
      <c r="E204" s="2265">
        <f t="shared" ref="E204:F206" si="134">+K204+M204+O204+Q204+S204</f>
        <v>0</v>
      </c>
      <c r="F204" s="2778">
        <f t="shared" si="134"/>
        <v>0</v>
      </c>
      <c r="G204" s="370"/>
      <c r="H204" s="371"/>
      <c r="I204" s="370"/>
      <c r="J204" s="371"/>
      <c r="K204" s="23"/>
      <c r="L204" s="24"/>
      <c r="M204" s="23"/>
      <c r="N204" s="24"/>
      <c r="O204" s="23"/>
      <c r="P204" s="24"/>
      <c r="Q204" s="23"/>
      <c r="R204" s="24"/>
      <c r="S204" s="23"/>
      <c r="T204" s="24"/>
      <c r="U204" s="402"/>
      <c r="V204" s="403"/>
      <c r="W204" s="402"/>
      <c r="X204" s="403"/>
      <c r="Y204" s="402"/>
      <c r="Z204" s="403"/>
      <c r="AA204" s="402"/>
      <c r="AB204" s="404"/>
      <c r="AC204" s="402"/>
      <c r="AD204" s="404"/>
      <c r="AE204" s="402"/>
      <c r="AF204" s="404"/>
      <c r="AG204" s="402"/>
      <c r="AH204" s="404"/>
      <c r="AI204" s="402"/>
      <c r="AJ204" s="404"/>
      <c r="AK204" s="402"/>
      <c r="AL204" s="404"/>
      <c r="AM204" s="402"/>
      <c r="AN204" s="404"/>
      <c r="AO204" s="402"/>
      <c r="AP204" s="404"/>
      <c r="AQ204" s="292"/>
      <c r="AR204" s="2229">
        <f t="shared" ref="AR204:AR207" si="135">SUM(AS204:AU204)</f>
        <v>0</v>
      </c>
      <c r="AS204" s="24"/>
      <c r="AT204" s="24"/>
      <c r="AU204" s="24"/>
      <c r="AV204" s="671" t="str">
        <f t="shared" si="132"/>
        <v/>
      </c>
      <c r="BX204" s="2"/>
      <c r="BY204" s="2"/>
      <c r="CA204" s="31" t="str">
        <f t="shared" si="133"/>
        <v/>
      </c>
      <c r="CB204" s="31" t="str">
        <f t="shared" ref="CB204:CB208" si="136">IF(CI204=1,"* El número de actividades en usuarios JUNJI NO DEBE ser mayor al total. ","")</f>
        <v/>
      </c>
      <c r="CC204" s="31" t="str">
        <f t="shared" ref="CC204:CC208" si="137">IF(CJ204=1,"* El número de actividades en usuarios INTEGRA NO DEBE ser mayor al total. ","")</f>
        <v/>
      </c>
      <c r="CD204" s="31" t="str">
        <f t="shared" ref="CD204:CD208" si="138">IF(CK204=1,"* El número de actividades en usuarios MINEDUC NO DEBE ser mayor al total. ","")</f>
        <v/>
      </c>
      <c r="CE204" s="31" t="str">
        <f t="shared" ref="CE204:CE208" si="139">IF(CL204=1,"* El total de actividades de JUNJI, Integra y MINEDUC no puede superar el Total.","")</f>
        <v/>
      </c>
      <c r="CH204" s="32">
        <f t="shared" ref="CH204:CH206" si="140">IF(D204&lt;AQ204,1,0)</f>
        <v>0</v>
      </c>
      <c r="CI204" s="32">
        <f t="shared" ref="CI204:CI206" si="141">IF(D204&lt;AS204,1,0)</f>
        <v>0</v>
      </c>
      <c r="CJ204" s="32">
        <f t="shared" ref="CJ204:CJ206" si="142">IF(D204&lt;AT204,1,0)</f>
        <v>0</v>
      </c>
      <c r="CK204" s="32">
        <f t="shared" ref="CK204:CK206" si="143">IF(D204&lt;AU204,1,0)</f>
        <v>0</v>
      </c>
      <c r="CL204" s="32">
        <f t="shared" ref="CL204:CL206" si="144">IF(D204&lt;AR204,1,0)</f>
        <v>0</v>
      </c>
      <c r="CM204" s="14"/>
      <c r="CN204" s="14"/>
    </row>
    <row r="205" spans="1:92" ht="16.350000000000001" customHeight="1" x14ac:dyDescent="0.2">
      <c r="A205" s="3046" t="s">
        <v>243</v>
      </c>
      <c r="B205" s="3047"/>
      <c r="C205" s="3048"/>
      <c r="D205" s="2109">
        <f>SUM(E205+F205)</f>
        <v>0</v>
      </c>
      <c r="E205" s="2491">
        <f t="shared" si="134"/>
        <v>0</v>
      </c>
      <c r="F205" s="408">
        <f t="shared" si="134"/>
        <v>0</v>
      </c>
      <c r="G205" s="370"/>
      <c r="H205" s="371"/>
      <c r="I205" s="370"/>
      <c r="J205" s="371"/>
      <c r="K205" s="23"/>
      <c r="L205" s="24"/>
      <c r="M205" s="23"/>
      <c r="N205" s="24"/>
      <c r="O205" s="23"/>
      <c r="P205" s="24"/>
      <c r="Q205" s="23"/>
      <c r="R205" s="24"/>
      <c r="S205" s="23"/>
      <c r="T205" s="24"/>
      <c r="U205" s="402"/>
      <c r="V205" s="403"/>
      <c r="W205" s="402"/>
      <c r="X205" s="403"/>
      <c r="Y205" s="402"/>
      <c r="Z205" s="403"/>
      <c r="AA205" s="402"/>
      <c r="AB205" s="404"/>
      <c r="AC205" s="402"/>
      <c r="AD205" s="404"/>
      <c r="AE205" s="402"/>
      <c r="AF205" s="404"/>
      <c r="AG205" s="402"/>
      <c r="AH205" s="404"/>
      <c r="AI205" s="402"/>
      <c r="AJ205" s="404"/>
      <c r="AK205" s="402"/>
      <c r="AL205" s="404"/>
      <c r="AM205" s="402"/>
      <c r="AN205" s="404"/>
      <c r="AO205" s="402"/>
      <c r="AP205" s="404"/>
      <c r="AQ205" s="292"/>
      <c r="AR205" s="2229">
        <f t="shared" si="135"/>
        <v>0</v>
      </c>
      <c r="AS205" s="24"/>
      <c r="AT205" s="24"/>
      <c r="AU205" s="24"/>
      <c r="AV205" s="671" t="str">
        <f t="shared" si="132"/>
        <v/>
      </c>
      <c r="BX205" s="2"/>
      <c r="BY205" s="2"/>
      <c r="CA205" s="31" t="str">
        <f t="shared" si="133"/>
        <v/>
      </c>
      <c r="CB205" s="31" t="str">
        <f t="shared" si="136"/>
        <v/>
      </c>
      <c r="CC205" s="31" t="str">
        <f t="shared" si="137"/>
        <v/>
      </c>
      <c r="CD205" s="31" t="str">
        <f t="shared" si="138"/>
        <v/>
      </c>
      <c r="CE205" s="31" t="str">
        <f t="shared" si="139"/>
        <v/>
      </c>
      <c r="CH205" s="32">
        <f t="shared" si="140"/>
        <v>0</v>
      </c>
      <c r="CI205" s="32">
        <f t="shared" si="141"/>
        <v>0</v>
      </c>
      <c r="CJ205" s="32">
        <f t="shared" si="142"/>
        <v>0</v>
      </c>
      <c r="CK205" s="32">
        <f t="shared" si="143"/>
        <v>0</v>
      </c>
      <c r="CL205" s="32">
        <f t="shared" si="144"/>
        <v>0</v>
      </c>
      <c r="CM205" s="14"/>
      <c r="CN205" s="14"/>
    </row>
    <row r="206" spans="1:92" ht="16.350000000000001" customHeight="1" x14ac:dyDescent="0.2">
      <c r="A206" s="3640" t="s">
        <v>244</v>
      </c>
      <c r="B206" s="3727"/>
      <c r="C206" s="3641"/>
      <c r="D206" s="2109">
        <f>SUM(E206+F206)</f>
        <v>0</v>
      </c>
      <c r="E206" s="2491">
        <f t="shared" si="134"/>
        <v>0</v>
      </c>
      <c r="F206" s="2492">
        <f t="shared" si="134"/>
        <v>0</v>
      </c>
      <c r="G206" s="2280"/>
      <c r="H206" s="2282"/>
      <c r="I206" s="2280"/>
      <c r="J206" s="2282"/>
      <c r="K206" s="2267"/>
      <c r="L206" s="2268"/>
      <c r="M206" s="2267"/>
      <c r="N206" s="2268"/>
      <c r="O206" s="2267"/>
      <c r="P206" s="2268"/>
      <c r="Q206" s="2267"/>
      <c r="R206" s="2268"/>
      <c r="S206" s="2267"/>
      <c r="T206" s="2268"/>
      <c r="U206" s="2493"/>
      <c r="V206" s="2494"/>
      <c r="W206" s="2493"/>
      <c r="X206" s="2494"/>
      <c r="Y206" s="2493"/>
      <c r="Z206" s="2494"/>
      <c r="AA206" s="2493"/>
      <c r="AB206" s="2495"/>
      <c r="AC206" s="2493"/>
      <c r="AD206" s="2495"/>
      <c r="AE206" s="2493"/>
      <c r="AF206" s="2495"/>
      <c r="AG206" s="2493"/>
      <c r="AH206" s="2495"/>
      <c r="AI206" s="2493"/>
      <c r="AJ206" s="2495"/>
      <c r="AK206" s="2493"/>
      <c r="AL206" s="2495"/>
      <c r="AM206" s="2493"/>
      <c r="AN206" s="2495"/>
      <c r="AO206" s="2493"/>
      <c r="AP206" s="2495"/>
      <c r="AQ206" s="2233"/>
      <c r="AR206" s="2229">
        <f t="shared" si="135"/>
        <v>0</v>
      </c>
      <c r="AS206" s="2268"/>
      <c r="AT206" s="2268"/>
      <c r="AU206" s="2268"/>
      <c r="AV206" s="671" t="str">
        <f t="shared" si="132"/>
        <v/>
      </c>
      <c r="BX206" s="2"/>
      <c r="BY206" s="2"/>
      <c r="CA206" s="31" t="str">
        <f t="shared" si="133"/>
        <v/>
      </c>
      <c r="CB206" s="31" t="str">
        <f t="shared" si="136"/>
        <v/>
      </c>
      <c r="CC206" s="31" t="str">
        <f t="shared" si="137"/>
        <v/>
      </c>
      <c r="CD206" s="31" t="str">
        <f t="shared" si="138"/>
        <v/>
      </c>
      <c r="CE206" s="31" t="str">
        <f t="shared" si="139"/>
        <v/>
      </c>
      <c r="CH206" s="32">
        <f t="shared" si="140"/>
        <v>0</v>
      </c>
      <c r="CI206" s="32">
        <f t="shared" si="141"/>
        <v>0</v>
      </c>
      <c r="CJ206" s="32">
        <f t="shared" si="142"/>
        <v>0</v>
      </c>
      <c r="CK206" s="32">
        <f t="shared" si="143"/>
        <v>0</v>
      </c>
      <c r="CL206" s="32">
        <f t="shared" si="144"/>
        <v>0</v>
      </c>
      <c r="CM206" s="14"/>
      <c r="CN206" s="14"/>
    </row>
    <row r="207" spans="1:92" ht="16.350000000000001" customHeight="1" x14ac:dyDescent="0.2">
      <c r="A207" s="3724" t="s">
        <v>245</v>
      </c>
      <c r="B207" s="3031"/>
      <c r="C207" s="3031"/>
      <c r="D207" s="2496"/>
      <c r="E207" s="2497"/>
      <c r="F207" s="2498"/>
      <c r="G207" s="2499"/>
      <c r="H207" s="2321"/>
      <c r="I207" s="2320"/>
      <c r="J207" s="2321"/>
      <c r="K207" s="2320"/>
      <c r="L207" s="2321"/>
      <c r="M207" s="2320"/>
      <c r="N207" s="2321"/>
      <c r="O207" s="2320"/>
      <c r="P207" s="2321"/>
      <c r="Q207" s="2320"/>
      <c r="R207" s="2321"/>
      <c r="S207" s="2320"/>
      <c r="T207" s="2321"/>
      <c r="U207" s="2320"/>
      <c r="V207" s="2321"/>
      <c r="W207" s="2320"/>
      <c r="X207" s="2321"/>
      <c r="Y207" s="2320"/>
      <c r="Z207" s="2321"/>
      <c r="AA207" s="2320"/>
      <c r="AB207" s="2500"/>
      <c r="AC207" s="2320"/>
      <c r="AD207" s="2500"/>
      <c r="AE207" s="2320"/>
      <c r="AF207" s="2500"/>
      <c r="AG207" s="2320"/>
      <c r="AH207" s="2500"/>
      <c r="AI207" s="2320"/>
      <c r="AJ207" s="2500"/>
      <c r="AK207" s="2320"/>
      <c r="AL207" s="2500"/>
      <c r="AM207" s="2320"/>
      <c r="AN207" s="2500"/>
      <c r="AO207" s="2320"/>
      <c r="AP207" s="2500"/>
      <c r="AQ207" s="2501"/>
      <c r="AR207" s="2502">
        <f t="shared" si="135"/>
        <v>0</v>
      </c>
      <c r="AS207" s="2414"/>
      <c r="AT207" s="2414"/>
      <c r="AU207" s="2414"/>
      <c r="AV207" s="671"/>
      <c r="BX207" s="2"/>
      <c r="BY207" s="2"/>
      <c r="CA207" s="31" t="str">
        <f t="shared" si="133"/>
        <v/>
      </c>
      <c r="CB207" s="31" t="str">
        <f t="shared" si="136"/>
        <v/>
      </c>
      <c r="CC207" s="31" t="str">
        <f t="shared" si="137"/>
        <v/>
      </c>
      <c r="CD207" s="31" t="str">
        <f t="shared" si="138"/>
        <v/>
      </c>
      <c r="CE207" s="31" t="str">
        <f t="shared" si="139"/>
        <v/>
      </c>
      <c r="CH207" s="32"/>
      <c r="CI207" s="32"/>
      <c r="CJ207" s="32"/>
      <c r="CK207" s="32"/>
      <c r="CL207" s="32"/>
      <c r="CM207" s="14"/>
      <c r="CN207" s="14"/>
    </row>
    <row r="208" spans="1:92" ht="16.350000000000001" customHeight="1" x14ac:dyDescent="0.2">
      <c r="A208" s="3725" t="s">
        <v>246</v>
      </c>
      <c r="B208" s="3725"/>
      <c r="C208" s="3725"/>
      <c r="D208" s="2219"/>
      <c r="E208" s="2503"/>
      <c r="F208" s="2504"/>
      <c r="G208" s="2441"/>
      <c r="H208" s="2330"/>
      <c r="I208" s="2441"/>
      <c r="J208" s="2330"/>
      <c r="K208" s="2441"/>
      <c r="L208" s="2330"/>
      <c r="M208" s="2441"/>
      <c r="N208" s="2330"/>
      <c r="O208" s="2441"/>
      <c r="P208" s="2330"/>
      <c r="Q208" s="2441"/>
      <c r="R208" s="2330"/>
      <c r="S208" s="2441"/>
      <c r="T208" s="2330"/>
      <c r="U208" s="2441"/>
      <c r="V208" s="2330"/>
      <c r="W208" s="2441"/>
      <c r="X208" s="2330"/>
      <c r="Y208" s="2441"/>
      <c r="Z208" s="2330"/>
      <c r="AA208" s="2441"/>
      <c r="AB208" s="2505"/>
      <c r="AC208" s="2441"/>
      <c r="AD208" s="2505"/>
      <c r="AE208" s="2441"/>
      <c r="AF208" s="2505"/>
      <c r="AG208" s="2441"/>
      <c r="AH208" s="2505"/>
      <c r="AI208" s="2441"/>
      <c r="AJ208" s="2505"/>
      <c r="AK208" s="2441"/>
      <c r="AL208" s="2505"/>
      <c r="AM208" s="2441"/>
      <c r="AN208" s="2505"/>
      <c r="AO208" s="2441"/>
      <c r="AP208" s="2505"/>
      <c r="AQ208" s="2506"/>
      <c r="AR208" s="2238">
        <f>SUM(AS208:AU208)</f>
        <v>0</v>
      </c>
      <c r="AS208" s="2273"/>
      <c r="AT208" s="2273"/>
      <c r="AU208" s="2273"/>
      <c r="AV208" s="671"/>
      <c r="BX208" s="2"/>
      <c r="BY208" s="2"/>
      <c r="CA208" s="31" t="str">
        <f t="shared" si="133"/>
        <v/>
      </c>
      <c r="CB208" s="31" t="str">
        <f t="shared" si="136"/>
        <v/>
      </c>
      <c r="CC208" s="31" t="str">
        <f t="shared" si="137"/>
        <v/>
      </c>
      <c r="CD208" s="31" t="str">
        <f t="shared" si="138"/>
        <v/>
      </c>
      <c r="CE208" s="31" t="str">
        <f t="shared" si="139"/>
        <v/>
      </c>
      <c r="CH208" s="32"/>
      <c r="CI208" s="32"/>
      <c r="CJ208" s="32"/>
      <c r="CK208" s="32"/>
      <c r="CL208" s="32"/>
      <c r="CM208" s="14"/>
      <c r="CN208" s="14"/>
    </row>
    <row r="209" spans="1:98" ht="28.5" customHeight="1" x14ac:dyDescent="0.2">
      <c r="A209" s="49" t="s">
        <v>247</v>
      </c>
      <c r="B209" s="665"/>
      <c r="C209" s="86"/>
      <c r="D209" s="87"/>
      <c r="E209" s="87"/>
      <c r="F209" s="426"/>
      <c r="G209" s="426"/>
      <c r="H209" s="426"/>
      <c r="I209" s="52"/>
      <c r="J209" s="2091"/>
      <c r="K209" s="428"/>
      <c r="L209" s="52"/>
      <c r="M209" s="652"/>
      <c r="N209" s="652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30"/>
      <c r="AM209" s="30"/>
      <c r="AN209" s="30"/>
      <c r="AO209" s="30"/>
      <c r="AP209" s="30"/>
      <c r="AQ209" s="30"/>
      <c r="AR209" s="30"/>
      <c r="AS209" s="9"/>
      <c r="AT209" s="9"/>
      <c r="BX209" s="2"/>
      <c r="BY209" s="2"/>
      <c r="CA209" s="31"/>
      <c r="CB209" s="31"/>
      <c r="CC209" s="31"/>
      <c r="CD209" s="31"/>
      <c r="CE209" s="31"/>
      <c r="CF209" s="31"/>
      <c r="CG209" s="31"/>
      <c r="CH209" s="32"/>
      <c r="CI209" s="32"/>
      <c r="CJ209" s="32"/>
      <c r="CK209" s="32"/>
      <c r="CL209" s="32"/>
      <c r="CM209" s="32"/>
      <c r="CN209" s="32"/>
    </row>
    <row r="210" spans="1:98" ht="16.350000000000001" customHeight="1" x14ac:dyDescent="0.2">
      <c r="A210" s="3356" t="s">
        <v>236</v>
      </c>
      <c r="B210" s="3944"/>
      <c r="C210" s="3358"/>
      <c r="D210" s="3486" t="s">
        <v>4</v>
      </c>
      <c r="E210" s="3937"/>
      <c r="F210" s="3678"/>
      <c r="G210" s="3655" t="s">
        <v>5</v>
      </c>
      <c r="H210" s="3653"/>
      <c r="I210" s="3653"/>
      <c r="J210" s="3653"/>
      <c r="K210" s="3653"/>
      <c r="L210" s="3653"/>
      <c r="M210" s="3653"/>
      <c r="N210" s="3653"/>
      <c r="O210" s="3653"/>
      <c r="P210" s="3653"/>
      <c r="Q210" s="3653"/>
      <c r="R210" s="3653"/>
      <c r="S210" s="3653"/>
      <c r="T210" s="3653"/>
      <c r="U210" s="3653"/>
      <c r="V210" s="3653"/>
      <c r="W210" s="3653"/>
      <c r="X210" s="3653"/>
      <c r="Y210" s="3653"/>
      <c r="Z210" s="3653"/>
      <c r="AA210" s="3653"/>
      <c r="AB210" s="3653"/>
      <c r="AC210" s="3653"/>
      <c r="AD210" s="3653"/>
      <c r="AE210" s="3653"/>
      <c r="AF210" s="3653"/>
      <c r="AG210" s="3653"/>
      <c r="AH210" s="3653"/>
      <c r="AI210" s="3653"/>
      <c r="AJ210" s="3653"/>
      <c r="AK210" s="3653"/>
      <c r="AL210" s="3653"/>
      <c r="AM210" s="3653"/>
      <c r="AN210" s="3653"/>
      <c r="AO210" s="3653"/>
      <c r="AP210" s="3654"/>
      <c r="AQ210" s="30"/>
      <c r="AR210" s="30"/>
      <c r="AS210" s="9"/>
      <c r="AT210" s="9"/>
      <c r="BX210" s="2"/>
      <c r="BY210" s="2"/>
      <c r="CA210" s="31"/>
      <c r="CB210" s="31"/>
      <c r="CC210" s="31"/>
      <c r="CD210" s="31"/>
      <c r="CE210" s="31"/>
      <c r="CF210" s="31"/>
      <c r="CG210" s="31"/>
      <c r="CH210" s="32"/>
      <c r="CI210" s="32"/>
      <c r="CJ210" s="32"/>
      <c r="CK210" s="32"/>
      <c r="CL210" s="32"/>
      <c r="CM210" s="32"/>
      <c r="CN210" s="32"/>
    </row>
    <row r="211" spans="1:98" ht="32.1" customHeight="1" x14ac:dyDescent="0.2">
      <c r="A211" s="2933"/>
      <c r="B211" s="2934"/>
      <c r="C211" s="2935"/>
      <c r="D211" s="4066"/>
      <c r="E211" s="3247"/>
      <c r="F211" s="4010"/>
      <c r="G211" s="3651" t="s">
        <v>13</v>
      </c>
      <c r="H211" s="3652"/>
      <c r="I211" s="3655" t="s">
        <v>14</v>
      </c>
      <c r="J211" s="3654"/>
      <c r="K211" s="3653" t="s">
        <v>15</v>
      </c>
      <c r="L211" s="3654"/>
      <c r="M211" s="3655" t="s">
        <v>16</v>
      </c>
      <c r="N211" s="3654"/>
      <c r="O211" s="3655" t="s">
        <v>17</v>
      </c>
      <c r="P211" s="3654"/>
      <c r="Q211" s="3655" t="s">
        <v>18</v>
      </c>
      <c r="R211" s="3654"/>
      <c r="S211" s="3655" t="s">
        <v>19</v>
      </c>
      <c r="T211" s="3654"/>
      <c r="U211" s="3655" t="s">
        <v>20</v>
      </c>
      <c r="V211" s="3654"/>
      <c r="W211" s="3655" t="s">
        <v>21</v>
      </c>
      <c r="X211" s="3654"/>
      <c r="Y211" s="3655" t="s">
        <v>22</v>
      </c>
      <c r="Z211" s="3661"/>
      <c r="AA211" s="3655" t="s">
        <v>23</v>
      </c>
      <c r="AB211" s="3661"/>
      <c r="AC211" s="3655" t="s">
        <v>24</v>
      </c>
      <c r="AD211" s="3661"/>
      <c r="AE211" s="3655" t="s">
        <v>25</v>
      </c>
      <c r="AF211" s="3661"/>
      <c r="AG211" s="3655" t="s">
        <v>26</v>
      </c>
      <c r="AH211" s="3661"/>
      <c r="AI211" s="3655" t="s">
        <v>27</v>
      </c>
      <c r="AJ211" s="3661"/>
      <c r="AK211" s="3655" t="s">
        <v>28</v>
      </c>
      <c r="AL211" s="3661"/>
      <c r="AM211" s="3655" t="s">
        <v>29</v>
      </c>
      <c r="AN211" s="3661"/>
      <c r="AO211" s="3655" t="s">
        <v>30</v>
      </c>
      <c r="AP211" s="3661"/>
      <c r="AQ211" s="30"/>
      <c r="AR211" s="30"/>
      <c r="AS211" s="9"/>
      <c r="AT211" s="9"/>
      <c r="BV211" s="3"/>
      <c r="BW211" s="3"/>
      <c r="CA211" s="31"/>
      <c r="CB211" s="31"/>
      <c r="CC211" s="31"/>
      <c r="CD211" s="31"/>
      <c r="CE211" s="31"/>
      <c r="CF211" s="31"/>
      <c r="CG211" s="31"/>
      <c r="CH211" s="32"/>
      <c r="CI211" s="32"/>
      <c r="CJ211" s="32"/>
      <c r="CK211" s="32"/>
      <c r="CL211" s="32"/>
      <c r="CM211" s="32"/>
      <c r="CN211" s="32"/>
    </row>
    <row r="212" spans="1:98" ht="16.350000000000001" customHeight="1" x14ac:dyDescent="0.2">
      <c r="A212" s="3986"/>
      <c r="B212" s="3170"/>
      <c r="C212" s="3987"/>
      <c r="D212" s="2770" t="s">
        <v>31</v>
      </c>
      <c r="E212" s="4074" t="s">
        <v>32</v>
      </c>
      <c r="F212" s="431" t="s">
        <v>33</v>
      </c>
      <c r="G212" s="2889" t="s">
        <v>32</v>
      </c>
      <c r="H212" s="2774" t="s">
        <v>33</v>
      </c>
      <c r="I212" s="2889" t="s">
        <v>32</v>
      </c>
      <c r="J212" s="2774" t="s">
        <v>33</v>
      </c>
      <c r="K212" s="2889" t="s">
        <v>32</v>
      </c>
      <c r="L212" s="2774" t="s">
        <v>33</v>
      </c>
      <c r="M212" s="2889" t="s">
        <v>32</v>
      </c>
      <c r="N212" s="2774" t="s">
        <v>33</v>
      </c>
      <c r="O212" s="2889" t="s">
        <v>32</v>
      </c>
      <c r="P212" s="2774" t="s">
        <v>33</v>
      </c>
      <c r="Q212" s="2889" t="s">
        <v>32</v>
      </c>
      <c r="R212" s="2774" t="s">
        <v>33</v>
      </c>
      <c r="S212" s="2889" t="s">
        <v>32</v>
      </c>
      <c r="T212" s="2774" t="s">
        <v>33</v>
      </c>
      <c r="U212" s="2889" t="s">
        <v>32</v>
      </c>
      <c r="V212" s="2774" t="s">
        <v>33</v>
      </c>
      <c r="W212" s="2889" t="s">
        <v>32</v>
      </c>
      <c r="X212" s="2774" t="s">
        <v>33</v>
      </c>
      <c r="Y212" s="2889" t="s">
        <v>32</v>
      </c>
      <c r="Z212" s="2774" t="s">
        <v>33</v>
      </c>
      <c r="AA212" s="2889" t="s">
        <v>32</v>
      </c>
      <c r="AB212" s="2774" t="s">
        <v>33</v>
      </c>
      <c r="AC212" s="2889" t="s">
        <v>32</v>
      </c>
      <c r="AD212" s="2774" t="s">
        <v>33</v>
      </c>
      <c r="AE212" s="2889" t="s">
        <v>32</v>
      </c>
      <c r="AF212" s="2774" t="s">
        <v>33</v>
      </c>
      <c r="AG212" s="2889" t="s">
        <v>32</v>
      </c>
      <c r="AH212" s="2774" t="s">
        <v>33</v>
      </c>
      <c r="AI212" s="2889" t="s">
        <v>32</v>
      </c>
      <c r="AJ212" s="2774" t="s">
        <v>33</v>
      </c>
      <c r="AK212" s="2889" t="s">
        <v>32</v>
      </c>
      <c r="AL212" s="2774" t="s">
        <v>33</v>
      </c>
      <c r="AM212" s="2889" t="s">
        <v>32</v>
      </c>
      <c r="AN212" s="2774" t="s">
        <v>33</v>
      </c>
      <c r="AO212" s="2889" t="s">
        <v>32</v>
      </c>
      <c r="AP212" s="2774" t="s">
        <v>33</v>
      </c>
      <c r="BV212" s="3"/>
      <c r="BW212" s="3"/>
      <c r="CA212" s="31"/>
      <c r="CB212" s="31"/>
      <c r="CC212" s="31"/>
      <c r="CD212" s="31"/>
      <c r="CE212" s="31"/>
      <c r="CF212" s="31"/>
      <c r="CG212" s="31"/>
      <c r="CH212" s="32"/>
      <c r="CI212" s="32"/>
      <c r="CJ212" s="32"/>
      <c r="CK212" s="32"/>
      <c r="CL212" s="32"/>
      <c r="CM212" s="32"/>
      <c r="CN212" s="32"/>
    </row>
    <row r="213" spans="1:98" ht="17.25" customHeight="1" x14ac:dyDescent="0.2">
      <c r="A213" s="4032" t="s">
        <v>248</v>
      </c>
      <c r="B213" s="3003"/>
      <c r="C213" s="3004"/>
      <c r="D213" s="2225">
        <f>SUM(E213:F213)</f>
        <v>0</v>
      </c>
      <c r="E213" s="2508">
        <f>SUM(G213+I213+K213+M213+O213+Q213+S213+U213+W213+Y213+AA213+AC213+AE213+AG213+AI213+AK213+AM213+AO213)</f>
        <v>0</v>
      </c>
      <c r="F213" s="2509">
        <f>SUM(H213+J213+L213+N213+P213+R213+T213+V213+X213+Z213+AB213+AD213+AF213+AH213+AJ213+AL213+AN213+AP213)</f>
        <v>0</v>
      </c>
      <c r="G213" s="4129"/>
      <c r="H213" s="60"/>
      <c r="I213" s="2890"/>
      <c r="J213" s="60"/>
      <c r="K213" s="2890"/>
      <c r="L213" s="60"/>
      <c r="M213" s="2890"/>
      <c r="N213" s="60"/>
      <c r="O213" s="2890"/>
      <c r="P213" s="60"/>
      <c r="Q213" s="2890"/>
      <c r="R213" s="60"/>
      <c r="S213" s="2890"/>
      <c r="T213" s="60"/>
      <c r="U213" s="2890"/>
      <c r="V213" s="60"/>
      <c r="W213" s="268"/>
      <c r="X213" s="60"/>
      <c r="Y213" s="2890"/>
      <c r="Z213" s="60"/>
      <c r="AA213" s="2890"/>
      <c r="AB213" s="60"/>
      <c r="AC213" s="2890"/>
      <c r="AD213" s="60"/>
      <c r="AE213" s="2890"/>
      <c r="AF213" s="60"/>
      <c r="AG213" s="2890"/>
      <c r="AH213" s="60"/>
      <c r="AI213" s="2890"/>
      <c r="AJ213" s="60"/>
      <c r="AK213" s="268"/>
      <c r="AL213" s="60"/>
      <c r="AM213" s="2890"/>
      <c r="AN213" s="60"/>
      <c r="AO213" s="2890"/>
      <c r="AP213" s="60"/>
      <c r="BV213" s="3"/>
      <c r="BW213" s="3"/>
      <c r="CA213" s="31"/>
      <c r="CB213" s="31"/>
      <c r="CC213" s="31"/>
      <c r="CD213" s="31"/>
      <c r="CE213" s="31"/>
      <c r="CF213" s="31"/>
      <c r="CG213" s="31"/>
      <c r="CH213" s="32"/>
      <c r="CI213" s="32"/>
      <c r="CJ213" s="32"/>
      <c r="CK213" s="32"/>
      <c r="CL213" s="32"/>
      <c r="CM213" s="32"/>
      <c r="CN213" s="32"/>
    </row>
    <row r="214" spans="1:98" ht="16.350000000000001" customHeight="1" x14ac:dyDescent="0.2">
      <c r="A214" s="3618" t="s">
        <v>249</v>
      </c>
      <c r="B214" s="3619"/>
      <c r="C214" s="3620"/>
      <c r="D214" s="2228">
        <f t="shared" ref="D214:D216" si="145">SUM(E214:F214)</f>
        <v>0</v>
      </c>
      <c r="E214" s="2510">
        <f t="shared" ref="E214:F216" si="146">SUM(G214+I214+K214+M214+O214+Q214+S214+U214+W214+Y214+AA214+AC214+AE214+AG214+AI214+AK214+AM214+AO214)</f>
        <v>0</v>
      </c>
      <c r="F214" s="2511">
        <f t="shared" si="146"/>
        <v>0</v>
      </c>
      <c r="G214" s="2512"/>
      <c r="H214" s="2231"/>
      <c r="I214" s="2230"/>
      <c r="J214" s="2231"/>
      <c r="K214" s="2230"/>
      <c r="L214" s="2231"/>
      <c r="M214" s="2230"/>
      <c r="N214" s="2231"/>
      <c r="O214" s="2230"/>
      <c r="P214" s="2231"/>
      <c r="Q214" s="2230"/>
      <c r="R214" s="2231"/>
      <c r="S214" s="2230"/>
      <c r="T214" s="2231"/>
      <c r="U214" s="2230"/>
      <c r="V214" s="2231"/>
      <c r="W214" s="2424"/>
      <c r="X214" s="2231"/>
      <c r="Y214" s="2230"/>
      <c r="Z214" s="2231"/>
      <c r="AA214" s="2230"/>
      <c r="AB214" s="2231"/>
      <c r="AC214" s="2230"/>
      <c r="AD214" s="2231"/>
      <c r="AE214" s="2230"/>
      <c r="AF214" s="2231"/>
      <c r="AG214" s="2230"/>
      <c r="AH214" s="2231"/>
      <c r="AI214" s="2230"/>
      <c r="AJ214" s="2231"/>
      <c r="AK214" s="2424"/>
      <c r="AL214" s="2231"/>
      <c r="AM214" s="2230"/>
      <c r="AN214" s="2231"/>
      <c r="AO214" s="2230"/>
      <c r="AP214" s="2231"/>
      <c r="BV214" s="3"/>
      <c r="BW214" s="3"/>
      <c r="CA214" s="31"/>
      <c r="CB214" s="31"/>
      <c r="CC214" s="31"/>
      <c r="CD214" s="31"/>
      <c r="CE214" s="31"/>
      <c r="CF214" s="31"/>
      <c r="CG214" s="31"/>
      <c r="CH214" s="32"/>
      <c r="CI214" s="32"/>
      <c r="CJ214" s="32"/>
      <c r="CK214" s="32"/>
      <c r="CL214" s="32"/>
      <c r="CM214" s="32"/>
      <c r="CN214" s="32"/>
    </row>
    <row r="215" spans="1:98" ht="16.350000000000001" customHeight="1" x14ac:dyDescent="0.2">
      <c r="A215" s="3720" t="s">
        <v>250</v>
      </c>
      <c r="B215" s="3721"/>
      <c r="C215" s="3722"/>
      <c r="D215" s="2228">
        <f t="shared" si="145"/>
        <v>0</v>
      </c>
      <c r="E215" s="2510">
        <f t="shared" si="146"/>
        <v>0</v>
      </c>
      <c r="F215" s="2511">
        <f t="shared" si="146"/>
        <v>0</v>
      </c>
      <c r="G215" s="2512"/>
      <c r="H215" s="2231"/>
      <c r="I215" s="2230"/>
      <c r="J215" s="2231"/>
      <c r="K215" s="2230"/>
      <c r="L215" s="2231"/>
      <c r="M215" s="2230"/>
      <c r="N215" s="2231"/>
      <c r="O215" s="2230"/>
      <c r="P215" s="2231"/>
      <c r="Q215" s="2230"/>
      <c r="R215" s="2231"/>
      <c r="S215" s="2230"/>
      <c r="T215" s="2231"/>
      <c r="U215" s="2230"/>
      <c r="V215" s="2231"/>
      <c r="W215" s="2424"/>
      <c r="X215" s="2231"/>
      <c r="Y215" s="2230"/>
      <c r="Z215" s="2231"/>
      <c r="AA215" s="2230"/>
      <c r="AB215" s="2231"/>
      <c r="AC215" s="2230"/>
      <c r="AD215" s="2231"/>
      <c r="AE215" s="2230"/>
      <c r="AF215" s="2231"/>
      <c r="AG215" s="2230"/>
      <c r="AH215" s="2231"/>
      <c r="AI215" s="2230"/>
      <c r="AJ215" s="2231"/>
      <c r="AK215" s="2424"/>
      <c r="AL215" s="2231"/>
      <c r="AM215" s="2230"/>
      <c r="AN215" s="2231"/>
      <c r="AO215" s="2230"/>
      <c r="AP215" s="2231"/>
      <c r="BV215" s="3"/>
      <c r="BW215" s="3"/>
      <c r="CA215" s="31"/>
      <c r="CB215" s="31"/>
      <c r="CC215" s="31"/>
      <c r="CD215" s="31"/>
      <c r="CE215" s="31"/>
      <c r="CF215" s="31"/>
      <c r="CG215" s="31"/>
      <c r="CH215" s="32"/>
      <c r="CI215" s="32"/>
      <c r="CJ215" s="32"/>
      <c r="CK215" s="32"/>
      <c r="CL215" s="32"/>
      <c r="CM215" s="32"/>
      <c r="CN215" s="32"/>
    </row>
    <row r="216" spans="1:98" ht="16.350000000000001" customHeight="1" x14ac:dyDescent="0.2">
      <c r="A216" s="3625" t="s">
        <v>251</v>
      </c>
      <c r="B216" s="3625"/>
      <c r="C216" s="3626"/>
      <c r="D216" s="2237">
        <f t="shared" si="145"/>
        <v>0</v>
      </c>
      <c r="E216" s="2513">
        <f>SUM(G216+I216+K216+M216+O216+Q216+S216+U216+W216+Y216+AA216+AC216+AE216+AG216+AI216+AK216+AM216+AO216)</f>
        <v>0</v>
      </c>
      <c r="F216" s="2514">
        <f t="shared" si="146"/>
        <v>0</v>
      </c>
      <c r="G216" s="2515"/>
      <c r="H216" s="2240"/>
      <c r="I216" s="2239"/>
      <c r="J216" s="2240"/>
      <c r="K216" s="2239"/>
      <c r="L216" s="2240"/>
      <c r="M216" s="2239"/>
      <c r="N216" s="2240"/>
      <c r="O216" s="2239"/>
      <c r="P216" s="2240"/>
      <c r="Q216" s="2239"/>
      <c r="R216" s="2240"/>
      <c r="S216" s="2239"/>
      <c r="T216" s="2240"/>
      <c r="U216" s="2239"/>
      <c r="V216" s="2240"/>
      <c r="W216" s="2426"/>
      <c r="X216" s="2240"/>
      <c r="Y216" s="2239"/>
      <c r="Z216" s="2240"/>
      <c r="AA216" s="2239"/>
      <c r="AB216" s="2240"/>
      <c r="AC216" s="2239"/>
      <c r="AD216" s="2240"/>
      <c r="AE216" s="2239"/>
      <c r="AF216" s="2240"/>
      <c r="AG216" s="2239"/>
      <c r="AH216" s="2240"/>
      <c r="AI216" s="2239"/>
      <c r="AJ216" s="2240"/>
      <c r="AK216" s="2426"/>
      <c r="AL216" s="2240"/>
      <c r="AM216" s="2239"/>
      <c r="AN216" s="2240"/>
      <c r="AO216" s="2239"/>
      <c r="AP216" s="2240"/>
      <c r="BV216" s="3"/>
      <c r="BW216" s="3"/>
      <c r="CA216" s="31"/>
      <c r="CB216" s="31"/>
      <c r="CC216" s="31"/>
      <c r="CD216" s="31"/>
      <c r="CE216" s="31"/>
      <c r="CF216" s="31"/>
      <c r="CG216" s="31"/>
      <c r="CH216" s="32"/>
      <c r="CI216" s="32"/>
      <c r="CJ216" s="32"/>
      <c r="CK216" s="32"/>
      <c r="CL216" s="32"/>
      <c r="CM216" s="32"/>
      <c r="CN216" s="32"/>
    </row>
    <row r="217" spans="1:98" ht="27.75" customHeight="1" x14ac:dyDescent="0.2">
      <c r="A217" s="237" t="s">
        <v>252</v>
      </c>
      <c r="B217" s="443"/>
      <c r="C217" s="443"/>
      <c r="D217" s="444"/>
      <c r="E217" s="444"/>
      <c r="F217" s="444"/>
      <c r="G217" s="666"/>
      <c r="H217" s="666"/>
      <c r="I217" s="666"/>
      <c r="J217" s="667"/>
      <c r="K217" s="2093"/>
      <c r="L217" s="666"/>
      <c r="M217" s="2093"/>
      <c r="N217" s="2094"/>
      <c r="O217" s="9"/>
      <c r="P217" s="9"/>
      <c r="Q217" s="9"/>
      <c r="R217" s="9"/>
      <c r="S217" s="9"/>
      <c r="T217" s="9"/>
      <c r="U217" s="9"/>
      <c r="V217" s="9"/>
      <c r="W217" s="9"/>
      <c r="BV217" s="3"/>
      <c r="BW217" s="3"/>
      <c r="CA217" s="31"/>
      <c r="CB217" s="31"/>
      <c r="CC217" s="31"/>
      <c r="CD217" s="31"/>
      <c r="CE217" s="31"/>
      <c r="CF217" s="31"/>
      <c r="CG217" s="31"/>
      <c r="CH217" s="32"/>
      <c r="CI217" s="32"/>
      <c r="CJ217" s="32"/>
      <c r="CK217" s="32"/>
      <c r="CL217" s="32"/>
      <c r="CM217" s="32"/>
      <c r="CN217" s="32"/>
    </row>
    <row r="218" spans="1:98" s="2765" customFormat="1" ht="16.350000000000001" customHeight="1" x14ac:dyDescent="0.2">
      <c r="A218" s="3483" t="s">
        <v>253</v>
      </c>
      <c r="B218" s="3932"/>
      <c r="C218" s="3485"/>
      <c r="D218" s="3486" t="s">
        <v>254</v>
      </c>
      <c r="E218" s="3937"/>
      <c r="F218" s="3463"/>
      <c r="G218" s="3655" t="s">
        <v>5</v>
      </c>
      <c r="H218" s="3653"/>
      <c r="I218" s="3653"/>
      <c r="J218" s="3653"/>
      <c r="K218" s="3653"/>
      <c r="L218" s="3653"/>
      <c r="M218" s="3653"/>
      <c r="N218" s="3653"/>
      <c r="O218" s="3653"/>
      <c r="P218" s="3653"/>
      <c r="Q218" s="3653"/>
      <c r="R218" s="3653"/>
      <c r="S218" s="3653"/>
      <c r="T218" s="3653"/>
      <c r="U218" s="3653"/>
      <c r="V218" s="3653"/>
      <c r="W218" s="3653"/>
      <c r="X218" s="3653"/>
      <c r="Y218" s="3653"/>
      <c r="Z218" s="3653"/>
      <c r="AA218" s="3653"/>
      <c r="AB218" s="3653"/>
      <c r="AC218" s="3653"/>
      <c r="AD218" s="3653"/>
      <c r="AE218" s="3653"/>
      <c r="AF218" s="3653"/>
      <c r="AG218" s="3653"/>
      <c r="AH218" s="3653"/>
      <c r="AI218" s="3653"/>
      <c r="AJ218" s="3653"/>
      <c r="AK218" s="3653"/>
      <c r="AL218" s="3653"/>
      <c r="AM218" s="3653"/>
      <c r="AN218" s="3673"/>
      <c r="AO218" s="3674" t="s">
        <v>7</v>
      </c>
      <c r="AP218" s="3676" t="s">
        <v>255</v>
      </c>
      <c r="AQ218" s="3656" t="s">
        <v>256</v>
      </c>
      <c r="AR218" s="3657"/>
      <c r="AS218" s="3474" t="s">
        <v>302</v>
      </c>
      <c r="AT218" s="3660" t="s">
        <v>42</v>
      </c>
      <c r="AU218" s="3663" t="s">
        <v>298</v>
      </c>
      <c r="AV218" s="3876" t="s">
        <v>122</v>
      </c>
      <c r="AW218" s="3657" t="s">
        <v>11</v>
      </c>
      <c r="AY218" s="653"/>
      <c r="AZ218" s="653"/>
      <c r="BA218" s="653"/>
      <c r="BB218" s="654"/>
      <c r="BD218" s="654"/>
      <c r="BF218" s="653"/>
      <c r="BG218" s="653"/>
      <c r="BH218" s="653"/>
      <c r="BI218" s="653"/>
      <c r="BJ218" s="653"/>
      <c r="BK218" s="653"/>
      <c r="BL218" s="653"/>
      <c r="BM218" s="654"/>
      <c r="BO218" s="653"/>
      <c r="BP218" s="653"/>
      <c r="BQ218" s="653"/>
      <c r="BR218" s="653"/>
      <c r="BS218" s="654"/>
      <c r="BT218" s="451"/>
      <c r="BU218" s="655"/>
      <c r="BV218" s="4"/>
      <c r="BW218" s="656"/>
      <c r="BX218" s="4"/>
      <c r="CA218" s="31"/>
      <c r="CB218" s="31"/>
      <c r="CC218" s="31"/>
      <c r="CD218" s="31"/>
      <c r="CE218" s="31"/>
      <c r="CF218" s="31"/>
      <c r="CG218" s="31"/>
      <c r="CH218" s="32"/>
      <c r="CI218" s="32"/>
      <c r="CJ218" s="32"/>
      <c r="CK218" s="32"/>
      <c r="CL218" s="32"/>
      <c r="CM218" s="32"/>
      <c r="CN218" s="32"/>
      <c r="CO218" s="5"/>
      <c r="CP218" s="5"/>
      <c r="CQ218" s="5"/>
      <c r="CR218" s="5"/>
      <c r="CS218" s="5"/>
      <c r="CT218" s="5"/>
    </row>
    <row r="219" spans="1:98" ht="32.1" customHeight="1" x14ac:dyDescent="0.2">
      <c r="A219" s="3011"/>
      <c r="B219" s="3012"/>
      <c r="C219" s="3013"/>
      <c r="D219" s="4066"/>
      <c r="E219" s="3247"/>
      <c r="F219" s="4008"/>
      <c r="G219" s="3651" t="s">
        <v>123</v>
      </c>
      <c r="H219" s="3652"/>
      <c r="I219" s="3653" t="s">
        <v>15</v>
      </c>
      <c r="J219" s="3654"/>
      <c r="K219" s="3655" t="s">
        <v>16</v>
      </c>
      <c r="L219" s="3654"/>
      <c r="M219" s="3655" t="s">
        <v>17</v>
      </c>
      <c r="N219" s="3654"/>
      <c r="O219" s="3655" t="s">
        <v>18</v>
      </c>
      <c r="P219" s="3654"/>
      <c r="Q219" s="3655" t="s">
        <v>19</v>
      </c>
      <c r="R219" s="3654"/>
      <c r="S219" s="3655" t="s">
        <v>20</v>
      </c>
      <c r="T219" s="3654"/>
      <c r="U219" s="3655" t="s">
        <v>21</v>
      </c>
      <c r="V219" s="3654"/>
      <c r="W219" s="3655" t="s">
        <v>22</v>
      </c>
      <c r="X219" s="3661"/>
      <c r="Y219" s="3655" t="s">
        <v>23</v>
      </c>
      <c r="Z219" s="3661"/>
      <c r="AA219" s="3655" t="s">
        <v>24</v>
      </c>
      <c r="AB219" s="3661"/>
      <c r="AC219" s="3655" t="s">
        <v>25</v>
      </c>
      <c r="AD219" s="3661"/>
      <c r="AE219" s="3655" t="s">
        <v>26</v>
      </c>
      <c r="AF219" s="3661"/>
      <c r="AG219" s="3655" t="s">
        <v>27</v>
      </c>
      <c r="AH219" s="3661"/>
      <c r="AI219" s="3655" t="s">
        <v>28</v>
      </c>
      <c r="AJ219" s="3661"/>
      <c r="AK219" s="3655" t="s">
        <v>29</v>
      </c>
      <c r="AL219" s="3661"/>
      <c r="AM219" s="3655" t="s">
        <v>30</v>
      </c>
      <c r="AN219" s="3661"/>
      <c r="AO219" s="3025"/>
      <c r="AP219" s="3253"/>
      <c r="AQ219" s="3662" t="s">
        <v>258</v>
      </c>
      <c r="AR219" s="3665" t="s">
        <v>259</v>
      </c>
      <c r="AS219" s="2988"/>
      <c r="AT219" s="3222"/>
      <c r="AU219" s="2997"/>
      <c r="AV219" s="3876"/>
      <c r="AW219" s="3657"/>
      <c r="BT219" s="3"/>
      <c r="BU219" s="3"/>
      <c r="BV219" s="4"/>
      <c r="BW219" s="4"/>
      <c r="CA219" s="31"/>
      <c r="CB219" s="31"/>
      <c r="CC219" s="31"/>
      <c r="CD219" s="31"/>
      <c r="CE219" s="31"/>
      <c r="CF219" s="31"/>
      <c r="CG219" s="31"/>
      <c r="CH219" s="32"/>
      <c r="CI219" s="32"/>
      <c r="CJ219" s="32"/>
      <c r="CK219" s="32"/>
      <c r="CL219" s="32"/>
      <c r="CM219" s="32"/>
      <c r="CN219" s="32"/>
    </row>
    <row r="220" spans="1:98" ht="25.35" customHeight="1" x14ac:dyDescent="0.2">
      <c r="A220" s="4057"/>
      <c r="B220" s="3242"/>
      <c r="C220" s="4006"/>
      <c r="D220" s="1862" t="s">
        <v>31</v>
      </c>
      <c r="E220" s="2776" t="s">
        <v>32</v>
      </c>
      <c r="F220" s="2763" t="s">
        <v>33</v>
      </c>
      <c r="G220" s="2889" t="s">
        <v>32</v>
      </c>
      <c r="H220" s="2774" t="s">
        <v>33</v>
      </c>
      <c r="I220" s="2889" t="s">
        <v>32</v>
      </c>
      <c r="J220" s="2774" t="s">
        <v>33</v>
      </c>
      <c r="K220" s="2889" t="s">
        <v>32</v>
      </c>
      <c r="L220" s="2774" t="s">
        <v>33</v>
      </c>
      <c r="M220" s="2889" t="s">
        <v>32</v>
      </c>
      <c r="N220" s="2774" t="s">
        <v>33</v>
      </c>
      <c r="O220" s="2889" t="s">
        <v>32</v>
      </c>
      <c r="P220" s="2774" t="s">
        <v>33</v>
      </c>
      <c r="Q220" s="2889" t="s">
        <v>32</v>
      </c>
      <c r="R220" s="2774" t="s">
        <v>33</v>
      </c>
      <c r="S220" s="2889" t="s">
        <v>32</v>
      </c>
      <c r="T220" s="2774" t="s">
        <v>33</v>
      </c>
      <c r="U220" s="2889" t="s">
        <v>32</v>
      </c>
      <c r="V220" s="2774" t="s">
        <v>33</v>
      </c>
      <c r="W220" s="2889" t="s">
        <v>32</v>
      </c>
      <c r="X220" s="2774" t="s">
        <v>33</v>
      </c>
      <c r="Y220" s="2889" t="s">
        <v>32</v>
      </c>
      <c r="Z220" s="2774" t="s">
        <v>33</v>
      </c>
      <c r="AA220" s="2889" t="s">
        <v>32</v>
      </c>
      <c r="AB220" s="2774" t="s">
        <v>33</v>
      </c>
      <c r="AC220" s="2889" t="s">
        <v>32</v>
      </c>
      <c r="AD220" s="2774" t="s">
        <v>33</v>
      </c>
      <c r="AE220" s="2889" t="s">
        <v>32</v>
      </c>
      <c r="AF220" s="2774" t="s">
        <v>33</v>
      </c>
      <c r="AG220" s="2889" t="s">
        <v>32</v>
      </c>
      <c r="AH220" s="2774" t="s">
        <v>33</v>
      </c>
      <c r="AI220" s="2889" t="s">
        <v>32</v>
      </c>
      <c r="AJ220" s="2774" t="s">
        <v>33</v>
      </c>
      <c r="AK220" s="2889" t="s">
        <v>32</v>
      </c>
      <c r="AL220" s="2774" t="s">
        <v>33</v>
      </c>
      <c r="AM220" s="2889" t="s">
        <v>32</v>
      </c>
      <c r="AN220" s="2774" t="s">
        <v>33</v>
      </c>
      <c r="AO220" s="3675"/>
      <c r="AP220" s="3677"/>
      <c r="AQ220" s="4004"/>
      <c r="AR220" s="3666"/>
      <c r="AS220" s="4130"/>
      <c r="AT220" s="4003"/>
      <c r="AU220" s="3664"/>
      <c r="AV220" s="3876"/>
      <c r="AW220" s="3657"/>
      <c r="BT220" s="3"/>
      <c r="BU220" s="3"/>
      <c r="BV220" s="4"/>
      <c r="BW220" s="4"/>
      <c r="CA220" s="31"/>
      <c r="CB220" s="31"/>
      <c r="CC220" s="31"/>
      <c r="CD220" s="31"/>
      <c r="CE220" s="31"/>
      <c r="CF220" s="31"/>
      <c r="CG220" s="31"/>
      <c r="CH220" s="32"/>
      <c r="CI220" s="32"/>
      <c r="CJ220" s="32"/>
      <c r="CK220" s="32"/>
      <c r="CL220" s="32"/>
      <c r="CM220" s="32"/>
      <c r="CN220" s="32"/>
    </row>
    <row r="221" spans="1:98" ht="16.350000000000001" customHeight="1" x14ac:dyDescent="0.2">
      <c r="A221" s="3713" t="s">
        <v>260</v>
      </c>
      <c r="B221" s="3714" t="s">
        <v>303</v>
      </c>
      <c r="C221" s="4131"/>
      <c r="D221" s="4132">
        <f t="shared" ref="D221:D271" si="147">SUM(E221+F221)</f>
        <v>5</v>
      </c>
      <c r="E221" s="457">
        <f>SUM(G221+I221+K221+M221+O221+Q221+S221+U221+W221+Y221+AA221+AC221+AE221+AG221+AI221+AK221+AM221)</f>
        <v>2</v>
      </c>
      <c r="F221" s="4133">
        <f>SUM(H221+J221+L221+N221+P221+R221+T221+V221+X221+Z221+AB221+AD221+AF221+AH221+AJ221+AL221+AN221)</f>
        <v>3</v>
      </c>
      <c r="G221" s="4134">
        <v>0</v>
      </c>
      <c r="H221" s="459">
        <v>0</v>
      </c>
      <c r="I221" s="4135">
        <v>0</v>
      </c>
      <c r="J221" s="459">
        <v>0</v>
      </c>
      <c r="K221" s="4135">
        <v>0</v>
      </c>
      <c r="L221" s="459">
        <v>0</v>
      </c>
      <c r="M221" s="4135">
        <v>0</v>
      </c>
      <c r="N221" s="459">
        <v>0</v>
      </c>
      <c r="O221" s="4135">
        <v>0</v>
      </c>
      <c r="P221" s="459">
        <v>0</v>
      </c>
      <c r="Q221" s="4135">
        <v>0</v>
      </c>
      <c r="R221" s="459">
        <v>0</v>
      </c>
      <c r="S221" s="4135">
        <v>0</v>
      </c>
      <c r="T221" s="459">
        <v>0</v>
      </c>
      <c r="U221" s="4135">
        <v>0</v>
      </c>
      <c r="V221" s="4136">
        <v>0</v>
      </c>
      <c r="W221" s="4135">
        <v>0</v>
      </c>
      <c r="X221" s="4136">
        <v>0</v>
      </c>
      <c r="Y221" s="4135">
        <v>2</v>
      </c>
      <c r="Z221" s="4136">
        <v>1</v>
      </c>
      <c r="AA221" s="4135">
        <v>0</v>
      </c>
      <c r="AB221" s="4136">
        <v>0</v>
      </c>
      <c r="AC221" s="4135">
        <v>0</v>
      </c>
      <c r="AD221" s="4136">
        <v>1</v>
      </c>
      <c r="AE221" s="4135">
        <v>0</v>
      </c>
      <c r="AF221" s="4136">
        <v>1</v>
      </c>
      <c r="AG221" s="4135">
        <v>0</v>
      </c>
      <c r="AH221" s="4136">
        <v>0</v>
      </c>
      <c r="AI221" s="4135">
        <v>0</v>
      </c>
      <c r="AJ221" s="4136">
        <v>0</v>
      </c>
      <c r="AK221" s="4135">
        <v>0</v>
      </c>
      <c r="AL221" s="4136">
        <v>0</v>
      </c>
      <c r="AM221" s="4135">
        <v>0</v>
      </c>
      <c r="AN221" s="4136">
        <v>0</v>
      </c>
      <c r="AO221" s="4137">
        <v>0</v>
      </c>
      <c r="AP221" s="460">
        <v>0</v>
      </c>
      <c r="AQ221" s="2097"/>
      <c r="AR221" s="2098"/>
      <c r="AS221" s="2098"/>
      <c r="AT221" s="4135">
        <v>0</v>
      </c>
      <c r="AU221" s="461">
        <v>0</v>
      </c>
      <c r="AV221" s="461">
        <v>0</v>
      </c>
      <c r="AW221" s="4136">
        <v>0</v>
      </c>
      <c r="AX221" s="671" t="str">
        <f t="shared" ref="AX221:AX284" si="148">$CA221&amp;$CB221&amp;$CC221&amp;$CD221&amp;$CE221&amp;$CF221&amp;$CG221</f>
        <v/>
      </c>
      <c r="BT221" s="3"/>
      <c r="BU221" s="3"/>
      <c r="BV221" s="4"/>
      <c r="BW221" s="4"/>
      <c r="CA221" s="31" t="str">
        <f>IF(CH221=1,"* El número de pacientes de 60 años NO DEBE Ser mayor a lo registrado en el grupo Etario 60-64 años. ","")</f>
        <v/>
      </c>
      <c r="CB221" s="31" t="str">
        <f>IF(CI221=1,"* La consulta pertinente según Protocolo de Referencia NO DEBE ser mayor al Total registrado. ","")</f>
        <v/>
      </c>
      <c r="CC221" s="31" t="str">
        <f t="shared" ref="CC221:CC284" si="149">IF(CJ221=1,"* La consulta pertinente según condición clínica NO DEBE ser mayor al Total registrado. ","")</f>
        <v/>
      </c>
      <c r="CD221" s="31" t="str">
        <f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1" t="str">
        <f>IF(AND($D221&lt;&gt;0,AU221=""),"* No olvide digitar la columna Usuarios en Situación de Discapacidad (Digite CEROS si no tiene). ",IF($D221&lt;AU221,"* Los Usuarios en Situación de Discapacidad NO DEBEN ser mayor al total. ",""))</f>
        <v/>
      </c>
      <c r="CF221" s="31" t="str">
        <f>IF(AND($D221&lt;&gt;0,AV221=""),"* No olvide digitar la columna Niños, Niñas, Adolescentes y Jóvenes Población SENAME (Digite CEROS si no tiene). ",IF($D221&lt;AV221,"* Los Niños, Niñas, Adolescentes y Jóvenes Población SENAME NO DEBEN ser mayor al total. ",""))</f>
        <v/>
      </c>
      <c r="CG221" s="31" t="str">
        <f>IF(AND($D221&lt;&gt;0,AW221=""),"* No olvide digitar la columna Migrantes (Digite CEROS si no tiene). ",IF($D221&lt;AW221,"* Los Migrantes NO DEBEN ser mayor al total. ",""))</f>
        <v/>
      </c>
      <c r="CH221" s="32">
        <f>IF((AI221+AJ221)&lt;AP221,1,0)</f>
        <v>0</v>
      </c>
      <c r="CI221" s="32">
        <f>IF(D221&lt;AQ221,1,0)</f>
        <v>0</v>
      </c>
      <c r="CJ221" s="32">
        <f>IF(D221&lt;AR221,1,0)</f>
        <v>0</v>
      </c>
      <c r="CK221" s="32">
        <f>IF(AND(D221&lt;&gt;0,AO221=""),1,IF(F221&lt;AO221,1,0))</f>
        <v>0</v>
      </c>
      <c r="CL221" s="32">
        <f>IF(AND($D221&lt;&gt;0,AU221=""),1,IF($D221&lt;AU221,1,0))</f>
        <v>0</v>
      </c>
      <c r="CM221" s="32">
        <f>IF(AND($D221&lt;&gt;0,AV221=""),1,IF($D221&lt;AV221,1,0))</f>
        <v>0</v>
      </c>
      <c r="CN221" s="32">
        <f>IF(AND($D221&lt;&gt;0,AW221=""),1,IF($D221&lt;AW221,1,0))</f>
        <v>0</v>
      </c>
    </row>
    <row r="222" spans="1:98" ht="16.350000000000001" customHeight="1" x14ac:dyDescent="0.2">
      <c r="A222" s="3648"/>
      <c r="B222" s="3649" t="s">
        <v>262</v>
      </c>
      <c r="C222" s="3650"/>
      <c r="D222" s="2099">
        <f>SUM(E222+F222)</f>
        <v>21</v>
      </c>
      <c r="E222" s="2100">
        <f t="shared" ref="E222:E240" si="150">SUM(G222+I222+K222+M222+O222+Q222+S222+U222+W222+Y222+AA222+AC222+AE222+AG222+AI222+AK222+AM222)</f>
        <v>2</v>
      </c>
      <c r="F222" s="2101">
        <f t="shared" ref="F222:F270" si="151">SUM(H222+J222+L222+N222+P222+R222+T222+V222+X222+Z222+AB222+AD222+AF222+AH222+AJ222+AL222+AN222)</f>
        <v>19</v>
      </c>
      <c r="G222" s="2102">
        <v>0</v>
      </c>
      <c r="H222" s="2103">
        <v>0</v>
      </c>
      <c r="I222" s="2104">
        <v>0</v>
      </c>
      <c r="J222" s="2103">
        <v>0</v>
      </c>
      <c r="K222" s="2104">
        <v>0</v>
      </c>
      <c r="L222" s="2103">
        <v>0</v>
      </c>
      <c r="M222" s="2104">
        <v>0</v>
      </c>
      <c r="N222" s="2103">
        <v>0</v>
      </c>
      <c r="O222" s="2104">
        <v>1</v>
      </c>
      <c r="P222" s="2103">
        <v>0</v>
      </c>
      <c r="Q222" s="2104">
        <v>0</v>
      </c>
      <c r="R222" s="2103">
        <v>0</v>
      </c>
      <c r="S222" s="2104">
        <v>0</v>
      </c>
      <c r="T222" s="2103">
        <v>0</v>
      </c>
      <c r="U222" s="2104">
        <v>0</v>
      </c>
      <c r="V222" s="2105">
        <v>0</v>
      </c>
      <c r="W222" s="2104">
        <v>0</v>
      </c>
      <c r="X222" s="2105">
        <v>0</v>
      </c>
      <c r="Y222" s="2104">
        <v>0</v>
      </c>
      <c r="Z222" s="2105">
        <v>4</v>
      </c>
      <c r="AA222" s="2104">
        <v>0</v>
      </c>
      <c r="AB222" s="2105">
        <v>2</v>
      </c>
      <c r="AC222" s="2104">
        <v>0</v>
      </c>
      <c r="AD222" s="2105">
        <v>5</v>
      </c>
      <c r="AE222" s="2104">
        <v>0</v>
      </c>
      <c r="AF222" s="2105">
        <v>1</v>
      </c>
      <c r="AG222" s="2104">
        <v>1</v>
      </c>
      <c r="AH222" s="2105">
        <v>5</v>
      </c>
      <c r="AI222" s="2104">
        <v>0</v>
      </c>
      <c r="AJ222" s="2105">
        <v>1</v>
      </c>
      <c r="AK222" s="2104">
        <v>0</v>
      </c>
      <c r="AL222" s="2105">
        <v>1</v>
      </c>
      <c r="AM222" s="2104">
        <v>0</v>
      </c>
      <c r="AN222" s="2105">
        <v>0</v>
      </c>
      <c r="AO222" s="2106">
        <v>0</v>
      </c>
      <c r="AP222" s="2107">
        <v>0</v>
      </c>
      <c r="AQ222" s="2097"/>
      <c r="AR222" s="2098"/>
      <c r="AS222" s="2098"/>
      <c r="AT222" s="2104">
        <v>0</v>
      </c>
      <c r="AU222" s="2108">
        <v>0</v>
      </c>
      <c r="AV222" s="2108">
        <v>0</v>
      </c>
      <c r="AW222" s="2105">
        <v>0</v>
      </c>
      <c r="AX222" s="671" t="str">
        <f t="shared" si="148"/>
        <v/>
      </c>
      <c r="BT222" s="3"/>
      <c r="BU222" s="3"/>
      <c r="BV222" s="4"/>
      <c r="BW222" s="4"/>
      <c r="CA222" s="31" t="str">
        <f t="shared" ref="CA222:CA285" si="152">IF(CH222=1,"* El número de pacientes de 60 años NO DEBE Ser mayor a lo registrado en el grupo Etario 60-64 años. ","")</f>
        <v/>
      </c>
      <c r="CB222" s="31" t="str">
        <f t="shared" ref="CB222:CB285" si="153">IF(CI222=1,"* La consulta pertinente según Protocolo de Referencia NO DEBE ser mayor al Total registrado. ","")</f>
        <v/>
      </c>
      <c r="CC222" s="31" t="str">
        <f t="shared" si="149"/>
        <v/>
      </c>
      <c r="CD222" s="31" t="str">
        <f t="shared" ref="CD222:CD285" si="154">IF(AND(D222&lt;&gt;0,AO222=""),"* Recuerde que las Embarazadas deben ser incluídas en el ingreso por rango Etario (Digite CEROS si no tiene). ",IF(F222&lt;AO222,"* Las Embarazadas NO DEBEN ser mayor al total de Mujeres. ",""))</f>
        <v/>
      </c>
      <c r="CE222" s="31" t="str">
        <f t="shared" ref="CE222:CE285" si="155">IF(AND($D222&lt;&gt;0,AU222=""),"* No olvide digitar la columna Usuarios en Situación de Discapacidad (Digite CEROS si no tiene). ",IF($D222&lt;AU222,"* Los Usuarios en Situación de Discapacidad NO DEBEN ser mayor al total. ",""))</f>
        <v/>
      </c>
      <c r="CF222" s="31" t="str">
        <f t="shared" ref="CF222:CF285" si="156">IF(AND($D222&lt;&gt;0,AV222=""),"* No olvide digitar la columna Niños, Niñas, Adolescentes y Jóvenes Población SENAME (Digite CEROS si no tiene). ",IF($D222&lt;AV222,"* Los Niños, Niñas, Adolescentes y Jóvenes Población SENAME NO DEBEN ser mayor al total. ",""))</f>
        <v/>
      </c>
      <c r="CG222" s="31" t="str">
        <f t="shared" ref="CG222:CG285" si="157">IF(AND($D222&lt;&gt;0,AW222=""),"* No olvide digitar la columna Migrantes (Digite CEROS si no tiene). ",IF($D222&lt;AW222,"* Los Migrantes NO DEBEN ser mayor al total. ",""))</f>
        <v/>
      </c>
      <c r="CH222" s="32">
        <f t="shared" ref="CH222:CH285" si="158">IF((AI222+AJ222)&lt;AP222,1,0)</f>
        <v>0</v>
      </c>
      <c r="CI222" s="32">
        <f t="shared" ref="CI222:CI283" si="159">IF(D222&lt;AQ222,1,0)</f>
        <v>0</v>
      </c>
      <c r="CJ222" s="32">
        <f t="shared" ref="CJ222:CJ283" si="160">IF(D222&lt;AR222,1,0)</f>
        <v>0</v>
      </c>
      <c r="CK222" s="32">
        <f t="shared" ref="CK222:CK285" si="161">IF(AND(D222&lt;&gt;0,AO222=""),1,IF(F222&lt;AO222,1,0))</f>
        <v>0</v>
      </c>
      <c r="CL222" s="32">
        <f t="shared" ref="CL222:CN285" si="162">IF(AND($D222&lt;&gt;0,AU222=""),1,IF($D222&lt;AU222,1,0))</f>
        <v>0</v>
      </c>
      <c r="CM222" s="32">
        <f t="shared" si="162"/>
        <v>0</v>
      </c>
      <c r="CN222" s="32">
        <f t="shared" si="162"/>
        <v>0</v>
      </c>
    </row>
    <row r="223" spans="1:98" ht="16.350000000000001" customHeight="1" x14ac:dyDescent="0.2">
      <c r="A223" s="2912" t="s">
        <v>263</v>
      </c>
      <c r="B223" s="3184" t="s">
        <v>264</v>
      </c>
      <c r="C223" s="3184"/>
      <c r="D223" s="400">
        <f t="shared" si="147"/>
        <v>0</v>
      </c>
      <c r="E223" s="465">
        <f t="shared" si="150"/>
        <v>0</v>
      </c>
      <c r="F223" s="466">
        <f t="shared" si="151"/>
        <v>0</v>
      </c>
      <c r="G223" s="467"/>
      <c r="H223" s="468"/>
      <c r="I223" s="469"/>
      <c r="J223" s="468"/>
      <c r="K223" s="469"/>
      <c r="L223" s="468"/>
      <c r="M223" s="469"/>
      <c r="N223" s="468"/>
      <c r="O223" s="469"/>
      <c r="P223" s="468"/>
      <c r="Q223" s="469"/>
      <c r="R223" s="468"/>
      <c r="S223" s="469"/>
      <c r="T223" s="468"/>
      <c r="U223" s="469"/>
      <c r="V223" s="470"/>
      <c r="W223" s="469"/>
      <c r="X223" s="470"/>
      <c r="Y223" s="469"/>
      <c r="Z223" s="470"/>
      <c r="AA223" s="469"/>
      <c r="AB223" s="470"/>
      <c r="AC223" s="469"/>
      <c r="AD223" s="470"/>
      <c r="AE223" s="469"/>
      <c r="AF223" s="470"/>
      <c r="AG223" s="469"/>
      <c r="AH223" s="470"/>
      <c r="AI223" s="469"/>
      <c r="AJ223" s="470"/>
      <c r="AK223" s="469"/>
      <c r="AL223" s="470"/>
      <c r="AM223" s="469"/>
      <c r="AN223" s="470"/>
      <c r="AO223" s="471"/>
      <c r="AP223" s="472"/>
      <c r="AQ223" s="467"/>
      <c r="AR223" s="472"/>
      <c r="AS223" s="4134"/>
      <c r="AT223" s="469"/>
      <c r="AU223" s="473"/>
      <c r="AV223" s="473"/>
      <c r="AW223" s="468"/>
      <c r="AX223" s="671" t="str">
        <f t="shared" si="148"/>
        <v/>
      </c>
      <c r="BT223" s="3"/>
      <c r="BU223" s="3"/>
      <c r="BV223" s="4"/>
      <c r="BW223" s="4"/>
      <c r="CA223" s="31" t="str">
        <f t="shared" si="152"/>
        <v/>
      </c>
      <c r="CB223" s="31" t="str">
        <f t="shared" si="153"/>
        <v/>
      </c>
      <c r="CC223" s="31" t="str">
        <f t="shared" si="149"/>
        <v/>
      </c>
      <c r="CD223" s="31" t="str">
        <f t="shared" si="154"/>
        <v/>
      </c>
      <c r="CE223" s="31" t="str">
        <f t="shared" si="155"/>
        <v/>
      </c>
      <c r="CF223" s="31" t="str">
        <f t="shared" si="156"/>
        <v/>
      </c>
      <c r="CG223" s="31" t="str">
        <f t="shared" si="157"/>
        <v/>
      </c>
      <c r="CH223" s="32">
        <f t="shared" si="158"/>
        <v>0</v>
      </c>
      <c r="CI223" s="32">
        <f t="shared" si="159"/>
        <v>0</v>
      </c>
      <c r="CJ223" s="32">
        <f t="shared" si="160"/>
        <v>0</v>
      </c>
      <c r="CK223" s="32">
        <f t="shared" si="161"/>
        <v>0</v>
      </c>
      <c r="CL223" s="32">
        <f t="shared" si="162"/>
        <v>0</v>
      </c>
      <c r="CM223" s="32">
        <f t="shared" si="162"/>
        <v>0</v>
      </c>
      <c r="CN223" s="32">
        <f t="shared" si="162"/>
        <v>0</v>
      </c>
    </row>
    <row r="224" spans="1:98" ht="16.350000000000001" customHeight="1" x14ac:dyDescent="0.2">
      <c r="A224" s="2912"/>
      <c r="B224" s="3639" t="s">
        <v>265</v>
      </c>
      <c r="C224" s="3639"/>
      <c r="D224" s="2109">
        <f t="shared" si="147"/>
        <v>0</v>
      </c>
      <c r="E224" s="2110">
        <f t="shared" si="150"/>
        <v>0</v>
      </c>
      <c r="F224" s="2111">
        <f t="shared" si="151"/>
        <v>0</v>
      </c>
      <c r="G224" s="2112"/>
      <c r="H224" s="2113"/>
      <c r="I224" s="2114"/>
      <c r="J224" s="2113"/>
      <c r="K224" s="2114"/>
      <c r="L224" s="2113"/>
      <c r="M224" s="2114"/>
      <c r="N224" s="2113"/>
      <c r="O224" s="2114"/>
      <c r="P224" s="2113"/>
      <c r="Q224" s="2114"/>
      <c r="R224" s="2113"/>
      <c r="S224" s="2114"/>
      <c r="T224" s="2113"/>
      <c r="U224" s="2114"/>
      <c r="V224" s="2115"/>
      <c r="W224" s="2114"/>
      <c r="X224" s="2115"/>
      <c r="Y224" s="2114"/>
      <c r="Z224" s="2115"/>
      <c r="AA224" s="2114"/>
      <c r="AB224" s="2115"/>
      <c r="AC224" s="2114"/>
      <c r="AD224" s="2115"/>
      <c r="AE224" s="2114"/>
      <c r="AF224" s="2115"/>
      <c r="AG224" s="2114"/>
      <c r="AH224" s="2115"/>
      <c r="AI224" s="2114"/>
      <c r="AJ224" s="2115"/>
      <c r="AK224" s="2114"/>
      <c r="AL224" s="2115"/>
      <c r="AM224" s="2114"/>
      <c r="AN224" s="2115"/>
      <c r="AO224" s="2116"/>
      <c r="AP224" s="2117"/>
      <c r="AQ224" s="2097"/>
      <c r="AR224" s="2098"/>
      <c r="AS224" s="467"/>
      <c r="AT224" s="2114"/>
      <c r="AU224" s="2118"/>
      <c r="AV224" s="2118"/>
      <c r="AW224" s="2113"/>
      <c r="AX224" s="671" t="str">
        <f t="shared" si="148"/>
        <v/>
      </c>
      <c r="BT224" s="3"/>
      <c r="BU224" s="3"/>
      <c r="BV224" s="4"/>
      <c r="BW224" s="4"/>
      <c r="CA224" s="31" t="str">
        <f t="shared" si="152"/>
        <v/>
      </c>
      <c r="CB224" s="31"/>
      <c r="CC224" s="31" t="str">
        <f t="shared" si="149"/>
        <v/>
      </c>
      <c r="CD224" s="31" t="str">
        <f t="shared" si="154"/>
        <v/>
      </c>
      <c r="CE224" s="31" t="str">
        <f t="shared" si="155"/>
        <v/>
      </c>
      <c r="CF224" s="31" t="str">
        <f t="shared" si="156"/>
        <v/>
      </c>
      <c r="CG224" s="31" t="str">
        <f t="shared" si="157"/>
        <v/>
      </c>
      <c r="CH224" s="32">
        <f t="shared" si="158"/>
        <v>0</v>
      </c>
      <c r="CI224" s="32"/>
      <c r="CJ224" s="32"/>
      <c r="CK224" s="32">
        <f t="shared" si="161"/>
        <v>0</v>
      </c>
      <c r="CL224" s="32">
        <f t="shared" si="162"/>
        <v>0</v>
      </c>
      <c r="CM224" s="32">
        <f t="shared" si="162"/>
        <v>0</v>
      </c>
      <c r="CN224" s="32">
        <f t="shared" si="162"/>
        <v>0</v>
      </c>
    </row>
    <row r="225" spans="1:92" ht="16.350000000000001" customHeight="1" x14ac:dyDescent="0.2">
      <c r="A225" s="2912"/>
      <c r="B225" s="3639" t="s">
        <v>266</v>
      </c>
      <c r="C225" s="3639"/>
      <c r="D225" s="2109">
        <f t="shared" si="147"/>
        <v>0</v>
      </c>
      <c r="E225" s="2110">
        <f t="shared" si="150"/>
        <v>0</v>
      </c>
      <c r="F225" s="2111">
        <f t="shared" si="151"/>
        <v>0</v>
      </c>
      <c r="G225" s="2112"/>
      <c r="H225" s="2113"/>
      <c r="I225" s="2114"/>
      <c r="J225" s="2113"/>
      <c r="K225" s="2114"/>
      <c r="L225" s="2113"/>
      <c r="M225" s="2114"/>
      <c r="N225" s="2113"/>
      <c r="O225" s="2114"/>
      <c r="P225" s="2113"/>
      <c r="Q225" s="2114"/>
      <c r="R225" s="2113"/>
      <c r="S225" s="2114"/>
      <c r="T225" s="2113"/>
      <c r="U225" s="2114"/>
      <c r="V225" s="2115"/>
      <c r="W225" s="2114"/>
      <c r="X225" s="2115"/>
      <c r="Y225" s="2114"/>
      <c r="Z225" s="2115"/>
      <c r="AA225" s="2114"/>
      <c r="AB225" s="2115"/>
      <c r="AC225" s="2114"/>
      <c r="AD225" s="2115"/>
      <c r="AE225" s="2114"/>
      <c r="AF225" s="2115"/>
      <c r="AG225" s="2114"/>
      <c r="AH225" s="2115"/>
      <c r="AI225" s="2114"/>
      <c r="AJ225" s="2115"/>
      <c r="AK225" s="2114"/>
      <c r="AL225" s="2115"/>
      <c r="AM225" s="2114"/>
      <c r="AN225" s="2115"/>
      <c r="AO225" s="2116"/>
      <c r="AP225" s="2117"/>
      <c r="AQ225" s="2097"/>
      <c r="AR225" s="2098"/>
      <c r="AS225" s="2098"/>
      <c r="AT225" s="2114"/>
      <c r="AU225" s="2118"/>
      <c r="AV225" s="2118"/>
      <c r="AW225" s="2113"/>
      <c r="AX225" s="671" t="str">
        <f t="shared" si="148"/>
        <v/>
      </c>
      <c r="BT225" s="3"/>
      <c r="BU225" s="3"/>
      <c r="BV225" s="4"/>
      <c r="BW225" s="4"/>
      <c r="CA225" s="31" t="str">
        <f t="shared" si="152"/>
        <v/>
      </c>
      <c r="CB225" s="31"/>
      <c r="CC225" s="31" t="str">
        <f t="shared" si="149"/>
        <v/>
      </c>
      <c r="CD225" s="31" t="str">
        <f t="shared" si="154"/>
        <v/>
      </c>
      <c r="CE225" s="31" t="str">
        <f t="shared" si="155"/>
        <v/>
      </c>
      <c r="CF225" s="31" t="str">
        <f t="shared" si="156"/>
        <v/>
      </c>
      <c r="CG225" s="31" t="str">
        <f t="shared" si="157"/>
        <v/>
      </c>
      <c r="CH225" s="32">
        <f t="shared" si="158"/>
        <v>0</v>
      </c>
      <c r="CI225" s="32"/>
      <c r="CJ225" s="32"/>
      <c r="CK225" s="32">
        <f t="shared" si="161"/>
        <v>0</v>
      </c>
      <c r="CL225" s="32">
        <f t="shared" si="162"/>
        <v>0</v>
      </c>
      <c r="CM225" s="32">
        <f t="shared" si="162"/>
        <v>0</v>
      </c>
      <c r="CN225" s="32">
        <f t="shared" si="162"/>
        <v>0</v>
      </c>
    </row>
    <row r="226" spans="1:92" ht="16.350000000000001" customHeight="1" x14ac:dyDescent="0.2">
      <c r="A226" s="2912"/>
      <c r="B226" s="3640" t="s">
        <v>267</v>
      </c>
      <c r="C226" s="3641"/>
      <c r="D226" s="2109">
        <f t="shared" si="147"/>
        <v>0</v>
      </c>
      <c r="E226" s="2110">
        <f t="shared" si="150"/>
        <v>0</v>
      </c>
      <c r="F226" s="2111">
        <f t="shared" si="151"/>
        <v>0</v>
      </c>
      <c r="G226" s="2119"/>
      <c r="H226" s="2120"/>
      <c r="I226" s="2121"/>
      <c r="J226" s="2120"/>
      <c r="K226" s="2121"/>
      <c r="L226" s="2120"/>
      <c r="M226" s="2121"/>
      <c r="N226" s="2120"/>
      <c r="O226" s="2121"/>
      <c r="P226" s="2120"/>
      <c r="Q226" s="2121"/>
      <c r="R226" s="2120"/>
      <c r="S226" s="2121"/>
      <c r="T226" s="2120"/>
      <c r="U226" s="2121"/>
      <c r="V226" s="2122"/>
      <c r="W226" s="2121"/>
      <c r="X226" s="2122"/>
      <c r="Y226" s="2121"/>
      <c r="Z226" s="2122"/>
      <c r="AA226" s="2121"/>
      <c r="AB226" s="2122"/>
      <c r="AC226" s="2121"/>
      <c r="AD226" s="2122"/>
      <c r="AE226" s="2121"/>
      <c r="AF226" s="2122"/>
      <c r="AG226" s="2121"/>
      <c r="AH226" s="2122"/>
      <c r="AI226" s="2121"/>
      <c r="AJ226" s="2122"/>
      <c r="AK226" s="2121"/>
      <c r="AL226" s="2122"/>
      <c r="AM226" s="2121"/>
      <c r="AN226" s="2122"/>
      <c r="AO226" s="2123"/>
      <c r="AP226" s="2124"/>
      <c r="AQ226" s="2125"/>
      <c r="AR226" s="2126"/>
      <c r="AS226" s="2126"/>
      <c r="AT226" s="2121"/>
      <c r="AU226" s="2127"/>
      <c r="AV226" s="2127"/>
      <c r="AW226" s="2120"/>
      <c r="AX226" s="671" t="str">
        <f t="shared" si="148"/>
        <v/>
      </c>
      <c r="BT226" s="3"/>
      <c r="BU226" s="3"/>
      <c r="BV226" s="4"/>
      <c r="BW226" s="4"/>
      <c r="CA226" s="31" t="str">
        <f t="shared" si="152"/>
        <v/>
      </c>
      <c r="CB226" s="31"/>
      <c r="CC226" s="31" t="str">
        <f t="shared" si="149"/>
        <v/>
      </c>
      <c r="CD226" s="31" t="str">
        <f t="shared" si="154"/>
        <v/>
      </c>
      <c r="CE226" s="31" t="str">
        <f t="shared" si="155"/>
        <v/>
      </c>
      <c r="CF226" s="31" t="str">
        <f t="shared" si="156"/>
        <v/>
      </c>
      <c r="CG226" s="31" t="str">
        <f t="shared" si="157"/>
        <v/>
      </c>
      <c r="CH226" s="32">
        <f t="shared" si="158"/>
        <v>0</v>
      </c>
      <c r="CI226" s="32"/>
      <c r="CJ226" s="32"/>
      <c r="CK226" s="32">
        <f t="shared" si="161"/>
        <v>0</v>
      </c>
      <c r="CL226" s="32">
        <f t="shared" si="162"/>
        <v>0</v>
      </c>
      <c r="CM226" s="32">
        <f t="shared" si="162"/>
        <v>0</v>
      </c>
      <c r="CN226" s="32">
        <f t="shared" si="162"/>
        <v>0</v>
      </c>
    </row>
    <row r="227" spans="1:92" ht="16.350000000000001" customHeight="1" x14ac:dyDescent="0.2">
      <c r="A227" s="2912"/>
      <c r="B227" s="3640" t="s">
        <v>268</v>
      </c>
      <c r="C227" s="3641"/>
      <c r="D227" s="2109">
        <f t="shared" si="147"/>
        <v>0</v>
      </c>
      <c r="E227" s="2110">
        <f t="shared" si="150"/>
        <v>0</v>
      </c>
      <c r="F227" s="2111">
        <f t="shared" si="151"/>
        <v>0</v>
      </c>
      <c r="G227" s="2119"/>
      <c r="H227" s="2120"/>
      <c r="I227" s="2121"/>
      <c r="J227" s="2120"/>
      <c r="K227" s="2121"/>
      <c r="L227" s="2120"/>
      <c r="M227" s="2121"/>
      <c r="N227" s="2120"/>
      <c r="O227" s="2121"/>
      <c r="P227" s="2120"/>
      <c r="Q227" s="2121"/>
      <c r="R227" s="2120"/>
      <c r="S227" s="2121"/>
      <c r="T227" s="2120"/>
      <c r="U227" s="2121"/>
      <c r="V227" s="2122"/>
      <c r="W227" s="2121"/>
      <c r="X227" s="2122"/>
      <c r="Y227" s="2121"/>
      <c r="Z227" s="2122"/>
      <c r="AA227" s="2121"/>
      <c r="AB227" s="2122"/>
      <c r="AC227" s="2121"/>
      <c r="AD227" s="2122"/>
      <c r="AE227" s="2121"/>
      <c r="AF227" s="2122"/>
      <c r="AG227" s="2121"/>
      <c r="AH227" s="2122"/>
      <c r="AI227" s="2121"/>
      <c r="AJ227" s="2122"/>
      <c r="AK227" s="2121"/>
      <c r="AL227" s="2122"/>
      <c r="AM227" s="2121"/>
      <c r="AN227" s="2122"/>
      <c r="AO227" s="2123"/>
      <c r="AP227" s="2124"/>
      <c r="AQ227" s="2125"/>
      <c r="AR227" s="2126"/>
      <c r="AS227" s="2126"/>
      <c r="AT227" s="2121"/>
      <c r="AU227" s="2127"/>
      <c r="AV227" s="2127"/>
      <c r="AW227" s="2120"/>
      <c r="AX227" s="671" t="str">
        <f t="shared" si="148"/>
        <v/>
      </c>
      <c r="BT227" s="3"/>
      <c r="BU227" s="3"/>
      <c r="BV227" s="4"/>
      <c r="BW227" s="4"/>
      <c r="CA227" s="31" t="str">
        <f t="shared" si="152"/>
        <v/>
      </c>
      <c r="CB227" s="31"/>
      <c r="CC227" s="31" t="str">
        <f t="shared" si="149"/>
        <v/>
      </c>
      <c r="CD227" s="31" t="str">
        <f t="shared" si="154"/>
        <v/>
      </c>
      <c r="CE227" s="31" t="str">
        <f t="shared" si="155"/>
        <v/>
      </c>
      <c r="CF227" s="31" t="str">
        <f t="shared" si="156"/>
        <v/>
      </c>
      <c r="CG227" s="31" t="str">
        <f t="shared" si="157"/>
        <v/>
      </c>
      <c r="CH227" s="32">
        <f t="shared" si="158"/>
        <v>0</v>
      </c>
      <c r="CI227" s="32"/>
      <c r="CJ227" s="32"/>
      <c r="CK227" s="32">
        <f t="shared" si="161"/>
        <v>0</v>
      </c>
      <c r="CL227" s="32">
        <f t="shared" si="162"/>
        <v>0</v>
      </c>
      <c r="CM227" s="32">
        <f t="shared" si="162"/>
        <v>0</v>
      </c>
      <c r="CN227" s="32">
        <f t="shared" si="162"/>
        <v>0</v>
      </c>
    </row>
    <row r="228" spans="1:92" ht="16.350000000000001" customHeight="1" x14ac:dyDescent="0.2">
      <c r="A228" s="3975"/>
      <c r="B228" s="3642" t="s">
        <v>269</v>
      </c>
      <c r="C228" s="3642"/>
      <c r="D228" s="2128">
        <f t="shared" si="147"/>
        <v>0</v>
      </c>
      <c r="E228" s="2129">
        <f t="shared" si="150"/>
        <v>0</v>
      </c>
      <c r="F228" s="2130">
        <f t="shared" si="151"/>
        <v>0</v>
      </c>
      <c r="G228" s="2102"/>
      <c r="H228" s="2103"/>
      <c r="I228" s="2104"/>
      <c r="J228" s="2103"/>
      <c r="K228" s="2104"/>
      <c r="L228" s="2103"/>
      <c r="M228" s="2104"/>
      <c r="N228" s="2103"/>
      <c r="O228" s="2104"/>
      <c r="P228" s="2103"/>
      <c r="Q228" s="2104"/>
      <c r="R228" s="2103"/>
      <c r="S228" s="2104"/>
      <c r="T228" s="2103"/>
      <c r="U228" s="2104"/>
      <c r="V228" s="2105"/>
      <c r="W228" s="2104"/>
      <c r="X228" s="2105"/>
      <c r="Y228" s="2104"/>
      <c r="Z228" s="2105"/>
      <c r="AA228" s="2104"/>
      <c r="AB228" s="2105"/>
      <c r="AC228" s="2104"/>
      <c r="AD228" s="2105"/>
      <c r="AE228" s="2104"/>
      <c r="AF228" s="2105"/>
      <c r="AG228" s="2104"/>
      <c r="AH228" s="2105"/>
      <c r="AI228" s="2104"/>
      <c r="AJ228" s="2105"/>
      <c r="AK228" s="2104"/>
      <c r="AL228" s="2105"/>
      <c r="AM228" s="2104"/>
      <c r="AN228" s="2105"/>
      <c r="AO228" s="2106"/>
      <c r="AP228" s="2107"/>
      <c r="AQ228" s="2131"/>
      <c r="AR228" s="2132"/>
      <c r="AS228" s="2132"/>
      <c r="AT228" s="2104"/>
      <c r="AU228" s="2108"/>
      <c r="AV228" s="2108"/>
      <c r="AW228" s="2103"/>
      <c r="AX228" s="671" t="str">
        <f t="shared" si="148"/>
        <v/>
      </c>
      <c r="BT228" s="3"/>
      <c r="BU228" s="3"/>
      <c r="BV228" s="4"/>
      <c r="BW228" s="4"/>
      <c r="CA228" s="31" t="str">
        <f t="shared" si="152"/>
        <v/>
      </c>
      <c r="CB228" s="31"/>
      <c r="CC228" s="31" t="str">
        <f t="shared" si="149"/>
        <v/>
      </c>
      <c r="CD228" s="31" t="str">
        <f t="shared" si="154"/>
        <v/>
      </c>
      <c r="CE228" s="31" t="str">
        <f t="shared" si="155"/>
        <v/>
      </c>
      <c r="CF228" s="31" t="str">
        <f t="shared" si="156"/>
        <v/>
      </c>
      <c r="CG228" s="31" t="str">
        <f t="shared" si="157"/>
        <v/>
      </c>
      <c r="CH228" s="32">
        <f t="shared" si="158"/>
        <v>0</v>
      </c>
      <c r="CI228" s="32"/>
      <c r="CJ228" s="32"/>
      <c r="CK228" s="32">
        <f t="shared" si="161"/>
        <v>0</v>
      </c>
      <c r="CL228" s="32">
        <f t="shared" si="162"/>
        <v>0</v>
      </c>
      <c r="CM228" s="32">
        <f t="shared" si="162"/>
        <v>0</v>
      </c>
      <c r="CN228" s="32">
        <f t="shared" si="162"/>
        <v>0</v>
      </c>
    </row>
    <row r="229" spans="1:92" ht="16.350000000000001" customHeight="1" x14ac:dyDescent="0.2">
      <c r="A229" s="3342" t="s">
        <v>99</v>
      </c>
      <c r="B229" s="3184" t="s">
        <v>264</v>
      </c>
      <c r="C229" s="3184"/>
      <c r="D229" s="4124">
        <f t="shared" si="147"/>
        <v>31</v>
      </c>
      <c r="E229" s="485">
        <f t="shared" si="150"/>
        <v>18</v>
      </c>
      <c r="F229" s="4138">
        <f t="shared" si="151"/>
        <v>13</v>
      </c>
      <c r="G229" s="4134">
        <v>0</v>
      </c>
      <c r="H229" s="459">
        <v>0</v>
      </c>
      <c r="I229" s="4135">
        <v>1</v>
      </c>
      <c r="J229" s="459">
        <v>0</v>
      </c>
      <c r="K229" s="4135">
        <v>0</v>
      </c>
      <c r="L229" s="459">
        <v>0</v>
      </c>
      <c r="M229" s="4135">
        <v>0</v>
      </c>
      <c r="N229" s="459">
        <v>0</v>
      </c>
      <c r="O229" s="4135">
        <v>0</v>
      </c>
      <c r="P229" s="459">
        <v>0</v>
      </c>
      <c r="Q229" s="4135">
        <v>1</v>
      </c>
      <c r="R229" s="459">
        <v>0</v>
      </c>
      <c r="S229" s="4135">
        <v>2</v>
      </c>
      <c r="T229" s="459">
        <v>0</v>
      </c>
      <c r="U229" s="4135">
        <v>0</v>
      </c>
      <c r="V229" s="4136">
        <v>0</v>
      </c>
      <c r="W229" s="4135">
        <v>1</v>
      </c>
      <c r="X229" s="4136">
        <v>0</v>
      </c>
      <c r="Y229" s="4135">
        <v>3</v>
      </c>
      <c r="Z229" s="4136">
        <v>3</v>
      </c>
      <c r="AA229" s="4135">
        <v>1</v>
      </c>
      <c r="AB229" s="4136">
        <v>2</v>
      </c>
      <c r="AC229" s="4135">
        <v>0</v>
      </c>
      <c r="AD229" s="4136">
        <v>4</v>
      </c>
      <c r="AE229" s="4135">
        <v>1</v>
      </c>
      <c r="AF229" s="4136">
        <v>0</v>
      </c>
      <c r="AG229" s="4135">
        <v>4</v>
      </c>
      <c r="AH229" s="4136">
        <v>1</v>
      </c>
      <c r="AI229" s="4135">
        <v>1</v>
      </c>
      <c r="AJ229" s="4136">
        <v>0</v>
      </c>
      <c r="AK229" s="4135">
        <v>1</v>
      </c>
      <c r="AL229" s="4136">
        <v>3</v>
      </c>
      <c r="AM229" s="4135">
        <v>2</v>
      </c>
      <c r="AN229" s="4136">
        <v>0</v>
      </c>
      <c r="AO229" s="471">
        <v>0</v>
      </c>
      <c r="AP229" s="472">
        <v>0</v>
      </c>
      <c r="AQ229" s="4134"/>
      <c r="AR229" s="473"/>
      <c r="AS229" s="4134">
        <v>3</v>
      </c>
      <c r="AT229" s="469"/>
      <c r="AU229" s="473">
        <v>0</v>
      </c>
      <c r="AV229" s="473">
        <v>0</v>
      </c>
      <c r="AW229" s="468">
        <v>0</v>
      </c>
      <c r="AX229" s="671" t="str">
        <f t="shared" si="148"/>
        <v/>
      </c>
      <c r="BT229" s="3"/>
      <c r="BU229" s="3"/>
      <c r="BV229" s="4"/>
      <c r="BW229" s="4"/>
      <c r="CA229" s="31" t="str">
        <f t="shared" si="152"/>
        <v/>
      </c>
      <c r="CB229" s="31" t="str">
        <f t="shared" si="153"/>
        <v/>
      </c>
      <c r="CC229" s="31" t="str">
        <f t="shared" si="149"/>
        <v/>
      </c>
      <c r="CD229" s="31" t="str">
        <f t="shared" si="154"/>
        <v/>
      </c>
      <c r="CE229" s="31" t="str">
        <f t="shared" si="155"/>
        <v/>
      </c>
      <c r="CF229" s="31" t="str">
        <f t="shared" si="156"/>
        <v/>
      </c>
      <c r="CG229" s="31" t="str">
        <f t="shared" si="157"/>
        <v/>
      </c>
      <c r="CH229" s="32">
        <f t="shared" si="158"/>
        <v>0</v>
      </c>
      <c r="CI229" s="32">
        <f t="shared" si="159"/>
        <v>0</v>
      </c>
      <c r="CJ229" s="32">
        <f t="shared" si="160"/>
        <v>0</v>
      </c>
      <c r="CK229" s="32">
        <f t="shared" si="161"/>
        <v>0</v>
      </c>
      <c r="CL229" s="32">
        <f t="shared" si="162"/>
        <v>0</v>
      </c>
      <c r="CM229" s="32">
        <f t="shared" si="162"/>
        <v>0</v>
      </c>
      <c r="CN229" s="32">
        <f t="shared" si="162"/>
        <v>0</v>
      </c>
    </row>
    <row r="230" spans="1:92" ht="16.350000000000001" customHeight="1" x14ac:dyDescent="0.2">
      <c r="A230" s="2912"/>
      <c r="B230" s="3639" t="s">
        <v>265</v>
      </c>
      <c r="C230" s="3639"/>
      <c r="D230" s="2109">
        <f t="shared" si="147"/>
        <v>66</v>
      </c>
      <c r="E230" s="2110">
        <f t="shared" si="150"/>
        <v>33</v>
      </c>
      <c r="F230" s="2111">
        <f t="shared" si="151"/>
        <v>33</v>
      </c>
      <c r="G230" s="2112">
        <v>0</v>
      </c>
      <c r="H230" s="2113">
        <v>0</v>
      </c>
      <c r="I230" s="2114">
        <v>0</v>
      </c>
      <c r="J230" s="2113">
        <v>0</v>
      </c>
      <c r="K230" s="2114">
        <v>1</v>
      </c>
      <c r="L230" s="2113">
        <v>0</v>
      </c>
      <c r="M230" s="2114">
        <v>0</v>
      </c>
      <c r="N230" s="2113">
        <v>2</v>
      </c>
      <c r="O230" s="2114">
        <v>0</v>
      </c>
      <c r="P230" s="2113">
        <v>0</v>
      </c>
      <c r="Q230" s="2114">
        <v>0</v>
      </c>
      <c r="R230" s="2113">
        <v>0</v>
      </c>
      <c r="S230" s="2114">
        <v>2</v>
      </c>
      <c r="T230" s="2113">
        <v>0</v>
      </c>
      <c r="U230" s="2114">
        <v>0</v>
      </c>
      <c r="V230" s="2115">
        <v>0</v>
      </c>
      <c r="W230" s="2114">
        <v>0</v>
      </c>
      <c r="X230" s="2115">
        <v>1</v>
      </c>
      <c r="Y230" s="2114">
        <v>9</v>
      </c>
      <c r="Z230" s="2115">
        <v>7</v>
      </c>
      <c r="AA230" s="2114">
        <v>1</v>
      </c>
      <c r="AB230" s="2115">
        <v>2</v>
      </c>
      <c r="AC230" s="2114">
        <v>2</v>
      </c>
      <c r="AD230" s="2115">
        <v>6</v>
      </c>
      <c r="AE230" s="2114">
        <v>5</v>
      </c>
      <c r="AF230" s="2115">
        <v>4</v>
      </c>
      <c r="AG230" s="2114">
        <v>5</v>
      </c>
      <c r="AH230" s="2115">
        <v>5</v>
      </c>
      <c r="AI230" s="2114">
        <v>1</v>
      </c>
      <c r="AJ230" s="2115">
        <v>0</v>
      </c>
      <c r="AK230" s="2114">
        <v>5</v>
      </c>
      <c r="AL230" s="2115">
        <v>2</v>
      </c>
      <c r="AM230" s="2114">
        <v>2</v>
      </c>
      <c r="AN230" s="2115">
        <v>4</v>
      </c>
      <c r="AO230" s="2116">
        <v>0</v>
      </c>
      <c r="AP230" s="2117">
        <v>0</v>
      </c>
      <c r="AQ230" s="2097"/>
      <c r="AR230" s="2133"/>
      <c r="AS230" s="467">
        <v>14</v>
      </c>
      <c r="AT230" s="2114"/>
      <c r="AU230" s="2118">
        <v>1</v>
      </c>
      <c r="AV230" s="2118">
        <v>0</v>
      </c>
      <c r="AW230" s="2113">
        <v>0</v>
      </c>
      <c r="AX230" s="671" t="str">
        <f t="shared" si="148"/>
        <v/>
      </c>
      <c r="BT230" s="3"/>
      <c r="BU230" s="3"/>
      <c r="BV230" s="4"/>
      <c r="BW230" s="4"/>
      <c r="CA230" s="31" t="str">
        <f t="shared" si="152"/>
        <v/>
      </c>
      <c r="CB230" s="31"/>
      <c r="CC230" s="31" t="str">
        <f t="shared" si="149"/>
        <v/>
      </c>
      <c r="CD230" s="31" t="str">
        <f t="shared" si="154"/>
        <v/>
      </c>
      <c r="CE230" s="31" t="str">
        <f t="shared" si="155"/>
        <v/>
      </c>
      <c r="CF230" s="31" t="str">
        <f t="shared" si="156"/>
        <v/>
      </c>
      <c r="CG230" s="31" t="str">
        <f t="shared" si="157"/>
        <v/>
      </c>
      <c r="CH230" s="32">
        <f t="shared" si="158"/>
        <v>0</v>
      </c>
      <c r="CI230" s="32"/>
      <c r="CJ230" s="32"/>
      <c r="CK230" s="32">
        <f t="shared" si="161"/>
        <v>0</v>
      </c>
      <c r="CL230" s="32">
        <f t="shared" si="162"/>
        <v>0</v>
      </c>
      <c r="CM230" s="32">
        <f t="shared" si="162"/>
        <v>0</v>
      </c>
      <c r="CN230" s="32">
        <f t="shared" si="162"/>
        <v>0</v>
      </c>
    </row>
    <row r="231" spans="1:92" ht="16.350000000000001" customHeight="1" x14ac:dyDescent="0.2">
      <c r="A231" s="2912"/>
      <c r="B231" s="3639" t="s">
        <v>266</v>
      </c>
      <c r="C231" s="3639"/>
      <c r="D231" s="2109">
        <f t="shared" si="147"/>
        <v>29</v>
      </c>
      <c r="E231" s="2110">
        <f t="shared" si="150"/>
        <v>16</v>
      </c>
      <c r="F231" s="2111">
        <f t="shared" si="151"/>
        <v>13</v>
      </c>
      <c r="G231" s="2112">
        <v>0</v>
      </c>
      <c r="H231" s="2113">
        <v>0</v>
      </c>
      <c r="I231" s="2114">
        <v>1</v>
      </c>
      <c r="J231" s="2113">
        <v>0</v>
      </c>
      <c r="K231" s="2114">
        <v>0</v>
      </c>
      <c r="L231" s="2113">
        <v>0</v>
      </c>
      <c r="M231" s="2114">
        <v>0</v>
      </c>
      <c r="N231" s="2113">
        <v>0</v>
      </c>
      <c r="O231" s="2114">
        <v>0</v>
      </c>
      <c r="P231" s="2113">
        <v>0</v>
      </c>
      <c r="Q231" s="2114">
        <v>1</v>
      </c>
      <c r="R231" s="2113">
        <v>1</v>
      </c>
      <c r="S231" s="2114">
        <v>1</v>
      </c>
      <c r="T231" s="2113">
        <v>0</v>
      </c>
      <c r="U231" s="2114">
        <v>0</v>
      </c>
      <c r="V231" s="2115">
        <v>0</v>
      </c>
      <c r="W231" s="2114">
        <v>1</v>
      </c>
      <c r="X231" s="2115">
        <v>0</v>
      </c>
      <c r="Y231" s="2114">
        <v>3</v>
      </c>
      <c r="Z231" s="2115">
        <v>3</v>
      </c>
      <c r="AA231" s="2114">
        <v>1</v>
      </c>
      <c r="AB231" s="2115">
        <v>2</v>
      </c>
      <c r="AC231" s="2114">
        <v>0</v>
      </c>
      <c r="AD231" s="2115">
        <v>3</v>
      </c>
      <c r="AE231" s="2114">
        <v>1</v>
      </c>
      <c r="AF231" s="2115">
        <v>0</v>
      </c>
      <c r="AG231" s="2114">
        <v>4</v>
      </c>
      <c r="AH231" s="2115">
        <v>2</v>
      </c>
      <c r="AI231" s="2114">
        <v>1</v>
      </c>
      <c r="AJ231" s="2115">
        <v>0</v>
      </c>
      <c r="AK231" s="2114">
        <v>1</v>
      </c>
      <c r="AL231" s="2115">
        <v>2</v>
      </c>
      <c r="AM231" s="2114">
        <v>1</v>
      </c>
      <c r="AN231" s="2115">
        <v>0</v>
      </c>
      <c r="AO231" s="2116">
        <v>0</v>
      </c>
      <c r="AP231" s="2117">
        <v>0</v>
      </c>
      <c r="AQ231" s="2097"/>
      <c r="AR231" s="2133"/>
      <c r="AS231" s="2133"/>
      <c r="AT231" s="2114">
        <v>0</v>
      </c>
      <c r="AU231" s="2118">
        <v>0</v>
      </c>
      <c r="AV231" s="2118">
        <v>0</v>
      </c>
      <c r="AW231" s="2113">
        <v>0</v>
      </c>
      <c r="AX231" s="671" t="str">
        <f t="shared" si="148"/>
        <v/>
      </c>
      <c r="BT231" s="3"/>
      <c r="BU231" s="3"/>
      <c r="BV231" s="4"/>
      <c r="BW231" s="4"/>
      <c r="CA231" s="31" t="str">
        <f t="shared" si="152"/>
        <v/>
      </c>
      <c r="CB231" s="31"/>
      <c r="CC231" s="31" t="str">
        <f t="shared" si="149"/>
        <v/>
      </c>
      <c r="CD231" s="31" t="str">
        <f t="shared" si="154"/>
        <v/>
      </c>
      <c r="CE231" s="31" t="str">
        <f t="shared" si="155"/>
        <v/>
      </c>
      <c r="CF231" s="31" t="str">
        <f t="shared" si="156"/>
        <v/>
      </c>
      <c r="CG231" s="31" t="str">
        <f t="shared" si="157"/>
        <v/>
      </c>
      <c r="CH231" s="32">
        <f t="shared" si="158"/>
        <v>0</v>
      </c>
      <c r="CI231" s="32"/>
      <c r="CJ231" s="32"/>
      <c r="CK231" s="32">
        <f t="shared" si="161"/>
        <v>0</v>
      </c>
      <c r="CL231" s="32">
        <f t="shared" si="162"/>
        <v>0</v>
      </c>
      <c r="CM231" s="32">
        <f t="shared" si="162"/>
        <v>0</v>
      </c>
      <c r="CN231" s="32">
        <f t="shared" si="162"/>
        <v>0</v>
      </c>
    </row>
    <row r="232" spans="1:92" ht="16.350000000000001" customHeight="1" x14ac:dyDescent="0.2">
      <c r="A232" s="2912"/>
      <c r="B232" s="3640" t="s">
        <v>267</v>
      </c>
      <c r="C232" s="3641"/>
      <c r="D232" s="2109">
        <f t="shared" si="147"/>
        <v>40</v>
      </c>
      <c r="E232" s="2110">
        <f t="shared" si="150"/>
        <v>15</v>
      </c>
      <c r="F232" s="2111">
        <f t="shared" si="151"/>
        <v>25</v>
      </c>
      <c r="G232" s="2119">
        <v>0</v>
      </c>
      <c r="H232" s="2120">
        <v>0</v>
      </c>
      <c r="I232" s="2121">
        <v>0</v>
      </c>
      <c r="J232" s="2120">
        <v>0</v>
      </c>
      <c r="K232" s="2121">
        <v>1</v>
      </c>
      <c r="L232" s="2120">
        <v>0</v>
      </c>
      <c r="M232" s="2121">
        <v>0</v>
      </c>
      <c r="N232" s="2120">
        <v>1</v>
      </c>
      <c r="O232" s="2121">
        <v>0</v>
      </c>
      <c r="P232" s="2120">
        <v>0</v>
      </c>
      <c r="Q232" s="2121">
        <v>0</v>
      </c>
      <c r="R232" s="2120">
        <v>0</v>
      </c>
      <c r="S232" s="2121">
        <v>3</v>
      </c>
      <c r="T232" s="2120">
        <v>0</v>
      </c>
      <c r="U232" s="2121">
        <v>0</v>
      </c>
      <c r="V232" s="2122">
        <v>0</v>
      </c>
      <c r="W232" s="2121">
        <v>0</v>
      </c>
      <c r="X232" s="2122">
        <v>0</v>
      </c>
      <c r="Y232" s="2121">
        <v>5</v>
      </c>
      <c r="Z232" s="2122">
        <v>6</v>
      </c>
      <c r="AA232" s="2121">
        <v>0</v>
      </c>
      <c r="AB232" s="2122">
        <v>2</v>
      </c>
      <c r="AC232" s="2121">
        <v>1</v>
      </c>
      <c r="AD232" s="2122">
        <v>6</v>
      </c>
      <c r="AE232" s="2121">
        <v>0</v>
      </c>
      <c r="AF232" s="2122">
        <v>1</v>
      </c>
      <c r="AG232" s="2121">
        <v>3</v>
      </c>
      <c r="AH232" s="2122">
        <v>5</v>
      </c>
      <c r="AI232" s="2121">
        <v>0</v>
      </c>
      <c r="AJ232" s="2122">
        <v>0</v>
      </c>
      <c r="AK232" s="2121">
        <v>1</v>
      </c>
      <c r="AL232" s="2122">
        <v>2</v>
      </c>
      <c r="AM232" s="2121">
        <v>1</v>
      </c>
      <c r="AN232" s="2122">
        <v>2</v>
      </c>
      <c r="AO232" s="2123">
        <v>0</v>
      </c>
      <c r="AP232" s="2124">
        <v>0</v>
      </c>
      <c r="AQ232" s="2097"/>
      <c r="AR232" s="2133"/>
      <c r="AS232" s="2133"/>
      <c r="AT232" s="2121">
        <v>0</v>
      </c>
      <c r="AU232" s="2127">
        <v>0</v>
      </c>
      <c r="AV232" s="2127">
        <v>0</v>
      </c>
      <c r="AW232" s="2120">
        <v>0</v>
      </c>
      <c r="AX232" s="671" t="str">
        <f t="shared" si="148"/>
        <v/>
      </c>
      <c r="BT232" s="3"/>
      <c r="BU232" s="3"/>
      <c r="BV232" s="4"/>
      <c r="BW232" s="4"/>
      <c r="CA232" s="31" t="str">
        <f t="shared" si="152"/>
        <v/>
      </c>
      <c r="CB232" s="31"/>
      <c r="CC232" s="31" t="str">
        <f t="shared" si="149"/>
        <v/>
      </c>
      <c r="CD232" s="31" t="str">
        <f t="shared" si="154"/>
        <v/>
      </c>
      <c r="CE232" s="31" t="str">
        <f t="shared" si="155"/>
        <v/>
      </c>
      <c r="CF232" s="31" t="str">
        <f t="shared" si="156"/>
        <v/>
      </c>
      <c r="CG232" s="31" t="str">
        <f t="shared" si="157"/>
        <v/>
      </c>
      <c r="CH232" s="32">
        <f t="shared" si="158"/>
        <v>0</v>
      </c>
      <c r="CI232" s="32"/>
      <c r="CJ232" s="32"/>
      <c r="CK232" s="32">
        <f t="shared" si="161"/>
        <v>0</v>
      </c>
      <c r="CL232" s="32">
        <f t="shared" si="162"/>
        <v>0</v>
      </c>
      <c r="CM232" s="32">
        <f t="shared" si="162"/>
        <v>0</v>
      </c>
      <c r="CN232" s="32">
        <f t="shared" si="162"/>
        <v>0</v>
      </c>
    </row>
    <row r="233" spans="1:92" ht="16.350000000000001" customHeight="1" x14ac:dyDescent="0.2">
      <c r="A233" s="2912"/>
      <c r="B233" s="3640" t="s">
        <v>268</v>
      </c>
      <c r="C233" s="3641"/>
      <c r="D233" s="2109">
        <f t="shared" si="147"/>
        <v>1</v>
      </c>
      <c r="E233" s="2110">
        <f t="shared" si="150"/>
        <v>1</v>
      </c>
      <c r="F233" s="2111">
        <f t="shared" si="151"/>
        <v>0</v>
      </c>
      <c r="G233" s="2119">
        <v>0</v>
      </c>
      <c r="H233" s="2120">
        <v>0</v>
      </c>
      <c r="I233" s="2121">
        <v>0</v>
      </c>
      <c r="J233" s="2120">
        <v>0</v>
      </c>
      <c r="K233" s="2121">
        <v>0</v>
      </c>
      <c r="L233" s="2120">
        <v>0</v>
      </c>
      <c r="M233" s="2121">
        <v>0</v>
      </c>
      <c r="N233" s="2120">
        <v>0</v>
      </c>
      <c r="O233" s="2121">
        <v>0</v>
      </c>
      <c r="P233" s="2120">
        <v>0</v>
      </c>
      <c r="Q233" s="2121">
        <v>0</v>
      </c>
      <c r="R233" s="2120">
        <v>0</v>
      </c>
      <c r="S233" s="2121">
        <v>0</v>
      </c>
      <c r="T233" s="2120">
        <v>0</v>
      </c>
      <c r="U233" s="2121">
        <v>0</v>
      </c>
      <c r="V233" s="2122">
        <v>0</v>
      </c>
      <c r="W233" s="2121">
        <v>0</v>
      </c>
      <c r="X233" s="2122">
        <v>0</v>
      </c>
      <c r="Y233" s="2121">
        <v>0</v>
      </c>
      <c r="Z233" s="2122">
        <v>0</v>
      </c>
      <c r="AA233" s="2121">
        <v>0</v>
      </c>
      <c r="AB233" s="2122">
        <v>0</v>
      </c>
      <c r="AC233" s="2121">
        <v>0</v>
      </c>
      <c r="AD233" s="2122">
        <v>0</v>
      </c>
      <c r="AE233" s="2121">
        <v>0</v>
      </c>
      <c r="AF233" s="2122">
        <v>0</v>
      </c>
      <c r="AG233" s="2121">
        <v>0</v>
      </c>
      <c r="AH233" s="2122">
        <v>0</v>
      </c>
      <c r="AI233" s="2121">
        <v>0</v>
      </c>
      <c r="AJ233" s="2122">
        <v>0</v>
      </c>
      <c r="AK233" s="2121">
        <v>0</v>
      </c>
      <c r="AL233" s="2122">
        <v>0</v>
      </c>
      <c r="AM233" s="2121">
        <v>1</v>
      </c>
      <c r="AN233" s="2122">
        <v>0</v>
      </c>
      <c r="AO233" s="2123">
        <v>0</v>
      </c>
      <c r="AP233" s="2124">
        <v>0</v>
      </c>
      <c r="AQ233" s="2125"/>
      <c r="AR233" s="2126"/>
      <c r="AS233" s="2126"/>
      <c r="AT233" s="2121">
        <v>0</v>
      </c>
      <c r="AU233" s="2127">
        <v>0</v>
      </c>
      <c r="AV233" s="2127">
        <v>0</v>
      </c>
      <c r="AW233" s="2120">
        <v>0</v>
      </c>
      <c r="AX233" s="671" t="str">
        <f t="shared" si="148"/>
        <v/>
      </c>
      <c r="BT233" s="3"/>
      <c r="BU233" s="3"/>
      <c r="BV233" s="4"/>
      <c r="BW233" s="4"/>
      <c r="CA233" s="31" t="str">
        <f t="shared" si="152"/>
        <v/>
      </c>
      <c r="CB233" s="31"/>
      <c r="CC233" s="31" t="str">
        <f t="shared" si="149"/>
        <v/>
      </c>
      <c r="CD233" s="31" t="str">
        <f t="shared" si="154"/>
        <v/>
      </c>
      <c r="CE233" s="31" t="str">
        <f t="shared" si="155"/>
        <v/>
      </c>
      <c r="CF233" s="31" t="str">
        <f t="shared" si="156"/>
        <v/>
      </c>
      <c r="CG233" s="31" t="str">
        <f t="shared" si="157"/>
        <v/>
      </c>
      <c r="CH233" s="32">
        <f t="shared" si="158"/>
        <v>0</v>
      </c>
      <c r="CI233" s="32"/>
      <c r="CJ233" s="32"/>
      <c r="CK233" s="32">
        <f t="shared" si="161"/>
        <v>0</v>
      </c>
      <c r="CL233" s="32">
        <f t="shared" si="162"/>
        <v>0</v>
      </c>
      <c r="CM233" s="32">
        <f t="shared" si="162"/>
        <v>0</v>
      </c>
      <c r="CN233" s="32">
        <f t="shared" si="162"/>
        <v>0</v>
      </c>
    </row>
    <row r="234" spans="1:92" ht="16.350000000000001" customHeight="1" x14ac:dyDescent="0.2">
      <c r="A234" s="3975"/>
      <c r="B234" s="3642" t="s">
        <v>269</v>
      </c>
      <c r="C234" s="3642"/>
      <c r="D234" s="2128">
        <f t="shared" si="147"/>
        <v>0</v>
      </c>
      <c r="E234" s="2129">
        <f t="shared" si="150"/>
        <v>0</v>
      </c>
      <c r="F234" s="2130">
        <f t="shared" si="151"/>
        <v>0</v>
      </c>
      <c r="G234" s="2102"/>
      <c r="H234" s="2103"/>
      <c r="I234" s="2104"/>
      <c r="J234" s="2103"/>
      <c r="K234" s="2104"/>
      <c r="L234" s="2103"/>
      <c r="M234" s="2104"/>
      <c r="N234" s="2103"/>
      <c r="O234" s="2104"/>
      <c r="P234" s="2103"/>
      <c r="Q234" s="2104"/>
      <c r="R234" s="2103"/>
      <c r="S234" s="2104"/>
      <c r="T234" s="2103"/>
      <c r="U234" s="2104"/>
      <c r="V234" s="2105"/>
      <c r="W234" s="2104"/>
      <c r="X234" s="2105"/>
      <c r="Y234" s="2104"/>
      <c r="Z234" s="2105"/>
      <c r="AA234" s="2104"/>
      <c r="AB234" s="2105"/>
      <c r="AC234" s="2104"/>
      <c r="AD234" s="2105"/>
      <c r="AE234" s="2104"/>
      <c r="AF234" s="2105"/>
      <c r="AG234" s="2104"/>
      <c r="AH234" s="2105"/>
      <c r="AI234" s="2104"/>
      <c r="AJ234" s="2105"/>
      <c r="AK234" s="2104"/>
      <c r="AL234" s="2105"/>
      <c r="AM234" s="2104"/>
      <c r="AN234" s="2105"/>
      <c r="AO234" s="2106"/>
      <c r="AP234" s="2107"/>
      <c r="AQ234" s="2131"/>
      <c r="AR234" s="2132"/>
      <c r="AS234" s="2132"/>
      <c r="AT234" s="2104"/>
      <c r="AU234" s="2108"/>
      <c r="AV234" s="2108"/>
      <c r="AW234" s="2103"/>
      <c r="AX234" s="671" t="str">
        <f t="shared" si="148"/>
        <v/>
      </c>
      <c r="BT234" s="3"/>
      <c r="BU234" s="3"/>
      <c r="BV234" s="4"/>
      <c r="BW234" s="4"/>
      <c r="CA234" s="31" t="str">
        <f t="shared" si="152"/>
        <v/>
      </c>
      <c r="CB234" s="31"/>
      <c r="CC234" s="31" t="str">
        <f t="shared" si="149"/>
        <v/>
      </c>
      <c r="CD234" s="31" t="str">
        <f t="shared" si="154"/>
        <v/>
      </c>
      <c r="CE234" s="31" t="str">
        <f t="shared" si="155"/>
        <v/>
      </c>
      <c r="CF234" s="31" t="str">
        <f t="shared" si="156"/>
        <v/>
      </c>
      <c r="CG234" s="31" t="str">
        <f t="shared" si="157"/>
        <v/>
      </c>
      <c r="CH234" s="32">
        <f t="shared" si="158"/>
        <v>0</v>
      </c>
      <c r="CI234" s="32"/>
      <c r="CJ234" s="32"/>
      <c r="CK234" s="32">
        <f t="shared" si="161"/>
        <v>0</v>
      </c>
      <c r="CL234" s="32">
        <f t="shared" si="162"/>
        <v>0</v>
      </c>
      <c r="CM234" s="32">
        <f t="shared" si="162"/>
        <v>0</v>
      </c>
      <c r="CN234" s="32">
        <f t="shared" si="162"/>
        <v>0</v>
      </c>
    </row>
    <row r="235" spans="1:92" ht="16.350000000000001" customHeight="1" x14ac:dyDescent="0.2">
      <c r="A235" s="3342" t="s">
        <v>93</v>
      </c>
      <c r="B235" s="3184" t="s">
        <v>264</v>
      </c>
      <c r="C235" s="3184"/>
      <c r="D235" s="4124">
        <f t="shared" si="147"/>
        <v>29</v>
      </c>
      <c r="E235" s="485">
        <f t="shared" si="150"/>
        <v>10</v>
      </c>
      <c r="F235" s="4138">
        <f t="shared" si="151"/>
        <v>19</v>
      </c>
      <c r="G235" s="4134">
        <v>0</v>
      </c>
      <c r="H235" s="459">
        <v>0</v>
      </c>
      <c r="I235" s="4135">
        <v>0</v>
      </c>
      <c r="J235" s="459">
        <v>0</v>
      </c>
      <c r="K235" s="4135">
        <v>0</v>
      </c>
      <c r="L235" s="459">
        <v>0</v>
      </c>
      <c r="M235" s="4135">
        <v>0</v>
      </c>
      <c r="N235" s="459">
        <v>0</v>
      </c>
      <c r="O235" s="4135">
        <v>0</v>
      </c>
      <c r="P235" s="459">
        <v>0</v>
      </c>
      <c r="Q235" s="4135">
        <v>0</v>
      </c>
      <c r="R235" s="459">
        <v>0</v>
      </c>
      <c r="S235" s="4135">
        <v>0</v>
      </c>
      <c r="T235" s="459">
        <v>0</v>
      </c>
      <c r="U235" s="4135">
        <v>0</v>
      </c>
      <c r="V235" s="4136">
        <v>0</v>
      </c>
      <c r="W235" s="4135">
        <v>0</v>
      </c>
      <c r="X235" s="4136">
        <v>1</v>
      </c>
      <c r="Y235" s="4135">
        <v>6</v>
      </c>
      <c r="Z235" s="4136">
        <v>4</v>
      </c>
      <c r="AA235" s="4135">
        <v>0</v>
      </c>
      <c r="AB235" s="4136">
        <v>3</v>
      </c>
      <c r="AC235" s="4135">
        <v>0</v>
      </c>
      <c r="AD235" s="4136">
        <v>1</v>
      </c>
      <c r="AE235" s="4135">
        <v>0</v>
      </c>
      <c r="AF235" s="4136">
        <v>2</v>
      </c>
      <c r="AG235" s="4135">
        <v>0</v>
      </c>
      <c r="AH235" s="4136">
        <v>3</v>
      </c>
      <c r="AI235" s="4135">
        <v>2</v>
      </c>
      <c r="AJ235" s="4136">
        <v>2</v>
      </c>
      <c r="AK235" s="4135">
        <v>1</v>
      </c>
      <c r="AL235" s="4136">
        <v>2</v>
      </c>
      <c r="AM235" s="4135">
        <v>1</v>
      </c>
      <c r="AN235" s="4136">
        <v>1</v>
      </c>
      <c r="AO235" s="471">
        <v>0</v>
      </c>
      <c r="AP235" s="472">
        <v>0</v>
      </c>
      <c r="AQ235" s="4134">
        <v>16</v>
      </c>
      <c r="AR235" s="473">
        <v>1</v>
      </c>
      <c r="AS235" s="4134">
        <v>26</v>
      </c>
      <c r="AT235" s="469">
        <v>0</v>
      </c>
      <c r="AU235" s="473">
        <v>0</v>
      </c>
      <c r="AV235" s="473">
        <v>0</v>
      </c>
      <c r="AW235" s="468">
        <v>0</v>
      </c>
      <c r="AX235" s="671" t="str">
        <f t="shared" si="148"/>
        <v/>
      </c>
      <c r="BT235" s="3"/>
      <c r="BU235" s="3"/>
      <c r="BV235" s="4"/>
      <c r="BW235" s="4"/>
      <c r="CA235" s="31" t="str">
        <f t="shared" si="152"/>
        <v/>
      </c>
      <c r="CB235" s="31" t="str">
        <f t="shared" si="153"/>
        <v/>
      </c>
      <c r="CC235" s="31" t="str">
        <f t="shared" si="149"/>
        <v/>
      </c>
      <c r="CD235" s="31" t="str">
        <f t="shared" si="154"/>
        <v/>
      </c>
      <c r="CE235" s="31" t="str">
        <f t="shared" si="155"/>
        <v/>
      </c>
      <c r="CF235" s="31" t="str">
        <f t="shared" si="156"/>
        <v/>
      </c>
      <c r="CG235" s="31" t="str">
        <f t="shared" si="157"/>
        <v/>
      </c>
      <c r="CH235" s="32">
        <f t="shared" si="158"/>
        <v>0</v>
      </c>
      <c r="CI235" s="32">
        <f t="shared" si="159"/>
        <v>0</v>
      </c>
      <c r="CJ235" s="32">
        <f t="shared" si="160"/>
        <v>0</v>
      </c>
      <c r="CK235" s="32">
        <f t="shared" si="161"/>
        <v>0</v>
      </c>
      <c r="CL235" s="32">
        <f t="shared" si="162"/>
        <v>0</v>
      </c>
      <c r="CM235" s="32">
        <f t="shared" si="162"/>
        <v>0</v>
      </c>
      <c r="CN235" s="32">
        <f t="shared" si="162"/>
        <v>0</v>
      </c>
    </row>
    <row r="236" spans="1:92" ht="16.350000000000001" customHeight="1" x14ac:dyDescent="0.2">
      <c r="A236" s="2912"/>
      <c r="B236" s="3639" t="s">
        <v>265</v>
      </c>
      <c r="C236" s="3639"/>
      <c r="D236" s="2109">
        <f t="shared" si="147"/>
        <v>58</v>
      </c>
      <c r="E236" s="2110">
        <f t="shared" si="150"/>
        <v>20</v>
      </c>
      <c r="F236" s="2111">
        <f t="shared" si="151"/>
        <v>38</v>
      </c>
      <c r="G236" s="2112">
        <v>0</v>
      </c>
      <c r="H236" s="2113">
        <v>0</v>
      </c>
      <c r="I236" s="2114">
        <v>0</v>
      </c>
      <c r="J236" s="2113">
        <v>0</v>
      </c>
      <c r="K236" s="2114">
        <v>0</v>
      </c>
      <c r="L236" s="2113">
        <v>0</v>
      </c>
      <c r="M236" s="2114">
        <v>0</v>
      </c>
      <c r="N236" s="2113">
        <v>0</v>
      </c>
      <c r="O236" s="2114">
        <v>0</v>
      </c>
      <c r="P236" s="2113">
        <v>0</v>
      </c>
      <c r="Q236" s="2114">
        <v>0</v>
      </c>
      <c r="R236" s="2113">
        <v>0</v>
      </c>
      <c r="S236" s="2114">
        <v>0</v>
      </c>
      <c r="T236" s="2113">
        <v>0</v>
      </c>
      <c r="U236" s="2114">
        <v>0</v>
      </c>
      <c r="V236" s="2115">
        <v>0</v>
      </c>
      <c r="W236" s="2114">
        <v>1</v>
      </c>
      <c r="X236" s="2115">
        <v>0</v>
      </c>
      <c r="Y236" s="2114">
        <v>8</v>
      </c>
      <c r="Z236" s="2115">
        <v>7</v>
      </c>
      <c r="AA236" s="2114">
        <v>1</v>
      </c>
      <c r="AB236" s="2115">
        <v>2</v>
      </c>
      <c r="AC236" s="2114">
        <v>1</v>
      </c>
      <c r="AD236" s="2115">
        <v>6</v>
      </c>
      <c r="AE236" s="2114">
        <v>0</v>
      </c>
      <c r="AF236" s="2115">
        <v>3</v>
      </c>
      <c r="AG236" s="2114">
        <v>6</v>
      </c>
      <c r="AH236" s="2115">
        <v>13</v>
      </c>
      <c r="AI236" s="2114">
        <v>2</v>
      </c>
      <c r="AJ236" s="2115">
        <v>2</v>
      </c>
      <c r="AK236" s="2114">
        <v>0</v>
      </c>
      <c r="AL236" s="2115">
        <v>5</v>
      </c>
      <c r="AM236" s="2114">
        <v>1</v>
      </c>
      <c r="AN236" s="2115">
        <v>0</v>
      </c>
      <c r="AO236" s="2116">
        <v>0</v>
      </c>
      <c r="AP236" s="2117">
        <v>0</v>
      </c>
      <c r="AQ236" s="2097"/>
      <c r="AR236" s="2133"/>
      <c r="AS236" s="467">
        <v>17</v>
      </c>
      <c r="AT236" s="2114">
        <v>0</v>
      </c>
      <c r="AU236" s="2118">
        <v>0</v>
      </c>
      <c r="AV236" s="2118">
        <v>0</v>
      </c>
      <c r="AW236" s="2113">
        <v>0</v>
      </c>
      <c r="AX236" s="671" t="str">
        <f t="shared" si="148"/>
        <v/>
      </c>
      <c r="BT236" s="3"/>
      <c r="BU236" s="3"/>
      <c r="BV236" s="4"/>
      <c r="BW236" s="4"/>
      <c r="CA236" s="31" t="str">
        <f t="shared" si="152"/>
        <v/>
      </c>
      <c r="CB236" s="31"/>
      <c r="CC236" s="31" t="str">
        <f t="shared" si="149"/>
        <v/>
      </c>
      <c r="CD236" s="31" t="str">
        <f t="shared" si="154"/>
        <v/>
      </c>
      <c r="CE236" s="31" t="str">
        <f t="shared" si="155"/>
        <v/>
      </c>
      <c r="CF236" s="31" t="str">
        <f t="shared" si="156"/>
        <v/>
      </c>
      <c r="CG236" s="31" t="str">
        <f t="shared" si="157"/>
        <v/>
      </c>
      <c r="CH236" s="32">
        <f t="shared" si="158"/>
        <v>0</v>
      </c>
      <c r="CI236" s="32"/>
      <c r="CJ236" s="32"/>
      <c r="CK236" s="32">
        <f t="shared" si="161"/>
        <v>0</v>
      </c>
      <c r="CL236" s="32">
        <f t="shared" si="162"/>
        <v>0</v>
      </c>
      <c r="CM236" s="32">
        <f t="shared" si="162"/>
        <v>0</v>
      </c>
      <c r="CN236" s="32">
        <f t="shared" si="162"/>
        <v>0</v>
      </c>
    </row>
    <row r="237" spans="1:92" ht="16.350000000000001" customHeight="1" x14ac:dyDescent="0.2">
      <c r="A237" s="2912"/>
      <c r="B237" s="3640" t="s">
        <v>266</v>
      </c>
      <c r="C237" s="3641"/>
      <c r="D237" s="2109">
        <f t="shared" si="147"/>
        <v>20</v>
      </c>
      <c r="E237" s="2110">
        <f t="shared" si="150"/>
        <v>7</v>
      </c>
      <c r="F237" s="2111">
        <f t="shared" si="151"/>
        <v>13</v>
      </c>
      <c r="G237" s="2112">
        <v>0</v>
      </c>
      <c r="H237" s="2113">
        <v>0</v>
      </c>
      <c r="I237" s="2114">
        <v>0</v>
      </c>
      <c r="J237" s="2113">
        <v>0</v>
      </c>
      <c r="K237" s="2114">
        <v>0</v>
      </c>
      <c r="L237" s="2113">
        <v>0</v>
      </c>
      <c r="M237" s="2114">
        <v>0</v>
      </c>
      <c r="N237" s="2113">
        <v>0</v>
      </c>
      <c r="O237" s="2114">
        <v>0</v>
      </c>
      <c r="P237" s="2113">
        <v>0</v>
      </c>
      <c r="Q237" s="2114">
        <v>0</v>
      </c>
      <c r="R237" s="2113">
        <v>0</v>
      </c>
      <c r="S237" s="2114">
        <v>0</v>
      </c>
      <c r="T237" s="2113">
        <v>0</v>
      </c>
      <c r="U237" s="2114">
        <v>0</v>
      </c>
      <c r="V237" s="2115">
        <v>0</v>
      </c>
      <c r="W237" s="2114">
        <v>1</v>
      </c>
      <c r="X237" s="2115">
        <v>0</v>
      </c>
      <c r="Y237" s="2114">
        <v>4</v>
      </c>
      <c r="Z237" s="2115">
        <v>2</v>
      </c>
      <c r="AA237" s="2114">
        <v>0</v>
      </c>
      <c r="AB237" s="2115">
        <v>2</v>
      </c>
      <c r="AC237" s="2114">
        <v>0</v>
      </c>
      <c r="AD237" s="2115">
        <v>1</v>
      </c>
      <c r="AE237" s="2114">
        <v>0</v>
      </c>
      <c r="AF237" s="2115">
        <v>1</v>
      </c>
      <c r="AG237" s="2114">
        <v>0</v>
      </c>
      <c r="AH237" s="2115">
        <v>2</v>
      </c>
      <c r="AI237" s="2114">
        <v>1</v>
      </c>
      <c r="AJ237" s="2115">
        <v>2</v>
      </c>
      <c r="AK237" s="2114">
        <v>0</v>
      </c>
      <c r="AL237" s="2115">
        <v>3</v>
      </c>
      <c r="AM237" s="2114">
        <v>1</v>
      </c>
      <c r="AN237" s="2115">
        <v>0</v>
      </c>
      <c r="AO237" s="2116">
        <v>0</v>
      </c>
      <c r="AP237" s="2117">
        <v>0</v>
      </c>
      <c r="AQ237" s="2097"/>
      <c r="AR237" s="2133"/>
      <c r="AS237" s="2133"/>
      <c r="AT237" s="2114">
        <v>0</v>
      </c>
      <c r="AU237" s="2118">
        <v>0</v>
      </c>
      <c r="AV237" s="2118">
        <v>0</v>
      </c>
      <c r="AW237" s="2113">
        <v>0</v>
      </c>
      <c r="AX237" s="671" t="str">
        <f t="shared" si="148"/>
        <v/>
      </c>
      <c r="BT237" s="3"/>
      <c r="BU237" s="3"/>
      <c r="BV237" s="4"/>
      <c r="BW237" s="4"/>
      <c r="CA237" s="31" t="str">
        <f t="shared" si="152"/>
        <v/>
      </c>
      <c r="CB237" s="31"/>
      <c r="CC237" s="31" t="str">
        <f t="shared" si="149"/>
        <v/>
      </c>
      <c r="CD237" s="31" t="str">
        <f t="shared" si="154"/>
        <v/>
      </c>
      <c r="CE237" s="31" t="str">
        <f t="shared" si="155"/>
        <v/>
      </c>
      <c r="CF237" s="31" t="str">
        <f t="shared" si="156"/>
        <v/>
      </c>
      <c r="CG237" s="31" t="str">
        <f t="shared" si="157"/>
        <v/>
      </c>
      <c r="CH237" s="32">
        <f t="shared" si="158"/>
        <v>0</v>
      </c>
      <c r="CI237" s="32"/>
      <c r="CJ237" s="32"/>
      <c r="CK237" s="32">
        <f t="shared" si="161"/>
        <v>0</v>
      </c>
      <c r="CL237" s="32">
        <f t="shared" si="162"/>
        <v>0</v>
      </c>
      <c r="CM237" s="32">
        <f t="shared" si="162"/>
        <v>0</v>
      </c>
      <c r="CN237" s="32">
        <f t="shared" si="162"/>
        <v>0</v>
      </c>
    </row>
    <row r="238" spans="1:92" ht="16.350000000000001" customHeight="1" x14ac:dyDescent="0.2">
      <c r="A238" s="2912"/>
      <c r="B238" s="3639" t="s">
        <v>267</v>
      </c>
      <c r="C238" s="3639"/>
      <c r="D238" s="2109">
        <f t="shared" si="147"/>
        <v>25</v>
      </c>
      <c r="E238" s="2110">
        <f t="shared" si="150"/>
        <v>8</v>
      </c>
      <c r="F238" s="2111">
        <f t="shared" si="151"/>
        <v>17</v>
      </c>
      <c r="G238" s="2119">
        <v>0</v>
      </c>
      <c r="H238" s="2120">
        <v>0</v>
      </c>
      <c r="I238" s="2121">
        <v>0</v>
      </c>
      <c r="J238" s="2120">
        <v>0</v>
      </c>
      <c r="K238" s="2121">
        <v>0</v>
      </c>
      <c r="L238" s="2120">
        <v>0</v>
      </c>
      <c r="M238" s="2121">
        <v>0</v>
      </c>
      <c r="N238" s="2120">
        <v>0</v>
      </c>
      <c r="O238" s="2121">
        <v>0</v>
      </c>
      <c r="P238" s="2120">
        <v>0</v>
      </c>
      <c r="Q238" s="2121">
        <v>0</v>
      </c>
      <c r="R238" s="2120">
        <v>0</v>
      </c>
      <c r="S238" s="2121">
        <v>0</v>
      </c>
      <c r="T238" s="2120">
        <v>0</v>
      </c>
      <c r="U238" s="2121">
        <v>0</v>
      </c>
      <c r="V238" s="2122">
        <v>0</v>
      </c>
      <c r="W238" s="2121">
        <v>0</v>
      </c>
      <c r="X238" s="2122">
        <v>0</v>
      </c>
      <c r="Y238" s="2121">
        <v>2</v>
      </c>
      <c r="Z238" s="2122">
        <v>2</v>
      </c>
      <c r="AA238" s="2121">
        <v>0</v>
      </c>
      <c r="AB238" s="2122">
        <v>1</v>
      </c>
      <c r="AC238" s="2121">
        <v>1</v>
      </c>
      <c r="AD238" s="2122">
        <v>4</v>
      </c>
      <c r="AE238" s="2121">
        <v>0</v>
      </c>
      <c r="AF238" s="2122">
        <v>2</v>
      </c>
      <c r="AG238" s="2121">
        <v>4</v>
      </c>
      <c r="AH238" s="2122">
        <v>5</v>
      </c>
      <c r="AI238" s="2121">
        <v>0</v>
      </c>
      <c r="AJ238" s="2122">
        <v>1</v>
      </c>
      <c r="AK238" s="2121">
        <v>0</v>
      </c>
      <c r="AL238" s="2122">
        <v>2</v>
      </c>
      <c r="AM238" s="2121">
        <v>1</v>
      </c>
      <c r="AN238" s="2122">
        <v>0</v>
      </c>
      <c r="AO238" s="2123">
        <v>0</v>
      </c>
      <c r="AP238" s="2124">
        <v>0</v>
      </c>
      <c r="AQ238" s="2097"/>
      <c r="AR238" s="2133"/>
      <c r="AS238" s="2133"/>
      <c r="AT238" s="2121">
        <v>0</v>
      </c>
      <c r="AU238" s="2127">
        <v>0</v>
      </c>
      <c r="AV238" s="2127">
        <v>0</v>
      </c>
      <c r="AW238" s="2120">
        <v>0</v>
      </c>
      <c r="AX238" s="671" t="str">
        <f t="shared" si="148"/>
        <v/>
      </c>
      <c r="BT238" s="3"/>
      <c r="BU238" s="3"/>
      <c r="BV238" s="4"/>
      <c r="BW238" s="4"/>
      <c r="CA238" s="31" t="str">
        <f t="shared" si="152"/>
        <v/>
      </c>
      <c r="CB238" s="31"/>
      <c r="CC238" s="31" t="str">
        <f t="shared" si="149"/>
        <v/>
      </c>
      <c r="CD238" s="31" t="str">
        <f t="shared" si="154"/>
        <v/>
      </c>
      <c r="CE238" s="31" t="str">
        <f t="shared" si="155"/>
        <v/>
      </c>
      <c r="CF238" s="31" t="str">
        <f t="shared" si="156"/>
        <v/>
      </c>
      <c r="CG238" s="31" t="str">
        <f t="shared" si="157"/>
        <v/>
      </c>
      <c r="CH238" s="32">
        <f t="shared" si="158"/>
        <v>0</v>
      </c>
      <c r="CI238" s="32"/>
      <c r="CJ238" s="32"/>
      <c r="CK238" s="32">
        <f t="shared" si="161"/>
        <v>0</v>
      </c>
      <c r="CL238" s="32">
        <f t="shared" si="162"/>
        <v>0</v>
      </c>
      <c r="CM238" s="32">
        <f t="shared" si="162"/>
        <v>0</v>
      </c>
      <c r="CN238" s="32">
        <f t="shared" si="162"/>
        <v>0</v>
      </c>
    </row>
    <row r="239" spans="1:92" ht="16.350000000000001" customHeight="1" x14ac:dyDescent="0.2">
      <c r="A239" s="2912"/>
      <c r="B239" s="3640" t="s">
        <v>268</v>
      </c>
      <c r="C239" s="3641"/>
      <c r="D239" s="2109">
        <f t="shared" si="147"/>
        <v>5</v>
      </c>
      <c r="E239" s="2110">
        <f t="shared" si="150"/>
        <v>1</v>
      </c>
      <c r="F239" s="2111">
        <f t="shared" si="151"/>
        <v>4</v>
      </c>
      <c r="G239" s="2119">
        <v>0</v>
      </c>
      <c r="H239" s="2120">
        <v>0</v>
      </c>
      <c r="I239" s="2121">
        <v>0</v>
      </c>
      <c r="J239" s="2120">
        <v>0</v>
      </c>
      <c r="K239" s="2121">
        <v>0</v>
      </c>
      <c r="L239" s="2120">
        <v>0</v>
      </c>
      <c r="M239" s="2121">
        <v>0</v>
      </c>
      <c r="N239" s="2120">
        <v>0</v>
      </c>
      <c r="O239" s="2121">
        <v>0</v>
      </c>
      <c r="P239" s="2120">
        <v>0</v>
      </c>
      <c r="Q239" s="2121">
        <v>0</v>
      </c>
      <c r="R239" s="2120">
        <v>0</v>
      </c>
      <c r="S239" s="2121">
        <v>0</v>
      </c>
      <c r="T239" s="2120">
        <v>0</v>
      </c>
      <c r="U239" s="2121">
        <v>0</v>
      </c>
      <c r="V239" s="2122">
        <v>0</v>
      </c>
      <c r="W239" s="2121">
        <v>0</v>
      </c>
      <c r="X239" s="2122">
        <v>0</v>
      </c>
      <c r="Y239" s="2121">
        <v>0</v>
      </c>
      <c r="Z239" s="2122">
        <v>0</v>
      </c>
      <c r="AA239" s="2121">
        <v>0</v>
      </c>
      <c r="AB239" s="2122">
        <v>1</v>
      </c>
      <c r="AC239" s="2121">
        <v>0</v>
      </c>
      <c r="AD239" s="2122">
        <v>0</v>
      </c>
      <c r="AE239" s="2121">
        <v>0</v>
      </c>
      <c r="AF239" s="2122">
        <v>1</v>
      </c>
      <c r="AG239" s="2121">
        <v>0</v>
      </c>
      <c r="AH239" s="2122">
        <v>1</v>
      </c>
      <c r="AI239" s="2121">
        <v>1</v>
      </c>
      <c r="AJ239" s="2122">
        <v>1</v>
      </c>
      <c r="AK239" s="2121">
        <v>0</v>
      </c>
      <c r="AL239" s="2122">
        <v>0</v>
      </c>
      <c r="AM239" s="2121">
        <v>0</v>
      </c>
      <c r="AN239" s="2122">
        <v>0</v>
      </c>
      <c r="AO239" s="2123">
        <v>0</v>
      </c>
      <c r="AP239" s="2124">
        <v>0</v>
      </c>
      <c r="AQ239" s="2125"/>
      <c r="AR239" s="2126"/>
      <c r="AS239" s="2126"/>
      <c r="AT239" s="2121">
        <v>0</v>
      </c>
      <c r="AU239" s="2127">
        <v>0</v>
      </c>
      <c r="AV239" s="2127">
        <v>0</v>
      </c>
      <c r="AW239" s="2120">
        <v>0</v>
      </c>
      <c r="AX239" s="671" t="str">
        <f t="shared" si="148"/>
        <v/>
      </c>
      <c r="BT239" s="3"/>
      <c r="BU239" s="3"/>
      <c r="BV239" s="4"/>
      <c r="BW239" s="4"/>
      <c r="CA239" s="31" t="str">
        <f t="shared" si="152"/>
        <v/>
      </c>
      <c r="CB239" s="31"/>
      <c r="CC239" s="31" t="str">
        <f t="shared" si="149"/>
        <v/>
      </c>
      <c r="CD239" s="31" t="str">
        <f t="shared" si="154"/>
        <v/>
      </c>
      <c r="CE239" s="31" t="str">
        <f t="shared" si="155"/>
        <v/>
      </c>
      <c r="CF239" s="31" t="str">
        <f t="shared" si="156"/>
        <v/>
      </c>
      <c r="CG239" s="31" t="str">
        <f t="shared" si="157"/>
        <v/>
      </c>
      <c r="CH239" s="32">
        <f t="shared" si="158"/>
        <v>0</v>
      </c>
      <c r="CI239" s="32"/>
      <c r="CJ239" s="32"/>
      <c r="CK239" s="32">
        <f t="shared" si="161"/>
        <v>0</v>
      </c>
      <c r="CL239" s="32">
        <f t="shared" si="162"/>
        <v>0</v>
      </c>
      <c r="CM239" s="32">
        <f t="shared" si="162"/>
        <v>0</v>
      </c>
      <c r="CN239" s="32">
        <f t="shared" si="162"/>
        <v>0</v>
      </c>
    </row>
    <row r="240" spans="1:92" ht="16.350000000000001" customHeight="1" x14ac:dyDescent="0.2">
      <c r="A240" s="3975"/>
      <c r="B240" s="4139" t="s">
        <v>269</v>
      </c>
      <c r="C240" s="4139"/>
      <c r="D240" s="2128">
        <f t="shared" si="147"/>
        <v>4</v>
      </c>
      <c r="E240" s="2129">
        <f t="shared" si="150"/>
        <v>2</v>
      </c>
      <c r="F240" s="2130">
        <f t="shared" si="151"/>
        <v>2</v>
      </c>
      <c r="G240" s="2102">
        <v>0</v>
      </c>
      <c r="H240" s="2103">
        <v>0</v>
      </c>
      <c r="I240" s="2104">
        <v>0</v>
      </c>
      <c r="J240" s="2103">
        <v>0</v>
      </c>
      <c r="K240" s="2104">
        <v>0</v>
      </c>
      <c r="L240" s="2103">
        <v>0</v>
      </c>
      <c r="M240" s="2104">
        <v>0</v>
      </c>
      <c r="N240" s="2103">
        <v>0</v>
      </c>
      <c r="O240" s="2104">
        <v>0</v>
      </c>
      <c r="P240" s="2103">
        <v>0</v>
      </c>
      <c r="Q240" s="2104">
        <v>0</v>
      </c>
      <c r="R240" s="2103">
        <v>0</v>
      </c>
      <c r="S240" s="2104">
        <v>0</v>
      </c>
      <c r="T240" s="2103">
        <v>0</v>
      </c>
      <c r="U240" s="2104">
        <v>0</v>
      </c>
      <c r="V240" s="2105">
        <v>0</v>
      </c>
      <c r="W240" s="2104">
        <v>0</v>
      </c>
      <c r="X240" s="2105">
        <v>0</v>
      </c>
      <c r="Y240" s="2104">
        <v>1</v>
      </c>
      <c r="Z240" s="2105">
        <v>0</v>
      </c>
      <c r="AA240" s="2104">
        <v>0</v>
      </c>
      <c r="AB240" s="2105">
        <v>0</v>
      </c>
      <c r="AC240" s="2104">
        <v>0</v>
      </c>
      <c r="AD240" s="2105">
        <v>1</v>
      </c>
      <c r="AE240" s="2104">
        <v>0</v>
      </c>
      <c r="AF240" s="2105">
        <v>0</v>
      </c>
      <c r="AG240" s="2104">
        <v>0</v>
      </c>
      <c r="AH240" s="2105">
        <v>1</v>
      </c>
      <c r="AI240" s="2104">
        <v>1</v>
      </c>
      <c r="AJ240" s="2105">
        <v>0</v>
      </c>
      <c r="AK240" s="2104">
        <v>0</v>
      </c>
      <c r="AL240" s="2105">
        <v>0</v>
      </c>
      <c r="AM240" s="2104">
        <v>0</v>
      </c>
      <c r="AN240" s="2105">
        <v>0</v>
      </c>
      <c r="AO240" s="2106">
        <v>0</v>
      </c>
      <c r="AP240" s="2107">
        <v>0</v>
      </c>
      <c r="AQ240" s="2131"/>
      <c r="AR240" s="2132"/>
      <c r="AS240" s="2132"/>
      <c r="AT240" s="2104">
        <v>0</v>
      </c>
      <c r="AU240" s="2108">
        <v>0</v>
      </c>
      <c r="AV240" s="2108">
        <v>0</v>
      </c>
      <c r="AW240" s="2103">
        <v>0</v>
      </c>
      <c r="AX240" s="671" t="str">
        <f t="shared" si="148"/>
        <v/>
      </c>
      <c r="BT240" s="3"/>
      <c r="BU240" s="3"/>
      <c r="BV240" s="4"/>
      <c r="BW240" s="4"/>
      <c r="CA240" s="31" t="str">
        <f t="shared" si="152"/>
        <v/>
      </c>
      <c r="CB240" s="31"/>
      <c r="CC240" s="31" t="str">
        <f t="shared" si="149"/>
        <v/>
      </c>
      <c r="CD240" s="31" t="str">
        <f t="shared" si="154"/>
        <v/>
      </c>
      <c r="CE240" s="31" t="str">
        <f t="shared" si="155"/>
        <v/>
      </c>
      <c r="CF240" s="31" t="str">
        <f t="shared" si="156"/>
        <v/>
      </c>
      <c r="CG240" s="31" t="str">
        <f t="shared" si="157"/>
        <v/>
      </c>
      <c r="CH240" s="32">
        <f t="shared" si="158"/>
        <v>0</v>
      </c>
      <c r="CI240" s="32"/>
      <c r="CJ240" s="32"/>
      <c r="CK240" s="32">
        <f t="shared" si="161"/>
        <v>0</v>
      </c>
      <c r="CL240" s="32">
        <f t="shared" si="162"/>
        <v>0</v>
      </c>
      <c r="CM240" s="32">
        <f t="shared" si="162"/>
        <v>0</v>
      </c>
      <c r="CN240" s="32">
        <f t="shared" si="162"/>
        <v>0</v>
      </c>
    </row>
    <row r="241" spans="1:92" ht="16.350000000000001" customHeight="1" x14ac:dyDescent="0.2">
      <c r="A241" s="3342" t="s">
        <v>270</v>
      </c>
      <c r="B241" s="3184" t="s">
        <v>264</v>
      </c>
      <c r="C241" s="3184"/>
      <c r="D241" s="4124">
        <f>SUM(E241+F241)</f>
        <v>4</v>
      </c>
      <c r="E241" s="485">
        <f t="shared" ref="E241:E270" si="163">SUM(G241+I241+K241+M241+O241+Q241+S241+U241+W241+Y241+AA241+AC241+AE241+AG241+AI241+AK241+AM241)</f>
        <v>2</v>
      </c>
      <c r="F241" s="4138">
        <f t="shared" si="151"/>
        <v>2</v>
      </c>
      <c r="G241" s="4134">
        <v>0</v>
      </c>
      <c r="H241" s="459">
        <v>0</v>
      </c>
      <c r="I241" s="4135">
        <v>0</v>
      </c>
      <c r="J241" s="459">
        <v>0</v>
      </c>
      <c r="K241" s="4135">
        <v>1</v>
      </c>
      <c r="L241" s="459">
        <v>0</v>
      </c>
      <c r="M241" s="4135">
        <v>1</v>
      </c>
      <c r="N241" s="459">
        <v>0</v>
      </c>
      <c r="O241" s="4135">
        <v>0</v>
      </c>
      <c r="P241" s="459">
        <v>1</v>
      </c>
      <c r="Q241" s="4135">
        <v>0</v>
      </c>
      <c r="R241" s="459">
        <v>0</v>
      </c>
      <c r="S241" s="4135">
        <v>0</v>
      </c>
      <c r="T241" s="459">
        <v>0</v>
      </c>
      <c r="U241" s="4135">
        <v>0</v>
      </c>
      <c r="V241" s="459">
        <v>1</v>
      </c>
      <c r="W241" s="4135">
        <v>0</v>
      </c>
      <c r="X241" s="459">
        <v>0</v>
      </c>
      <c r="Y241" s="4135">
        <v>0</v>
      </c>
      <c r="Z241" s="459">
        <v>0</v>
      </c>
      <c r="AA241" s="4135">
        <v>0</v>
      </c>
      <c r="AB241" s="459">
        <v>0</v>
      </c>
      <c r="AC241" s="4135">
        <v>0</v>
      </c>
      <c r="AD241" s="459">
        <v>0</v>
      </c>
      <c r="AE241" s="4135">
        <v>0</v>
      </c>
      <c r="AF241" s="459">
        <v>0</v>
      </c>
      <c r="AG241" s="4135">
        <v>0</v>
      </c>
      <c r="AH241" s="459">
        <v>0</v>
      </c>
      <c r="AI241" s="4135">
        <v>0</v>
      </c>
      <c r="AJ241" s="459">
        <v>0</v>
      </c>
      <c r="AK241" s="4135">
        <v>0</v>
      </c>
      <c r="AL241" s="459">
        <v>0</v>
      </c>
      <c r="AM241" s="4135">
        <v>0</v>
      </c>
      <c r="AN241" s="459">
        <v>0</v>
      </c>
      <c r="AO241" s="4137">
        <v>0</v>
      </c>
      <c r="AP241" s="488"/>
      <c r="AQ241" s="4134">
        <v>1</v>
      </c>
      <c r="AR241" s="473">
        <v>0</v>
      </c>
      <c r="AS241" s="4134">
        <v>6</v>
      </c>
      <c r="AT241" s="469"/>
      <c r="AU241" s="473">
        <v>1</v>
      </c>
      <c r="AV241" s="473">
        <v>1</v>
      </c>
      <c r="AW241" s="468">
        <v>0</v>
      </c>
      <c r="AX241" s="671" t="str">
        <f t="shared" si="148"/>
        <v/>
      </c>
      <c r="BT241" s="3"/>
      <c r="BU241" s="3"/>
      <c r="BV241" s="4"/>
      <c r="BW241" s="4"/>
      <c r="CA241" s="31" t="str">
        <f t="shared" si="152"/>
        <v/>
      </c>
      <c r="CB241" s="31" t="str">
        <f t="shared" si="153"/>
        <v/>
      </c>
      <c r="CC241" s="31" t="str">
        <f t="shared" si="149"/>
        <v/>
      </c>
      <c r="CD241" s="31" t="str">
        <f t="shared" si="154"/>
        <v/>
      </c>
      <c r="CE241" s="31" t="str">
        <f t="shared" si="155"/>
        <v/>
      </c>
      <c r="CF241" s="31" t="str">
        <f t="shared" si="156"/>
        <v/>
      </c>
      <c r="CG241" s="31" t="str">
        <f t="shared" si="157"/>
        <v/>
      </c>
      <c r="CH241" s="32"/>
      <c r="CI241" s="32">
        <f t="shared" si="159"/>
        <v>0</v>
      </c>
      <c r="CJ241" s="32">
        <f t="shared" si="160"/>
        <v>0</v>
      </c>
      <c r="CK241" s="32">
        <f t="shared" si="161"/>
        <v>0</v>
      </c>
      <c r="CL241" s="32">
        <f t="shared" si="162"/>
        <v>0</v>
      </c>
      <c r="CM241" s="32">
        <f t="shared" si="162"/>
        <v>0</v>
      </c>
      <c r="CN241" s="32">
        <f t="shared" si="162"/>
        <v>0</v>
      </c>
    </row>
    <row r="242" spans="1:92" ht="16.350000000000001" customHeight="1" x14ac:dyDescent="0.2">
      <c r="A242" s="2912"/>
      <c r="B242" s="3639" t="s">
        <v>265</v>
      </c>
      <c r="C242" s="3639"/>
      <c r="D242" s="2109">
        <f t="shared" si="147"/>
        <v>29</v>
      </c>
      <c r="E242" s="2110">
        <f t="shared" si="163"/>
        <v>19</v>
      </c>
      <c r="F242" s="2111">
        <f t="shared" si="151"/>
        <v>10</v>
      </c>
      <c r="G242" s="2112">
        <v>0</v>
      </c>
      <c r="H242" s="2113">
        <v>0</v>
      </c>
      <c r="I242" s="2114">
        <v>0</v>
      </c>
      <c r="J242" s="2113">
        <v>0</v>
      </c>
      <c r="K242" s="2114">
        <v>1</v>
      </c>
      <c r="L242" s="2113">
        <v>0</v>
      </c>
      <c r="M242" s="2114">
        <v>2</v>
      </c>
      <c r="N242" s="2113">
        <v>0</v>
      </c>
      <c r="O242" s="2114">
        <v>0</v>
      </c>
      <c r="P242" s="2113">
        <v>0</v>
      </c>
      <c r="Q242" s="2114">
        <v>6</v>
      </c>
      <c r="R242" s="2113">
        <v>0</v>
      </c>
      <c r="S242" s="2114">
        <v>3</v>
      </c>
      <c r="T242" s="2113">
        <v>2</v>
      </c>
      <c r="U242" s="2114">
        <v>4</v>
      </c>
      <c r="V242" s="2113">
        <v>3</v>
      </c>
      <c r="W242" s="2114">
        <v>1</v>
      </c>
      <c r="X242" s="2113">
        <v>4</v>
      </c>
      <c r="Y242" s="2114">
        <v>0</v>
      </c>
      <c r="Z242" s="2113">
        <v>1</v>
      </c>
      <c r="AA242" s="2114">
        <v>1</v>
      </c>
      <c r="AB242" s="2113">
        <v>0</v>
      </c>
      <c r="AC242" s="2114">
        <v>1</v>
      </c>
      <c r="AD242" s="2113">
        <v>0</v>
      </c>
      <c r="AE242" s="2114">
        <v>0</v>
      </c>
      <c r="AF242" s="2113">
        <v>0</v>
      </c>
      <c r="AG242" s="2114">
        <v>0</v>
      </c>
      <c r="AH242" s="2113">
        <v>0</v>
      </c>
      <c r="AI242" s="2114">
        <v>0</v>
      </c>
      <c r="AJ242" s="2113">
        <v>0</v>
      </c>
      <c r="AK242" s="2114">
        <v>0</v>
      </c>
      <c r="AL242" s="2113">
        <v>0</v>
      </c>
      <c r="AM242" s="2114">
        <v>0</v>
      </c>
      <c r="AN242" s="2113">
        <v>0</v>
      </c>
      <c r="AO242" s="2116">
        <v>0</v>
      </c>
      <c r="AP242" s="2134"/>
      <c r="AQ242" s="2097"/>
      <c r="AR242" s="2133"/>
      <c r="AS242" s="467">
        <v>10</v>
      </c>
      <c r="AT242" s="2114">
        <v>0</v>
      </c>
      <c r="AU242" s="2118">
        <v>0</v>
      </c>
      <c r="AV242" s="2118">
        <v>0</v>
      </c>
      <c r="AW242" s="2113">
        <v>0</v>
      </c>
      <c r="AX242" s="671" t="str">
        <f t="shared" si="148"/>
        <v/>
      </c>
      <c r="BT242" s="3"/>
      <c r="BU242" s="3"/>
      <c r="BV242" s="4"/>
      <c r="BW242" s="4"/>
      <c r="CA242" s="31" t="str">
        <f t="shared" si="152"/>
        <v/>
      </c>
      <c r="CB242" s="31"/>
      <c r="CC242" s="31" t="str">
        <f t="shared" si="149"/>
        <v/>
      </c>
      <c r="CD242" s="31" t="str">
        <f t="shared" si="154"/>
        <v/>
      </c>
      <c r="CE242" s="31" t="str">
        <f t="shared" si="155"/>
        <v/>
      </c>
      <c r="CF242" s="31" t="str">
        <f t="shared" si="156"/>
        <v/>
      </c>
      <c r="CG242" s="31" t="str">
        <f t="shared" si="157"/>
        <v/>
      </c>
      <c r="CH242" s="32"/>
      <c r="CI242" s="32"/>
      <c r="CJ242" s="32"/>
      <c r="CK242" s="32">
        <f t="shared" si="161"/>
        <v>0</v>
      </c>
      <c r="CL242" s="32">
        <f t="shared" si="162"/>
        <v>0</v>
      </c>
      <c r="CM242" s="32">
        <f t="shared" si="162"/>
        <v>0</v>
      </c>
      <c r="CN242" s="32">
        <f t="shared" si="162"/>
        <v>0</v>
      </c>
    </row>
    <row r="243" spans="1:92" ht="16.350000000000001" customHeight="1" x14ac:dyDescent="0.2">
      <c r="A243" s="2912"/>
      <c r="B243" s="3639" t="s">
        <v>266</v>
      </c>
      <c r="C243" s="3639"/>
      <c r="D243" s="2109">
        <f t="shared" si="147"/>
        <v>5</v>
      </c>
      <c r="E243" s="2110">
        <f t="shared" si="163"/>
        <v>3</v>
      </c>
      <c r="F243" s="2111">
        <f t="shared" si="151"/>
        <v>2</v>
      </c>
      <c r="G243" s="2112">
        <v>0</v>
      </c>
      <c r="H243" s="2113">
        <v>0</v>
      </c>
      <c r="I243" s="2114">
        <v>0</v>
      </c>
      <c r="J243" s="2113">
        <v>0</v>
      </c>
      <c r="K243" s="2114">
        <v>1</v>
      </c>
      <c r="L243" s="2113">
        <v>0</v>
      </c>
      <c r="M243" s="2114">
        <v>1</v>
      </c>
      <c r="N243" s="2113">
        <v>0</v>
      </c>
      <c r="O243" s="2114">
        <v>1</v>
      </c>
      <c r="P243" s="2113">
        <v>1</v>
      </c>
      <c r="Q243" s="2114">
        <v>0</v>
      </c>
      <c r="R243" s="2113">
        <v>0</v>
      </c>
      <c r="S243" s="2114">
        <v>0</v>
      </c>
      <c r="T243" s="2113">
        <v>0</v>
      </c>
      <c r="U243" s="2114">
        <v>0</v>
      </c>
      <c r="V243" s="2113">
        <v>1</v>
      </c>
      <c r="W243" s="2114">
        <v>0</v>
      </c>
      <c r="X243" s="2113">
        <v>0</v>
      </c>
      <c r="Y243" s="2114">
        <v>0</v>
      </c>
      <c r="Z243" s="2113">
        <v>0</v>
      </c>
      <c r="AA243" s="2114">
        <v>0</v>
      </c>
      <c r="AB243" s="2113">
        <v>0</v>
      </c>
      <c r="AC243" s="2114">
        <v>0</v>
      </c>
      <c r="AD243" s="2113">
        <v>0</v>
      </c>
      <c r="AE243" s="2114">
        <v>0</v>
      </c>
      <c r="AF243" s="2113">
        <v>0</v>
      </c>
      <c r="AG243" s="2114">
        <v>0</v>
      </c>
      <c r="AH243" s="2113">
        <v>0</v>
      </c>
      <c r="AI243" s="2114">
        <v>0</v>
      </c>
      <c r="AJ243" s="2113">
        <v>0</v>
      </c>
      <c r="AK243" s="2114">
        <v>0</v>
      </c>
      <c r="AL243" s="2113">
        <v>0</v>
      </c>
      <c r="AM243" s="2114">
        <v>0</v>
      </c>
      <c r="AN243" s="2113">
        <v>0</v>
      </c>
      <c r="AO243" s="2116">
        <v>0</v>
      </c>
      <c r="AP243" s="2134"/>
      <c r="AQ243" s="2097"/>
      <c r="AR243" s="2133"/>
      <c r="AS243" s="2133"/>
      <c r="AT243" s="2114">
        <v>0</v>
      </c>
      <c r="AU243" s="2118">
        <v>0</v>
      </c>
      <c r="AV243" s="2118">
        <v>0</v>
      </c>
      <c r="AW243" s="2113">
        <v>0</v>
      </c>
      <c r="AX243" s="671" t="str">
        <f t="shared" si="148"/>
        <v/>
      </c>
      <c r="BT243" s="3"/>
      <c r="BU243" s="3"/>
      <c r="BV243" s="4"/>
      <c r="BW243" s="4"/>
      <c r="CA243" s="31" t="str">
        <f t="shared" si="152"/>
        <v/>
      </c>
      <c r="CB243" s="31"/>
      <c r="CC243" s="31" t="str">
        <f t="shared" si="149"/>
        <v/>
      </c>
      <c r="CD243" s="31" t="str">
        <f t="shared" si="154"/>
        <v/>
      </c>
      <c r="CE243" s="31" t="str">
        <f t="shared" si="155"/>
        <v/>
      </c>
      <c r="CF243" s="31" t="str">
        <f t="shared" si="156"/>
        <v/>
      </c>
      <c r="CG243" s="31" t="str">
        <f t="shared" si="157"/>
        <v/>
      </c>
      <c r="CH243" s="32"/>
      <c r="CI243" s="32"/>
      <c r="CJ243" s="32"/>
      <c r="CK243" s="32">
        <f t="shared" si="161"/>
        <v>0</v>
      </c>
      <c r="CL243" s="32">
        <f t="shared" si="162"/>
        <v>0</v>
      </c>
      <c r="CM243" s="32">
        <f t="shared" si="162"/>
        <v>0</v>
      </c>
      <c r="CN243" s="32">
        <f t="shared" si="162"/>
        <v>0</v>
      </c>
    </row>
    <row r="244" spans="1:92" ht="16.350000000000001" customHeight="1" x14ac:dyDescent="0.2">
      <c r="A244" s="2912"/>
      <c r="B244" s="3639" t="s">
        <v>267</v>
      </c>
      <c r="C244" s="3639"/>
      <c r="D244" s="2109">
        <f t="shared" si="147"/>
        <v>5</v>
      </c>
      <c r="E244" s="2110">
        <f t="shared" si="163"/>
        <v>2</v>
      </c>
      <c r="F244" s="2111">
        <f t="shared" si="151"/>
        <v>3</v>
      </c>
      <c r="G244" s="2119">
        <v>0</v>
      </c>
      <c r="H244" s="2120">
        <v>0</v>
      </c>
      <c r="I244" s="2121">
        <v>0</v>
      </c>
      <c r="J244" s="2120">
        <v>0</v>
      </c>
      <c r="K244" s="2121">
        <v>0</v>
      </c>
      <c r="L244" s="2120">
        <v>0</v>
      </c>
      <c r="M244" s="2121">
        <v>0</v>
      </c>
      <c r="N244" s="2120">
        <v>0</v>
      </c>
      <c r="O244" s="2121">
        <v>0</v>
      </c>
      <c r="P244" s="2120">
        <v>0</v>
      </c>
      <c r="Q244" s="2121">
        <v>0</v>
      </c>
      <c r="R244" s="2120">
        <v>0</v>
      </c>
      <c r="S244" s="2121">
        <v>0</v>
      </c>
      <c r="T244" s="2120">
        <v>0</v>
      </c>
      <c r="U244" s="2121">
        <v>1</v>
      </c>
      <c r="V244" s="2120">
        <v>2</v>
      </c>
      <c r="W244" s="2121">
        <v>1</v>
      </c>
      <c r="X244" s="2120">
        <v>1</v>
      </c>
      <c r="Y244" s="2121">
        <v>0</v>
      </c>
      <c r="Z244" s="2120">
        <v>0</v>
      </c>
      <c r="AA244" s="2121">
        <v>0</v>
      </c>
      <c r="AB244" s="2120">
        <v>0</v>
      </c>
      <c r="AC244" s="2121">
        <v>0</v>
      </c>
      <c r="AD244" s="2120">
        <v>0</v>
      </c>
      <c r="AE244" s="2121">
        <v>0</v>
      </c>
      <c r="AF244" s="2120">
        <v>0</v>
      </c>
      <c r="AG244" s="2121">
        <v>0</v>
      </c>
      <c r="AH244" s="2120">
        <v>0</v>
      </c>
      <c r="AI244" s="2121">
        <v>0</v>
      </c>
      <c r="AJ244" s="2120">
        <v>0</v>
      </c>
      <c r="AK244" s="2121">
        <v>0</v>
      </c>
      <c r="AL244" s="2120">
        <v>0</v>
      </c>
      <c r="AM244" s="2121">
        <v>0</v>
      </c>
      <c r="AN244" s="2120">
        <v>0</v>
      </c>
      <c r="AO244" s="2116">
        <v>0</v>
      </c>
      <c r="AP244" s="2134"/>
      <c r="AQ244" s="2097"/>
      <c r="AR244" s="2133"/>
      <c r="AS244" s="2133"/>
      <c r="AT244" s="2121">
        <v>0</v>
      </c>
      <c r="AU244" s="2127">
        <v>0</v>
      </c>
      <c r="AV244" s="2127">
        <v>0</v>
      </c>
      <c r="AW244" s="2120">
        <v>0</v>
      </c>
      <c r="AX244" s="671" t="str">
        <f t="shared" si="148"/>
        <v/>
      </c>
      <c r="BT244" s="3"/>
      <c r="BU244" s="3"/>
      <c r="BV244" s="4"/>
      <c r="BW244" s="4"/>
      <c r="CA244" s="31" t="str">
        <f t="shared" si="152"/>
        <v/>
      </c>
      <c r="CB244" s="31"/>
      <c r="CC244" s="31" t="str">
        <f t="shared" si="149"/>
        <v/>
      </c>
      <c r="CD244" s="31" t="str">
        <f t="shared" si="154"/>
        <v/>
      </c>
      <c r="CE244" s="31" t="str">
        <f t="shared" si="155"/>
        <v/>
      </c>
      <c r="CF244" s="31" t="str">
        <f t="shared" si="156"/>
        <v/>
      </c>
      <c r="CG244" s="31" t="str">
        <f t="shared" si="157"/>
        <v/>
      </c>
      <c r="CH244" s="32"/>
      <c r="CI244" s="32"/>
      <c r="CJ244" s="32"/>
      <c r="CK244" s="32">
        <f t="shared" si="161"/>
        <v>0</v>
      </c>
      <c r="CL244" s="32">
        <f t="shared" si="162"/>
        <v>0</v>
      </c>
      <c r="CM244" s="32">
        <f t="shared" si="162"/>
        <v>0</v>
      </c>
      <c r="CN244" s="32">
        <f t="shared" si="162"/>
        <v>0</v>
      </c>
    </row>
    <row r="245" spans="1:92" ht="16.350000000000001" customHeight="1" x14ac:dyDescent="0.2">
      <c r="A245" s="2912"/>
      <c r="B245" s="3640" t="s">
        <v>268</v>
      </c>
      <c r="C245" s="3641"/>
      <c r="D245" s="2109">
        <f t="shared" si="147"/>
        <v>0</v>
      </c>
      <c r="E245" s="2110">
        <f t="shared" si="163"/>
        <v>0</v>
      </c>
      <c r="F245" s="2111">
        <f t="shared" si="151"/>
        <v>0</v>
      </c>
      <c r="G245" s="2119">
        <v>0</v>
      </c>
      <c r="H245" s="2120">
        <v>0</v>
      </c>
      <c r="I245" s="2121">
        <v>0</v>
      </c>
      <c r="J245" s="2120">
        <v>0</v>
      </c>
      <c r="K245" s="2121">
        <v>0</v>
      </c>
      <c r="L245" s="2120">
        <v>0</v>
      </c>
      <c r="M245" s="2121">
        <v>0</v>
      </c>
      <c r="N245" s="2120">
        <v>0</v>
      </c>
      <c r="O245" s="2121">
        <v>0</v>
      </c>
      <c r="P245" s="2120">
        <v>0</v>
      </c>
      <c r="Q245" s="2121">
        <v>0</v>
      </c>
      <c r="R245" s="2120">
        <v>0</v>
      </c>
      <c r="S245" s="2121">
        <v>0</v>
      </c>
      <c r="T245" s="2120">
        <v>0</v>
      </c>
      <c r="U245" s="2121">
        <v>0</v>
      </c>
      <c r="V245" s="2120">
        <v>0</v>
      </c>
      <c r="W245" s="2121">
        <v>0</v>
      </c>
      <c r="X245" s="2120">
        <v>0</v>
      </c>
      <c r="Y245" s="2121">
        <v>0</v>
      </c>
      <c r="Z245" s="2120">
        <v>0</v>
      </c>
      <c r="AA245" s="2121">
        <v>0</v>
      </c>
      <c r="AB245" s="2120">
        <v>0</v>
      </c>
      <c r="AC245" s="2121">
        <v>0</v>
      </c>
      <c r="AD245" s="2120">
        <v>0</v>
      </c>
      <c r="AE245" s="2121">
        <v>0</v>
      </c>
      <c r="AF245" s="2120">
        <v>0</v>
      </c>
      <c r="AG245" s="2121">
        <v>0</v>
      </c>
      <c r="AH245" s="2120">
        <v>0</v>
      </c>
      <c r="AI245" s="2121">
        <v>0</v>
      </c>
      <c r="AJ245" s="2120">
        <v>0</v>
      </c>
      <c r="AK245" s="2121">
        <v>0</v>
      </c>
      <c r="AL245" s="2120">
        <v>0</v>
      </c>
      <c r="AM245" s="2121">
        <v>0</v>
      </c>
      <c r="AN245" s="2120">
        <v>0</v>
      </c>
      <c r="AO245" s="2123">
        <v>0</v>
      </c>
      <c r="AP245" s="2134"/>
      <c r="AQ245" s="2097"/>
      <c r="AR245" s="2135"/>
      <c r="AS245" s="2126"/>
      <c r="AT245" s="2121"/>
      <c r="AU245" s="2127"/>
      <c r="AV245" s="2127"/>
      <c r="AW245" s="2120"/>
      <c r="AX245" s="671" t="str">
        <f t="shared" si="148"/>
        <v/>
      </c>
      <c r="BT245" s="3"/>
      <c r="BU245" s="3"/>
      <c r="BV245" s="4"/>
      <c r="BW245" s="4"/>
      <c r="CA245" s="31" t="str">
        <f t="shared" si="152"/>
        <v/>
      </c>
      <c r="CB245" s="31"/>
      <c r="CC245" s="31" t="str">
        <f t="shared" si="149"/>
        <v/>
      </c>
      <c r="CD245" s="31" t="str">
        <f t="shared" si="154"/>
        <v/>
      </c>
      <c r="CE245" s="31" t="str">
        <f t="shared" si="155"/>
        <v/>
      </c>
      <c r="CF245" s="31" t="str">
        <f t="shared" si="156"/>
        <v/>
      </c>
      <c r="CG245" s="31" t="str">
        <f t="shared" si="157"/>
        <v/>
      </c>
      <c r="CH245" s="32"/>
      <c r="CI245" s="32"/>
      <c r="CJ245" s="32"/>
      <c r="CK245" s="32">
        <f t="shared" si="161"/>
        <v>0</v>
      </c>
      <c r="CL245" s="32">
        <f t="shared" si="162"/>
        <v>0</v>
      </c>
      <c r="CM245" s="32">
        <f t="shared" si="162"/>
        <v>0</v>
      </c>
      <c r="CN245" s="32">
        <f t="shared" si="162"/>
        <v>0</v>
      </c>
    </row>
    <row r="246" spans="1:92" ht="16.350000000000001" customHeight="1" x14ac:dyDescent="0.2">
      <c r="A246" s="3975"/>
      <c r="B246" s="4139" t="s">
        <v>269</v>
      </c>
      <c r="C246" s="4139"/>
      <c r="D246" s="2128">
        <f t="shared" si="147"/>
        <v>0</v>
      </c>
      <c r="E246" s="2129">
        <f t="shared" si="163"/>
        <v>0</v>
      </c>
      <c r="F246" s="2130">
        <f t="shared" si="151"/>
        <v>0</v>
      </c>
      <c r="G246" s="2102">
        <v>0</v>
      </c>
      <c r="H246" s="2103">
        <v>0</v>
      </c>
      <c r="I246" s="2104">
        <v>0</v>
      </c>
      <c r="J246" s="2103">
        <v>0</v>
      </c>
      <c r="K246" s="2104">
        <v>0</v>
      </c>
      <c r="L246" s="2103">
        <v>0</v>
      </c>
      <c r="M246" s="2104">
        <v>0</v>
      </c>
      <c r="N246" s="2103">
        <v>0</v>
      </c>
      <c r="O246" s="2104">
        <v>0</v>
      </c>
      <c r="P246" s="2103">
        <v>0</v>
      </c>
      <c r="Q246" s="2104">
        <v>0</v>
      </c>
      <c r="R246" s="2103">
        <v>0</v>
      </c>
      <c r="S246" s="2104">
        <v>0</v>
      </c>
      <c r="T246" s="2103">
        <v>0</v>
      </c>
      <c r="U246" s="2104">
        <v>0</v>
      </c>
      <c r="V246" s="2103">
        <v>0</v>
      </c>
      <c r="W246" s="2104">
        <v>0</v>
      </c>
      <c r="X246" s="2103">
        <v>0</v>
      </c>
      <c r="Y246" s="2104">
        <v>0</v>
      </c>
      <c r="Z246" s="2103">
        <v>0</v>
      </c>
      <c r="AA246" s="2104">
        <v>0</v>
      </c>
      <c r="AB246" s="2103">
        <v>0</v>
      </c>
      <c r="AC246" s="2104">
        <v>0</v>
      </c>
      <c r="AD246" s="2103">
        <v>0</v>
      </c>
      <c r="AE246" s="2104">
        <v>0</v>
      </c>
      <c r="AF246" s="2103">
        <v>0</v>
      </c>
      <c r="AG246" s="2104">
        <v>0</v>
      </c>
      <c r="AH246" s="2103">
        <v>0</v>
      </c>
      <c r="AI246" s="2104">
        <v>0</v>
      </c>
      <c r="AJ246" s="2103">
        <v>0</v>
      </c>
      <c r="AK246" s="2104">
        <v>0</v>
      </c>
      <c r="AL246" s="2103">
        <v>0</v>
      </c>
      <c r="AM246" s="2104">
        <v>0</v>
      </c>
      <c r="AN246" s="2103">
        <v>0</v>
      </c>
      <c r="AO246" s="2106">
        <v>0</v>
      </c>
      <c r="AP246" s="2132"/>
      <c r="AQ246" s="2131"/>
      <c r="AR246" s="2136"/>
      <c r="AS246" s="2132"/>
      <c r="AT246" s="2104"/>
      <c r="AU246" s="2108"/>
      <c r="AV246" s="2108"/>
      <c r="AW246" s="2103"/>
      <c r="AX246" s="671" t="str">
        <f t="shared" si="148"/>
        <v/>
      </c>
      <c r="BT246" s="3"/>
      <c r="BU246" s="3"/>
      <c r="BV246" s="4"/>
      <c r="BW246" s="4"/>
      <c r="CA246" s="31" t="str">
        <f t="shared" si="152"/>
        <v/>
      </c>
      <c r="CB246" s="31"/>
      <c r="CC246" s="31" t="str">
        <f t="shared" si="149"/>
        <v/>
      </c>
      <c r="CD246" s="31" t="str">
        <f t="shared" si="154"/>
        <v/>
      </c>
      <c r="CE246" s="31" t="str">
        <f t="shared" si="155"/>
        <v/>
      </c>
      <c r="CF246" s="31" t="str">
        <f t="shared" si="156"/>
        <v/>
      </c>
      <c r="CG246" s="31" t="str">
        <f t="shared" si="157"/>
        <v/>
      </c>
      <c r="CH246" s="32"/>
      <c r="CI246" s="32"/>
      <c r="CJ246" s="32"/>
      <c r="CK246" s="32">
        <f t="shared" si="161"/>
        <v>0</v>
      </c>
      <c r="CL246" s="32">
        <f t="shared" si="162"/>
        <v>0</v>
      </c>
      <c r="CM246" s="32">
        <f t="shared" si="162"/>
        <v>0</v>
      </c>
      <c r="CN246" s="32">
        <f t="shared" si="162"/>
        <v>0</v>
      </c>
    </row>
    <row r="247" spans="1:92" ht="16.350000000000001" customHeight="1" x14ac:dyDescent="0.2">
      <c r="A247" s="3342" t="s">
        <v>271</v>
      </c>
      <c r="B247" s="3184" t="s">
        <v>264</v>
      </c>
      <c r="C247" s="3184"/>
      <c r="D247" s="400">
        <f t="shared" si="147"/>
        <v>28</v>
      </c>
      <c r="E247" s="465">
        <f t="shared" si="163"/>
        <v>7</v>
      </c>
      <c r="F247" s="466">
        <f t="shared" si="151"/>
        <v>21</v>
      </c>
      <c r="G247" s="467">
        <v>0</v>
      </c>
      <c r="H247" s="468">
        <v>0</v>
      </c>
      <c r="I247" s="469">
        <v>0</v>
      </c>
      <c r="J247" s="468">
        <v>0</v>
      </c>
      <c r="K247" s="469">
        <v>0</v>
      </c>
      <c r="L247" s="468">
        <v>0</v>
      </c>
      <c r="M247" s="469">
        <v>0</v>
      </c>
      <c r="N247" s="468">
        <v>0</v>
      </c>
      <c r="O247" s="469">
        <v>0</v>
      </c>
      <c r="P247" s="468">
        <v>0</v>
      </c>
      <c r="Q247" s="469">
        <v>0</v>
      </c>
      <c r="R247" s="468">
        <v>0</v>
      </c>
      <c r="S247" s="469">
        <v>0</v>
      </c>
      <c r="T247" s="468">
        <v>0</v>
      </c>
      <c r="U247" s="469">
        <v>0</v>
      </c>
      <c r="V247" s="470">
        <v>0</v>
      </c>
      <c r="W247" s="469">
        <v>0</v>
      </c>
      <c r="X247" s="470">
        <v>0</v>
      </c>
      <c r="Y247" s="469">
        <v>3</v>
      </c>
      <c r="Z247" s="470">
        <v>0</v>
      </c>
      <c r="AA247" s="469">
        <v>0</v>
      </c>
      <c r="AB247" s="470">
        <v>2</v>
      </c>
      <c r="AC247" s="469">
        <v>0</v>
      </c>
      <c r="AD247" s="470">
        <v>1</v>
      </c>
      <c r="AE247" s="469">
        <v>1</v>
      </c>
      <c r="AF247" s="470">
        <v>5</v>
      </c>
      <c r="AG247" s="469">
        <v>2</v>
      </c>
      <c r="AH247" s="470">
        <v>5</v>
      </c>
      <c r="AI247" s="469">
        <v>0</v>
      </c>
      <c r="AJ247" s="470">
        <v>4</v>
      </c>
      <c r="AK247" s="469">
        <v>0</v>
      </c>
      <c r="AL247" s="470">
        <v>3</v>
      </c>
      <c r="AM247" s="469">
        <v>1</v>
      </c>
      <c r="AN247" s="470">
        <v>1</v>
      </c>
      <c r="AO247" s="471">
        <v>0</v>
      </c>
      <c r="AP247" s="472">
        <v>0</v>
      </c>
      <c r="AQ247" s="4134">
        <v>1</v>
      </c>
      <c r="AR247" s="473">
        <v>2</v>
      </c>
      <c r="AS247" s="4134">
        <v>19</v>
      </c>
      <c r="AT247" s="469">
        <v>0</v>
      </c>
      <c r="AU247" s="473">
        <v>0</v>
      </c>
      <c r="AV247" s="473">
        <v>0</v>
      </c>
      <c r="AW247" s="468">
        <v>0</v>
      </c>
      <c r="AX247" s="671" t="str">
        <f t="shared" si="148"/>
        <v/>
      </c>
      <c r="BT247" s="3"/>
      <c r="BU247" s="3"/>
      <c r="BV247" s="4"/>
      <c r="BW247" s="4"/>
      <c r="CA247" s="31" t="str">
        <f t="shared" si="152"/>
        <v/>
      </c>
      <c r="CB247" s="31" t="str">
        <f t="shared" si="153"/>
        <v/>
      </c>
      <c r="CC247" s="31" t="str">
        <f t="shared" si="149"/>
        <v/>
      </c>
      <c r="CD247" s="31" t="str">
        <f t="shared" si="154"/>
        <v/>
      </c>
      <c r="CE247" s="31" t="str">
        <f t="shared" si="155"/>
        <v/>
      </c>
      <c r="CF247" s="31" t="str">
        <f t="shared" si="156"/>
        <v/>
      </c>
      <c r="CG247" s="31" t="str">
        <f t="shared" si="157"/>
        <v/>
      </c>
      <c r="CH247" s="32">
        <f t="shared" si="158"/>
        <v>0</v>
      </c>
      <c r="CI247" s="32">
        <f t="shared" si="159"/>
        <v>0</v>
      </c>
      <c r="CJ247" s="32">
        <f t="shared" si="160"/>
        <v>0</v>
      </c>
      <c r="CK247" s="32">
        <f t="shared" si="161"/>
        <v>0</v>
      </c>
      <c r="CL247" s="32">
        <f t="shared" si="162"/>
        <v>0</v>
      </c>
      <c r="CM247" s="32">
        <f t="shared" si="162"/>
        <v>0</v>
      </c>
      <c r="CN247" s="32">
        <f t="shared" si="162"/>
        <v>0</v>
      </c>
    </row>
    <row r="248" spans="1:92" ht="16.350000000000001" customHeight="1" x14ac:dyDescent="0.2">
      <c r="A248" s="2912"/>
      <c r="B248" s="3639" t="s">
        <v>265</v>
      </c>
      <c r="C248" s="3639"/>
      <c r="D248" s="2109">
        <f t="shared" si="147"/>
        <v>46</v>
      </c>
      <c r="E248" s="2110">
        <f t="shared" si="163"/>
        <v>16</v>
      </c>
      <c r="F248" s="2111">
        <f t="shared" si="151"/>
        <v>30</v>
      </c>
      <c r="G248" s="2112">
        <v>0</v>
      </c>
      <c r="H248" s="2113">
        <v>0</v>
      </c>
      <c r="I248" s="2114">
        <v>0</v>
      </c>
      <c r="J248" s="2113">
        <v>0</v>
      </c>
      <c r="K248" s="2114">
        <v>0</v>
      </c>
      <c r="L248" s="2113">
        <v>0</v>
      </c>
      <c r="M248" s="2114">
        <v>0</v>
      </c>
      <c r="N248" s="2113">
        <v>0</v>
      </c>
      <c r="O248" s="2114">
        <v>0</v>
      </c>
      <c r="P248" s="2113">
        <v>0</v>
      </c>
      <c r="Q248" s="2114">
        <v>0</v>
      </c>
      <c r="R248" s="2113">
        <v>0</v>
      </c>
      <c r="S248" s="2114">
        <v>0</v>
      </c>
      <c r="T248" s="2113">
        <v>0</v>
      </c>
      <c r="U248" s="2114">
        <v>0</v>
      </c>
      <c r="V248" s="2115">
        <v>0</v>
      </c>
      <c r="W248" s="2114">
        <v>1</v>
      </c>
      <c r="X248" s="2115">
        <v>0</v>
      </c>
      <c r="Y248" s="2114">
        <v>0</v>
      </c>
      <c r="Z248" s="2115">
        <v>3</v>
      </c>
      <c r="AA248" s="2114">
        <v>0</v>
      </c>
      <c r="AB248" s="2115">
        <v>0</v>
      </c>
      <c r="AC248" s="2114">
        <v>0</v>
      </c>
      <c r="AD248" s="2115">
        <v>5</v>
      </c>
      <c r="AE248" s="2114">
        <v>4</v>
      </c>
      <c r="AF248" s="2115">
        <v>6</v>
      </c>
      <c r="AG248" s="2114">
        <v>8</v>
      </c>
      <c r="AH248" s="2115">
        <v>7</v>
      </c>
      <c r="AI248" s="2114">
        <v>2</v>
      </c>
      <c r="AJ248" s="2115">
        <v>6</v>
      </c>
      <c r="AK248" s="2114">
        <v>0</v>
      </c>
      <c r="AL248" s="2115">
        <v>1</v>
      </c>
      <c r="AM248" s="2114">
        <v>1</v>
      </c>
      <c r="AN248" s="2115">
        <v>2</v>
      </c>
      <c r="AO248" s="2116">
        <v>0</v>
      </c>
      <c r="AP248" s="2117">
        <v>0</v>
      </c>
      <c r="AQ248" s="2097"/>
      <c r="AR248" s="2133"/>
      <c r="AS248" s="467">
        <v>29</v>
      </c>
      <c r="AT248" s="2114">
        <v>0</v>
      </c>
      <c r="AU248" s="2118">
        <v>0</v>
      </c>
      <c r="AV248" s="2118">
        <v>0</v>
      </c>
      <c r="AW248" s="2113">
        <v>0</v>
      </c>
      <c r="AX248" s="671" t="str">
        <f t="shared" si="148"/>
        <v/>
      </c>
      <c r="BT248" s="3"/>
      <c r="BU248" s="3"/>
      <c r="BV248" s="4"/>
      <c r="BW248" s="4"/>
      <c r="CA248" s="31" t="str">
        <f t="shared" si="152"/>
        <v/>
      </c>
      <c r="CB248" s="31"/>
      <c r="CC248" s="31" t="str">
        <f t="shared" si="149"/>
        <v/>
      </c>
      <c r="CD248" s="31" t="str">
        <f t="shared" si="154"/>
        <v/>
      </c>
      <c r="CE248" s="31" t="str">
        <f t="shared" si="155"/>
        <v/>
      </c>
      <c r="CF248" s="31" t="str">
        <f t="shared" si="156"/>
        <v/>
      </c>
      <c r="CG248" s="31" t="str">
        <f t="shared" si="157"/>
        <v/>
      </c>
      <c r="CH248" s="32">
        <f t="shared" si="158"/>
        <v>0</v>
      </c>
      <c r="CI248" s="32"/>
      <c r="CJ248" s="32"/>
      <c r="CK248" s="32">
        <f t="shared" si="161"/>
        <v>0</v>
      </c>
      <c r="CL248" s="32">
        <f t="shared" si="162"/>
        <v>0</v>
      </c>
      <c r="CM248" s="32">
        <f t="shared" si="162"/>
        <v>0</v>
      </c>
      <c r="CN248" s="32">
        <f t="shared" si="162"/>
        <v>0</v>
      </c>
    </row>
    <row r="249" spans="1:92" ht="16.350000000000001" customHeight="1" x14ac:dyDescent="0.2">
      <c r="A249" s="2912"/>
      <c r="B249" s="3639" t="s">
        <v>266</v>
      </c>
      <c r="C249" s="3639"/>
      <c r="D249" s="2109">
        <f t="shared" si="147"/>
        <v>19</v>
      </c>
      <c r="E249" s="2110">
        <f t="shared" si="163"/>
        <v>6</v>
      </c>
      <c r="F249" s="2111">
        <f t="shared" si="151"/>
        <v>13</v>
      </c>
      <c r="G249" s="2112">
        <v>0</v>
      </c>
      <c r="H249" s="2113">
        <v>0</v>
      </c>
      <c r="I249" s="2114">
        <v>0</v>
      </c>
      <c r="J249" s="2113">
        <v>0</v>
      </c>
      <c r="K249" s="2114">
        <v>0</v>
      </c>
      <c r="L249" s="2113">
        <v>0</v>
      </c>
      <c r="M249" s="2114">
        <v>0</v>
      </c>
      <c r="N249" s="2113">
        <v>0</v>
      </c>
      <c r="O249" s="2114">
        <v>0</v>
      </c>
      <c r="P249" s="2113">
        <v>0</v>
      </c>
      <c r="Q249" s="2114">
        <v>0</v>
      </c>
      <c r="R249" s="2113">
        <v>0</v>
      </c>
      <c r="S249" s="2114">
        <v>0</v>
      </c>
      <c r="T249" s="2113">
        <v>0</v>
      </c>
      <c r="U249" s="2114">
        <v>0</v>
      </c>
      <c r="V249" s="2115">
        <v>0</v>
      </c>
      <c r="W249" s="2114">
        <v>0</v>
      </c>
      <c r="X249" s="2115">
        <v>0</v>
      </c>
      <c r="Y249" s="2114">
        <v>3</v>
      </c>
      <c r="Z249" s="2115">
        <v>0</v>
      </c>
      <c r="AA249" s="2114">
        <v>0</v>
      </c>
      <c r="AB249" s="2115">
        <v>0</v>
      </c>
      <c r="AC249" s="2114">
        <v>0</v>
      </c>
      <c r="AD249" s="2115">
        <v>0</v>
      </c>
      <c r="AE249" s="2114">
        <v>1</v>
      </c>
      <c r="AF249" s="2115">
        <v>4</v>
      </c>
      <c r="AG249" s="2114">
        <v>0</v>
      </c>
      <c r="AH249" s="2115">
        <v>2</v>
      </c>
      <c r="AI249" s="2114">
        <v>1</v>
      </c>
      <c r="AJ249" s="2115">
        <v>3</v>
      </c>
      <c r="AK249" s="2114">
        <v>0</v>
      </c>
      <c r="AL249" s="2115">
        <v>3</v>
      </c>
      <c r="AM249" s="2114">
        <v>1</v>
      </c>
      <c r="AN249" s="2115">
        <v>1</v>
      </c>
      <c r="AO249" s="2116">
        <v>0</v>
      </c>
      <c r="AP249" s="2117">
        <v>0</v>
      </c>
      <c r="AQ249" s="2097"/>
      <c r="AR249" s="2133"/>
      <c r="AS249" s="2133"/>
      <c r="AT249" s="2114">
        <v>0</v>
      </c>
      <c r="AU249" s="2118">
        <v>0</v>
      </c>
      <c r="AV249" s="2118">
        <v>0</v>
      </c>
      <c r="AW249" s="2113">
        <v>0</v>
      </c>
      <c r="AX249" s="671" t="str">
        <f t="shared" si="148"/>
        <v/>
      </c>
      <c r="BT249" s="3"/>
      <c r="BU249" s="3"/>
      <c r="BV249" s="4"/>
      <c r="BW249" s="4"/>
      <c r="CA249" s="31" t="str">
        <f t="shared" si="152"/>
        <v/>
      </c>
      <c r="CB249" s="31"/>
      <c r="CC249" s="31" t="str">
        <f t="shared" si="149"/>
        <v/>
      </c>
      <c r="CD249" s="31" t="str">
        <f t="shared" si="154"/>
        <v/>
      </c>
      <c r="CE249" s="31" t="str">
        <f t="shared" si="155"/>
        <v/>
      </c>
      <c r="CF249" s="31" t="str">
        <f t="shared" si="156"/>
        <v/>
      </c>
      <c r="CG249" s="31" t="str">
        <f t="shared" si="157"/>
        <v/>
      </c>
      <c r="CH249" s="32">
        <f t="shared" si="158"/>
        <v>0</v>
      </c>
      <c r="CI249" s="32"/>
      <c r="CJ249" s="32"/>
      <c r="CK249" s="32">
        <f t="shared" si="161"/>
        <v>0</v>
      </c>
      <c r="CL249" s="32">
        <f t="shared" si="162"/>
        <v>0</v>
      </c>
      <c r="CM249" s="32">
        <f t="shared" si="162"/>
        <v>0</v>
      </c>
      <c r="CN249" s="32">
        <f t="shared" si="162"/>
        <v>0</v>
      </c>
    </row>
    <row r="250" spans="1:92" ht="16.350000000000001" customHeight="1" x14ac:dyDescent="0.2">
      <c r="A250" s="2912"/>
      <c r="B250" s="3647" t="s">
        <v>267</v>
      </c>
      <c r="C250" s="3647"/>
      <c r="D250" s="2109">
        <f t="shared" si="147"/>
        <v>25</v>
      </c>
      <c r="E250" s="2110">
        <f>SUM(G250+I250+K250+M250+O250+Q250+S250+U250+W250+Y250+AA250+AC250+AE250+AG250+AI250+AK250+AM250)</f>
        <v>7</v>
      </c>
      <c r="F250" s="2111">
        <f t="shared" si="151"/>
        <v>18</v>
      </c>
      <c r="G250" s="2119">
        <v>0</v>
      </c>
      <c r="H250" s="2120">
        <v>0</v>
      </c>
      <c r="I250" s="2121">
        <v>0</v>
      </c>
      <c r="J250" s="2120">
        <v>0</v>
      </c>
      <c r="K250" s="2121">
        <v>0</v>
      </c>
      <c r="L250" s="2120">
        <v>0</v>
      </c>
      <c r="M250" s="2121">
        <v>0</v>
      </c>
      <c r="N250" s="2120">
        <v>0</v>
      </c>
      <c r="O250" s="2121">
        <v>0</v>
      </c>
      <c r="P250" s="2120">
        <v>0</v>
      </c>
      <c r="Q250" s="2121">
        <v>0</v>
      </c>
      <c r="R250" s="2120">
        <v>0</v>
      </c>
      <c r="S250" s="2121">
        <v>0</v>
      </c>
      <c r="T250" s="2120">
        <v>0</v>
      </c>
      <c r="U250" s="2121">
        <v>0</v>
      </c>
      <c r="V250" s="2122">
        <v>0</v>
      </c>
      <c r="W250" s="2121">
        <v>1</v>
      </c>
      <c r="X250" s="2122">
        <v>0</v>
      </c>
      <c r="Y250" s="2121">
        <v>2</v>
      </c>
      <c r="Z250" s="2122">
        <v>1</v>
      </c>
      <c r="AA250" s="2121">
        <v>0</v>
      </c>
      <c r="AB250" s="2122">
        <v>0</v>
      </c>
      <c r="AC250" s="2121">
        <v>0</v>
      </c>
      <c r="AD250" s="2122">
        <v>4</v>
      </c>
      <c r="AE250" s="2121">
        <v>0</v>
      </c>
      <c r="AF250" s="2122">
        <v>2</v>
      </c>
      <c r="AG250" s="2121">
        <v>2</v>
      </c>
      <c r="AH250" s="2122">
        <v>5</v>
      </c>
      <c r="AI250" s="2121">
        <v>1</v>
      </c>
      <c r="AJ250" s="2122">
        <v>1</v>
      </c>
      <c r="AK250" s="2121">
        <v>0</v>
      </c>
      <c r="AL250" s="2122">
        <v>3</v>
      </c>
      <c r="AM250" s="2121">
        <v>1</v>
      </c>
      <c r="AN250" s="2122">
        <v>2</v>
      </c>
      <c r="AO250" s="2123">
        <v>0</v>
      </c>
      <c r="AP250" s="2124">
        <v>0</v>
      </c>
      <c r="AQ250" s="2097"/>
      <c r="AR250" s="2133"/>
      <c r="AS250" s="2133"/>
      <c r="AT250" s="2121">
        <v>0</v>
      </c>
      <c r="AU250" s="2127">
        <v>0</v>
      </c>
      <c r="AV250" s="2127">
        <v>0</v>
      </c>
      <c r="AW250" s="2120">
        <v>0</v>
      </c>
      <c r="AX250" s="671" t="str">
        <f t="shared" si="148"/>
        <v/>
      </c>
      <c r="BT250" s="3"/>
      <c r="BU250" s="3"/>
      <c r="BV250" s="4"/>
      <c r="BW250" s="4"/>
      <c r="CA250" s="31" t="str">
        <f t="shared" si="152"/>
        <v/>
      </c>
      <c r="CB250" s="31"/>
      <c r="CC250" s="31" t="str">
        <f t="shared" si="149"/>
        <v/>
      </c>
      <c r="CD250" s="31" t="str">
        <f t="shared" si="154"/>
        <v/>
      </c>
      <c r="CE250" s="31" t="str">
        <f t="shared" si="155"/>
        <v/>
      </c>
      <c r="CF250" s="31" t="str">
        <f t="shared" si="156"/>
        <v/>
      </c>
      <c r="CG250" s="31" t="str">
        <f t="shared" si="157"/>
        <v/>
      </c>
      <c r="CH250" s="32">
        <f t="shared" si="158"/>
        <v>0</v>
      </c>
      <c r="CI250" s="32"/>
      <c r="CJ250" s="32"/>
      <c r="CK250" s="32">
        <f t="shared" si="161"/>
        <v>0</v>
      </c>
      <c r="CL250" s="32">
        <f t="shared" si="162"/>
        <v>0</v>
      </c>
      <c r="CM250" s="32">
        <f t="shared" si="162"/>
        <v>0</v>
      </c>
      <c r="CN250" s="32">
        <f t="shared" si="162"/>
        <v>0</v>
      </c>
    </row>
    <row r="251" spans="1:92" ht="16.350000000000001" customHeight="1" x14ac:dyDescent="0.2">
      <c r="A251" s="2912"/>
      <c r="B251" s="3640" t="s">
        <v>268</v>
      </c>
      <c r="C251" s="3641"/>
      <c r="D251" s="2109">
        <f t="shared" si="147"/>
        <v>7</v>
      </c>
      <c r="E251" s="2110">
        <f t="shared" si="163"/>
        <v>5</v>
      </c>
      <c r="F251" s="2111">
        <f t="shared" si="151"/>
        <v>2</v>
      </c>
      <c r="G251" s="2119">
        <v>0</v>
      </c>
      <c r="H251" s="2120">
        <v>0</v>
      </c>
      <c r="I251" s="2121">
        <v>0</v>
      </c>
      <c r="J251" s="2120">
        <v>0</v>
      </c>
      <c r="K251" s="2121">
        <v>0</v>
      </c>
      <c r="L251" s="2120">
        <v>0</v>
      </c>
      <c r="M251" s="2121">
        <v>0</v>
      </c>
      <c r="N251" s="2120">
        <v>0</v>
      </c>
      <c r="O251" s="2121">
        <v>0</v>
      </c>
      <c r="P251" s="2120">
        <v>0</v>
      </c>
      <c r="Q251" s="2121">
        <v>0</v>
      </c>
      <c r="R251" s="2120">
        <v>0</v>
      </c>
      <c r="S251" s="2121">
        <v>0</v>
      </c>
      <c r="T251" s="2120">
        <v>0</v>
      </c>
      <c r="U251" s="2121">
        <v>0</v>
      </c>
      <c r="V251" s="2122">
        <v>0</v>
      </c>
      <c r="W251" s="2121">
        <v>0</v>
      </c>
      <c r="X251" s="2122">
        <v>0</v>
      </c>
      <c r="Y251" s="2121">
        <v>0</v>
      </c>
      <c r="Z251" s="2122">
        <v>0</v>
      </c>
      <c r="AA251" s="2121">
        <v>1</v>
      </c>
      <c r="AB251" s="2122">
        <v>0</v>
      </c>
      <c r="AC251" s="2121">
        <v>0</v>
      </c>
      <c r="AD251" s="2122">
        <v>1</v>
      </c>
      <c r="AE251" s="2121">
        <v>0</v>
      </c>
      <c r="AF251" s="2122">
        <v>0</v>
      </c>
      <c r="AG251" s="2121">
        <v>2</v>
      </c>
      <c r="AH251" s="2122">
        <v>1</v>
      </c>
      <c r="AI251" s="2121">
        <v>0</v>
      </c>
      <c r="AJ251" s="2122">
        <v>0</v>
      </c>
      <c r="AK251" s="2121">
        <v>1</v>
      </c>
      <c r="AL251" s="2122">
        <v>0</v>
      </c>
      <c r="AM251" s="2121">
        <v>1</v>
      </c>
      <c r="AN251" s="2122">
        <v>0</v>
      </c>
      <c r="AO251" s="2123">
        <v>0</v>
      </c>
      <c r="AP251" s="2124">
        <v>0</v>
      </c>
      <c r="AQ251" s="2125"/>
      <c r="AR251" s="2126"/>
      <c r="AS251" s="2126"/>
      <c r="AT251" s="2121">
        <v>0</v>
      </c>
      <c r="AU251" s="2127">
        <v>0</v>
      </c>
      <c r="AV251" s="2127">
        <v>0</v>
      </c>
      <c r="AW251" s="2120">
        <v>0</v>
      </c>
      <c r="AX251" s="671" t="str">
        <f t="shared" si="148"/>
        <v/>
      </c>
      <c r="BT251" s="3"/>
      <c r="BU251" s="3"/>
      <c r="BV251" s="4"/>
      <c r="BW251" s="4"/>
      <c r="CA251" s="31" t="str">
        <f t="shared" si="152"/>
        <v/>
      </c>
      <c r="CB251" s="31"/>
      <c r="CC251" s="31" t="str">
        <f t="shared" si="149"/>
        <v/>
      </c>
      <c r="CD251" s="31" t="str">
        <f t="shared" si="154"/>
        <v/>
      </c>
      <c r="CE251" s="31" t="str">
        <f t="shared" si="155"/>
        <v/>
      </c>
      <c r="CF251" s="31" t="str">
        <f t="shared" si="156"/>
        <v/>
      </c>
      <c r="CG251" s="31" t="str">
        <f t="shared" si="157"/>
        <v/>
      </c>
      <c r="CH251" s="32">
        <f t="shared" si="158"/>
        <v>0</v>
      </c>
      <c r="CI251" s="32"/>
      <c r="CJ251" s="32"/>
      <c r="CK251" s="32">
        <f t="shared" si="161"/>
        <v>0</v>
      </c>
      <c r="CL251" s="32">
        <f t="shared" si="162"/>
        <v>0</v>
      </c>
      <c r="CM251" s="32">
        <f t="shared" si="162"/>
        <v>0</v>
      </c>
      <c r="CN251" s="32">
        <f t="shared" si="162"/>
        <v>0</v>
      </c>
    </row>
    <row r="252" spans="1:92" ht="16.350000000000001" customHeight="1" x14ac:dyDescent="0.2">
      <c r="A252" s="3975"/>
      <c r="B252" s="3642" t="s">
        <v>269</v>
      </c>
      <c r="C252" s="3642"/>
      <c r="D252" s="2137">
        <f t="shared" si="147"/>
        <v>1</v>
      </c>
      <c r="E252" s="2138">
        <f t="shared" si="163"/>
        <v>0</v>
      </c>
      <c r="F252" s="2139">
        <f t="shared" si="151"/>
        <v>1</v>
      </c>
      <c r="G252" s="2102">
        <v>0</v>
      </c>
      <c r="H252" s="2103">
        <v>0</v>
      </c>
      <c r="I252" s="2104">
        <v>0</v>
      </c>
      <c r="J252" s="2103">
        <v>0</v>
      </c>
      <c r="K252" s="2104">
        <v>0</v>
      </c>
      <c r="L252" s="2103">
        <v>0</v>
      </c>
      <c r="M252" s="2104">
        <v>0</v>
      </c>
      <c r="N252" s="2103">
        <v>0</v>
      </c>
      <c r="O252" s="2104">
        <v>0</v>
      </c>
      <c r="P252" s="2103">
        <v>0</v>
      </c>
      <c r="Q252" s="2104">
        <v>0</v>
      </c>
      <c r="R252" s="2103">
        <v>0</v>
      </c>
      <c r="S252" s="2104">
        <v>0</v>
      </c>
      <c r="T252" s="2103">
        <v>0</v>
      </c>
      <c r="U252" s="2104">
        <v>0</v>
      </c>
      <c r="V252" s="2105">
        <v>0</v>
      </c>
      <c r="W252" s="2104">
        <v>0</v>
      </c>
      <c r="X252" s="2105">
        <v>0</v>
      </c>
      <c r="Y252" s="2121">
        <v>0</v>
      </c>
      <c r="Z252" s="2122">
        <v>0</v>
      </c>
      <c r="AA252" s="2121">
        <v>0</v>
      </c>
      <c r="AB252" s="2122">
        <v>0</v>
      </c>
      <c r="AC252" s="2121">
        <v>0</v>
      </c>
      <c r="AD252" s="2122">
        <v>0</v>
      </c>
      <c r="AE252" s="2121">
        <v>0</v>
      </c>
      <c r="AF252" s="2122">
        <v>0</v>
      </c>
      <c r="AG252" s="2121">
        <v>0</v>
      </c>
      <c r="AH252" s="2122">
        <v>0</v>
      </c>
      <c r="AI252" s="2121">
        <v>0</v>
      </c>
      <c r="AJ252" s="2122">
        <v>1</v>
      </c>
      <c r="AK252" s="2121">
        <v>0</v>
      </c>
      <c r="AL252" s="2122">
        <v>0</v>
      </c>
      <c r="AM252" s="2121">
        <v>0</v>
      </c>
      <c r="AN252" s="2122">
        <v>0</v>
      </c>
      <c r="AO252" s="2106">
        <v>0</v>
      </c>
      <c r="AP252" s="2107">
        <v>0</v>
      </c>
      <c r="AQ252" s="2131"/>
      <c r="AR252" s="2132"/>
      <c r="AS252" s="2132"/>
      <c r="AT252" s="2104">
        <v>0</v>
      </c>
      <c r="AU252" s="2108">
        <v>0</v>
      </c>
      <c r="AV252" s="2108">
        <v>0</v>
      </c>
      <c r="AW252" s="2103">
        <v>0</v>
      </c>
      <c r="AX252" s="671" t="str">
        <f t="shared" si="148"/>
        <v/>
      </c>
      <c r="BT252" s="3"/>
      <c r="BU252" s="3"/>
      <c r="BV252" s="4"/>
      <c r="BW252" s="4"/>
      <c r="CA252" s="31" t="str">
        <f t="shared" si="152"/>
        <v/>
      </c>
      <c r="CB252" s="31"/>
      <c r="CC252" s="31" t="str">
        <f t="shared" si="149"/>
        <v/>
      </c>
      <c r="CD252" s="31" t="str">
        <f t="shared" si="154"/>
        <v/>
      </c>
      <c r="CE252" s="31" t="str">
        <f t="shared" si="155"/>
        <v/>
      </c>
      <c r="CF252" s="31" t="str">
        <f t="shared" si="156"/>
        <v/>
      </c>
      <c r="CG252" s="31" t="str">
        <f t="shared" si="157"/>
        <v/>
      </c>
      <c r="CH252" s="32">
        <f t="shared" si="158"/>
        <v>0</v>
      </c>
      <c r="CI252" s="32"/>
      <c r="CJ252" s="32"/>
      <c r="CK252" s="32">
        <f t="shared" si="161"/>
        <v>0</v>
      </c>
      <c r="CL252" s="32">
        <f t="shared" si="162"/>
        <v>0</v>
      </c>
      <c r="CM252" s="32">
        <f t="shared" si="162"/>
        <v>0</v>
      </c>
      <c r="CN252" s="32">
        <f t="shared" si="162"/>
        <v>0</v>
      </c>
    </row>
    <row r="253" spans="1:92" ht="16.350000000000001" customHeight="1" x14ac:dyDescent="0.2">
      <c r="A253" s="3342" t="s">
        <v>272</v>
      </c>
      <c r="B253" s="3184" t="s">
        <v>264</v>
      </c>
      <c r="C253" s="3184"/>
      <c r="D253" s="4124">
        <f t="shared" si="147"/>
        <v>2</v>
      </c>
      <c r="E253" s="485">
        <f t="shared" si="163"/>
        <v>2</v>
      </c>
      <c r="F253" s="4138">
        <f t="shared" si="151"/>
        <v>0</v>
      </c>
      <c r="G253" s="467">
        <v>0</v>
      </c>
      <c r="H253" s="468">
        <v>0</v>
      </c>
      <c r="I253" s="469">
        <v>0</v>
      </c>
      <c r="J253" s="468">
        <v>0</v>
      </c>
      <c r="K253" s="469">
        <v>0</v>
      </c>
      <c r="L253" s="468">
        <v>0</v>
      </c>
      <c r="M253" s="469">
        <v>0</v>
      </c>
      <c r="N253" s="468">
        <v>0</v>
      </c>
      <c r="O253" s="469">
        <v>0</v>
      </c>
      <c r="P253" s="468">
        <v>0</v>
      </c>
      <c r="Q253" s="469">
        <v>0</v>
      </c>
      <c r="R253" s="468">
        <v>0</v>
      </c>
      <c r="S253" s="469">
        <v>0</v>
      </c>
      <c r="T253" s="468">
        <v>0</v>
      </c>
      <c r="U253" s="469">
        <v>0</v>
      </c>
      <c r="V253" s="470">
        <v>0</v>
      </c>
      <c r="W253" s="469">
        <v>0</v>
      </c>
      <c r="X253" s="470">
        <v>0</v>
      </c>
      <c r="Y253" s="4135">
        <v>1</v>
      </c>
      <c r="Z253" s="4136">
        <v>0</v>
      </c>
      <c r="AA253" s="4135">
        <v>1</v>
      </c>
      <c r="AB253" s="4136">
        <v>0</v>
      </c>
      <c r="AC253" s="4135">
        <v>0</v>
      </c>
      <c r="AD253" s="4136">
        <v>0</v>
      </c>
      <c r="AE253" s="4135">
        <v>0</v>
      </c>
      <c r="AF253" s="4136">
        <v>0</v>
      </c>
      <c r="AG253" s="4135">
        <v>0</v>
      </c>
      <c r="AH253" s="4136">
        <v>0</v>
      </c>
      <c r="AI253" s="4135">
        <v>0</v>
      </c>
      <c r="AJ253" s="4136">
        <v>0</v>
      </c>
      <c r="AK253" s="4135">
        <v>0</v>
      </c>
      <c r="AL253" s="4136">
        <v>0</v>
      </c>
      <c r="AM253" s="4135">
        <v>0</v>
      </c>
      <c r="AN253" s="4136">
        <v>0</v>
      </c>
      <c r="AO253" s="4140"/>
      <c r="AP253" s="488"/>
      <c r="AQ253" s="4134">
        <v>0</v>
      </c>
      <c r="AR253" s="473">
        <v>0</v>
      </c>
      <c r="AS253" s="4134">
        <v>2</v>
      </c>
      <c r="AT253" s="469">
        <v>0</v>
      </c>
      <c r="AU253" s="473">
        <v>0</v>
      </c>
      <c r="AV253" s="473">
        <v>0</v>
      </c>
      <c r="AW253" s="468">
        <v>0</v>
      </c>
      <c r="AX253" s="671" t="str">
        <f t="shared" si="148"/>
        <v/>
      </c>
      <c r="BT253" s="3"/>
      <c r="BU253" s="3"/>
      <c r="BV253" s="4"/>
      <c r="BW253" s="4"/>
      <c r="CA253" s="31" t="str">
        <f t="shared" si="152"/>
        <v/>
      </c>
      <c r="CB253" s="31" t="str">
        <f t="shared" si="153"/>
        <v/>
      </c>
      <c r="CC253" s="31" t="str">
        <f t="shared" si="149"/>
        <v/>
      </c>
      <c r="CD253" s="31"/>
      <c r="CE253" s="31" t="str">
        <f t="shared" si="155"/>
        <v/>
      </c>
      <c r="CF253" s="31" t="str">
        <f t="shared" si="156"/>
        <v/>
      </c>
      <c r="CG253" s="31" t="str">
        <f t="shared" si="157"/>
        <v/>
      </c>
      <c r="CH253" s="32"/>
      <c r="CI253" s="32">
        <f t="shared" si="159"/>
        <v>0</v>
      </c>
      <c r="CJ253" s="32">
        <f t="shared" si="160"/>
        <v>0</v>
      </c>
      <c r="CK253" s="32"/>
      <c r="CL253" s="32">
        <f t="shared" si="162"/>
        <v>0</v>
      </c>
      <c r="CM253" s="32">
        <f t="shared" si="162"/>
        <v>0</v>
      </c>
      <c r="CN253" s="32">
        <f t="shared" si="162"/>
        <v>0</v>
      </c>
    </row>
    <row r="254" spans="1:92" ht="16.350000000000001" customHeight="1" x14ac:dyDescent="0.2">
      <c r="A254" s="2912"/>
      <c r="B254" s="3639" t="s">
        <v>265</v>
      </c>
      <c r="C254" s="3639"/>
      <c r="D254" s="2109">
        <f t="shared" si="147"/>
        <v>126</v>
      </c>
      <c r="E254" s="2110">
        <f t="shared" si="163"/>
        <v>65</v>
      </c>
      <c r="F254" s="2111">
        <f t="shared" si="151"/>
        <v>61</v>
      </c>
      <c r="G254" s="2112">
        <v>0</v>
      </c>
      <c r="H254" s="2113">
        <v>0</v>
      </c>
      <c r="I254" s="2114">
        <v>0</v>
      </c>
      <c r="J254" s="2113">
        <v>0</v>
      </c>
      <c r="K254" s="2114">
        <v>0</v>
      </c>
      <c r="L254" s="2113">
        <v>0</v>
      </c>
      <c r="M254" s="2114">
        <v>0</v>
      </c>
      <c r="N254" s="2113">
        <v>0</v>
      </c>
      <c r="O254" s="2114">
        <v>0</v>
      </c>
      <c r="P254" s="2113">
        <v>0</v>
      </c>
      <c r="Q254" s="2114">
        <v>0</v>
      </c>
      <c r="R254" s="2113">
        <v>0</v>
      </c>
      <c r="S254" s="2114">
        <v>1</v>
      </c>
      <c r="T254" s="2113">
        <v>0</v>
      </c>
      <c r="U254" s="2114">
        <v>0</v>
      </c>
      <c r="V254" s="2115">
        <v>1</v>
      </c>
      <c r="W254" s="2114">
        <v>11</v>
      </c>
      <c r="X254" s="2115">
        <v>12</v>
      </c>
      <c r="Y254" s="2114">
        <v>44</v>
      </c>
      <c r="Z254" s="2115">
        <v>44</v>
      </c>
      <c r="AA254" s="2114">
        <v>8</v>
      </c>
      <c r="AB254" s="2115">
        <v>4</v>
      </c>
      <c r="AC254" s="2114">
        <v>1</v>
      </c>
      <c r="AD254" s="2115">
        <v>0</v>
      </c>
      <c r="AE254" s="2114">
        <v>0</v>
      </c>
      <c r="AF254" s="2115">
        <v>0</v>
      </c>
      <c r="AG254" s="2114">
        <v>0</v>
      </c>
      <c r="AH254" s="2115">
        <v>0</v>
      </c>
      <c r="AI254" s="2114">
        <v>0</v>
      </c>
      <c r="AJ254" s="2115">
        <v>0</v>
      </c>
      <c r="AK254" s="2114">
        <v>0</v>
      </c>
      <c r="AL254" s="2115">
        <v>0</v>
      </c>
      <c r="AM254" s="2114">
        <v>0</v>
      </c>
      <c r="AN254" s="2115">
        <v>0</v>
      </c>
      <c r="AO254" s="2140"/>
      <c r="AP254" s="2134"/>
      <c r="AQ254" s="2097"/>
      <c r="AR254" s="2133"/>
      <c r="AS254" s="467">
        <v>11</v>
      </c>
      <c r="AT254" s="2114">
        <v>0</v>
      </c>
      <c r="AU254" s="2118">
        <v>0</v>
      </c>
      <c r="AV254" s="2118">
        <v>0</v>
      </c>
      <c r="AW254" s="2113">
        <v>0</v>
      </c>
      <c r="AX254" s="671" t="str">
        <f t="shared" si="148"/>
        <v/>
      </c>
      <c r="BT254" s="3"/>
      <c r="BU254" s="3"/>
      <c r="BV254" s="4"/>
      <c r="BW254" s="4"/>
      <c r="CA254" s="31" t="str">
        <f t="shared" si="152"/>
        <v/>
      </c>
      <c r="CB254" s="31"/>
      <c r="CC254" s="31" t="str">
        <f t="shared" si="149"/>
        <v/>
      </c>
      <c r="CD254" s="31"/>
      <c r="CE254" s="31" t="str">
        <f t="shared" si="155"/>
        <v/>
      </c>
      <c r="CF254" s="31" t="str">
        <f t="shared" si="156"/>
        <v/>
      </c>
      <c r="CG254" s="31" t="str">
        <f t="shared" si="157"/>
        <v/>
      </c>
      <c r="CH254" s="32"/>
      <c r="CI254" s="32"/>
      <c r="CJ254" s="32"/>
      <c r="CK254" s="32"/>
      <c r="CL254" s="32">
        <f t="shared" si="162"/>
        <v>0</v>
      </c>
      <c r="CM254" s="32">
        <f t="shared" si="162"/>
        <v>0</v>
      </c>
      <c r="CN254" s="32">
        <f t="shared" si="162"/>
        <v>0</v>
      </c>
    </row>
    <row r="255" spans="1:92" ht="16.350000000000001" customHeight="1" x14ac:dyDescent="0.2">
      <c r="A255" s="2912"/>
      <c r="B255" s="3639" t="s">
        <v>266</v>
      </c>
      <c r="C255" s="3639"/>
      <c r="D255" s="2109">
        <f t="shared" si="147"/>
        <v>4</v>
      </c>
      <c r="E255" s="2110">
        <f t="shared" si="163"/>
        <v>3</v>
      </c>
      <c r="F255" s="2111">
        <f t="shared" si="151"/>
        <v>1</v>
      </c>
      <c r="G255" s="2112">
        <v>0</v>
      </c>
      <c r="H255" s="2113">
        <v>0</v>
      </c>
      <c r="I255" s="2114">
        <v>0</v>
      </c>
      <c r="J255" s="2113">
        <v>0</v>
      </c>
      <c r="K255" s="2114">
        <v>0</v>
      </c>
      <c r="L255" s="2113">
        <v>0</v>
      </c>
      <c r="M255" s="2114">
        <v>0</v>
      </c>
      <c r="N255" s="2113">
        <v>0</v>
      </c>
      <c r="O255" s="2114">
        <v>0</v>
      </c>
      <c r="P255" s="2113">
        <v>0</v>
      </c>
      <c r="Q255" s="2114">
        <v>0</v>
      </c>
      <c r="R255" s="2113">
        <v>0</v>
      </c>
      <c r="S255" s="2114">
        <v>1</v>
      </c>
      <c r="T255" s="2113">
        <v>0</v>
      </c>
      <c r="U255" s="2114">
        <v>0</v>
      </c>
      <c r="V255" s="2115">
        <v>0</v>
      </c>
      <c r="W255" s="2114">
        <v>1</v>
      </c>
      <c r="X255" s="2115">
        <v>1</v>
      </c>
      <c r="Y255" s="2114">
        <v>1</v>
      </c>
      <c r="Z255" s="2115">
        <v>0</v>
      </c>
      <c r="AA255" s="2114">
        <v>0</v>
      </c>
      <c r="AB255" s="2115">
        <v>0</v>
      </c>
      <c r="AC255" s="2114">
        <v>0</v>
      </c>
      <c r="AD255" s="2115">
        <v>0</v>
      </c>
      <c r="AE255" s="2114">
        <v>0</v>
      </c>
      <c r="AF255" s="2115">
        <v>0</v>
      </c>
      <c r="AG255" s="2114">
        <v>0</v>
      </c>
      <c r="AH255" s="2115">
        <v>0</v>
      </c>
      <c r="AI255" s="2114">
        <v>0</v>
      </c>
      <c r="AJ255" s="2115">
        <v>0</v>
      </c>
      <c r="AK255" s="2114">
        <v>0</v>
      </c>
      <c r="AL255" s="2115">
        <v>0</v>
      </c>
      <c r="AM255" s="2114">
        <v>0</v>
      </c>
      <c r="AN255" s="2115">
        <v>0</v>
      </c>
      <c r="AO255" s="2140"/>
      <c r="AP255" s="2134"/>
      <c r="AQ255" s="2097"/>
      <c r="AR255" s="2133"/>
      <c r="AS255" s="2133"/>
      <c r="AT255" s="2114">
        <v>0</v>
      </c>
      <c r="AU255" s="2118">
        <v>0</v>
      </c>
      <c r="AV255" s="2118">
        <v>0</v>
      </c>
      <c r="AW255" s="2113">
        <v>0</v>
      </c>
      <c r="AX255" s="671" t="str">
        <f t="shared" si="148"/>
        <v/>
      </c>
      <c r="BT255" s="3"/>
      <c r="BU255" s="3"/>
      <c r="BV255" s="4"/>
      <c r="BW255" s="4"/>
      <c r="CA255" s="31" t="str">
        <f t="shared" si="152"/>
        <v/>
      </c>
      <c r="CB255" s="31"/>
      <c r="CC255" s="31" t="str">
        <f t="shared" si="149"/>
        <v/>
      </c>
      <c r="CD255" s="31"/>
      <c r="CE255" s="31" t="str">
        <f t="shared" si="155"/>
        <v/>
      </c>
      <c r="CF255" s="31" t="str">
        <f t="shared" si="156"/>
        <v/>
      </c>
      <c r="CG255" s="31" t="str">
        <f t="shared" si="157"/>
        <v/>
      </c>
      <c r="CH255" s="32"/>
      <c r="CI255" s="32"/>
      <c r="CJ255" s="32"/>
      <c r="CK255" s="32"/>
      <c r="CL255" s="32">
        <f t="shared" si="162"/>
        <v>0</v>
      </c>
      <c r="CM255" s="32">
        <f t="shared" si="162"/>
        <v>0</v>
      </c>
      <c r="CN255" s="32">
        <f t="shared" si="162"/>
        <v>0</v>
      </c>
    </row>
    <row r="256" spans="1:92" ht="16.350000000000001" customHeight="1" x14ac:dyDescent="0.2">
      <c r="A256" s="2912"/>
      <c r="B256" s="3639" t="s">
        <v>267</v>
      </c>
      <c r="C256" s="3639"/>
      <c r="D256" s="2109">
        <f t="shared" si="147"/>
        <v>3</v>
      </c>
      <c r="E256" s="2110">
        <f t="shared" si="163"/>
        <v>0</v>
      </c>
      <c r="F256" s="2111">
        <f t="shared" si="151"/>
        <v>3</v>
      </c>
      <c r="G256" s="2119">
        <v>0</v>
      </c>
      <c r="H256" s="2120">
        <v>0</v>
      </c>
      <c r="I256" s="2121">
        <v>0</v>
      </c>
      <c r="J256" s="2120">
        <v>0</v>
      </c>
      <c r="K256" s="2121">
        <v>0</v>
      </c>
      <c r="L256" s="2120">
        <v>0</v>
      </c>
      <c r="M256" s="2121">
        <v>0</v>
      </c>
      <c r="N256" s="2120">
        <v>0</v>
      </c>
      <c r="O256" s="2121">
        <v>0</v>
      </c>
      <c r="P256" s="2120">
        <v>0</v>
      </c>
      <c r="Q256" s="2121">
        <v>0</v>
      </c>
      <c r="R256" s="2120">
        <v>0</v>
      </c>
      <c r="S256" s="2121">
        <v>0</v>
      </c>
      <c r="T256" s="2120">
        <v>0</v>
      </c>
      <c r="U256" s="2121">
        <v>0</v>
      </c>
      <c r="V256" s="2122">
        <v>0</v>
      </c>
      <c r="W256" s="2121">
        <v>0</v>
      </c>
      <c r="X256" s="2122">
        <v>0</v>
      </c>
      <c r="Y256" s="2121">
        <v>0</v>
      </c>
      <c r="Z256" s="2122">
        <v>3</v>
      </c>
      <c r="AA256" s="2121">
        <v>0</v>
      </c>
      <c r="AB256" s="2122">
        <v>0</v>
      </c>
      <c r="AC256" s="2121">
        <v>0</v>
      </c>
      <c r="AD256" s="2122">
        <v>0</v>
      </c>
      <c r="AE256" s="2121">
        <v>0</v>
      </c>
      <c r="AF256" s="2122">
        <v>0</v>
      </c>
      <c r="AG256" s="2121">
        <v>0</v>
      </c>
      <c r="AH256" s="2122">
        <v>0</v>
      </c>
      <c r="AI256" s="2121">
        <v>0</v>
      </c>
      <c r="AJ256" s="2122">
        <v>0</v>
      </c>
      <c r="AK256" s="2121">
        <v>0</v>
      </c>
      <c r="AL256" s="2122">
        <v>0</v>
      </c>
      <c r="AM256" s="2121">
        <v>0</v>
      </c>
      <c r="AN256" s="2122">
        <v>0</v>
      </c>
      <c r="AO256" s="2140"/>
      <c r="AP256" s="2134"/>
      <c r="AQ256" s="2097"/>
      <c r="AR256" s="2133"/>
      <c r="AS256" s="2133"/>
      <c r="AT256" s="2121">
        <v>0</v>
      </c>
      <c r="AU256" s="2127">
        <v>0</v>
      </c>
      <c r="AV256" s="2127">
        <v>0</v>
      </c>
      <c r="AW256" s="2120">
        <v>0</v>
      </c>
      <c r="AX256" s="671" t="str">
        <f t="shared" si="148"/>
        <v/>
      </c>
      <c r="BT256" s="3"/>
      <c r="BU256" s="3"/>
      <c r="BV256" s="4"/>
      <c r="BW256" s="4"/>
      <c r="CA256" s="31" t="str">
        <f t="shared" si="152"/>
        <v/>
      </c>
      <c r="CB256" s="31"/>
      <c r="CC256" s="31" t="str">
        <f t="shared" si="149"/>
        <v/>
      </c>
      <c r="CD256" s="31"/>
      <c r="CE256" s="31" t="str">
        <f t="shared" si="155"/>
        <v/>
      </c>
      <c r="CF256" s="31" t="str">
        <f t="shared" si="156"/>
        <v/>
      </c>
      <c r="CG256" s="31" t="str">
        <f t="shared" si="157"/>
        <v/>
      </c>
      <c r="CH256" s="32"/>
      <c r="CI256" s="32"/>
      <c r="CJ256" s="32"/>
      <c r="CK256" s="32"/>
      <c r="CL256" s="32">
        <f t="shared" si="162"/>
        <v>0</v>
      </c>
      <c r="CM256" s="32">
        <f t="shared" si="162"/>
        <v>0</v>
      </c>
      <c r="CN256" s="32">
        <f t="shared" si="162"/>
        <v>0</v>
      </c>
    </row>
    <row r="257" spans="1:92" ht="16.350000000000001" customHeight="1" x14ac:dyDescent="0.2">
      <c r="A257" s="2912"/>
      <c r="B257" s="3640" t="s">
        <v>268</v>
      </c>
      <c r="C257" s="3641"/>
      <c r="D257" s="2109">
        <f t="shared" si="147"/>
        <v>8</v>
      </c>
      <c r="E257" s="2110">
        <f t="shared" si="163"/>
        <v>1</v>
      </c>
      <c r="F257" s="2111">
        <f t="shared" si="151"/>
        <v>7</v>
      </c>
      <c r="G257" s="2119">
        <v>0</v>
      </c>
      <c r="H257" s="2120">
        <v>0</v>
      </c>
      <c r="I257" s="2121">
        <v>0</v>
      </c>
      <c r="J257" s="2120">
        <v>0</v>
      </c>
      <c r="K257" s="2121">
        <v>0</v>
      </c>
      <c r="L257" s="2120">
        <v>0</v>
      </c>
      <c r="M257" s="2121">
        <v>0</v>
      </c>
      <c r="N257" s="2120">
        <v>0</v>
      </c>
      <c r="O257" s="2121">
        <v>0</v>
      </c>
      <c r="P257" s="2120">
        <v>0</v>
      </c>
      <c r="Q257" s="2121">
        <v>0</v>
      </c>
      <c r="R257" s="2120">
        <v>0</v>
      </c>
      <c r="S257" s="2121">
        <v>0</v>
      </c>
      <c r="T257" s="2120">
        <v>0</v>
      </c>
      <c r="U257" s="2121">
        <v>0</v>
      </c>
      <c r="V257" s="2122">
        <v>0</v>
      </c>
      <c r="W257" s="2121">
        <v>0</v>
      </c>
      <c r="X257" s="2122">
        <v>0</v>
      </c>
      <c r="Y257" s="2121">
        <v>1</v>
      </c>
      <c r="Z257" s="2122">
        <v>5</v>
      </c>
      <c r="AA257" s="2121">
        <v>0</v>
      </c>
      <c r="AB257" s="2122">
        <v>2</v>
      </c>
      <c r="AC257" s="2121">
        <v>0</v>
      </c>
      <c r="AD257" s="2122">
        <v>0</v>
      </c>
      <c r="AE257" s="2121">
        <v>0</v>
      </c>
      <c r="AF257" s="2122">
        <v>0</v>
      </c>
      <c r="AG257" s="2121">
        <v>0</v>
      </c>
      <c r="AH257" s="2122">
        <v>0</v>
      </c>
      <c r="AI257" s="2121">
        <v>0</v>
      </c>
      <c r="AJ257" s="2122">
        <v>0</v>
      </c>
      <c r="AK257" s="2121">
        <v>0</v>
      </c>
      <c r="AL257" s="2122">
        <v>0</v>
      </c>
      <c r="AM257" s="2121">
        <v>0</v>
      </c>
      <c r="AN257" s="2122">
        <v>0</v>
      </c>
      <c r="AO257" s="2140"/>
      <c r="AP257" s="2134"/>
      <c r="AQ257" s="2097"/>
      <c r="AR257" s="2135"/>
      <c r="AS257" s="2126"/>
      <c r="AT257" s="2121">
        <v>0</v>
      </c>
      <c r="AU257" s="2127">
        <v>0</v>
      </c>
      <c r="AV257" s="2127">
        <v>0</v>
      </c>
      <c r="AW257" s="2120">
        <v>0</v>
      </c>
      <c r="AX257" s="671" t="str">
        <f t="shared" si="148"/>
        <v/>
      </c>
      <c r="BT257" s="3"/>
      <c r="BU257" s="3"/>
      <c r="BV257" s="4"/>
      <c r="BW257" s="4"/>
      <c r="CA257" s="31" t="str">
        <f t="shared" si="152"/>
        <v/>
      </c>
      <c r="CB257" s="31"/>
      <c r="CC257" s="31" t="str">
        <f t="shared" si="149"/>
        <v/>
      </c>
      <c r="CD257" s="31"/>
      <c r="CE257" s="31" t="str">
        <f t="shared" si="155"/>
        <v/>
      </c>
      <c r="CF257" s="31" t="str">
        <f t="shared" si="156"/>
        <v/>
      </c>
      <c r="CG257" s="31" t="str">
        <f t="shared" si="157"/>
        <v/>
      </c>
      <c r="CH257" s="32"/>
      <c r="CI257" s="32"/>
      <c r="CJ257" s="32"/>
      <c r="CK257" s="32"/>
      <c r="CL257" s="32">
        <f t="shared" si="162"/>
        <v>0</v>
      </c>
      <c r="CM257" s="32">
        <f t="shared" si="162"/>
        <v>0</v>
      </c>
      <c r="CN257" s="32">
        <f t="shared" si="162"/>
        <v>0</v>
      </c>
    </row>
    <row r="258" spans="1:92" ht="16.350000000000001" customHeight="1" x14ac:dyDescent="0.2">
      <c r="A258" s="3975"/>
      <c r="B258" s="4139" t="s">
        <v>269</v>
      </c>
      <c r="C258" s="4139"/>
      <c r="D258" s="2128">
        <f t="shared" si="147"/>
        <v>1</v>
      </c>
      <c r="E258" s="2129">
        <f t="shared" si="163"/>
        <v>0</v>
      </c>
      <c r="F258" s="2129">
        <f t="shared" si="151"/>
        <v>1</v>
      </c>
      <c r="G258" s="2102">
        <v>0</v>
      </c>
      <c r="H258" s="2103">
        <v>0</v>
      </c>
      <c r="I258" s="2104">
        <v>0</v>
      </c>
      <c r="J258" s="2103">
        <v>0</v>
      </c>
      <c r="K258" s="2104">
        <v>0</v>
      </c>
      <c r="L258" s="2103">
        <v>0</v>
      </c>
      <c r="M258" s="2104">
        <v>0</v>
      </c>
      <c r="N258" s="2103">
        <v>0</v>
      </c>
      <c r="O258" s="2104">
        <v>0</v>
      </c>
      <c r="P258" s="2103">
        <v>0</v>
      </c>
      <c r="Q258" s="2104">
        <v>0</v>
      </c>
      <c r="R258" s="2103">
        <v>0</v>
      </c>
      <c r="S258" s="2104">
        <v>0</v>
      </c>
      <c r="T258" s="2103">
        <v>0</v>
      </c>
      <c r="U258" s="2104">
        <v>0</v>
      </c>
      <c r="V258" s="2105">
        <v>0</v>
      </c>
      <c r="W258" s="2104">
        <v>0</v>
      </c>
      <c r="X258" s="2105">
        <v>1</v>
      </c>
      <c r="Y258" s="2104">
        <v>0</v>
      </c>
      <c r="Z258" s="2105">
        <v>0</v>
      </c>
      <c r="AA258" s="2104">
        <v>0</v>
      </c>
      <c r="AB258" s="2105">
        <v>0</v>
      </c>
      <c r="AC258" s="2104">
        <v>0</v>
      </c>
      <c r="AD258" s="2105">
        <v>0</v>
      </c>
      <c r="AE258" s="2104">
        <v>0</v>
      </c>
      <c r="AF258" s="2105">
        <v>0</v>
      </c>
      <c r="AG258" s="2104">
        <v>0</v>
      </c>
      <c r="AH258" s="2105">
        <v>0</v>
      </c>
      <c r="AI258" s="2104">
        <v>0</v>
      </c>
      <c r="AJ258" s="2105">
        <v>0</v>
      </c>
      <c r="AK258" s="2104">
        <v>0</v>
      </c>
      <c r="AL258" s="2105">
        <v>0</v>
      </c>
      <c r="AM258" s="2104">
        <v>0</v>
      </c>
      <c r="AN258" s="2105">
        <v>0</v>
      </c>
      <c r="AO258" s="2141"/>
      <c r="AP258" s="2132"/>
      <c r="AQ258" s="2131"/>
      <c r="AR258" s="2136"/>
      <c r="AS258" s="2132"/>
      <c r="AT258" s="2104">
        <v>0</v>
      </c>
      <c r="AU258" s="2108">
        <v>0</v>
      </c>
      <c r="AV258" s="2108">
        <v>0</v>
      </c>
      <c r="AW258" s="2103">
        <v>0</v>
      </c>
      <c r="AX258" s="671" t="str">
        <f t="shared" si="148"/>
        <v/>
      </c>
      <c r="BT258" s="3"/>
      <c r="BU258" s="3"/>
      <c r="BV258" s="4"/>
      <c r="BW258" s="4"/>
      <c r="CA258" s="31" t="str">
        <f t="shared" si="152"/>
        <v/>
      </c>
      <c r="CB258" s="31"/>
      <c r="CC258" s="31" t="str">
        <f t="shared" si="149"/>
        <v/>
      </c>
      <c r="CD258" s="31"/>
      <c r="CE258" s="31" t="str">
        <f t="shared" si="155"/>
        <v/>
      </c>
      <c r="CF258" s="31" t="str">
        <f t="shared" si="156"/>
        <v/>
      </c>
      <c r="CG258" s="31" t="str">
        <f t="shared" si="157"/>
        <v/>
      </c>
      <c r="CH258" s="32"/>
      <c r="CI258" s="32"/>
      <c r="CJ258" s="32"/>
      <c r="CK258" s="32"/>
      <c r="CL258" s="32">
        <f t="shared" si="162"/>
        <v>0</v>
      </c>
      <c r="CM258" s="32">
        <f t="shared" si="162"/>
        <v>0</v>
      </c>
      <c r="CN258" s="32">
        <f t="shared" si="162"/>
        <v>0</v>
      </c>
    </row>
    <row r="259" spans="1:92" ht="16.350000000000001" customHeight="1" x14ac:dyDescent="0.2">
      <c r="A259" s="3466" t="s">
        <v>273</v>
      </c>
      <c r="B259" s="3184" t="s">
        <v>264</v>
      </c>
      <c r="C259" s="3184"/>
      <c r="D259" s="4124">
        <f t="shared" si="147"/>
        <v>0</v>
      </c>
      <c r="E259" s="485">
        <f t="shared" si="163"/>
        <v>0</v>
      </c>
      <c r="F259" s="466">
        <f t="shared" si="151"/>
        <v>0</v>
      </c>
      <c r="G259" s="467"/>
      <c r="H259" s="468"/>
      <c r="I259" s="469"/>
      <c r="J259" s="468"/>
      <c r="K259" s="469"/>
      <c r="L259" s="468"/>
      <c r="M259" s="469"/>
      <c r="N259" s="468"/>
      <c r="O259" s="469"/>
      <c r="P259" s="468"/>
      <c r="Q259" s="469"/>
      <c r="R259" s="468"/>
      <c r="S259" s="469"/>
      <c r="T259" s="468"/>
      <c r="U259" s="469"/>
      <c r="V259" s="470"/>
      <c r="W259" s="469"/>
      <c r="X259" s="470"/>
      <c r="Y259" s="469"/>
      <c r="Z259" s="470"/>
      <c r="AA259" s="469"/>
      <c r="AB259" s="470"/>
      <c r="AC259" s="469"/>
      <c r="AD259" s="470"/>
      <c r="AE259" s="469"/>
      <c r="AF259" s="470"/>
      <c r="AG259" s="469"/>
      <c r="AH259" s="4136"/>
      <c r="AI259" s="4135"/>
      <c r="AJ259" s="4136"/>
      <c r="AK259" s="4135"/>
      <c r="AL259" s="4136"/>
      <c r="AM259" s="4135"/>
      <c r="AN259" s="4136"/>
      <c r="AO259" s="4141"/>
      <c r="AP259" s="499"/>
      <c r="AQ259" s="4134"/>
      <c r="AR259" s="473"/>
      <c r="AS259" s="4134"/>
      <c r="AT259" s="469"/>
      <c r="AU259" s="473"/>
      <c r="AV259" s="473"/>
      <c r="AW259" s="468"/>
      <c r="AX259" s="671" t="str">
        <f t="shared" si="148"/>
        <v/>
      </c>
      <c r="BT259" s="3"/>
      <c r="BU259" s="3"/>
      <c r="BV259" s="4"/>
      <c r="BW259" s="4"/>
      <c r="CA259" s="31" t="str">
        <f t="shared" si="152"/>
        <v/>
      </c>
      <c r="CB259" s="31" t="str">
        <f t="shared" si="153"/>
        <v/>
      </c>
      <c r="CC259" s="31" t="str">
        <f t="shared" si="149"/>
        <v/>
      </c>
      <c r="CD259" s="31"/>
      <c r="CE259" s="31" t="str">
        <f t="shared" si="155"/>
        <v/>
      </c>
      <c r="CF259" s="31" t="str">
        <f t="shared" si="156"/>
        <v/>
      </c>
      <c r="CG259" s="31" t="str">
        <f t="shared" si="157"/>
        <v/>
      </c>
      <c r="CH259" s="32"/>
      <c r="CI259" s="32">
        <f t="shared" si="159"/>
        <v>0</v>
      </c>
      <c r="CJ259" s="32">
        <f t="shared" si="160"/>
        <v>0</v>
      </c>
      <c r="CK259" s="32"/>
      <c r="CL259" s="32">
        <f t="shared" si="162"/>
        <v>0</v>
      </c>
      <c r="CM259" s="32">
        <f t="shared" si="162"/>
        <v>0</v>
      </c>
      <c r="CN259" s="32">
        <f t="shared" si="162"/>
        <v>0</v>
      </c>
    </row>
    <row r="260" spans="1:92" ht="16.350000000000001" customHeight="1" x14ac:dyDescent="0.2">
      <c r="A260" s="2971"/>
      <c r="B260" s="3639" t="s">
        <v>265</v>
      </c>
      <c r="C260" s="3639"/>
      <c r="D260" s="2109">
        <f t="shared" si="147"/>
        <v>0</v>
      </c>
      <c r="E260" s="2110">
        <f t="shared" si="163"/>
        <v>0</v>
      </c>
      <c r="F260" s="2111">
        <f t="shared" si="151"/>
        <v>0</v>
      </c>
      <c r="G260" s="2112"/>
      <c r="H260" s="2113"/>
      <c r="I260" s="2114"/>
      <c r="J260" s="2113"/>
      <c r="K260" s="2114"/>
      <c r="L260" s="2113"/>
      <c r="M260" s="2114"/>
      <c r="N260" s="2113"/>
      <c r="O260" s="2114"/>
      <c r="P260" s="2113"/>
      <c r="Q260" s="2114"/>
      <c r="R260" s="2113"/>
      <c r="S260" s="2114"/>
      <c r="T260" s="2113"/>
      <c r="U260" s="2114"/>
      <c r="V260" s="2115"/>
      <c r="W260" s="2114"/>
      <c r="X260" s="2115"/>
      <c r="Y260" s="2114"/>
      <c r="Z260" s="2115"/>
      <c r="AA260" s="2114"/>
      <c r="AB260" s="2115"/>
      <c r="AC260" s="2114"/>
      <c r="AD260" s="2115"/>
      <c r="AE260" s="2114"/>
      <c r="AF260" s="2115"/>
      <c r="AG260" s="2114"/>
      <c r="AH260" s="2115"/>
      <c r="AI260" s="2114"/>
      <c r="AJ260" s="2115"/>
      <c r="AK260" s="2114"/>
      <c r="AL260" s="2115"/>
      <c r="AM260" s="2114"/>
      <c r="AN260" s="2115"/>
      <c r="AO260" s="2142"/>
      <c r="AP260" s="2098"/>
      <c r="AQ260" s="2097"/>
      <c r="AR260" s="2133"/>
      <c r="AS260" s="467"/>
      <c r="AT260" s="2114"/>
      <c r="AU260" s="2118"/>
      <c r="AV260" s="2118"/>
      <c r="AW260" s="2113"/>
      <c r="AX260" s="671" t="str">
        <f t="shared" si="148"/>
        <v/>
      </c>
      <c r="BT260" s="3"/>
      <c r="BU260" s="3"/>
      <c r="BV260" s="4"/>
      <c r="BW260" s="4"/>
      <c r="CA260" s="31" t="str">
        <f t="shared" si="152"/>
        <v/>
      </c>
      <c r="CB260" s="31"/>
      <c r="CC260" s="31" t="str">
        <f t="shared" si="149"/>
        <v/>
      </c>
      <c r="CD260" s="31"/>
      <c r="CE260" s="31" t="str">
        <f t="shared" si="155"/>
        <v/>
      </c>
      <c r="CF260" s="31" t="str">
        <f t="shared" si="156"/>
        <v/>
      </c>
      <c r="CG260" s="31" t="str">
        <f t="shared" si="157"/>
        <v/>
      </c>
      <c r="CH260" s="32"/>
      <c r="CI260" s="32"/>
      <c r="CJ260" s="32"/>
      <c r="CK260" s="32"/>
      <c r="CL260" s="32">
        <f t="shared" si="162"/>
        <v>0</v>
      </c>
      <c r="CM260" s="32">
        <f t="shared" si="162"/>
        <v>0</v>
      </c>
      <c r="CN260" s="32">
        <f t="shared" si="162"/>
        <v>0</v>
      </c>
    </row>
    <row r="261" spans="1:92" ht="16.350000000000001" customHeight="1" x14ac:dyDescent="0.2">
      <c r="A261" s="2971"/>
      <c r="B261" s="3639" t="s">
        <v>266</v>
      </c>
      <c r="C261" s="3639"/>
      <c r="D261" s="2109">
        <f t="shared" si="147"/>
        <v>0</v>
      </c>
      <c r="E261" s="2110">
        <f t="shared" si="163"/>
        <v>0</v>
      </c>
      <c r="F261" s="2111">
        <f t="shared" si="151"/>
        <v>0</v>
      </c>
      <c r="G261" s="2112"/>
      <c r="H261" s="2113"/>
      <c r="I261" s="2114"/>
      <c r="J261" s="2113"/>
      <c r="K261" s="2114"/>
      <c r="L261" s="2113"/>
      <c r="M261" s="2114"/>
      <c r="N261" s="2113"/>
      <c r="O261" s="2114"/>
      <c r="P261" s="2113"/>
      <c r="Q261" s="2114"/>
      <c r="R261" s="2113"/>
      <c r="S261" s="2114"/>
      <c r="T261" s="2113"/>
      <c r="U261" s="2114"/>
      <c r="V261" s="2115"/>
      <c r="W261" s="2114"/>
      <c r="X261" s="2115"/>
      <c r="Y261" s="2114"/>
      <c r="Z261" s="2115"/>
      <c r="AA261" s="2114"/>
      <c r="AB261" s="2115"/>
      <c r="AC261" s="2114"/>
      <c r="AD261" s="2115"/>
      <c r="AE261" s="2114"/>
      <c r="AF261" s="2115"/>
      <c r="AG261" s="2114"/>
      <c r="AH261" s="2115"/>
      <c r="AI261" s="2114"/>
      <c r="AJ261" s="2115"/>
      <c r="AK261" s="2114"/>
      <c r="AL261" s="2115"/>
      <c r="AM261" s="2114"/>
      <c r="AN261" s="2115"/>
      <c r="AO261" s="2142"/>
      <c r="AP261" s="2098"/>
      <c r="AQ261" s="2097"/>
      <c r="AR261" s="2133"/>
      <c r="AS261" s="2133"/>
      <c r="AT261" s="2114"/>
      <c r="AU261" s="2118"/>
      <c r="AV261" s="2118"/>
      <c r="AW261" s="2113"/>
      <c r="AX261" s="671" t="str">
        <f t="shared" si="148"/>
        <v/>
      </c>
      <c r="BT261" s="3"/>
      <c r="BU261" s="3"/>
      <c r="BV261" s="4"/>
      <c r="BW261" s="4"/>
      <c r="CA261" s="31" t="str">
        <f t="shared" si="152"/>
        <v/>
      </c>
      <c r="CB261" s="31"/>
      <c r="CC261" s="31" t="str">
        <f t="shared" si="149"/>
        <v/>
      </c>
      <c r="CD261" s="31"/>
      <c r="CE261" s="31" t="str">
        <f t="shared" si="155"/>
        <v/>
      </c>
      <c r="CF261" s="31" t="str">
        <f t="shared" si="156"/>
        <v/>
      </c>
      <c r="CG261" s="31" t="str">
        <f t="shared" si="157"/>
        <v/>
      </c>
      <c r="CH261" s="32"/>
      <c r="CI261" s="32"/>
      <c r="CJ261" s="32"/>
      <c r="CK261" s="32"/>
      <c r="CL261" s="32">
        <f t="shared" si="162"/>
        <v>0</v>
      </c>
      <c r="CM261" s="32">
        <f t="shared" si="162"/>
        <v>0</v>
      </c>
      <c r="CN261" s="32">
        <f t="shared" si="162"/>
        <v>0</v>
      </c>
    </row>
    <row r="262" spans="1:92" ht="16.350000000000001" customHeight="1" x14ac:dyDescent="0.2">
      <c r="A262" s="2971"/>
      <c r="B262" s="3639" t="s">
        <v>267</v>
      </c>
      <c r="C262" s="3639"/>
      <c r="D262" s="2109">
        <f t="shared" si="147"/>
        <v>0</v>
      </c>
      <c r="E262" s="2110">
        <f t="shared" si="163"/>
        <v>0</v>
      </c>
      <c r="F262" s="2111">
        <f t="shared" si="151"/>
        <v>0</v>
      </c>
      <c r="G262" s="2119"/>
      <c r="H262" s="2120"/>
      <c r="I262" s="2121"/>
      <c r="J262" s="2120"/>
      <c r="K262" s="2121"/>
      <c r="L262" s="2120"/>
      <c r="M262" s="2121"/>
      <c r="N262" s="2120"/>
      <c r="O262" s="2121"/>
      <c r="P262" s="2120"/>
      <c r="Q262" s="2121"/>
      <c r="R262" s="2120"/>
      <c r="S262" s="2121"/>
      <c r="T262" s="2120"/>
      <c r="U262" s="2121"/>
      <c r="V262" s="2122"/>
      <c r="W262" s="2121"/>
      <c r="X262" s="2122"/>
      <c r="Y262" s="2114"/>
      <c r="Z262" s="2115"/>
      <c r="AA262" s="2114"/>
      <c r="AB262" s="2115"/>
      <c r="AC262" s="2114"/>
      <c r="AD262" s="2115"/>
      <c r="AE262" s="2114"/>
      <c r="AF262" s="2115"/>
      <c r="AG262" s="2114"/>
      <c r="AH262" s="2115"/>
      <c r="AI262" s="2114"/>
      <c r="AJ262" s="2115"/>
      <c r="AK262" s="2114"/>
      <c r="AL262" s="2115"/>
      <c r="AM262" s="2114"/>
      <c r="AN262" s="2115"/>
      <c r="AO262" s="2142"/>
      <c r="AP262" s="2098"/>
      <c r="AQ262" s="2097"/>
      <c r="AR262" s="2133"/>
      <c r="AS262" s="2133"/>
      <c r="AT262" s="2114"/>
      <c r="AU262" s="2118"/>
      <c r="AV262" s="2118"/>
      <c r="AW262" s="2113"/>
      <c r="AX262" s="671" t="str">
        <f t="shared" si="148"/>
        <v/>
      </c>
      <c r="BT262" s="3"/>
      <c r="BU262" s="3"/>
      <c r="BV262" s="4"/>
      <c r="BW262" s="4"/>
      <c r="CA262" s="31" t="str">
        <f t="shared" si="152"/>
        <v/>
      </c>
      <c r="CB262" s="31"/>
      <c r="CC262" s="31" t="str">
        <f t="shared" si="149"/>
        <v/>
      </c>
      <c r="CD262" s="31"/>
      <c r="CE262" s="31" t="str">
        <f t="shared" si="155"/>
        <v/>
      </c>
      <c r="CF262" s="31" t="str">
        <f t="shared" si="156"/>
        <v/>
      </c>
      <c r="CG262" s="31" t="str">
        <f t="shared" si="157"/>
        <v/>
      </c>
      <c r="CH262" s="32"/>
      <c r="CI262" s="32"/>
      <c r="CJ262" s="32"/>
      <c r="CK262" s="32"/>
      <c r="CL262" s="32">
        <f t="shared" si="162"/>
        <v>0</v>
      </c>
      <c r="CM262" s="32">
        <f t="shared" si="162"/>
        <v>0</v>
      </c>
      <c r="CN262" s="32">
        <f t="shared" si="162"/>
        <v>0</v>
      </c>
    </row>
    <row r="263" spans="1:92" ht="16.350000000000001" customHeight="1" x14ac:dyDescent="0.2">
      <c r="A263" s="2971"/>
      <c r="B263" s="3640" t="s">
        <v>268</v>
      </c>
      <c r="C263" s="3641"/>
      <c r="D263" s="2109">
        <f t="shared" si="147"/>
        <v>0</v>
      </c>
      <c r="E263" s="2110">
        <f t="shared" si="163"/>
        <v>0</v>
      </c>
      <c r="F263" s="2111">
        <f t="shared" si="151"/>
        <v>0</v>
      </c>
      <c r="G263" s="2119"/>
      <c r="H263" s="2120"/>
      <c r="I263" s="2121"/>
      <c r="J263" s="2120"/>
      <c r="K263" s="2121"/>
      <c r="L263" s="2120"/>
      <c r="M263" s="2121"/>
      <c r="N263" s="2120"/>
      <c r="O263" s="2121"/>
      <c r="P263" s="2120"/>
      <c r="Q263" s="2121"/>
      <c r="R263" s="2120"/>
      <c r="S263" s="2121"/>
      <c r="T263" s="2120"/>
      <c r="U263" s="2121"/>
      <c r="V263" s="2122"/>
      <c r="W263" s="2121"/>
      <c r="X263" s="2122"/>
      <c r="Y263" s="2114"/>
      <c r="Z263" s="2115"/>
      <c r="AA263" s="2114"/>
      <c r="AB263" s="2115"/>
      <c r="AC263" s="2114"/>
      <c r="AD263" s="2115"/>
      <c r="AE263" s="2114"/>
      <c r="AF263" s="2115"/>
      <c r="AG263" s="2114"/>
      <c r="AH263" s="2115"/>
      <c r="AI263" s="2114"/>
      <c r="AJ263" s="2115"/>
      <c r="AK263" s="2114"/>
      <c r="AL263" s="2115"/>
      <c r="AM263" s="2114"/>
      <c r="AN263" s="2115"/>
      <c r="AO263" s="2142"/>
      <c r="AP263" s="2098"/>
      <c r="AQ263" s="2097"/>
      <c r="AR263" s="2133"/>
      <c r="AS263" s="2126"/>
      <c r="AT263" s="2114"/>
      <c r="AU263" s="2118"/>
      <c r="AV263" s="2118"/>
      <c r="AW263" s="2113"/>
      <c r="AX263" s="671" t="str">
        <f t="shared" si="148"/>
        <v/>
      </c>
      <c r="BT263" s="3"/>
      <c r="BU263" s="3"/>
      <c r="BV263" s="4"/>
      <c r="BW263" s="4"/>
      <c r="CA263" s="31" t="str">
        <f t="shared" si="152"/>
        <v/>
      </c>
      <c r="CB263" s="31"/>
      <c r="CC263" s="31" t="str">
        <f t="shared" si="149"/>
        <v/>
      </c>
      <c r="CD263" s="31"/>
      <c r="CE263" s="31" t="str">
        <f t="shared" si="155"/>
        <v/>
      </c>
      <c r="CF263" s="31" t="str">
        <f t="shared" si="156"/>
        <v/>
      </c>
      <c r="CG263" s="31" t="str">
        <f t="shared" si="157"/>
        <v/>
      </c>
      <c r="CH263" s="32"/>
      <c r="CI263" s="32"/>
      <c r="CJ263" s="32"/>
      <c r="CK263" s="32"/>
      <c r="CL263" s="32">
        <f t="shared" si="162"/>
        <v>0</v>
      </c>
      <c r="CM263" s="32">
        <f t="shared" si="162"/>
        <v>0</v>
      </c>
      <c r="CN263" s="32">
        <f t="shared" si="162"/>
        <v>0</v>
      </c>
    </row>
    <row r="264" spans="1:92" ht="16.350000000000001" customHeight="1" x14ac:dyDescent="0.2">
      <c r="A264" s="4079"/>
      <c r="B264" s="4139" t="s">
        <v>269</v>
      </c>
      <c r="C264" s="4139"/>
      <c r="D264" s="4142">
        <f t="shared" si="147"/>
        <v>0</v>
      </c>
      <c r="E264" s="1979">
        <f t="shared" si="163"/>
        <v>0</v>
      </c>
      <c r="F264" s="2840">
        <f t="shared" si="151"/>
        <v>0</v>
      </c>
      <c r="G264" s="2102"/>
      <c r="H264" s="2103"/>
      <c r="I264" s="2104"/>
      <c r="J264" s="2103"/>
      <c r="K264" s="2104"/>
      <c r="L264" s="2103"/>
      <c r="M264" s="2104"/>
      <c r="N264" s="2103"/>
      <c r="O264" s="2104"/>
      <c r="P264" s="2103"/>
      <c r="Q264" s="2104"/>
      <c r="R264" s="2103"/>
      <c r="S264" s="2104"/>
      <c r="T264" s="2103"/>
      <c r="U264" s="2104"/>
      <c r="V264" s="2105"/>
      <c r="W264" s="2104"/>
      <c r="X264" s="2105"/>
      <c r="Y264" s="2104"/>
      <c r="Z264" s="2105"/>
      <c r="AA264" s="2104"/>
      <c r="AB264" s="2105"/>
      <c r="AC264" s="2841"/>
      <c r="AD264" s="2842"/>
      <c r="AE264" s="2841"/>
      <c r="AF264" s="2842"/>
      <c r="AG264" s="2841"/>
      <c r="AH264" s="2842"/>
      <c r="AI264" s="2841"/>
      <c r="AJ264" s="2842"/>
      <c r="AK264" s="2841"/>
      <c r="AL264" s="2842"/>
      <c r="AM264" s="2841"/>
      <c r="AN264" s="2842"/>
      <c r="AO264" s="2143"/>
      <c r="AP264" s="2144"/>
      <c r="AQ264" s="4143"/>
      <c r="AR264" s="2145"/>
      <c r="AS264" s="2132"/>
      <c r="AT264" s="2841"/>
      <c r="AU264" s="2146"/>
      <c r="AV264" s="2146"/>
      <c r="AW264" s="2147"/>
      <c r="AX264" s="671" t="str">
        <f t="shared" si="148"/>
        <v/>
      </c>
      <c r="BT264" s="3"/>
      <c r="BU264" s="3"/>
      <c r="BV264" s="4"/>
      <c r="BW264" s="4"/>
      <c r="CA264" s="31" t="str">
        <f t="shared" si="152"/>
        <v/>
      </c>
      <c r="CB264" s="31"/>
      <c r="CC264" s="31" t="str">
        <f t="shared" si="149"/>
        <v/>
      </c>
      <c r="CD264" s="31"/>
      <c r="CE264" s="31" t="str">
        <f t="shared" si="155"/>
        <v/>
      </c>
      <c r="CF264" s="31" t="str">
        <f t="shared" si="156"/>
        <v/>
      </c>
      <c r="CG264" s="31" t="str">
        <f t="shared" si="157"/>
        <v/>
      </c>
      <c r="CH264" s="32"/>
      <c r="CI264" s="32"/>
      <c r="CJ264" s="32"/>
      <c r="CK264" s="32"/>
      <c r="CL264" s="32">
        <f t="shared" si="162"/>
        <v>0</v>
      </c>
      <c r="CM264" s="32">
        <f t="shared" si="162"/>
        <v>0</v>
      </c>
      <c r="CN264" s="32">
        <f t="shared" si="162"/>
        <v>0</v>
      </c>
    </row>
    <row r="265" spans="1:92" ht="16.350000000000001" customHeight="1" x14ac:dyDescent="0.2">
      <c r="A265" s="3342" t="s">
        <v>104</v>
      </c>
      <c r="B265" s="3184" t="s">
        <v>264</v>
      </c>
      <c r="C265" s="3184"/>
      <c r="D265" s="400">
        <f t="shared" si="147"/>
        <v>17</v>
      </c>
      <c r="E265" s="465">
        <f t="shared" si="163"/>
        <v>9</v>
      </c>
      <c r="F265" s="466">
        <f t="shared" si="151"/>
        <v>8</v>
      </c>
      <c r="G265" s="467">
        <v>0</v>
      </c>
      <c r="H265" s="468">
        <v>0</v>
      </c>
      <c r="I265" s="469">
        <v>0</v>
      </c>
      <c r="J265" s="468">
        <v>0</v>
      </c>
      <c r="K265" s="469">
        <v>0</v>
      </c>
      <c r="L265" s="468">
        <v>0</v>
      </c>
      <c r="M265" s="469">
        <v>1</v>
      </c>
      <c r="N265" s="468">
        <v>0</v>
      </c>
      <c r="O265" s="469">
        <v>0</v>
      </c>
      <c r="P265" s="468">
        <v>0</v>
      </c>
      <c r="Q265" s="469">
        <v>0</v>
      </c>
      <c r="R265" s="468">
        <v>0</v>
      </c>
      <c r="S265" s="469">
        <v>0</v>
      </c>
      <c r="T265" s="468">
        <v>0</v>
      </c>
      <c r="U265" s="469">
        <v>0</v>
      </c>
      <c r="V265" s="470">
        <v>0</v>
      </c>
      <c r="W265" s="469">
        <v>0</v>
      </c>
      <c r="X265" s="470">
        <v>0</v>
      </c>
      <c r="Y265" s="469">
        <v>2</v>
      </c>
      <c r="Z265" s="470">
        <v>0</v>
      </c>
      <c r="AA265" s="469">
        <v>1</v>
      </c>
      <c r="AB265" s="470">
        <v>1</v>
      </c>
      <c r="AC265" s="469">
        <v>0</v>
      </c>
      <c r="AD265" s="470">
        <v>1</v>
      </c>
      <c r="AE265" s="469">
        <v>0</v>
      </c>
      <c r="AF265" s="470">
        <v>1</v>
      </c>
      <c r="AG265" s="469">
        <v>4</v>
      </c>
      <c r="AH265" s="470">
        <v>4</v>
      </c>
      <c r="AI265" s="469">
        <v>1</v>
      </c>
      <c r="AJ265" s="470">
        <v>1</v>
      </c>
      <c r="AK265" s="469">
        <v>0</v>
      </c>
      <c r="AL265" s="470">
        <v>0</v>
      </c>
      <c r="AM265" s="469">
        <v>0</v>
      </c>
      <c r="AN265" s="470">
        <v>0</v>
      </c>
      <c r="AO265" s="471">
        <v>1</v>
      </c>
      <c r="AP265" s="472">
        <v>0</v>
      </c>
      <c r="AQ265" s="467">
        <v>5</v>
      </c>
      <c r="AR265" s="473">
        <v>3</v>
      </c>
      <c r="AS265" s="4134">
        <v>5</v>
      </c>
      <c r="AT265" s="469">
        <v>0</v>
      </c>
      <c r="AU265" s="473">
        <v>0</v>
      </c>
      <c r="AV265" s="473">
        <v>0</v>
      </c>
      <c r="AW265" s="468">
        <v>0</v>
      </c>
      <c r="AX265" s="671" t="str">
        <f t="shared" si="148"/>
        <v/>
      </c>
      <c r="BT265" s="3"/>
      <c r="BU265" s="3"/>
      <c r="BV265" s="4"/>
      <c r="BW265" s="4"/>
      <c r="CA265" s="31" t="str">
        <f t="shared" si="152"/>
        <v/>
      </c>
      <c r="CB265" s="31" t="str">
        <f t="shared" si="153"/>
        <v/>
      </c>
      <c r="CC265" s="31" t="str">
        <f t="shared" si="149"/>
        <v/>
      </c>
      <c r="CD265" s="31" t="str">
        <f t="shared" si="154"/>
        <v/>
      </c>
      <c r="CE265" s="31" t="str">
        <f t="shared" si="155"/>
        <v/>
      </c>
      <c r="CF265" s="31" t="str">
        <f t="shared" si="156"/>
        <v/>
      </c>
      <c r="CG265" s="31" t="str">
        <f t="shared" si="157"/>
        <v/>
      </c>
      <c r="CH265" s="32">
        <f t="shared" si="158"/>
        <v>0</v>
      </c>
      <c r="CI265" s="32">
        <f t="shared" si="159"/>
        <v>0</v>
      </c>
      <c r="CJ265" s="32">
        <f t="shared" si="160"/>
        <v>0</v>
      </c>
      <c r="CK265" s="32">
        <f t="shared" si="161"/>
        <v>0</v>
      </c>
      <c r="CL265" s="32">
        <f t="shared" si="162"/>
        <v>0</v>
      </c>
      <c r="CM265" s="32">
        <f t="shared" si="162"/>
        <v>0</v>
      </c>
      <c r="CN265" s="32">
        <f t="shared" si="162"/>
        <v>0</v>
      </c>
    </row>
    <row r="266" spans="1:92" ht="16.350000000000001" customHeight="1" x14ac:dyDescent="0.2">
      <c r="A266" s="2912"/>
      <c r="B266" s="3639" t="s">
        <v>265</v>
      </c>
      <c r="C266" s="3639"/>
      <c r="D266" s="2109">
        <f t="shared" si="147"/>
        <v>58</v>
      </c>
      <c r="E266" s="2110">
        <f t="shared" si="163"/>
        <v>11</v>
      </c>
      <c r="F266" s="2111">
        <f t="shared" si="151"/>
        <v>47</v>
      </c>
      <c r="G266" s="2112">
        <v>0</v>
      </c>
      <c r="H266" s="2113">
        <v>0</v>
      </c>
      <c r="I266" s="2114">
        <v>0</v>
      </c>
      <c r="J266" s="2113">
        <v>0</v>
      </c>
      <c r="K266" s="2114">
        <v>0</v>
      </c>
      <c r="L266" s="2113">
        <v>0</v>
      </c>
      <c r="M266" s="2114">
        <v>0</v>
      </c>
      <c r="N266" s="2113">
        <v>0</v>
      </c>
      <c r="O266" s="2114">
        <v>0</v>
      </c>
      <c r="P266" s="2113">
        <v>0</v>
      </c>
      <c r="Q266" s="2114">
        <v>0</v>
      </c>
      <c r="R266" s="2113">
        <v>0</v>
      </c>
      <c r="S266" s="2114">
        <v>0</v>
      </c>
      <c r="T266" s="2113">
        <v>0</v>
      </c>
      <c r="U266" s="2114">
        <v>0</v>
      </c>
      <c r="V266" s="2115">
        <v>0</v>
      </c>
      <c r="W266" s="2114">
        <v>0</v>
      </c>
      <c r="X266" s="2115">
        <v>0</v>
      </c>
      <c r="Y266" s="2114">
        <v>1</v>
      </c>
      <c r="Z266" s="2115">
        <v>3</v>
      </c>
      <c r="AA266" s="2114">
        <v>3</v>
      </c>
      <c r="AB266" s="2115">
        <v>4</v>
      </c>
      <c r="AC266" s="2114">
        <v>0</v>
      </c>
      <c r="AD266" s="2115">
        <v>8</v>
      </c>
      <c r="AE266" s="2114">
        <v>1</v>
      </c>
      <c r="AF266" s="2115">
        <v>12</v>
      </c>
      <c r="AG266" s="2114">
        <v>3</v>
      </c>
      <c r="AH266" s="2115">
        <v>10</v>
      </c>
      <c r="AI266" s="2114">
        <v>0</v>
      </c>
      <c r="AJ266" s="2115">
        <v>7</v>
      </c>
      <c r="AK266" s="2114">
        <v>2</v>
      </c>
      <c r="AL266" s="2115">
        <v>3</v>
      </c>
      <c r="AM266" s="2114">
        <v>1</v>
      </c>
      <c r="AN266" s="2115">
        <v>0</v>
      </c>
      <c r="AO266" s="2116">
        <v>2</v>
      </c>
      <c r="AP266" s="2117">
        <v>0</v>
      </c>
      <c r="AQ266" s="2097"/>
      <c r="AR266" s="2133"/>
      <c r="AS266" s="467">
        <v>12</v>
      </c>
      <c r="AT266" s="2114">
        <v>0</v>
      </c>
      <c r="AU266" s="2118">
        <v>0</v>
      </c>
      <c r="AV266" s="2118">
        <v>0</v>
      </c>
      <c r="AW266" s="2113">
        <v>0</v>
      </c>
      <c r="AX266" s="671" t="str">
        <f t="shared" si="148"/>
        <v/>
      </c>
      <c r="BT266" s="3"/>
      <c r="BU266" s="3"/>
      <c r="BV266" s="4"/>
      <c r="BW266" s="4"/>
      <c r="CA266" s="31" t="str">
        <f t="shared" si="152"/>
        <v/>
      </c>
      <c r="CB266" s="31" t="str">
        <f t="shared" si="153"/>
        <v/>
      </c>
      <c r="CC266" s="31" t="str">
        <f t="shared" si="149"/>
        <v/>
      </c>
      <c r="CD266" s="31" t="str">
        <f t="shared" si="154"/>
        <v/>
      </c>
      <c r="CE266" s="31" t="str">
        <f t="shared" si="155"/>
        <v/>
      </c>
      <c r="CF266" s="31" t="str">
        <f t="shared" si="156"/>
        <v/>
      </c>
      <c r="CG266" s="31" t="str">
        <f t="shared" si="157"/>
        <v/>
      </c>
      <c r="CH266" s="32">
        <f t="shared" si="158"/>
        <v>0</v>
      </c>
      <c r="CI266" s="32"/>
      <c r="CJ266" s="32"/>
      <c r="CK266" s="32">
        <f t="shared" si="161"/>
        <v>0</v>
      </c>
      <c r="CL266" s="32">
        <f t="shared" si="162"/>
        <v>0</v>
      </c>
      <c r="CM266" s="32">
        <f t="shared" si="162"/>
        <v>0</v>
      </c>
      <c r="CN266" s="32">
        <f t="shared" si="162"/>
        <v>0</v>
      </c>
    </row>
    <row r="267" spans="1:92" ht="16.350000000000001" customHeight="1" x14ac:dyDescent="0.2">
      <c r="A267" s="2912"/>
      <c r="B267" s="3639" t="s">
        <v>266</v>
      </c>
      <c r="C267" s="3639"/>
      <c r="D267" s="2109">
        <f t="shared" si="147"/>
        <v>16</v>
      </c>
      <c r="E267" s="2110">
        <f t="shared" si="163"/>
        <v>7</v>
      </c>
      <c r="F267" s="2111">
        <f t="shared" si="151"/>
        <v>9</v>
      </c>
      <c r="G267" s="2112">
        <v>0</v>
      </c>
      <c r="H267" s="2113">
        <v>0</v>
      </c>
      <c r="I267" s="2114">
        <v>0</v>
      </c>
      <c r="J267" s="2113">
        <v>0</v>
      </c>
      <c r="K267" s="2114">
        <v>0</v>
      </c>
      <c r="L267" s="2113">
        <v>0</v>
      </c>
      <c r="M267" s="2114">
        <v>1</v>
      </c>
      <c r="N267" s="2113">
        <v>0</v>
      </c>
      <c r="O267" s="2114">
        <v>0</v>
      </c>
      <c r="P267" s="2113">
        <v>0</v>
      </c>
      <c r="Q267" s="2114">
        <v>0</v>
      </c>
      <c r="R267" s="2113">
        <v>0</v>
      </c>
      <c r="S267" s="2114">
        <v>0</v>
      </c>
      <c r="T267" s="2113">
        <v>0</v>
      </c>
      <c r="U267" s="2114">
        <v>0</v>
      </c>
      <c r="V267" s="2115">
        <v>0</v>
      </c>
      <c r="W267" s="2114">
        <v>0</v>
      </c>
      <c r="X267" s="2115">
        <v>0</v>
      </c>
      <c r="Y267" s="2114">
        <v>2</v>
      </c>
      <c r="Z267" s="2115">
        <v>0</v>
      </c>
      <c r="AA267" s="2114">
        <v>1</v>
      </c>
      <c r="AB267" s="2115">
        <v>1</v>
      </c>
      <c r="AC267" s="2114">
        <v>0</v>
      </c>
      <c r="AD267" s="2115">
        <v>1</v>
      </c>
      <c r="AE267" s="2114">
        <v>0</v>
      </c>
      <c r="AF267" s="2115">
        <v>1</v>
      </c>
      <c r="AG267" s="2114">
        <v>2</v>
      </c>
      <c r="AH267" s="2115">
        <v>5</v>
      </c>
      <c r="AI267" s="2114">
        <v>1</v>
      </c>
      <c r="AJ267" s="2115">
        <v>1</v>
      </c>
      <c r="AK267" s="2114">
        <v>0</v>
      </c>
      <c r="AL267" s="2115">
        <v>0</v>
      </c>
      <c r="AM267" s="2114">
        <v>0</v>
      </c>
      <c r="AN267" s="2115">
        <v>0</v>
      </c>
      <c r="AO267" s="2116">
        <v>0</v>
      </c>
      <c r="AP267" s="2117">
        <v>0</v>
      </c>
      <c r="AQ267" s="2097"/>
      <c r="AR267" s="2133"/>
      <c r="AS267" s="2133"/>
      <c r="AT267" s="2114">
        <v>0</v>
      </c>
      <c r="AU267" s="2118">
        <v>0</v>
      </c>
      <c r="AV267" s="2118">
        <v>0</v>
      </c>
      <c r="AW267" s="2113">
        <v>0</v>
      </c>
      <c r="AX267" s="671" t="str">
        <f t="shared" si="148"/>
        <v/>
      </c>
      <c r="BT267" s="3"/>
      <c r="BU267" s="3"/>
      <c r="BV267" s="4"/>
      <c r="BW267" s="4"/>
      <c r="CA267" s="31" t="str">
        <f t="shared" si="152"/>
        <v/>
      </c>
      <c r="CB267" s="31" t="str">
        <f t="shared" si="153"/>
        <v/>
      </c>
      <c r="CC267" s="31" t="str">
        <f t="shared" si="149"/>
        <v/>
      </c>
      <c r="CD267" s="31" t="str">
        <f t="shared" si="154"/>
        <v/>
      </c>
      <c r="CE267" s="31" t="str">
        <f t="shared" si="155"/>
        <v/>
      </c>
      <c r="CF267" s="31" t="str">
        <f t="shared" si="156"/>
        <v/>
      </c>
      <c r="CG267" s="31" t="str">
        <f t="shared" si="157"/>
        <v/>
      </c>
      <c r="CH267" s="32">
        <f t="shared" si="158"/>
        <v>0</v>
      </c>
      <c r="CI267" s="32"/>
      <c r="CJ267" s="32"/>
      <c r="CK267" s="32">
        <f t="shared" si="161"/>
        <v>0</v>
      </c>
      <c r="CL267" s="32">
        <f t="shared" si="162"/>
        <v>0</v>
      </c>
      <c r="CM267" s="32">
        <f t="shared" si="162"/>
        <v>0</v>
      </c>
      <c r="CN267" s="32">
        <f t="shared" si="162"/>
        <v>0</v>
      </c>
    </row>
    <row r="268" spans="1:92" ht="16.350000000000001" customHeight="1" x14ac:dyDescent="0.2">
      <c r="A268" s="2912"/>
      <c r="B268" s="3647" t="s">
        <v>267</v>
      </c>
      <c r="C268" s="3647"/>
      <c r="D268" s="2109">
        <f t="shared" si="147"/>
        <v>19</v>
      </c>
      <c r="E268" s="2110">
        <f t="shared" si="163"/>
        <v>3</v>
      </c>
      <c r="F268" s="2111">
        <f t="shared" si="151"/>
        <v>16</v>
      </c>
      <c r="G268" s="2119">
        <v>0</v>
      </c>
      <c r="H268" s="2120">
        <v>0</v>
      </c>
      <c r="I268" s="2121">
        <v>0</v>
      </c>
      <c r="J268" s="2120">
        <v>0</v>
      </c>
      <c r="K268" s="2121">
        <v>0</v>
      </c>
      <c r="L268" s="2120">
        <v>0</v>
      </c>
      <c r="M268" s="2121">
        <v>0</v>
      </c>
      <c r="N268" s="2120">
        <v>0</v>
      </c>
      <c r="O268" s="2121">
        <v>0</v>
      </c>
      <c r="P268" s="2120">
        <v>0</v>
      </c>
      <c r="Q268" s="2121">
        <v>0</v>
      </c>
      <c r="R268" s="2120">
        <v>0</v>
      </c>
      <c r="S268" s="2121">
        <v>0</v>
      </c>
      <c r="T268" s="2120">
        <v>0</v>
      </c>
      <c r="U268" s="2121">
        <v>0</v>
      </c>
      <c r="V268" s="2122">
        <v>0</v>
      </c>
      <c r="W268" s="2121">
        <v>0</v>
      </c>
      <c r="X268" s="2122">
        <v>0</v>
      </c>
      <c r="Y268" s="2121">
        <v>0</v>
      </c>
      <c r="Z268" s="2122">
        <v>2</v>
      </c>
      <c r="AA268" s="2121">
        <v>2</v>
      </c>
      <c r="AB268" s="2122">
        <v>2</v>
      </c>
      <c r="AC268" s="2121">
        <v>0</v>
      </c>
      <c r="AD268" s="2122">
        <v>2</v>
      </c>
      <c r="AE268" s="2121">
        <v>0</v>
      </c>
      <c r="AF268" s="2122">
        <v>3</v>
      </c>
      <c r="AG268" s="2121">
        <v>1</v>
      </c>
      <c r="AH268" s="2122">
        <v>4</v>
      </c>
      <c r="AI268" s="2121">
        <v>0</v>
      </c>
      <c r="AJ268" s="2122">
        <v>1</v>
      </c>
      <c r="AK268" s="2121">
        <v>0</v>
      </c>
      <c r="AL268" s="2122">
        <v>2</v>
      </c>
      <c r="AM268" s="2121">
        <v>0</v>
      </c>
      <c r="AN268" s="2122">
        <v>0</v>
      </c>
      <c r="AO268" s="2123">
        <v>0</v>
      </c>
      <c r="AP268" s="2124">
        <v>0</v>
      </c>
      <c r="AQ268" s="2125"/>
      <c r="AR268" s="2148"/>
      <c r="AS268" s="2133"/>
      <c r="AT268" s="2121">
        <v>0</v>
      </c>
      <c r="AU268" s="2127">
        <v>0</v>
      </c>
      <c r="AV268" s="2127">
        <v>0</v>
      </c>
      <c r="AW268" s="2120">
        <v>0</v>
      </c>
      <c r="AX268" s="671" t="str">
        <f t="shared" si="148"/>
        <v/>
      </c>
      <c r="BT268" s="3"/>
      <c r="BU268" s="3"/>
      <c r="BV268" s="4"/>
      <c r="BW268" s="4"/>
      <c r="CA268" s="31" t="str">
        <f t="shared" si="152"/>
        <v/>
      </c>
      <c r="CB268" s="31" t="str">
        <f t="shared" si="153"/>
        <v/>
      </c>
      <c r="CC268" s="31" t="str">
        <f t="shared" si="149"/>
        <v/>
      </c>
      <c r="CD268" s="31" t="str">
        <f t="shared" si="154"/>
        <v/>
      </c>
      <c r="CE268" s="31" t="str">
        <f t="shared" si="155"/>
        <v/>
      </c>
      <c r="CF268" s="31" t="str">
        <f t="shared" si="156"/>
        <v/>
      </c>
      <c r="CG268" s="31" t="str">
        <f t="shared" si="157"/>
        <v/>
      </c>
      <c r="CH268" s="32">
        <f t="shared" si="158"/>
        <v>0</v>
      </c>
      <c r="CI268" s="32"/>
      <c r="CJ268" s="32"/>
      <c r="CK268" s="32">
        <f t="shared" si="161"/>
        <v>0</v>
      </c>
      <c r="CL268" s="32">
        <f t="shared" si="162"/>
        <v>0</v>
      </c>
      <c r="CM268" s="32">
        <f t="shared" si="162"/>
        <v>0</v>
      </c>
      <c r="CN268" s="32">
        <f t="shared" si="162"/>
        <v>0</v>
      </c>
    </row>
    <row r="269" spans="1:92" ht="16.350000000000001" customHeight="1" x14ac:dyDescent="0.2">
      <c r="A269" s="2912"/>
      <c r="B269" s="3640" t="s">
        <v>268</v>
      </c>
      <c r="C269" s="3641"/>
      <c r="D269" s="2109">
        <f t="shared" si="147"/>
        <v>3</v>
      </c>
      <c r="E269" s="2110">
        <f t="shared" si="163"/>
        <v>1</v>
      </c>
      <c r="F269" s="2111">
        <f t="shared" si="151"/>
        <v>2</v>
      </c>
      <c r="G269" s="2119">
        <v>0</v>
      </c>
      <c r="H269" s="2120">
        <v>0</v>
      </c>
      <c r="I269" s="2121">
        <v>0</v>
      </c>
      <c r="J269" s="2120">
        <v>0</v>
      </c>
      <c r="K269" s="2121">
        <v>0</v>
      </c>
      <c r="L269" s="2120">
        <v>0</v>
      </c>
      <c r="M269" s="2121">
        <v>0</v>
      </c>
      <c r="N269" s="2120">
        <v>0</v>
      </c>
      <c r="O269" s="2121">
        <v>0</v>
      </c>
      <c r="P269" s="2120">
        <v>0</v>
      </c>
      <c r="Q269" s="2121">
        <v>0</v>
      </c>
      <c r="R269" s="2120">
        <v>0</v>
      </c>
      <c r="S269" s="2121">
        <v>0</v>
      </c>
      <c r="T269" s="2120">
        <v>0</v>
      </c>
      <c r="U269" s="2121">
        <v>0</v>
      </c>
      <c r="V269" s="2122">
        <v>0</v>
      </c>
      <c r="W269" s="2121">
        <v>0</v>
      </c>
      <c r="X269" s="2122">
        <v>0</v>
      </c>
      <c r="Y269" s="2121">
        <v>0</v>
      </c>
      <c r="Z269" s="2122">
        <v>0</v>
      </c>
      <c r="AA269" s="2121">
        <v>0</v>
      </c>
      <c r="AB269" s="2122">
        <v>0</v>
      </c>
      <c r="AC269" s="2121">
        <v>0</v>
      </c>
      <c r="AD269" s="2122">
        <v>0</v>
      </c>
      <c r="AE269" s="2121">
        <v>0</v>
      </c>
      <c r="AF269" s="2122">
        <v>0</v>
      </c>
      <c r="AG269" s="2121">
        <v>0</v>
      </c>
      <c r="AH269" s="2122">
        <v>1</v>
      </c>
      <c r="AI269" s="2121">
        <v>0</v>
      </c>
      <c r="AJ269" s="2122">
        <v>0</v>
      </c>
      <c r="AK269" s="2121">
        <v>0</v>
      </c>
      <c r="AL269" s="2122">
        <v>0</v>
      </c>
      <c r="AM269" s="2121">
        <v>1</v>
      </c>
      <c r="AN269" s="2122">
        <v>1</v>
      </c>
      <c r="AO269" s="2123">
        <v>0</v>
      </c>
      <c r="AP269" s="2124">
        <v>0</v>
      </c>
      <c r="AQ269" s="2125"/>
      <c r="AR269" s="2148"/>
      <c r="AS269" s="2126"/>
      <c r="AT269" s="2121">
        <v>0</v>
      </c>
      <c r="AU269" s="2127">
        <v>0</v>
      </c>
      <c r="AV269" s="2127">
        <v>0</v>
      </c>
      <c r="AW269" s="2120">
        <v>0</v>
      </c>
      <c r="AX269" s="671" t="str">
        <f t="shared" si="148"/>
        <v/>
      </c>
      <c r="BT269" s="3"/>
      <c r="BU269" s="3"/>
      <c r="BV269" s="4"/>
      <c r="BW269" s="4"/>
      <c r="CA269" s="31" t="str">
        <f t="shared" si="152"/>
        <v/>
      </c>
      <c r="CB269" s="31" t="str">
        <f t="shared" si="153"/>
        <v/>
      </c>
      <c r="CC269" s="31" t="str">
        <f t="shared" si="149"/>
        <v/>
      </c>
      <c r="CD269" s="31" t="str">
        <f t="shared" si="154"/>
        <v/>
      </c>
      <c r="CE269" s="31" t="str">
        <f t="shared" si="155"/>
        <v/>
      </c>
      <c r="CF269" s="31" t="str">
        <f t="shared" si="156"/>
        <v/>
      </c>
      <c r="CG269" s="31" t="str">
        <f t="shared" si="157"/>
        <v/>
      </c>
      <c r="CH269" s="32">
        <f t="shared" si="158"/>
        <v>0</v>
      </c>
      <c r="CI269" s="32"/>
      <c r="CJ269" s="32"/>
      <c r="CK269" s="32">
        <f t="shared" si="161"/>
        <v>0</v>
      </c>
      <c r="CL269" s="32">
        <f t="shared" si="162"/>
        <v>0</v>
      </c>
      <c r="CM269" s="32">
        <f t="shared" si="162"/>
        <v>0</v>
      </c>
      <c r="CN269" s="32">
        <f t="shared" si="162"/>
        <v>0</v>
      </c>
    </row>
    <row r="270" spans="1:92" ht="16.350000000000001" customHeight="1" x14ac:dyDescent="0.2">
      <c r="A270" s="3975"/>
      <c r="B270" s="3642" t="s">
        <v>269</v>
      </c>
      <c r="C270" s="3642"/>
      <c r="D270" s="2137">
        <f t="shared" si="147"/>
        <v>3</v>
      </c>
      <c r="E270" s="2138">
        <f t="shared" si="163"/>
        <v>0</v>
      </c>
      <c r="F270" s="2139">
        <f t="shared" si="151"/>
        <v>3</v>
      </c>
      <c r="G270" s="2119">
        <v>0</v>
      </c>
      <c r="H270" s="2120">
        <v>0</v>
      </c>
      <c r="I270" s="2121">
        <v>0</v>
      </c>
      <c r="J270" s="2120">
        <v>0</v>
      </c>
      <c r="K270" s="2121">
        <v>0</v>
      </c>
      <c r="L270" s="2120">
        <v>0</v>
      </c>
      <c r="M270" s="2121">
        <v>0</v>
      </c>
      <c r="N270" s="2120">
        <v>0</v>
      </c>
      <c r="O270" s="2121">
        <v>0</v>
      </c>
      <c r="P270" s="2120">
        <v>0</v>
      </c>
      <c r="Q270" s="2121">
        <v>0</v>
      </c>
      <c r="R270" s="2120">
        <v>0</v>
      </c>
      <c r="S270" s="2121">
        <v>0</v>
      </c>
      <c r="T270" s="2120">
        <v>0</v>
      </c>
      <c r="U270" s="2121">
        <v>0</v>
      </c>
      <c r="V270" s="2122">
        <v>0</v>
      </c>
      <c r="W270" s="2121">
        <v>0</v>
      </c>
      <c r="X270" s="2122">
        <v>0</v>
      </c>
      <c r="Y270" s="2121">
        <v>0</v>
      </c>
      <c r="Z270" s="2122">
        <v>0</v>
      </c>
      <c r="AA270" s="2121">
        <v>0</v>
      </c>
      <c r="AB270" s="2122">
        <v>0</v>
      </c>
      <c r="AC270" s="2121">
        <v>0</v>
      </c>
      <c r="AD270" s="2122">
        <v>0</v>
      </c>
      <c r="AE270" s="2121">
        <v>0</v>
      </c>
      <c r="AF270" s="2122">
        <v>3</v>
      </c>
      <c r="AG270" s="2121">
        <v>0</v>
      </c>
      <c r="AH270" s="2122">
        <v>0</v>
      </c>
      <c r="AI270" s="2121">
        <v>0</v>
      </c>
      <c r="AJ270" s="2122">
        <v>0</v>
      </c>
      <c r="AK270" s="2121">
        <v>0</v>
      </c>
      <c r="AL270" s="2122">
        <v>0</v>
      </c>
      <c r="AM270" s="2121">
        <v>0</v>
      </c>
      <c r="AN270" s="2122">
        <v>0</v>
      </c>
      <c r="AO270" s="2106">
        <v>0</v>
      </c>
      <c r="AP270" s="2107">
        <v>0</v>
      </c>
      <c r="AQ270" s="2131"/>
      <c r="AR270" s="2149"/>
      <c r="AS270" s="2132"/>
      <c r="AT270" s="2104">
        <v>0</v>
      </c>
      <c r="AU270" s="2108">
        <v>0</v>
      </c>
      <c r="AV270" s="2108">
        <v>0</v>
      </c>
      <c r="AW270" s="2103">
        <v>0</v>
      </c>
      <c r="AX270" s="671" t="str">
        <f t="shared" si="148"/>
        <v/>
      </c>
      <c r="BT270" s="3"/>
      <c r="BU270" s="3"/>
      <c r="BV270" s="4"/>
      <c r="BW270" s="4"/>
      <c r="CA270" s="31" t="str">
        <f t="shared" si="152"/>
        <v/>
      </c>
      <c r="CB270" s="31" t="str">
        <f t="shared" si="153"/>
        <v/>
      </c>
      <c r="CC270" s="31" t="str">
        <f t="shared" si="149"/>
        <v/>
      </c>
      <c r="CD270" s="31" t="str">
        <f t="shared" si="154"/>
        <v/>
      </c>
      <c r="CE270" s="31" t="str">
        <f t="shared" si="155"/>
        <v/>
      </c>
      <c r="CF270" s="31" t="str">
        <f t="shared" si="156"/>
        <v/>
      </c>
      <c r="CG270" s="31" t="str">
        <f t="shared" si="157"/>
        <v/>
      </c>
      <c r="CH270" s="32">
        <f t="shared" si="158"/>
        <v>0</v>
      </c>
      <c r="CI270" s="32"/>
      <c r="CJ270" s="32"/>
      <c r="CK270" s="32">
        <f t="shared" si="161"/>
        <v>0</v>
      </c>
      <c r="CL270" s="32">
        <f t="shared" si="162"/>
        <v>0</v>
      </c>
      <c r="CM270" s="32">
        <f t="shared" si="162"/>
        <v>0</v>
      </c>
      <c r="CN270" s="32">
        <f t="shared" si="162"/>
        <v>0</v>
      </c>
    </row>
    <row r="271" spans="1:92" ht="16.350000000000001" customHeight="1" x14ac:dyDescent="0.2">
      <c r="A271" s="3342" t="s">
        <v>274</v>
      </c>
      <c r="B271" s="3184" t="s">
        <v>264</v>
      </c>
      <c r="C271" s="3184"/>
      <c r="D271" s="4124">
        <f t="shared" si="147"/>
        <v>0</v>
      </c>
      <c r="E271" s="485">
        <f>+Y271+AA271+AC271+AE271+AG271+AI271+AK271+AM271</f>
        <v>0</v>
      </c>
      <c r="F271" s="4138">
        <f>+Z271+AB271+AD271+AF271+AH271+AJ271+AL271+AN271</f>
        <v>0</v>
      </c>
      <c r="G271" s="4144"/>
      <c r="H271" s="511"/>
      <c r="I271" s="4145"/>
      <c r="J271" s="511"/>
      <c r="K271" s="4145"/>
      <c r="L271" s="511"/>
      <c r="M271" s="4146"/>
      <c r="N271" s="514"/>
      <c r="O271" s="4147"/>
      <c r="P271" s="514"/>
      <c r="Q271" s="4145"/>
      <c r="R271" s="511"/>
      <c r="S271" s="4145"/>
      <c r="T271" s="511"/>
      <c r="U271" s="4146"/>
      <c r="V271" s="514"/>
      <c r="W271" s="4147"/>
      <c r="X271" s="514"/>
      <c r="Y271" s="4135"/>
      <c r="Z271" s="4136"/>
      <c r="AA271" s="4135"/>
      <c r="AB271" s="4136"/>
      <c r="AC271" s="4135"/>
      <c r="AD271" s="4136"/>
      <c r="AE271" s="4135"/>
      <c r="AF271" s="4136"/>
      <c r="AG271" s="4135"/>
      <c r="AH271" s="4136"/>
      <c r="AI271" s="4135"/>
      <c r="AJ271" s="4136"/>
      <c r="AK271" s="4135"/>
      <c r="AL271" s="4136"/>
      <c r="AM271" s="4135"/>
      <c r="AN271" s="4136"/>
      <c r="AO271" s="471"/>
      <c r="AP271" s="472"/>
      <c r="AQ271" s="4134"/>
      <c r="AR271" s="473"/>
      <c r="AS271" s="4134"/>
      <c r="AT271" s="469"/>
      <c r="AU271" s="473"/>
      <c r="AV271" s="473"/>
      <c r="AW271" s="468"/>
      <c r="AX271" s="671" t="str">
        <f t="shared" si="148"/>
        <v/>
      </c>
      <c r="BT271" s="3"/>
      <c r="BU271" s="3"/>
      <c r="BV271" s="4"/>
      <c r="BW271" s="4"/>
      <c r="CA271" s="31" t="str">
        <f t="shared" si="152"/>
        <v/>
      </c>
      <c r="CB271" s="31" t="str">
        <f t="shared" si="153"/>
        <v/>
      </c>
      <c r="CC271" s="31" t="str">
        <f t="shared" si="149"/>
        <v/>
      </c>
      <c r="CD271" s="31" t="str">
        <f t="shared" si="154"/>
        <v/>
      </c>
      <c r="CE271" s="31" t="str">
        <f t="shared" si="155"/>
        <v/>
      </c>
      <c r="CF271" s="31" t="str">
        <f t="shared" si="156"/>
        <v/>
      </c>
      <c r="CG271" s="31" t="str">
        <f t="shared" si="157"/>
        <v/>
      </c>
      <c r="CH271" s="32">
        <f t="shared" si="158"/>
        <v>0</v>
      </c>
      <c r="CI271" s="32">
        <f t="shared" si="159"/>
        <v>0</v>
      </c>
      <c r="CJ271" s="32">
        <f t="shared" si="160"/>
        <v>0</v>
      </c>
      <c r="CK271" s="32">
        <f t="shared" si="161"/>
        <v>0</v>
      </c>
      <c r="CL271" s="32">
        <f t="shared" si="162"/>
        <v>0</v>
      </c>
      <c r="CM271" s="32">
        <f t="shared" si="162"/>
        <v>0</v>
      </c>
      <c r="CN271" s="32">
        <f t="shared" si="162"/>
        <v>0</v>
      </c>
    </row>
    <row r="272" spans="1:92" ht="16.350000000000001" customHeight="1" x14ac:dyDescent="0.2">
      <c r="A272" s="2912"/>
      <c r="B272" s="3639" t="s">
        <v>265</v>
      </c>
      <c r="C272" s="3639"/>
      <c r="D272" s="2109">
        <f>SUM(E272+F272)</f>
        <v>0</v>
      </c>
      <c r="E272" s="4148">
        <f t="shared" ref="E272:F287" si="164">+Y272+AA272+AC272+AE272+AG272+AI272+AK272+AM272</f>
        <v>0</v>
      </c>
      <c r="F272" s="4149">
        <f t="shared" si="164"/>
        <v>0</v>
      </c>
      <c r="G272" s="2152"/>
      <c r="H272" s="2153"/>
      <c r="I272" s="2154"/>
      <c r="J272" s="2153"/>
      <c r="K272" s="2154"/>
      <c r="L272" s="2153"/>
      <c r="M272" s="2155"/>
      <c r="N272" s="2135"/>
      <c r="O272" s="2155"/>
      <c r="P272" s="2135"/>
      <c r="Q272" s="2154"/>
      <c r="R272" s="2153"/>
      <c r="S272" s="2154"/>
      <c r="T272" s="2153"/>
      <c r="U272" s="2155"/>
      <c r="V272" s="2135"/>
      <c r="W272" s="2155"/>
      <c r="X272" s="2135"/>
      <c r="Y272" s="2114"/>
      <c r="Z272" s="2115"/>
      <c r="AA272" s="2114"/>
      <c r="AB272" s="2115"/>
      <c r="AC272" s="2114"/>
      <c r="AD272" s="2115"/>
      <c r="AE272" s="2114"/>
      <c r="AF272" s="2115"/>
      <c r="AG272" s="2114"/>
      <c r="AH272" s="2115"/>
      <c r="AI272" s="2114"/>
      <c r="AJ272" s="2115"/>
      <c r="AK272" s="2114"/>
      <c r="AL272" s="2115"/>
      <c r="AM272" s="2114"/>
      <c r="AN272" s="2115"/>
      <c r="AO272" s="2116"/>
      <c r="AP272" s="2117"/>
      <c r="AQ272" s="2097"/>
      <c r="AR272" s="2133"/>
      <c r="AS272" s="467"/>
      <c r="AT272" s="2114"/>
      <c r="AU272" s="2118"/>
      <c r="AV272" s="2118"/>
      <c r="AW272" s="2113"/>
      <c r="AX272" s="671" t="str">
        <f t="shared" si="148"/>
        <v/>
      </c>
      <c r="BT272" s="3"/>
      <c r="BU272" s="3"/>
      <c r="BV272" s="4"/>
      <c r="BW272" s="4"/>
      <c r="CA272" s="31" t="str">
        <f t="shared" si="152"/>
        <v/>
      </c>
      <c r="CB272" s="31" t="str">
        <f t="shared" si="153"/>
        <v/>
      </c>
      <c r="CC272" s="31" t="str">
        <f t="shared" si="149"/>
        <v/>
      </c>
      <c r="CD272" s="31" t="str">
        <f t="shared" si="154"/>
        <v/>
      </c>
      <c r="CE272" s="31" t="str">
        <f t="shared" si="155"/>
        <v/>
      </c>
      <c r="CF272" s="31" t="str">
        <f t="shared" si="156"/>
        <v/>
      </c>
      <c r="CG272" s="31" t="str">
        <f t="shared" si="157"/>
        <v/>
      </c>
      <c r="CH272" s="32">
        <f t="shared" si="158"/>
        <v>0</v>
      </c>
      <c r="CI272" s="32"/>
      <c r="CJ272" s="32"/>
      <c r="CK272" s="32">
        <f t="shared" si="161"/>
        <v>0</v>
      </c>
      <c r="CL272" s="32">
        <f t="shared" si="162"/>
        <v>0</v>
      </c>
      <c r="CM272" s="32">
        <f t="shared" si="162"/>
        <v>0</v>
      </c>
      <c r="CN272" s="32">
        <f t="shared" si="162"/>
        <v>0</v>
      </c>
    </row>
    <row r="273" spans="1:92" ht="16.350000000000001" customHeight="1" x14ac:dyDescent="0.2">
      <c r="A273" s="2912"/>
      <c r="B273" s="3639" t="s">
        <v>266</v>
      </c>
      <c r="C273" s="3639"/>
      <c r="D273" s="2109">
        <f t="shared" ref="D273:D311" si="165">SUM(E273+F273)</f>
        <v>0</v>
      </c>
      <c r="E273" s="4148">
        <f t="shared" si="164"/>
        <v>0</v>
      </c>
      <c r="F273" s="4149">
        <f t="shared" si="164"/>
        <v>0</v>
      </c>
      <c r="G273" s="2152"/>
      <c r="H273" s="2153"/>
      <c r="I273" s="2154"/>
      <c r="J273" s="2153"/>
      <c r="K273" s="2154"/>
      <c r="L273" s="2153"/>
      <c r="M273" s="2155"/>
      <c r="N273" s="2135"/>
      <c r="O273" s="2155"/>
      <c r="P273" s="2135"/>
      <c r="Q273" s="2154"/>
      <c r="R273" s="2153"/>
      <c r="S273" s="2154"/>
      <c r="T273" s="2153"/>
      <c r="U273" s="2155"/>
      <c r="V273" s="2135"/>
      <c r="W273" s="2155"/>
      <c r="X273" s="2135"/>
      <c r="Y273" s="2114"/>
      <c r="Z273" s="2115"/>
      <c r="AA273" s="2114"/>
      <c r="AB273" s="2115"/>
      <c r="AC273" s="2114"/>
      <c r="AD273" s="2115"/>
      <c r="AE273" s="2114"/>
      <c r="AF273" s="2115"/>
      <c r="AG273" s="2114"/>
      <c r="AH273" s="2115"/>
      <c r="AI273" s="2114"/>
      <c r="AJ273" s="2115"/>
      <c r="AK273" s="2114"/>
      <c r="AL273" s="2115"/>
      <c r="AM273" s="2114"/>
      <c r="AN273" s="2115"/>
      <c r="AO273" s="2116"/>
      <c r="AP273" s="2117"/>
      <c r="AQ273" s="2097"/>
      <c r="AR273" s="2133"/>
      <c r="AS273" s="2133"/>
      <c r="AT273" s="2114"/>
      <c r="AU273" s="2118"/>
      <c r="AV273" s="2118"/>
      <c r="AW273" s="2113"/>
      <c r="AX273" s="671" t="str">
        <f t="shared" si="148"/>
        <v/>
      </c>
      <c r="BT273" s="3"/>
      <c r="BU273" s="3"/>
      <c r="BV273" s="4"/>
      <c r="BW273" s="4"/>
      <c r="CA273" s="31" t="str">
        <f t="shared" si="152"/>
        <v/>
      </c>
      <c r="CB273" s="31" t="str">
        <f t="shared" si="153"/>
        <v/>
      </c>
      <c r="CC273" s="31" t="str">
        <f t="shared" si="149"/>
        <v/>
      </c>
      <c r="CD273" s="31" t="str">
        <f t="shared" si="154"/>
        <v/>
      </c>
      <c r="CE273" s="31" t="str">
        <f t="shared" si="155"/>
        <v/>
      </c>
      <c r="CF273" s="31" t="str">
        <f t="shared" si="156"/>
        <v/>
      </c>
      <c r="CG273" s="31" t="str">
        <f t="shared" si="157"/>
        <v/>
      </c>
      <c r="CH273" s="32">
        <f t="shared" si="158"/>
        <v>0</v>
      </c>
      <c r="CI273" s="32"/>
      <c r="CJ273" s="32"/>
      <c r="CK273" s="32">
        <f t="shared" si="161"/>
        <v>0</v>
      </c>
      <c r="CL273" s="32">
        <f t="shared" si="162"/>
        <v>0</v>
      </c>
      <c r="CM273" s="32">
        <f t="shared" si="162"/>
        <v>0</v>
      </c>
      <c r="CN273" s="32">
        <f t="shared" si="162"/>
        <v>0</v>
      </c>
    </row>
    <row r="274" spans="1:92" ht="16.350000000000001" customHeight="1" x14ac:dyDescent="0.2">
      <c r="A274" s="2912"/>
      <c r="B274" s="3639" t="s">
        <v>267</v>
      </c>
      <c r="C274" s="3639"/>
      <c r="D274" s="2109">
        <f t="shared" si="165"/>
        <v>0</v>
      </c>
      <c r="E274" s="4148">
        <f t="shared" si="164"/>
        <v>0</v>
      </c>
      <c r="F274" s="4149">
        <f t="shared" si="164"/>
        <v>0</v>
      </c>
      <c r="G274" s="2156"/>
      <c r="H274" s="2157"/>
      <c r="I274" s="2158"/>
      <c r="J274" s="2157"/>
      <c r="K274" s="2158"/>
      <c r="L274" s="2157"/>
      <c r="M274" s="2097"/>
      <c r="N274" s="2135"/>
      <c r="O274" s="2097"/>
      <c r="P274" s="2135"/>
      <c r="Q274" s="2158"/>
      <c r="R274" s="2157"/>
      <c r="S274" s="2158"/>
      <c r="T274" s="2157"/>
      <c r="U274" s="2097"/>
      <c r="V274" s="2135"/>
      <c r="W274" s="2097"/>
      <c r="X274" s="2135"/>
      <c r="Y274" s="2121"/>
      <c r="Z274" s="2122"/>
      <c r="AA274" s="2121"/>
      <c r="AB274" s="2122"/>
      <c r="AC274" s="2121"/>
      <c r="AD274" s="2122"/>
      <c r="AE274" s="2121"/>
      <c r="AF274" s="2122"/>
      <c r="AG274" s="2121"/>
      <c r="AH274" s="2122"/>
      <c r="AI274" s="2121"/>
      <c r="AJ274" s="2122"/>
      <c r="AK274" s="2121"/>
      <c r="AL274" s="2122"/>
      <c r="AM274" s="2121"/>
      <c r="AN274" s="2122"/>
      <c r="AO274" s="2123"/>
      <c r="AP274" s="2124"/>
      <c r="AQ274" s="2097"/>
      <c r="AR274" s="2133"/>
      <c r="AS274" s="2133"/>
      <c r="AT274" s="2121"/>
      <c r="AU274" s="2127"/>
      <c r="AV274" s="2127"/>
      <c r="AW274" s="2120"/>
      <c r="AX274" s="671" t="str">
        <f t="shared" si="148"/>
        <v/>
      </c>
      <c r="BT274" s="3"/>
      <c r="BU274" s="3"/>
      <c r="BV274" s="4"/>
      <c r="BW274" s="4"/>
      <c r="CA274" s="31" t="str">
        <f t="shared" si="152"/>
        <v/>
      </c>
      <c r="CB274" s="31" t="str">
        <f t="shared" si="153"/>
        <v/>
      </c>
      <c r="CC274" s="31" t="str">
        <f t="shared" si="149"/>
        <v/>
      </c>
      <c r="CD274" s="31" t="str">
        <f t="shared" si="154"/>
        <v/>
      </c>
      <c r="CE274" s="31" t="str">
        <f t="shared" si="155"/>
        <v/>
      </c>
      <c r="CF274" s="31" t="str">
        <f t="shared" si="156"/>
        <v/>
      </c>
      <c r="CG274" s="31" t="str">
        <f t="shared" si="157"/>
        <v/>
      </c>
      <c r="CH274" s="32">
        <f t="shared" si="158"/>
        <v>0</v>
      </c>
      <c r="CI274" s="32"/>
      <c r="CJ274" s="32"/>
      <c r="CK274" s="32">
        <f t="shared" si="161"/>
        <v>0</v>
      </c>
      <c r="CL274" s="32">
        <f t="shared" si="162"/>
        <v>0</v>
      </c>
      <c r="CM274" s="32">
        <f t="shared" si="162"/>
        <v>0</v>
      </c>
      <c r="CN274" s="32">
        <f t="shared" si="162"/>
        <v>0</v>
      </c>
    </row>
    <row r="275" spans="1:92" ht="16.350000000000001" customHeight="1" x14ac:dyDescent="0.2">
      <c r="A275" s="2912"/>
      <c r="B275" s="3640" t="s">
        <v>268</v>
      </c>
      <c r="C275" s="3641"/>
      <c r="D275" s="2109">
        <f t="shared" si="165"/>
        <v>0</v>
      </c>
      <c r="E275" s="4148">
        <f t="shared" si="164"/>
        <v>0</v>
      </c>
      <c r="F275" s="4149">
        <f t="shared" si="164"/>
        <v>0</v>
      </c>
      <c r="G275" s="2156"/>
      <c r="H275" s="2157"/>
      <c r="I275" s="2158"/>
      <c r="J275" s="2157"/>
      <c r="K275" s="2158"/>
      <c r="L275" s="2157"/>
      <c r="M275" s="2125"/>
      <c r="N275" s="2159"/>
      <c r="O275" s="2125"/>
      <c r="P275" s="2159"/>
      <c r="Q275" s="2158"/>
      <c r="R275" s="2157"/>
      <c r="S275" s="2158"/>
      <c r="T275" s="2157"/>
      <c r="U275" s="2125"/>
      <c r="V275" s="2159"/>
      <c r="W275" s="2125"/>
      <c r="X275" s="2159"/>
      <c r="Y275" s="2121"/>
      <c r="Z275" s="2122"/>
      <c r="AA275" s="2121"/>
      <c r="AB275" s="2122"/>
      <c r="AC275" s="2121"/>
      <c r="AD275" s="2122"/>
      <c r="AE275" s="2121"/>
      <c r="AF275" s="2122"/>
      <c r="AG275" s="2121"/>
      <c r="AH275" s="2122"/>
      <c r="AI275" s="2121"/>
      <c r="AJ275" s="2122"/>
      <c r="AK275" s="2121"/>
      <c r="AL275" s="2122"/>
      <c r="AM275" s="2121"/>
      <c r="AN275" s="2122"/>
      <c r="AO275" s="2123"/>
      <c r="AP275" s="2124"/>
      <c r="AQ275" s="2125"/>
      <c r="AR275" s="2148"/>
      <c r="AS275" s="2126"/>
      <c r="AT275" s="2121"/>
      <c r="AU275" s="2127"/>
      <c r="AV275" s="2127"/>
      <c r="AW275" s="2120"/>
      <c r="AX275" s="671" t="str">
        <f t="shared" si="148"/>
        <v/>
      </c>
      <c r="BT275" s="3"/>
      <c r="BU275" s="3"/>
      <c r="BV275" s="4"/>
      <c r="BW275" s="4"/>
      <c r="CA275" s="31" t="str">
        <f t="shared" si="152"/>
        <v/>
      </c>
      <c r="CB275" s="31" t="str">
        <f t="shared" si="153"/>
        <v/>
      </c>
      <c r="CC275" s="31" t="str">
        <f t="shared" si="149"/>
        <v/>
      </c>
      <c r="CD275" s="31" t="str">
        <f t="shared" si="154"/>
        <v/>
      </c>
      <c r="CE275" s="31" t="str">
        <f t="shared" si="155"/>
        <v/>
      </c>
      <c r="CF275" s="31" t="str">
        <f t="shared" si="156"/>
        <v/>
      </c>
      <c r="CG275" s="31" t="str">
        <f t="shared" si="157"/>
        <v/>
      </c>
      <c r="CH275" s="32">
        <f t="shared" si="158"/>
        <v>0</v>
      </c>
      <c r="CI275" s="32"/>
      <c r="CJ275" s="32"/>
      <c r="CK275" s="32">
        <f t="shared" si="161"/>
        <v>0</v>
      </c>
      <c r="CL275" s="32">
        <f t="shared" si="162"/>
        <v>0</v>
      </c>
      <c r="CM275" s="32">
        <f t="shared" si="162"/>
        <v>0</v>
      </c>
      <c r="CN275" s="32">
        <f t="shared" si="162"/>
        <v>0</v>
      </c>
    </row>
    <row r="276" spans="1:92" ht="16.350000000000001" customHeight="1" x14ac:dyDescent="0.2">
      <c r="A276" s="3975"/>
      <c r="B276" s="4139" t="s">
        <v>269</v>
      </c>
      <c r="C276" s="4139"/>
      <c r="D276" s="2128">
        <f t="shared" si="165"/>
        <v>0</v>
      </c>
      <c r="E276" s="4150">
        <f t="shared" si="164"/>
        <v>0</v>
      </c>
      <c r="F276" s="4151">
        <f t="shared" si="164"/>
        <v>0</v>
      </c>
      <c r="G276" s="2162"/>
      <c r="H276" s="2163"/>
      <c r="I276" s="2164"/>
      <c r="J276" s="2163"/>
      <c r="K276" s="2164"/>
      <c r="L276" s="2163"/>
      <c r="M276" s="2162"/>
      <c r="N276" s="2163"/>
      <c r="O276" s="2162"/>
      <c r="P276" s="2163"/>
      <c r="Q276" s="2164"/>
      <c r="R276" s="2163"/>
      <c r="S276" s="2164"/>
      <c r="T276" s="2163"/>
      <c r="U276" s="2162"/>
      <c r="V276" s="2163"/>
      <c r="W276" s="2162"/>
      <c r="X276" s="2163"/>
      <c r="Y276" s="2104"/>
      <c r="Z276" s="2105"/>
      <c r="AA276" s="2104"/>
      <c r="AB276" s="2105"/>
      <c r="AC276" s="2104"/>
      <c r="AD276" s="2105"/>
      <c r="AE276" s="2104"/>
      <c r="AF276" s="2105"/>
      <c r="AG276" s="2104"/>
      <c r="AH276" s="2105"/>
      <c r="AI276" s="2104"/>
      <c r="AJ276" s="2105"/>
      <c r="AK276" s="2104"/>
      <c r="AL276" s="2105"/>
      <c r="AM276" s="2104"/>
      <c r="AN276" s="2105"/>
      <c r="AO276" s="2106"/>
      <c r="AP276" s="2107"/>
      <c r="AQ276" s="2131"/>
      <c r="AR276" s="2149"/>
      <c r="AS276" s="2132"/>
      <c r="AT276" s="2104"/>
      <c r="AU276" s="2108"/>
      <c r="AV276" s="2108"/>
      <c r="AW276" s="2103"/>
      <c r="AX276" s="671" t="str">
        <f t="shared" si="148"/>
        <v/>
      </c>
      <c r="BT276" s="3"/>
      <c r="BU276" s="3"/>
      <c r="BV276" s="4"/>
      <c r="BW276" s="4"/>
      <c r="CA276" s="31" t="str">
        <f t="shared" si="152"/>
        <v/>
      </c>
      <c r="CB276" s="31" t="str">
        <f t="shared" si="153"/>
        <v/>
      </c>
      <c r="CC276" s="31" t="str">
        <f t="shared" si="149"/>
        <v/>
      </c>
      <c r="CD276" s="31" t="str">
        <f t="shared" si="154"/>
        <v/>
      </c>
      <c r="CE276" s="31" t="str">
        <f t="shared" si="155"/>
        <v/>
      </c>
      <c r="CF276" s="31" t="str">
        <f t="shared" si="156"/>
        <v/>
      </c>
      <c r="CG276" s="31" t="str">
        <f t="shared" si="157"/>
        <v/>
      </c>
      <c r="CH276" s="32">
        <f t="shared" si="158"/>
        <v>0</v>
      </c>
      <c r="CI276" s="32"/>
      <c r="CJ276" s="32"/>
      <c r="CK276" s="32">
        <f t="shared" si="161"/>
        <v>0</v>
      </c>
      <c r="CL276" s="32">
        <f t="shared" si="162"/>
        <v>0</v>
      </c>
      <c r="CM276" s="32">
        <f t="shared" si="162"/>
        <v>0</v>
      </c>
      <c r="CN276" s="32">
        <f t="shared" si="162"/>
        <v>0</v>
      </c>
    </row>
    <row r="277" spans="1:92" ht="16.350000000000001" customHeight="1" x14ac:dyDescent="0.2">
      <c r="A277" s="4152" t="s">
        <v>275</v>
      </c>
      <c r="B277" s="3184" t="s">
        <v>264</v>
      </c>
      <c r="C277" s="3184"/>
      <c r="D277" s="400">
        <f t="shared" si="165"/>
        <v>5</v>
      </c>
      <c r="E277" s="4153">
        <f t="shared" si="164"/>
        <v>2</v>
      </c>
      <c r="F277" s="4154">
        <f t="shared" si="164"/>
        <v>3</v>
      </c>
      <c r="G277" s="533"/>
      <c r="H277" s="534"/>
      <c r="I277" s="535"/>
      <c r="J277" s="534"/>
      <c r="K277" s="535"/>
      <c r="L277" s="534"/>
      <c r="M277" s="536"/>
      <c r="N277" s="537"/>
      <c r="O277" s="536"/>
      <c r="P277" s="537"/>
      <c r="Q277" s="535"/>
      <c r="R277" s="534"/>
      <c r="S277" s="535"/>
      <c r="T277" s="534"/>
      <c r="U277" s="536"/>
      <c r="V277" s="537"/>
      <c r="W277" s="536"/>
      <c r="X277" s="537"/>
      <c r="Y277" s="469">
        <v>0</v>
      </c>
      <c r="Z277" s="470">
        <v>0</v>
      </c>
      <c r="AA277" s="469">
        <v>0</v>
      </c>
      <c r="AB277" s="470">
        <v>0</v>
      </c>
      <c r="AC277" s="469">
        <v>0</v>
      </c>
      <c r="AD277" s="470">
        <v>1</v>
      </c>
      <c r="AE277" s="469">
        <v>0</v>
      </c>
      <c r="AF277" s="470">
        <v>1</v>
      </c>
      <c r="AG277" s="469">
        <v>0</v>
      </c>
      <c r="AH277" s="470">
        <v>0</v>
      </c>
      <c r="AI277" s="469">
        <v>0</v>
      </c>
      <c r="AJ277" s="470">
        <v>0</v>
      </c>
      <c r="AK277" s="469">
        <v>0</v>
      </c>
      <c r="AL277" s="470">
        <v>0</v>
      </c>
      <c r="AM277" s="469">
        <v>2</v>
      </c>
      <c r="AN277" s="470">
        <v>1</v>
      </c>
      <c r="AO277" s="471">
        <v>0</v>
      </c>
      <c r="AP277" s="472">
        <v>0</v>
      </c>
      <c r="AQ277" s="467"/>
      <c r="AR277" s="473"/>
      <c r="AS277" s="4155">
        <v>4</v>
      </c>
      <c r="AT277" s="469">
        <v>0</v>
      </c>
      <c r="AU277" s="473">
        <v>0</v>
      </c>
      <c r="AV277" s="473">
        <v>0</v>
      </c>
      <c r="AW277" s="468">
        <v>0</v>
      </c>
      <c r="AX277" s="671" t="str">
        <f t="shared" si="148"/>
        <v/>
      </c>
      <c r="BT277" s="3"/>
      <c r="BU277" s="3"/>
      <c r="BV277" s="4"/>
      <c r="BW277" s="4"/>
      <c r="CA277" s="31" t="str">
        <f t="shared" si="152"/>
        <v/>
      </c>
      <c r="CB277" s="31" t="str">
        <f t="shared" si="153"/>
        <v/>
      </c>
      <c r="CC277" s="31" t="str">
        <f t="shared" si="149"/>
        <v/>
      </c>
      <c r="CD277" s="31" t="str">
        <f t="shared" si="154"/>
        <v/>
      </c>
      <c r="CE277" s="31" t="str">
        <f t="shared" si="155"/>
        <v/>
      </c>
      <c r="CF277" s="31" t="str">
        <f t="shared" si="156"/>
        <v/>
      </c>
      <c r="CG277" s="31" t="str">
        <f t="shared" si="157"/>
        <v/>
      </c>
      <c r="CH277" s="32">
        <f t="shared" si="158"/>
        <v>0</v>
      </c>
      <c r="CI277" s="32">
        <f t="shared" si="159"/>
        <v>0</v>
      </c>
      <c r="CJ277" s="32">
        <f t="shared" si="160"/>
        <v>0</v>
      </c>
      <c r="CK277" s="32">
        <f t="shared" si="161"/>
        <v>0</v>
      </c>
      <c r="CL277" s="32">
        <f t="shared" si="162"/>
        <v>0</v>
      </c>
      <c r="CM277" s="32">
        <f t="shared" si="162"/>
        <v>0</v>
      </c>
      <c r="CN277" s="32">
        <f t="shared" si="162"/>
        <v>0</v>
      </c>
    </row>
    <row r="278" spans="1:92" ht="16.350000000000001" customHeight="1" x14ac:dyDescent="0.2">
      <c r="A278" s="2912"/>
      <c r="B278" s="3639" t="s">
        <v>265</v>
      </c>
      <c r="C278" s="3639"/>
      <c r="D278" s="2109">
        <f t="shared" si="165"/>
        <v>30</v>
      </c>
      <c r="E278" s="4148">
        <f t="shared" si="164"/>
        <v>9</v>
      </c>
      <c r="F278" s="4149">
        <f t="shared" si="164"/>
        <v>21</v>
      </c>
      <c r="G278" s="2152"/>
      <c r="H278" s="2153"/>
      <c r="I278" s="2154"/>
      <c r="J278" s="2153"/>
      <c r="K278" s="2154"/>
      <c r="L278" s="2153"/>
      <c r="M278" s="2155"/>
      <c r="N278" s="2135"/>
      <c r="O278" s="2155"/>
      <c r="P278" s="2135"/>
      <c r="Q278" s="2154"/>
      <c r="R278" s="2153"/>
      <c r="S278" s="2154"/>
      <c r="T278" s="2153"/>
      <c r="U278" s="2155"/>
      <c r="V278" s="2135"/>
      <c r="W278" s="2155"/>
      <c r="X278" s="2135"/>
      <c r="Y278" s="2114">
        <v>0</v>
      </c>
      <c r="Z278" s="2115">
        <v>0</v>
      </c>
      <c r="AA278" s="2114">
        <v>0</v>
      </c>
      <c r="AB278" s="2115">
        <v>0</v>
      </c>
      <c r="AC278" s="2114">
        <v>0</v>
      </c>
      <c r="AD278" s="2115">
        <v>0</v>
      </c>
      <c r="AE278" s="2114">
        <v>0</v>
      </c>
      <c r="AF278" s="2115">
        <v>4</v>
      </c>
      <c r="AG278" s="2114">
        <v>1</v>
      </c>
      <c r="AH278" s="2115">
        <v>2</v>
      </c>
      <c r="AI278" s="2114">
        <v>0</v>
      </c>
      <c r="AJ278" s="2115">
        <v>1</v>
      </c>
      <c r="AK278" s="2114">
        <v>5</v>
      </c>
      <c r="AL278" s="2115">
        <v>9</v>
      </c>
      <c r="AM278" s="2114">
        <v>3</v>
      </c>
      <c r="AN278" s="2115">
        <v>5</v>
      </c>
      <c r="AO278" s="2116">
        <v>0</v>
      </c>
      <c r="AP278" s="2117">
        <v>0</v>
      </c>
      <c r="AQ278" s="2097"/>
      <c r="AR278" s="2133"/>
      <c r="AS278" s="467">
        <v>3</v>
      </c>
      <c r="AT278" s="2114">
        <v>0</v>
      </c>
      <c r="AU278" s="2118">
        <v>0</v>
      </c>
      <c r="AV278" s="2118">
        <v>0</v>
      </c>
      <c r="AW278" s="2113">
        <v>0</v>
      </c>
      <c r="AX278" s="671" t="str">
        <f t="shared" si="148"/>
        <v/>
      </c>
      <c r="BT278" s="3"/>
      <c r="BU278" s="3"/>
      <c r="BV278" s="4"/>
      <c r="BW278" s="4"/>
      <c r="CA278" s="31" t="str">
        <f t="shared" si="152"/>
        <v/>
      </c>
      <c r="CB278" s="31" t="str">
        <f t="shared" si="153"/>
        <v/>
      </c>
      <c r="CC278" s="31" t="str">
        <f t="shared" si="149"/>
        <v/>
      </c>
      <c r="CD278" s="31" t="str">
        <f t="shared" si="154"/>
        <v/>
      </c>
      <c r="CE278" s="31" t="str">
        <f t="shared" si="155"/>
        <v/>
      </c>
      <c r="CF278" s="31" t="str">
        <f t="shared" si="156"/>
        <v/>
      </c>
      <c r="CG278" s="31" t="str">
        <f t="shared" si="157"/>
        <v/>
      </c>
      <c r="CH278" s="32">
        <f t="shared" si="158"/>
        <v>0</v>
      </c>
      <c r="CI278" s="32"/>
      <c r="CJ278" s="32"/>
      <c r="CK278" s="32">
        <f t="shared" si="161"/>
        <v>0</v>
      </c>
      <c r="CL278" s="32">
        <f t="shared" si="162"/>
        <v>0</v>
      </c>
      <c r="CM278" s="32">
        <f t="shared" si="162"/>
        <v>0</v>
      </c>
      <c r="CN278" s="32">
        <f t="shared" si="162"/>
        <v>0</v>
      </c>
    </row>
    <row r="279" spans="1:92" ht="16.350000000000001" customHeight="1" x14ac:dyDescent="0.2">
      <c r="A279" s="2912"/>
      <c r="B279" s="3639" t="s">
        <v>266</v>
      </c>
      <c r="C279" s="3639"/>
      <c r="D279" s="2109">
        <f t="shared" si="165"/>
        <v>10</v>
      </c>
      <c r="E279" s="4148">
        <f t="shared" si="164"/>
        <v>2</v>
      </c>
      <c r="F279" s="4149">
        <f t="shared" si="164"/>
        <v>8</v>
      </c>
      <c r="G279" s="2152"/>
      <c r="H279" s="2153"/>
      <c r="I279" s="2154"/>
      <c r="J279" s="2153"/>
      <c r="K279" s="2154"/>
      <c r="L279" s="2153"/>
      <c r="M279" s="2155"/>
      <c r="N279" s="2135"/>
      <c r="O279" s="2155"/>
      <c r="P279" s="2135"/>
      <c r="Q279" s="2154"/>
      <c r="R279" s="2153"/>
      <c r="S279" s="2154"/>
      <c r="T279" s="2153"/>
      <c r="U279" s="2155"/>
      <c r="V279" s="2135"/>
      <c r="W279" s="2155"/>
      <c r="X279" s="2135"/>
      <c r="Y279" s="2114">
        <v>0</v>
      </c>
      <c r="Z279" s="2115">
        <v>0</v>
      </c>
      <c r="AA279" s="2114">
        <v>0</v>
      </c>
      <c r="AB279" s="2115">
        <v>0</v>
      </c>
      <c r="AC279" s="2114">
        <v>0</v>
      </c>
      <c r="AD279" s="2115">
        <v>1</v>
      </c>
      <c r="AE279" s="2114">
        <v>0</v>
      </c>
      <c r="AF279" s="2115">
        <v>1</v>
      </c>
      <c r="AG279" s="2114">
        <v>0</v>
      </c>
      <c r="AH279" s="2115">
        <v>3</v>
      </c>
      <c r="AI279" s="2114">
        <v>0</v>
      </c>
      <c r="AJ279" s="2115">
        <v>1</v>
      </c>
      <c r="AK279" s="2114">
        <v>0</v>
      </c>
      <c r="AL279" s="2115">
        <v>1</v>
      </c>
      <c r="AM279" s="2114">
        <v>2</v>
      </c>
      <c r="AN279" s="2115">
        <v>1</v>
      </c>
      <c r="AO279" s="2116">
        <v>0</v>
      </c>
      <c r="AP279" s="2117">
        <v>0</v>
      </c>
      <c r="AQ279" s="2097"/>
      <c r="AR279" s="2133"/>
      <c r="AS279" s="2133"/>
      <c r="AT279" s="2114">
        <v>0</v>
      </c>
      <c r="AU279" s="2118">
        <v>0</v>
      </c>
      <c r="AV279" s="2118">
        <v>0</v>
      </c>
      <c r="AW279" s="2113">
        <v>0</v>
      </c>
      <c r="AX279" s="671" t="str">
        <f t="shared" si="148"/>
        <v/>
      </c>
      <c r="BT279" s="3"/>
      <c r="BU279" s="3"/>
      <c r="BV279" s="4"/>
      <c r="BW279" s="4"/>
      <c r="CA279" s="31" t="str">
        <f t="shared" si="152"/>
        <v/>
      </c>
      <c r="CB279" s="31" t="str">
        <f t="shared" si="153"/>
        <v/>
      </c>
      <c r="CC279" s="31" t="str">
        <f t="shared" si="149"/>
        <v/>
      </c>
      <c r="CD279" s="31" t="str">
        <f t="shared" si="154"/>
        <v/>
      </c>
      <c r="CE279" s="31" t="str">
        <f t="shared" si="155"/>
        <v/>
      </c>
      <c r="CF279" s="31" t="str">
        <f t="shared" si="156"/>
        <v/>
      </c>
      <c r="CG279" s="31" t="str">
        <f t="shared" si="157"/>
        <v/>
      </c>
      <c r="CH279" s="32">
        <f t="shared" si="158"/>
        <v>0</v>
      </c>
      <c r="CI279" s="32"/>
      <c r="CJ279" s="32"/>
      <c r="CK279" s="32">
        <f t="shared" si="161"/>
        <v>0</v>
      </c>
      <c r="CL279" s="32">
        <f t="shared" si="162"/>
        <v>0</v>
      </c>
      <c r="CM279" s="32">
        <f t="shared" si="162"/>
        <v>0</v>
      </c>
      <c r="CN279" s="32">
        <f t="shared" si="162"/>
        <v>0</v>
      </c>
    </row>
    <row r="280" spans="1:92" ht="16.350000000000001" customHeight="1" x14ac:dyDescent="0.2">
      <c r="A280" s="2912"/>
      <c r="B280" s="3639" t="s">
        <v>267</v>
      </c>
      <c r="C280" s="3639"/>
      <c r="D280" s="2109">
        <f t="shared" si="165"/>
        <v>15</v>
      </c>
      <c r="E280" s="4148">
        <f t="shared" si="164"/>
        <v>4</v>
      </c>
      <c r="F280" s="4149">
        <f t="shared" si="164"/>
        <v>11</v>
      </c>
      <c r="G280" s="2156"/>
      <c r="H280" s="2157"/>
      <c r="I280" s="2158"/>
      <c r="J280" s="2157"/>
      <c r="K280" s="2158"/>
      <c r="L280" s="2157"/>
      <c r="M280" s="2097"/>
      <c r="N280" s="2135"/>
      <c r="O280" s="2097"/>
      <c r="P280" s="2135"/>
      <c r="Q280" s="2158"/>
      <c r="R280" s="2157"/>
      <c r="S280" s="2158"/>
      <c r="T280" s="2157"/>
      <c r="U280" s="2097"/>
      <c r="V280" s="2135"/>
      <c r="W280" s="2097"/>
      <c r="X280" s="2135"/>
      <c r="Y280" s="2121">
        <v>0</v>
      </c>
      <c r="Z280" s="2122">
        <v>0</v>
      </c>
      <c r="AA280" s="2121">
        <v>0</v>
      </c>
      <c r="AB280" s="2122">
        <v>0</v>
      </c>
      <c r="AC280" s="2121">
        <v>0</v>
      </c>
      <c r="AD280" s="2122">
        <v>0</v>
      </c>
      <c r="AE280" s="2121">
        <v>0</v>
      </c>
      <c r="AF280" s="2122">
        <v>2</v>
      </c>
      <c r="AG280" s="2121">
        <v>1</v>
      </c>
      <c r="AH280" s="2122">
        <v>3</v>
      </c>
      <c r="AI280" s="2121">
        <v>0</v>
      </c>
      <c r="AJ280" s="2122">
        <v>0</v>
      </c>
      <c r="AK280" s="2121">
        <v>0</v>
      </c>
      <c r="AL280" s="2122">
        <v>2</v>
      </c>
      <c r="AM280" s="2121">
        <v>3</v>
      </c>
      <c r="AN280" s="2122">
        <v>4</v>
      </c>
      <c r="AO280" s="2123">
        <v>0</v>
      </c>
      <c r="AP280" s="2124">
        <v>0</v>
      </c>
      <c r="AQ280" s="2097"/>
      <c r="AR280" s="2133"/>
      <c r="AS280" s="2133"/>
      <c r="AT280" s="2121">
        <v>0</v>
      </c>
      <c r="AU280" s="2127">
        <v>0</v>
      </c>
      <c r="AV280" s="2127">
        <v>0</v>
      </c>
      <c r="AW280" s="2120">
        <v>0</v>
      </c>
      <c r="AX280" s="671" t="str">
        <f t="shared" si="148"/>
        <v/>
      </c>
      <c r="BT280" s="3"/>
      <c r="BU280" s="3"/>
      <c r="BV280" s="4"/>
      <c r="BW280" s="4"/>
      <c r="CA280" s="31" t="str">
        <f t="shared" si="152"/>
        <v/>
      </c>
      <c r="CB280" s="31" t="str">
        <f t="shared" si="153"/>
        <v/>
      </c>
      <c r="CC280" s="31" t="str">
        <f t="shared" si="149"/>
        <v/>
      </c>
      <c r="CD280" s="31" t="str">
        <f t="shared" si="154"/>
        <v/>
      </c>
      <c r="CE280" s="31" t="str">
        <f t="shared" si="155"/>
        <v/>
      </c>
      <c r="CF280" s="31" t="str">
        <f t="shared" si="156"/>
        <v/>
      </c>
      <c r="CG280" s="31" t="str">
        <f t="shared" si="157"/>
        <v/>
      </c>
      <c r="CH280" s="32">
        <f t="shared" si="158"/>
        <v>0</v>
      </c>
      <c r="CI280" s="32"/>
      <c r="CJ280" s="32"/>
      <c r="CK280" s="32">
        <f t="shared" si="161"/>
        <v>0</v>
      </c>
      <c r="CL280" s="32">
        <f t="shared" si="162"/>
        <v>0</v>
      </c>
      <c r="CM280" s="32">
        <f t="shared" si="162"/>
        <v>0</v>
      </c>
      <c r="CN280" s="32">
        <f t="shared" si="162"/>
        <v>0</v>
      </c>
    </row>
    <row r="281" spans="1:92" ht="16.350000000000001" customHeight="1" x14ac:dyDescent="0.2">
      <c r="A281" s="2912"/>
      <c r="B281" s="3640" t="s">
        <v>268</v>
      </c>
      <c r="C281" s="3641"/>
      <c r="D281" s="2109">
        <f t="shared" si="165"/>
        <v>4</v>
      </c>
      <c r="E281" s="4148">
        <f t="shared" si="164"/>
        <v>1</v>
      </c>
      <c r="F281" s="4149">
        <f t="shared" si="164"/>
        <v>3</v>
      </c>
      <c r="G281" s="2156"/>
      <c r="H281" s="2157"/>
      <c r="I281" s="2158"/>
      <c r="J281" s="2157"/>
      <c r="K281" s="2158"/>
      <c r="L281" s="2157"/>
      <c r="M281" s="2125"/>
      <c r="N281" s="2159"/>
      <c r="O281" s="2125"/>
      <c r="P281" s="2159"/>
      <c r="Q281" s="2158"/>
      <c r="R281" s="2157"/>
      <c r="S281" s="2158"/>
      <c r="T281" s="2157"/>
      <c r="U281" s="2125"/>
      <c r="V281" s="2159"/>
      <c r="W281" s="2125"/>
      <c r="X281" s="2159"/>
      <c r="Y281" s="2121">
        <v>0</v>
      </c>
      <c r="Z281" s="2122">
        <v>0</v>
      </c>
      <c r="AA281" s="2121">
        <v>0</v>
      </c>
      <c r="AB281" s="2122">
        <v>0</v>
      </c>
      <c r="AC281" s="2121">
        <v>0</v>
      </c>
      <c r="AD281" s="2122">
        <v>0</v>
      </c>
      <c r="AE281" s="2121">
        <v>0</v>
      </c>
      <c r="AF281" s="2122">
        <v>1</v>
      </c>
      <c r="AG281" s="2121">
        <v>0</v>
      </c>
      <c r="AH281" s="2122">
        <v>0</v>
      </c>
      <c r="AI281" s="2121">
        <v>0</v>
      </c>
      <c r="AJ281" s="2122">
        <v>0</v>
      </c>
      <c r="AK281" s="2121">
        <v>1</v>
      </c>
      <c r="AL281" s="2122">
        <v>1</v>
      </c>
      <c r="AM281" s="2121">
        <v>0</v>
      </c>
      <c r="AN281" s="2122">
        <v>1</v>
      </c>
      <c r="AO281" s="2123">
        <v>0</v>
      </c>
      <c r="AP281" s="2124">
        <v>0</v>
      </c>
      <c r="AQ281" s="2125"/>
      <c r="AR281" s="2148"/>
      <c r="AS281" s="2126"/>
      <c r="AT281" s="2121">
        <v>0</v>
      </c>
      <c r="AU281" s="2127">
        <v>0</v>
      </c>
      <c r="AV281" s="2127">
        <v>0</v>
      </c>
      <c r="AW281" s="2120">
        <v>0</v>
      </c>
      <c r="AX281" s="671" t="str">
        <f t="shared" si="148"/>
        <v/>
      </c>
      <c r="BT281" s="3"/>
      <c r="BU281" s="3"/>
      <c r="BV281" s="4"/>
      <c r="BW281" s="4"/>
      <c r="CA281" s="31" t="str">
        <f t="shared" si="152"/>
        <v/>
      </c>
      <c r="CB281" s="31" t="str">
        <f t="shared" si="153"/>
        <v/>
      </c>
      <c r="CC281" s="31" t="str">
        <f t="shared" si="149"/>
        <v/>
      </c>
      <c r="CD281" s="31" t="str">
        <f t="shared" si="154"/>
        <v/>
      </c>
      <c r="CE281" s="31" t="str">
        <f t="shared" si="155"/>
        <v/>
      </c>
      <c r="CF281" s="31" t="str">
        <f t="shared" si="156"/>
        <v/>
      </c>
      <c r="CG281" s="31" t="str">
        <f t="shared" si="157"/>
        <v/>
      </c>
      <c r="CH281" s="32">
        <f t="shared" si="158"/>
        <v>0</v>
      </c>
      <c r="CI281" s="32"/>
      <c r="CJ281" s="32"/>
      <c r="CK281" s="32">
        <f t="shared" si="161"/>
        <v>0</v>
      </c>
      <c r="CL281" s="32">
        <f t="shared" si="162"/>
        <v>0</v>
      </c>
      <c r="CM281" s="32">
        <f t="shared" si="162"/>
        <v>0</v>
      </c>
      <c r="CN281" s="32">
        <f t="shared" si="162"/>
        <v>0</v>
      </c>
    </row>
    <row r="282" spans="1:92" ht="16.350000000000001" customHeight="1" x14ac:dyDescent="0.2">
      <c r="A282" s="3975"/>
      <c r="B282" s="4139" t="s">
        <v>269</v>
      </c>
      <c r="C282" s="4139"/>
      <c r="D282" s="2128">
        <f t="shared" si="165"/>
        <v>0</v>
      </c>
      <c r="E282" s="4150">
        <f t="shared" si="164"/>
        <v>0</v>
      </c>
      <c r="F282" s="4151">
        <f t="shared" si="164"/>
        <v>0</v>
      </c>
      <c r="G282" s="2162"/>
      <c r="H282" s="2163"/>
      <c r="I282" s="2164"/>
      <c r="J282" s="2163"/>
      <c r="K282" s="2164"/>
      <c r="L282" s="2163"/>
      <c r="M282" s="2162"/>
      <c r="N282" s="2163"/>
      <c r="O282" s="2162"/>
      <c r="P282" s="2163"/>
      <c r="Q282" s="2164"/>
      <c r="R282" s="2163"/>
      <c r="S282" s="2164"/>
      <c r="T282" s="2163"/>
      <c r="U282" s="2162"/>
      <c r="V282" s="2163"/>
      <c r="W282" s="2162"/>
      <c r="X282" s="2163"/>
      <c r="Y282" s="2104">
        <v>0</v>
      </c>
      <c r="Z282" s="2105">
        <v>0</v>
      </c>
      <c r="AA282" s="2104">
        <v>0</v>
      </c>
      <c r="AB282" s="2105">
        <v>0</v>
      </c>
      <c r="AC282" s="2104">
        <v>0</v>
      </c>
      <c r="AD282" s="2105">
        <v>0</v>
      </c>
      <c r="AE282" s="2104">
        <v>0</v>
      </c>
      <c r="AF282" s="2105">
        <v>0</v>
      </c>
      <c r="AG282" s="2104">
        <v>0</v>
      </c>
      <c r="AH282" s="2105">
        <v>0</v>
      </c>
      <c r="AI282" s="2104">
        <v>0</v>
      </c>
      <c r="AJ282" s="2105">
        <v>0</v>
      </c>
      <c r="AK282" s="2104">
        <v>0</v>
      </c>
      <c r="AL282" s="2105">
        <v>0</v>
      </c>
      <c r="AM282" s="2104">
        <v>0</v>
      </c>
      <c r="AN282" s="2105">
        <v>0</v>
      </c>
      <c r="AO282" s="2106">
        <v>0</v>
      </c>
      <c r="AP282" s="2107">
        <v>0</v>
      </c>
      <c r="AQ282" s="2131"/>
      <c r="AR282" s="2149"/>
      <c r="AS282" s="2132"/>
      <c r="AT282" s="2104">
        <v>0</v>
      </c>
      <c r="AU282" s="2108">
        <v>0</v>
      </c>
      <c r="AV282" s="2108">
        <v>0</v>
      </c>
      <c r="AW282" s="2103">
        <v>0</v>
      </c>
      <c r="AX282" s="671" t="str">
        <f t="shared" si="148"/>
        <v/>
      </c>
      <c r="BT282" s="3"/>
      <c r="BU282" s="3"/>
      <c r="BV282" s="4"/>
      <c r="BW282" s="4"/>
      <c r="CA282" s="31" t="str">
        <f t="shared" si="152"/>
        <v/>
      </c>
      <c r="CB282" s="31" t="str">
        <f t="shared" si="153"/>
        <v/>
      </c>
      <c r="CC282" s="31" t="str">
        <f t="shared" si="149"/>
        <v/>
      </c>
      <c r="CD282" s="31" t="str">
        <f t="shared" si="154"/>
        <v/>
      </c>
      <c r="CE282" s="31" t="str">
        <f t="shared" si="155"/>
        <v/>
      </c>
      <c r="CF282" s="31" t="str">
        <f t="shared" si="156"/>
        <v/>
      </c>
      <c r="CG282" s="31" t="str">
        <f t="shared" si="157"/>
        <v/>
      </c>
      <c r="CH282" s="32">
        <f t="shared" si="158"/>
        <v>0</v>
      </c>
      <c r="CI282" s="32"/>
      <c r="CJ282" s="32"/>
      <c r="CK282" s="32">
        <f t="shared" si="161"/>
        <v>0</v>
      </c>
      <c r="CL282" s="32">
        <f t="shared" si="162"/>
        <v>0</v>
      </c>
      <c r="CM282" s="32">
        <f t="shared" si="162"/>
        <v>0</v>
      </c>
      <c r="CN282" s="32">
        <f t="shared" si="162"/>
        <v>0</v>
      </c>
    </row>
    <row r="283" spans="1:92" ht="16.350000000000001" customHeight="1" x14ac:dyDescent="0.2">
      <c r="A283" s="3466" t="s">
        <v>276</v>
      </c>
      <c r="B283" s="3184" t="s">
        <v>264</v>
      </c>
      <c r="C283" s="3184"/>
      <c r="D283" s="400">
        <f t="shared" si="165"/>
        <v>0</v>
      </c>
      <c r="E283" s="4153">
        <f t="shared" si="164"/>
        <v>0</v>
      </c>
      <c r="F283" s="4154">
        <f t="shared" si="164"/>
        <v>0</v>
      </c>
      <c r="G283" s="538"/>
      <c r="H283" s="537"/>
      <c r="I283" s="536"/>
      <c r="J283" s="537"/>
      <c r="K283" s="536"/>
      <c r="L283" s="537"/>
      <c r="M283" s="536"/>
      <c r="N283" s="537"/>
      <c r="O283" s="536"/>
      <c r="P283" s="537"/>
      <c r="Q283" s="536"/>
      <c r="R283" s="537"/>
      <c r="S283" s="536"/>
      <c r="T283" s="537"/>
      <c r="U283" s="536"/>
      <c r="V283" s="537"/>
      <c r="W283" s="536"/>
      <c r="X283" s="537"/>
      <c r="Y283" s="469"/>
      <c r="Z283" s="470"/>
      <c r="AA283" s="469"/>
      <c r="AB283" s="470"/>
      <c r="AC283" s="469"/>
      <c r="AD283" s="470"/>
      <c r="AE283" s="469"/>
      <c r="AF283" s="470"/>
      <c r="AG283" s="469"/>
      <c r="AH283" s="470"/>
      <c r="AI283" s="469"/>
      <c r="AJ283" s="470"/>
      <c r="AK283" s="469"/>
      <c r="AL283" s="470"/>
      <c r="AM283" s="469"/>
      <c r="AN283" s="470"/>
      <c r="AO283" s="471"/>
      <c r="AP283" s="472"/>
      <c r="AQ283" s="467"/>
      <c r="AR283" s="473"/>
      <c r="AS283" s="4155"/>
      <c r="AT283" s="469"/>
      <c r="AU283" s="473"/>
      <c r="AV283" s="473"/>
      <c r="AW283" s="468"/>
      <c r="AX283" s="671" t="str">
        <f t="shared" si="148"/>
        <v/>
      </c>
      <c r="BT283" s="3"/>
      <c r="BU283" s="3"/>
      <c r="BV283" s="4"/>
      <c r="BW283" s="4"/>
      <c r="CA283" s="31" t="str">
        <f t="shared" si="152"/>
        <v/>
      </c>
      <c r="CB283" s="31" t="str">
        <f t="shared" si="153"/>
        <v/>
      </c>
      <c r="CC283" s="31" t="str">
        <f t="shared" si="149"/>
        <v/>
      </c>
      <c r="CD283" s="31" t="str">
        <f t="shared" si="154"/>
        <v/>
      </c>
      <c r="CE283" s="31" t="str">
        <f t="shared" si="155"/>
        <v/>
      </c>
      <c r="CF283" s="31" t="str">
        <f t="shared" si="156"/>
        <v/>
      </c>
      <c r="CG283" s="31" t="str">
        <f t="shared" si="157"/>
        <v/>
      </c>
      <c r="CH283" s="32">
        <f t="shared" si="158"/>
        <v>0</v>
      </c>
      <c r="CI283" s="32">
        <f t="shared" si="159"/>
        <v>0</v>
      </c>
      <c r="CJ283" s="32">
        <f t="shared" si="160"/>
        <v>0</v>
      </c>
      <c r="CK283" s="32">
        <f t="shared" si="161"/>
        <v>0</v>
      </c>
      <c r="CL283" s="32">
        <f t="shared" si="162"/>
        <v>0</v>
      </c>
      <c r="CM283" s="32">
        <f t="shared" si="162"/>
        <v>0</v>
      </c>
      <c r="CN283" s="32">
        <f t="shared" si="162"/>
        <v>0</v>
      </c>
    </row>
    <row r="284" spans="1:92" ht="16.350000000000001" customHeight="1" x14ac:dyDescent="0.2">
      <c r="A284" s="2971"/>
      <c r="B284" s="3639" t="s">
        <v>265</v>
      </c>
      <c r="C284" s="3639"/>
      <c r="D284" s="2109">
        <f t="shared" si="165"/>
        <v>0</v>
      </c>
      <c r="E284" s="4148">
        <f>+Y284+AA284+AC284+AE284+AG284+AI284+AK284+AM284</f>
        <v>0</v>
      </c>
      <c r="F284" s="4149">
        <f t="shared" si="164"/>
        <v>0</v>
      </c>
      <c r="G284" s="2097"/>
      <c r="H284" s="2135"/>
      <c r="I284" s="2155"/>
      <c r="J284" s="2135"/>
      <c r="K284" s="2155"/>
      <c r="L284" s="2135"/>
      <c r="M284" s="2155"/>
      <c r="N284" s="2135"/>
      <c r="O284" s="2155"/>
      <c r="P284" s="2135"/>
      <c r="Q284" s="2155"/>
      <c r="R284" s="2135"/>
      <c r="S284" s="2155"/>
      <c r="T284" s="2135"/>
      <c r="U284" s="2155"/>
      <c r="V284" s="2135"/>
      <c r="W284" s="2155"/>
      <c r="X284" s="2135"/>
      <c r="Y284" s="2114"/>
      <c r="Z284" s="2115"/>
      <c r="AA284" s="2114"/>
      <c r="AB284" s="2115"/>
      <c r="AC284" s="2114"/>
      <c r="AD284" s="2115"/>
      <c r="AE284" s="2114"/>
      <c r="AF284" s="2115"/>
      <c r="AG284" s="2114"/>
      <c r="AH284" s="2115"/>
      <c r="AI284" s="2114"/>
      <c r="AJ284" s="2115"/>
      <c r="AK284" s="2114"/>
      <c r="AL284" s="2115"/>
      <c r="AM284" s="2114"/>
      <c r="AN284" s="2115"/>
      <c r="AO284" s="2116"/>
      <c r="AP284" s="2117"/>
      <c r="AQ284" s="2097"/>
      <c r="AR284" s="2133"/>
      <c r="AS284" s="467"/>
      <c r="AT284" s="2114"/>
      <c r="AU284" s="2118"/>
      <c r="AV284" s="2118"/>
      <c r="AW284" s="2113"/>
      <c r="AX284" s="671" t="str">
        <f t="shared" si="148"/>
        <v/>
      </c>
      <c r="BT284" s="3"/>
      <c r="BU284" s="3"/>
      <c r="BV284" s="4"/>
      <c r="BW284" s="4"/>
      <c r="CA284" s="31" t="str">
        <f t="shared" si="152"/>
        <v/>
      </c>
      <c r="CB284" s="31" t="str">
        <f t="shared" si="153"/>
        <v/>
      </c>
      <c r="CC284" s="31" t="str">
        <f t="shared" si="149"/>
        <v/>
      </c>
      <c r="CD284" s="31" t="str">
        <f t="shared" si="154"/>
        <v/>
      </c>
      <c r="CE284" s="31" t="str">
        <f t="shared" si="155"/>
        <v/>
      </c>
      <c r="CF284" s="31" t="str">
        <f t="shared" si="156"/>
        <v/>
      </c>
      <c r="CG284" s="31" t="str">
        <f t="shared" si="157"/>
        <v/>
      </c>
      <c r="CH284" s="32">
        <f t="shared" si="158"/>
        <v>0</v>
      </c>
      <c r="CI284" s="32"/>
      <c r="CJ284" s="32"/>
      <c r="CK284" s="32">
        <f t="shared" si="161"/>
        <v>0</v>
      </c>
      <c r="CL284" s="32">
        <f t="shared" si="162"/>
        <v>0</v>
      </c>
      <c r="CM284" s="32">
        <f t="shared" si="162"/>
        <v>0</v>
      </c>
      <c r="CN284" s="32">
        <f t="shared" si="162"/>
        <v>0</v>
      </c>
    </row>
    <row r="285" spans="1:92" ht="16.350000000000001" customHeight="1" x14ac:dyDescent="0.2">
      <c r="A285" s="2971"/>
      <c r="B285" s="3639" t="s">
        <v>266</v>
      </c>
      <c r="C285" s="3639"/>
      <c r="D285" s="2109">
        <f t="shared" si="165"/>
        <v>0</v>
      </c>
      <c r="E285" s="4148">
        <f t="shared" si="164"/>
        <v>0</v>
      </c>
      <c r="F285" s="4149">
        <f t="shared" si="164"/>
        <v>0</v>
      </c>
      <c r="G285" s="2097"/>
      <c r="H285" s="2135"/>
      <c r="I285" s="2155"/>
      <c r="J285" s="2135"/>
      <c r="K285" s="2155"/>
      <c r="L285" s="2135"/>
      <c r="M285" s="2155"/>
      <c r="N285" s="2135"/>
      <c r="O285" s="2155"/>
      <c r="P285" s="2135"/>
      <c r="Q285" s="2155"/>
      <c r="R285" s="2135"/>
      <c r="S285" s="2155"/>
      <c r="T285" s="2135"/>
      <c r="U285" s="2155"/>
      <c r="V285" s="2135"/>
      <c r="W285" s="2155"/>
      <c r="X285" s="2135"/>
      <c r="Y285" s="2114"/>
      <c r="Z285" s="2115"/>
      <c r="AA285" s="2114"/>
      <c r="AB285" s="2115"/>
      <c r="AC285" s="2114"/>
      <c r="AD285" s="2115"/>
      <c r="AE285" s="2114"/>
      <c r="AF285" s="2115"/>
      <c r="AG285" s="2114"/>
      <c r="AH285" s="2115"/>
      <c r="AI285" s="2114"/>
      <c r="AJ285" s="2115"/>
      <c r="AK285" s="2114"/>
      <c r="AL285" s="2115"/>
      <c r="AM285" s="2114"/>
      <c r="AN285" s="2115"/>
      <c r="AO285" s="2116"/>
      <c r="AP285" s="2117"/>
      <c r="AQ285" s="2097"/>
      <c r="AR285" s="2133"/>
      <c r="AS285" s="2133"/>
      <c r="AT285" s="2114"/>
      <c r="AU285" s="2118"/>
      <c r="AV285" s="2118"/>
      <c r="AW285" s="2113"/>
      <c r="AX285" s="671" t="str">
        <f t="shared" ref="AX285:AX306" si="166">$CA285&amp;$CB285&amp;$CC285&amp;$CD285&amp;$CE285&amp;$CF285&amp;$CG285</f>
        <v/>
      </c>
      <c r="BT285" s="3"/>
      <c r="BU285" s="3"/>
      <c r="BV285" s="4"/>
      <c r="BW285" s="4"/>
      <c r="CA285" s="31" t="str">
        <f t="shared" si="152"/>
        <v/>
      </c>
      <c r="CB285" s="31" t="str">
        <f t="shared" si="153"/>
        <v/>
      </c>
      <c r="CC285" s="31" t="str">
        <f t="shared" ref="CC285:CC348" si="167">IF(CJ285=1,"* La consulta pertinente según condición clínica NO DEBE ser mayor al Total registrado. ","")</f>
        <v/>
      </c>
      <c r="CD285" s="31" t="str">
        <f t="shared" si="154"/>
        <v/>
      </c>
      <c r="CE285" s="31" t="str">
        <f t="shared" si="155"/>
        <v/>
      </c>
      <c r="CF285" s="31" t="str">
        <f t="shared" si="156"/>
        <v/>
      </c>
      <c r="CG285" s="31" t="str">
        <f t="shared" si="157"/>
        <v/>
      </c>
      <c r="CH285" s="32">
        <f t="shared" si="158"/>
        <v>0</v>
      </c>
      <c r="CI285" s="32"/>
      <c r="CJ285" s="32"/>
      <c r="CK285" s="32">
        <f t="shared" si="161"/>
        <v>0</v>
      </c>
      <c r="CL285" s="32">
        <f t="shared" si="162"/>
        <v>0</v>
      </c>
      <c r="CM285" s="32">
        <f t="shared" si="162"/>
        <v>0</v>
      </c>
      <c r="CN285" s="32">
        <f t="shared" si="162"/>
        <v>0</v>
      </c>
    </row>
    <row r="286" spans="1:92" ht="16.350000000000001" customHeight="1" x14ac:dyDescent="0.2">
      <c r="A286" s="2971"/>
      <c r="B286" s="3639" t="s">
        <v>267</v>
      </c>
      <c r="C286" s="3639"/>
      <c r="D286" s="2109">
        <f t="shared" si="165"/>
        <v>0</v>
      </c>
      <c r="E286" s="4156">
        <f t="shared" si="164"/>
        <v>0</v>
      </c>
      <c r="F286" s="4157">
        <f t="shared" si="164"/>
        <v>0</v>
      </c>
      <c r="G286" s="2097"/>
      <c r="H286" s="2135"/>
      <c r="I286" s="2155"/>
      <c r="J286" s="2135"/>
      <c r="K286" s="2155"/>
      <c r="L286" s="2135"/>
      <c r="M286" s="2155"/>
      <c r="N286" s="2135"/>
      <c r="O286" s="2155"/>
      <c r="P286" s="2135"/>
      <c r="Q286" s="2155"/>
      <c r="R286" s="2135"/>
      <c r="S286" s="2155"/>
      <c r="T286" s="2135"/>
      <c r="U286" s="2155"/>
      <c r="V286" s="2135"/>
      <c r="W286" s="2155"/>
      <c r="X286" s="2135"/>
      <c r="Y286" s="2114"/>
      <c r="Z286" s="2115"/>
      <c r="AA286" s="2114"/>
      <c r="AB286" s="2115"/>
      <c r="AC286" s="2114"/>
      <c r="AD286" s="2115"/>
      <c r="AE286" s="2114"/>
      <c r="AF286" s="2115"/>
      <c r="AG286" s="2114"/>
      <c r="AH286" s="2115"/>
      <c r="AI286" s="2114"/>
      <c r="AJ286" s="2115"/>
      <c r="AK286" s="2114"/>
      <c r="AL286" s="2115"/>
      <c r="AM286" s="2114"/>
      <c r="AN286" s="2115"/>
      <c r="AO286" s="2123"/>
      <c r="AP286" s="2124"/>
      <c r="AQ286" s="2097"/>
      <c r="AR286" s="2133"/>
      <c r="AS286" s="2133"/>
      <c r="AT286" s="2121"/>
      <c r="AU286" s="2127"/>
      <c r="AV286" s="2127"/>
      <c r="AW286" s="2120"/>
      <c r="AX286" s="671" t="str">
        <f t="shared" si="166"/>
        <v/>
      </c>
      <c r="BT286" s="3"/>
      <c r="BU286" s="3"/>
      <c r="BV286" s="4"/>
      <c r="BW286" s="4"/>
      <c r="CA286" s="31" t="str">
        <f t="shared" ref="CA286:CA306" si="168">IF(CH286=1,"* El número de pacientes de 60 años NO DEBE Ser mayor a lo registrado en el grupo Etario 60-64 años. ","")</f>
        <v/>
      </c>
      <c r="CB286" s="31" t="str">
        <f t="shared" ref="CB286:CB306" si="169">IF(CI286=1,"* La consulta pertinente según Protocolo de Referencia NO DEBE ser mayor al Total registrado. ","")</f>
        <v/>
      </c>
      <c r="CC286" s="31" t="str">
        <f t="shared" si="167"/>
        <v/>
      </c>
      <c r="CD286" s="31" t="str">
        <f t="shared" ref="CD286:CD306" si="170">IF(AND(D286&lt;&gt;0,AO286=""),"* Recuerde que las Embarazadas deben ser incluídas en el ingreso por rango Etario (Digite CEROS si no tiene). ",IF(F286&lt;AO286,"* Las Embarazadas NO DEBEN ser mayor al total de Mujeres. ",""))</f>
        <v/>
      </c>
      <c r="CE286" s="31" t="str">
        <f t="shared" ref="CE286:CE306" si="171">IF(AND($D286&lt;&gt;0,AU286=""),"* No olvide digitar la columna Usuarios en Situación de Discapacidad (Digite CEROS si no tiene). ",IF($D286&lt;AU286,"* Los Usuarios en Situación de Discapacidad NO DEBEN ser mayor al total. ",""))</f>
        <v/>
      </c>
      <c r="CF286" s="31" t="str">
        <f t="shared" ref="CF286:CF306" si="172">IF(AND($D286&lt;&gt;0,AV286=""),"* No olvide digitar la columna Niños, Niñas, Adolescentes y Jóvenes Población SENAME (Digite CEROS si no tiene). ",IF($D286&lt;AV286,"* Los Niños, Niñas, Adolescentes y Jóvenes Población SENAME NO DEBEN ser mayor al total. ",""))</f>
        <v/>
      </c>
      <c r="CG286" s="31" t="str">
        <f t="shared" ref="CG286:CG306" si="173">IF(AND($D286&lt;&gt;0,AW286=""),"* No olvide digitar la columna Migrantes (Digite CEROS si no tiene). ",IF($D286&lt;AW286,"* Los Migrantes NO DEBEN ser mayor al total. ",""))</f>
        <v/>
      </c>
      <c r="CH286" s="32">
        <f t="shared" ref="CH286:CH306" si="174">IF((AI286+AJ286)&lt;AP286,1,0)</f>
        <v>0</v>
      </c>
      <c r="CI286" s="32"/>
      <c r="CJ286" s="32"/>
      <c r="CK286" s="32">
        <f t="shared" ref="CK286:CK306" si="175">IF(AND(D286&lt;&gt;0,AO286=""),1,IF(F286&lt;AO286,1,0))</f>
        <v>0</v>
      </c>
      <c r="CL286" s="32">
        <f t="shared" ref="CL286:CN306" si="176">IF(AND($D286&lt;&gt;0,AU286=""),1,IF($D286&lt;AU286,1,0))</f>
        <v>0</v>
      </c>
      <c r="CM286" s="32">
        <f t="shared" si="176"/>
        <v>0</v>
      </c>
      <c r="CN286" s="32">
        <f t="shared" si="176"/>
        <v>0</v>
      </c>
    </row>
    <row r="287" spans="1:92" ht="16.350000000000001" customHeight="1" x14ac:dyDescent="0.2">
      <c r="A287" s="2971"/>
      <c r="B287" s="3640" t="s">
        <v>268</v>
      </c>
      <c r="C287" s="3641"/>
      <c r="D287" s="2109">
        <f t="shared" si="165"/>
        <v>0</v>
      </c>
      <c r="E287" s="4156">
        <f t="shared" si="164"/>
        <v>0</v>
      </c>
      <c r="F287" s="4157">
        <f t="shared" si="164"/>
        <v>0</v>
      </c>
      <c r="G287" s="541"/>
      <c r="H287" s="657"/>
      <c r="I287" s="620"/>
      <c r="J287" s="657"/>
      <c r="K287" s="620"/>
      <c r="L287" s="657"/>
      <c r="M287" s="620"/>
      <c r="N287" s="657"/>
      <c r="O287" s="620"/>
      <c r="P287" s="657"/>
      <c r="Q287" s="620"/>
      <c r="R287" s="657"/>
      <c r="S287" s="620"/>
      <c r="T287" s="657"/>
      <c r="U287" s="620"/>
      <c r="V287" s="657"/>
      <c r="W287" s="620"/>
      <c r="X287" s="657"/>
      <c r="Y287" s="2121"/>
      <c r="Z287" s="2122"/>
      <c r="AA287" s="2121"/>
      <c r="AB287" s="2122"/>
      <c r="AC287" s="2121"/>
      <c r="AD287" s="2122"/>
      <c r="AE287" s="2121"/>
      <c r="AF287" s="2122"/>
      <c r="AG287" s="2121"/>
      <c r="AH287" s="2122"/>
      <c r="AI287" s="2121"/>
      <c r="AJ287" s="2122"/>
      <c r="AK287" s="2121"/>
      <c r="AL287" s="2122"/>
      <c r="AM287" s="2121"/>
      <c r="AN287" s="2122"/>
      <c r="AO287" s="2123"/>
      <c r="AP287" s="2124"/>
      <c r="AQ287" s="2125"/>
      <c r="AR287" s="2148"/>
      <c r="AS287" s="2126"/>
      <c r="AT287" s="2121"/>
      <c r="AU287" s="2127"/>
      <c r="AV287" s="2127"/>
      <c r="AW287" s="2120"/>
      <c r="AX287" s="671" t="str">
        <f t="shared" si="166"/>
        <v/>
      </c>
      <c r="BT287" s="3"/>
      <c r="BU287" s="3"/>
      <c r="BV287" s="4"/>
      <c r="BW287" s="4"/>
      <c r="CA287" s="31" t="str">
        <f t="shared" si="168"/>
        <v/>
      </c>
      <c r="CB287" s="31" t="str">
        <f t="shared" si="169"/>
        <v/>
      </c>
      <c r="CC287" s="31" t="str">
        <f t="shared" si="167"/>
        <v/>
      </c>
      <c r="CD287" s="31" t="str">
        <f t="shared" si="170"/>
        <v/>
      </c>
      <c r="CE287" s="31" t="str">
        <f t="shared" si="171"/>
        <v/>
      </c>
      <c r="CF287" s="31" t="str">
        <f t="shared" si="172"/>
        <v/>
      </c>
      <c r="CG287" s="31" t="str">
        <f t="shared" si="173"/>
        <v/>
      </c>
      <c r="CH287" s="32">
        <f t="shared" si="174"/>
        <v>0</v>
      </c>
      <c r="CI287" s="32"/>
      <c r="CJ287" s="32"/>
      <c r="CK287" s="32">
        <f t="shared" si="175"/>
        <v>0</v>
      </c>
      <c r="CL287" s="32">
        <f t="shared" si="176"/>
        <v>0</v>
      </c>
      <c r="CM287" s="32">
        <f t="shared" si="176"/>
        <v>0</v>
      </c>
      <c r="CN287" s="32">
        <f t="shared" si="176"/>
        <v>0</v>
      </c>
    </row>
    <row r="288" spans="1:92" ht="16.350000000000001" customHeight="1" x14ac:dyDescent="0.2">
      <c r="A288" s="4079"/>
      <c r="B288" s="4139" t="s">
        <v>269</v>
      </c>
      <c r="C288" s="4139"/>
      <c r="D288" s="4158">
        <f t="shared" si="165"/>
        <v>0</v>
      </c>
      <c r="E288" s="4159">
        <f t="shared" ref="E288:F299" si="177">+Y288+AA288+AC288+AE288+AG288+AI288+AK288+AM288</f>
        <v>0</v>
      </c>
      <c r="F288" s="2840">
        <f t="shared" si="177"/>
        <v>0</v>
      </c>
      <c r="G288" s="4160"/>
      <c r="H288" s="4161"/>
      <c r="I288" s="2852"/>
      <c r="J288" s="4161"/>
      <c r="K288" s="2852"/>
      <c r="L288" s="4161"/>
      <c r="M288" s="2852"/>
      <c r="N288" s="4161"/>
      <c r="O288" s="2852"/>
      <c r="P288" s="4161"/>
      <c r="Q288" s="2852"/>
      <c r="R288" s="4161"/>
      <c r="S288" s="2852"/>
      <c r="T288" s="4161"/>
      <c r="U288" s="2852"/>
      <c r="V288" s="4161"/>
      <c r="W288" s="2852"/>
      <c r="X288" s="4161"/>
      <c r="Y288" s="2104"/>
      <c r="Z288" s="2105"/>
      <c r="AA288" s="2104"/>
      <c r="AB288" s="2105"/>
      <c r="AC288" s="2104"/>
      <c r="AD288" s="2105"/>
      <c r="AE288" s="2104"/>
      <c r="AF288" s="2105"/>
      <c r="AG288" s="2104"/>
      <c r="AH288" s="2105"/>
      <c r="AI288" s="2104"/>
      <c r="AJ288" s="2105"/>
      <c r="AK288" s="2104"/>
      <c r="AL288" s="2105"/>
      <c r="AM288" s="2104"/>
      <c r="AN288" s="2105"/>
      <c r="AO288" s="2106"/>
      <c r="AP288" s="2107"/>
      <c r="AQ288" s="2131"/>
      <c r="AR288" s="2149"/>
      <c r="AS288" s="2132"/>
      <c r="AT288" s="2104"/>
      <c r="AU288" s="2108"/>
      <c r="AV288" s="2108"/>
      <c r="AW288" s="2103"/>
      <c r="AX288" s="671" t="str">
        <f t="shared" si="166"/>
        <v/>
      </c>
      <c r="BT288" s="3"/>
      <c r="BU288" s="3"/>
      <c r="BV288" s="4"/>
      <c r="BW288" s="4"/>
      <c r="CA288" s="31" t="str">
        <f t="shared" si="168"/>
        <v/>
      </c>
      <c r="CB288" s="31" t="str">
        <f t="shared" si="169"/>
        <v/>
      </c>
      <c r="CC288" s="31" t="str">
        <f t="shared" si="167"/>
        <v/>
      </c>
      <c r="CD288" s="31" t="str">
        <f t="shared" si="170"/>
        <v/>
      </c>
      <c r="CE288" s="31" t="str">
        <f t="shared" si="171"/>
        <v/>
      </c>
      <c r="CF288" s="31" t="str">
        <f t="shared" si="172"/>
        <v/>
      </c>
      <c r="CG288" s="31" t="str">
        <f t="shared" si="173"/>
        <v/>
      </c>
      <c r="CH288" s="32">
        <f t="shared" si="174"/>
        <v>0</v>
      </c>
      <c r="CI288" s="32"/>
      <c r="CJ288" s="32"/>
      <c r="CK288" s="32">
        <f t="shared" si="175"/>
        <v>0</v>
      </c>
      <c r="CL288" s="32">
        <f t="shared" si="176"/>
        <v>0</v>
      </c>
      <c r="CM288" s="32">
        <f t="shared" si="176"/>
        <v>0</v>
      </c>
      <c r="CN288" s="32">
        <f t="shared" si="176"/>
        <v>0</v>
      </c>
    </row>
    <row r="289" spans="1:92" ht="16.350000000000001" customHeight="1" x14ac:dyDescent="0.2">
      <c r="A289" s="3342" t="s">
        <v>107</v>
      </c>
      <c r="B289" s="3184" t="s">
        <v>264</v>
      </c>
      <c r="C289" s="3184"/>
      <c r="D289" s="400">
        <f t="shared" si="165"/>
        <v>0</v>
      </c>
      <c r="E289" s="465">
        <f t="shared" ref="E289:E306" si="178">SUM(G289+I289+K289+M289+O289+Q289+S289+U289+W289+Y289+AA289+AC289+AE289+AG289+AI289+AK289+AM289)</f>
        <v>0</v>
      </c>
      <c r="F289" s="466">
        <f t="shared" ref="F289:F312" si="179">SUM(H289+J289+L289+N289+P289+R289+T289+V289+X289+Z289+AB289+AD289+AF289+AH289+AJ289+AL289+AN289)</f>
        <v>0</v>
      </c>
      <c r="G289" s="467"/>
      <c r="H289" s="468"/>
      <c r="I289" s="469"/>
      <c r="J289" s="468"/>
      <c r="K289" s="469"/>
      <c r="L289" s="468"/>
      <c r="M289" s="469"/>
      <c r="N289" s="468"/>
      <c r="O289" s="469"/>
      <c r="P289" s="468"/>
      <c r="Q289" s="469"/>
      <c r="R289" s="468"/>
      <c r="S289" s="469"/>
      <c r="T289" s="468"/>
      <c r="U289" s="469"/>
      <c r="V289" s="470"/>
      <c r="W289" s="469"/>
      <c r="X289" s="470"/>
      <c r="Y289" s="469"/>
      <c r="Z289" s="470"/>
      <c r="AA289" s="469"/>
      <c r="AB289" s="470"/>
      <c r="AC289" s="469"/>
      <c r="AD289" s="470"/>
      <c r="AE289" s="469"/>
      <c r="AF289" s="470"/>
      <c r="AG289" s="469"/>
      <c r="AH289" s="470"/>
      <c r="AI289" s="469"/>
      <c r="AJ289" s="470"/>
      <c r="AK289" s="469"/>
      <c r="AL289" s="470"/>
      <c r="AM289" s="469"/>
      <c r="AN289" s="470"/>
      <c r="AO289" s="471"/>
      <c r="AP289" s="472"/>
      <c r="AQ289" s="467"/>
      <c r="AR289" s="473"/>
      <c r="AS289" s="4134"/>
      <c r="AT289" s="469"/>
      <c r="AU289" s="473"/>
      <c r="AV289" s="473"/>
      <c r="AW289" s="468"/>
      <c r="AX289" s="671" t="str">
        <f t="shared" si="166"/>
        <v/>
      </c>
      <c r="BT289" s="3"/>
      <c r="BU289" s="3"/>
      <c r="BV289" s="4"/>
      <c r="BW289" s="4"/>
      <c r="CA289" s="31" t="str">
        <f t="shared" si="168"/>
        <v/>
      </c>
      <c r="CB289" s="31" t="str">
        <f t="shared" si="169"/>
        <v/>
      </c>
      <c r="CC289" s="31" t="str">
        <f t="shared" si="167"/>
        <v/>
      </c>
      <c r="CD289" s="31" t="str">
        <f t="shared" si="170"/>
        <v/>
      </c>
      <c r="CE289" s="31" t="str">
        <f t="shared" si="171"/>
        <v/>
      </c>
      <c r="CF289" s="31" t="str">
        <f t="shared" si="172"/>
        <v/>
      </c>
      <c r="CG289" s="31" t="str">
        <f t="shared" si="173"/>
        <v/>
      </c>
      <c r="CH289" s="32">
        <f t="shared" si="174"/>
        <v>0</v>
      </c>
      <c r="CI289" s="32">
        <f t="shared" ref="CI289:CI301" si="180">IF(D289&lt;AQ289,1,0)</f>
        <v>0</v>
      </c>
      <c r="CJ289" s="32">
        <f t="shared" ref="CJ289:CJ301" si="181">IF(D289&lt;AR289,1,0)</f>
        <v>0</v>
      </c>
      <c r="CK289" s="32">
        <f t="shared" si="175"/>
        <v>0</v>
      </c>
      <c r="CL289" s="32">
        <f t="shared" si="176"/>
        <v>0</v>
      </c>
      <c r="CM289" s="32">
        <f t="shared" si="176"/>
        <v>0</v>
      </c>
      <c r="CN289" s="32">
        <f t="shared" si="176"/>
        <v>0</v>
      </c>
    </row>
    <row r="290" spans="1:92" ht="16.350000000000001" customHeight="1" x14ac:dyDescent="0.2">
      <c r="A290" s="2912"/>
      <c r="B290" s="3639" t="s">
        <v>265</v>
      </c>
      <c r="C290" s="3639"/>
      <c r="D290" s="2109">
        <f t="shared" si="165"/>
        <v>0</v>
      </c>
      <c r="E290" s="2110">
        <f t="shared" si="178"/>
        <v>0</v>
      </c>
      <c r="F290" s="2111">
        <f t="shared" si="179"/>
        <v>0</v>
      </c>
      <c r="G290" s="2112"/>
      <c r="H290" s="2113"/>
      <c r="I290" s="2114"/>
      <c r="J290" s="2113"/>
      <c r="K290" s="2114"/>
      <c r="L290" s="2113"/>
      <c r="M290" s="2114"/>
      <c r="N290" s="2113"/>
      <c r="O290" s="2114"/>
      <c r="P290" s="2113"/>
      <c r="Q290" s="2114"/>
      <c r="R290" s="2113"/>
      <c r="S290" s="2114"/>
      <c r="T290" s="2113"/>
      <c r="U290" s="2114"/>
      <c r="V290" s="2115"/>
      <c r="W290" s="2114"/>
      <c r="X290" s="2115"/>
      <c r="Y290" s="2114"/>
      <c r="Z290" s="2115"/>
      <c r="AA290" s="2114"/>
      <c r="AB290" s="2115"/>
      <c r="AC290" s="2114"/>
      <c r="AD290" s="2115"/>
      <c r="AE290" s="2114"/>
      <c r="AF290" s="2115"/>
      <c r="AG290" s="2114"/>
      <c r="AH290" s="2115"/>
      <c r="AI290" s="2114"/>
      <c r="AJ290" s="2115"/>
      <c r="AK290" s="2114"/>
      <c r="AL290" s="2115"/>
      <c r="AM290" s="2114"/>
      <c r="AN290" s="2115"/>
      <c r="AO290" s="2116"/>
      <c r="AP290" s="2117"/>
      <c r="AQ290" s="2097"/>
      <c r="AR290" s="2133"/>
      <c r="AS290" s="467"/>
      <c r="AT290" s="2114"/>
      <c r="AU290" s="2118"/>
      <c r="AV290" s="2118"/>
      <c r="AW290" s="2113"/>
      <c r="AX290" s="671" t="str">
        <f t="shared" si="166"/>
        <v/>
      </c>
      <c r="BT290" s="3"/>
      <c r="BU290" s="3"/>
      <c r="BV290" s="4"/>
      <c r="BW290" s="4"/>
      <c r="CA290" s="31" t="str">
        <f t="shared" si="168"/>
        <v/>
      </c>
      <c r="CB290" s="31" t="str">
        <f t="shared" si="169"/>
        <v/>
      </c>
      <c r="CC290" s="31" t="str">
        <f t="shared" si="167"/>
        <v/>
      </c>
      <c r="CD290" s="31" t="str">
        <f t="shared" si="170"/>
        <v/>
      </c>
      <c r="CE290" s="31" t="str">
        <f t="shared" si="171"/>
        <v/>
      </c>
      <c r="CF290" s="31" t="str">
        <f t="shared" si="172"/>
        <v/>
      </c>
      <c r="CG290" s="31" t="str">
        <f t="shared" si="173"/>
        <v/>
      </c>
      <c r="CH290" s="32">
        <f t="shared" si="174"/>
        <v>0</v>
      </c>
      <c r="CI290" s="32"/>
      <c r="CJ290" s="32"/>
      <c r="CK290" s="32">
        <f t="shared" si="175"/>
        <v>0</v>
      </c>
      <c r="CL290" s="32">
        <f t="shared" si="176"/>
        <v>0</v>
      </c>
      <c r="CM290" s="32">
        <f t="shared" si="176"/>
        <v>0</v>
      </c>
      <c r="CN290" s="32">
        <f t="shared" si="176"/>
        <v>0</v>
      </c>
    </row>
    <row r="291" spans="1:92" ht="16.350000000000001" customHeight="1" x14ac:dyDescent="0.2">
      <c r="A291" s="2912"/>
      <c r="B291" s="3639" t="s">
        <v>266</v>
      </c>
      <c r="C291" s="3639"/>
      <c r="D291" s="2109">
        <f t="shared" si="165"/>
        <v>0</v>
      </c>
      <c r="E291" s="2110">
        <f t="shared" si="178"/>
        <v>0</v>
      </c>
      <c r="F291" s="2111">
        <f t="shared" si="179"/>
        <v>0</v>
      </c>
      <c r="G291" s="2112"/>
      <c r="H291" s="2113"/>
      <c r="I291" s="2114"/>
      <c r="J291" s="2113"/>
      <c r="K291" s="2114"/>
      <c r="L291" s="2113"/>
      <c r="M291" s="2114"/>
      <c r="N291" s="2113"/>
      <c r="O291" s="2114"/>
      <c r="P291" s="2113"/>
      <c r="Q291" s="2114"/>
      <c r="R291" s="2113"/>
      <c r="S291" s="2114"/>
      <c r="T291" s="2113"/>
      <c r="U291" s="2114"/>
      <c r="V291" s="2115"/>
      <c r="W291" s="2114"/>
      <c r="X291" s="2115"/>
      <c r="Y291" s="2114"/>
      <c r="Z291" s="2115"/>
      <c r="AA291" s="2114"/>
      <c r="AB291" s="2115"/>
      <c r="AC291" s="2114"/>
      <c r="AD291" s="2115"/>
      <c r="AE291" s="2114"/>
      <c r="AF291" s="2115"/>
      <c r="AG291" s="2114"/>
      <c r="AH291" s="2115"/>
      <c r="AI291" s="2114"/>
      <c r="AJ291" s="2115"/>
      <c r="AK291" s="2114"/>
      <c r="AL291" s="2115"/>
      <c r="AM291" s="2114"/>
      <c r="AN291" s="2115"/>
      <c r="AO291" s="2116"/>
      <c r="AP291" s="2117"/>
      <c r="AQ291" s="2097"/>
      <c r="AR291" s="2133"/>
      <c r="AS291" s="2133"/>
      <c r="AT291" s="2114"/>
      <c r="AU291" s="2118"/>
      <c r="AV291" s="2118"/>
      <c r="AW291" s="2113"/>
      <c r="AX291" s="671" t="str">
        <f t="shared" si="166"/>
        <v/>
      </c>
      <c r="BT291" s="3"/>
      <c r="BU291" s="3"/>
      <c r="BV291" s="4"/>
      <c r="BW291" s="4"/>
      <c r="CA291" s="31" t="str">
        <f t="shared" si="168"/>
        <v/>
      </c>
      <c r="CB291" s="31" t="str">
        <f t="shared" si="169"/>
        <v/>
      </c>
      <c r="CC291" s="31" t="str">
        <f t="shared" si="167"/>
        <v/>
      </c>
      <c r="CD291" s="31" t="str">
        <f t="shared" si="170"/>
        <v/>
      </c>
      <c r="CE291" s="31" t="str">
        <f t="shared" si="171"/>
        <v/>
      </c>
      <c r="CF291" s="31" t="str">
        <f t="shared" si="172"/>
        <v/>
      </c>
      <c r="CG291" s="31" t="str">
        <f t="shared" si="173"/>
        <v/>
      </c>
      <c r="CH291" s="32">
        <f t="shared" si="174"/>
        <v>0</v>
      </c>
      <c r="CI291" s="32"/>
      <c r="CJ291" s="32"/>
      <c r="CK291" s="32">
        <f t="shared" si="175"/>
        <v>0</v>
      </c>
      <c r="CL291" s="32">
        <f t="shared" si="176"/>
        <v>0</v>
      </c>
      <c r="CM291" s="32">
        <f t="shared" si="176"/>
        <v>0</v>
      </c>
      <c r="CN291" s="32">
        <f t="shared" si="176"/>
        <v>0</v>
      </c>
    </row>
    <row r="292" spans="1:92" ht="16.350000000000001" customHeight="1" x14ac:dyDescent="0.2">
      <c r="A292" s="2912"/>
      <c r="B292" s="3639" t="s">
        <v>267</v>
      </c>
      <c r="C292" s="3639"/>
      <c r="D292" s="2109">
        <f t="shared" si="165"/>
        <v>0</v>
      </c>
      <c r="E292" s="2110">
        <f t="shared" si="178"/>
        <v>0</v>
      </c>
      <c r="F292" s="2111">
        <f t="shared" si="179"/>
        <v>0</v>
      </c>
      <c r="G292" s="2119"/>
      <c r="H292" s="2120"/>
      <c r="I292" s="2121"/>
      <c r="J292" s="2120"/>
      <c r="K292" s="2121"/>
      <c r="L292" s="2120"/>
      <c r="M292" s="2121"/>
      <c r="N292" s="2120"/>
      <c r="O292" s="2121"/>
      <c r="P292" s="2120"/>
      <c r="Q292" s="2121"/>
      <c r="R292" s="2120"/>
      <c r="S292" s="2121"/>
      <c r="T292" s="2120"/>
      <c r="U292" s="2121"/>
      <c r="V292" s="2122"/>
      <c r="W292" s="2121"/>
      <c r="X292" s="2122"/>
      <c r="Y292" s="2121"/>
      <c r="Z292" s="2122"/>
      <c r="AA292" s="2121"/>
      <c r="AB292" s="2122"/>
      <c r="AC292" s="2121"/>
      <c r="AD292" s="2122"/>
      <c r="AE292" s="2121"/>
      <c r="AF292" s="2122"/>
      <c r="AG292" s="2121"/>
      <c r="AH292" s="2122"/>
      <c r="AI292" s="2121"/>
      <c r="AJ292" s="2122"/>
      <c r="AK292" s="2121"/>
      <c r="AL292" s="2122"/>
      <c r="AM292" s="2121"/>
      <c r="AN292" s="2122"/>
      <c r="AO292" s="2123"/>
      <c r="AP292" s="2124"/>
      <c r="AQ292" s="2097"/>
      <c r="AR292" s="2133"/>
      <c r="AS292" s="2133"/>
      <c r="AT292" s="2121"/>
      <c r="AU292" s="2127"/>
      <c r="AV292" s="2127"/>
      <c r="AW292" s="2120"/>
      <c r="AX292" s="671" t="str">
        <f t="shared" si="166"/>
        <v/>
      </c>
      <c r="BT292" s="3"/>
      <c r="BU292" s="3"/>
      <c r="BV292" s="4"/>
      <c r="BW292" s="4"/>
      <c r="CA292" s="31" t="str">
        <f t="shared" si="168"/>
        <v/>
      </c>
      <c r="CB292" s="31" t="str">
        <f t="shared" si="169"/>
        <v/>
      </c>
      <c r="CC292" s="31" t="str">
        <f t="shared" si="167"/>
        <v/>
      </c>
      <c r="CD292" s="31" t="str">
        <f t="shared" si="170"/>
        <v/>
      </c>
      <c r="CE292" s="31" t="str">
        <f t="shared" si="171"/>
        <v/>
      </c>
      <c r="CF292" s="31" t="str">
        <f t="shared" si="172"/>
        <v/>
      </c>
      <c r="CG292" s="31" t="str">
        <f t="shared" si="173"/>
        <v/>
      </c>
      <c r="CH292" s="32">
        <f t="shared" si="174"/>
        <v>0</v>
      </c>
      <c r="CI292" s="32"/>
      <c r="CJ292" s="32"/>
      <c r="CK292" s="32">
        <f t="shared" si="175"/>
        <v>0</v>
      </c>
      <c r="CL292" s="32">
        <f t="shared" si="176"/>
        <v>0</v>
      </c>
      <c r="CM292" s="32">
        <f t="shared" si="176"/>
        <v>0</v>
      </c>
      <c r="CN292" s="32">
        <f t="shared" si="176"/>
        <v>0</v>
      </c>
    </row>
    <row r="293" spans="1:92" ht="16.350000000000001" customHeight="1" x14ac:dyDescent="0.2">
      <c r="A293" s="2912"/>
      <c r="B293" s="3640" t="s">
        <v>268</v>
      </c>
      <c r="C293" s="3641"/>
      <c r="D293" s="2109">
        <f t="shared" si="165"/>
        <v>0</v>
      </c>
      <c r="E293" s="2110">
        <f t="shared" si="178"/>
        <v>0</v>
      </c>
      <c r="F293" s="2111">
        <f t="shared" si="179"/>
        <v>0</v>
      </c>
      <c r="G293" s="2119"/>
      <c r="H293" s="2120"/>
      <c r="I293" s="2121"/>
      <c r="J293" s="2120"/>
      <c r="K293" s="2121"/>
      <c r="L293" s="2120"/>
      <c r="M293" s="2121"/>
      <c r="N293" s="2120"/>
      <c r="O293" s="2121"/>
      <c r="P293" s="2120"/>
      <c r="Q293" s="2121"/>
      <c r="R293" s="2120"/>
      <c r="S293" s="2121"/>
      <c r="T293" s="2120"/>
      <c r="U293" s="2121"/>
      <c r="V293" s="2122"/>
      <c r="W293" s="2121"/>
      <c r="X293" s="2122"/>
      <c r="Y293" s="2121"/>
      <c r="Z293" s="2122"/>
      <c r="AA293" s="2121"/>
      <c r="AB293" s="2122"/>
      <c r="AC293" s="2121"/>
      <c r="AD293" s="2122"/>
      <c r="AE293" s="2121"/>
      <c r="AF293" s="2122"/>
      <c r="AG293" s="2121"/>
      <c r="AH293" s="2122"/>
      <c r="AI293" s="2121"/>
      <c r="AJ293" s="2122"/>
      <c r="AK293" s="2121"/>
      <c r="AL293" s="2122"/>
      <c r="AM293" s="2121"/>
      <c r="AN293" s="2122"/>
      <c r="AO293" s="2123"/>
      <c r="AP293" s="2124"/>
      <c r="AQ293" s="2125"/>
      <c r="AR293" s="2148"/>
      <c r="AS293" s="2126"/>
      <c r="AT293" s="2121"/>
      <c r="AU293" s="2127"/>
      <c r="AV293" s="2127"/>
      <c r="AW293" s="2120"/>
      <c r="AX293" s="671" t="str">
        <f t="shared" si="166"/>
        <v/>
      </c>
      <c r="BT293" s="3"/>
      <c r="BU293" s="3"/>
      <c r="BV293" s="4"/>
      <c r="BW293" s="4"/>
      <c r="CA293" s="31" t="str">
        <f t="shared" si="168"/>
        <v/>
      </c>
      <c r="CB293" s="31" t="str">
        <f t="shared" si="169"/>
        <v/>
      </c>
      <c r="CC293" s="31" t="str">
        <f t="shared" si="167"/>
        <v/>
      </c>
      <c r="CD293" s="31" t="str">
        <f t="shared" si="170"/>
        <v/>
      </c>
      <c r="CE293" s="31" t="str">
        <f t="shared" si="171"/>
        <v/>
      </c>
      <c r="CF293" s="31" t="str">
        <f t="shared" si="172"/>
        <v/>
      </c>
      <c r="CG293" s="31" t="str">
        <f t="shared" si="173"/>
        <v/>
      </c>
      <c r="CH293" s="32">
        <f t="shared" si="174"/>
        <v>0</v>
      </c>
      <c r="CI293" s="32"/>
      <c r="CJ293" s="32"/>
      <c r="CK293" s="32">
        <f t="shared" si="175"/>
        <v>0</v>
      </c>
      <c r="CL293" s="32">
        <f t="shared" si="176"/>
        <v>0</v>
      </c>
      <c r="CM293" s="32">
        <f t="shared" si="176"/>
        <v>0</v>
      </c>
      <c r="CN293" s="32">
        <f t="shared" si="176"/>
        <v>0</v>
      </c>
    </row>
    <row r="294" spans="1:92" ht="16.350000000000001" customHeight="1" x14ac:dyDescent="0.2">
      <c r="A294" s="4162"/>
      <c r="B294" s="4163" t="s">
        <v>269</v>
      </c>
      <c r="C294" s="4163"/>
      <c r="D294" s="2128">
        <f t="shared" si="165"/>
        <v>0</v>
      </c>
      <c r="E294" s="2129">
        <f t="shared" si="178"/>
        <v>0</v>
      </c>
      <c r="F294" s="2130">
        <f t="shared" si="179"/>
        <v>0</v>
      </c>
      <c r="G294" s="2102"/>
      <c r="H294" s="2103"/>
      <c r="I294" s="2104"/>
      <c r="J294" s="2103"/>
      <c r="K294" s="2104"/>
      <c r="L294" s="2103"/>
      <c r="M294" s="2104"/>
      <c r="N294" s="2103"/>
      <c r="O294" s="2104"/>
      <c r="P294" s="2103"/>
      <c r="Q294" s="2104"/>
      <c r="R294" s="2103"/>
      <c r="S294" s="2104"/>
      <c r="T294" s="2103"/>
      <c r="U294" s="2104"/>
      <c r="V294" s="2105"/>
      <c r="W294" s="2104"/>
      <c r="X294" s="2105"/>
      <c r="Y294" s="2104"/>
      <c r="Z294" s="2105"/>
      <c r="AA294" s="2104"/>
      <c r="AB294" s="2105"/>
      <c r="AC294" s="2104"/>
      <c r="AD294" s="2105"/>
      <c r="AE294" s="2104"/>
      <c r="AF294" s="2105"/>
      <c r="AG294" s="2104"/>
      <c r="AH294" s="2105"/>
      <c r="AI294" s="2104"/>
      <c r="AJ294" s="2105"/>
      <c r="AK294" s="2104"/>
      <c r="AL294" s="2105"/>
      <c r="AM294" s="2104"/>
      <c r="AN294" s="2105"/>
      <c r="AO294" s="2106"/>
      <c r="AP294" s="2107"/>
      <c r="AQ294" s="2131"/>
      <c r="AR294" s="2149"/>
      <c r="AS294" s="2132"/>
      <c r="AT294" s="2104"/>
      <c r="AU294" s="2108"/>
      <c r="AV294" s="2108"/>
      <c r="AW294" s="2103"/>
      <c r="AX294" s="671" t="str">
        <f t="shared" si="166"/>
        <v/>
      </c>
      <c r="BT294" s="3"/>
      <c r="BU294" s="3"/>
      <c r="BV294" s="4"/>
      <c r="BW294" s="4"/>
      <c r="CA294" s="31" t="str">
        <f t="shared" si="168"/>
        <v/>
      </c>
      <c r="CB294" s="31" t="str">
        <f t="shared" si="169"/>
        <v/>
      </c>
      <c r="CC294" s="31" t="str">
        <f t="shared" si="167"/>
        <v/>
      </c>
      <c r="CD294" s="31" t="str">
        <f t="shared" si="170"/>
        <v/>
      </c>
      <c r="CE294" s="31" t="str">
        <f t="shared" si="171"/>
        <v/>
      </c>
      <c r="CF294" s="31" t="str">
        <f t="shared" si="172"/>
        <v/>
      </c>
      <c r="CG294" s="31" t="str">
        <f t="shared" si="173"/>
        <v/>
      </c>
      <c r="CH294" s="32">
        <f t="shared" si="174"/>
        <v>0</v>
      </c>
      <c r="CI294" s="32"/>
      <c r="CJ294" s="32"/>
      <c r="CK294" s="32">
        <f t="shared" si="175"/>
        <v>0</v>
      </c>
      <c r="CL294" s="32">
        <f t="shared" si="176"/>
        <v>0</v>
      </c>
      <c r="CM294" s="32">
        <f t="shared" si="176"/>
        <v>0</v>
      </c>
      <c r="CN294" s="32">
        <f t="shared" si="176"/>
        <v>0</v>
      </c>
    </row>
    <row r="295" spans="1:92" ht="16.350000000000001" customHeight="1" x14ac:dyDescent="0.2">
      <c r="A295" s="3342" t="s">
        <v>106</v>
      </c>
      <c r="B295" s="3711" t="s">
        <v>264</v>
      </c>
      <c r="C295" s="4040"/>
      <c r="D295" s="400">
        <f t="shared" si="165"/>
        <v>0</v>
      </c>
      <c r="E295" s="465">
        <f t="shared" si="178"/>
        <v>0</v>
      </c>
      <c r="F295" s="466">
        <f t="shared" si="179"/>
        <v>0</v>
      </c>
      <c r="G295" s="467"/>
      <c r="H295" s="468"/>
      <c r="I295" s="469"/>
      <c r="J295" s="468"/>
      <c r="K295" s="469"/>
      <c r="L295" s="468"/>
      <c r="M295" s="469"/>
      <c r="N295" s="468"/>
      <c r="O295" s="469"/>
      <c r="P295" s="468"/>
      <c r="Q295" s="469"/>
      <c r="R295" s="468"/>
      <c r="S295" s="469"/>
      <c r="T295" s="468"/>
      <c r="U295" s="469"/>
      <c r="V295" s="470"/>
      <c r="W295" s="469"/>
      <c r="X295" s="470"/>
      <c r="Y295" s="469"/>
      <c r="Z295" s="470"/>
      <c r="AA295" s="469"/>
      <c r="AB295" s="470"/>
      <c r="AC295" s="469"/>
      <c r="AD295" s="470"/>
      <c r="AE295" s="469"/>
      <c r="AF295" s="470"/>
      <c r="AG295" s="469"/>
      <c r="AH295" s="470"/>
      <c r="AI295" s="469"/>
      <c r="AJ295" s="470"/>
      <c r="AK295" s="469"/>
      <c r="AL295" s="470"/>
      <c r="AM295" s="469"/>
      <c r="AN295" s="470"/>
      <c r="AO295" s="471"/>
      <c r="AP295" s="472"/>
      <c r="AQ295" s="467"/>
      <c r="AR295" s="473"/>
      <c r="AS295" s="4134"/>
      <c r="AT295" s="469"/>
      <c r="AU295" s="473"/>
      <c r="AV295" s="473"/>
      <c r="AW295" s="468"/>
      <c r="AX295" s="671" t="str">
        <f t="shared" si="166"/>
        <v/>
      </c>
      <c r="BT295" s="3"/>
      <c r="BU295" s="3"/>
      <c r="BV295" s="4"/>
      <c r="BW295" s="4"/>
      <c r="CA295" s="31" t="str">
        <f t="shared" si="168"/>
        <v/>
      </c>
      <c r="CB295" s="31" t="str">
        <f t="shared" si="169"/>
        <v/>
      </c>
      <c r="CC295" s="31" t="str">
        <f t="shared" si="167"/>
        <v/>
      </c>
      <c r="CD295" s="31" t="str">
        <f t="shared" si="170"/>
        <v/>
      </c>
      <c r="CE295" s="31" t="str">
        <f t="shared" si="171"/>
        <v/>
      </c>
      <c r="CF295" s="31" t="str">
        <f t="shared" si="172"/>
        <v/>
      </c>
      <c r="CG295" s="31" t="str">
        <f t="shared" si="173"/>
        <v/>
      </c>
      <c r="CH295" s="32">
        <f t="shared" si="174"/>
        <v>0</v>
      </c>
      <c r="CI295" s="32">
        <f t="shared" si="180"/>
        <v>0</v>
      </c>
      <c r="CJ295" s="32">
        <f t="shared" si="181"/>
        <v>0</v>
      </c>
      <c r="CK295" s="32">
        <f t="shared" si="175"/>
        <v>0</v>
      </c>
      <c r="CL295" s="32">
        <f t="shared" si="176"/>
        <v>0</v>
      </c>
      <c r="CM295" s="32">
        <f t="shared" si="176"/>
        <v>0</v>
      </c>
      <c r="CN295" s="32">
        <f t="shared" si="176"/>
        <v>0</v>
      </c>
    </row>
    <row r="296" spans="1:92" ht="16.350000000000001" customHeight="1" x14ac:dyDescent="0.2">
      <c r="A296" s="2912"/>
      <c r="B296" s="3639" t="s">
        <v>265</v>
      </c>
      <c r="C296" s="3639"/>
      <c r="D296" s="2109">
        <f t="shared" si="165"/>
        <v>0</v>
      </c>
      <c r="E296" s="2110">
        <f t="shared" si="178"/>
        <v>0</v>
      </c>
      <c r="F296" s="2111">
        <f t="shared" si="179"/>
        <v>0</v>
      </c>
      <c r="G296" s="2112"/>
      <c r="H296" s="2113"/>
      <c r="I296" s="2114"/>
      <c r="J296" s="2113"/>
      <c r="K296" s="2114"/>
      <c r="L296" s="2113"/>
      <c r="M296" s="2114"/>
      <c r="N296" s="2113"/>
      <c r="O296" s="2114"/>
      <c r="P296" s="2113"/>
      <c r="Q296" s="2114"/>
      <c r="R296" s="2113"/>
      <c r="S296" s="2114"/>
      <c r="T296" s="2113"/>
      <c r="U296" s="2114"/>
      <c r="V296" s="2115"/>
      <c r="W296" s="2114"/>
      <c r="X296" s="2115"/>
      <c r="Y296" s="2114"/>
      <c r="Z296" s="2115"/>
      <c r="AA296" s="2114"/>
      <c r="AB296" s="2115"/>
      <c r="AC296" s="2114"/>
      <c r="AD296" s="2115"/>
      <c r="AE296" s="2114"/>
      <c r="AF296" s="2115"/>
      <c r="AG296" s="2114"/>
      <c r="AH296" s="2115"/>
      <c r="AI296" s="2114"/>
      <c r="AJ296" s="2115"/>
      <c r="AK296" s="2114"/>
      <c r="AL296" s="2115"/>
      <c r="AM296" s="2114"/>
      <c r="AN296" s="2115"/>
      <c r="AO296" s="2116"/>
      <c r="AP296" s="2117"/>
      <c r="AQ296" s="2097"/>
      <c r="AR296" s="2133"/>
      <c r="AS296" s="467"/>
      <c r="AT296" s="2114"/>
      <c r="AU296" s="2118"/>
      <c r="AV296" s="2118"/>
      <c r="AW296" s="2113"/>
      <c r="AX296" s="671" t="str">
        <f t="shared" si="166"/>
        <v/>
      </c>
      <c r="BT296" s="3"/>
      <c r="BU296" s="3"/>
      <c r="BV296" s="4"/>
      <c r="BW296" s="4"/>
      <c r="CA296" s="31" t="str">
        <f t="shared" si="168"/>
        <v/>
      </c>
      <c r="CB296" s="31" t="str">
        <f t="shared" si="169"/>
        <v/>
      </c>
      <c r="CC296" s="31" t="str">
        <f t="shared" si="167"/>
        <v/>
      </c>
      <c r="CD296" s="31" t="str">
        <f t="shared" si="170"/>
        <v/>
      </c>
      <c r="CE296" s="31" t="str">
        <f t="shared" si="171"/>
        <v/>
      </c>
      <c r="CF296" s="31" t="str">
        <f t="shared" si="172"/>
        <v/>
      </c>
      <c r="CG296" s="31" t="str">
        <f t="shared" si="173"/>
        <v/>
      </c>
      <c r="CH296" s="32">
        <f t="shared" si="174"/>
        <v>0</v>
      </c>
      <c r="CI296" s="32"/>
      <c r="CJ296" s="32"/>
      <c r="CK296" s="32">
        <f t="shared" si="175"/>
        <v>0</v>
      </c>
      <c r="CL296" s="32">
        <f t="shared" si="176"/>
        <v>0</v>
      </c>
      <c r="CM296" s="32">
        <f t="shared" si="176"/>
        <v>0</v>
      </c>
      <c r="CN296" s="32">
        <f t="shared" si="176"/>
        <v>0</v>
      </c>
    </row>
    <row r="297" spans="1:92" ht="16.350000000000001" customHeight="1" x14ac:dyDescent="0.2">
      <c r="A297" s="2912"/>
      <c r="B297" s="3639" t="s">
        <v>266</v>
      </c>
      <c r="C297" s="3639"/>
      <c r="D297" s="2109">
        <f t="shared" si="165"/>
        <v>0</v>
      </c>
      <c r="E297" s="2110">
        <f t="shared" si="178"/>
        <v>0</v>
      </c>
      <c r="F297" s="2111">
        <f t="shared" si="179"/>
        <v>0</v>
      </c>
      <c r="G297" s="2112"/>
      <c r="H297" s="2113"/>
      <c r="I297" s="2114"/>
      <c r="J297" s="2113"/>
      <c r="K297" s="2114"/>
      <c r="L297" s="2113"/>
      <c r="M297" s="2114"/>
      <c r="N297" s="2113"/>
      <c r="O297" s="2114"/>
      <c r="P297" s="2113"/>
      <c r="Q297" s="2114"/>
      <c r="R297" s="2113"/>
      <c r="S297" s="2114"/>
      <c r="T297" s="2113"/>
      <c r="U297" s="2114"/>
      <c r="V297" s="2115"/>
      <c r="W297" s="2114"/>
      <c r="X297" s="2115"/>
      <c r="Y297" s="2114"/>
      <c r="Z297" s="2115"/>
      <c r="AA297" s="2114"/>
      <c r="AB297" s="2115"/>
      <c r="AC297" s="2114"/>
      <c r="AD297" s="2115"/>
      <c r="AE297" s="2114"/>
      <c r="AF297" s="2115"/>
      <c r="AG297" s="2114"/>
      <c r="AH297" s="2115"/>
      <c r="AI297" s="2114"/>
      <c r="AJ297" s="2115"/>
      <c r="AK297" s="2114"/>
      <c r="AL297" s="2115"/>
      <c r="AM297" s="2114"/>
      <c r="AN297" s="2115"/>
      <c r="AO297" s="2116"/>
      <c r="AP297" s="2117"/>
      <c r="AQ297" s="2097"/>
      <c r="AR297" s="2133"/>
      <c r="AS297" s="2133"/>
      <c r="AT297" s="2114"/>
      <c r="AU297" s="2118"/>
      <c r="AV297" s="2118"/>
      <c r="AW297" s="2113"/>
      <c r="AX297" s="671" t="str">
        <f t="shared" si="166"/>
        <v/>
      </c>
      <c r="BT297" s="3"/>
      <c r="BU297" s="3"/>
      <c r="BV297" s="4"/>
      <c r="BW297" s="4"/>
      <c r="CA297" s="31" t="str">
        <f t="shared" si="168"/>
        <v/>
      </c>
      <c r="CB297" s="31" t="str">
        <f t="shared" si="169"/>
        <v/>
      </c>
      <c r="CC297" s="31" t="str">
        <f t="shared" si="167"/>
        <v/>
      </c>
      <c r="CD297" s="31" t="str">
        <f t="shared" si="170"/>
        <v/>
      </c>
      <c r="CE297" s="31" t="str">
        <f t="shared" si="171"/>
        <v/>
      </c>
      <c r="CF297" s="31" t="str">
        <f t="shared" si="172"/>
        <v/>
      </c>
      <c r="CG297" s="31" t="str">
        <f t="shared" si="173"/>
        <v/>
      </c>
      <c r="CH297" s="32">
        <f t="shared" si="174"/>
        <v>0</v>
      </c>
      <c r="CI297" s="32"/>
      <c r="CJ297" s="32"/>
      <c r="CK297" s="32">
        <f t="shared" si="175"/>
        <v>0</v>
      </c>
      <c r="CL297" s="32">
        <f t="shared" si="176"/>
        <v>0</v>
      </c>
      <c r="CM297" s="32">
        <f t="shared" si="176"/>
        <v>0</v>
      </c>
      <c r="CN297" s="32">
        <f t="shared" si="176"/>
        <v>0</v>
      </c>
    </row>
    <row r="298" spans="1:92" ht="16.350000000000001" customHeight="1" x14ac:dyDescent="0.2">
      <c r="A298" s="2912"/>
      <c r="B298" s="3639" t="s">
        <v>267</v>
      </c>
      <c r="C298" s="3639"/>
      <c r="D298" s="2109">
        <f t="shared" si="165"/>
        <v>0</v>
      </c>
      <c r="E298" s="2110">
        <f t="shared" si="178"/>
        <v>0</v>
      </c>
      <c r="F298" s="2111">
        <f t="shared" si="179"/>
        <v>0</v>
      </c>
      <c r="G298" s="2119"/>
      <c r="H298" s="2120"/>
      <c r="I298" s="2121"/>
      <c r="J298" s="2120"/>
      <c r="K298" s="2121"/>
      <c r="L298" s="2120"/>
      <c r="M298" s="2121"/>
      <c r="N298" s="2120"/>
      <c r="O298" s="2121"/>
      <c r="P298" s="2120"/>
      <c r="Q298" s="2121"/>
      <c r="R298" s="2120"/>
      <c r="S298" s="2121"/>
      <c r="T298" s="2120"/>
      <c r="U298" s="2121"/>
      <c r="V298" s="2122"/>
      <c r="W298" s="2121"/>
      <c r="X298" s="2122"/>
      <c r="Y298" s="2121"/>
      <c r="Z298" s="2122"/>
      <c r="AA298" s="2121"/>
      <c r="AB298" s="2122"/>
      <c r="AC298" s="2121"/>
      <c r="AD298" s="2122"/>
      <c r="AE298" s="2121"/>
      <c r="AF298" s="2122"/>
      <c r="AG298" s="2121"/>
      <c r="AH298" s="2122"/>
      <c r="AI298" s="2121"/>
      <c r="AJ298" s="2122"/>
      <c r="AK298" s="2121"/>
      <c r="AL298" s="2122"/>
      <c r="AM298" s="2121"/>
      <c r="AN298" s="2122"/>
      <c r="AO298" s="2123"/>
      <c r="AP298" s="2124"/>
      <c r="AQ298" s="2097"/>
      <c r="AR298" s="2133"/>
      <c r="AS298" s="2133"/>
      <c r="AT298" s="2121"/>
      <c r="AU298" s="2127"/>
      <c r="AV298" s="2127"/>
      <c r="AW298" s="2120"/>
      <c r="AX298" s="671" t="str">
        <f t="shared" si="166"/>
        <v/>
      </c>
      <c r="BT298" s="3"/>
      <c r="BU298" s="3"/>
      <c r="BV298" s="4"/>
      <c r="BW298" s="4"/>
      <c r="CA298" s="31" t="str">
        <f t="shared" si="168"/>
        <v/>
      </c>
      <c r="CB298" s="31" t="str">
        <f t="shared" si="169"/>
        <v/>
      </c>
      <c r="CC298" s="31" t="str">
        <f t="shared" si="167"/>
        <v/>
      </c>
      <c r="CD298" s="31" t="str">
        <f t="shared" si="170"/>
        <v/>
      </c>
      <c r="CE298" s="31" t="str">
        <f t="shared" si="171"/>
        <v/>
      </c>
      <c r="CF298" s="31" t="str">
        <f t="shared" si="172"/>
        <v/>
      </c>
      <c r="CG298" s="31" t="str">
        <f t="shared" si="173"/>
        <v/>
      </c>
      <c r="CH298" s="32">
        <f t="shared" si="174"/>
        <v>0</v>
      </c>
      <c r="CI298" s="32"/>
      <c r="CJ298" s="32"/>
      <c r="CK298" s="32">
        <f t="shared" si="175"/>
        <v>0</v>
      </c>
      <c r="CL298" s="32">
        <f t="shared" si="176"/>
        <v>0</v>
      </c>
      <c r="CM298" s="32">
        <f t="shared" si="176"/>
        <v>0</v>
      </c>
      <c r="CN298" s="32">
        <f t="shared" si="176"/>
        <v>0</v>
      </c>
    </row>
    <row r="299" spans="1:92" ht="16.350000000000001" customHeight="1" x14ac:dyDescent="0.2">
      <c r="A299" s="2912"/>
      <c r="B299" s="3640" t="s">
        <v>268</v>
      </c>
      <c r="C299" s="3641"/>
      <c r="D299" s="2109">
        <f t="shared" si="165"/>
        <v>0</v>
      </c>
      <c r="E299" s="2110">
        <f t="shared" si="178"/>
        <v>0</v>
      </c>
      <c r="F299" s="2111">
        <f t="shared" si="179"/>
        <v>0</v>
      </c>
      <c r="G299" s="2119"/>
      <c r="H299" s="2120"/>
      <c r="I299" s="2121"/>
      <c r="J299" s="2120"/>
      <c r="K299" s="2121"/>
      <c r="L299" s="2120"/>
      <c r="M299" s="2121"/>
      <c r="N299" s="2120"/>
      <c r="O299" s="2121"/>
      <c r="P299" s="2120"/>
      <c r="Q299" s="2121"/>
      <c r="R299" s="2120"/>
      <c r="S299" s="2121"/>
      <c r="T299" s="2120"/>
      <c r="U299" s="2121"/>
      <c r="V299" s="2122"/>
      <c r="W299" s="2121"/>
      <c r="X299" s="2122"/>
      <c r="Y299" s="2121"/>
      <c r="Z299" s="2122"/>
      <c r="AA299" s="2121"/>
      <c r="AB299" s="2122"/>
      <c r="AC299" s="2121"/>
      <c r="AD299" s="2122"/>
      <c r="AE299" s="2121"/>
      <c r="AF299" s="2122"/>
      <c r="AG299" s="2121"/>
      <c r="AH299" s="2122"/>
      <c r="AI299" s="2121"/>
      <c r="AJ299" s="2122"/>
      <c r="AK299" s="2121"/>
      <c r="AL299" s="2122"/>
      <c r="AM299" s="2121"/>
      <c r="AN299" s="2122"/>
      <c r="AO299" s="2123"/>
      <c r="AP299" s="2124"/>
      <c r="AQ299" s="2125"/>
      <c r="AR299" s="2148"/>
      <c r="AS299" s="2126"/>
      <c r="AT299" s="2121"/>
      <c r="AU299" s="2127"/>
      <c r="AV299" s="2127"/>
      <c r="AW299" s="2120"/>
      <c r="AX299" s="671" t="str">
        <f t="shared" si="166"/>
        <v/>
      </c>
      <c r="BT299" s="3"/>
      <c r="BU299" s="3"/>
      <c r="BV299" s="4"/>
      <c r="BW299" s="4"/>
      <c r="CA299" s="31" t="str">
        <f t="shared" si="168"/>
        <v/>
      </c>
      <c r="CB299" s="31" t="str">
        <f t="shared" si="169"/>
        <v/>
      </c>
      <c r="CC299" s="31" t="str">
        <f t="shared" si="167"/>
        <v/>
      </c>
      <c r="CD299" s="31" t="str">
        <f t="shared" si="170"/>
        <v/>
      </c>
      <c r="CE299" s="31" t="str">
        <f t="shared" si="171"/>
        <v/>
      </c>
      <c r="CF299" s="31" t="str">
        <f t="shared" si="172"/>
        <v/>
      </c>
      <c r="CG299" s="31" t="str">
        <f t="shared" si="173"/>
        <v/>
      </c>
      <c r="CH299" s="32">
        <f t="shared" si="174"/>
        <v>0</v>
      </c>
      <c r="CI299" s="32"/>
      <c r="CJ299" s="32"/>
      <c r="CK299" s="32">
        <f t="shared" si="175"/>
        <v>0</v>
      </c>
      <c r="CL299" s="32">
        <f t="shared" si="176"/>
        <v>0</v>
      </c>
      <c r="CM299" s="32">
        <f t="shared" si="176"/>
        <v>0</v>
      </c>
      <c r="CN299" s="32">
        <f t="shared" si="176"/>
        <v>0</v>
      </c>
    </row>
    <row r="300" spans="1:92" ht="16.350000000000001" customHeight="1" x14ac:dyDescent="0.2">
      <c r="A300" s="4162"/>
      <c r="B300" s="4163" t="s">
        <v>269</v>
      </c>
      <c r="C300" s="4163"/>
      <c r="D300" s="2128">
        <f t="shared" si="165"/>
        <v>0</v>
      </c>
      <c r="E300" s="2129">
        <f t="shared" si="178"/>
        <v>0</v>
      </c>
      <c r="F300" s="2130">
        <f t="shared" si="179"/>
        <v>0</v>
      </c>
      <c r="G300" s="2102"/>
      <c r="H300" s="2103"/>
      <c r="I300" s="2104"/>
      <c r="J300" s="2103"/>
      <c r="K300" s="2104"/>
      <c r="L300" s="2103"/>
      <c r="M300" s="2104"/>
      <c r="N300" s="2103"/>
      <c r="O300" s="2104"/>
      <c r="P300" s="2103"/>
      <c r="Q300" s="2104"/>
      <c r="R300" s="2103"/>
      <c r="S300" s="2104"/>
      <c r="T300" s="2103"/>
      <c r="U300" s="2104"/>
      <c r="V300" s="2105"/>
      <c r="W300" s="2104"/>
      <c r="X300" s="2105"/>
      <c r="Y300" s="2104"/>
      <c r="Z300" s="2105"/>
      <c r="AA300" s="2104"/>
      <c r="AB300" s="2105"/>
      <c r="AC300" s="2104"/>
      <c r="AD300" s="2105"/>
      <c r="AE300" s="2104"/>
      <c r="AF300" s="2105"/>
      <c r="AG300" s="2104"/>
      <c r="AH300" s="2105"/>
      <c r="AI300" s="2104"/>
      <c r="AJ300" s="2105"/>
      <c r="AK300" s="2104"/>
      <c r="AL300" s="2105"/>
      <c r="AM300" s="2104"/>
      <c r="AN300" s="2105"/>
      <c r="AO300" s="2106"/>
      <c r="AP300" s="2107"/>
      <c r="AQ300" s="2131"/>
      <c r="AR300" s="2149"/>
      <c r="AS300" s="2132"/>
      <c r="AT300" s="2104"/>
      <c r="AU300" s="2108"/>
      <c r="AV300" s="2108"/>
      <c r="AW300" s="2103"/>
      <c r="AX300" s="671" t="str">
        <f t="shared" si="166"/>
        <v/>
      </c>
      <c r="BT300" s="3"/>
      <c r="BU300" s="3"/>
      <c r="BV300" s="4"/>
      <c r="BW300" s="4"/>
      <c r="CA300" s="31" t="str">
        <f t="shared" si="168"/>
        <v/>
      </c>
      <c r="CB300" s="31" t="str">
        <f t="shared" si="169"/>
        <v/>
      </c>
      <c r="CC300" s="31" t="str">
        <f t="shared" si="167"/>
        <v/>
      </c>
      <c r="CD300" s="31" t="str">
        <f t="shared" si="170"/>
        <v/>
      </c>
      <c r="CE300" s="31" t="str">
        <f t="shared" si="171"/>
        <v/>
      </c>
      <c r="CF300" s="31" t="str">
        <f t="shared" si="172"/>
        <v/>
      </c>
      <c r="CG300" s="31" t="str">
        <f t="shared" si="173"/>
        <v/>
      </c>
      <c r="CH300" s="32">
        <f t="shared" si="174"/>
        <v>0</v>
      </c>
      <c r="CI300" s="32"/>
      <c r="CJ300" s="32"/>
      <c r="CK300" s="32">
        <f t="shared" si="175"/>
        <v>0</v>
      </c>
      <c r="CL300" s="32">
        <f t="shared" si="176"/>
        <v>0</v>
      </c>
      <c r="CM300" s="32">
        <f t="shared" si="176"/>
        <v>0</v>
      </c>
      <c r="CN300" s="32">
        <f t="shared" si="176"/>
        <v>0</v>
      </c>
    </row>
    <row r="301" spans="1:92" ht="16.350000000000001" customHeight="1" x14ac:dyDescent="0.2">
      <c r="A301" s="3463" t="s">
        <v>108</v>
      </c>
      <c r="B301" s="3643" t="s">
        <v>264</v>
      </c>
      <c r="C301" s="3643"/>
      <c r="D301" s="1883">
        <f t="shared" si="165"/>
        <v>0</v>
      </c>
      <c r="E301" s="4164">
        <f t="shared" si="178"/>
        <v>0</v>
      </c>
      <c r="F301" s="4165">
        <f t="shared" si="179"/>
        <v>0</v>
      </c>
      <c r="G301" s="4166"/>
      <c r="H301" s="4167"/>
      <c r="I301" s="4168"/>
      <c r="J301" s="4167"/>
      <c r="K301" s="4168"/>
      <c r="L301" s="4167"/>
      <c r="M301" s="4168"/>
      <c r="N301" s="4167"/>
      <c r="O301" s="4168"/>
      <c r="P301" s="4167"/>
      <c r="Q301" s="4168"/>
      <c r="R301" s="4167"/>
      <c r="S301" s="4168"/>
      <c r="T301" s="4167"/>
      <c r="U301" s="4168"/>
      <c r="V301" s="4169"/>
      <c r="W301" s="4168"/>
      <c r="X301" s="4169"/>
      <c r="Y301" s="4168"/>
      <c r="Z301" s="4169"/>
      <c r="AA301" s="4168"/>
      <c r="AB301" s="4169"/>
      <c r="AC301" s="4168"/>
      <c r="AD301" s="4169"/>
      <c r="AE301" s="4168"/>
      <c r="AF301" s="4169"/>
      <c r="AG301" s="4168"/>
      <c r="AH301" s="4169"/>
      <c r="AI301" s="4168"/>
      <c r="AJ301" s="4169"/>
      <c r="AK301" s="4168"/>
      <c r="AL301" s="4169"/>
      <c r="AM301" s="4166"/>
      <c r="AN301" s="4170"/>
      <c r="AO301" s="4168"/>
      <c r="AP301" s="4171"/>
      <c r="AQ301" s="4166"/>
      <c r="AR301" s="2861"/>
      <c r="AS301" s="4134"/>
      <c r="AT301" s="4135"/>
      <c r="AU301" s="461"/>
      <c r="AV301" s="461"/>
      <c r="AW301" s="459"/>
      <c r="AX301" s="671" t="str">
        <f t="shared" si="166"/>
        <v/>
      </c>
      <c r="BT301" s="3"/>
      <c r="BU301" s="3"/>
      <c r="BV301" s="4"/>
      <c r="BW301" s="4"/>
      <c r="CA301" s="31" t="str">
        <f t="shared" si="168"/>
        <v/>
      </c>
      <c r="CB301" s="31" t="str">
        <f t="shared" si="169"/>
        <v/>
      </c>
      <c r="CC301" s="31" t="str">
        <f t="shared" si="167"/>
        <v/>
      </c>
      <c r="CD301" s="31" t="str">
        <f t="shared" si="170"/>
        <v/>
      </c>
      <c r="CE301" s="31" t="str">
        <f t="shared" si="171"/>
        <v/>
      </c>
      <c r="CF301" s="31" t="str">
        <f t="shared" si="172"/>
        <v/>
      </c>
      <c r="CG301" s="31" t="str">
        <f t="shared" si="173"/>
        <v/>
      </c>
      <c r="CH301" s="32">
        <f t="shared" si="174"/>
        <v>0</v>
      </c>
      <c r="CI301" s="32">
        <f t="shared" si="180"/>
        <v>0</v>
      </c>
      <c r="CJ301" s="32">
        <f t="shared" si="181"/>
        <v>0</v>
      </c>
      <c r="CK301" s="32">
        <f t="shared" si="175"/>
        <v>0</v>
      </c>
      <c r="CL301" s="32">
        <f t="shared" si="176"/>
        <v>0</v>
      </c>
      <c r="CM301" s="32">
        <f t="shared" si="176"/>
        <v>0</v>
      </c>
      <c r="CN301" s="32">
        <f t="shared" si="176"/>
        <v>0</v>
      </c>
    </row>
    <row r="302" spans="1:92" ht="16.350000000000001" customHeight="1" x14ac:dyDescent="0.2">
      <c r="A302" s="2961"/>
      <c r="B302" s="3639" t="s">
        <v>265</v>
      </c>
      <c r="C302" s="3639"/>
      <c r="D302" s="550">
        <f t="shared" si="165"/>
        <v>0</v>
      </c>
      <c r="E302" s="4172">
        <f t="shared" si="178"/>
        <v>0</v>
      </c>
      <c r="F302" s="4173">
        <f t="shared" si="179"/>
        <v>0</v>
      </c>
      <c r="G302" s="4174"/>
      <c r="H302" s="4175"/>
      <c r="I302" s="4176"/>
      <c r="J302" s="4175"/>
      <c r="K302" s="4176"/>
      <c r="L302" s="4175"/>
      <c r="M302" s="4176"/>
      <c r="N302" s="4175"/>
      <c r="O302" s="4176"/>
      <c r="P302" s="4175"/>
      <c r="Q302" s="4176"/>
      <c r="R302" s="4175"/>
      <c r="S302" s="4176"/>
      <c r="T302" s="4175"/>
      <c r="U302" s="4176"/>
      <c r="V302" s="4177"/>
      <c r="W302" s="4176"/>
      <c r="X302" s="4177"/>
      <c r="Y302" s="4176"/>
      <c r="Z302" s="4177"/>
      <c r="AA302" s="4176"/>
      <c r="AB302" s="4177"/>
      <c r="AC302" s="4176"/>
      <c r="AD302" s="4177"/>
      <c r="AE302" s="4176"/>
      <c r="AF302" s="4177"/>
      <c r="AG302" s="4176"/>
      <c r="AH302" s="4177"/>
      <c r="AI302" s="4176"/>
      <c r="AJ302" s="4177"/>
      <c r="AK302" s="4176"/>
      <c r="AL302" s="4177"/>
      <c r="AM302" s="4174"/>
      <c r="AN302" s="4178"/>
      <c r="AO302" s="4176"/>
      <c r="AP302" s="4179"/>
      <c r="AQ302" s="2097"/>
      <c r="AR302" s="2133"/>
      <c r="AS302" s="467"/>
      <c r="AT302" s="2114"/>
      <c r="AU302" s="2118"/>
      <c r="AV302" s="2118"/>
      <c r="AW302" s="2113"/>
      <c r="AX302" s="671" t="str">
        <f t="shared" si="166"/>
        <v/>
      </c>
      <c r="BT302" s="3"/>
      <c r="BU302" s="3"/>
      <c r="BV302" s="4"/>
      <c r="BW302" s="4"/>
      <c r="CA302" s="31" t="str">
        <f t="shared" si="168"/>
        <v/>
      </c>
      <c r="CB302" s="31" t="str">
        <f t="shared" si="169"/>
        <v/>
      </c>
      <c r="CC302" s="31" t="str">
        <f t="shared" si="167"/>
        <v/>
      </c>
      <c r="CD302" s="31" t="str">
        <f t="shared" si="170"/>
        <v/>
      </c>
      <c r="CE302" s="31" t="str">
        <f t="shared" si="171"/>
        <v/>
      </c>
      <c r="CF302" s="31" t="str">
        <f t="shared" si="172"/>
        <v/>
      </c>
      <c r="CG302" s="31" t="str">
        <f t="shared" si="173"/>
        <v/>
      </c>
      <c r="CH302" s="32">
        <f t="shared" si="174"/>
        <v>0</v>
      </c>
      <c r="CI302" s="32"/>
      <c r="CJ302" s="32"/>
      <c r="CK302" s="32">
        <f t="shared" si="175"/>
        <v>0</v>
      </c>
      <c r="CL302" s="32">
        <f t="shared" si="176"/>
        <v>0</v>
      </c>
      <c r="CM302" s="32">
        <f t="shared" si="176"/>
        <v>0</v>
      </c>
      <c r="CN302" s="32">
        <f t="shared" si="176"/>
        <v>0</v>
      </c>
    </row>
    <row r="303" spans="1:92" ht="16.350000000000001" customHeight="1" x14ac:dyDescent="0.2">
      <c r="A303" s="2961"/>
      <c r="B303" s="3186" t="s">
        <v>266</v>
      </c>
      <c r="C303" s="3187"/>
      <c r="D303" s="550">
        <f t="shared" si="165"/>
        <v>0</v>
      </c>
      <c r="E303" s="4172">
        <f t="shared" si="178"/>
        <v>0</v>
      </c>
      <c r="F303" s="4173">
        <f t="shared" si="179"/>
        <v>0</v>
      </c>
      <c r="G303" s="4174"/>
      <c r="H303" s="4175"/>
      <c r="I303" s="4176"/>
      <c r="J303" s="4175"/>
      <c r="K303" s="4176"/>
      <c r="L303" s="4175"/>
      <c r="M303" s="4176"/>
      <c r="N303" s="4175"/>
      <c r="O303" s="4176"/>
      <c r="P303" s="4175"/>
      <c r="Q303" s="4176"/>
      <c r="R303" s="4175"/>
      <c r="S303" s="4176"/>
      <c r="T303" s="4175"/>
      <c r="U303" s="4176"/>
      <c r="V303" s="4177"/>
      <c r="W303" s="4176"/>
      <c r="X303" s="4177"/>
      <c r="Y303" s="4176"/>
      <c r="Z303" s="4177"/>
      <c r="AA303" s="4176"/>
      <c r="AB303" s="4177"/>
      <c r="AC303" s="4176"/>
      <c r="AD303" s="4177"/>
      <c r="AE303" s="4176"/>
      <c r="AF303" s="4177"/>
      <c r="AG303" s="4176"/>
      <c r="AH303" s="4177"/>
      <c r="AI303" s="4176"/>
      <c r="AJ303" s="4177"/>
      <c r="AK303" s="4176"/>
      <c r="AL303" s="4177"/>
      <c r="AM303" s="4174"/>
      <c r="AN303" s="4178"/>
      <c r="AO303" s="4176"/>
      <c r="AP303" s="4179"/>
      <c r="AQ303" s="2097"/>
      <c r="AR303" s="2133"/>
      <c r="AS303" s="2133"/>
      <c r="AT303" s="2114"/>
      <c r="AU303" s="2118"/>
      <c r="AV303" s="2118"/>
      <c r="AW303" s="2113"/>
      <c r="AX303" s="671" t="str">
        <f t="shared" si="166"/>
        <v/>
      </c>
      <c r="BT303" s="3"/>
      <c r="BU303" s="3"/>
      <c r="BV303" s="4"/>
      <c r="BW303" s="4"/>
      <c r="CA303" s="31" t="str">
        <f t="shared" si="168"/>
        <v/>
      </c>
      <c r="CB303" s="31" t="str">
        <f t="shared" si="169"/>
        <v/>
      </c>
      <c r="CC303" s="31" t="str">
        <f t="shared" si="167"/>
        <v/>
      </c>
      <c r="CD303" s="31" t="str">
        <f t="shared" si="170"/>
        <v/>
      </c>
      <c r="CE303" s="31" t="str">
        <f t="shared" si="171"/>
        <v/>
      </c>
      <c r="CF303" s="31" t="str">
        <f t="shared" si="172"/>
        <v/>
      </c>
      <c r="CG303" s="31" t="str">
        <f t="shared" si="173"/>
        <v/>
      </c>
      <c r="CH303" s="32">
        <f t="shared" si="174"/>
        <v>0</v>
      </c>
      <c r="CI303" s="32"/>
      <c r="CJ303" s="32"/>
      <c r="CK303" s="32">
        <f t="shared" si="175"/>
        <v>0</v>
      </c>
      <c r="CL303" s="32">
        <f t="shared" si="176"/>
        <v>0</v>
      </c>
      <c r="CM303" s="32">
        <f t="shared" si="176"/>
        <v>0</v>
      </c>
      <c r="CN303" s="32">
        <f t="shared" si="176"/>
        <v>0</v>
      </c>
    </row>
    <row r="304" spans="1:92" ht="16.350000000000001" customHeight="1" x14ac:dyDescent="0.2">
      <c r="A304" s="2961"/>
      <c r="B304" s="3186" t="s">
        <v>267</v>
      </c>
      <c r="C304" s="3187"/>
      <c r="D304" s="550">
        <f t="shared" si="165"/>
        <v>0</v>
      </c>
      <c r="E304" s="4172">
        <f t="shared" si="178"/>
        <v>0</v>
      </c>
      <c r="F304" s="4173">
        <f t="shared" si="179"/>
        <v>0</v>
      </c>
      <c r="G304" s="4180"/>
      <c r="H304" s="4181"/>
      <c r="I304" s="4182"/>
      <c r="J304" s="4181"/>
      <c r="K304" s="4182"/>
      <c r="L304" s="4181"/>
      <c r="M304" s="4182"/>
      <c r="N304" s="4181"/>
      <c r="O304" s="4182"/>
      <c r="P304" s="4181"/>
      <c r="Q304" s="4182"/>
      <c r="R304" s="4181"/>
      <c r="S304" s="4182"/>
      <c r="T304" s="4181"/>
      <c r="U304" s="4182"/>
      <c r="V304" s="4181"/>
      <c r="W304" s="4182"/>
      <c r="X304" s="4181"/>
      <c r="Y304" s="4182"/>
      <c r="Z304" s="4181"/>
      <c r="AA304" s="4182"/>
      <c r="AB304" s="4181"/>
      <c r="AC304" s="4182"/>
      <c r="AD304" s="4181"/>
      <c r="AE304" s="4182"/>
      <c r="AF304" s="4181"/>
      <c r="AG304" s="4182"/>
      <c r="AH304" s="4181"/>
      <c r="AI304" s="4182"/>
      <c r="AJ304" s="4181"/>
      <c r="AK304" s="4182"/>
      <c r="AL304" s="4181"/>
      <c r="AM304" s="4180"/>
      <c r="AN304" s="4183"/>
      <c r="AO304" s="4184"/>
      <c r="AP304" s="4185"/>
      <c r="AQ304" s="2097"/>
      <c r="AR304" s="2133"/>
      <c r="AS304" s="2133"/>
      <c r="AT304" s="4184"/>
      <c r="AU304" s="4186"/>
      <c r="AV304" s="4186"/>
      <c r="AW304" s="4187"/>
      <c r="AX304" s="671" t="str">
        <f t="shared" si="166"/>
        <v/>
      </c>
      <c r="BT304" s="3"/>
      <c r="BU304" s="3"/>
      <c r="BV304" s="4"/>
      <c r="BW304" s="4"/>
      <c r="CA304" s="31" t="str">
        <f t="shared" si="168"/>
        <v/>
      </c>
      <c r="CB304" s="31" t="str">
        <f t="shared" si="169"/>
        <v/>
      </c>
      <c r="CC304" s="31" t="str">
        <f t="shared" si="167"/>
        <v/>
      </c>
      <c r="CD304" s="31" t="str">
        <f t="shared" si="170"/>
        <v/>
      </c>
      <c r="CE304" s="31" t="str">
        <f t="shared" si="171"/>
        <v/>
      </c>
      <c r="CF304" s="31" t="str">
        <f t="shared" si="172"/>
        <v/>
      </c>
      <c r="CG304" s="31" t="str">
        <f t="shared" si="173"/>
        <v/>
      </c>
      <c r="CH304" s="32">
        <f t="shared" si="174"/>
        <v>0</v>
      </c>
      <c r="CI304" s="32"/>
      <c r="CJ304" s="32"/>
      <c r="CK304" s="32">
        <f t="shared" si="175"/>
        <v>0</v>
      </c>
      <c r="CL304" s="32">
        <f t="shared" si="176"/>
        <v>0</v>
      </c>
      <c r="CM304" s="32">
        <f t="shared" si="176"/>
        <v>0</v>
      </c>
      <c r="CN304" s="32">
        <f t="shared" si="176"/>
        <v>0</v>
      </c>
    </row>
    <row r="305" spans="1:92" ht="16.350000000000001" customHeight="1" x14ac:dyDescent="0.2">
      <c r="A305" s="2961"/>
      <c r="B305" s="3640" t="s">
        <v>268</v>
      </c>
      <c r="C305" s="3641"/>
      <c r="D305" s="550">
        <f t="shared" si="165"/>
        <v>0</v>
      </c>
      <c r="E305" s="4172">
        <f t="shared" si="178"/>
        <v>0</v>
      </c>
      <c r="F305" s="4173">
        <f t="shared" si="179"/>
        <v>0</v>
      </c>
      <c r="G305" s="4180"/>
      <c r="H305" s="4181"/>
      <c r="I305" s="4182"/>
      <c r="J305" s="4181"/>
      <c r="K305" s="4182"/>
      <c r="L305" s="4181"/>
      <c r="M305" s="4182"/>
      <c r="N305" s="4181"/>
      <c r="O305" s="4182"/>
      <c r="P305" s="4181"/>
      <c r="Q305" s="4182"/>
      <c r="R305" s="4181"/>
      <c r="S305" s="4182"/>
      <c r="T305" s="4181"/>
      <c r="U305" s="4182"/>
      <c r="V305" s="4181"/>
      <c r="W305" s="4182"/>
      <c r="X305" s="4181"/>
      <c r="Y305" s="4182"/>
      <c r="Z305" s="4181"/>
      <c r="AA305" s="4182"/>
      <c r="AB305" s="4181"/>
      <c r="AC305" s="4182"/>
      <c r="AD305" s="4181"/>
      <c r="AE305" s="4182"/>
      <c r="AF305" s="4181"/>
      <c r="AG305" s="4182"/>
      <c r="AH305" s="4181"/>
      <c r="AI305" s="4182"/>
      <c r="AJ305" s="4181"/>
      <c r="AK305" s="4182"/>
      <c r="AL305" s="4181"/>
      <c r="AM305" s="4180"/>
      <c r="AN305" s="4183"/>
      <c r="AO305" s="637"/>
      <c r="AP305" s="670"/>
      <c r="AQ305" s="2125"/>
      <c r="AR305" s="2148"/>
      <c r="AS305" s="2126"/>
      <c r="AT305" s="637"/>
      <c r="AU305" s="612"/>
      <c r="AV305" s="612"/>
      <c r="AW305" s="660"/>
      <c r="AX305" s="671" t="str">
        <f t="shared" si="166"/>
        <v/>
      </c>
      <c r="BT305" s="3"/>
      <c r="BU305" s="3"/>
      <c r="BV305" s="4"/>
      <c r="BW305" s="4"/>
      <c r="CA305" s="31" t="str">
        <f t="shared" si="168"/>
        <v/>
      </c>
      <c r="CB305" s="31" t="str">
        <f t="shared" si="169"/>
        <v/>
      </c>
      <c r="CC305" s="31" t="str">
        <f t="shared" si="167"/>
        <v/>
      </c>
      <c r="CD305" s="31" t="str">
        <f t="shared" si="170"/>
        <v/>
      </c>
      <c r="CE305" s="31" t="str">
        <f t="shared" si="171"/>
        <v/>
      </c>
      <c r="CF305" s="31" t="str">
        <f t="shared" si="172"/>
        <v/>
      </c>
      <c r="CG305" s="31" t="str">
        <f t="shared" si="173"/>
        <v/>
      </c>
      <c r="CH305" s="32">
        <f t="shared" si="174"/>
        <v>0</v>
      </c>
      <c r="CI305" s="32"/>
      <c r="CJ305" s="32"/>
      <c r="CK305" s="32">
        <f t="shared" si="175"/>
        <v>0</v>
      </c>
      <c r="CL305" s="32">
        <f t="shared" si="176"/>
        <v>0</v>
      </c>
      <c r="CM305" s="32">
        <f t="shared" si="176"/>
        <v>0</v>
      </c>
      <c r="CN305" s="32">
        <f t="shared" si="176"/>
        <v>0</v>
      </c>
    </row>
    <row r="306" spans="1:92" ht="16.350000000000001" customHeight="1" thickBot="1" x14ac:dyDescent="0.25">
      <c r="A306" s="2962"/>
      <c r="B306" s="3644" t="s">
        <v>269</v>
      </c>
      <c r="C306" s="3644"/>
      <c r="D306" s="2193">
        <f t="shared" si="165"/>
        <v>0</v>
      </c>
      <c r="E306" s="4188">
        <f t="shared" si="178"/>
        <v>0</v>
      </c>
      <c r="F306" s="4189">
        <f t="shared" si="179"/>
        <v>0</v>
      </c>
      <c r="G306" s="4190"/>
      <c r="H306" s="4191"/>
      <c r="I306" s="4192"/>
      <c r="J306" s="4191"/>
      <c r="K306" s="4192"/>
      <c r="L306" s="4191"/>
      <c r="M306" s="4192"/>
      <c r="N306" s="4191"/>
      <c r="O306" s="4192"/>
      <c r="P306" s="4191"/>
      <c r="Q306" s="4192"/>
      <c r="R306" s="4191"/>
      <c r="S306" s="4192"/>
      <c r="T306" s="4191"/>
      <c r="U306" s="4190"/>
      <c r="V306" s="4191"/>
      <c r="W306" s="4190"/>
      <c r="X306" s="4191"/>
      <c r="Y306" s="4190"/>
      <c r="Z306" s="4191"/>
      <c r="AA306" s="4190"/>
      <c r="AB306" s="4191"/>
      <c r="AC306" s="4190"/>
      <c r="AD306" s="4191"/>
      <c r="AE306" s="4190"/>
      <c r="AF306" s="4191"/>
      <c r="AG306" s="4190"/>
      <c r="AH306" s="4191"/>
      <c r="AI306" s="4190"/>
      <c r="AJ306" s="4191"/>
      <c r="AK306" s="4190"/>
      <c r="AL306" s="4191"/>
      <c r="AM306" s="4190"/>
      <c r="AN306" s="4193"/>
      <c r="AO306" s="2200"/>
      <c r="AP306" s="2201"/>
      <c r="AQ306" s="2202"/>
      <c r="AR306" s="2203"/>
      <c r="AS306" s="2132"/>
      <c r="AT306" s="2200"/>
      <c r="AU306" s="2204"/>
      <c r="AV306" s="2204"/>
      <c r="AW306" s="2205"/>
      <c r="AX306" s="671" t="str">
        <f t="shared" si="166"/>
        <v/>
      </c>
      <c r="BT306" s="3"/>
      <c r="BU306" s="3"/>
      <c r="BV306" s="4"/>
      <c r="BW306" s="4"/>
      <c r="CA306" s="31" t="str">
        <f t="shared" si="168"/>
        <v/>
      </c>
      <c r="CB306" s="31" t="str">
        <f t="shared" si="169"/>
        <v/>
      </c>
      <c r="CC306" s="31" t="str">
        <f t="shared" si="167"/>
        <v/>
      </c>
      <c r="CD306" s="31" t="str">
        <f t="shared" si="170"/>
        <v/>
      </c>
      <c r="CE306" s="31" t="str">
        <f t="shared" si="171"/>
        <v/>
      </c>
      <c r="CF306" s="31" t="str">
        <f t="shared" si="172"/>
        <v/>
      </c>
      <c r="CG306" s="31" t="str">
        <f t="shared" si="173"/>
        <v/>
      </c>
      <c r="CH306" s="32">
        <f t="shared" si="174"/>
        <v>0</v>
      </c>
      <c r="CI306" s="32"/>
      <c r="CJ306" s="32"/>
      <c r="CK306" s="32">
        <f t="shared" si="175"/>
        <v>0</v>
      </c>
      <c r="CL306" s="32">
        <f t="shared" si="176"/>
        <v>0</v>
      </c>
      <c r="CM306" s="32">
        <f t="shared" si="176"/>
        <v>0</v>
      </c>
      <c r="CN306" s="32">
        <f t="shared" si="176"/>
        <v>0</v>
      </c>
    </row>
    <row r="307" spans="1:92" ht="16.350000000000001" customHeight="1" thickTop="1" x14ac:dyDescent="0.2">
      <c r="A307" s="2951" t="s">
        <v>4</v>
      </c>
      <c r="B307" s="3184" t="s">
        <v>264</v>
      </c>
      <c r="C307" s="3184"/>
      <c r="D307" s="400">
        <f t="shared" si="165"/>
        <v>116</v>
      </c>
      <c r="E307" s="559">
        <f t="shared" ref="E307:E312" si="182">SUM(G307+I307+K307+M307+O307+Q307+S307+U307+W307+Y307+AA307+AC307+AE307+AG307+AI307+AK307+AM307)</f>
        <v>50</v>
      </c>
      <c r="F307" s="560">
        <f t="shared" si="179"/>
        <v>66</v>
      </c>
      <c r="G307" s="561">
        <f>+G223+G229+G235+G241+G247+G253+G259+G265+G289+G295+G301</f>
        <v>0</v>
      </c>
      <c r="H307" s="562">
        <f t="shared" ref="H307:X312" si="183">+H223+H229+H235+H241+H247+H253+H259+H265+H289+H295+H301</f>
        <v>0</v>
      </c>
      <c r="I307" s="561">
        <f t="shared" si="183"/>
        <v>1</v>
      </c>
      <c r="J307" s="562">
        <f t="shared" si="183"/>
        <v>0</v>
      </c>
      <c r="K307" s="561">
        <f t="shared" si="183"/>
        <v>1</v>
      </c>
      <c r="L307" s="562">
        <f t="shared" si="183"/>
        <v>0</v>
      </c>
      <c r="M307" s="561">
        <f t="shared" si="183"/>
        <v>2</v>
      </c>
      <c r="N307" s="562">
        <f t="shared" si="183"/>
        <v>0</v>
      </c>
      <c r="O307" s="561">
        <f t="shared" si="183"/>
        <v>0</v>
      </c>
      <c r="P307" s="562">
        <f t="shared" si="183"/>
        <v>1</v>
      </c>
      <c r="Q307" s="561">
        <f t="shared" si="183"/>
        <v>1</v>
      </c>
      <c r="R307" s="562">
        <f t="shared" si="183"/>
        <v>0</v>
      </c>
      <c r="S307" s="561">
        <f t="shared" si="183"/>
        <v>2</v>
      </c>
      <c r="T307" s="562">
        <f t="shared" si="183"/>
        <v>0</v>
      </c>
      <c r="U307" s="561">
        <f t="shared" si="183"/>
        <v>0</v>
      </c>
      <c r="V307" s="562">
        <f t="shared" si="183"/>
        <v>1</v>
      </c>
      <c r="W307" s="561">
        <f t="shared" si="183"/>
        <v>1</v>
      </c>
      <c r="X307" s="562">
        <f t="shared" si="183"/>
        <v>1</v>
      </c>
      <c r="Y307" s="561">
        <f t="shared" ref="Y307:AN310" si="184">+Y223+Y229+Y235+Y241+Y247+Y253+Y259+Y265+Y271+Y277+Y283+Y289+Y295+Y301</f>
        <v>15</v>
      </c>
      <c r="Z307" s="562">
        <f t="shared" si="184"/>
        <v>7</v>
      </c>
      <c r="AA307" s="561">
        <f t="shared" si="184"/>
        <v>3</v>
      </c>
      <c r="AB307" s="562">
        <f t="shared" si="184"/>
        <v>8</v>
      </c>
      <c r="AC307" s="561">
        <f t="shared" si="184"/>
        <v>0</v>
      </c>
      <c r="AD307" s="562">
        <f t="shared" si="184"/>
        <v>8</v>
      </c>
      <c r="AE307" s="561">
        <f t="shared" si="184"/>
        <v>2</v>
      </c>
      <c r="AF307" s="562">
        <f t="shared" si="184"/>
        <v>9</v>
      </c>
      <c r="AG307" s="561">
        <f t="shared" si="184"/>
        <v>10</v>
      </c>
      <c r="AH307" s="562">
        <f t="shared" si="184"/>
        <v>13</v>
      </c>
      <c r="AI307" s="561">
        <f t="shared" si="184"/>
        <v>4</v>
      </c>
      <c r="AJ307" s="562">
        <f t="shared" si="184"/>
        <v>7</v>
      </c>
      <c r="AK307" s="561">
        <f t="shared" si="184"/>
        <v>2</v>
      </c>
      <c r="AL307" s="562">
        <f t="shared" si="184"/>
        <v>8</v>
      </c>
      <c r="AM307" s="561">
        <f t="shared" si="184"/>
        <v>6</v>
      </c>
      <c r="AN307" s="563">
        <f t="shared" si="184"/>
        <v>3</v>
      </c>
      <c r="AO307" s="564">
        <f>+AO223+AO229+AO235+AO241+AO247+AO265+AO271+AO277+AO283+AO289+AO295+AO301</f>
        <v>1</v>
      </c>
      <c r="AP307" s="565">
        <f>+AP223+AP229+AP235+AP247+AP265+AP271+AP277+AP283+AP289+AP295+AP301</f>
        <v>0</v>
      </c>
      <c r="AQ307" s="400">
        <f>SUM(AQ223+AQ229+AQ235+AQ241+AQ247+AQ253+AQ259+AQ265+AQ271+AQ277+AQ283+AQ289+AQ295+AQ301)</f>
        <v>23</v>
      </c>
      <c r="AR307" s="566">
        <f>SUM(AR223+AR229+AR235+AR241+AR247+AR253+AR259+AR265+AR271+AR277+AR283+AR289+AR295+AR301)</f>
        <v>6</v>
      </c>
      <c r="AS307" s="561">
        <f t="shared" ref="AS307:AW310" si="185">+AS223+AS229+AS235+AS241+AS247+AS253+AS259+AS265+AS271+AS277+AS283+AS289+AS295+AS301</f>
        <v>65</v>
      </c>
      <c r="AT307" s="564">
        <f t="shared" si="185"/>
        <v>0</v>
      </c>
      <c r="AU307" s="567">
        <f t="shared" si="185"/>
        <v>1</v>
      </c>
      <c r="AV307" s="567">
        <f t="shared" si="185"/>
        <v>1</v>
      </c>
      <c r="AW307" s="568">
        <f>+AW223+AW229+AW235+AW241+AW247+AW253+AW259+AW265+AW271+AW277+AW283+AW289+AW295+AW301</f>
        <v>0</v>
      </c>
      <c r="BT307" s="3"/>
      <c r="BU307" s="3"/>
      <c r="BV307" s="4"/>
      <c r="BW307" s="4"/>
      <c r="CA307" s="31"/>
      <c r="CB307" s="31"/>
      <c r="CC307" s="31"/>
      <c r="CD307" s="31"/>
      <c r="CE307" s="31"/>
      <c r="CF307" s="31"/>
      <c r="CG307" s="31"/>
      <c r="CH307" s="32"/>
      <c r="CI307" s="32"/>
      <c r="CJ307" s="32"/>
      <c r="CK307" s="32"/>
      <c r="CL307" s="32"/>
      <c r="CM307" s="32"/>
      <c r="CN307" s="32"/>
    </row>
    <row r="308" spans="1:92" ht="16.350000000000001" customHeight="1" x14ac:dyDescent="0.2">
      <c r="A308" s="2951"/>
      <c r="B308" s="3639" t="s">
        <v>265</v>
      </c>
      <c r="C308" s="3639"/>
      <c r="D308" s="2109">
        <f t="shared" si="165"/>
        <v>413</v>
      </c>
      <c r="E308" s="2206">
        <f t="shared" si="182"/>
        <v>173</v>
      </c>
      <c r="F308" s="2207">
        <f t="shared" si="179"/>
        <v>240</v>
      </c>
      <c r="G308" s="2109">
        <f t="shared" ref="G308:V312" si="186">+G224+G230+G236+G242+G248+G254+G260+G266+G290+G296+G302</f>
        <v>0</v>
      </c>
      <c r="H308" s="2207">
        <f t="shared" si="186"/>
        <v>0</v>
      </c>
      <c r="I308" s="2109">
        <f t="shared" si="186"/>
        <v>0</v>
      </c>
      <c r="J308" s="2207">
        <f t="shared" si="186"/>
        <v>0</v>
      </c>
      <c r="K308" s="2109">
        <f t="shared" si="186"/>
        <v>2</v>
      </c>
      <c r="L308" s="2207">
        <f t="shared" si="186"/>
        <v>0</v>
      </c>
      <c r="M308" s="2109">
        <f t="shared" si="186"/>
        <v>2</v>
      </c>
      <c r="N308" s="2207">
        <f t="shared" si="186"/>
        <v>2</v>
      </c>
      <c r="O308" s="2109">
        <f t="shared" si="186"/>
        <v>0</v>
      </c>
      <c r="P308" s="2207">
        <f t="shared" si="186"/>
        <v>0</v>
      </c>
      <c r="Q308" s="2109">
        <f t="shared" si="186"/>
        <v>6</v>
      </c>
      <c r="R308" s="2207">
        <f t="shared" si="186"/>
        <v>0</v>
      </c>
      <c r="S308" s="2109">
        <f t="shared" si="186"/>
        <v>6</v>
      </c>
      <c r="T308" s="2207">
        <f t="shared" si="186"/>
        <v>2</v>
      </c>
      <c r="U308" s="2109">
        <f t="shared" si="186"/>
        <v>4</v>
      </c>
      <c r="V308" s="2207">
        <f t="shared" si="186"/>
        <v>4</v>
      </c>
      <c r="W308" s="2109">
        <f t="shared" si="183"/>
        <v>14</v>
      </c>
      <c r="X308" s="2207">
        <f t="shared" si="183"/>
        <v>17</v>
      </c>
      <c r="Y308" s="2109">
        <f t="shared" si="184"/>
        <v>62</v>
      </c>
      <c r="Z308" s="2207">
        <f t="shared" si="184"/>
        <v>65</v>
      </c>
      <c r="AA308" s="2109">
        <f t="shared" si="184"/>
        <v>14</v>
      </c>
      <c r="AB308" s="2207">
        <f t="shared" si="184"/>
        <v>12</v>
      </c>
      <c r="AC308" s="2109">
        <f t="shared" si="184"/>
        <v>5</v>
      </c>
      <c r="AD308" s="2207">
        <f t="shared" si="184"/>
        <v>25</v>
      </c>
      <c r="AE308" s="2109">
        <f t="shared" si="184"/>
        <v>10</v>
      </c>
      <c r="AF308" s="2207">
        <f t="shared" si="184"/>
        <v>29</v>
      </c>
      <c r="AG308" s="2109">
        <f t="shared" si="184"/>
        <v>23</v>
      </c>
      <c r="AH308" s="2207">
        <f t="shared" si="184"/>
        <v>37</v>
      </c>
      <c r="AI308" s="2109">
        <f t="shared" si="184"/>
        <v>5</v>
      </c>
      <c r="AJ308" s="2207">
        <f t="shared" si="184"/>
        <v>16</v>
      </c>
      <c r="AK308" s="2109">
        <f t="shared" si="184"/>
        <v>12</v>
      </c>
      <c r="AL308" s="2207">
        <f t="shared" si="184"/>
        <v>20</v>
      </c>
      <c r="AM308" s="2109">
        <f t="shared" si="184"/>
        <v>8</v>
      </c>
      <c r="AN308" s="2208">
        <f t="shared" si="184"/>
        <v>11</v>
      </c>
      <c r="AO308" s="2209">
        <f t="shared" ref="AO308:AO312" si="187">+AO224+AO230+AO236+AO242+AO248+AO266+AO272+AO278+AO284+AO290+AO296+AO302</f>
        <v>2</v>
      </c>
      <c r="AP308" s="2210">
        <f>+AP224+AP230+AP236+AP248+AP266+AP272+AP278+AP284+AP290+AP296+AP302</f>
        <v>0</v>
      </c>
      <c r="AQ308" s="2211"/>
      <c r="AR308" s="2212"/>
      <c r="AS308" s="2109">
        <f t="shared" si="185"/>
        <v>96</v>
      </c>
      <c r="AT308" s="2209">
        <f t="shared" si="185"/>
        <v>0</v>
      </c>
      <c r="AU308" s="2206">
        <f t="shared" si="185"/>
        <v>1</v>
      </c>
      <c r="AV308" s="2206">
        <f t="shared" si="185"/>
        <v>0</v>
      </c>
      <c r="AW308" s="2213">
        <f>+AW224+AW230+AW236+AW242+AW248+AW254+AW260+AW266+AW272+AW278+AW284+AW290+AW296+AW302</f>
        <v>0</v>
      </c>
      <c r="BT308" s="3"/>
      <c r="BU308" s="3"/>
      <c r="BV308" s="4"/>
      <c r="BW308" s="4"/>
      <c r="CA308" s="31"/>
      <c r="CB308" s="31"/>
      <c r="CC308" s="31"/>
      <c r="CD308" s="31"/>
      <c r="CE308" s="31"/>
      <c r="CF308" s="31"/>
      <c r="CG308" s="31"/>
      <c r="CH308" s="32"/>
      <c r="CI308" s="32"/>
      <c r="CJ308" s="32"/>
      <c r="CK308" s="32"/>
      <c r="CL308" s="32"/>
      <c r="CM308" s="32"/>
      <c r="CN308" s="32"/>
    </row>
    <row r="309" spans="1:92" ht="16.350000000000001" customHeight="1" x14ac:dyDescent="0.2">
      <c r="A309" s="2951"/>
      <c r="B309" s="3639" t="s">
        <v>266</v>
      </c>
      <c r="C309" s="3639"/>
      <c r="D309" s="2109">
        <f t="shared" si="165"/>
        <v>103</v>
      </c>
      <c r="E309" s="2206">
        <f>SUM(G309+I309+K309+M309+O309+Q309+S309+U309+W309+Y309+AA309+AC309+AE309+AG309+AI309+AK309+AM309)</f>
        <v>44</v>
      </c>
      <c r="F309" s="2207">
        <f t="shared" si="179"/>
        <v>59</v>
      </c>
      <c r="G309" s="2109">
        <f t="shared" si="186"/>
        <v>0</v>
      </c>
      <c r="H309" s="2207">
        <f t="shared" si="183"/>
        <v>0</v>
      </c>
      <c r="I309" s="2109">
        <f t="shared" si="183"/>
        <v>1</v>
      </c>
      <c r="J309" s="2207">
        <f t="shared" si="183"/>
        <v>0</v>
      </c>
      <c r="K309" s="2109">
        <f t="shared" si="183"/>
        <v>1</v>
      </c>
      <c r="L309" s="2207">
        <f t="shared" si="183"/>
        <v>0</v>
      </c>
      <c r="M309" s="2109">
        <f t="shared" si="183"/>
        <v>2</v>
      </c>
      <c r="N309" s="2207">
        <f t="shared" si="183"/>
        <v>0</v>
      </c>
      <c r="O309" s="2109">
        <f t="shared" si="183"/>
        <v>1</v>
      </c>
      <c r="P309" s="2207">
        <f t="shared" si="183"/>
        <v>1</v>
      </c>
      <c r="Q309" s="2109">
        <f t="shared" si="183"/>
        <v>1</v>
      </c>
      <c r="R309" s="2207">
        <f t="shared" si="183"/>
        <v>1</v>
      </c>
      <c r="S309" s="2109">
        <f t="shared" si="183"/>
        <v>2</v>
      </c>
      <c r="T309" s="2207">
        <f t="shared" si="183"/>
        <v>0</v>
      </c>
      <c r="U309" s="2109">
        <f t="shared" si="183"/>
        <v>0</v>
      </c>
      <c r="V309" s="2207">
        <f t="shared" si="183"/>
        <v>1</v>
      </c>
      <c r="W309" s="2109">
        <f t="shared" si="183"/>
        <v>3</v>
      </c>
      <c r="X309" s="2207">
        <f t="shared" si="183"/>
        <v>1</v>
      </c>
      <c r="Y309" s="2109">
        <f t="shared" si="184"/>
        <v>13</v>
      </c>
      <c r="Z309" s="2207">
        <f t="shared" si="184"/>
        <v>5</v>
      </c>
      <c r="AA309" s="2109">
        <f t="shared" si="184"/>
        <v>2</v>
      </c>
      <c r="AB309" s="2207">
        <f t="shared" si="184"/>
        <v>5</v>
      </c>
      <c r="AC309" s="2109">
        <f t="shared" si="184"/>
        <v>0</v>
      </c>
      <c r="AD309" s="2207">
        <f t="shared" si="184"/>
        <v>6</v>
      </c>
      <c r="AE309" s="2109">
        <f t="shared" si="184"/>
        <v>2</v>
      </c>
      <c r="AF309" s="2207">
        <f t="shared" si="184"/>
        <v>7</v>
      </c>
      <c r="AG309" s="2109">
        <f t="shared" si="184"/>
        <v>6</v>
      </c>
      <c r="AH309" s="2207">
        <f t="shared" si="184"/>
        <v>14</v>
      </c>
      <c r="AI309" s="2109">
        <f t="shared" si="184"/>
        <v>4</v>
      </c>
      <c r="AJ309" s="2207">
        <f t="shared" si="184"/>
        <v>7</v>
      </c>
      <c r="AK309" s="2109">
        <f t="shared" si="184"/>
        <v>1</v>
      </c>
      <c r="AL309" s="2207">
        <f t="shared" si="184"/>
        <v>9</v>
      </c>
      <c r="AM309" s="2109">
        <f t="shared" si="184"/>
        <v>5</v>
      </c>
      <c r="AN309" s="2208">
        <f t="shared" si="184"/>
        <v>2</v>
      </c>
      <c r="AO309" s="2209">
        <f t="shared" si="187"/>
        <v>0</v>
      </c>
      <c r="AP309" s="2210">
        <f>+AP225+AP231+AP237+AP249+AP267+AP273+AP279+AP285+AP291+AP297+AP303</f>
        <v>0</v>
      </c>
      <c r="AQ309" s="2211"/>
      <c r="AR309" s="2212"/>
      <c r="AS309" s="2133"/>
      <c r="AT309" s="2209">
        <f t="shared" si="185"/>
        <v>0</v>
      </c>
      <c r="AU309" s="2206">
        <f t="shared" si="185"/>
        <v>0</v>
      </c>
      <c r="AV309" s="2206">
        <f t="shared" si="185"/>
        <v>0</v>
      </c>
      <c r="AW309" s="2213">
        <f t="shared" si="185"/>
        <v>0</v>
      </c>
      <c r="BT309" s="3"/>
      <c r="BU309" s="3"/>
      <c r="BV309" s="4"/>
      <c r="BW309" s="4"/>
      <c r="CA309" s="31"/>
      <c r="CB309" s="31"/>
      <c r="CC309" s="31"/>
      <c r="CD309" s="31"/>
      <c r="CE309" s="31"/>
      <c r="CF309" s="31"/>
      <c r="CG309" s="31"/>
      <c r="CH309" s="32"/>
      <c r="CI309" s="32"/>
      <c r="CJ309" s="32"/>
      <c r="CK309" s="32"/>
      <c r="CL309" s="32"/>
      <c r="CM309" s="32"/>
      <c r="CN309" s="32"/>
    </row>
    <row r="310" spans="1:92" ht="16.350000000000001" customHeight="1" x14ac:dyDescent="0.2">
      <c r="A310" s="2951"/>
      <c r="B310" s="3186" t="s">
        <v>267</v>
      </c>
      <c r="C310" s="3187"/>
      <c r="D310" s="2109">
        <f>SUM(E310+F310)</f>
        <v>132</v>
      </c>
      <c r="E310" s="2206">
        <f t="shared" si="182"/>
        <v>39</v>
      </c>
      <c r="F310" s="2207">
        <f t="shared" si="179"/>
        <v>93</v>
      </c>
      <c r="G310" s="2109">
        <f t="shared" si="186"/>
        <v>0</v>
      </c>
      <c r="H310" s="2207">
        <f t="shared" si="183"/>
        <v>0</v>
      </c>
      <c r="I310" s="2109">
        <f t="shared" si="183"/>
        <v>0</v>
      </c>
      <c r="J310" s="2207">
        <f t="shared" si="183"/>
        <v>0</v>
      </c>
      <c r="K310" s="2109">
        <f t="shared" si="183"/>
        <v>1</v>
      </c>
      <c r="L310" s="2207">
        <f t="shared" si="183"/>
        <v>0</v>
      </c>
      <c r="M310" s="2109">
        <f t="shared" si="183"/>
        <v>0</v>
      </c>
      <c r="N310" s="2207">
        <f t="shared" si="183"/>
        <v>1</v>
      </c>
      <c r="O310" s="2109">
        <f t="shared" si="183"/>
        <v>0</v>
      </c>
      <c r="P310" s="2207">
        <f t="shared" si="183"/>
        <v>0</v>
      </c>
      <c r="Q310" s="2109">
        <f t="shared" si="183"/>
        <v>0</v>
      </c>
      <c r="R310" s="2207">
        <f t="shared" si="183"/>
        <v>0</v>
      </c>
      <c r="S310" s="2109">
        <f t="shared" si="183"/>
        <v>3</v>
      </c>
      <c r="T310" s="2207">
        <f t="shared" si="183"/>
        <v>0</v>
      </c>
      <c r="U310" s="2109">
        <f t="shared" si="183"/>
        <v>1</v>
      </c>
      <c r="V310" s="2207">
        <f t="shared" si="183"/>
        <v>2</v>
      </c>
      <c r="W310" s="2109">
        <f t="shared" si="183"/>
        <v>2</v>
      </c>
      <c r="X310" s="2207">
        <f t="shared" si="183"/>
        <v>1</v>
      </c>
      <c r="Y310" s="2109">
        <f t="shared" si="184"/>
        <v>9</v>
      </c>
      <c r="Z310" s="2207">
        <f t="shared" si="184"/>
        <v>14</v>
      </c>
      <c r="AA310" s="2109">
        <f t="shared" si="184"/>
        <v>2</v>
      </c>
      <c r="AB310" s="2207">
        <f t="shared" si="184"/>
        <v>5</v>
      </c>
      <c r="AC310" s="2109">
        <f t="shared" si="184"/>
        <v>2</v>
      </c>
      <c r="AD310" s="2207">
        <f t="shared" si="184"/>
        <v>16</v>
      </c>
      <c r="AE310" s="2109">
        <f t="shared" si="184"/>
        <v>0</v>
      </c>
      <c r="AF310" s="2207">
        <f t="shared" si="184"/>
        <v>10</v>
      </c>
      <c r="AG310" s="2109">
        <f t="shared" si="184"/>
        <v>11</v>
      </c>
      <c r="AH310" s="2207">
        <f t="shared" si="184"/>
        <v>22</v>
      </c>
      <c r="AI310" s="2109">
        <f t="shared" si="184"/>
        <v>1</v>
      </c>
      <c r="AJ310" s="2207">
        <f t="shared" si="184"/>
        <v>3</v>
      </c>
      <c r="AK310" s="2109">
        <f t="shared" si="184"/>
        <v>1</v>
      </c>
      <c r="AL310" s="2207">
        <f t="shared" si="184"/>
        <v>11</v>
      </c>
      <c r="AM310" s="2109">
        <f t="shared" si="184"/>
        <v>6</v>
      </c>
      <c r="AN310" s="2208">
        <f t="shared" si="184"/>
        <v>8</v>
      </c>
      <c r="AO310" s="2209">
        <f t="shared" si="187"/>
        <v>0</v>
      </c>
      <c r="AP310" s="2210">
        <f>+AP226+AP232+AP238+AP250+AP268+AP274+AP280+AP286+AP292+AP298+AP304</f>
        <v>0</v>
      </c>
      <c r="AQ310" s="2211"/>
      <c r="AR310" s="2212"/>
      <c r="AS310" s="2133"/>
      <c r="AT310" s="2209">
        <f t="shared" si="185"/>
        <v>0</v>
      </c>
      <c r="AU310" s="2206">
        <f t="shared" si="185"/>
        <v>0</v>
      </c>
      <c r="AV310" s="2206">
        <f t="shared" si="185"/>
        <v>0</v>
      </c>
      <c r="AW310" s="2213">
        <f>+AW226+AW232+AW238+AW244+AW250+AW256+AW262+AW268+AW274+AW280+AW286+AW292+AW298+AW304</f>
        <v>0</v>
      </c>
      <c r="BT310" s="3"/>
      <c r="BU310" s="3"/>
      <c r="BV310" s="4"/>
      <c r="BW310" s="4"/>
      <c r="CA310" s="31"/>
      <c r="CB310" s="31"/>
      <c r="CC310" s="31"/>
      <c r="CD310" s="31"/>
      <c r="CE310" s="31"/>
      <c r="CF310" s="31"/>
      <c r="CG310" s="31"/>
      <c r="CH310" s="32"/>
      <c r="CI310" s="32"/>
      <c r="CJ310" s="32"/>
      <c r="CK310" s="32"/>
      <c r="CL310" s="32"/>
      <c r="CM310" s="32"/>
      <c r="CN310" s="32"/>
    </row>
    <row r="311" spans="1:92" ht="16.350000000000001" customHeight="1" x14ac:dyDescent="0.2">
      <c r="A311" s="2951"/>
      <c r="B311" s="3640" t="s">
        <v>268</v>
      </c>
      <c r="C311" s="3641"/>
      <c r="D311" s="2109">
        <f t="shared" si="165"/>
        <v>28</v>
      </c>
      <c r="E311" s="2206">
        <f t="shared" si="182"/>
        <v>10</v>
      </c>
      <c r="F311" s="2207">
        <f t="shared" si="179"/>
        <v>18</v>
      </c>
      <c r="G311" s="2109">
        <f t="shared" si="186"/>
        <v>0</v>
      </c>
      <c r="H311" s="2207">
        <f t="shared" si="183"/>
        <v>0</v>
      </c>
      <c r="I311" s="2109">
        <f t="shared" si="183"/>
        <v>0</v>
      </c>
      <c r="J311" s="2207">
        <f t="shared" si="183"/>
        <v>0</v>
      </c>
      <c r="K311" s="2109">
        <f t="shared" si="183"/>
        <v>0</v>
      </c>
      <c r="L311" s="2207">
        <f t="shared" si="183"/>
        <v>0</v>
      </c>
      <c r="M311" s="2109">
        <f t="shared" si="183"/>
        <v>0</v>
      </c>
      <c r="N311" s="2207">
        <f t="shared" si="183"/>
        <v>0</v>
      </c>
      <c r="O311" s="2109">
        <f t="shared" si="183"/>
        <v>0</v>
      </c>
      <c r="P311" s="2207">
        <f t="shared" si="183"/>
        <v>0</v>
      </c>
      <c r="Q311" s="2109">
        <f t="shared" si="183"/>
        <v>0</v>
      </c>
      <c r="R311" s="2207">
        <f t="shared" si="183"/>
        <v>0</v>
      </c>
      <c r="S311" s="2109">
        <f t="shared" si="183"/>
        <v>0</v>
      </c>
      <c r="T311" s="2207">
        <f t="shared" si="183"/>
        <v>0</v>
      </c>
      <c r="U311" s="2109">
        <f t="shared" si="183"/>
        <v>0</v>
      </c>
      <c r="V311" s="2207">
        <f t="shared" si="183"/>
        <v>0</v>
      </c>
      <c r="W311" s="2109">
        <f t="shared" si="183"/>
        <v>0</v>
      </c>
      <c r="X311" s="2207">
        <f t="shared" si="183"/>
        <v>0</v>
      </c>
      <c r="Y311" s="2109">
        <f t="shared" ref="Y311:AM311" si="188">+Y227+Y233+Y239+Y245+Y251+Y257+Y263+Y269+Y287+Y281+Y275+Y293+Y299+Y305</f>
        <v>1</v>
      </c>
      <c r="Z311" s="2207">
        <f t="shared" si="188"/>
        <v>5</v>
      </c>
      <c r="AA311" s="2109">
        <f t="shared" si="188"/>
        <v>1</v>
      </c>
      <c r="AB311" s="2207">
        <f t="shared" si="188"/>
        <v>3</v>
      </c>
      <c r="AC311" s="2109">
        <f t="shared" si="188"/>
        <v>0</v>
      </c>
      <c r="AD311" s="2207">
        <f t="shared" si="188"/>
        <v>1</v>
      </c>
      <c r="AE311" s="2109">
        <f t="shared" si="188"/>
        <v>0</v>
      </c>
      <c r="AF311" s="2207">
        <f t="shared" si="188"/>
        <v>2</v>
      </c>
      <c r="AG311" s="2109">
        <f t="shared" si="188"/>
        <v>2</v>
      </c>
      <c r="AH311" s="2207">
        <f t="shared" si="188"/>
        <v>3</v>
      </c>
      <c r="AI311" s="2109">
        <f t="shared" si="188"/>
        <v>1</v>
      </c>
      <c r="AJ311" s="2207">
        <f t="shared" si="188"/>
        <v>1</v>
      </c>
      <c r="AK311" s="2109">
        <f t="shared" si="188"/>
        <v>2</v>
      </c>
      <c r="AL311" s="2207">
        <f t="shared" si="188"/>
        <v>1</v>
      </c>
      <c r="AM311" s="2109">
        <f t="shared" si="188"/>
        <v>3</v>
      </c>
      <c r="AN311" s="2208">
        <f>+AN227+AN233+AN239+AN245+AN251+AN257+AN263+AN269+AN287+AN281+AN275+AN293+AN299+AN305</f>
        <v>2</v>
      </c>
      <c r="AO311" s="2209">
        <f t="shared" si="187"/>
        <v>0</v>
      </c>
      <c r="AP311" s="2210">
        <f>+AP227+AP233+AP239+AP251+AP269+AP287+AP281+AP275+AP293+AP299+AP305</f>
        <v>0</v>
      </c>
      <c r="AQ311" s="2211"/>
      <c r="AR311" s="2212"/>
      <c r="AS311" s="2126"/>
      <c r="AT311" s="2209">
        <f t="shared" ref="AT311:AV311" si="189">+AT227+AT233+AT239+AT245+AT251+AT257+AT263+AT269+AT287+AT281+AT275+AT293+AT299+AT305</f>
        <v>0</v>
      </c>
      <c r="AU311" s="2206">
        <f t="shared" si="189"/>
        <v>0</v>
      </c>
      <c r="AV311" s="2206">
        <f t="shared" si="189"/>
        <v>0</v>
      </c>
      <c r="AW311" s="2213">
        <f>+AW227+AW233+AW239+AW245+AW251+AW257+AW263+AW269+AW287+AW281+AW275+AW293+AW299+AW305</f>
        <v>0</v>
      </c>
      <c r="BT311" s="3"/>
      <c r="BU311" s="3"/>
      <c r="BV311" s="4"/>
      <c r="BW311" s="4"/>
      <c r="CA311" s="31"/>
      <c r="CB311" s="31"/>
      <c r="CC311" s="31"/>
      <c r="CD311" s="31"/>
      <c r="CE311" s="31"/>
      <c r="CF311" s="31"/>
      <c r="CG311" s="31"/>
      <c r="CH311" s="32"/>
      <c r="CI311" s="32"/>
      <c r="CJ311" s="32"/>
      <c r="CK311" s="32"/>
      <c r="CL311" s="32"/>
      <c r="CM311" s="32"/>
      <c r="CN311" s="32"/>
    </row>
    <row r="312" spans="1:92" ht="16.350000000000001" customHeight="1" x14ac:dyDescent="0.2">
      <c r="A312" s="4194"/>
      <c r="B312" s="3642" t="s">
        <v>269</v>
      </c>
      <c r="C312" s="3642"/>
      <c r="D312" s="2128">
        <f>SUM(E312+F312)</f>
        <v>9</v>
      </c>
      <c r="E312" s="2214">
        <f t="shared" si="182"/>
        <v>2</v>
      </c>
      <c r="F312" s="2215">
        <f t="shared" si="179"/>
        <v>7</v>
      </c>
      <c r="G312" s="2128">
        <f t="shared" si="186"/>
        <v>0</v>
      </c>
      <c r="H312" s="2215">
        <f t="shared" si="183"/>
        <v>0</v>
      </c>
      <c r="I312" s="2128">
        <f t="shared" si="183"/>
        <v>0</v>
      </c>
      <c r="J312" s="2215">
        <f t="shared" si="183"/>
        <v>0</v>
      </c>
      <c r="K312" s="2128">
        <f t="shared" si="183"/>
        <v>0</v>
      </c>
      <c r="L312" s="2215">
        <f t="shared" si="183"/>
        <v>0</v>
      </c>
      <c r="M312" s="2128">
        <f t="shared" si="183"/>
        <v>0</v>
      </c>
      <c r="N312" s="2215">
        <f t="shared" si="183"/>
        <v>0</v>
      </c>
      <c r="O312" s="2128">
        <f t="shared" si="183"/>
        <v>0</v>
      </c>
      <c r="P312" s="2215">
        <f t="shared" si="183"/>
        <v>0</v>
      </c>
      <c r="Q312" s="2128">
        <f t="shared" si="183"/>
        <v>0</v>
      </c>
      <c r="R312" s="2215">
        <f t="shared" si="183"/>
        <v>0</v>
      </c>
      <c r="S312" s="2128">
        <f t="shared" si="183"/>
        <v>0</v>
      </c>
      <c r="T312" s="2215">
        <f t="shared" si="183"/>
        <v>0</v>
      </c>
      <c r="U312" s="2128">
        <f t="shared" si="183"/>
        <v>0</v>
      </c>
      <c r="V312" s="2215">
        <f t="shared" si="183"/>
        <v>0</v>
      </c>
      <c r="W312" s="2128">
        <f t="shared" si="183"/>
        <v>0</v>
      </c>
      <c r="X312" s="2215">
        <f t="shared" si="183"/>
        <v>1</v>
      </c>
      <c r="Y312" s="2128">
        <f t="shared" ref="Y312:AN312" si="190">SUM(Y228+Y234+Y240+Y246+Y252+Y258+Y264+Y270+Y276+Y282+Y288+Y294+Y300+Y306)</f>
        <v>1</v>
      </c>
      <c r="Z312" s="2215">
        <f t="shared" si="190"/>
        <v>0</v>
      </c>
      <c r="AA312" s="2128">
        <f t="shared" si="190"/>
        <v>0</v>
      </c>
      <c r="AB312" s="2215">
        <f t="shared" si="190"/>
        <v>0</v>
      </c>
      <c r="AC312" s="2128">
        <f t="shared" si="190"/>
        <v>0</v>
      </c>
      <c r="AD312" s="2215">
        <f t="shared" si="190"/>
        <v>1</v>
      </c>
      <c r="AE312" s="2128">
        <f t="shared" si="190"/>
        <v>0</v>
      </c>
      <c r="AF312" s="2215">
        <f t="shared" si="190"/>
        <v>3</v>
      </c>
      <c r="AG312" s="2128">
        <f t="shared" si="190"/>
        <v>0</v>
      </c>
      <c r="AH312" s="2215">
        <f t="shared" si="190"/>
        <v>1</v>
      </c>
      <c r="AI312" s="2128">
        <f t="shared" si="190"/>
        <v>1</v>
      </c>
      <c r="AJ312" s="2215">
        <f t="shared" si="190"/>
        <v>1</v>
      </c>
      <c r="AK312" s="2128">
        <f t="shared" si="190"/>
        <v>0</v>
      </c>
      <c r="AL312" s="2215">
        <f t="shared" si="190"/>
        <v>0</v>
      </c>
      <c r="AM312" s="2128">
        <f t="shared" si="190"/>
        <v>0</v>
      </c>
      <c r="AN312" s="2216">
        <f t="shared" si="190"/>
        <v>0</v>
      </c>
      <c r="AO312" s="2217">
        <f t="shared" si="187"/>
        <v>0</v>
      </c>
      <c r="AP312" s="2218">
        <f>SUM(AP228+AP234+AP240+AP252+AP270+AP276+AP282+AP288+AP294+AP300+AP306)</f>
        <v>0</v>
      </c>
      <c r="AQ312" s="2219"/>
      <c r="AR312" s="2220"/>
      <c r="AS312" s="2132"/>
      <c r="AT312" s="2217">
        <f t="shared" ref="AT312:AV312" si="191">SUM(AT228+AT234+AT240+AT246+AT252+AT258+AT264+AT270+AT276+AT282+AT288+AT294+AT300+AT306)</f>
        <v>0</v>
      </c>
      <c r="AU312" s="2214">
        <f t="shared" si="191"/>
        <v>0</v>
      </c>
      <c r="AV312" s="2214">
        <f t="shared" si="191"/>
        <v>0</v>
      </c>
      <c r="AW312" s="2221">
        <f>SUM(AW228+AW234+AW240+AW246+AW252+AW258+AW264+AW270+AW276+AW282+AW288+AW294+AW300+AW306)</f>
        <v>0</v>
      </c>
      <c r="BT312" s="3"/>
      <c r="BU312" s="3"/>
      <c r="BV312" s="4"/>
      <c r="BW312" s="4"/>
      <c r="CA312" s="31"/>
      <c r="CB312" s="31"/>
      <c r="CC312" s="31"/>
      <c r="CH312" s="32"/>
      <c r="CI312" s="32"/>
      <c r="CJ312" s="32"/>
      <c r="CK312" s="14"/>
      <c r="CL312" s="14"/>
      <c r="CM312" s="14"/>
      <c r="CN312" s="14"/>
    </row>
    <row r="313" spans="1:92" ht="24" customHeight="1" x14ac:dyDescent="0.2">
      <c r="A313" s="49" t="s">
        <v>277</v>
      </c>
      <c r="B313" s="86"/>
      <c r="C313" s="86"/>
      <c r="D313" s="87"/>
      <c r="E313" s="87"/>
      <c r="F313" s="87"/>
      <c r="G313" s="87"/>
      <c r="H313" s="87"/>
      <c r="I313" s="87"/>
      <c r="AL313" s="9"/>
      <c r="AM313" s="9"/>
      <c r="BV313" s="3"/>
      <c r="BW313" s="3"/>
      <c r="CH313" s="14"/>
      <c r="CI313" s="14"/>
      <c r="CJ313" s="14"/>
      <c r="CK313" s="14"/>
      <c r="CL313" s="14"/>
      <c r="CM313" s="14"/>
      <c r="CN313" s="14"/>
    </row>
    <row r="314" spans="1:92" ht="16.350000000000001" customHeight="1" x14ac:dyDescent="0.2">
      <c r="A314" s="4195" t="s">
        <v>39</v>
      </c>
      <c r="B314" s="4196"/>
      <c r="C314" s="4197"/>
      <c r="D314" s="4198" t="s">
        <v>4</v>
      </c>
      <c r="E314" s="4199"/>
      <c r="F314" s="4200"/>
      <c r="G314" s="4201" t="s">
        <v>5</v>
      </c>
      <c r="H314" s="4201"/>
      <c r="I314" s="4201"/>
      <c r="J314" s="4201"/>
      <c r="K314" s="4201"/>
      <c r="L314" s="4201"/>
      <c r="M314" s="4201"/>
      <c r="N314" s="4201"/>
      <c r="O314" s="4201"/>
      <c r="P314" s="4201"/>
      <c r="Q314" s="4201"/>
      <c r="R314" s="4201"/>
      <c r="S314" s="4201"/>
      <c r="T314" s="4201"/>
      <c r="U314" s="4201"/>
      <c r="V314" s="4201"/>
      <c r="W314" s="4201"/>
      <c r="X314" s="4201"/>
      <c r="Y314" s="4201"/>
      <c r="Z314" s="4201"/>
      <c r="AA314" s="4201"/>
      <c r="AB314" s="4201"/>
      <c r="AC314" s="4201"/>
      <c r="AD314" s="4201"/>
      <c r="AE314" s="4201"/>
      <c r="AF314" s="4201"/>
      <c r="AG314" s="4201"/>
      <c r="AH314" s="4201"/>
      <c r="AI314" s="4201"/>
      <c r="AJ314" s="4201"/>
      <c r="AK314" s="4201"/>
      <c r="AL314" s="4201"/>
      <c r="AM314" s="4201"/>
      <c r="AN314" s="4201"/>
      <c r="AO314" s="4201"/>
      <c r="AP314" s="4202"/>
      <c r="AQ314" s="4203" t="s">
        <v>7</v>
      </c>
      <c r="AR314" s="4204" t="s">
        <v>278</v>
      </c>
      <c r="BV314" s="3"/>
      <c r="BW314" s="3"/>
      <c r="CH314" s="14"/>
      <c r="CI314" s="14"/>
      <c r="CJ314" s="14"/>
      <c r="CK314" s="14"/>
      <c r="CL314" s="14"/>
      <c r="CM314" s="14"/>
      <c r="CN314" s="14"/>
    </row>
    <row r="315" spans="1:92" ht="32.1" customHeight="1" x14ac:dyDescent="0.2">
      <c r="A315" s="2933"/>
      <c r="B315" s="2934"/>
      <c r="C315" s="2935"/>
      <c r="D315" s="3991"/>
      <c r="E315" s="3176"/>
      <c r="F315" s="3992"/>
      <c r="G315" s="4205" t="s">
        <v>13</v>
      </c>
      <c r="H315" s="4206"/>
      <c r="I315" s="4207" t="s">
        <v>14</v>
      </c>
      <c r="J315" s="4202"/>
      <c r="K315" s="4201" t="s">
        <v>15</v>
      </c>
      <c r="L315" s="4202"/>
      <c r="M315" s="4207" t="s">
        <v>16</v>
      </c>
      <c r="N315" s="4202"/>
      <c r="O315" s="4207" t="s">
        <v>17</v>
      </c>
      <c r="P315" s="4202"/>
      <c r="Q315" s="4207" t="s">
        <v>18</v>
      </c>
      <c r="R315" s="4202"/>
      <c r="S315" s="4207" t="s">
        <v>19</v>
      </c>
      <c r="T315" s="4202"/>
      <c r="U315" s="4207" t="s">
        <v>20</v>
      </c>
      <c r="V315" s="4202"/>
      <c r="W315" s="4207" t="s">
        <v>21</v>
      </c>
      <c r="X315" s="4202"/>
      <c r="Y315" s="4207" t="s">
        <v>22</v>
      </c>
      <c r="Z315" s="4208"/>
      <c r="AA315" s="4207" t="s">
        <v>23</v>
      </c>
      <c r="AB315" s="4208"/>
      <c r="AC315" s="4207" t="s">
        <v>24</v>
      </c>
      <c r="AD315" s="4208"/>
      <c r="AE315" s="4207" t="s">
        <v>25</v>
      </c>
      <c r="AF315" s="4208"/>
      <c r="AG315" s="4207" t="s">
        <v>26</v>
      </c>
      <c r="AH315" s="4208"/>
      <c r="AI315" s="4207" t="s">
        <v>27</v>
      </c>
      <c r="AJ315" s="4208"/>
      <c r="AK315" s="4207" t="s">
        <v>28</v>
      </c>
      <c r="AL315" s="4208"/>
      <c r="AM315" s="4207" t="s">
        <v>29</v>
      </c>
      <c r="AN315" s="4208"/>
      <c r="AO315" s="4207" t="s">
        <v>30</v>
      </c>
      <c r="AP315" s="4208"/>
      <c r="AQ315" s="2947"/>
      <c r="AR315" s="2912"/>
      <c r="BV315" s="3"/>
      <c r="BW315" s="3"/>
      <c r="CH315" s="14"/>
      <c r="CI315" s="14"/>
      <c r="CJ315" s="14"/>
      <c r="CK315" s="14"/>
      <c r="CL315" s="14"/>
      <c r="CM315" s="14"/>
      <c r="CN315" s="14"/>
    </row>
    <row r="316" spans="1:92" ht="16.350000000000001" customHeight="1" x14ac:dyDescent="0.2">
      <c r="A316" s="3986"/>
      <c r="B316" s="3170"/>
      <c r="C316" s="3987"/>
      <c r="D316" s="4209" t="s">
        <v>31</v>
      </c>
      <c r="E316" s="2885" t="s">
        <v>32</v>
      </c>
      <c r="F316" s="4210" t="s">
        <v>33</v>
      </c>
      <c r="G316" s="4211" t="s">
        <v>32</v>
      </c>
      <c r="H316" s="4212" t="s">
        <v>33</v>
      </c>
      <c r="I316" s="4213" t="s">
        <v>32</v>
      </c>
      <c r="J316" s="4212" t="s">
        <v>33</v>
      </c>
      <c r="K316" s="4213" t="s">
        <v>32</v>
      </c>
      <c r="L316" s="4212" t="s">
        <v>33</v>
      </c>
      <c r="M316" s="4213" t="s">
        <v>32</v>
      </c>
      <c r="N316" s="4212" t="s">
        <v>33</v>
      </c>
      <c r="O316" s="4213" t="s">
        <v>32</v>
      </c>
      <c r="P316" s="4212" t="s">
        <v>33</v>
      </c>
      <c r="Q316" s="4213" t="s">
        <v>32</v>
      </c>
      <c r="R316" s="4212" t="s">
        <v>33</v>
      </c>
      <c r="S316" s="4213" t="s">
        <v>32</v>
      </c>
      <c r="T316" s="4212" t="s">
        <v>33</v>
      </c>
      <c r="U316" s="4213" t="s">
        <v>32</v>
      </c>
      <c r="V316" s="4212" t="s">
        <v>33</v>
      </c>
      <c r="W316" s="4213" t="s">
        <v>32</v>
      </c>
      <c r="X316" s="4212" t="s">
        <v>33</v>
      </c>
      <c r="Y316" s="4213" t="s">
        <v>32</v>
      </c>
      <c r="Z316" s="4212" t="s">
        <v>33</v>
      </c>
      <c r="AA316" s="4213" t="s">
        <v>32</v>
      </c>
      <c r="AB316" s="4212" t="s">
        <v>33</v>
      </c>
      <c r="AC316" s="4213" t="s">
        <v>32</v>
      </c>
      <c r="AD316" s="4212" t="s">
        <v>33</v>
      </c>
      <c r="AE316" s="4213" t="s">
        <v>32</v>
      </c>
      <c r="AF316" s="4212" t="s">
        <v>33</v>
      </c>
      <c r="AG316" s="4213" t="s">
        <v>32</v>
      </c>
      <c r="AH316" s="4212" t="s">
        <v>33</v>
      </c>
      <c r="AI316" s="4213" t="s">
        <v>32</v>
      </c>
      <c r="AJ316" s="4212" t="s">
        <v>33</v>
      </c>
      <c r="AK316" s="4213" t="s">
        <v>32</v>
      </c>
      <c r="AL316" s="4212" t="s">
        <v>33</v>
      </c>
      <c r="AM316" s="4213" t="s">
        <v>32</v>
      </c>
      <c r="AN316" s="4212" t="s">
        <v>33</v>
      </c>
      <c r="AO316" s="4213" t="s">
        <v>32</v>
      </c>
      <c r="AP316" s="4212" t="s">
        <v>33</v>
      </c>
      <c r="AQ316" s="4214"/>
      <c r="AR316" s="4162"/>
      <c r="BV316" s="3"/>
      <c r="BW316" s="3"/>
      <c r="CH316" s="14"/>
      <c r="CI316" s="14"/>
      <c r="CJ316" s="14"/>
      <c r="CK316" s="14"/>
      <c r="CL316" s="14"/>
      <c r="CM316" s="14"/>
      <c r="CN316" s="14"/>
    </row>
    <row r="317" spans="1:92" ht="16.350000000000001" customHeight="1" x14ac:dyDescent="0.2">
      <c r="A317" s="4215" t="s">
        <v>46</v>
      </c>
      <c r="B317" s="4216"/>
      <c r="C317" s="4217"/>
      <c r="D317" s="2225">
        <f>SUM(E317:F317)</f>
        <v>0</v>
      </c>
      <c r="E317" s="2226">
        <f>SUM(G317+I317+K317+M317+O317+Q317+S317+U317+W317+Y317+AA317+AC317+AE317+AG317+AI317+AK317+AM317+AO317)</f>
        <v>0</v>
      </c>
      <c r="F317" s="2226">
        <f>SUM(H317+J317+L317+N317+P317+R317+T317+V317+X317+Z317+AB317+AD317+AF317+AH317+AJ317+AL317+AN317+AP317)</f>
        <v>0</v>
      </c>
      <c r="G317" s="4218"/>
      <c r="H317" s="60"/>
      <c r="I317" s="4218"/>
      <c r="J317" s="60"/>
      <c r="K317" s="4218"/>
      <c r="L317" s="60"/>
      <c r="M317" s="4218"/>
      <c r="N317" s="60"/>
      <c r="O317" s="4218"/>
      <c r="P317" s="60"/>
      <c r="Q317" s="4218"/>
      <c r="R317" s="60"/>
      <c r="S317" s="4218"/>
      <c r="T317" s="60"/>
      <c r="U317" s="4218"/>
      <c r="V317" s="60"/>
      <c r="W317" s="4218"/>
      <c r="X317" s="60"/>
      <c r="Y317" s="4218"/>
      <c r="Z317" s="60"/>
      <c r="AA317" s="4218"/>
      <c r="AB317" s="60"/>
      <c r="AC317" s="4218"/>
      <c r="AD317" s="60"/>
      <c r="AE317" s="4218"/>
      <c r="AF317" s="60"/>
      <c r="AG317" s="4218"/>
      <c r="AH317" s="60"/>
      <c r="AI317" s="4218"/>
      <c r="AJ317" s="60"/>
      <c r="AK317" s="4218"/>
      <c r="AL317" s="60"/>
      <c r="AM317" s="4218"/>
      <c r="AN317" s="60"/>
      <c r="AO317" s="4218"/>
      <c r="AP317" s="64"/>
      <c r="AQ317" s="319"/>
      <c r="AR317" s="651"/>
      <c r="AS317" s="671" t="str">
        <f t="shared" ref="AS317:AS321" si="192">$CA317&amp;$CB317&amp;$CC317&amp;$CD317&amp;$CE317&amp;$CF317&amp;$CG317</f>
        <v/>
      </c>
      <c r="BV317" s="3"/>
      <c r="BW317" s="3"/>
      <c r="CA317" s="31" t="str">
        <f>IF(CH317=1,"* Las actividades de 60 años NO DEBE ser mayor que el de 60-64 Años. ","")</f>
        <v/>
      </c>
      <c r="CB317" s="31" t="str">
        <f>IF(AND(D317&lt;&gt;0,AQ317=""),"* Recuerde que las Embarazadas deben ser incluídas en el ingreso por rango Etario (Digite CEROS si no tiene). ",IF(F317&lt;AQ317,"* Las Embarazadas NO DEBEN ser mayor al total de Mujeres. ",""))</f>
        <v/>
      </c>
      <c r="CH317" s="32">
        <f>IF((AK317+AL317)&lt;AR317,1,0)</f>
        <v>0</v>
      </c>
      <c r="CI317" s="32">
        <f>IF(AND(D317&lt;&gt;0,AQ317=""),1,IF(F317&lt;AQ317,1,0))</f>
        <v>0</v>
      </c>
      <c r="CK317" s="14"/>
      <c r="CL317" s="14"/>
      <c r="CM317" s="14"/>
      <c r="CN317" s="14"/>
    </row>
    <row r="318" spans="1:92" ht="16.350000000000001" customHeight="1" x14ac:dyDescent="0.2">
      <c r="A318" s="3618" t="s">
        <v>279</v>
      </c>
      <c r="B318" s="3619"/>
      <c r="C318" s="3620"/>
      <c r="D318" s="2228">
        <f t="shared" ref="D318:D320" si="193">SUM(E318:F318)</f>
        <v>0</v>
      </c>
      <c r="E318" s="2229">
        <f t="shared" ref="E318:F320" si="194">SUM(G318+I318+K318+M318+O318+Q318+S318+U318+W318+Y318+AA318+AC318+AE318+AG318+AI318+AK318+AM318+AO318)</f>
        <v>0</v>
      </c>
      <c r="F318" s="2229">
        <f t="shared" si="194"/>
        <v>0</v>
      </c>
      <c r="G318" s="2230"/>
      <c r="H318" s="2231"/>
      <c r="I318" s="2230"/>
      <c r="J318" s="2231"/>
      <c r="K318" s="2230"/>
      <c r="L318" s="2231"/>
      <c r="M318" s="2230"/>
      <c r="N318" s="2231"/>
      <c r="O318" s="2230"/>
      <c r="P318" s="2231"/>
      <c r="Q318" s="2230"/>
      <c r="R318" s="2231"/>
      <c r="S318" s="2230"/>
      <c r="T318" s="2231"/>
      <c r="U318" s="2230"/>
      <c r="V318" s="2231"/>
      <c r="W318" s="2230"/>
      <c r="X318" s="2231"/>
      <c r="Y318" s="2230"/>
      <c r="Z318" s="2231"/>
      <c r="AA318" s="2230"/>
      <c r="AB318" s="2231"/>
      <c r="AC318" s="2230"/>
      <c r="AD318" s="2231"/>
      <c r="AE318" s="2230"/>
      <c r="AF318" s="2231"/>
      <c r="AG318" s="2230"/>
      <c r="AH318" s="2231"/>
      <c r="AI318" s="2230"/>
      <c r="AJ318" s="2231"/>
      <c r="AK318" s="2230"/>
      <c r="AL318" s="2231"/>
      <c r="AM318" s="2230"/>
      <c r="AN318" s="2231"/>
      <c r="AO318" s="2230"/>
      <c r="AP318" s="2232"/>
      <c r="AQ318" s="2233"/>
      <c r="AR318" s="2234"/>
      <c r="AS318" s="671" t="str">
        <f t="shared" si="192"/>
        <v/>
      </c>
      <c r="BV318" s="3"/>
      <c r="BW318" s="3"/>
      <c r="CA318" s="31" t="str">
        <f t="shared" ref="CA318:CA321" si="195">IF(CH318=1,"* Las actividades de 60 años NO DEBE ser mayor que el de 60-64 Años. ","")</f>
        <v/>
      </c>
      <c r="CB318" s="31" t="str">
        <f t="shared" ref="CB318:CB321" si="196">IF(AND(D318&lt;&gt;0,AQ318=""),"* Recuerde que las Embarazadas deben ser incluídas en el ingreso por rango Etario (Digite CEROS si no tiene). ",IF(F318&lt;AQ318,"* Las Embarazadas NO DEBEN ser mayor al total de Mujeres. ",""))</f>
        <v/>
      </c>
      <c r="CH318" s="32">
        <f t="shared" ref="CH318:CH321" si="197">IF((AK318+AL318)&lt;AR318,1,0)</f>
        <v>0</v>
      </c>
      <c r="CI318" s="32">
        <f t="shared" ref="CI318:CI321" si="198">IF(AND(D318&lt;&gt;0,AQ318=""),1,IF(F318&lt;AQ318,1,0))</f>
        <v>0</v>
      </c>
      <c r="CK318" s="14"/>
      <c r="CL318" s="14"/>
      <c r="CM318" s="14"/>
      <c r="CN318" s="14"/>
    </row>
    <row r="319" spans="1:92" ht="16.350000000000001" customHeight="1" x14ac:dyDescent="0.2">
      <c r="A319" s="3618" t="s">
        <v>280</v>
      </c>
      <c r="B319" s="3619"/>
      <c r="C319" s="3620"/>
      <c r="D319" s="2228">
        <f t="shared" si="193"/>
        <v>0</v>
      </c>
      <c r="E319" s="2229">
        <f t="shared" si="194"/>
        <v>0</v>
      </c>
      <c r="F319" s="2229">
        <f t="shared" si="194"/>
        <v>0</v>
      </c>
      <c r="G319" s="2230"/>
      <c r="H319" s="2231"/>
      <c r="I319" s="2230"/>
      <c r="J319" s="2231"/>
      <c r="K319" s="2230"/>
      <c r="L319" s="2231"/>
      <c r="M319" s="2230"/>
      <c r="N319" s="2231"/>
      <c r="O319" s="2230"/>
      <c r="P319" s="2231"/>
      <c r="Q319" s="2230"/>
      <c r="R319" s="2231"/>
      <c r="S319" s="2230"/>
      <c r="T319" s="2231"/>
      <c r="U319" s="2230"/>
      <c r="V319" s="2231"/>
      <c r="W319" s="2230"/>
      <c r="X319" s="2231"/>
      <c r="Y319" s="2230"/>
      <c r="Z319" s="2231"/>
      <c r="AA319" s="2230"/>
      <c r="AB319" s="2231"/>
      <c r="AC319" s="2230"/>
      <c r="AD319" s="2231"/>
      <c r="AE319" s="2230"/>
      <c r="AF319" s="2231"/>
      <c r="AG319" s="2230"/>
      <c r="AH319" s="2231"/>
      <c r="AI319" s="2230"/>
      <c r="AJ319" s="2231"/>
      <c r="AK319" s="2230"/>
      <c r="AL319" s="2231"/>
      <c r="AM319" s="2230"/>
      <c r="AN319" s="2231"/>
      <c r="AO319" s="2230"/>
      <c r="AP319" s="2232"/>
      <c r="AQ319" s="2233"/>
      <c r="AR319" s="2234"/>
      <c r="AS319" s="671" t="str">
        <f t="shared" si="192"/>
        <v/>
      </c>
      <c r="BV319" s="3"/>
      <c r="BW319" s="3"/>
      <c r="CA319" s="31" t="str">
        <f t="shared" si="195"/>
        <v/>
      </c>
      <c r="CB319" s="31" t="str">
        <f t="shared" si="196"/>
        <v/>
      </c>
      <c r="CH319" s="32">
        <f t="shared" si="197"/>
        <v>0</v>
      </c>
      <c r="CI319" s="32">
        <f t="shared" si="198"/>
        <v>0</v>
      </c>
      <c r="CK319" s="14"/>
      <c r="CL319" s="14"/>
      <c r="CM319" s="14"/>
      <c r="CN319" s="14"/>
    </row>
    <row r="320" spans="1:92" ht="16.350000000000001" customHeight="1" x14ac:dyDescent="0.2">
      <c r="A320" s="3621" t="s">
        <v>43</v>
      </c>
      <c r="B320" s="3622"/>
      <c r="C320" s="3623"/>
      <c r="D320" s="2228">
        <f t="shared" si="193"/>
        <v>0</v>
      </c>
      <c r="E320" s="2229">
        <f t="shared" si="194"/>
        <v>0</v>
      </c>
      <c r="F320" s="2229">
        <f t="shared" si="194"/>
        <v>0</v>
      </c>
      <c r="G320" s="2230"/>
      <c r="H320" s="2231"/>
      <c r="I320" s="2230"/>
      <c r="J320" s="2231"/>
      <c r="K320" s="2230"/>
      <c r="L320" s="2231"/>
      <c r="M320" s="2230"/>
      <c r="N320" s="2231"/>
      <c r="O320" s="2230"/>
      <c r="P320" s="2231"/>
      <c r="Q320" s="2230"/>
      <c r="R320" s="2231"/>
      <c r="S320" s="2230"/>
      <c r="T320" s="2231"/>
      <c r="U320" s="2230"/>
      <c r="V320" s="2231"/>
      <c r="W320" s="2230"/>
      <c r="X320" s="2231"/>
      <c r="Y320" s="2230"/>
      <c r="Z320" s="2231"/>
      <c r="AA320" s="2230"/>
      <c r="AB320" s="2231"/>
      <c r="AC320" s="2230"/>
      <c r="AD320" s="2231"/>
      <c r="AE320" s="2230"/>
      <c r="AF320" s="2231"/>
      <c r="AG320" s="2230"/>
      <c r="AH320" s="2231"/>
      <c r="AI320" s="2230"/>
      <c r="AJ320" s="2231"/>
      <c r="AK320" s="2230"/>
      <c r="AL320" s="2231"/>
      <c r="AM320" s="2230"/>
      <c r="AN320" s="2231"/>
      <c r="AO320" s="2230"/>
      <c r="AP320" s="2232"/>
      <c r="AQ320" s="2235"/>
      <c r="AR320" s="2236"/>
      <c r="AS320" s="671" t="str">
        <f t="shared" si="192"/>
        <v/>
      </c>
      <c r="BV320" s="3"/>
      <c r="BW320" s="3"/>
      <c r="CA320" s="31" t="str">
        <f t="shared" si="195"/>
        <v/>
      </c>
      <c r="CB320" s="31" t="str">
        <f t="shared" si="196"/>
        <v/>
      </c>
      <c r="CH320" s="32">
        <f t="shared" si="197"/>
        <v>0</v>
      </c>
      <c r="CI320" s="32">
        <f t="shared" si="198"/>
        <v>0</v>
      </c>
      <c r="CK320" s="14"/>
      <c r="CL320" s="14"/>
      <c r="CM320" s="14"/>
      <c r="CN320" s="14"/>
    </row>
    <row r="321" spans="1:92" ht="16.350000000000001" customHeight="1" x14ac:dyDescent="0.2">
      <c r="A321" s="3624" t="s">
        <v>281</v>
      </c>
      <c r="B321" s="3625"/>
      <c r="C321" s="3626"/>
      <c r="D321" s="2237">
        <f>SUM(E321:F321)</f>
        <v>0</v>
      </c>
      <c r="E321" s="2238">
        <f>SUM(G321+I321+K321+M321+O321+Q321+S321+U321+W321+Y321+AA321+AC321+AE321+AG321+AI321+AK321+AM321+AO321)</f>
        <v>0</v>
      </c>
      <c r="F321" s="2238">
        <f>SUM(H321+J321+L321+N321+P321+R321+T321+V321+X321+Z321+AB321+AD321+AF321+AH321+AJ321+AL321+AN321+AP321)</f>
        <v>0</v>
      </c>
      <c r="G321" s="2239"/>
      <c r="H321" s="2240"/>
      <c r="I321" s="2239"/>
      <c r="J321" s="2240"/>
      <c r="K321" s="2239"/>
      <c r="L321" s="2240"/>
      <c r="M321" s="2239"/>
      <c r="N321" s="2240"/>
      <c r="O321" s="2239"/>
      <c r="P321" s="2240"/>
      <c r="Q321" s="2239"/>
      <c r="R321" s="2240"/>
      <c r="S321" s="2239"/>
      <c r="T321" s="2240"/>
      <c r="U321" s="2239"/>
      <c r="V321" s="2240"/>
      <c r="W321" s="2239"/>
      <c r="X321" s="2240"/>
      <c r="Y321" s="2239"/>
      <c r="Z321" s="2240"/>
      <c r="AA321" s="2239"/>
      <c r="AB321" s="2240"/>
      <c r="AC321" s="2239"/>
      <c r="AD321" s="2240"/>
      <c r="AE321" s="2239"/>
      <c r="AF321" s="2240"/>
      <c r="AG321" s="2239"/>
      <c r="AH321" s="2240"/>
      <c r="AI321" s="2239"/>
      <c r="AJ321" s="2240"/>
      <c r="AK321" s="2239"/>
      <c r="AL321" s="2240"/>
      <c r="AM321" s="2239"/>
      <c r="AN321" s="2240"/>
      <c r="AO321" s="2239"/>
      <c r="AP321" s="2241"/>
      <c r="AQ321" s="2242"/>
      <c r="AR321" s="2243"/>
      <c r="AS321" s="671" t="str">
        <f t="shared" si="192"/>
        <v/>
      </c>
      <c r="BV321" s="3"/>
      <c r="BW321" s="3"/>
      <c r="CA321" s="31" t="str">
        <f t="shared" si="195"/>
        <v/>
      </c>
      <c r="CB321" s="31" t="str">
        <f t="shared" si="196"/>
        <v/>
      </c>
      <c r="CH321" s="32">
        <f t="shared" si="197"/>
        <v>0</v>
      </c>
      <c r="CI321" s="32">
        <f t="shared" si="198"/>
        <v>0</v>
      </c>
      <c r="CK321" s="14"/>
      <c r="CL321" s="14"/>
      <c r="CM321" s="14"/>
      <c r="CN321" s="14"/>
    </row>
    <row r="322" spans="1:92" ht="30.75" customHeight="1" x14ac:dyDescent="0.2">
      <c r="A322" s="237" t="s">
        <v>282</v>
      </c>
      <c r="B322" s="593"/>
      <c r="C322" s="593"/>
      <c r="D322" s="594"/>
      <c r="E322" s="4219"/>
      <c r="F322" s="4220"/>
      <c r="G322" s="9"/>
      <c r="H322" s="9"/>
      <c r="I322" s="9"/>
      <c r="J322" s="9"/>
      <c r="Q322" s="9" t="s">
        <v>283</v>
      </c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BV322" s="3"/>
      <c r="BW322" s="3"/>
      <c r="CH322" s="14"/>
      <c r="CI322" s="14"/>
      <c r="CJ322" s="14"/>
      <c r="CK322" s="14"/>
      <c r="CL322" s="14"/>
      <c r="CM322" s="14"/>
      <c r="CN322" s="14"/>
    </row>
    <row r="323" spans="1:92" ht="16.350000000000001" customHeight="1" x14ac:dyDescent="0.2">
      <c r="A323" s="3342" t="s">
        <v>260</v>
      </c>
      <c r="B323" s="3342" t="s">
        <v>284</v>
      </c>
      <c r="C323" s="3342" t="s">
        <v>285</v>
      </c>
      <c r="D323" s="3342" t="s">
        <v>286</v>
      </c>
      <c r="E323" s="3342" t="s">
        <v>287</v>
      </c>
      <c r="F323" s="9"/>
      <c r="G323" s="9"/>
      <c r="H323" s="9"/>
      <c r="I323" s="9"/>
      <c r="J323" s="9"/>
      <c r="BV323" s="3"/>
      <c r="BW323" s="3"/>
      <c r="CH323" s="14"/>
      <c r="CI323" s="14"/>
      <c r="CJ323" s="14"/>
      <c r="CK323" s="14"/>
      <c r="CL323" s="14"/>
      <c r="CM323" s="14"/>
      <c r="CN323" s="14"/>
    </row>
    <row r="324" spans="1:92" ht="32.1" customHeight="1" x14ac:dyDescent="0.2">
      <c r="A324" s="2912"/>
      <c r="B324" s="2912"/>
      <c r="C324" s="2912"/>
      <c r="D324" s="2912"/>
      <c r="E324" s="2912"/>
      <c r="F324" s="9"/>
      <c r="G324" s="9"/>
      <c r="H324" s="9"/>
      <c r="I324" s="9"/>
      <c r="J324" s="9"/>
      <c r="BV324" s="3"/>
      <c r="BW324" s="3"/>
      <c r="CH324" s="14"/>
      <c r="CI324" s="14"/>
      <c r="CJ324" s="14"/>
      <c r="CK324" s="14"/>
      <c r="CL324" s="14"/>
      <c r="CM324" s="14"/>
      <c r="CN324" s="14"/>
    </row>
    <row r="325" spans="1:92" ht="16.350000000000001" customHeight="1" x14ac:dyDescent="0.2">
      <c r="A325" s="2912"/>
      <c r="B325" s="2912"/>
      <c r="C325" s="2912"/>
      <c r="D325" s="2912"/>
      <c r="E325" s="2912"/>
      <c r="F325" s="9"/>
      <c r="G325" s="9"/>
      <c r="H325" s="9"/>
      <c r="I325" s="9"/>
      <c r="J325" s="9"/>
      <c r="BV325" s="3"/>
      <c r="BW325" s="3"/>
      <c r="CH325" s="14"/>
      <c r="CI325" s="14"/>
      <c r="CJ325" s="14"/>
      <c r="CK325" s="14"/>
      <c r="CL325" s="14"/>
      <c r="CM325" s="14"/>
      <c r="CN325" s="14"/>
    </row>
    <row r="326" spans="1:92" ht="16.350000000000001" customHeight="1" x14ac:dyDescent="0.2">
      <c r="A326" s="4162"/>
      <c r="B326" s="4162"/>
      <c r="C326" s="4162"/>
      <c r="D326" s="4162"/>
      <c r="E326" s="4162"/>
      <c r="F326" s="9"/>
      <c r="G326" s="9"/>
      <c r="H326" s="9"/>
      <c r="I326" s="9"/>
      <c r="J326" s="9"/>
      <c r="BV326" s="3"/>
      <c r="BW326" s="3"/>
      <c r="CH326" s="14"/>
      <c r="CI326" s="14"/>
      <c r="CJ326" s="14"/>
      <c r="CK326" s="14"/>
      <c r="CL326" s="14"/>
      <c r="CM326" s="14"/>
      <c r="CN326" s="14"/>
    </row>
    <row r="327" spans="1:92" ht="16.350000000000001" customHeight="1" x14ac:dyDescent="0.2">
      <c r="A327" s="4221" t="s">
        <v>288</v>
      </c>
      <c r="B327" s="4222"/>
      <c r="C327" s="2247"/>
      <c r="D327" s="4223">
        <f>SUM(D328:D330)</f>
        <v>0</v>
      </c>
      <c r="E327" s="4223">
        <f>SUM(E328:E330)</f>
        <v>0</v>
      </c>
      <c r="F327" s="9"/>
      <c r="G327" s="9"/>
      <c r="H327" s="9"/>
      <c r="I327" s="9"/>
      <c r="J327" s="9"/>
      <c r="BV327" s="3"/>
      <c r="BW327" s="3"/>
      <c r="CH327" s="14"/>
      <c r="CI327" s="14"/>
      <c r="CJ327" s="14"/>
      <c r="CK327" s="14"/>
      <c r="CL327" s="14"/>
      <c r="CM327" s="14"/>
      <c r="CN327" s="14"/>
    </row>
    <row r="328" spans="1:92" ht="16.350000000000001" customHeight="1" x14ac:dyDescent="0.2">
      <c r="A328" s="2226" t="s">
        <v>289</v>
      </c>
      <c r="B328" s="4224"/>
      <c r="C328" s="2250"/>
      <c r="D328" s="4225"/>
      <c r="E328" s="2252"/>
      <c r="F328" s="9"/>
      <c r="G328" s="9"/>
      <c r="H328" s="9"/>
      <c r="I328" s="9"/>
      <c r="J328" s="9"/>
      <c r="BV328" s="3"/>
      <c r="BW328" s="3"/>
      <c r="CH328" s="14"/>
      <c r="CI328" s="14"/>
      <c r="CJ328" s="14"/>
      <c r="CK328" s="14"/>
      <c r="CL328" s="14"/>
      <c r="CM328" s="14"/>
      <c r="CN328" s="14"/>
    </row>
    <row r="329" spans="1:92" ht="16.350000000000001" customHeight="1" x14ac:dyDescent="0.2">
      <c r="A329" s="2229" t="s">
        <v>290</v>
      </c>
      <c r="B329" s="2253"/>
      <c r="C329" s="2254"/>
      <c r="D329" s="2255"/>
      <c r="E329" s="2234"/>
      <c r="F329" s="9"/>
      <c r="G329" s="9"/>
      <c r="H329" s="9"/>
      <c r="I329" s="9"/>
      <c r="J329" s="9"/>
      <c r="BV329" s="3"/>
      <c r="BW329" s="3"/>
      <c r="CH329" s="14"/>
      <c r="CI329" s="14"/>
      <c r="CJ329" s="14"/>
      <c r="CK329" s="14"/>
      <c r="CL329" s="14"/>
      <c r="CM329" s="14"/>
      <c r="CN329" s="14"/>
    </row>
    <row r="330" spans="1:92" ht="16.350000000000001" customHeight="1" x14ac:dyDescent="0.2">
      <c r="A330" s="2238" t="s">
        <v>291</v>
      </c>
      <c r="B330" s="2256"/>
      <c r="C330" s="2257"/>
      <c r="D330" s="2258"/>
      <c r="E330" s="2243"/>
      <c r="F330" s="9"/>
      <c r="G330" s="9"/>
      <c r="H330" s="9"/>
      <c r="I330" s="9"/>
      <c r="J330" s="9"/>
      <c r="BV330" s="3"/>
      <c r="BW330" s="3"/>
      <c r="CH330" s="14"/>
      <c r="CI330" s="14"/>
      <c r="CJ330" s="14"/>
      <c r="CK330" s="14"/>
      <c r="CL330" s="14"/>
      <c r="CM330" s="14"/>
      <c r="CN330" s="14"/>
    </row>
    <row r="331" spans="1:92" ht="33.75" customHeight="1" x14ac:dyDescent="0.2">
      <c r="A331" s="237" t="s">
        <v>292</v>
      </c>
      <c r="B331" s="661"/>
      <c r="C331" s="661"/>
      <c r="D331" s="662"/>
      <c r="E331" s="608"/>
      <c r="F331" s="9"/>
      <c r="G331" s="9"/>
      <c r="H331" s="9"/>
      <c r="I331" s="9"/>
      <c r="J331" s="9"/>
      <c r="BV331" s="3"/>
      <c r="BW331" s="3"/>
      <c r="CH331" s="14"/>
      <c r="CI331" s="14"/>
      <c r="CJ331" s="14"/>
      <c r="CK331" s="14"/>
      <c r="CL331" s="14"/>
      <c r="CM331" s="14"/>
      <c r="CN331" s="14"/>
    </row>
    <row r="332" spans="1:92" ht="38.25" customHeight="1" x14ac:dyDescent="0.2">
      <c r="A332" s="4207" t="s">
        <v>293</v>
      </c>
      <c r="B332" s="4226"/>
      <c r="C332" s="4227" t="s">
        <v>294</v>
      </c>
      <c r="D332" s="4227" t="s">
        <v>295</v>
      </c>
      <c r="E332" s="4227" t="s">
        <v>296</v>
      </c>
      <c r="F332" s="9"/>
      <c r="G332" s="9"/>
      <c r="H332" s="9"/>
      <c r="I332" s="9"/>
      <c r="J332" s="9"/>
      <c r="BV332" s="3"/>
      <c r="BW332" s="3"/>
    </row>
    <row r="333" spans="1:92" x14ac:dyDescent="0.2">
      <c r="A333" s="4228" t="s">
        <v>93</v>
      </c>
      <c r="B333" s="4229"/>
      <c r="C333" s="2252"/>
      <c r="D333" s="2252"/>
      <c r="E333" s="2252"/>
      <c r="F333" s="9"/>
      <c r="G333" s="9"/>
      <c r="H333" s="9"/>
      <c r="I333" s="9"/>
      <c r="J333" s="9"/>
      <c r="BV333" s="3"/>
      <c r="BW333" s="3"/>
    </row>
    <row r="334" spans="1:92" ht="14.25" customHeight="1" x14ac:dyDescent="0.2">
      <c r="A334" s="3608" t="s">
        <v>105</v>
      </c>
      <c r="B334" s="3609"/>
      <c r="C334" s="2234"/>
      <c r="D334" s="2234"/>
      <c r="E334" s="2234"/>
      <c r="F334" s="9"/>
      <c r="G334" s="9"/>
      <c r="H334" s="9"/>
      <c r="I334" s="9"/>
      <c r="J334" s="9"/>
      <c r="BV334" s="3"/>
      <c r="BW334" s="3"/>
    </row>
    <row r="335" spans="1:92" ht="16.350000000000001" customHeight="1" x14ac:dyDescent="0.2">
      <c r="A335" s="3610" t="s">
        <v>297</v>
      </c>
      <c r="B335" s="3611"/>
      <c r="C335" s="2234"/>
      <c r="D335" s="2234"/>
      <c r="E335" s="2234"/>
      <c r="F335" s="9"/>
      <c r="G335" s="9"/>
      <c r="H335" s="9"/>
      <c r="I335" s="9"/>
      <c r="J335" s="9"/>
      <c r="BV335" s="3"/>
      <c r="BW335" s="3"/>
    </row>
    <row r="336" spans="1:92" ht="16.350000000000001" customHeight="1" x14ac:dyDescent="0.2">
      <c r="A336" s="3608" t="s">
        <v>270</v>
      </c>
      <c r="B336" s="3609"/>
      <c r="C336" s="2234"/>
      <c r="D336" s="2234"/>
      <c r="E336" s="2234"/>
      <c r="F336" s="9"/>
      <c r="G336" s="9"/>
      <c r="H336" s="9"/>
      <c r="I336" s="9"/>
      <c r="J336" s="9"/>
      <c r="BV336" s="3"/>
      <c r="BW336" s="3"/>
    </row>
    <row r="337" spans="1:75" ht="16.350000000000001" customHeight="1" x14ac:dyDescent="0.2">
      <c r="A337" s="3608" t="s">
        <v>104</v>
      </c>
      <c r="B337" s="3609"/>
      <c r="C337" s="2234"/>
      <c r="D337" s="2234"/>
      <c r="E337" s="2234"/>
      <c r="F337" s="9"/>
      <c r="G337" s="9"/>
      <c r="H337" s="9"/>
      <c r="I337" s="9"/>
      <c r="J337" s="9"/>
      <c r="BV337" s="3"/>
      <c r="BW337" s="3"/>
    </row>
    <row r="338" spans="1:75" ht="16.350000000000001" customHeight="1" x14ac:dyDescent="0.2">
      <c r="A338" s="3608" t="s">
        <v>94</v>
      </c>
      <c r="B338" s="3609"/>
      <c r="C338" s="2234"/>
      <c r="D338" s="2234"/>
      <c r="E338" s="2234"/>
      <c r="F338" s="9"/>
      <c r="G338" s="9"/>
      <c r="H338" s="9"/>
      <c r="I338" s="9"/>
      <c r="J338" s="9"/>
      <c r="BV338" s="3"/>
      <c r="BW338" s="3"/>
    </row>
    <row r="339" spans="1:75" ht="16.350000000000001" customHeight="1" x14ac:dyDescent="0.2">
      <c r="A339" s="2899" t="s">
        <v>99</v>
      </c>
      <c r="B339" s="2900"/>
      <c r="C339" s="2234"/>
      <c r="D339" s="2234"/>
      <c r="E339" s="2234"/>
      <c r="F339" s="9"/>
      <c r="G339" s="9"/>
      <c r="H339" s="9"/>
      <c r="I339" s="9"/>
      <c r="J339" s="9"/>
      <c r="BV339" s="3"/>
      <c r="BW339" s="3"/>
    </row>
    <row r="340" spans="1:75" ht="16.350000000000001" customHeight="1" x14ac:dyDescent="0.2">
      <c r="A340" s="3602" t="s">
        <v>108</v>
      </c>
      <c r="B340" s="3603"/>
      <c r="C340" s="2234"/>
      <c r="D340" s="2234"/>
      <c r="E340" s="2234"/>
      <c r="F340" s="9"/>
      <c r="G340" s="9"/>
      <c r="H340" s="9"/>
      <c r="I340" s="9"/>
      <c r="J340" s="9"/>
      <c r="BV340" s="3"/>
      <c r="BW340" s="3"/>
    </row>
    <row r="341" spans="1:75" ht="16.350000000000001" customHeight="1" x14ac:dyDescent="0.2">
      <c r="A341" s="3602" t="s">
        <v>106</v>
      </c>
      <c r="B341" s="3603"/>
      <c r="C341" s="2234"/>
      <c r="D341" s="2234"/>
      <c r="E341" s="2234"/>
      <c r="F341" s="9"/>
      <c r="G341" s="9"/>
      <c r="H341" s="9"/>
      <c r="I341" s="9"/>
      <c r="J341" s="9"/>
      <c r="BV341" s="3"/>
      <c r="BW341" s="3"/>
    </row>
    <row r="342" spans="1:75" ht="14.25" customHeight="1" x14ac:dyDescent="0.2">
      <c r="A342" s="3604" t="s">
        <v>107</v>
      </c>
      <c r="B342" s="3605"/>
      <c r="C342" s="2243"/>
      <c r="D342" s="2243"/>
      <c r="E342" s="2243"/>
      <c r="F342" s="9"/>
      <c r="G342" s="9"/>
      <c r="H342" s="9"/>
      <c r="I342" s="9"/>
      <c r="J342" s="9"/>
      <c r="BV342" s="3"/>
      <c r="BW342" s="3"/>
    </row>
    <row r="343" spans="1:75" x14ac:dyDescent="0.2">
      <c r="BV343" s="3"/>
      <c r="BW343" s="3"/>
    </row>
    <row r="344" spans="1:75" x14ac:dyDescent="0.2">
      <c r="BV344" s="3"/>
      <c r="BW344" s="3"/>
    </row>
    <row r="345" spans="1:75" x14ac:dyDescent="0.2">
      <c r="BV345" s="3"/>
      <c r="BW345" s="3"/>
    </row>
    <row r="346" spans="1:75" x14ac:dyDescent="0.2">
      <c r="BV346" s="3"/>
      <c r="BW346" s="3"/>
    </row>
    <row r="347" spans="1:75" x14ac:dyDescent="0.2">
      <c r="BV347" s="3"/>
      <c r="BW347" s="3"/>
    </row>
    <row r="348" spans="1:75" x14ac:dyDescent="0.2">
      <c r="BV348" s="3"/>
      <c r="BW348" s="3"/>
    </row>
    <row r="349" spans="1:75" x14ac:dyDescent="0.2">
      <c r="BV349" s="3"/>
      <c r="BW349" s="3"/>
    </row>
    <row r="350" spans="1:75" x14ac:dyDescent="0.2">
      <c r="BV350" s="3"/>
      <c r="BW350" s="3"/>
    </row>
    <row r="351" spans="1:75" x14ac:dyDescent="0.2">
      <c r="BV351" s="3"/>
      <c r="BW351" s="3"/>
    </row>
    <row r="352" spans="1:75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1:98" x14ac:dyDescent="0.2">
      <c r="BV369" s="3"/>
      <c r="BW369" s="3"/>
    </row>
    <row r="370" spans="1:98" x14ac:dyDescent="0.2">
      <c r="BV370" s="3"/>
      <c r="BW370" s="3"/>
    </row>
    <row r="371" spans="1:98" x14ac:dyDescent="0.2">
      <c r="BV371" s="3"/>
      <c r="BW371" s="3"/>
    </row>
    <row r="372" spans="1:98" x14ac:dyDescent="0.2">
      <c r="BV372" s="3"/>
      <c r="BW372" s="3"/>
    </row>
    <row r="373" spans="1:98" x14ac:dyDescent="0.2">
      <c r="BV373" s="3"/>
      <c r="BW373" s="3"/>
    </row>
    <row r="374" spans="1:98" x14ac:dyDescent="0.2">
      <c r="BV374" s="3"/>
      <c r="BW374" s="3"/>
    </row>
    <row r="375" spans="1:98" x14ac:dyDescent="0.2">
      <c r="BV375" s="3"/>
      <c r="BW375" s="3"/>
    </row>
    <row r="376" spans="1:98" x14ac:dyDescent="0.2">
      <c r="BV376" s="3"/>
      <c r="BW376" s="3"/>
    </row>
    <row r="377" spans="1:98" x14ac:dyDescent="0.2">
      <c r="BV377" s="3"/>
      <c r="BW377" s="3"/>
    </row>
    <row r="378" spans="1:98" s="610" customFormat="1" hidden="1" x14ac:dyDescent="0.2">
      <c r="A378" s="610">
        <f>SUM(D12:D15,D36,D64,D67:I77,D85:D86,D145,D159,D164:D198,D203:D206,D213:D216,D307:D312,D317:D321,B327:C327,D328:E330,C333:C342)</f>
        <v>1685</v>
      </c>
      <c r="B378" s="610">
        <f>SUM(CH9:CN342)</f>
        <v>0</v>
      </c>
      <c r="AQ378" s="2"/>
      <c r="AR378" s="2"/>
      <c r="AS378" s="2"/>
      <c r="AT378" s="2"/>
      <c r="AU378" s="2"/>
      <c r="AV378" s="2"/>
      <c r="AW378" s="2"/>
      <c r="BV378" s="611"/>
      <c r="BW378" s="611"/>
      <c r="BX378" s="611"/>
      <c r="BY378" s="611"/>
      <c r="BZ378" s="611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</row>
    <row r="379" spans="1:98" ht="12" customHeight="1" x14ac:dyDescent="0.2">
      <c r="AQ379" s="610"/>
      <c r="AR379" s="610"/>
      <c r="AS379" s="610"/>
      <c r="AT379" s="610"/>
      <c r="AU379" s="610"/>
      <c r="AV379" s="610"/>
      <c r="AW379" s="610"/>
      <c r="BV379" s="3"/>
      <c r="BW379" s="3"/>
    </row>
    <row r="381" spans="1:98" x14ac:dyDescent="0.2">
      <c r="BV381" s="3"/>
      <c r="BW381" s="3"/>
    </row>
    <row r="382" spans="1:98" x14ac:dyDescent="0.2">
      <c r="BV382" s="3"/>
      <c r="BW382" s="3"/>
    </row>
    <row r="383" spans="1:98" x14ac:dyDescent="0.2">
      <c r="BV383" s="3"/>
      <c r="BW383" s="3"/>
    </row>
    <row r="384" spans="1:98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  <row r="395" spans="74:75" x14ac:dyDescent="0.2">
      <c r="BV395" s="3"/>
      <c r="BW395" s="3"/>
    </row>
    <row r="396" spans="74:75" x14ac:dyDescent="0.2">
      <c r="BV396" s="3"/>
      <c r="BW396" s="3"/>
    </row>
    <row r="397" spans="74:75" x14ac:dyDescent="0.2">
      <c r="BV397" s="3"/>
      <c r="BW397" s="3"/>
    </row>
    <row r="398" spans="74:75" x14ac:dyDescent="0.2">
      <c r="BV398" s="3"/>
      <c r="BW398" s="3"/>
    </row>
    <row r="399" spans="74:75" x14ac:dyDescent="0.2">
      <c r="BV399" s="3"/>
      <c r="BW399" s="3"/>
    </row>
    <row r="400" spans="74:75" x14ac:dyDescent="0.2">
      <c r="BV400" s="3"/>
      <c r="BW400" s="3"/>
    </row>
    <row r="401" spans="74:75" x14ac:dyDescent="0.2">
      <c r="BV401" s="3"/>
      <c r="BW401" s="3"/>
    </row>
    <row r="402" spans="74:75" x14ac:dyDescent="0.2">
      <c r="BV402" s="3"/>
      <c r="BW402" s="3"/>
    </row>
    <row r="403" spans="74:75" x14ac:dyDescent="0.2">
      <c r="BV403" s="3"/>
      <c r="BW403" s="3"/>
    </row>
    <row r="404" spans="74:75" x14ac:dyDescent="0.2">
      <c r="BV404" s="3"/>
      <c r="BW404" s="3"/>
    </row>
    <row r="405" spans="74:75" x14ac:dyDescent="0.2">
      <c r="BV405" s="3"/>
      <c r="BW405" s="3"/>
    </row>
    <row r="406" spans="74:75" x14ac:dyDescent="0.2">
      <c r="BV406" s="3"/>
      <c r="BW406" s="3"/>
    </row>
    <row r="407" spans="74:75" x14ac:dyDescent="0.2">
      <c r="BV407" s="3"/>
      <c r="BW407" s="3"/>
    </row>
    <row r="408" spans="74:75" x14ac:dyDescent="0.2">
      <c r="BV408" s="3"/>
      <c r="BW408" s="3"/>
    </row>
    <row r="409" spans="74:75" x14ac:dyDescent="0.2">
      <c r="BV409" s="3"/>
      <c r="BW409" s="3"/>
    </row>
    <row r="410" spans="74:75" x14ac:dyDescent="0.2">
      <c r="BV410" s="3"/>
      <c r="BW410" s="3"/>
    </row>
    <row r="411" spans="74:75" x14ac:dyDescent="0.2">
      <c r="BV411" s="3"/>
      <c r="BW411" s="3"/>
    </row>
    <row r="412" spans="74:75" x14ac:dyDescent="0.2">
      <c r="BV412" s="3"/>
      <c r="BW412" s="3"/>
    </row>
    <row r="413" spans="74:75" x14ac:dyDescent="0.2">
      <c r="BV413" s="3"/>
      <c r="BW413" s="3"/>
    </row>
    <row r="414" spans="74:75" x14ac:dyDescent="0.2">
      <c r="BV414" s="3"/>
      <c r="BW414" s="3"/>
    </row>
    <row r="415" spans="74:75" x14ac:dyDescent="0.2">
      <c r="BV415" s="3"/>
      <c r="BW415" s="3"/>
    </row>
    <row r="416" spans="74:75" x14ac:dyDescent="0.2">
      <c r="BV416" s="3"/>
      <c r="BW416" s="3"/>
    </row>
    <row r="417" spans="74:75" x14ac:dyDescent="0.2">
      <c r="BV417" s="3"/>
      <c r="BW417" s="3"/>
    </row>
    <row r="418" spans="74:75" x14ac:dyDescent="0.2">
      <c r="BV418" s="3"/>
      <c r="BW418" s="3"/>
    </row>
    <row r="419" spans="74:75" x14ac:dyDescent="0.2">
      <c r="BV419" s="3"/>
      <c r="BW419" s="3"/>
    </row>
    <row r="420" spans="74:75" x14ac:dyDescent="0.2">
      <c r="BV420" s="3"/>
      <c r="BW420" s="3"/>
    </row>
    <row r="421" spans="74:75" x14ac:dyDescent="0.2">
      <c r="BV421" s="3"/>
      <c r="BW421" s="3"/>
    </row>
    <row r="422" spans="74:75" x14ac:dyDescent="0.2">
      <c r="BV422" s="3"/>
      <c r="BW422" s="3"/>
    </row>
    <row r="423" spans="74:75" x14ac:dyDescent="0.2">
      <c r="BV423" s="3"/>
      <c r="BW423" s="3"/>
    </row>
    <row r="424" spans="74:75" x14ac:dyDescent="0.2">
      <c r="BV424" s="3"/>
      <c r="BW424" s="3"/>
    </row>
    <row r="425" spans="74:75" x14ac:dyDescent="0.2">
      <c r="BV425" s="3"/>
      <c r="BW425" s="3"/>
    </row>
    <row r="426" spans="74:75" x14ac:dyDescent="0.2">
      <c r="BV426" s="3"/>
      <c r="BW426" s="3"/>
    </row>
    <row r="427" spans="74:75" x14ac:dyDescent="0.2">
      <c r="BV427" s="3"/>
      <c r="BW427" s="3"/>
    </row>
  </sheetData>
  <mergeCells count="554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G10:H10"/>
    <mergeCell ref="I10:J10"/>
    <mergeCell ref="K10:L10"/>
    <mergeCell ref="M10:N10"/>
    <mergeCell ref="O10:P10"/>
    <mergeCell ref="Q10:R10"/>
    <mergeCell ref="AE10:AF10"/>
    <mergeCell ref="AG10:AH10"/>
    <mergeCell ref="AI10:AJ10"/>
    <mergeCell ref="AK10:AL10"/>
    <mergeCell ref="AM10:AN10"/>
    <mergeCell ref="AO10:AP10"/>
    <mergeCell ref="S10:T10"/>
    <mergeCell ref="U10:V10"/>
    <mergeCell ref="W10:X10"/>
    <mergeCell ref="Y10:Z10"/>
    <mergeCell ref="AA10:AB10"/>
    <mergeCell ref="AC10:AD10"/>
    <mergeCell ref="G17:H17"/>
    <mergeCell ref="I17:J17"/>
    <mergeCell ref="K17:L17"/>
    <mergeCell ref="M17:N17"/>
    <mergeCell ref="O17:P17"/>
    <mergeCell ref="Q17:R17"/>
    <mergeCell ref="A12:C12"/>
    <mergeCell ref="A13:C13"/>
    <mergeCell ref="A14:C14"/>
    <mergeCell ref="A15:C15"/>
    <mergeCell ref="A17:C18"/>
    <mergeCell ref="D17:F17"/>
    <mergeCell ref="AW17:AW18"/>
    <mergeCell ref="AX17:AX18"/>
    <mergeCell ref="A19:C19"/>
    <mergeCell ref="A20:C20"/>
    <mergeCell ref="A21:C21"/>
    <mergeCell ref="A22:C22"/>
    <mergeCell ref="AQ17:AQ18"/>
    <mergeCell ref="AR17:AR18"/>
    <mergeCell ref="AS17:AS18"/>
    <mergeCell ref="AT17:AT18"/>
    <mergeCell ref="AU17:AU18"/>
    <mergeCell ref="AV17:AV18"/>
    <mergeCell ref="AE17:AF17"/>
    <mergeCell ref="AG17:AH17"/>
    <mergeCell ref="AI17:AJ17"/>
    <mergeCell ref="AK17:AL17"/>
    <mergeCell ref="AM17:AN17"/>
    <mergeCell ref="AO17:AP17"/>
    <mergeCell ref="S17:T17"/>
    <mergeCell ref="U17:V17"/>
    <mergeCell ref="W17:X17"/>
    <mergeCell ref="Y17:Z17"/>
    <mergeCell ref="AA17:AB17"/>
    <mergeCell ref="AC17:AD17"/>
    <mergeCell ref="A29:C29"/>
    <mergeCell ref="A30:C30"/>
    <mergeCell ref="A31:C31"/>
    <mergeCell ref="A32:C32"/>
    <mergeCell ref="A33:C33"/>
    <mergeCell ref="A34:C34"/>
    <mergeCell ref="A23:C23"/>
    <mergeCell ref="A24:C24"/>
    <mergeCell ref="A25:C25"/>
    <mergeCell ref="A26:C26"/>
    <mergeCell ref="A27:C27"/>
    <mergeCell ref="A28:C28"/>
    <mergeCell ref="AR38:AR40"/>
    <mergeCell ref="AS38:AS40"/>
    <mergeCell ref="AT38:AT40"/>
    <mergeCell ref="AU38:AU40"/>
    <mergeCell ref="AV38:AV40"/>
    <mergeCell ref="AW38:AW40"/>
    <mergeCell ref="A35:C35"/>
    <mergeCell ref="A36:C36"/>
    <mergeCell ref="A38:C40"/>
    <mergeCell ref="D38:F39"/>
    <mergeCell ref="G38:AP38"/>
    <mergeCell ref="AQ38:AQ40"/>
    <mergeCell ref="G39:H39"/>
    <mergeCell ref="I39:J39"/>
    <mergeCell ref="K39:L39"/>
    <mergeCell ref="M39:N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O39:P39"/>
    <mergeCell ref="Q39:R39"/>
    <mergeCell ref="S39:T39"/>
    <mergeCell ref="U39:V39"/>
    <mergeCell ref="W39:X39"/>
    <mergeCell ref="Y39:Z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A83:C84"/>
    <mergeCell ref="D83:F83"/>
    <mergeCell ref="A85:A86"/>
    <mergeCell ref="B85:C85"/>
    <mergeCell ref="B86:C86"/>
    <mergeCell ref="A88:C90"/>
    <mergeCell ref="D88:F89"/>
    <mergeCell ref="A76:C76"/>
    <mergeCell ref="A77:C77"/>
    <mergeCell ref="A78:C78"/>
    <mergeCell ref="A79:C79"/>
    <mergeCell ref="A80:C80"/>
    <mergeCell ref="A81:C81"/>
    <mergeCell ref="AI89:AJ89"/>
    <mergeCell ref="AK89:AL89"/>
    <mergeCell ref="AM89:AN89"/>
    <mergeCell ref="AT88:AT90"/>
    <mergeCell ref="AU88:AU90"/>
    <mergeCell ref="AV88:AV90"/>
    <mergeCell ref="G89:H89"/>
    <mergeCell ref="I89:J89"/>
    <mergeCell ref="K89:L89"/>
    <mergeCell ref="M89:N89"/>
    <mergeCell ref="O89:P89"/>
    <mergeCell ref="Q89:R89"/>
    <mergeCell ref="S89:T89"/>
    <mergeCell ref="G88:AN88"/>
    <mergeCell ref="AO88:AO90"/>
    <mergeCell ref="AP88:AP90"/>
    <mergeCell ref="AQ88:AQ90"/>
    <mergeCell ref="AR88:AR90"/>
    <mergeCell ref="AS88:AS90"/>
    <mergeCell ref="U89:V89"/>
    <mergeCell ref="W89:X89"/>
    <mergeCell ref="Y89:Z89"/>
    <mergeCell ref="AA89:AB89"/>
    <mergeCell ref="A91:C91"/>
    <mergeCell ref="A92:C92"/>
    <mergeCell ref="A93:C93"/>
    <mergeCell ref="A94:C94"/>
    <mergeCell ref="A95:C95"/>
    <mergeCell ref="A96:C96"/>
    <mergeCell ref="AC89:AD89"/>
    <mergeCell ref="AE89:AF89"/>
    <mergeCell ref="AG89:AH89"/>
    <mergeCell ref="A103:C103"/>
    <mergeCell ref="A104:C104"/>
    <mergeCell ref="A105:C105"/>
    <mergeCell ref="A106:C106"/>
    <mergeCell ref="A107:C107"/>
    <mergeCell ref="A108:C108"/>
    <mergeCell ref="A97:C97"/>
    <mergeCell ref="A98:C98"/>
    <mergeCell ref="A99:C99"/>
    <mergeCell ref="A100:C100"/>
    <mergeCell ref="A101:C101"/>
    <mergeCell ref="A102:C102"/>
    <mergeCell ref="A115:C115"/>
    <mergeCell ref="A116:C116"/>
    <mergeCell ref="A117:C117"/>
    <mergeCell ref="A118:C118"/>
    <mergeCell ref="A119:C119"/>
    <mergeCell ref="A120:C120"/>
    <mergeCell ref="A109:C109"/>
    <mergeCell ref="A110:C110"/>
    <mergeCell ref="A111:C111"/>
    <mergeCell ref="A112:C112"/>
    <mergeCell ref="A113:C113"/>
    <mergeCell ref="A114:C114"/>
    <mergeCell ref="A127:C127"/>
    <mergeCell ref="A128:C128"/>
    <mergeCell ref="A129:C129"/>
    <mergeCell ref="A130:C130"/>
    <mergeCell ref="A131:C131"/>
    <mergeCell ref="A132:C132"/>
    <mergeCell ref="A121:C121"/>
    <mergeCell ref="A122:C122"/>
    <mergeCell ref="A123:C123"/>
    <mergeCell ref="A124:C124"/>
    <mergeCell ref="A125:C125"/>
    <mergeCell ref="A126:C126"/>
    <mergeCell ref="A139:C139"/>
    <mergeCell ref="A140:C140"/>
    <mergeCell ref="A141:C141"/>
    <mergeCell ref="A142:C142"/>
    <mergeCell ref="A143:C143"/>
    <mergeCell ref="A144:C144"/>
    <mergeCell ref="A133:C133"/>
    <mergeCell ref="A134:C134"/>
    <mergeCell ref="A135:C135"/>
    <mergeCell ref="A136:C136"/>
    <mergeCell ref="A137:C137"/>
    <mergeCell ref="A138:C138"/>
    <mergeCell ref="AS147:AS149"/>
    <mergeCell ref="AT147:AT149"/>
    <mergeCell ref="AU147:AU149"/>
    <mergeCell ref="AV147:AV149"/>
    <mergeCell ref="AW147:AW149"/>
    <mergeCell ref="AX147:AX149"/>
    <mergeCell ref="A145:C145"/>
    <mergeCell ref="A147:C149"/>
    <mergeCell ref="D147:F148"/>
    <mergeCell ref="G147:AP147"/>
    <mergeCell ref="AQ147:AQ149"/>
    <mergeCell ref="AR147:AR149"/>
    <mergeCell ref="G148:H148"/>
    <mergeCell ref="I148:J148"/>
    <mergeCell ref="K148:L148"/>
    <mergeCell ref="M148:N148"/>
    <mergeCell ref="A154:C154"/>
    <mergeCell ref="A155:C155"/>
    <mergeCell ref="A156:C156"/>
    <mergeCell ref="A157:C157"/>
    <mergeCell ref="A158:C158"/>
    <mergeCell ref="A159:C159"/>
    <mergeCell ref="AM148:AN148"/>
    <mergeCell ref="AO148:AP148"/>
    <mergeCell ref="A150:C150"/>
    <mergeCell ref="A151:C151"/>
    <mergeCell ref="A152:C152"/>
    <mergeCell ref="A153:C153"/>
    <mergeCell ref="AA148:AB148"/>
    <mergeCell ref="AC148:AD148"/>
    <mergeCell ref="AE148:AF148"/>
    <mergeCell ref="AG148:AH148"/>
    <mergeCell ref="AI148:AJ148"/>
    <mergeCell ref="AK148:AL148"/>
    <mergeCell ref="O148:P148"/>
    <mergeCell ref="Q148:R148"/>
    <mergeCell ref="S148:T148"/>
    <mergeCell ref="U148:V148"/>
    <mergeCell ref="W148:X148"/>
    <mergeCell ref="Y148:Z148"/>
    <mergeCell ref="AT161:AT163"/>
    <mergeCell ref="AU161:AU163"/>
    <mergeCell ref="AV161:AV163"/>
    <mergeCell ref="G162:H162"/>
    <mergeCell ref="I162:J162"/>
    <mergeCell ref="K162:L162"/>
    <mergeCell ref="M162:N162"/>
    <mergeCell ref="O162:P162"/>
    <mergeCell ref="Q162:R162"/>
    <mergeCell ref="S162:T162"/>
    <mergeCell ref="G161:AP161"/>
    <mergeCell ref="AQ161:AQ163"/>
    <mergeCell ref="AR161:AR163"/>
    <mergeCell ref="AS161:AS163"/>
    <mergeCell ref="U162:V162"/>
    <mergeCell ref="W162:X162"/>
    <mergeCell ref="Y162:Z162"/>
    <mergeCell ref="AA162:AB162"/>
    <mergeCell ref="AO162:AP162"/>
    <mergeCell ref="AK162:AL162"/>
    <mergeCell ref="AM162:AN162"/>
    <mergeCell ref="A164:A173"/>
    <mergeCell ref="B164:C164"/>
    <mergeCell ref="B165:C165"/>
    <mergeCell ref="B166:C166"/>
    <mergeCell ref="B167:B173"/>
    <mergeCell ref="AC162:AD162"/>
    <mergeCell ref="AE162:AF162"/>
    <mergeCell ref="AG162:AH162"/>
    <mergeCell ref="AI162:AJ162"/>
    <mergeCell ref="A161:C163"/>
    <mergeCell ref="D161:F162"/>
    <mergeCell ref="A189:A193"/>
    <mergeCell ref="B189:C189"/>
    <mergeCell ref="B190:B191"/>
    <mergeCell ref="B192:B193"/>
    <mergeCell ref="A194:A196"/>
    <mergeCell ref="B194:B196"/>
    <mergeCell ref="A174:A177"/>
    <mergeCell ref="B174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P200"/>
    <mergeCell ref="AQ200:AQ202"/>
    <mergeCell ref="S201:T201"/>
    <mergeCell ref="U201:V201"/>
    <mergeCell ref="W201:X201"/>
    <mergeCell ref="Y201:Z201"/>
    <mergeCell ref="AR200:AR202"/>
    <mergeCell ref="AS200:AS202"/>
    <mergeCell ref="AT200:AT202"/>
    <mergeCell ref="AU200:AU202"/>
    <mergeCell ref="G201:H201"/>
    <mergeCell ref="I201:J201"/>
    <mergeCell ref="K201:L201"/>
    <mergeCell ref="M201:N201"/>
    <mergeCell ref="O201:P201"/>
    <mergeCell ref="Q201:R201"/>
    <mergeCell ref="AM201:AN201"/>
    <mergeCell ref="AO201:AP201"/>
    <mergeCell ref="AK201:AL201"/>
    <mergeCell ref="A203:C203"/>
    <mergeCell ref="A204:C204"/>
    <mergeCell ref="A205:C205"/>
    <mergeCell ref="A206:C206"/>
    <mergeCell ref="AA201:AB201"/>
    <mergeCell ref="AC201:AD201"/>
    <mergeCell ref="AE201:AF201"/>
    <mergeCell ref="AG201:AH201"/>
    <mergeCell ref="AI201:AJ201"/>
    <mergeCell ref="Y211:Z211"/>
    <mergeCell ref="AA211:AB211"/>
    <mergeCell ref="A207:C207"/>
    <mergeCell ref="A208:C208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AU218:AU220"/>
    <mergeCell ref="AV218:AV220"/>
    <mergeCell ref="AW218:AW220"/>
    <mergeCell ref="AR219:AR220"/>
    <mergeCell ref="AO211:AP211"/>
    <mergeCell ref="A213:C213"/>
    <mergeCell ref="A214:C214"/>
    <mergeCell ref="A215:C215"/>
    <mergeCell ref="A216:C216"/>
    <mergeCell ref="A218:C220"/>
    <mergeCell ref="D218:F219"/>
    <mergeCell ref="G218:AN218"/>
    <mergeCell ref="AO218:AO220"/>
    <mergeCell ref="AP218:AP220"/>
    <mergeCell ref="AC211:AD211"/>
    <mergeCell ref="AE211:AF211"/>
    <mergeCell ref="AG211:AH211"/>
    <mergeCell ref="AI211:AJ211"/>
    <mergeCell ref="AK211:AL211"/>
    <mergeCell ref="AM211:AN211"/>
    <mergeCell ref="Q211:R211"/>
    <mergeCell ref="S211:T211"/>
    <mergeCell ref="U211:V211"/>
    <mergeCell ref="W211:X211"/>
    <mergeCell ref="G219:H219"/>
    <mergeCell ref="I219:J219"/>
    <mergeCell ref="K219:L219"/>
    <mergeCell ref="M219:N219"/>
    <mergeCell ref="O219:P219"/>
    <mergeCell ref="Q219:R219"/>
    <mergeCell ref="AQ218:AR218"/>
    <mergeCell ref="AS218:AS220"/>
    <mergeCell ref="AT218:AT220"/>
    <mergeCell ref="AE219:AF219"/>
    <mergeCell ref="AG219:AH219"/>
    <mergeCell ref="AI219:AJ219"/>
    <mergeCell ref="AK219:AL219"/>
    <mergeCell ref="AM219:AN219"/>
    <mergeCell ref="AQ219:AQ220"/>
    <mergeCell ref="S219:T219"/>
    <mergeCell ref="U219:V219"/>
    <mergeCell ref="W219:X219"/>
    <mergeCell ref="Y219:Z219"/>
    <mergeCell ref="AA219:AB219"/>
    <mergeCell ref="AC219:AD219"/>
    <mergeCell ref="A221:A222"/>
    <mergeCell ref="B221:C221"/>
    <mergeCell ref="B222:C222"/>
    <mergeCell ref="A223:A228"/>
    <mergeCell ref="B223:C223"/>
    <mergeCell ref="B224:C224"/>
    <mergeCell ref="B225:C225"/>
    <mergeCell ref="B226:C226"/>
    <mergeCell ref="B227:C227"/>
    <mergeCell ref="B228:C228"/>
    <mergeCell ref="A235:A240"/>
    <mergeCell ref="B235:C235"/>
    <mergeCell ref="B236:C236"/>
    <mergeCell ref="B237:C237"/>
    <mergeCell ref="B238:C238"/>
    <mergeCell ref="B239:C239"/>
    <mergeCell ref="B240:C240"/>
    <mergeCell ref="A229:A234"/>
    <mergeCell ref="B229:C229"/>
    <mergeCell ref="B230:C230"/>
    <mergeCell ref="B231:C231"/>
    <mergeCell ref="B232:C232"/>
    <mergeCell ref="B233:C233"/>
    <mergeCell ref="B234:C234"/>
    <mergeCell ref="A247:A252"/>
    <mergeCell ref="B247:C247"/>
    <mergeCell ref="B248:C248"/>
    <mergeCell ref="B249:C249"/>
    <mergeCell ref="B250:C250"/>
    <mergeCell ref="B251:C251"/>
    <mergeCell ref="B252:C252"/>
    <mergeCell ref="A241:A246"/>
    <mergeCell ref="B241:C241"/>
    <mergeCell ref="B242:C242"/>
    <mergeCell ref="B243:C243"/>
    <mergeCell ref="B244:C244"/>
    <mergeCell ref="B245:C245"/>
    <mergeCell ref="B246:C246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307:A312"/>
    <mergeCell ref="B307:C307"/>
    <mergeCell ref="B308:C308"/>
    <mergeCell ref="B309:C309"/>
    <mergeCell ref="B310:C310"/>
    <mergeCell ref="B311:C311"/>
    <mergeCell ref="B312:C312"/>
    <mergeCell ref="A301:A306"/>
    <mergeCell ref="B301:C301"/>
    <mergeCell ref="B302:C302"/>
    <mergeCell ref="B303:C303"/>
    <mergeCell ref="B304:C304"/>
    <mergeCell ref="B305:C305"/>
    <mergeCell ref="B306:C306"/>
    <mergeCell ref="A314:C316"/>
    <mergeCell ref="D314:F315"/>
    <mergeCell ref="G314:AP314"/>
    <mergeCell ref="AQ314:AQ316"/>
    <mergeCell ref="AR314:AR316"/>
    <mergeCell ref="G315:H315"/>
    <mergeCell ref="I315:J315"/>
    <mergeCell ref="K315:L315"/>
    <mergeCell ref="M315:N315"/>
    <mergeCell ref="O315:P315"/>
    <mergeCell ref="A323:A326"/>
    <mergeCell ref="B323:B326"/>
    <mergeCell ref="C323:C326"/>
    <mergeCell ref="D323:D326"/>
    <mergeCell ref="E323:E326"/>
    <mergeCell ref="A332:B332"/>
    <mergeCell ref="AO315:AP315"/>
    <mergeCell ref="A317:C317"/>
    <mergeCell ref="A318:C318"/>
    <mergeCell ref="A319:C319"/>
    <mergeCell ref="A320:C320"/>
    <mergeCell ref="A321:C321"/>
    <mergeCell ref="AC315:AD315"/>
    <mergeCell ref="AE315:AF315"/>
    <mergeCell ref="AG315:AH315"/>
    <mergeCell ref="AI315:AJ315"/>
    <mergeCell ref="AK315:AL315"/>
    <mergeCell ref="AM315:AN315"/>
    <mergeCell ref="Q315:R315"/>
    <mergeCell ref="S315:T315"/>
    <mergeCell ref="U315:V315"/>
    <mergeCell ref="W315:X315"/>
    <mergeCell ref="Y315:Z315"/>
    <mergeCell ref="AA315:AB315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38:B338"/>
  </mergeCells>
  <dataValidations count="2">
    <dataValidation type="whole" operator="greaterThanOrEqual" allowBlank="1" showInputMessage="1" showErrorMessage="1" errorTitle="Error" error="Favor Ingrese sólo Números." sqref="G12:AW15 G19:AX35 C333:E342 G317:AR321 E85:F86 G91:AV144 G150:AX158 G164:AV177 G179:AV198 G203:AU208 G213:AP216 G221:AW306 D67:I81 B327:C327 D328:E330 G41:AW64" xr:uid="{DE11A824-A544-43ED-9477-A6BF1C19BF2E}">
      <formula1>0</formula1>
    </dataValidation>
    <dataValidation operator="greaterThanOrEqual" allowBlank="1" showInputMessage="1" showErrorMessage="1" error="Valor no Permitido" sqref="CA7:CE59" xr:uid="{D8B14F30-A296-4D94-9A71-26135B8E7F8C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T427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72" width="11.42578125" style="2"/>
    <col min="73" max="73" width="10.140625" style="2" customWidth="1"/>
    <col min="74" max="75" width="11.42578125" style="2"/>
    <col min="76" max="77" width="11.42578125" style="4"/>
    <col min="78" max="78" width="11.42578125" style="4" customWidth="1"/>
    <col min="79" max="98" width="11.42578125" style="5" hidden="1" customWidth="1"/>
    <col min="99" max="100" width="11.42578125" style="2" customWidth="1"/>
    <col min="101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",[2]NOMBRE!B2," - ","( ",[2]NOMBRE!C2,[2]NOMBRE!D2,[2]NOMBRE!E2,[2]NOMBRE!F2,[2]NOMBRE!G2,"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",[2]NOMBRE!B6," - ","( ",[2]NOMBRE!C6,[2]NOMBRE!D6," )")</f>
        <v>MES: ENERO - ( 01 )</v>
      </c>
      <c r="BU4" s="3"/>
      <c r="BV4" s="3"/>
      <c r="BW4" s="3"/>
    </row>
    <row r="5" spans="1:98" ht="16.350000000000001" customHeight="1" x14ac:dyDescent="0.2">
      <c r="A5" s="1" t="str">
        <f>CONCATENATE("AÑO: ",[2]NOMBRE!B7)</f>
        <v>AÑO: 2021</v>
      </c>
      <c r="BU5" s="3"/>
      <c r="BV5" s="3"/>
      <c r="BW5" s="3"/>
    </row>
    <row r="6" spans="1:98" s="1005" customFormat="1" ht="15" customHeight="1" x14ac:dyDescent="0.25">
      <c r="A6" s="3134" t="s">
        <v>1</v>
      </c>
      <c r="B6" s="3134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4"/>
      <c r="O6" s="3134"/>
      <c r="P6" s="3134"/>
      <c r="Q6" s="1002"/>
      <c r="R6" s="1002"/>
      <c r="S6" s="1002"/>
      <c r="T6" s="1002"/>
      <c r="U6" s="1002"/>
      <c r="V6" s="1002"/>
      <c r="W6" s="1002"/>
      <c r="X6" s="1002"/>
      <c r="Y6" s="1002"/>
      <c r="Z6" s="1002"/>
      <c r="AA6" s="1002"/>
      <c r="AB6" s="1002"/>
      <c r="AC6" s="1002"/>
      <c r="AD6" s="1002"/>
      <c r="AE6" s="1002"/>
      <c r="AF6" s="1002"/>
      <c r="AG6" s="1002"/>
      <c r="AH6" s="1002"/>
      <c r="AI6" s="1002"/>
      <c r="AJ6" s="1002"/>
      <c r="AK6" s="1002"/>
      <c r="AL6" s="1002"/>
      <c r="AM6" s="1002"/>
      <c r="AN6" s="1002"/>
      <c r="AO6" s="1002"/>
      <c r="AP6" s="1002"/>
      <c r="AQ6" s="1002"/>
      <c r="AR6" s="1002"/>
      <c r="AS6" s="1002"/>
      <c r="AT6" s="1002"/>
      <c r="AU6" s="1002"/>
      <c r="AV6" s="1002"/>
      <c r="AW6" s="3135"/>
      <c r="AX6" s="3135"/>
      <c r="AY6" s="3135"/>
      <c r="AZ6" s="3135"/>
      <c r="BA6" s="3135"/>
      <c r="BB6" s="3135"/>
      <c r="BC6" s="3135"/>
      <c r="BD6" s="3135"/>
      <c r="BE6" s="3135"/>
      <c r="BF6" s="3135"/>
      <c r="BG6" s="3135"/>
      <c r="BH6" s="3135"/>
      <c r="BI6" s="3135"/>
      <c r="BJ6" s="3135"/>
      <c r="BK6" s="3135"/>
      <c r="BL6" s="3135"/>
      <c r="BM6" s="3136"/>
      <c r="BN6" s="3136"/>
      <c r="BO6" s="3136"/>
      <c r="BP6" s="3136"/>
      <c r="BQ6" s="3136"/>
      <c r="BR6" s="3136"/>
      <c r="BS6" s="3136"/>
      <c r="BT6" s="3136"/>
      <c r="BU6" s="3136"/>
      <c r="BV6" s="3136"/>
      <c r="BW6" s="3136"/>
      <c r="BX6" s="3136"/>
      <c r="BY6" s="3136"/>
      <c r="BZ6" s="3136"/>
      <c r="CA6" s="3136"/>
      <c r="CB6" s="3136"/>
      <c r="CC6" s="3136"/>
      <c r="CD6" s="3136"/>
      <c r="CE6" s="3136"/>
      <c r="CF6" s="3136"/>
      <c r="CG6" s="3136"/>
      <c r="CH6" s="3136"/>
      <c r="CI6" s="3136"/>
      <c r="CJ6" s="3136"/>
      <c r="CK6" s="3136"/>
      <c r="CL6" s="3136"/>
      <c r="CM6" s="3136"/>
      <c r="CN6" s="3136"/>
      <c r="CO6" s="3136"/>
      <c r="CP6" s="3136"/>
      <c r="CQ6" s="3136"/>
      <c r="CR6" s="3136"/>
      <c r="CS6" s="3136"/>
      <c r="CT6" s="3136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1005"/>
      <c r="H8" s="13"/>
      <c r="I8" s="13"/>
      <c r="J8" s="13"/>
      <c r="K8" s="13"/>
      <c r="L8" s="13"/>
      <c r="M8" s="13"/>
      <c r="N8" s="13"/>
      <c r="O8" s="13"/>
      <c r="P8" s="1005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3258" t="s">
        <v>3</v>
      </c>
      <c r="B9" s="3258"/>
      <c r="C9" s="3259"/>
      <c r="D9" s="3245" t="s">
        <v>4</v>
      </c>
      <c r="E9" s="3245"/>
      <c r="F9" s="3191"/>
      <c r="G9" s="3216" t="s">
        <v>5</v>
      </c>
      <c r="H9" s="3214"/>
      <c r="I9" s="3214"/>
      <c r="J9" s="3214"/>
      <c r="K9" s="3214"/>
      <c r="L9" s="3214"/>
      <c r="M9" s="3214"/>
      <c r="N9" s="3214"/>
      <c r="O9" s="3214"/>
      <c r="P9" s="3214"/>
      <c r="Q9" s="3214"/>
      <c r="R9" s="3214"/>
      <c r="S9" s="3214"/>
      <c r="T9" s="3214"/>
      <c r="U9" s="3214"/>
      <c r="V9" s="3214"/>
      <c r="W9" s="3214"/>
      <c r="X9" s="3214"/>
      <c r="Y9" s="3214"/>
      <c r="Z9" s="3214"/>
      <c r="AA9" s="3214"/>
      <c r="AB9" s="3214"/>
      <c r="AC9" s="3214"/>
      <c r="AD9" s="3214"/>
      <c r="AE9" s="3214"/>
      <c r="AF9" s="3214"/>
      <c r="AG9" s="3214"/>
      <c r="AH9" s="3214"/>
      <c r="AI9" s="3214"/>
      <c r="AJ9" s="3214"/>
      <c r="AK9" s="3214"/>
      <c r="AL9" s="3214"/>
      <c r="AM9" s="3214"/>
      <c r="AN9" s="3214"/>
      <c r="AO9" s="3214"/>
      <c r="AP9" s="3249"/>
      <c r="AQ9" s="3191" t="s">
        <v>6</v>
      </c>
      <c r="AR9" s="3200" t="s">
        <v>7</v>
      </c>
      <c r="AS9" s="3200" t="s">
        <v>8</v>
      </c>
      <c r="AT9" s="3200" t="s">
        <v>9</v>
      </c>
      <c r="AU9" s="3200" t="s">
        <v>10</v>
      </c>
      <c r="AV9" s="3200" t="s">
        <v>11</v>
      </c>
      <c r="AW9" s="3275" t="s">
        <v>12</v>
      </c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X9" s="2"/>
      <c r="BY9" s="2"/>
      <c r="BZ9" s="2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934"/>
      <c r="B10" s="2934"/>
      <c r="C10" s="2935"/>
      <c r="D10" s="3247"/>
      <c r="E10" s="3247"/>
      <c r="F10" s="3248"/>
      <c r="G10" s="3212" t="s">
        <v>13</v>
      </c>
      <c r="H10" s="3213"/>
      <c r="I10" s="3216" t="s">
        <v>14</v>
      </c>
      <c r="J10" s="3215"/>
      <c r="K10" s="3214" t="s">
        <v>15</v>
      </c>
      <c r="L10" s="3215"/>
      <c r="M10" s="3216" t="s">
        <v>16</v>
      </c>
      <c r="N10" s="3215"/>
      <c r="O10" s="3216" t="s">
        <v>17</v>
      </c>
      <c r="P10" s="3215"/>
      <c r="Q10" s="3216" t="s">
        <v>18</v>
      </c>
      <c r="R10" s="3215"/>
      <c r="S10" s="3216" t="s">
        <v>19</v>
      </c>
      <c r="T10" s="3215"/>
      <c r="U10" s="3216" t="s">
        <v>20</v>
      </c>
      <c r="V10" s="3215"/>
      <c r="W10" s="3216" t="s">
        <v>21</v>
      </c>
      <c r="X10" s="3215"/>
      <c r="Y10" s="3216" t="s">
        <v>22</v>
      </c>
      <c r="Z10" s="3224"/>
      <c r="AA10" s="3216" t="s">
        <v>23</v>
      </c>
      <c r="AB10" s="3224"/>
      <c r="AC10" s="3216" t="s">
        <v>24</v>
      </c>
      <c r="AD10" s="3224"/>
      <c r="AE10" s="3216" t="s">
        <v>25</v>
      </c>
      <c r="AF10" s="3224"/>
      <c r="AG10" s="3216" t="s">
        <v>26</v>
      </c>
      <c r="AH10" s="3224"/>
      <c r="AI10" s="3216" t="s">
        <v>27</v>
      </c>
      <c r="AJ10" s="3224"/>
      <c r="AK10" s="3216" t="s">
        <v>28</v>
      </c>
      <c r="AL10" s="3224"/>
      <c r="AM10" s="3216" t="s">
        <v>29</v>
      </c>
      <c r="AN10" s="3224"/>
      <c r="AO10" s="3216" t="s">
        <v>30</v>
      </c>
      <c r="AP10" s="3280"/>
      <c r="AQ10" s="2961"/>
      <c r="AR10" s="2912"/>
      <c r="AS10" s="2912"/>
      <c r="AT10" s="2912"/>
      <c r="AU10" s="2912"/>
      <c r="AV10" s="2912"/>
      <c r="AW10" s="3064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X10" s="2"/>
      <c r="BY10" s="2"/>
      <c r="BZ10" s="2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3170"/>
      <c r="B11" s="3170"/>
      <c r="C11" s="3171"/>
      <c r="D11" s="1202" t="s">
        <v>31</v>
      </c>
      <c r="E11" s="1083" t="s">
        <v>32</v>
      </c>
      <c r="F11" s="1203" t="s">
        <v>33</v>
      </c>
      <c r="G11" s="1204" t="s">
        <v>32</v>
      </c>
      <c r="H11" s="1203" t="s">
        <v>33</v>
      </c>
      <c r="I11" s="1204" t="s">
        <v>32</v>
      </c>
      <c r="J11" s="1203" t="s">
        <v>33</v>
      </c>
      <c r="K11" s="1204" t="s">
        <v>32</v>
      </c>
      <c r="L11" s="1203" t="s">
        <v>33</v>
      </c>
      <c r="M11" s="1204" t="s">
        <v>32</v>
      </c>
      <c r="N11" s="1203" t="s">
        <v>33</v>
      </c>
      <c r="O11" s="1204" t="s">
        <v>32</v>
      </c>
      <c r="P11" s="1203" t="s">
        <v>33</v>
      </c>
      <c r="Q11" s="1204" t="s">
        <v>32</v>
      </c>
      <c r="R11" s="1203" t="s">
        <v>33</v>
      </c>
      <c r="S11" s="1204" t="s">
        <v>32</v>
      </c>
      <c r="T11" s="1203" t="s">
        <v>33</v>
      </c>
      <c r="U11" s="1204" t="s">
        <v>32</v>
      </c>
      <c r="V11" s="1203" t="s">
        <v>33</v>
      </c>
      <c r="W11" s="1204" t="s">
        <v>32</v>
      </c>
      <c r="X11" s="1203" t="s">
        <v>33</v>
      </c>
      <c r="Y11" s="1204" t="s">
        <v>32</v>
      </c>
      <c r="Z11" s="1203" t="s">
        <v>33</v>
      </c>
      <c r="AA11" s="1204" t="s">
        <v>32</v>
      </c>
      <c r="AB11" s="1203" t="s">
        <v>33</v>
      </c>
      <c r="AC11" s="1204" t="s">
        <v>32</v>
      </c>
      <c r="AD11" s="1203" t="s">
        <v>33</v>
      </c>
      <c r="AE11" s="1204" t="s">
        <v>32</v>
      </c>
      <c r="AF11" s="1203" t="s">
        <v>33</v>
      </c>
      <c r="AG11" s="1204" t="s">
        <v>32</v>
      </c>
      <c r="AH11" s="1203" t="s">
        <v>33</v>
      </c>
      <c r="AI11" s="1204" t="s">
        <v>32</v>
      </c>
      <c r="AJ11" s="1203" t="s">
        <v>33</v>
      </c>
      <c r="AK11" s="1204" t="s">
        <v>32</v>
      </c>
      <c r="AL11" s="1203" t="s">
        <v>33</v>
      </c>
      <c r="AM11" s="1204" t="s">
        <v>32</v>
      </c>
      <c r="AN11" s="1203" t="s">
        <v>33</v>
      </c>
      <c r="AO11" s="1204" t="s">
        <v>32</v>
      </c>
      <c r="AP11" s="1205" t="s">
        <v>33</v>
      </c>
      <c r="AQ11" s="3248"/>
      <c r="AR11" s="3201"/>
      <c r="AS11" s="3201"/>
      <c r="AT11" s="3201"/>
      <c r="AU11" s="3201"/>
      <c r="AV11" s="3201"/>
      <c r="AW11" s="3177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X11" s="2"/>
      <c r="BY11" s="2"/>
      <c r="BZ11" s="2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3120" t="s">
        <v>34</v>
      </c>
      <c r="B12" s="3322"/>
      <c r="C12" s="3323"/>
      <c r="D12" s="827">
        <f>SUM(E12+F12)</f>
        <v>0</v>
      </c>
      <c r="E12" s="21">
        <f>SUM(G12+I12+K12+M12+O12+Q12+S12+U12+W12+Y12+AA12+AC12+AE12+AG12+AI12+AK12+AM12+AO12)</f>
        <v>0</v>
      </c>
      <c r="F12" s="22">
        <f t="shared" ref="E12:F15" si="0">SUM(H12+J12+L12+N12+P12+R12+T12+V12+X12+Z12+AB12+AD12+AF12+AH12+AJ12+AL12+AN12+AP12)</f>
        <v>0</v>
      </c>
      <c r="G12" s="23"/>
      <c r="H12" s="24"/>
      <c r="I12" s="1014"/>
      <c r="J12" s="24"/>
      <c r="K12" s="1014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3"/>
      <c r="AD12" s="26"/>
      <c r="AE12" s="23"/>
      <c r="AF12" s="26"/>
      <c r="AG12" s="23"/>
      <c r="AH12" s="26"/>
      <c r="AI12" s="23"/>
      <c r="AJ12" s="26"/>
      <c r="AK12" s="23"/>
      <c r="AL12" s="26"/>
      <c r="AM12" s="23"/>
      <c r="AN12" s="26"/>
      <c r="AO12" s="23"/>
      <c r="AP12" s="27"/>
      <c r="AQ12" s="24"/>
      <c r="AR12" s="24"/>
      <c r="AS12" s="28"/>
      <c r="AT12" s="28"/>
      <c r="AU12" s="28"/>
      <c r="AV12" s="28"/>
      <c r="AW12" s="28"/>
      <c r="AX12" s="671" t="str">
        <f>$CA12&amp;$CB12&amp;$CC12&amp;$CD12&amp;$CE12&amp;$CF12&amp;$CG12</f>
        <v/>
      </c>
      <c r="AY12" s="30"/>
      <c r="AZ12" s="30"/>
      <c r="BA12" s="30"/>
      <c r="BB12" s="30"/>
      <c r="BC12" s="30"/>
      <c r="BD12" s="30"/>
      <c r="BE12" s="30"/>
      <c r="BF12" s="30"/>
      <c r="BG12" s="9"/>
      <c r="BH12" s="9"/>
      <c r="BI12" s="9"/>
      <c r="BJ12" s="9"/>
      <c r="BX12" s="2"/>
      <c r="BY12" s="2"/>
      <c r="BZ12" s="2"/>
      <c r="CA12" s="31" t="str">
        <f>IF(CH12=1,"* Las consultas de 60 años NO DEBEN ser mayor que el total de Consultas entre 60-64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>IF(CJ12=1,"* Las consultas de 12 años NO DEBEN ser mayor que el total de Consultas entre 10-14 Años. ","")</f>
        <v/>
      </c>
      <c r="CD12" s="31" t="str">
        <f>IF(CK12=1,"* Las consultas de Pacientes en control PSCV NO DEBEN ser mayor que el total de Consultas. ","")</f>
        <v/>
      </c>
      <c r="CE12" s="31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1" t="str">
        <f>IF(AND(AU12="",D12&lt;&gt;0),"* No olvide digitar la población SENAME (Digite CEROS si no tiene). ",IF(D12&lt;AU12,"* La Población SENAME NO DEBE ser mayor al Total. ",""))</f>
        <v/>
      </c>
      <c r="CG12" s="31" t="str">
        <f>IF(AND(AV12="",D12&lt;&gt;0),"* No olvide digitar la población Migrante (Digite CEROS si no tiene). ",IF(D12&lt;AV12,"* La Población Migrante NO DEBE ser mayor al Total. ",""))</f>
        <v/>
      </c>
      <c r="CH12" s="32">
        <f>IF(AS12&gt;(AK12+AL12),1,0)</f>
        <v>0</v>
      </c>
      <c r="CI12" s="32">
        <f>IF(D12&lt;AT12,1,0)</f>
        <v>0</v>
      </c>
      <c r="CJ12" s="32">
        <f>IF((Y12+Z12)&lt;AQ12,1,0)</f>
        <v>0</v>
      </c>
      <c r="CK12" s="32">
        <f>IF(D12&lt;AW12,1,0)</f>
        <v>0</v>
      </c>
      <c r="CL12" s="32">
        <f>IF(AND(AR12="",D12&lt;&gt;0),1,IF(F12&lt;AR12,1,0))</f>
        <v>0</v>
      </c>
      <c r="CM12" s="32">
        <f>IF(AND(AU12="",D12&lt;&gt;0),1,IF(D12&lt;AU12,1,0))</f>
        <v>0</v>
      </c>
      <c r="CN12" s="32">
        <f>IF(AND(AV12="",D12&lt;&gt;0),1,IF(D12&lt;AV12,1,0))</f>
        <v>0</v>
      </c>
    </row>
    <row r="13" spans="1:98" ht="16.350000000000001" customHeight="1" x14ac:dyDescent="0.2">
      <c r="A13" s="3324" t="s">
        <v>35</v>
      </c>
      <c r="B13" s="3325"/>
      <c r="C13" s="3326"/>
      <c r="D13" s="828">
        <f>SUM(E13+F13)</f>
        <v>0</v>
      </c>
      <c r="E13" s="829">
        <f t="shared" si="0"/>
        <v>0</v>
      </c>
      <c r="F13" s="830">
        <f>SUM(H13+J13+L13+N13+P13+R13+T13+V13+X13+Z13+AB13+AD13+AF13+AH13+AJ13+AL13+AN13+AP13)</f>
        <v>0</v>
      </c>
      <c r="G13" s="831"/>
      <c r="H13" s="832"/>
      <c r="I13" s="831"/>
      <c r="J13" s="832"/>
      <c r="K13" s="831"/>
      <c r="L13" s="832"/>
      <c r="M13" s="831"/>
      <c r="N13" s="832"/>
      <c r="O13" s="831"/>
      <c r="P13" s="832"/>
      <c r="Q13" s="831"/>
      <c r="R13" s="808"/>
      <c r="S13" s="831"/>
      <c r="T13" s="808"/>
      <c r="U13" s="831"/>
      <c r="V13" s="808"/>
      <c r="W13" s="831"/>
      <c r="X13" s="808"/>
      <c r="Y13" s="831"/>
      <c r="Z13" s="808"/>
      <c r="AA13" s="831"/>
      <c r="AB13" s="808"/>
      <c r="AC13" s="831"/>
      <c r="AD13" s="808"/>
      <c r="AE13" s="831"/>
      <c r="AF13" s="808"/>
      <c r="AG13" s="831"/>
      <c r="AH13" s="808"/>
      <c r="AI13" s="831"/>
      <c r="AJ13" s="808"/>
      <c r="AK13" s="831"/>
      <c r="AL13" s="808"/>
      <c r="AM13" s="831"/>
      <c r="AN13" s="808"/>
      <c r="AO13" s="831"/>
      <c r="AP13" s="809"/>
      <c r="AQ13" s="832"/>
      <c r="AR13" s="832"/>
      <c r="AS13" s="811"/>
      <c r="AT13" s="811"/>
      <c r="AU13" s="811"/>
      <c r="AV13" s="811"/>
      <c r="AW13" s="811"/>
      <c r="AX13" s="671" t="str">
        <f t="shared" ref="AX13:AX15" si="2">$CA13&amp;$CB13&amp;$CC13&amp;$CD13&amp;$CE13&amp;$CF13&amp;$CG13</f>
        <v/>
      </c>
      <c r="AY13" s="30"/>
      <c r="AZ13" s="30"/>
      <c r="BA13" s="30"/>
      <c r="BB13" s="30"/>
      <c r="BC13" s="30"/>
      <c r="BD13" s="30"/>
      <c r="BE13" s="30"/>
      <c r="BF13" s="30"/>
      <c r="BG13" s="9"/>
      <c r="BH13" s="9"/>
      <c r="BI13" s="9"/>
      <c r="BJ13" s="9"/>
      <c r="BX13" s="2"/>
      <c r="BY13" s="2"/>
      <c r="BZ13" s="2"/>
      <c r="CA13" s="31" t="str">
        <f t="shared" ref="CA13:CA15" si="3">IF(CH13=1,"* Las consultas de 60 años NO DEBEN ser mayor que el total de Consultas entre 60-64 Años. ","")</f>
        <v/>
      </c>
      <c r="CB13" s="31" t="str">
        <f t="shared" si="1"/>
        <v/>
      </c>
      <c r="CC13" s="31" t="str">
        <f t="shared" ref="CC13:CC15" si="4">IF(CJ13=1,"* Las consultas de 12 años NO DEBEN ser mayor que el total de Consultas entre 10-14 Años. ","")</f>
        <v/>
      </c>
      <c r="CD13" s="31" t="str">
        <f t="shared" ref="CD13:CD15" si="5">IF(CK13=1,"* Las consultas de Pacientes en control PSCV NO DEBEN ser mayor que el total de Consultas. ","")</f>
        <v/>
      </c>
      <c r="CE13" s="31" t="str">
        <f t="shared" ref="CE13:CE15" si="6">IF(AND(AR13="",D13&lt;&gt;0),"* Recuerde que las Embarazadas deben ser incluídas en el ingreso por rango Etario (Digite CEROS si no tiene). ",IF(F13&lt;AR13,"* Las Embarazadas NO DEBEN ser mayor al total de mujeres. ",""))</f>
        <v/>
      </c>
      <c r="CF13" s="31" t="str">
        <f t="shared" ref="CF13:CF15" si="7">IF(AND(AU13="",D13&lt;&gt;0),"* No olvide digitar la población SENAME (Digite CEROS si no tiene). ",IF(D13&lt;AU13,"* La Población SENAME NO DEBE ser mayor al Total. ",""))</f>
        <v/>
      </c>
      <c r="CG13" s="31" t="str">
        <f t="shared" ref="CG13:CG15" si="8">IF(AND(AV13="",D13&lt;&gt;0),"* No olvide digitar la población Migrante (Digite CEROS si no tiene). ",IF(D13&lt;AV13,"* La Población Migrante NO DEBE ser mayor al Total. ",""))</f>
        <v/>
      </c>
      <c r="CH13" s="32">
        <f t="shared" ref="CH13:CH15" si="9">IF(AS13&gt;(AK13+AL13),1,0)</f>
        <v>0</v>
      </c>
      <c r="CI13" s="32">
        <f t="shared" ref="CI13:CI15" si="10">IF(D13&lt;AT13,1,0)</f>
        <v>0</v>
      </c>
      <c r="CJ13" s="32">
        <f t="shared" ref="CJ13:CJ15" si="11">IF((Y13+Z13)&lt;AQ13,1,0)</f>
        <v>0</v>
      </c>
      <c r="CK13" s="32">
        <f t="shared" ref="CK13:CK15" si="12">IF(D13&lt;AW13,1,0)</f>
        <v>0</v>
      </c>
      <c r="CL13" s="32">
        <f t="shared" ref="CL13:CL15" si="13">IF(AND(AR13="",D13&lt;&gt;0),1,IF(F13&lt;AR13,1,0))</f>
        <v>0</v>
      </c>
      <c r="CM13" s="32">
        <f>IF(AND(AH13="",D13&lt;&gt;0),1,IF(D13&lt;AH13,1,0))</f>
        <v>0</v>
      </c>
      <c r="CN13" s="32">
        <f t="shared" ref="CN13:CN15" si="14">IF(AND(AV13="",D13&lt;&gt;0),1,IF(D13&lt;AV13,1,0))</f>
        <v>0</v>
      </c>
    </row>
    <row r="14" spans="1:98" ht="16.350000000000001" customHeight="1" x14ac:dyDescent="0.2">
      <c r="A14" s="3324" t="s">
        <v>36</v>
      </c>
      <c r="B14" s="3325"/>
      <c r="C14" s="3326"/>
      <c r="D14" s="828">
        <f>SUM(E14+F14)</f>
        <v>0</v>
      </c>
      <c r="E14" s="829">
        <f t="shared" si="0"/>
        <v>0</v>
      </c>
      <c r="F14" s="830">
        <f t="shared" si="0"/>
        <v>0</v>
      </c>
      <c r="G14" s="831"/>
      <c r="H14" s="832"/>
      <c r="I14" s="831"/>
      <c r="J14" s="832"/>
      <c r="K14" s="831"/>
      <c r="L14" s="832"/>
      <c r="M14" s="831"/>
      <c r="N14" s="808"/>
      <c r="O14" s="831"/>
      <c r="P14" s="808"/>
      <c r="Q14" s="831"/>
      <c r="R14" s="808"/>
      <c r="S14" s="831"/>
      <c r="T14" s="808"/>
      <c r="U14" s="831"/>
      <c r="V14" s="808"/>
      <c r="W14" s="831"/>
      <c r="X14" s="808"/>
      <c r="Y14" s="831"/>
      <c r="Z14" s="808"/>
      <c r="AA14" s="831"/>
      <c r="AB14" s="808"/>
      <c r="AC14" s="831"/>
      <c r="AD14" s="808"/>
      <c r="AE14" s="831"/>
      <c r="AF14" s="808"/>
      <c r="AG14" s="831"/>
      <c r="AH14" s="808"/>
      <c r="AI14" s="831"/>
      <c r="AJ14" s="808"/>
      <c r="AK14" s="831"/>
      <c r="AL14" s="808"/>
      <c r="AM14" s="831"/>
      <c r="AN14" s="808"/>
      <c r="AO14" s="831"/>
      <c r="AP14" s="809"/>
      <c r="AQ14" s="832"/>
      <c r="AR14" s="832"/>
      <c r="AS14" s="811"/>
      <c r="AT14" s="811"/>
      <c r="AU14" s="811"/>
      <c r="AV14" s="811"/>
      <c r="AW14" s="811"/>
      <c r="AX14" s="671" t="str">
        <f t="shared" si="2"/>
        <v/>
      </c>
      <c r="AY14" s="30"/>
      <c r="AZ14" s="30"/>
      <c r="BA14" s="30"/>
      <c r="BB14" s="30"/>
      <c r="BC14" s="30"/>
      <c r="BD14" s="30"/>
      <c r="BE14" s="30"/>
      <c r="BF14" s="30"/>
      <c r="BG14" s="9"/>
      <c r="BH14" s="9"/>
      <c r="BI14" s="9"/>
      <c r="BJ14" s="9"/>
      <c r="BX14" s="2"/>
      <c r="BY14" s="2"/>
      <c r="BZ14" s="2"/>
      <c r="CA14" s="31" t="str">
        <f t="shared" si="3"/>
        <v/>
      </c>
      <c r="CB14" s="31" t="str">
        <f t="shared" si="1"/>
        <v/>
      </c>
      <c r="CC14" s="31" t="str">
        <f t="shared" si="4"/>
        <v/>
      </c>
      <c r="CD14" s="31" t="str">
        <f t="shared" si="5"/>
        <v/>
      </c>
      <c r="CE14" s="31" t="str">
        <f t="shared" si="6"/>
        <v/>
      </c>
      <c r="CF14" s="31" t="str">
        <f t="shared" si="7"/>
        <v/>
      </c>
      <c r="CG14" s="31" t="str">
        <f t="shared" si="8"/>
        <v/>
      </c>
      <c r="CH14" s="32">
        <f t="shared" si="9"/>
        <v>0</v>
      </c>
      <c r="CI14" s="32">
        <f t="shared" si="10"/>
        <v>0</v>
      </c>
      <c r="CJ14" s="32">
        <f t="shared" si="11"/>
        <v>0</v>
      </c>
      <c r="CK14" s="32">
        <f t="shared" si="12"/>
        <v>0</v>
      </c>
      <c r="CL14" s="32">
        <f t="shared" si="13"/>
        <v>0</v>
      </c>
      <c r="CM14" s="32">
        <f>IF(AND(AH14="",D14&lt;&gt;0),1,IF(D14&lt;AH14,1,0))</f>
        <v>0</v>
      </c>
      <c r="CN14" s="32">
        <f t="shared" si="14"/>
        <v>0</v>
      </c>
    </row>
    <row r="15" spans="1:98" ht="16.350000000000001" customHeight="1" x14ac:dyDescent="0.2">
      <c r="A15" s="3327" t="s">
        <v>37</v>
      </c>
      <c r="B15" s="3328"/>
      <c r="C15" s="3329"/>
      <c r="D15" s="833">
        <f>SUM(E15+F15)</f>
        <v>0</v>
      </c>
      <c r="E15" s="834">
        <f>SUM(G15+I15+K15+M15+O15+Q15+S15+U15+W15+Y15+AA15+AC15+AE15+AG15+AI15+AK15+AM15+AO15)</f>
        <v>0</v>
      </c>
      <c r="F15" s="835">
        <f t="shared" si="0"/>
        <v>0</v>
      </c>
      <c r="G15" s="836"/>
      <c r="H15" s="837"/>
      <c r="I15" s="836"/>
      <c r="J15" s="837"/>
      <c r="K15" s="836"/>
      <c r="L15" s="837"/>
      <c r="M15" s="836"/>
      <c r="N15" s="817"/>
      <c r="O15" s="836"/>
      <c r="P15" s="817"/>
      <c r="Q15" s="836"/>
      <c r="R15" s="817"/>
      <c r="S15" s="836"/>
      <c r="T15" s="817"/>
      <c r="U15" s="836"/>
      <c r="V15" s="817"/>
      <c r="W15" s="836"/>
      <c r="X15" s="817"/>
      <c r="Y15" s="836"/>
      <c r="Z15" s="817"/>
      <c r="AA15" s="836"/>
      <c r="AB15" s="817"/>
      <c r="AC15" s="836"/>
      <c r="AD15" s="817"/>
      <c r="AE15" s="836"/>
      <c r="AF15" s="817"/>
      <c r="AG15" s="836"/>
      <c r="AH15" s="817"/>
      <c r="AI15" s="836"/>
      <c r="AJ15" s="817"/>
      <c r="AK15" s="836"/>
      <c r="AL15" s="817"/>
      <c r="AM15" s="836"/>
      <c r="AN15" s="817"/>
      <c r="AO15" s="836"/>
      <c r="AP15" s="818"/>
      <c r="AQ15" s="837"/>
      <c r="AR15" s="837"/>
      <c r="AS15" s="820"/>
      <c r="AT15" s="820"/>
      <c r="AU15" s="820"/>
      <c r="AV15" s="820"/>
      <c r="AW15" s="820"/>
      <c r="AX15" s="671" t="str">
        <f t="shared" si="2"/>
        <v/>
      </c>
      <c r="AY15" s="30"/>
      <c r="AZ15" s="30"/>
      <c r="BA15" s="30"/>
      <c r="BB15" s="30"/>
      <c r="BC15" s="30"/>
      <c r="BD15" s="30"/>
      <c r="BE15" s="30"/>
      <c r="BF15" s="30"/>
      <c r="BG15" s="9"/>
      <c r="BH15" s="9"/>
      <c r="BI15" s="9"/>
      <c r="BJ15" s="9"/>
      <c r="BK15" s="9"/>
      <c r="BL15" s="9"/>
      <c r="BX15" s="2"/>
      <c r="BY15" s="2"/>
      <c r="BZ15" s="2"/>
      <c r="CA15" s="31" t="str">
        <f t="shared" si="3"/>
        <v/>
      </c>
      <c r="CB15" s="31" t="str">
        <f t="shared" si="1"/>
        <v/>
      </c>
      <c r="CC15" s="31" t="str">
        <f t="shared" si="4"/>
        <v/>
      </c>
      <c r="CD15" s="31" t="str">
        <f t="shared" si="5"/>
        <v/>
      </c>
      <c r="CE15" s="31" t="str">
        <f t="shared" si="6"/>
        <v/>
      </c>
      <c r="CF15" s="31" t="str">
        <f t="shared" si="7"/>
        <v/>
      </c>
      <c r="CG15" s="31" t="str">
        <f t="shared" si="8"/>
        <v/>
      </c>
      <c r="CH15" s="32">
        <f t="shared" si="9"/>
        <v>0</v>
      </c>
      <c r="CI15" s="32">
        <f t="shared" si="10"/>
        <v>0</v>
      </c>
      <c r="CJ15" s="32">
        <f t="shared" si="11"/>
        <v>0</v>
      </c>
      <c r="CK15" s="32">
        <f t="shared" si="12"/>
        <v>0</v>
      </c>
      <c r="CL15" s="32">
        <f t="shared" si="13"/>
        <v>0</v>
      </c>
      <c r="CM15" s="32">
        <f>IF(AND(AH15="",D15&lt;&gt;0),1,IF(D15&lt;AH15,1,0))</f>
        <v>0</v>
      </c>
      <c r="CN15" s="32">
        <f t="shared" si="14"/>
        <v>0</v>
      </c>
    </row>
    <row r="16" spans="1:98" ht="32.1" customHeight="1" x14ac:dyDescent="0.2">
      <c r="A16" s="49" t="s">
        <v>38</v>
      </c>
      <c r="B16" s="50"/>
      <c r="C16" s="50"/>
      <c r="D16" s="13"/>
      <c r="E16" s="13"/>
      <c r="F16" s="13"/>
      <c r="G16" s="1206"/>
      <c r="H16" s="1206"/>
      <c r="I16" s="13"/>
      <c r="J16" s="13"/>
      <c r="K16" s="13"/>
      <c r="L16" s="13"/>
      <c r="M16" s="13"/>
      <c r="N16" s="13"/>
      <c r="O16" s="13"/>
      <c r="P16" s="52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8" ht="33" customHeight="1" x14ac:dyDescent="0.2">
      <c r="A17" s="3257" t="s">
        <v>39</v>
      </c>
      <c r="B17" s="3258"/>
      <c r="C17" s="3259"/>
      <c r="D17" s="3216" t="s">
        <v>40</v>
      </c>
      <c r="E17" s="3214"/>
      <c r="F17" s="3215"/>
      <c r="G17" s="3332" t="s">
        <v>13</v>
      </c>
      <c r="H17" s="3333"/>
      <c r="I17" s="3215" t="s">
        <v>14</v>
      </c>
      <c r="J17" s="3287"/>
      <c r="K17" s="3216" t="s">
        <v>15</v>
      </c>
      <c r="L17" s="3215"/>
      <c r="M17" s="3215" t="s">
        <v>16</v>
      </c>
      <c r="N17" s="3287"/>
      <c r="O17" s="3216" t="s">
        <v>17</v>
      </c>
      <c r="P17" s="3215"/>
      <c r="Q17" s="3216" t="s">
        <v>18</v>
      </c>
      <c r="R17" s="3215"/>
      <c r="S17" s="3216" t="s">
        <v>19</v>
      </c>
      <c r="T17" s="3215"/>
      <c r="U17" s="3216" t="s">
        <v>20</v>
      </c>
      <c r="V17" s="3215"/>
      <c r="W17" s="3214" t="s">
        <v>21</v>
      </c>
      <c r="X17" s="3214"/>
      <c r="Y17" s="3216" t="s">
        <v>22</v>
      </c>
      <c r="Z17" s="3224"/>
      <c r="AA17" s="3214" t="s">
        <v>23</v>
      </c>
      <c r="AB17" s="3300"/>
      <c r="AC17" s="3216" t="s">
        <v>24</v>
      </c>
      <c r="AD17" s="3224"/>
      <c r="AE17" s="3214" t="s">
        <v>25</v>
      </c>
      <c r="AF17" s="3300"/>
      <c r="AG17" s="3216" t="s">
        <v>26</v>
      </c>
      <c r="AH17" s="3224"/>
      <c r="AI17" s="3214" t="s">
        <v>27</v>
      </c>
      <c r="AJ17" s="3300"/>
      <c r="AK17" s="3216" t="s">
        <v>28</v>
      </c>
      <c r="AL17" s="3224"/>
      <c r="AM17" s="3214" t="s">
        <v>29</v>
      </c>
      <c r="AN17" s="3224"/>
      <c r="AO17" s="3214" t="s">
        <v>30</v>
      </c>
      <c r="AP17" s="3280"/>
      <c r="AQ17" s="3191" t="s">
        <v>6</v>
      </c>
      <c r="AR17" s="3191" t="s">
        <v>7</v>
      </c>
      <c r="AS17" s="3200" t="s">
        <v>41</v>
      </c>
      <c r="AT17" s="3200" t="s">
        <v>8</v>
      </c>
      <c r="AU17" s="3200" t="s">
        <v>42</v>
      </c>
      <c r="AV17" s="3191" t="s">
        <v>9</v>
      </c>
      <c r="AW17" s="3330" t="s">
        <v>10</v>
      </c>
      <c r="AX17" s="3330" t="s">
        <v>11</v>
      </c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8" ht="44.25" customHeight="1" x14ac:dyDescent="0.2">
      <c r="A18" s="3260"/>
      <c r="B18" s="3170"/>
      <c r="C18" s="3171"/>
      <c r="D18" s="1204" t="s">
        <v>31</v>
      </c>
      <c r="E18" s="1086" t="s">
        <v>32</v>
      </c>
      <c r="F18" s="1003" t="s">
        <v>33</v>
      </c>
      <c r="G18" s="1204" t="s">
        <v>32</v>
      </c>
      <c r="H18" s="1203" t="s">
        <v>33</v>
      </c>
      <c r="I18" s="1207" t="s">
        <v>32</v>
      </c>
      <c r="J18" s="1003" t="s">
        <v>33</v>
      </c>
      <c r="K18" s="1207" t="s">
        <v>32</v>
      </c>
      <c r="L18" s="1007" t="s">
        <v>33</v>
      </c>
      <c r="M18" s="1207" t="s">
        <v>32</v>
      </c>
      <c r="N18" s="1003" t="s">
        <v>33</v>
      </c>
      <c r="O18" s="1207" t="s">
        <v>32</v>
      </c>
      <c r="P18" s="1003" t="s">
        <v>33</v>
      </c>
      <c r="Q18" s="1207" t="s">
        <v>32</v>
      </c>
      <c r="R18" s="1003" t="s">
        <v>33</v>
      </c>
      <c r="S18" s="1207" t="s">
        <v>32</v>
      </c>
      <c r="T18" s="1003" t="s">
        <v>33</v>
      </c>
      <c r="U18" s="1204" t="s">
        <v>32</v>
      </c>
      <c r="V18" s="1203" t="s">
        <v>33</v>
      </c>
      <c r="W18" s="1208" t="s">
        <v>32</v>
      </c>
      <c r="X18" s="1209" t="s">
        <v>33</v>
      </c>
      <c r="Y18" s="1204" t="s">
        <v>32</v>
      </c>
      <c r="Z18" s="1203" t="s">
        <v>33</v>
      </c>
      <c r="AA18" s="1208" t="s">
        <v>32</v>
      </c>
      <c r="AB18" s="1209" t="s">
        <v>33</v>
      </c>
      <c r="AC18" s="1204" t="s">
        <v>32</v>
      </c>
      <c r="AD18" s="1203" t="s">
        <v>33</v>
      </c>
      <c r="AE18" s="1208" t="s">
        <v>32</v>
      </c>
      <c r="AF18" s="1209" t="s">
        <v>33</v>
      </c>
      <c r="AG18" s="1204" t="s">
        <v>32</v>
      </c>
      <c r="AH18" s="1203" t="s">
        <v>33</v>
      </c>
      <c r="AI18" s="1208" t="s">
        <v>32</v>
      </c>
      <c r="AJ18" s="1209" t="s">
        <v>33</v>
      </c>
      <c r="AK18" s="1204" t="s">
        <v>32</v>
      </c>
      <c r="AL18" s="1203" t="s">
        <v>33</v>
      </c>
      <c r="AM18" s="1208" t="s">
        <v>32</v>
      </c>
      <c r="AN18" s="1203" t="s">
        <v>33</v>
      </c>
      <c r="AO18" s="1208" t="s">
        <v>32</v>
      </c>
      <c r="AP18" s="1205" t="s">
        <v>33</v>
      </c>
      <c r="AQ18" s="2961"/>
      <c r="AR18" s="3119"/>
      <c r="AS18" s="3201"/>
      <c r="AT18" s="3201"/>
      <c r="AU18" s="3201"/>
      <c r="AV18" s="3248"/>
      <c r="AW18" s="3331"/>
      <c r="AX18" s="3331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8" ht="16.350000000000001" customHeight="1" x14ac:dyDescent="0.2">
      <c r="A19" s="3232" t="s">
        <v>43</v>
      </c>
      <c r="B19" s="3003"/>
      <c r="C19" s="3131"/>
      <c r="D19" s="1015">
        <f>SUM(E19+F19)</f>
        <v>0</v>
      </c>
      <c r="E19" s="21">
        <f>SUM(G19+I19+K19+M19+O19+Q19+S19+U19+W19+Y19+AA19+AC19+AE19+AG19+AI19+AK19+AM19+AO19)</f>
        <v>0</v>
      </c>
      <c r="F19" s="22">
        <f>SUM(H19+J19+L19+N19+P19+R19+T19+V19+X19+Z19+AB19+AD19+AF19+AH19+AJ19+AL19+AN19+AP19)</f>
        <v>0</v>
      </c>
      <c r="G19" s="1014"/>
      <c r="H19" s="60"/>
      <c r="I19" s="1014"/>
      <c r="J19" s="1016"/>
      <c r="K19" s="1014"/>
      <c r="L19" s="60"/>
      <c r="M19" s="1014"/>
      <c r="N19" s="1016"/>
      <c r="O19" s="1014"/>
      <c r="P19" s="60"/>
      <c r="Q19" s="1014"/>
      <c r="R19" s="60"/>
      <c r="S19" s="1014"/>
      <c r="T19" s="60"/>
      <c r="U19" s="1014"/>
      <c r="V19" s="60"/>
      <c r="W19" s="804"/>
      <c r="X19" s="63"/>
      <c r="Y19" s="1014"/>
      <c r="Z19" s="60"/>
      <c r="AA19" s="804"/>
      <c r="AB19" s="63"/>
      <c r="AC19" s="1014"/>
      <c r="AD19" s="60"/>
      <c r="AE19" s="804"/>
      <c r="AF19" s="63"/>
      <c r="AG19" s="1014"/>
      <c r="AH19" s="60"/>
      <c r="AI19" s="804"/>
      <c r="AJ19" s="63"/>
      <c r="AK19" s="1014"/>
      <c r="AL19" s="60"/>
      <c r="AM19" s="804"/>
      <c r="AN19" s="60"/>
      <c r="AO19" s="804"/>
      <c r="AP19" s="64"/>
      <c r="AQ19" s="1017"/>
      <c r="AR19" s="1016"/>
      <c r="AS19" s="1018">
        <v>0</v>
      </c>
      <c r="AT19" s="1018"/>
      <c r="AU19" s="1018"/>
      <c r="AV19" s="1018"/>
      <c r="AW19" s="1018"/>
      <c r="AX19" s="1018"/>
      <c r="AY19" s="671" t="str">
        <f>$CA19&amp;$CB19&amp;$CC19&amp;$CD19&amp;$CE19&amp;$CF19&amp;$CG19</f>
        <v/>
      </c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4"/>
      <c r="BV19" s="4"/>
      <c r="BW19" s="4"/>
      <c r="CA19" s="31" t="str">
        <f>IF(CH19=1,"* Las consultas de 12 años NO DEBEN ser mayor que el total de Consultas entre 10-14 Años. ","")</f>
        <v/>
      </c>
      <c r="CB19" s="31" t="str">
        <f>IF(CI19=1,"* Las consultas de 60 años NO DEBEN ser mayor que el total de Consultas entre 60-64 Años. ","")</f>
        <v/>
      </c>
      <c r="CC19" s="31" t="str">
        <f>IF(CJ19=1,"* Las actividades de usuarios en situación de discapacidad NO DEBEN superar el total. ","")</f>
        <v/>
      </c>
      <c r="CD19" s="31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E19" s="31" t="str">
        <f>IF(AND(AS19="",D19&lt;&gt;0),"* No olvide digitar la columna Beneficiarios (Digite CEROS si no tiene). ",IF(D19&lt;AS19,"* El número de Beneficiarios NO DEBE ser mayor que el Total. ",""))</f>
        <v/>
      </c>
      <c r="CF19" s="31" t="str">
        <f>IF(AND(AW19="",D19&lt;&gt;0),"* No olvide digitar la Población SENAME (Digite CEROS si no tiene). ",IF(D19&lt;AW19,"* La Población SENAME NO DEBE ser mayor al Total. ",""))</f>
        <v/>
      </c>
      <c r="CG19" s="31" t="str">
        <f>IF(AND(AX19="",D19&lt;&gt;0),"* No olvide digitar la Población Migrante (Digite CEROS si no tiene). ",IF(D19&lt;AX19,"* La Población Migrante NO DEBE superar el Total. ",""))</f>
        <v/>
      </c>
      <c r="CH19" s="32">
        <f>IF(AQ19&gt;(Y19+Z19),1,0)</f>
        <v>0</v>
      </c>
      <c r="CI19" s="32">
        <f>IF(AT19&gt;(AK19+AL19),1,0)</f>
        <v>0</v>
      </c>
      <c r="CJ19" s="32">
        <f>IF(D19&lt;AV19,1,0)</f>
        <v>0</v>
      </c>
      <c r="CK19" s="32">
        <f>IF(AND(AR19="",D19&lt;&gt;0),1,IF(F19&lt;AR19,1,0))</f>
        <v>0</v>
      </c>
      <c r="CL19" s="32">
        <f>IF(AND(AS19="",D19&lt;&gt;0),1,IF(D19&lt;AS19,1,0))</f>
        <v>0</v>
      </c>
      <c r="CM19" s="32">
        <f>IF(AND(AW19="",D19&lt;&gt;0),1,IF(D19&lt;AW19,1,0))</f>
        <v>0</v>
      </c>
      <c r="CN19" s="32">
        <f>IF(AND(AX19="",D19&lt;&gt;0),1,IF(D19&lt;AX19,1,0))</f>
        <v>0</v>
      </c>
    </row>
    <row r="20" spans="1:98" ht="16.350000000000001" customHeight="1" x14ac:dyDescent="0.2">
      <c r="A20" s="3233" t="s">
        <v>44</v>
      </c>
      <c r="B20" s="3234"/>
      <c r="C20" s="3235"/>
      <c r="D20" s="838">
        <f t="shared" ref="D20:D35" si="15">SUM(E20+F20)</f>
        <v>0</v>
      </c>
      <c r="E20" s="829">
        <f>SUM(U20+W20+Y20+AA20+AC20+AE20+AG20+AI20+AK20+AM20+AO20)</f>
        <v>0</v>
      </c>
      <c r="F20" s="830">
        <f>SUM(V20+X20+Z20+AB20+AD20+AF20+AH20+AJ20+AL20+AN20+AP20)</f>
        <v>0</v>
      </c>
      <c r="G20" s="839"/>
      <c r="H20" s="840"/>
      <c r="I20" s="839"/>
      <c r="J20" s="841"/>
      <c r="K20" s="839"/>
      <c r="L20" s="840"/>
      <c r="M20" s="839"/>
      <c r="N20" s="841"/>
      <c r="O20" s="839"/>
      <c r="P20" s="840"/>
      <c r="Q20" s="839"/>
      <c r="R20" s="840"/>
      <c r="S20" s="839"/>
      <c r="T20" s="840"/>
      <c r="U20" s="831"/>
      <c r="V20" s="808"/>
      <c r="W20" s="807"/>
      <c r="X20" s="842"/>
      <c r="Y20" s="831"/>
      <c r="Z20" s="808"/>
      <c r="AA20" s="807"/>
      <c r="AB20" s="842"/>
      <c r="AC20" s="831"/>
      <c r="AD20" s="808"/>
      <c r="AE20" s="807"/>
      <c r="AF20" s="842"/>
      <c r="AG20" s="831"/>
      <c r="AH20" s="808"/>
      <c r="AI20" s="807"/>
      <c r="AJ20" s="842"/>
      <c r="AK20" s="831"/>
      <c r="AL20" s="808"/>
      <c r="AM20" s="807"/>
      <c r="AN20" s="808"/>
      <c r="AO20" s="807"/>
      <c r="AP20" s="809"/>
      <c r="AQ20" s="843"/>
      <c r="AR20" s="832"/>
      <c r="AS20" s="844">
        <v>0</v>
      </c>
      <c r="AT20" s="844"/>
      <c r="AU20" s="844"/>
      <c r="AV20" s="844"/>
      <c r="AW20" s="844"/>
      <c r="AX20" s="844"/>
      <c r="AY20" s="671" t="str">
        <f t="shared" ref="AY20:AY35" si="16">$CA20&amp;$CB20&amp;$CC20&amp;$CD20&amp;$CE20&amp;$CF20&amp;$CG20</f>
        <v/>
      </c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4"/>
      <c r="BV20" s="4"/>
      <c r="BW20" s="4"/>
      <c r="CA20" s="31" t="str">
        <f t="shared" ref="CA20:CA35" si="17">IF(CH20=1,"* Las consultas de 12 años NO DEBEN ser mayor que el total de Consultas entre 10-14 Años. ","")</f>
        <v/>
      </c>
      <c r="CB20" s="31" t="str">
        <f t="shared" ref="CB20:CB35" si="18">IF(CI20=1,"* Las consultas de 60 años NO DEBEN ser mayor que el total de Consultas entre 60-64 Años. ","")</f>
        <v/>
      </c>
      <c r="CC20" s="31" t="str">
        <f t="shared" ref="CC20:CC35" si="19">IF(CJ20=1,"* Las actividades de usuarios en situación de discapacidad NO DEBEN superar el total. ","")</f>
        <v/>
      </c>
      <c r="CD20" s="31" t="str">
        <f t="shared" ref="CD20:CD35" si="20">IF(AND(AR20="",D20&lt;&gt;0),"* Recuerde que las Embarazadas deben ser incluídas en el ingreso por rango Etario (Digite CEROS si no tiene). ",IF(F20&lt;AR20,"* Las Embarazadas NO DEBEN ser mayor al total de mujeres. ",""))</f>
        <v/>
      </c>
      <c r="CE20" s="31" t="str">
        <f t="shared" ref="CE20:CE35" si="21">IF(AND(AS20="",D20&lt;&gt;0),"* No olvide digitar la columna Beneficiarios (Digite CEROS si no tiene). ",IF(D20&lt;AS20,"* El número de Beneficiarios NO DEBE ser mayor que el Total. ",""))</f>
        <v/>
      </c>
      <c r="CF20" s="31" t="str">
        <f t="shared" ref="CF20:CF35" si="22">IF(AND(AW20="",D20&lt;&gt;0),"* No olvide digitar la Población SENAME (Digite CEROS si no tiene). ",IF(D20&lt;AW20,"* La Población SENAME NO DEBE ser mayor al Total. ",""))</f>
        <v/>
      </c>
      <c r="CG20" s="31" t="str">
        <f t="shared" ref="CG20:CG35" si="23">IF(AND(AX20="",D20&lt;&gt;0),"* No olvide digitar la Población Migrante (Digite CEROS si no tiene). ",IF(D20&lt;AX20,"* La Población Migrante NO DEBE superar el Total. ",""))</f>
        <v/>
      </c>
      <c r="CH20" s="32">
        <f t="shared" ref="CH20:CH35" si="24">IF(AQ20&gt;(Y20+Z20),1,0)</f>
        <v>0</v>
      </c>
      <c r="CI20" s="32">
        <f t="shared" ref="CI20:CI35" si="25">IF(AT20&gt;(AK20+AL20),1,0)</f>
        <v>0</v>
      </c>
      <c r="CJ20" s="32">
        <f t="shared" ref="CJ20:CJ35" si="26">IF(D20&lt;AV20,1,0)</f>
        <v>0</v>
      </c>
      <c r="CK20" s="32">
        <f t="shared" ref="CK20:CK35" si="27">IF(AND(AR20="",D20&lt;&gt;0),1,IF(F20&lt;AR20,1,0))</f>
        <v>0</v>
      </c>
      <c r="CL20" s="32">
        <f t="shared" ref="CL20:CL35" si="28">IF(AND(AS20="",D20&lt;&gt;0),1,IF(D20&lt;AS20,1,0))</f>
        <v>0</v>
      </c>
      <c r="CM20" s="32">
        <f t="shared" ref="CM20:CM35" si="29">IF(AND(AW20="",D20&lt;&gt;0),1,IF(D20&lt;AW20,1,0))</f>
        <v>0</v>
      </c>
      <c r="CN20" s="32">
        <f t="shared" ref="CN20:CN35" si="30">IF(AND(AX20="",D20&lt;&gt;0),1,IF(D20&lt;AX20,1,0))</f>
        <v>0</v>
      </c>
    </row>
    <row r="21" spans="1:98" ht="16.350000000000001" customHeight="1" x14ac:dyDescent="0.2">
      <c r="A21" s="3156" t="s">
        <v>45</v>
      </c>
      <c r="B21" s="3157"/>
      <c r="C21" s="3158"/>
      <c r="D21" s="838">
        <f t="shared" si="15"/>
        <v>0</v>
      </c>
      <c r="E21" s="829">
        <f t="shared" ref="E21:F23" si="31">SUM(G21+I21+K21+M21+O21+Q21+S21+U21+W21+Y21+AA21+AC21+AE21+AG21+AI21+AK21+AM21+AO21)</f>
        <v>0</v>
      </c>
      <c r="F21" s="830">
        <f t="shared" si="31"/>
        <v>0</v>
      </c>
      <c r="G21" s="831"/>
      <c r="H21" s="808"/>
      <c r="I21" s="831"/>
      <c r="J21" s="832"/>
      <c r="K21" s="831"/>
      <c r="L21" s="808"/>
      <c r="M21" s="831"/>
      <c r="N21" s="832"/>
      <c r="O21" s="831"/>
      <c r="P21" s="808"/>
      <c r="Q21" s="831"/>
      <c r="R21" s="808"/>
      <c r="S21" s="831"/>
      <c r="T21" s="808"/>
      <c r="U21" s="831"/>
      <c r="V21" s="808"/>
      <c r="W21" s="807"/>
      <c r="X21" s="842"/>
      <c r="Y21" s="831"/>
      <c r="Z21" s="808"/>
      <c r="AA21" s="807"/>
      <c r="AB21" s="842"/>
      <c r="AC21" s="831"/>
      <c r="AD21" s="808"/>
      <c r="AE21" s="807"/>
      <c r="AF21" s="842"/>
      <c r="AG21" s="831"/>
      <c r="AH21" s="808"/>
      <c r="AI21" s="807"/>
      <c r="AJ21" s="842"/>
      <c r="AK21" s="831"/>
      <c r="AL21" s="808"/>
      <c r="AM21" s="807"/>
      <c r="AN21" s="808"/>
      <c r="AO21" s="807"/>
      <c r="AP21" s="809"/>
      <c r="AQ21" s="843"/>
      <c r="AR21" s="832"/>
      <c r="AS21" s="844">
        <v>0</v>
      </c>
      <c r="AT21" s="844"/>
      <c r="AU21" s="844"/>
      <c r="AV21" s="844"/>
      <c r="AW21" s="844"/>
      <c r="AX21" s="844"/>
      <c r="AY21" s="671" t="str">
        <f t="shared" si="16"/>
        <v/>
      </c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4"/>
      <c r="BV21" s="4"/>
      <c r="BW21" s="4"/>
      <c r="BX21" s="71"/>
      <c r="BY21" s="71"/>
      <c r="BZ21" s="71"/>
      <c r="CA21" s="31" t="str">
        <f t="shared" si="17"/>
        <v/>
      </c>
      <c r="CB21" s="31" t="str">
        <f t="shared" si="18"/>
        <v/>
      </c>
      <c r="CC21" s="31" t="str">
        <f t="shared" si="19"/>
        <v/>
      </c>
      <c r="CD21" s="31" t="str">
        <f t="shared" si="20"/>
        <v/>
      </c>
      <c r="CE21" s="31" t="str">
        <f t="shared" si="21"/>
        <v/>
      </c>
      <c r="CF21" s="31" t="str">
        <f t="shared" si="22"/>
        <v/>
      </c>
      <c r="CG21" s="31" t="str">
        <f t="shared" si="23"/>
        <v/>
      </c>
      <c r="CH21" s="32">
        <f t="shared" si="24"/>
        <v>0</v>
      </c>
      <c r="CI21" s="32">
        <f t="shared" si="25"/>
        <v>0</v>
      </c>
      <c r="CJ21" s="32">
        <f t="shared" si="26"/>
        <v>0</v>
      </c>
      <c r="CK21" s="32">
        <f t="shared" si="27"/>
        <v>0</v>
      </c>
      <c r="CL21" s="32">
        <f t="shared" si="28"/>
        <v>0</v>
      </c>
      <c r="CM21" s="32">
        <f t="shared" si="29"/>
        <v>0</v>
      </c>
      <c r="CN21" s="32">
        <f t="shared" si="30"/>
        <v>0</v>
      </c>
      <c r="CO21" s="72"/>
      <c r="CP21" s="72"/>
      <c r="CQ21" s="72"/>
    </row>
    <row r="22" spans="1:98" ht="16.350000000000001" customHeight="1" x14ac:dyDescent="0.2">
      <c r="A22" s="3156" t="s">
        <v>46</v>
      </c>
      <c r="B22" s="3157"/>
      <c r="C22" s="3158"/>
      <c r="D22" s="838">
        <f t="shared" si="15"/>
        <v>0</v>
      </c>
      <c r="E22" s="829">
        <f t="shared" si="31"/>
        <v>0</v>
      </c>
      <c r="F22" s="830">
        <f t="shared" si="31"/>
        <v>0</v>
      </c>
      <c r="G22" s="831"/>
      <c r="H22" s="808"/>
      <c r="I22" s="831"/>
      <c r="J22" s="832"/>
      <c r="K22" s="831"/>
      <c r="L22" s="808"/>
      <c r="M22" s="831"/>
      <c r="N22" s="832"/>
      <c r="O22" s="831"/>
      <c r="P22" s="808"/>
      <c r="Q22" s="831"/>
      <c r="R22" s="808"/>
      <c r="S22" s="831"/>
      <c r="T22" s="808"/>
      <c r="U22" s="831"/>
      <c r="V22" s="808"/>
      <c r="W22" s="807"/>
      <c r="X22" s="842"/>
      <c r="Y22" s="831"/>
      <c r="Z22" s="808"/>
      <c r="AA22" s="807"/>
      <c r="AB22" s="842"/>
      <c r="AC22" s="831"/>
      <c r="AD22" s="808"/>
      <c r="AE22" s="807"/>
      <c r="AF22" s="842"/>
      <c r="AG22" s="831"/>
      <c r="AH22" s="808"/>
      <c r="AI22" s="807"/>
      <c r="AJ22" s="842"/>
      <c r="AK22" s="831"/>
      <c r="AL22" s="808"/>
      <c r="AM22" s="807"/>
      <c r="AN22" s="808"/>
      <c r="AO22" s="807"/>
      <c r="AP22" s="809"/>
      <c r="AQ22" s="843"/>
      <c r="AR22" s="832"/>
      <c r="AS22" s="844">
        <v>0</v>
      </c>
      <c r="AT22" s="844"/>
      <c r="AU22" s="844"/>
      <c r="AV22" s="844"/>
      <c r="AW22" s="844"/>
      <c r="AX22" s="844"/>
      <c r="AY22" s="671" t="str">
        <f t="shared" si="16"/>
        <v/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4"/>
      <c r="BV22" s="4"/>
      <c r="BW22" s="4"/>
      <c r="CA22" s="31" t="str">
        <f t="shared" si="17"/>
        <v/>
      </c>
      <c r="CB22" s="31" t="str">
        <f t="shared" si="18"/>
        <v/>
      </c>
      <c r="CC22" s="31" t="str">
        <f t="shared" si="19"/>
        <v/>
      </c>
      <c r="CD22" s="31" t="str">
        <f t="shared" si="20"/>
        <v/>
      </c>
      <c r="CE22" s="31" t="str">
        <f t="shared" si="21"/>
        <v/>
      </c>
      <c r="CF22" s="31" t="str">
        <f t="shared" si="22"/>
        <v/>
      </c>
      <c r="CG22" s="31" t="str">
        <f t="shared" si="23"/>
        <v/>
      </c>
      <c r="CH22" s="32">
        <f t="shared" si="24"/>
        <v>0</v>
      </c>
      <c r="CI22" s="32">
        <f t="shared" si="25"/>
        <v>0</v>
      </c>
      <c r="CJ22" s="32">
        <f t="shared" si="26"/>
        <v>0</v>
      </c>
      <c r="CK22" s="32">
        <f t="shared" si="27"/>
        <v>0</v>
      </c>
      <c r="CL22" s="32">
        <f t="shared" si="28"/>
        <v>0</v>
      </c>
      <c r="CM22" s="32">
        <f t="shared" si="29"/>
        <v>0</v>
      </c>
      <c r="CN22" s="32">
        <f t="shared" si="30"/>
        <v>0</v>
      </c>
    </row>
    <row r="23" spans="1:98" ht="16.350000000000001" customHeight="1" x14ac:dyDescent="0.2">
      <c r="A23" s="3156" t="s">
        <v>47</v>
      </c>
      <c r="B23" s="3157"/>
      <c r="C23" s="3158"/>
      <c r="D23" s="838">
        <f t="shared" si="15"/>
        <v>1</v>
      </c>
      <c r="E23" s="829">
        <f t="shared" si="31"/>
        <v>0</v>
      </c>
      <c r="F23" s="830">
        <f t="shared" si="31"/>
        <v>1</v>
      </c>
      <c r="G23" s="831">
        <v>0</v>
      </c>
      <c r="H23" s="808">
        <v>0</v>
      </c>
      <c r="I23" s="831">
        <v>0</v>
      </c>
      <c r="J23" s="832">
        <v>0</v>
      </c>
      <c r="K23" s="831">
        <v>0</v>
      </c>
      <c r="L23" s="808">
        <v>0</v>
      </c>
      <c r="M23" s="831">
        <v>0</v>
      </c>
      <c r="N23" s="832">
        <v>0</v>
      </c>
      <c r="O23" s="831">
        <v>0</v>
      </c>
      <c r="P23" s="808">
        <v>0</v>
      </c>
      <c r="Q23" s="831">
        <v>0</v>
      </c>
      <c r="R23" s="808">
        <v>0</v>
      </c>
      <c r="S23" s="831">
        <v>0</v>
      </c>
      <c r="T23" s="808">
        <v>0</v>
      </c>
      <c r="U23" s="831">
        <v>0</v>
      </c>
      <c r="V23" s="808">
        <v>0</v>
      </c>
      <c r="W23" s="807">
        <v>0</v>
      </c>
      <c r="X23" s="842">
        <v>0</v>
      </c>
      <c r="Y23" s="831">
        <v>0</v>
      </c>
      <c r="Z23" s="808">
        <v>0</v>
      </c>
      <c r="AA23" s="807">
        <v>0</v>
      </c>
      <c r="AB23" s="842">
        <v>1</v>
      </c>
      <c r="AC23" s="831">
        <v>0</v>
      </c>
      <c r="AD23" s="808">
        <v>0</v>
      </c>
      <c r="AE23" s="807">
        <v>0</v>
      </c>
      <c r="AF23" s="842">
        <v>0</v>
      </c>
      <c r="AG23" s="831">
        <v>0</v>
      </c>
      <c r="AH23" s="808">
        <v>0</v>
      </c>
      <c r="AI23" s="807">
        <v>0</v>
      </c>
      <c r="AJ23" s="842">
        <v>0</v>
      </c>
      <c r="AK23" s="831">
        <v>0</v>
      </c>
      <c r="AL23" s="808">
        <v>0</v>
      </c>
      <c r="AM23" s="807">
        <v>0</v>
      </c>
      <c r="AN23" s="808">
        <v>0</v>
      </c>
      <c r="AO23" s="807">
        <v>0</v>
      </c>
      <c r="AP23" s="809">
        <v>0</v>
      </c>
      <c r="AQ23" s="843">
        <v>0</v>
      </c>
      <c r="AR23" s="832">
        <v>0</v>
      </c>
      <c r="AS23" s="844">
        <v>1</v>
      </c>
      <c r="AT23" s="844">
        <v>0</v>
      </c>
      <c r="AU23" s="844">
        <v>0</v>
      </c>
      <c r="AV23" s="844">
        <v>0</v>
      </c>
      <c r="AW23" s="844">
        <v>0</v>
      </c>
      <c r="AX23" s="844">
        <v>0</v>
      </c>
      <c r="AY23" s="671" t="str">
        <f t="shared" si="16"/>
        <v/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4"/>
      <c r="BV23" s="4"/>
      <c r="BW23" s="4"/>
      <c r="CA23" s="31" t="str">
        <f t="shared" si="17"/>
        <v/>
      </c>
      <c r="CB23" s="31" t="str">
        <f t="shared" si="18"/>
        <v/>
      </c>
      <c r="CC23" s="31" t="str">
        <f t="shared" si="19"/>
        <v/>
      </c>
      <c r="CD23" s="31" t="str">
        <f t="shared" si="20"/>
        <v/>
      </c>
      <c r="CE23" s="31" t="str">
        <f t="shared" si="21"/>
        <v/>
      </c>
      <c r="CF23" s="31" t="str">
        <f t="shared" si="22"/>
        <v/>
      </c>
      <c r="CG23" s="31" t="str">
        <f t="shared" si="23"/>
        <v/>
      </c>
      <c r="CH23" s="32">
        <f t="shared" si="24"/>
        <v>0</v>
      </c>
      <c r="CI23" s="32">
        <f t="shared" si="25"/>
        <v>0</v>
      </c>
      <c r="CJ23" s="32">
        <f t="shared" si="26"/>
        <v>0</v>
      </c>
      <c r="CK23" s="32">
        <f t="shared" si="27"/>
        <v>0</v>
      </c>
      <c r="CL23" s="32">
        <f t="shared" si="28"/>
        <v>0</v>
      </c>
      <c r="CM23" s="32">
        <f t="shared" si="29"/>
        <v>0</v>
      </c>
      <c r="CN23" s="32">
        <f t="shared" si="30"/>
        <v>0</v>
      </c>
    </row>
    <row r="24" spans="1:98" ht="16.350000000000001" customHeight="1" x14ac:dyDescent="0.2">
      <c r="A24" s="3156" t="s">
        <v>48</v>
      </c>
      <c r="B24" s="3157"/>
      <c r="C24" s="3158"/>
      <c r="D24" s="838">
        <f t="shared" si="15"/>
        <v>0</v>
      </c>
      <c r="E24" s="829">
        <f t="shared" ref="E24:F31" si="32">SUM(G24+I24+K24+M24+O24+Q24+S24+U24+W24+Y24+AA24+AC24+AE24+AG24+AI24+AK24+AM24+AO24)</f>
        <v>0</v>
      </c>
      <c r="F24" s="830">
        <f t="shared" si="32"/>
        <v>0</v>
      </c>
      <c r="G24" s="831"/>
      <c r="H24" s="808"/>
      <c r="I24" s="831"/>
      <c r="J24" s="832"/>
      <c r="K24" s="831"/>
      <c r="L24" s="808"/>
      <c r="M24" s="831"/>
      <c r="N24" s="832"/>
      <c r="O24" s="831"/>
      <c r="P24" s="808"/>
      <c r="Q24" s="831"/>
      <c r="R24" s="808"/>
      <c r="S24" s="831"/>
      <c r="T24" s="808"/>
      <c r="U24" s="831"/>
      <c r="V24" s="808"/>
      <c r="W24" s="807"/>
      <c r="X24" s="842"/>
      <c r="Y24" s="831"/>
      <c r="Z24" s="808"/>
      <c r="AA24" s="807"/>
      <c r="AB24" s="842"/>
      <c r="AC24" s="831"/>
      <c r="AD24" s="808"/>
      <c r="AE24" s="807"/>
      <c r="AF24" s="842"/>
      <c r="AG24" s="831"/>
      <c r="AH24" s="808"/>
      <c r="AI24" s="807"/>
      <c r="AJ24" s="842"/>
      <c r="AK24" s="831"/>
      <c r="AL24" s="808"/>
      <c r="AM24" s="807"/>
      <c r="AN24" s="808"/>
      <c r="AO24" s="807"/>
      <c r="AP24" s="809"/>
      <c r="AQ24" s="843"/>
      <c r="AR24" s="832"/>
      <c r="AS24" s="844">
        <v>0</v>
      </c>
      <c r="AT24" s="844"/>
      <c r="AU24" s="844"/>
      <c r="AV24" s="844"/>
      <c r="AW24" s="844"/>
      <c r="AX24" s="844"/>
      <c r="AY24" s="671" t="str">
        <f t="shared" si="16"/>
        <v/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4"/>
      <c r="BV24" s="4"/>
      <c r="BW24" s="4"/>
      <c r="CA24" s="31" t="str">
        <f t="shared" si="17"/>
        <v/>
      </c>
      <c r="CB24" s="31" t="str">
        <f t="shared" si="18"/>
        <v/>
      </c>
      <c r="CC24" s="31" t="str">
        <f t="shared" si="19"/>
        <v/>
      </c>
      <c r="CD24" s="31" t="str">
        <f t="shared" si="20"/>
        <v/>
      </c>
      <c r="CE24" s="31" t="str">
        <f t="shared" si="21"/>
        <v/>
      </c>
      <c r="CF24" s="31" t="str">
        <f t="shared" si="22"/>
        <v/>
      </c>
      <c r="CG24" s="31" t="str">
        <f t="shared" si="23"/>
        <v/>
      </c>
      <c r="CH24" s="32">
        <f t="shared" si="24"/>
        <v>0</v>
      </c>
      <c r="CI24" s="32">
        <f t="shared" si="25"/>
        <v>0</v>
      </c>
      <c r="CJ24" s="32">
        <f t="shared" si="26"/>
        <v>0</v>
      </c>
      <c r="CK24" s="32">
        <f t="shared" si="27"/>
        <v>0</v>
      </c>
      <c r="CL24" s="32">
        <f t="shared" si="28"/>
        <v>0</v>
      </c>
      <c r="CM24" s="32">
        <f t="shared" si="29"/>
        <v>0</v>
      </c>
      <c r="CN24" s="32">
        <f t="shared" si="30"/>
        <v>0</v>
      </c>
    </row>
    <row r="25" spans="1:98" ht="16.350000000000001" customHeight="1" x14ac:dyDescent="0.2">
      <c r="A25" s="3156" t="s">
        <v>49</v>
      </c>
      <c r="B25" s="3157"/>
      <c r="C25" s="3158"/>
      <c r="D25" s="838">
        <f t="shared" si="15"/>
        <v>0</v>
      </c>
      <c r="E25" s="829">
        <f t="shared" si="32"/>
        <v>0</v>
      </c>
      <c r="F25" s="830">
        <f t="shared" si="32"/>
        <v>0</v>
      </c>
      <c r="G25" s="831"/>
      <c r="H25" s="808"/>
      <c r="I25" s="831"/>
      <c r="J25" s="832"/>
      <c r="K25" s="831"/>
      <c r="L25" s="808"/>
      <c r="M25" s="831"/>
      <c r="N25" s="832"/>
      <c r="O25" s="831"/>
      <c r="P25" s="808"/>
      <c r="Q25" s="831"/>
      <c r="R25" s="808"/>
      <c r="S25" s="831"/>
      <c r="T25" s="808"/>
      <c r="U25" s="831"/>
      <c r="V25" s="808"/>
      <c r="W25" s="807"/>
      <c r="X25" s="842"/>
      <c r="Y25" s="831"/>
      <c r="Z25" s="808"/>
      <c r="AA25" s="807"/>
      <c r="AB25" s="842"/>
      <c r="AC25" s="831"/>
      <c r="AD25" s="808"/>
      <c r="AE25" s="807"/>
      <c r="AF25" s="842"/>
      <c r="AG25" s="831"/>
      <c r="AH25" s="808"/>
      <c r="AI25" s="807"/>
      <c r="AJ25" s="842"/>
      <c r="AK25" s="831"/>
      <c r="AL25" s="808"/>
      <c r="AM25" s="807"/>
      <c r="AN25" s="808"/>
      <c r="AO25" s="807"/>
      <c r="AP25" s="809"/>
      <c r="AQ25" s="843"/>
      <c r="AR25" s="832"/>
      <c r="AS25" s="844">
        <v>0</v>
      </c>
      <c r="AT25" s="844"/>
      <c r="AU25" s="844"/>
      <c r="AV25" s="844"/>
      <c r="AW25" s="844"/>
      <c r="AX25" s="844"/>
      <c r="AY25" s="671" t="str">
        <f t="shared" si="16"/>
        <v/>
      </c>
      <c r="BU25" s="3"/>
      <c r="BV25" s="3"/>
      <c r="BW25" s="3"/>
      <c r="CA25" s="31" t="str">
        <f t="shared" si="17"/>
        <v/>
      </c>
      <c r="CB25" s="31" t="str">
        <f t="shared" si="18"/>
        <v/>
      </c>
      <c r="CC25" s="31" t="str">
        <f t="shared" si="19"/>
        <v/>
      </c>
      <c r="CD25" s="31" t="str">
        <f t="shared" si="20"/>
        <v/>
      </c>
      <c r="CE25" s="31" t="str">
        <f t="shared" si="21"/>
        <v/>
      </c>
      <c r="CF25" s="31" t="str">
        <f t="shared" si="22"/>
        <v/>
      </c>
      <c r="CG25" s="31" t="str">
        <f t="shared" si="23"/>
        <v/>
      </c>
      <c r="CH25" s="32">
        <f t="shared" si="24"/>
        <v>0</v>
      </c>
      <c r="CI25" s="32">
        <f t="shared" si="25"/>
        <v>0</v>
      </c>
      <c r="CJ25" s="32">
        <f t="shared" si="26"/>
        <v>0</v>
      </c>
      <c r="CK25" s="32">
        <f t="shared" si="27"/>
        <v>0</v>
      </c>
      <c r="CL25" s="32">
        <f t="shared" si="28"/>
        <v>0</v>
      </c>
      <c r="CM25" s="32">
        <f t="shared" si="29"/>
        <v>0</v>
      </c>
      <c r="CN25" s="32">
        <f t="shared" si="30"/>
        <v>0</v>
      </c>
    </row>
    <row r="26" spans="1:98" ht="16.350000000000001" customHeight="1" x14ac:dyDescent="0.2">
      <c r="A26" s="3156" t="s">
        <v>50</v>
      </c>
      <c r="B26" s="3157"/>
      <c r="C26" s="3158"/>
      <c r="D26" s="845">
        <f t="shared" si="15"/>
        <v>6</v>
      </c>
      <c r="E26" s="829">
        <f t="shared" si="32"/>
        <v>0</v>
      </c>
      <c r="F26" s="830">
        <f t="shared" si="32"/>
        <v>6</v>
      </c>
      <c r="G26" s="831">
        <v>0</v>
      </c>
      <c r="H26" s="808">
        <v>0</v>
      </c>
      <c r="I26" s="831">
        <v>0</v>
      </c>
      <c r="J26" s="832">
        <v>0</v>
      </c>
      <c r="K26" s="831">
        <v>0</v>
      </c>
      <c r="L26" s="808">
        <v>0</v>
      </c>
      <c r="M26" s="831">
        <v>0</v>
      </c>
      <c r="N26" s="832">
        <v>0</v>
      </c>
      <c r="O26" s="831">
        <v>0</v>
      </c>
      <c r="P26" s="808">
        <v>0</v>
      </c>
      <c r="Q26" s="831">
        <v>0</v>
      </c>
      <c r="R26" s="808">
        <v>0</v>
      </c>
      <c r="S26" s="831">
        <v>0</v>
      </c>
      <c r="T26" s="808">
        <v>0</v>
      </c>
      <c r="U26" s="831">
        <v>0</v>
      </c>
      <c r="V26" s="808">
        <v>0</v>
      </c>
      <c r="W26" s="807">
        <v>0</v>
      </c>
      <c r="X26" s="842">
        <v>0</v>
      </c>
      <c r="Y26" s="831">
        <v>0</v>
      </c>
      <c r="Z26" s="808">
        <v>0</v>
      </c>
      <c r="AA26" s="807">
        <v>0</v>
      </c>
      <c r="AB26" s="842">
        <v>0</v>
      </c>
      <c r="AC26" s="831">
        <v>0</v>
      </c>
      <c r="AD26" s="808">
        <v>0</v>
      </c>
      <c r="AE26" s="807">
        <v>0</v>
      </c>
      <c r="AF26" s="842">
        <v>1</v>
      </c>
      <c r="AG26" s="831">
        <v>0</v>
      </c>
      <c r="AH26" s="808">
        <v>0</v>
      </c>
      <c r="AI26" s="807">
        <v>0</v>
      </c>
      <c r="AJ26" s="842">
        <v>3</v>
      </c>
      <c r="AK26" s="831">
        <v>0</v>
      </c>
      <c r="AL26" s="808">
        <v>0</v>
      </c>
      <c r="AM26" s="807">
        <v>0</v>
      </c>
      <c r="AN26" s="808">
        <v>0</v>
      </c>
      <c r="AO26" s="807">
        <v>0</v>
      </c>
      <c r="AP26" s="809">
        <v>2</v>
      </c>
      <c r="AQ26" s="843">
        <v>0</v>
      </c>
      <c r="AR26" s="832">
        <v>0</v>
      </c>
      <c r="AS26" s="844">
        <v>6</v>
      </c>
      <c r="AT26" s="843">
        <v>0</v>
      </c>
      <c r="AU26" s="843">
        <v>0</v>
      </c>
      <c r="AV26" s="843">
        <v>0</v>
      </c>
      <c r="AW26" s="843">
        <v>0</v>
      </c>
      <c r="AX26" s="843">
        <v>0</v>
      </c>
      <c r="AY26" s="671" t="str">
        <f t="shared" si="16"/>
        <v/>
      </c>
      <c r="BU26" s="3"/>
      <c r="BV26" s="3"/>
      <c r="BW26" s="3"/>
      <c r="CA26" s="31" t="str">
        <f t="shared" si="17"/>
        <v/>
      </c>
      <c r="CB26" s="31" t="str">
        <f t="shared" si="18"/>
        <v/>
      </c>
      <c r="CC26" s="31" t="str">
        <f t="shared" si="19"/>
        <v/>
      </c>
      <c r="CD26" s="31" t="str">
        <f t="shared" si="20"/>
        <v/>
      </c>
      <c r="CE26" s="31" t="str">
        <f t="shared" si="21"/>
        <v/>
      </c>
      <c r="CF26" s="31" t="str">
        <f t="shared" si="22"/>
        <v/>
      </c>
      <c r="CG26" s="31" t="str">
        <f t="shared" si="23"/>
        <v/>
      </c>
      <c r="CH26" s="32">
        <f t="shared" si="24"/>
        <v>0</v>
      </c>
      <c r="CI26" s="32">
        <f t="shared" si="25"/>
        <v>0</v>
      </c>
      <c r="CJ26" s="32">
        <f t="shared" si="26"/>
        <v>0</v>
      </c>
      <c r="CK26" s="32">
        <f t="shared" si="27"/>
        <v>0</v>
      </c>
      <c r="CL26" s="32">
        <f t="shared" si="28"/>
        <v>0</v>
      </c>
      <c r="CM26" s="32">
        <f t="shared" si="29"/>
        <v>0</v>
      </c>
      <c r="CN26" s="32">
        <f t="shared" si="30"/>
        <v>0</v>
      </c>
    </row>
    <row r="27" spans="1:98" ht="16.350000000000001" customHeight="1" x14ac:dyDescent="0.2">
      <c r="A27" s="3156" t="s">
        <v>51</v>
      </c>
      <c r="B27" s="3157"/>
      <c r="C27" s="3158"/>
      <c r="D27" s="845">
        <f t="shared" si="15"/>
        <v>0</v>
      </c>
      <c r="E27" s="829">
        <f t="shared" si="32"/>
        <v>0</v>
      </c>
      <c r="F27" s="830">
        <f t="shared" si="32"/>
        <v>0</v>
      </c>
      <c r="G27" s="831"/>
      <c r="H27" s="808"/>
      <c r="I27" s="831"/>
      <c r="J27" s="832"/>
      <c r="K27" s="831"/>
      <c r="L27" s="808"/>
      <c r="M27" s="831"/>
      <c r="N27" s="832"/>
      <c r="O27" s="831"/>
      <c r="P27" s="808"/>
      <c r="Q27" s="831"/>
      <c r="R27" s="808"/>
      <c r="S27" s="831"/>
      <c r="T27" s="808"/>
      <c r="U27" s="831"/>
      <c r="V27" s="808"/>
      <c r="W27" s="807"/>
      <c r="X27" s="842"/>
      <c r="Y27" s="831"/>
      <c r="Z27" s="808"/>
      <c r="AA27" s="807"/>
      <c r="AB27" s="842"/>
      <c r="AC27" s="831"/>
      <c r="AD27" s="808"/>
      <c r="AE27" s="807"/>
      <c r="AF27" s="842"/>
      <c r="AG27" s="831"/>
      <c r="AH27" s="808"/>
      <c r="AI27" s="807"/>
      <c r="AJ27" s="842"/>
      <c r="AK27" s="831"/>
      <c r="AL27" s="808"/>
      <c r="AM27" s="807"/>
      <c r="AN27" s="808"/>
      <c r="AO27" s="807"/>
      <c r="AP27" s="809"/>
      <c r="AQ27" s="843"/>
      <c r="AR27" s="832"/>
      <c r="AS27" s="844">
        <v>0</v>
      </c>
      <c r="AT27" s="844"/>
      <c r="AU27" s="844"/>
      <c r="AV27" s="844"/>
      <c r="AW27" s="844"/>
      <c r="AX27" s="844"/>
      <c r="AY27" s="671" t="str">
        <f t="shared" si="16"/>
        <v/>
      </c>
      <c r="BU27" s="3"/>
      <c r="BV27" s="3"/>
      <c r="BW27" s="3"/>
      <c r="CA27" s="31" t="str">
        <f t="shared" si="17"/>
        <v/>
      </c>
      <c r="CB27" s="31" t="str">
        <f t="shared" si="18"/>
        <v/>
      </c>
      <c r="CC27" s="31" t="str">
        <f t="shared" si="19"/>
        <v/>
      </c>
      <c r="CD27" s="31" t="str">
        <f t="shared" si="20"/>
        <v/>
      </c>
      <c r="CE27" s="31" t="str">
        <f t="shared" si="21"/>
        <v/>
      </c>
      <c r="CF27" s="31" t="str">
        <f t="shared" si="22"/>
        <v/>
      </c>
      <c r="CG27" s="31" t="str">
        <f t="shared" si="23"/>
        <v/>
      </c>
      <c r="CH27" s="32">
        <f t="shared" si="24"/>
        <v>0</v>
      </c>
      <c r="CI27" s="32">
        <f t="shared" si="25"/>
        <v>0</v>
      </c>
      <c r="CJ27" s="32">
        <f t="shared" si="26"/>
        <v>0</v>
      </c>
      <c r="CK27" s="32">
        <f t="shared" si="27"/>
        <v>0</v>
      </c>
      <c r="CL27" s="32">
        <f t="shared" si="28"/>
        <v>0</v>
      </c>
      <c r="CM27" s="32">
        <f t="shared" si="29"/>
        <v>0</v>
      </c>
      <c r="CN27" s="32">
        <f t="shared" si="30"/>
        <v>0</v>
      </c>
    </row>
    <row r="28" spans="1:98" s="1005" customFormat="1" ht="16.350000000000001" customHeight="1" x14ac:dyDescent="0.2">
      <c r="A28" s="3156" t="s">
        <v>52</v>
      </c>
      <c r="B28" s="3157"/>
      <c r="C28" s="3158"/>
      <c r="D28" s="838">
        <f>SUM(E28+F28)</f>
        <v>0</v>
      </c>
      <c r="E28" s="829">
        <f t="shared" si="32"/>
        <v>0</v>
      </c>
      <c r="F28" s="830">
        <f t="shared" si="32"/>
        <v>0</v>
      </c>
      <c r="G28" s="831"/>
      <c r="H28" s="808"/>
      <c r="I28" s="831"/>
      <c r="J28" s="832"/>
      <c r="K28" s="831"/>
      <c r="L28" s="808"/>
      <c r="M28" s="831"/>
      <c r="N28" s="832"/>
      <c r="O28" s="831"/>
      <c r="P28" s="808"/>
      <c r="Q28" s="831"/>
      <c r="R28" s="808"/>
      <c r="S28" s="831"/>
      <c r="T28" s="808"/>
      <c r="U28" s="831"/>
      <c r="V28" s="808"/>
      <c r="W28" s="807"/>
      <c r="X28" s="842"/>
      <c r="Y28" s="831"/>
      <c r="Z28" s="808"/>
      <c r="AA28" s="807"/>
      <c r="AB28" s="842"/>
      <c r="AC28" s="831"/>
      <c r="AD28" s="808"/>
      <c r="AE28" s="807"/>
      <c r="AF28" s="842"/>
      <c r="AG28" s="831"/>
      <c r="AH28" s="808"/>
      <c r="AI28" s="807"/>
      <c r="AJ28" s="842"/>
      <c r="AK28" s="831"/>
      <c r="AL28" s="808"/>
      <c r="AM28" s="807"/>
      <c r="AN28" s="808"/>
      <c r="AO28" s="807"/>
      <c r="AP28" s="809"/>
      <c r="AQ28" s="843"/>
      <c r="AR28" s="832"/>
      <c r="AS28" s="844">
        <v>0</v>
      </c>
      <c r="AT28" s="843"/>
      <c r="AU28" s="843"/>
      <c r="AV28" s="843"/>
      <c r="AW28" s="843"/>
      <c r="AX28" s="843"/>
      <c r="AY28" s="671" t="str">
        <f t="shared" si="16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451"/>
      <c r="CA28" s="31" t="str">
        <f t="shared" si="17"/>
        <v/>
      </c>
      <c r="CB28" s="31" t="str">
        <f t="shared" si="18"/>
        <v/>
      </c>
      <c r="CC28" s="31" t="str">
        <f t="shared" si="19"/>
        <v/>
      </c>
      <c r="CD28" s="31" t="str">
        <f t="shared" si="20"/>
        <v/>
      </c>
      <c r="CE28" s="31" t="str">
        <f t="shared" si="21"/>
        <v/>
      </c>
      <c r="CF28" s="31" t="str">
        <f t="shared" si="22"/>
        <v/>
      </c>
      <c r="CG28" s="31" t="str">
        <f t="shared" si="23"/>
        <v/>
      </c>
      <c r="CH28" s="32">
        <f t="shared" si="24"/>
        <v>0</v>
      </c>
      <c r="CI28" s="32">
        <f t="shared" si="25"/>
        <v>0</v>
      </c>
      <c r="CJ28" s="32">
        <f t="shared" si="26"/>
        <v>0</v>
      </c>
      <c r="CK28" s="32">
        <f t="shared" si="27"/>
        <v>0</v>
      </c>
      <c r="CL28" s="32">
        <f t="shared" si="28"/>
        <v>0</v>
      </c>
      <c r="CM28" s="32">
        <f t="shared" si="29"/>
        <v>0</v>
      </c>
      <c r="CN28" s="32">
        <f t="shared" si="30"/>
        <v>0</v>
      </c>
      <c r="CO28" s="5"/>
      <c r="CP28" s="5"/>
      <c r="CQ28" s="5"/>
      <c r="CR28" s="5"/>
      <c r="CS28" s="5"/>
      <c r="CT28" s="5"/>
    </row>
    <row r="29" spans="1:98" ht="16.350000000000001" customHeight="1" x14ac:dyDescent="0.2">
      <c r="A29" s="3156" t="s">
        <v>53</v>
      </c>
      <c r="B29" s="3157"/>
      <c r="C29" s="3158"/>
      <c r="D29" s="838">
        <f t="shared" si="15"/>
        <v>0</v>
      </c>
      <c r="E29" s="829">
        <f t="shared" si="32"/>
        <v>0</v>
      </c>
      <c r="F29" s="830">
        <f t="shared" si="32"/>
        <v>0</v>
      </c>
      <c r="G29" s="831"/>
      <c r="H29" s="808"/>
      <c r="I29" s="831"/>
      <c r="J29" s="832"/>
      <c r="K29" s="831"/>
      <c r="L29" s="808"/>
      <c r="M29" s="831"/>
      <c r="N29" s="832"/>
      <c r="O29" s="831"/>
      <c r="P29" s="808"/>
      <c r="Q29" s="831"/>
      <c r="R29" s="808"/>
      <c r="S29" s="831"/>
      <c r="T29" s="808"/>
      <c r="U29" s="831"/>
      <c r="V29" s="808"/>
      <c r="W29" s="807"/>
      <c r="X29" s="842"/>
      <c r="Y29" s="831"/>
      <c r="Z29" s="808"/>
      <c r="AA29" s="807"/>
      <c r="AB29" s="842"/>
      <c r="AC29" s="831"/>
      <c r="AD29" s="808"/>
      <c r="AE29" s="807"/>
      <c r="AF29" s="842"/>
      <c r="AG29" s="831"/>
      <c r="AH29" s="808"/>
      <c r="AI29" s="807"/>
      <c r="AJ29" s="842"/>
      <c r="AK29" s="831"/>
      <c r="AL29" s="808"/>
      <c r="AM29" s="807"/>
      <c r="AN29" s="808"/>
      <c r="AO29" s="807"/>
      <c r="AP29" s="809"/>
      <c r="AQ29" s="843"/>
      <c r="AR29" s="832"/>
      <c r="AS29" s="844">
        <v>0</v>
      </c>
      <c r="AT29" s="843"/>
      <c r="AU29" s="843"/>
      <c r="AV29" s="843"/>
      <c r="AW29" s="843"/>
      <c r="AX29" s="843"/>
      <c r="AY29" s="671" t="str">
        <f t="shared" si="16"/>
        <v/>
      </c>
      <c r="BU29" s="3"/>
      <c r="BV29" s="3"/>
      <c r="BW29" s="3"/>
      <c r="CA29" s="31" t="str">
        <f t="shared" si="17"/>
        <v/>
      </c>
      <c r="CB29" s="31" t="str">
        <f t="shared" si="18"/>
        <v/>
      </c>
      <c r="CC29" s="31" t="str">
        <f t="shared" si="19"/>
        <v/>
      </c>
      <c r="CD29" s="31" t="str">
        <f t="shared" si="20"/>
        <v/>
      </c>
      <c r="CE29" s="31" t="str">
        <f t="shared" si="21"/>
        <v/>
      </c>
      <c r="CF29" s="31" t="str">
        <f t="shared" si="22"/>
        <v/>
      </c>
      <c r="CG29" s="31" t="str">
        <f t="shared" si="23"/>
        <v/>
      </c>
      <c r="CH29" s="32">
        <f t="shared" si="24"/>
        <v>0</v>
      </c>
      <c r="CI29" s="32">
        <f t="shared" si="25"/>
        <v>0</v>
      </c>
      <c r="CJ29" s="32">
        <f t="shared" si="26"/>
        <v>0</v>
      </c>
      <c r="CK29" s="32">
        <f t="shared" si="27"/>
        <v>0</v>
      </c>
      <c r="CL29" s="32">
        <f t="shared" si="28"/>
        <v>0</v>
      </c>
      <c r="CM29" s="32">
        <f t="shared" si="29"/>
        <v>0</v>
      </c>
      <c r="CN29" s="32">
        <f t="shared" si="30"/>
        <v>0</v>
      </c>
    </row>
    <row r="30" spans="1:98" ht="16.350000000000001" customHeight="1" x14ac:dyDescent="0.2">
      <c r="A30" s="3156" t="s">
        <v>54</v>
      </c>
      <c r="B30" s="3157"/>
      <c r="C30" s="3158"/>
      <c r="D30" s="838">
        <f t="shared" si="15"/>
        <v>0</v>
      </c>
      <c r="E30" s="829">
        <f t="shared" si="32"/>
        <v>0</v>
      </c>
      <c r="F30" s="830">
        <f t="shared" si="32"/>
        <v>0</v>
      </c>
      <c r="G30" s="831"/>
      <c r="H30" s="808"/>
      <c r="I30" s="831"/>
      <c r="J30" s="832"/>
      <c r="K30" s="831"/>
      <c r="L30" s="808"/>
      <c r="M30" s="831"/>
      <c r="N30" s="832"/>
      <c r="O30" s="831"/>
      <c r="P30" s="808"/>
      <c r="Q30" s="831"/>
      <c r="R30" s="808"/>
      <c r="S30" s="831"/>
      <c r="T30" s="808"/>
      <c r="U30" s="831"/>
      <c r="V30" s="808"/>
      <c r="W30" s="807"/>
      <c r="X30" s="842"/>
      <c r="Y30" s="831"/>
      <c r="Z30" s="808"/>
      <c r="AA30" s="807"/>
      <c r="AB30" s="842"/>
      <c r="AC30" s="831"/>
      <c r="AD30" s="808"/>
      <c r="AE30" s="807"/>
      <c r="AF30" s="842"/>
      <c r="AG30" s="831"/>
      <c r="AH30" s="808"/>
      <c r="AI30" s="807"/>
      <c r="AJ30" s="842"/>
      <c r="AK30" s="831"/>
      <c r="AL30" s="808"/>
      <c r="AM30" s="807"/>
      <c r="AN30" s="808"/>
      <c r="AO30" s="807"/>
      <c r="AP30" s="809"/>
      <c r="AQ30" s="843"/>
      <c r="AR30" s="832"/>
      <c r="AS30" s="844">
        <v>0</v>
      </c>
      <c r="AT30" s="843"/>
      <c r="AU30" s="843"/>
      <c r="AV30" s="843"/>
      <c r="AW30" s="843"/>
      <c r="AX30" s="843"/>
      <c r="AY30" s="671" t="str">
        <f t="shared" si="16"/>
        <v/>
      </c>
      <c r="BU30" s="3"/>
      <c r="BV30" s="3"/>
      <c r="BW30" s="3"/>
      <c r="CA30" s="31" t="str">
        <f t="shared" si="17"/>
        <v/>
      </c>
      <c r="CB30" s="31" t="str">
        <f t="shared" si="18"/>
        <v/>
      </c>
      <c r="CC30" s="31" t="str">
        <f t="shared" si="19"/>
        <v/>
      </c>
      <c r="CD30" s="31" t="str">
        <f t="shared" si="20"/>
        <v/>
      </c>
      <c r="CE30" s="31" t="str">
        <f t="shared" si="21"/>
        <v/>
      </c>
      <c r="CF30" s="31" t="str">
        <f t="shared" si="22"/>
        <v/>
      </c>
      <c r="CG30" s="31" t="str">
        <f t="shared" si="23"/>
        <v/>
      </c>
      <c r="CH30" s="32">
        <f t="shared" si="24"/>
        <v>0</v>
      </c>
      <c r="CI30" s="32">
        <f t="shared" si="25"/>
        <v>0</v>
      </c>
      <c r="CJ30" s="32">
        <f t="shared" si="26"/>
        <v>0</v>
      </c>
      <c r="CK30" s="32">
        <f t="shared" si="27"/>
        <v>0</v>
      </c>
      <c r="CL30" s="32">
        <f t="shared" si="28"/>
        <v>0</v>
      </c>
      <c r="CM30" s="32">
        <f t="shared" si="29"/>
        <v>0</v>
      </c>
      <c r="CN30" s="32">
        <f t="shared" si="30"/>
        <v>0</v>
      </c>
    </row>
    <row r="31" spans="1:98" ht="16.350000000000001" customHeight="1" x14ac:dyDescent="0.2">
      <c r="A31" s="3156" t="s">
        <v>55</v>
      </c>
      <c r="B31" s="3157"/>
      <c r="C31" s="3158"/>
      <c r="D31" s="838">
        <f t="shared" si="15"/>
        <v>119</v>
      </c>
      <c r="E31" s="829">
        <f t="shared" si="32"/>
        <v>53</v>
      </c>
      <c r="F31" s="830">
        <f t="shared" si="32"/>
        <v>66</v>
      </c>
      <c r="G31" s="831">
        <v>0</v>
      </c>
      <c r="H31" s="808">
        <v>0</v>
      </c>
      <c r="I31" s="831">
        <v>0</v>
      </c>
      <c r="J31" s="832">
        <v>0</v>
      </c>
      <c r="K31" s="831">
        <v>0</v>
      </c>
      <c r="L31" s="808">
        <v>1</v>
      </c>
      <c r="M31" s="831">
        <v>2</v>
      </c>
      <c r="N31" s="832">
        <v>0</v>
      </c>
      <c r="O31" s="831">
        <v>3</v>
      </c>
      <c r="P31" s="808">
        <v>4</v>
      </c>
      <c r="Q31" s="831">
        <v>3</v>
      </c>
      <c r="R31" s="808">
        <v>4</v>
      </c>
      <c r="S31" s="831">
        <v>7</v>
      </c>
      <c r="T31" s="808">
        <v>4</v>
      </c>
      <c r="U31" s="831">
        <v>7</v>
      </c>
      <c r="V31" s="808">
        <v>3</v>
      </c>
      <c r="W31" s="807">
        <v>8</v>
      </c>
      <c r="X31" s="842">
        <v>3</v>
      </c>
      <c r="Y31" s="831">
        <v>7</v>
      </c>
      <c r="Z31" s="808">
        <v>5</v>
      </c>
      <c r="AA31" s="807">
        <v>1</v>
      </c>
      <c r="AB31" s="842">
        <v>6</v>
      </c>
      <c r="AC31" s="831">
        <v>0</v>
      </c>
      <c r="AD31" s="808">
        <v>0</v>
      </c>
      <c r="AE31" s="807">
        <v>0</v>
      </c>
      <c r="AF31" s="842">
        <v>10</v>
      </c>
      <c r="AG31" s="831">
        <v>11</v>
      </c>
      <c r="AH31" s="808">
        <v>9</v>
      </c>
      <c r="AI31" s="807">
        <v>2</v>
      </c>
      <c r="AJ31" s="842">
        <v>15</v>
      </c>
      <c r="AK31" s="831">
        <v>0</v>
      </c>
      <c r="AL31" s="808">
        <v>2</v>
      </c>
      <c r="AM31" s="807">
        <v>2</v>
      </c>
      <c r="AN31" s="808">
        <v>0</v>
      </c>
      <c r="AO31" s="807">
        <v>0</v>
      </c>
      <c r="AP31" s="809">
        <v>0</v>
      </c>
      <c r="AQ31" s="843">
        <v>2</v>
      </c>
      <c r="AR31" s="832">
        <v>0</v>
      </c>
      <c r="AS31" s="844">
        <v>119</v>
      </c>
      <c r="AT31" s="843">
        <v>1</v>
      </c>
      <c r="AU31" s="843">
        <v>0</v>
      </c>
      <c r="AV31" s="843">
        <v>0</v>
      </c>
      <c r="AW31" s="843">
        <v>0</v>
      </c>
      <c r="AX31" s="843">
        <v>0</v>
      </c>
      <c r="AY31" s="671" t="str">
        <f t="shared" si="16"/>
        <v/>
      </c>
      <c r="BU31" s="3"/>
      <c r="BV31" s="3"/>
      <c r="BW31" s="3"/>
      <c r="CA31" s="31" t="str">
        <f t="shared" si="17"/>
        <v/>
      </c>
      <c r="CB31" s="31" t="str">
        <f t="shared" si="18"/>
        <v/>
      </c>
      <c r="CC31" s="31" t="str">
        <f t="shared" si="19"/>
        <v/>
      </c>
      <c r="CD31" s="31" t="str">
        <f t="shared" si="20"/>
        <v/>
      </c>
      <c r="CE31" s="31" t="str">
        <f t="shared" si="21"/>
        <v/>
      </c>
      <c r="CF31" s="31" t="str">
        <f t="shared" si="22"/>
        <v/>
      </c>
      <c r="CG31" s="31" t="str">
        <f t="shared" si="23"/>
        <v/>
      </c>
      <c r="CH31" s="32">
        <f t="shared" si="24"/>
        <v>0</v>
      </c>
      <c r="CI31" s="32">
        <f t="shared" si="25"/>
        <v>0</v>
      </c>
      <c r="CJ31" s="32">
        <f t="shared" si="26"/>
        <v>0</v>
      </c>
      <c r="CK31" s="32">
        <f t="shared" si="27"/>
        <v>0</v>
      </c>
      <c r="CL31" s="32">
        <f t="shared" si="28"/>
        <v>0</v>
      </c>
      <c r="CM31" s="32">
        <f t="shared" si="29"/>
        <v>0</v>
      </c>
      <c r="CN31" s="32">
        <f t="shared" si="30"/>
        <v>0</v>
      </c>
    </row>
    <row r="32" spans="1:98" ht="16.350000000000001" customHeight="1" x14ac:dyDescent="0.2">
      <c r="A32" s="3156" t="s">
        <v>56</v>
      </c>
      <c r="B32" s="3157"/>
      <c r="C32" s="3158"/>
      <c r="D32" s="838">
        <f t="shared" si="15"/>
        <v>0</v>
      </c>
      <c r="E32" s="829">
        <f>SUM(U32+W32+Y32+AA32+AC32+AE32+AG32+AI32+AK32+AM32+AO32)</f>
        <v>0</v>
      </c>
      <c r="F32" s="830">
        <f>SUM(V32+X32+Z32+AB32+AD32+AF32+AH32+AJ32+AL32+AN32+AP32)</f>
        <v>0</v>
      </c>
      <c r="G32" s="839"/>
      <c r="H32" s="840"/>
      <c r="I32" s="839"/>
      <c r="J32" s="841"/>
      <c r="K32" s="839"/>
      <c r="L32" s="840"/>
      <c r="M32" s="839"/>
      <c r="N32" s="841"/>
      <c r="O32" s="839"/>
      <c r="P32" s="840"/>
      <c r="Q32" s="839"/>
      <c r="R32" s="840"/>
      <c r="S32" s="839"/>
      <c r="T32" s="840"/>
      <c r="U32" s="831"/>
      <c r="V32" s="808"/>
      <c r="W32" s="807"/>
      <c r="X32" s="842"/>
      <c r="Y32" s="831"/>
      <c r="Z32" s="808"/>
      <c r="AA32" s="807"/>
      <c r="AB32" s="842"/>
      <c r="AC32" s="831"/>
      <c r="AD32" s="808"/>
      <c r="AE32" s="807"/>
      <c r="AF32" s="842"/>
      <c r="AG32" s="831"/>
      <c r="AH32" s="808"/>
      <c r="AI32" s="807"/>
      <c r="AJ32" s="842"/>
      <c r="AK32" s="831"/>
      <c r="AL32" s="808"/>
      <c r="AM32" s="807"/>
      <c r="AN32" s="808"/>
      <c r="AO32" s="807"/>
      <c r="AP32" s="809"/>
      <c r="AQ32" s="843"/>
      <c r="AR32" s="832"/>
      <c r="AS32" s="844">
        <v>0</v>
      </c>
      <c r="AT32" s="843"/>
      <c r="AU32" s="843"/>
      <c r="AV32" s="843"/>
      <c r="AW32" s="843"/>
      <c r="AX32" s="843"/>
      <c r="AY32" s="671" t="str">
        <f t="shared" si="16"/>
        <v/>
      </c>
      <c r="BU32" s="3"/>
      <c r="BV32" s="3"/>
      <c r="BW32" s="3"/>
      <c r="CA32" s="31" t="str">
        <f t="shared" si="17"/>
        <v/>
      </c>
      <c r="CB32" s="31" t="str">
        <f t="shared" si="18"/>
        <v/>
      </c>
      <c r="CC32" s="31" t="str">
        <f t="shared" si="19"/>
        <v/>
      </c>
      <c r="CD32" s="31" t="str">
        <f t="shared" si="20"/>
        <v/>
      </c>
      <c r="CE32" s="31" t="str">
        <f t="shared" si="21"/>
        <v/>
      </c>
      <c r="CF32" s="31" t="str">
        <f t="shared" si="22"/>
        <v/>
      </c>
      <c r="CG32" s="31" t="str">
        <f t="shared" si="23"/>
        <v/>
      </c>
      <c r="CH32" s="32">
        <f t="shared" si="24"/>
        <v>0</v>
      </c>
      <c r="CI32" s="32">
        <f t="shared" si="25"/>
        <v>0</v>
      </c>
      <c r="CJ32" s="32">
        <f t="shared" si="26"/>
        <v>0</v>
      </c>
      <c r="CK32" s="32">
        <f t="shared" si="27"/>
        <v>0</v>
      </c>
      <c r="CL32" s="32">
        <f t="shared" si="28"/>
        <v>0</v>
      </c>
      <c r="CM32" s="32">
        <f t="shared" si="29"/>
        <v>0</v>
      </c>
      <c r="CN32" s="32">
        <f t="shared" si="30"/>
        <v>0</v>
      </c>
    </row>
    <row r="33" spans="1:92" ht="16.350000000000001" customHeight="1" x14ac:dyDescent="0.2">
      <c r="A33" s="3156" t="s">
        <v>57</v>
      </c>
      <c r="B33" s="3157"/>
      <c r="C33" s="3158"/>
      <c r="D33" s="838">
        <f>SUM(E33+F33)</f>
        <v>0</v>
      </c>
      <c r="E33" s="829">
        <f t="shared" ref="E33:F35" si="33">SUM(G33+I33+K33+M33+O33+Q33+S33+U33+W33+Y33+AA33+AC33+AE33+AG33+AI33+AK33+AM33+AO33)</f>
        <v>0</v>
      </c>
      <c r="F33" s="830">
        <f t="shared" si="33"/>
        <v>0</v>
      </c>
      <c r="G33" s="831"/>
      <c r="H33" s="808"/>
      <c r="I33" s="831"/>
      <c r="J33" s="832"/>
      <c r="K33" s="831"/>
      <c r="L33" s="808"/>
      <c r="M33" s="831"/>
      <c r="N33" s="832"/>
      <c r="O33" s="831"/>
      <c r="P33" s="808"/>
      <c r="Q33" s="831"/>
      <c r="R33" s="808"/>
      <c r="S33" s="831"/>
      <c r="T33" s="808"/>
      <c r="U33" s="831"/>
      <c r="V33" s="808"/>
      <c r="W33" s="807"/>
      <c r="X33" s="842"/>
      <c r="Y33" s="831"/>
      <c r="Z33" s="808"/>
      <c r="AA33" s="807"/>
      <c r="AB33" s="842"/>
      <c r="AC33" s="831"/>
      <c r="AD33" s="808"/>
      <c r="AE33" s="807"/>
      <c r="AF33" s="842"/>
      <c r="AG33" s="831"/>
      <c r="AH33" s="808"/>
      <c r="AI33" s="807"/>
      <c r="AJ33" s="842"/>
      <c r="AK33" s="831"/>
      <c r="AL33" s="808"/>
      <c r="AM33" s="807"/>
      <c r="AN33" s="808"/>
      <c r="AO33" s="807"/>
      <c r="AP33" s="809"/>
      <c r="AQ33" s="843"/>
      <c r="AR33" s="832"/>
      <c r="AS33" s="844">
        <v>0</v>
      </c>
      <c r="AT33" s="843"/>
      <c r="AU33" s="843"/>
      <c r="AV33" s="843"/>
      <c r="AW33" s="843"/>
      <c r="AX33" s="843"/>
      <c r="AY33" s="671" t="str">
        <f t="shared" si="16"/>
        <v/>
      </c>
      <c r="BU33" s="3"/>
      <c r="BV33" s="3"/>
      <c r="BW33" s="3"/>
      <c r="CA33" s="31" t="str">
        <f t="shared" si="17"/>
        <v/>
      </c>
      <c r="CB33" s="31" t="str">
        <f t="shared" si="18"/>
        <v/>
      </c>
      <c r="CC33" s="31" t="str">
        <f t="shared" si="19"/>
        <v/>
      </c>
      <c r="CD33" s="31" t="str">
        <f t="shared" si="20"/>
        <v/>
      </c>
      <c r="CE33" s="31" t="str">
        <f t="shared" si="21"/>
        <v/>
      </c>
      <c r="CF33" s="31" t="str">
        <f t="shared" si="22"/>
        <v/>
      </c>
      <c r="CG33" s="31" t="str">
        <f t="shared" si="23"/>
        <v/>
      </c>
      <c r="CH33" s="32">
        <f t="shared" si="24"/>
        <v>0</v>
      </c>
      <c r="CI33" s="32">
        <f t="shared" si="25"/>
        <v>0</v>
      </c>
      <c r="CJ33" s="32">
        <f t="shared" si="26"/>
        <v>0</v>
      </c>
      <c r="CK33" s="32">
        <f t="shared" si="27"/>
        <v>0</v>
      </c>
      <c r="CL33" s="32">
        <f t="shared" si="28"/>
        <v>0</v>
      </c>
      <c r="CM33" s="32">
        <f t="shared" si="29"/>
        <v>0</v>
      </c>
      <c r="CN33" s="32">
        <f t="shared" si="30"/>
        <v>0</v>
      </c>
    </row>
    <row r="34" spans="1:92" ht="16.350000000000001" customHeight="1" x14ac:dyDescent="0.2">
      <c r="A34" s="3156" t="s">
        <v>58</v>
      </c>
      <c r="B34" s="3157"/>
      <c r="C34" s="3158"/>
      <c r="D34" s="838">
        <f t="shared" si="15"/>
        <v>0</v>
      </c>
      <c r="E34" s="829">
        <f t="shared" si="33"/>
        <v>0</v>
      </c>
      <c r="F34" s="830">
        <f t="shared" si="33"/>
        <v>0</v>
      </c>
      <c r="G34" s="831"/>
      <c r="H34" s="808"/>
      <c r="I34" s="831"/>
      <c r="J34" s="832"/>
      <c r="K34" s="831"/>
      <c r="L34" s="808"/>
      <c r="M34" s="831"/>
      <c r="N34" s="832"/>
      <c r="O34" s="831"/>
      <c r="P34" s="808"/>
      <c r="Q34" s="831"/>
      <c r="R34" s="808"/>
      <c r="S34" s="831"/>
      <c r="T34" s="808"/>
      <c r="U34" s="831"/>
      <c r="V34" s="808"/>
      <c r="W34" s="807"/>
      <c r="X34" s="842"/>
      <c r="Y34" s="831"/>
      <c r="Z34" s="808"/>
      <c r="AA34" s="807"/>
      <c r="AB34" s="842"/>
      <c r="AC34" s="831"/>
      <c r="AD34" s="808"/>
      <c r="AE34" s="807"/>
      <c r="AF34" s="842"/>
      <c r="AG34" s="831"/>
      <c r="AH34" s="808"/>
      <c r="AI34" s="807"/>
      <c r="AJ34" s="842"/>
      <c r="AK34" s="831"/>
      <c r="AL34" s="808"/>
      <c r="AM34" s="807"/>
      <c r="AN34" s="808"/>
      <c r="AO34" s="807"/>
      <c r="AP34" s="809"/>
      <c r="AQ34" s="843"/>
      <c r="AR34" s="832"/>
      <c r="AS34" s="844">
        <v>0</v>
      </c>
      <c r="AT34" s="843"/>
      <c r="AU34" s="843"/>
      <c r="AV34" s="843"/>
      <c r="AW34" s="843"/>
      <c r="AX34" s="843"/>
      <c r="AY34" s="671" t="str">
        <f t="shared" si="16"/>
        <v/>
      </c>
      <c r="BU34" s="3"/>
      <c r="BV34" s="3"/>
      <c r="BW34" s="3"/>
      <c r="CA34" s="31" t="str">
        <f t="shared" si="17"/>
        <v/>
      </c>
      <c r="CB34" s="31" t="str">
        <f t="shared" si="18"/>
        <v/>
      </c>
      <c r="CC34" s="31" t="str">
        <f t="shared" si="19"/>
        <v/>
      </c>
      <c r="CD34" s="31" t="str">
        <f t="shared" si="20"/>
        <v/>
      </c>
      <c r="CE34" s="31" t="str">
        <f t="shared" si="21"/>
        <v/>
      </c>
      <c r="CF34" s="31" t="str">
        <f t="shared" si="22"/>
        <v/>
      </c>
      <c r="CG34" s="31" t="str">
        <f t="shared" si="23"/>
        <v/>
      </c>
      <c r="CH34" s="32">
        <f t="shared" si="24"/>
        <v>0</v>
      </c>
      <c r="CI34" s="32">
        <f t="shared" si="25"/>
        <v>0</v>
      </c>
      <c r="CJ34" s="32">
        <f t="shared" si="26"/>
        <v>0</v>
      </c>
      <c r="CK34" s="32">
        <f t="shared" si="27"/>
        <v>0</v>
      </c>
      <c r="CL34" s="32">
        <f t="shared" si="28"/>
        <v>0</v>
      </c>
      <c r="CM34" s="32">
        <f t="shared" si="29"/>
        <v>0</v>
      </c>
      <c r="CN34" s="32">
        <f t="shared" si="30"/>
        <v>0</v>
      </c>
    </row>
    <row r="35" spans="1:92" ht="16.350000000000001" customHeight="1" x14ac:dyDescent="0.2">
      <c r="A35" s="3272" t="s">
        <v>59</v>
      </c>
      <c r="B35" s="3256"/>
      <c r="C35" s="3273"/>
      <c r="D35" s="846">
        <f t="shared" si="15"/>
        <v>0</v>
      </c>
      <c r="E35" s="834">
        <f t="shared" si="33"/>
        <v>0</v>
      </c>
      <c r="F35" s="835">
        <f t="shared" si="33"/>
        <v>0</v>
      </c>
      <c r="G35" s="836"/>
      <c r="H35" s="817"/>
      <c r="I35" s="836"/>
      <c r="J35" s="837"/>
      <c r="K35" s="836"/>
      <c r="L35" s="817"/>
      <c r="M35" s="836"/>
      <c r="N35" s="837"/>
      <c r="O35" s="836"/>
      <c r="P35" s="817"/>
      <c r="Q35" s="836"/>
      <c r="R35" s="817"/>
      <c r="S35" s="836"/>
      <c r="T35" s="817"/>
      <c r="U35" s="836"/>
      <c r="V35" s="817"/>
      <c r="W35" s="816"/>
      <c r="X35" s="847"/>
      <c r="Y35" s="836"/>
      <c r="Z35" s="817"/>
      <c r="AA35" s="816"/>
      <c r="AB35" s="847"/>
      <c r="AC35" s="836"/>
      <c r="AD35" s="817"/>
      <c r="AE35" s="816"/>
      <c r="AF35" s="847"/>
      <c r="AG35" s="836"/>
      <c r="AH35" s="817"/>
      <c r="AI35" s="816"/>
      <c r="AJ35" s="847"/>
      <c r="AK35" s="836"/>
      <c r="AL35" s="817"/>
      <c r="AM35" s="816"/>
      <c r="AN35" s="817"/>
      <c r="AO35" s="816"/>
      <c r="AP35" s="818"/>
      <c r="AQ35" s="77"/>
      <c r="AR35" s="77"/>
      <c r="AS35" s="77">
        <v>0</v>
      </c>
      <c r="AT35" s="77"/>
      <c r="AU35" s="77"/>
      <c r="AV35" s="77"/>
      <c r="AW35" s="77"/>
      <c r="AX35" s="77"/>
      <c r="AY35" s="671" t="str">
        <f t="shared" si="16"/>
        <v/>
      </c>
      <c r="BU35" s="3"/>
      <c r="BV35" s="3"/>
      <c r="BW35" s="3"/>
      <c r="CA35" s="31" t="str">
        <f t="shared" si="17"/>
        <v/>
      </c>
      <c r="CB35" s="31" t="str">
        <f t="shared" si="18"/>
        <v/>
      </c>
      <c r="CC35" s="31" t="str">
        <f t="shared" si="19"/>
        <v/>
      </c>
      <c r="CD35" s="31" t="str">
        <f t="shared" si="20"/>
        <v/>
      </c>
      <c r="CE35" s="31" t="str">
        <f t="shared" si="21"/>
        <v/>
      </c>
      <c r="CF35" s="31" t="str">
        <f t="shared" si="22"/>
        <v/>
      </c>
      <c r="CG35" s="31" t="str">
        <f t="shared" si="23"/>
        <v/>
      </c>
      <c r="CH35" s="32">
        <f t="shared" si="24"/>
        <v>0</v>
      </c>
      <c r="CI35" s="32">
        <f t="shared" si="25"/>
        <v>0</v>
      </c>
      <c r="CJ35" s="32">
        <f t="shared" si="26"/>
        <v>0</v>
      </c>
      <c r="CK35" s="32">
        <f t="shared" si="27"/>
        <v>0</v>
      </c>
      <c r="CL35" s="32">
        <f t="shared" si="28"/>
        <v>0</v>
      </c>
      <c r="CM35" s="32">
        <f t="shared" si="29"/>
        <v>0</v>
      </c>
      <c r="CN35" s="32">
        <f t="shared" si="30"/>
        <v>0</v>
      </c>
    </row>
    <row r="36" spans="1:92" ht="16.350000000000001" customHeight="1" x14ac:dyDescent="0.2">
      <c r="A36" s="3287" t="s">
        <v>60</v>
      </c>
      <c r="B36" s="3287"/>
      <c r="C36" s="3287"/>
      <c r="D36" s="1210">
        <f t="shared" ref="D36:AX36" si="34">SUM(D19:D35)</f>
        <v>126</v>
      </c>
      <c r="E36" s="1090">
        <f t="shared" si="34"/>
        <v>53</v>
      </c>
      <c r="F36" s="1211">
        <f t="shared" si="34"/>
        <v>73</v>
      </c>
      <c r="G36" s="1210">
        <f t="shared" si="34"/>
        <v>0</v>
      </c>
      <c r="H36" s="1211">
        <f t="shared" si="34"/>
        <v>0</v>
      </c>
      <c r="I36" s="1210">
        <f t="shared" si="34"/>
        <v>0</v>
      </c>
      <c r="J36" s="1211">
        <f t="shared" si="34"/>
        <v>0</v>
      </c>
      <c r="K36" s="1210">
        <f t="shared" si="34"/>
        <v>0</v>
      </c>
      <c r="L36" s="1211">
        <f t="shared" si="34"/>
        <v>1</v>
      </c>
      <c r="M36" s="1210">
        <f t="shared" si="34"/>
        <v>2</v>
      </c>
      <c r="N36" s="1211">
        <f t="shared" si="34"/>
        <v>0</v>
      </c>
      <c r="O36" s="1210">
        <f t="shared" si="34"/>
        <v>3</v>
      </c>
      <c r="P36" s="1211">
        <f t="shared" si="34"/>
        <v>4</v>
      </c>
      <c r="Q36" s="1210">
        <f t="shared" si="34"/>
        <v>3</v>
      </c>
      <c r="R36" s="1211">
        <f t="shared" si="34"/>
        <v>4</v>
      </c>
      <c r="S36" s="1210">
        <f t="shared" si="34"/>
        <v>7</v>
      </c>
      <c r="T36" s="1211">
        <f t="shared" si="34"/>
        <v>4</v>
      </c>
      <c r="U36" s="1210">
        <f t="shared" si="34"/>
        <v>7</v>
      </c>
      <c r="V36" s="1211">
        <f t="shared" si="34"/>
        <v>3</v>
      </c>
      <c r="W36" s="1212">
        <f t="shared" si="34"/>
        <v>8</v>
      </c>
      <c r="X36" s="1213">
        <f t="shared" si="34"/>
        <v>3</v>
      </c>
      <c r="Y36" s="1210">
        <f t="shared" si="34"/>
        <v>7</v>
      </c>
      <c r="Z36" s="1211">
        <f t="shared" si="34"/>
        <v>5</v>
      </c>
      <c r="AA36" s="1212">
        <f t="shared" si="34"/>
        <v>1</v>
      </c>
      <c r="AB36" s="1213">
        <f t="shared" si="34"/>
        <v>7</v>
      </c>
      <c r="AC36" s="1210">
        <f t="shared" si="34"/>
        <v>0</v>
      </c>
      <c r="AD36" s="1211">
        <f t="shared" si="34"/>
        <v>0</v>
      </c>
      <c r="AE36" s="1210">
        <f t="shared" si="34"/>
        <v>0</v>
      </c>
      <c r="AF36" s="1213">
        <f t="shared" si="34"/>
        <v>11</v>
      </c>
      <c r="AG36" s="1210">
        <f t="shared" si="34"/>
        <v>11</v>
      </c>
      <c r="AH36" s="1211">
        <f t="shared" si="34"/>
        <v>9</v>
      </c>
      <c r="AI36" s="1210">
        <f t="shared" si="34"/>
        <v>2</v>
      </c>
      <c r="AJ36" s="1213">
        <f t="shared" si="34"/>
        <v>18</v>
      </c>
      <c r="AK36" s="1210">
        <f t="shared" si="34"/>
        <v>0</v>
      </c>
      <c r="AL36" s="1211">
        <f t="shared" si="34"/>
        <v>2</v>
      </c>
      <c r="AM36" s="1210">
        <f t="shared" si="34"/>
        <v>2</v>
      </c>
      <c r="AN36" s="1211">
        <f t="shared" si="34"/>
        <v>0</v>
      </c>
      <c r="AO36" s="1210">
        <f t="shared" si="34"/>
        <v>0</v>
      </c>
      <c r="AP36" s="1214">
        <f t="shared" si="34"/>
        <v>2</v>
      </c>
      <c r="AQ36" s="1211">
        <f t="shared" si="34"/>
        <v>2</v>
      </c>
      <c r="AR36" s="1211">
        <f t="shared" si="34"/>
        <v>0</v>
      </c>
      <c r="AS36" s="1215">
        <f t="shared" si="34"/>
        <v>126</v>
      </c>
      <c r="AT36" s="1215">
        <f t="shared" si="34"/>
        <v>1</v>
      </c>
      <c r="AU36" s="1215">
        <f t="shared" si="34"/>
        <v>0</v>
      </c>
      <c r="AV36" s="1215">
        <f t="shared" si="34"/>
        <v>0</v>
      </c>
      <c r="AW36" s="1215">
        <f t="shared" si="34"/>
        <v>0</v>
      </c>
      <c r="AX36" s="1215">
        <f t="shared" si="34"/>
        <v>0</v>
      </c>
      <c r="AY36" s="9"/>
      <c r="BU36" s="3"/>
      <c r="BV36" s="3"/>
      <c r="BW36" s="3"/>
      <c r="CA36" s="31"/>
      <c r="CB36" s="31"/>
      <c r="CC36" s="31"/>
      <c r="CD36" s="31"/>
      <c r="CE36" s="31"/>
      <c r="CF36" s="31"/>
      <c r="CG36" s="31"/>
      <c r="CH36" s="32"/>
      <c r="CI36" s="32"/>
      <c r="CJ36" s="32"/>
      <c r="CK36" s="32"/>
      <c r="CL36" s="32"/>
      <c r="CM36" s="32"/>
      <c r="CN36" s="32"/>
    </row>
    <row r="37" spans="1:92" ht="30" customHeight="1" x14ac:dyDescent="0.2">
      <c r="A37" s="85" t="s">
        <v>61</v>
      </c>
      <c r="B37" s="86"/>
      <c r="C37" s="86"/>
      <c r="D37" s="87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31.5" customHeight="1" x14ac:dyDescent="0.2">
      <c r="A38" s="3244" t="s">
        <v>62</v>
      </c>
      <c r="B38" s="3245"/>
      <c r="C38" s="3245"/>
      <c r="D38" s="3244" t="s">
        <v>63</v>
      </c>
      <c r="E38" s="3245"/>
      <c r="F38" s="3191"/>
      <c r="G38" s="3216" t="s">
        <v>64</v>
      </c>
      <c r="H38" s="3214"/>
      <c r="I38" s="3214"/>
      <c r="J38" s="3214"/>
      <c r="K38" s="3214"/>
      <c r="L38" s="3214"/>
      <c r="M38" s="3214"/>
      <c r="N38" s="3214"/>
      <c r="O38" s="3214"/>
      <c r="P38" s="3214"/>
      <c r="Q38" s="3214"/>
      <c r="R38" s="3214"/>
      <c r="S38" s="3214"/>
      <c r="T38" s="3214"/>
      <c r="U38" s="3214"/>
      <c r="V38" s="3214"/>
      <c r="W38" s="3214"/>
      <c r="X38" s="3214"/>
      <c r="Y38" s="3214"/>
      <c r="Z38" s="3214"/>
      <c r="AA38" s="3214"/>
      <c r="AB38" s="3214"/>
      <c r="AC38" s="3214"/>
      <c r="AD38" s="3214"/>
      <c r="AE38" s="3214"/>
      <c r="AF38" s="3214"/>
      <c r="AG38" s="3214"/>
      <c r="AH38" s="3214"/>
      <c r="AI38" s="3214"/>
      <c r="AJ38" s="3214"/>
      <c r="AK38" s="3214"/>
      <c r="AL38" s="3214"/>
      <c r="AM38" s="3214"/>
      <c r="AN38" s="3214"/>
      <c r="AO38" s="3214"/>
      <c r="AP38" s="3249"/>
      <c r="AQ38" s="3191" t="s">
        <v>6</v>
      </c>
      <c r="AR38" s="3191" t="s">
        <v>7</v>
      </c>
      <c r="AS38" s="3191" t="s">
        <v>8</v>
      </c>
      <c r="AT38" s="3191" t="s">
        <v>9</v>
      </c>
      <c r="AU38" s="3200" t="s">
        <v>10</v>
      </c>
      <c r="AV38" s="3200" t="s">
        <v>11</v>
      </c>
      <c r="AW38" s="3275" t="s">
        <v>65</v>
      </c>
      <c r="BI38" s="3"/>
      <c r="BJ38" s="3"/>
      <c r="BK38" s="3"/>
      <c r="BL38" s="4"/>
      <c r="BM38" s="4"/>
      <c r="BN38" s="4"/>
      <c r="BO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3051"/>
      <c r="B39" s="3052"/>
      <c r="C39" s="3116"/>
      <c r="D39" s="3117"/>
      <c r="E39" s="3118"/>
      <c r="F39" s="3248"/>
      <c r="G39" s="3212" t="s">
        <v>13</v>
      </c>
      <c r="H39" s="3213"/>
      <c r="I39" s="3216" t="s">
        <v>14</v>
      </c>
      <c r="J39" s="3215"/>
      <c r="K39" s="3214" t="s">
        <v>15</v>
      </c>
      <c r="L39" s="3215"/>
      <c r="M39" s="3216" t="s">
        <v>16</v>
      </c>
      <c r="N39" s="3215"/>
      <c r="O39" s="3216" t="s">
        <v>17</v>
      </c>
      <c r="P39" s="3215"/>
      <c r="Q39" s="3216" t="s">
        <v>18</v>
      </c>
      <c r="R39" s="3215"/>
      <c r="S39" s="3216" t="s">
        <v>19</v>
      </c>
      <c r="T39" s="3215"/>
      <c r="U39" s="3216" t="s">
        <v>20</v>
      </c>
      <c r="V39" s="3215"/>
      <c r="W39" s="3216" t="s">
        <v>21</v>
      </c>
      <c r="X39" s="3215"/>
      <c r="Y39" s="3216" t="s">
        <v>22</v>
      </c>
      <c r="Z39" s="3224"/>
      <c r="AA39" s="3216" t="s">
        <v>23</v>
      </c>
      <c r="AB39" s="3224"/>
      <c r="AC39" s="3216" t="s">
        <v>24</v>
      </c>
      <c r="AD39" s="3224"/>
      <c r="AE39" s="3216" t="s">
        <v>25</v>
      </c>
      <c r="AF39" s="3224"/>
      <c r="AG39" s="3216" t="s">
        <v>26</v>
      </c>
      <c r="AH39" s="3224"/>
      <c r="AI39" s="3216" t="s">
        <v>27</v>
      </c>
      <c r="AJ39" s="3224"/>
      <c r="AK39" s="3216" t="s">
        <v>28</v>
      </c>
      <c r="AL39" s="3224"/>
      <c r="AM39" s="3216" t="s">
        <v>29</v>
      </c>
      <c r="AN39" s="3224"/>
      <c r="AO39" s="3216" t="s">
        <v>30</v>
      </c>
      <c r="AP39" s="3280"/>
      <c r="AQ39" s="2961"/>
      <c r="AR39" s="2961"/>
      <c r="AS39" s="2961"/>
      <c r="AT39" s="2961"/>
      <c r="AU39" s="2912"/>
      <c r="AV39" s="2912"/>
      <c r="AW39" s="3064"/>
      <c r="BJ39" s="3"/>
      <c r="BK39" s="3"/>
      <c r="BL39" s="3"/>
      <c r="BM39" s="4"/>
      <c r="BN39" s="4"/>
      <c r="BO39" s="4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3116"/>
      <c r="B40" s="3116"/>
      <c r="C40" s="2961"/>
      <c r="D40" s="1216" t="s">
        <v>31</v>
      </c>
      <c r="E40" s="1083" t="s">
        <v>32</v>
      </c>
      <c r="F40" s="1217" t="s">
        <v>33</v>
      </c>
      <c r="G40" s="1216" t="s">
        <v>32</v>
      </c>
      <c r="H40" s="1217" t="s">
        <v>33</v>
      </c>
      <c r="I40" s="1216" t="s">
        <v>32</v>
      </c>
      <c r="J40" s="1217" t="s">
        <v>33</v>
      </c>
      <c r="K40" s="1202" t="s">
        <v>32</v>
      </c>
      <c r="L40" s="1217" t="s">
        <v>33</v>
      </c>
      <c r="M40" s="1083" t="s">
        <v>32</v>
      </c>
      <c r="N40" s="1217" t="s">
        <v>33</v>
      </c>
      <c r="O40" s="1083" t="s">
        <v>32</v>
      </c>
      <c r="P40" s="1217" t="s">
        <v>33</v>
      </c>
      <c r="Q40" s="1083" t="s">
        <v>32</v>
      </c>
      <c r="R40" s="1217" t="s">
        <v>33</v>
      </c>
      <c r="S40" s="1083" t="s">
        <v>32</v>
      </c>
      <c r="T40" s="1217" t="s">
        <v>33</v>
      </c>
      <c r="U40" s="1218" t="s">
        <v>32</v>
      </c>
      <c r="V40" s="1203" t="s">
        <v>33</v>
      </c>
      <c r="W40" s="1218" t="s">
        <v>32</v>
      </c>
      <c r="X40" s="1203" t="s">
        <v>33</v>
      </c>
      <c r="Y40" s="1218" t="s">
        <v>32</v>
      </c>
      <c r="Z40" s="1203" t="s">
        <v>33</v>
      </c>
      <c r="AA40" s="1218" t="s">
        <v>32</v>
      </c>
      <c r="AB40" s="1203" t="s">
        <v>33</v>
      </c>
      <c r="AC40" s="1218" t="s">
        <v>32</v>
      </c>
      <c r="AD40" s="1203" t="s">
        <v>33</v>
      </c>
      <c r="AE40" s="1218" t="s">
        <v>32</v>
      </c>
      <c r="AF40" s="1203" t="s">
        <v>33</v>
      </c>
      <c r="AG40" s="1218" t="s">
        <v>32</v>
      </c>
      <c r="AH40" s="1203" t="s">
        <v>33</v>
      </c>
      <c r="AI40" s="1218" t="s">
        <v>32</v>
      </c>
      <c r="AJ40" s="1203" t="s">
        <v>33</v>
      </c>
      <c r="AK40" s="1218" t="s">
        <v>32</v>
      </c>
      <c r="AL40" s="1203" t="s">
        <v>33</v>
      </c>
      <c r="AM40" s="1218" t="s">
        <v>32</v>
      </c>
      <c r="AN40" s="1203" t="s">
        <v>33</v>
      </c>
      <c r="AO40" s="1218" t="s">
        <v>32</v>
      </c>
      <c r="AP40" s="1205" t="s">
        <v>33</v>
      </c>
      <c r="AQ40" s="3248"/>
      <c r="AR40" s="3248"/>
      <c r="AS40" s="3248"/>
      <c r="AT40" s="3248"/>
      <c r="AU40" s="3201"/>
      <c r="AV40" s="3201"/>
      <c r="AW40" s="3177"/>
      <c r="BJ40" s="3"/>
      <c r="BK40" s="3"/>
      <c r="BL40" s="3"/>
      <c r="BM40" s="4"/>
      <c r="BN40" s="4"/>
      <c r="BO40" s="4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3195" t="s">
        <v>66</v>
      </c>
      <c r="B41" s="3263"/>
      <c r="C41" s="3196"/>
      <c r="D41" s="1019">
        <f>SUM(E41+F41)</f>
        <v>0</v>
      </c>
      <c r="E41" s="92">
        <f>SUM(U41+W41+Y41+AA41+AC41+AE41+AG41+AI41+AK41+AM41+AO41)</f>
        <v>0</v>
      </c>
      <c r="F41" s="1020">
        <f>SUM(V41+X41+Z41+AB41+AD41+AF41+AH41+AJ41+AL41+AN41+AP41)</f>
        <v>0</v>
      </c>
      <c r="G41" s="839"/>
      <c r="H41" s="841"/>
      <c r="I41" s="839"/>
      <c r="J41" s="841"/>
      <c r="K41" s="839"/>
      <c r="L41" s="841"/>
      <c r="M41" s="839"/>
      <c r="N41" s="841"/>
      <c r="O41" s="839"/>
      <c r="P41" s="841"/>
      <c r="Q41" s="839"/>
      <c r="R41" s="841"/>
      <c r="S41" s="839"/>
      <c r="T41" s="841"/>
      <c r="U41" s="1021"/>
      <c r="V41" s="95"/>
      <c r="W41" s="1021"/>
      <c r="X41" s="95"/>
      <c r="Y41" s="1021"/>
      <c r="Z41" s="95"/>
      <c r="AA41" s="848"/>
      <c r="AB41" s="95"/>
      <c r="AC41" s="1022"/>
      <c r="AD41" s="95"/>
      <c r="AE41" s="848"/>
      <c r="AF41" s="95"/>
      <c r="AG41" s="1021"/>
      <c r="AH41" s="95"/>
      <c r="AI41" s="1021"/>
      <c r="AJ41" s="95"/>
      <c r="AK41" s="848"/>
      <c r="AL41" s="95"/>
      <c r="AM41" s="1022"/>
      <c r="AN41" s="95"/>
      <c r="AO41" s="1097"/>
      <c r="AP41" s="99"/>
      <c r="AQ41" s="1023"/>
      <c r="AR41" s="1024"/>
      <c r="AS41" s="1024"/>
      <c r="AT41" s="1024"/>
      <c r="AU41" s="1024"/>
      <c r="AV41" s="1024"/>
      <c r="AW41" s="1024"/>
      <c r="AX41" s="671" t="str">
        <f t="shared" ref="AX41:AX63" si="35">$CA41&amp;$CB41&amp;$CC41&amp;$CD41&amp;$CE41&amp;$CF41&amp;$CG41</f>
        <v/>
      </c>
      <c r="BJ41" s="3"/>
      <c r="BK41" s="3"/>
      <c r="BL41" s="3"/>
      <c r="BM41" s="4"/>
      <c r="BN41" s="4"/>
      <c r="BO41" s="4"/>
      <c r="CA41" s="31" t="str">
        <f>IF(CH41=1,"* Las consultas de 60 años NO DEBEN ser mayor que el total de Consultas entre 60-64 Años. ","")</f>
        <v/>
      </c>
      <c r="CB41" s="31" t="str">
        <f t="shared" ref="CB41:CB63" si="36">IF(CI41=1,"* Las actividades de usuarios en situación de discapacidad NO DEBEN superar el total. ","")</f>
        <v/>
      </c>
      <c r="CC41" s="31" t="str">
        <f>IF(CJ41=1,"* Las consultas de 12 años NO DEBEN ser mayor que el total de Consultas entre 10-14 Años. ","")</f>
        <v/>
      </c>
      <c r="CD41" s="31" t="str">
        <f>IF(CK41=1,"* Las consultas de Pacientes en control PSCV NO DEBEN ser mayor que el total de Consultas. ","")</f>
        <v/>
      </c>
      <c r="CE41" s="31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1" t="str">
        <f>IF(AND(AU41="",D41&lt;&gt;0),"* No olvide digitar la población SENAME (Digite CEROS si no tiene). ",IF(D41&lt;AU41,"* La Población SENAME NO DEBE ser mayor al Total. ",""))</f>
        <v/>
      </c>
      <c r="CG41" s="31" t="str">
        <f>IF(AND(AV41="",D41&lt;&gt;0),"* No olvide digitar la población Migrante (Digite CEROS si no tiene). ",IF(D41&lt;AV41,"* La Población Migrante NO DEBE ser mayor al Total. ",""))</f>
        <v/>
      </c>
      <c r="CH41" s="32">
        <f>IF(AS41&gt;(AK41+AL41),1,0)</f>
        <v>0</v>
      </c>
      <c r="CI41" s="32">
        <f>IF(D41&lt;AT41,1,0)</f>
        <v>0</v>
      </c>
      <c r="CJ41" s="32">
        <f>IF((Y41+Z41)&lt;AQ41,1,0)</f>
        <v>0</v>
      </c>
      <c r="CK41" s="32">
        <f>IF(D41&lt;AW41,1,0)</f>
        <v>0</v>
      </c>
      <c r="CL41" s="32">
        <f>IF(AND(AR41="",D41&lt;&gt;0),1,IF(F41&lt;AR41,1,0))</f>
        <v>0</v>
      </c>
      <c r="CM41" s="32">
        <f>IF(AND(AU41="",D41&lt;&gt;0),1,IF(D41&lt;AU41,1,0))</f>
        <v>0</v>
      </c>
      <c r="CN41" s="32">
        <f>IF(AND(AV41="",D41&lt;&gt;0),1,IF(D41&lt;AV41,1,0))</f>
        <v>0</v>
      </c>
    </row>
    <row r="42" spans="1:92" ht="24" customHeight="1" x14ac:dyDescent="0.2">
      <c r="A42" s="3156" t="s">
        <v>67</v>
      </c>
      <c r="B42" s="3157"/>
      <c r="C42" s="3158"/>
      <c r="D42" s="102">
        <f>SUM(E42+F42)</f>
        <v>0</v>
      </c>
      <c r="E42" s="103">
        <f>+G42+I42+K42+M42+O42+Q42+S42+U42+W42+Y42+AA42</f>
        <v>0</v>
      </c>
      <c r="F42" s="1004">
        <f>+H42+J42+L42+N42+P42+R42+T42+V42+X42+Z42+AB42</f>
        <v>0</v>
      </c>
      <c r="G42" s="105"/>
      <c r="H42" s="106"/>
      <c r="I42" s="105"/>
      <c r="J42" s="107"/>
      <c r="K42" s="105"/>
      <c r="L42" s="106"/>
      <c r="M42" s="105"/>
      <c r="N42" s="106"/>
      <c r="O42" s="105"/>
      <c r="P42" s="106"/>
      <c r="Q42" s="105"/>
      <c r="R42" s="108"/>
      <c r="S42" s="105"/>
      <c r="T42" s="108"/>
      <c r="U42" s="105"/>
      <c r="V42" s="106"/>
      <c r="W42" s="105"/>
      <c r="X42" s="108"/>
      <c r="Y42" s="105"/>
      <c r="Z42" s="108"/>
      <c r="AA42" s="105"/>
      <c r="AB42" s="106"/>
      <c r="AC42" s="839"/>
      <c r="AD42" s="840"/>
      <c r="AE42" s="849"/>
      <c r="AF42" s="840"/>
      <c r="AG42" s="839"/>
      <c r="AH42" s="841"/>
      <c r="AI42" s="839"/>
      <c r="AJ42" s="841"/>
      <c r="AK42" s="849"/>
      <c r="AL42" s="821"/>
      <c r="AM42" s="839"/>
      <c r="AN42" s="840"/>
      <c r="AO42" s="849"/>
      <c r="AP42" s="850"/>
      <c r="AQ42" s="851"/>
      <c r="AR42" s="841"/>
      <c r="AS42" s="841"/>
      <c r="AT42" s="106"/>
      <c r="AU42" s="106"/>
      <c r="AV42" s="106"/>
      <c r="AW42" s="106"/>
      <c r="AX42" s="671" t="str">
        <f t="shared" si="35"/>
        <v/>
      </c>
      <c r="BJ42" s="3"/>
      <c r="BK42" s="3"/>
      <c r="BL42" s="3"/>
      <c r="BM42" s="4"/>
      <c r="BN42" s="4"/>
      <c r="BO42" s="4"/>
      <c r="CA42" s="31"/>
      <c r="CB42" s="31" t="str">
        <f t="shared" si="36"/>
        <v/>
      </c>
      <c r="CC42" s="31"/>
      <c r="CD42" s="31" t="str">
        <f t="shared" ref="CD42:CD63" si="37">IF(CK42=1,"* Las consultas de Pacientes en control PSCV NO DEBEN ser mayor que el total de Consultas. ","")</f>
        <v/>
      </c>
      <c r="CE42" s="31"/>
      <c r="CF42" s="31" t="str">
        <f t="shared" ref="CF42:CF63" si="38">IF(AND(AU42="",D42&lt;&gt;0),"* No olvide digitar la población SENAME (Digite CEROS si no tiene). ",IF(D42&lt;AU42,"* La Población SENAME NO DEBE ser mayor al Total. ",""))</f>
        <v/>
      </c>
      <c r="CG42" s="31" t="str">
        <f t="shared" ref="CG42:CG63" si="39">IF(AND(AV42="",D42&lt;&gt;0),"* No olvide digitar la población Migrante (Digite CEROS si no tiene). ",IF(D42&lt;AV42,"* La Población Migrante NO DEBE ser mayor al Total. ",""))</f>
        <v/>
      </c>
      <c r="CH42" s="32"/>
      <c r="CI42" s="32">
        <f t="shared" ref="CI42:CI63" si="40">IF(D42&lt;AT42,1,0)</f>
        <v>0</v>
      </c>
      <c r="CJ42" s="32"/>
      <c r="CK42" s="32">
        <f t="shared" ref="CK42:CK63" si="41">IF(D42&lt;AW42,1,0)</f>
        <v>0</v>
      </c>
      <c r="CL42" s="32"/>
      <c r="CM42" s="32">
        <f t="shared" ref="CM42:CM63" si="42">IF(AND(AU42="",D42&lt;&gt;0),1,IF(D42&lt;AU42,1,0))</f>
        <v>0</v>
      </c>
      <c r="CN42" s="32">
        <f t="shared" ref="CN42:CN63" si="43">IF(AND(AV42="",D42&lt;&gt;0),1,IF(D42&lt;AV42,1,0))</f>
        <v>0</v>
      </c>
    </row>
    <row r="43" spans="1:92" ht="16.350000000000001" customHeight="1" x14ac:dyDescent="0.2">
      <c r="A43" s="3156" t="s">
        <v>68</v>
      </c>
      <c r="B43" s="3157"/>
      <c r="C43" s="3158"/>
      <c r="D43" s="102">
        <f>SUM(E43+F43)</f>
        <v>0</v>
      </c>
      <c r="E43" s="103">
        <f>+G43+I43+K43+M43+O43+Q43+S43+U43+W43+Y43+AA43</f>
        <v>0</v>
      </c>
      <c r="F43" s="1004">
        <f>+H43+J43+L43+N43+P43+R43+T43+V43+X43+Z43+AB43</f>
        <v>0</v>
      </c>
      <c r="G43" s="105"/>
      <c r="H43" s="106"/>
      <c r="I43" s="105"/>
      <c r="J43" s="107"/>
      <c r="K43" s="105"/>
      <c r="L43" s="106"/>
      <c r="M43" s="105"/>
      <c r="N43" s="106"/>
      <c r="O43" s="105"/>
      <c r="P43" s="106"/>
      <c r="Q43" s="105"/>
      <c r="R43" s="108"/>
      <c r="S43" s="105"/>
      <c r="T43" s="108"/>
      <c r="U43" s="105"/>
      <c r="V43" s="106"/>
      <c r="W43" s="105"/>
      <c r="X43" s="108"/>
      <c r="Y43" s="105"/>
      <c r="Z43" s="108"/>
      <c r="AA43" s="105"/>
      <c r="AB43" s="106"/>
      <c r="AC43" s="839"/>
      <c r="AD43" s="840"/>
      <c r="AE43" s="849"/>
      <c r="AF43" s="840"/>
      <c r="AG43" s="839"/>
      <c r="AH43" s="841"/>
      <c r="AI43" s="839"/>
      <c r="AJ43" s="841"/>
      <c r="AK43" s="849"/>
      <c r="AL43" s="821"/>
      <c r="AM43" s="839"/>
      <c r="AN43" s="840"/>
      <c r="AO43" s="849"/>
      <c r="AP43" s="850"/>
      <c r="AQ43" s="851"/>
      <c r="AR43" s="841"/>
      <c r="AS43" s="841"/>
      <c r="AT43" s="106"/>
      <c r="AU43" s="106"/>
      <c r="AV43" s="106"/>
      <c r="AW43" s="106"/>
      <c r="AX43" s="671" t="str">
        <f t="shared" si="35"/>
        <v/>
      </c>
      <c r="BJ43" s="3"/>
      <c r="BK43" s="3"/>
      <c r="BL43" s="3"/>
      <c r="BM43" s="4"/>
      <c r="BN43" s="4"/>
      <c r="BO43" s="4"/>
      <c r="CA43" s="31"/>
      <c r="CB43" s="31" t="str">
        <f t="shared" si="36"/>
        <v/>
      </c>
      <c r="CC43" s="31"/>
      <c r="CD43" s="31" t="str">
        <f t="shared" si="37"/>
        <v/>
      </c>
      <c r="CE43" s="31"/>
      <c r="CF43" s="31" t="str">
        <f t="shared" si="38"/>
        <v/>
      </c>
      <c r="CG43" s="31" t="str">
        <f t="shared" si="39"/>
        <v/>
      </c>
      <c r="CH43" s="32"/>
      <c r="CI43" s="32">
        <f t="shared" si="40"/>
        <v>0</v>
      </c>
      <c r="CJ43" s="32"/>
      <c r="CK43" s="32">
        <f t="shared" si="41"/>
        <v>0</v>
      </c>
      <c r="CL43" s="32"/>
      <c r="CM43" s="32">
        <f t="shared" si="42"/>
        <v>0</v>
      </c>
      <c r="CN43" s="32">
        <f t="shared" si="43"/>
        <v>0</v>
      </c>
    </row>
    <row r="44" spans="1:92" ht="16.350000000000001" customHeight="1" x14ac:dyDescent="0.2">
      <c r="A44" s="3156" t="s">
        <v>69</v>
      </c>
      <c r="B44" s="3157"/>
      <c r="C44" s="3158"/>
      <c r="D44" s="852">
        <f>SUM(E44+F44)</f>
        <v>0</v>
      </c>
      <c r="E44" s="853">
        <f t="shared" ref="E44:F47" si="44">+U44+W44+Y44+AA44+AC44+AE44+AG44+AI44+AK44+AM44+AO44</f>
        <v>0</v>
      </c>
      <c r="F44" s="854">
        <f t="shared" si="44"/>
        <v>0</v>
      </c>
      <c r="G44" s="839"/>
      <c r="H44" s="841"/>
      <c r="I44" s="839"/>
      <c r="J44" s="841"/>
      <c r="K44" s="839"/>
      <c r="L44" s="841"/>
      <c r="M44" s="839"/>
      <c r="N44" s="841"/>
      <c r="O44" s="839"/>
      <c r="P44" s="841"/>
      <c r="Q44" s="839"/>
      <c r="R44" s="841"/>
      <c r="S44" s="839"/>
      <c r="T44" s="841"/>
      <c r="U44" s="855"/>
      <c r="V44" s="856"/>
      <c r="W44" s="855"/>
      <c r="X44" s="856"/>
      <c r="Y44" s="855"/>
      <c r="Z44" s="856"/>
      <c r="AA44" s="857"/>
      <c r="AB44" s="858"/>
      <c r="AC44" s="855"/>
      <c r="AD44" s="856"/>
      <c r="AE44" s="857"/>
      <c r="AF44" s="856"/>
      <c r="AG44" s="855"/>
      <c r="AH44" s="856"/>
      <c r="AI44" s="855"/>
      <c r="AJ44" s="856"/>
      <c r="AK44" s="857"/>
      <c r="AL44" s="858"/>
      <c r="AM44" s="855"/>
      <c r="AN44" s="856"/>
      <c r="AO44" s="857"/>
      <c r="AP44" s="859"/>
      <c r="AQ44" s="860"/>
      <c r="AR44" s="861"/>
      <c r="AS44" s="861"/>
      <c r="AT44" s="861"/>
      <c r="AU44" s="861"/>
      <c r="AV44" s="861"/>
      <c r="AW44" s="861"/>
      <c r="AX44" s="671" t="str">
        <f t="shared" si="35"/>
        <v/>
      </c>
      <c r="BJ44" s="3"/>
      <c r="BK44" s="3"/>
      <c r="BL44" s="3"/>
      <c r="BM44" s="4"/>
      <c r="BN44" s="4"/>
      <c r="BO44" s="4"/>
      <c r="CA44" s="31" t="str">
        <f t="shared" ref="CA44:CA63" si="45">IF(CH44=1,"* Las consultas de 60 años NO DEBEN ser mayor que el total de Consultas entre 60-64 Años. ","")</f>
        <v/>
      </c>
      <c r="CB44" s="31" t="str">
        <f t="shared" si="36"/>
        <v/>
      </c>
      <c r="CC44" s="31" t="str">
        <f t="shared" ref="CC44:CC63" si="46">IF(CJ44=1,"* Las consultas de 12 años NO DEBEN ser mayor que el total de Consultas entre 10-14 Años. ","")</f>
        <v/>
      </c>
      <c r="CD44" s="31" t="str">
        <f t="shared" si="37"/>
        <v/>
      </c>
      <c r="CE44" s="31" t="str">
        <f t="shared" ref="CE44:CE63" si="47">IF(AND(AR44="",D44&lt;&gt;0),"* Recuerde que las Embarazadas deben ser incluídas en el ingreso por rango Etario (Digite CEROS si no tiene). ",IF(F44&lt;AR44,"* Las Embarazadas NO DEBEN ser mayor al total de mujeres. ",""))</f>
        <v/>
      </c>
      <c r="CF44" s="31" t="str">
        <f t="shared" si="38"/>
        <v/>
      </c>
      <c r="CG44" s="31" t="str">
        <f t="shared" si="39"/>
        <v/>
      </c>
      <c r="CH44" s="32">
        <f t="shared" ref="CH44:CH63" si="48">IF(AS44&gt;(AK44+AL44),1,0)</f>
        <v>0</v>
      </c>
      <c r="CI44" s="32">
        <f t="shared" si="40"/>
        <v>0</v>
      </c>
      <c r="CJ44" s="32">
        <f t="shared" ref="CJ44:CJ63" si="49">IF((Y44+Z44)&lt;AQ44,1,0)</f>
        <v>0</v>
      </c>
      <c r="CK44" s="32">
        <f t="shared" si="41"/>
        <v>0</v>
      </c>
      <c r="CL44" s="32">
        <f t="shared" ref="CL44:CL63" si="50">IF(AND(AR44="",D44&lt;&gt;0),1,IF(F44&lt;AR44,1,0))</f>
        <v>0</v>
      </c>
      <c r="CM44" s="32">
        <f t="shared" si="42"/>
        <v>0</v>
      </c>
      <c r="CN44" s="32">
        <f t="shared" si="43"/>
        <v>0</v>
      </c>
    </row>
    <row r="45" spans="1:92" ht="16.350000000000001" customHeight="1" x14ac:dyDescent="0.2">
      <c r="A45" s="3156" t="s">
        <v>70</v>
      </c>
      <c r="B45" s="3157"/>
      <c r="C45" s="3158"/>
      <c r="D45" s="862">
        <f>SUM(E45+F45)</f>
        <v>0</v>
      </c>
      <c r="E45" s="863">
        <f t="shared" si="44"/>
        <v>0</v>
      </c>
      <c r="F45" s="864">
        <f t="shared" si="44"/>
        <v>0</v>
      </c>
      <c r="G45" s="865"/>
      <c r="H45" s="866"/>
      <c r="I45" s="865"/>
      <c r="J45" s="866"/>
      <c r="K45" s="865"/>
      <c r="L45" s="866"/>
      <c r="M45" s="865"/>
      <c r="N45" s="866"/>
      <c r="O45" s="865"/>
      <c r="P45" s="866"/>
      <c r="Q45" s="865"/>
      <c r="R45" s="866"/>
      <c r="S45" s="865"/>
      <c r="T45" s="866"/>
      <c r="U45" s="867"/>
      <c r="V45" s="868"/>
      <c r="W45" s="867"/>
      <c r="X45" s="868"/>
      <c r="Y45" s="867"/>
      <c r="Z45" s="868"/>
      <c r="AA45" s="869"/>
      <c r="AB45" s="870"/>
      <c r="AC45" s="867"/>
      <c r="AD45" s="868"/>
      <c r="AE45" s="871"/>
      <c r="AF45" s="868"/>
      <c r="AG45" s="867"/>
      <c r="AH45" s="868"/>
      <c r="AI45" s="867"/>
      <c r="AJ45" s="868"/>
      <c r="AK45" s="869"/>
      <c r="AL45" s="870"/>
      <c r="AM45" s="867"/>
      <c r="AN45" s="868"/>
      <c r="AO45" s="871"/>
      <c r="AP45" s="872"/>
      <c r="AQ45" s="873"/>
      <c r="AR45" s="874"/>
      <c r="AS45" s="875"/>
      <c r="AT45" s="874"/>
      <c r="AU45" s="874"/>
      <c r="AV45" s="874"/>
      <c r="AW45" s="874"/>
      <c r="AX45" s="671" t="str">
        <f t="shared" si="35"/>
        <v/>
      </c>
      <c r="BJ45" s="3"/>
      <c r="BK45" s="3"/>
      <c r="BL45" s="3"/>
      <c r="BM45" s="4"/>
      <c r="BN45" s="4"/>
      <c r="BO45" s="4"/>
      <c r="CA45" s="31"/>
      <c r="CB45" s="31" t="str">
        <f t="shared" si="36"/>
        <v/>
      </c>
      <c r="CC45" s="31" t="str">
        <f t="shared" si="46"/>
        <v/>
      </c>
      <c r="CD45" s="31" t="str">
        <f t="shared" si="37"/>
        <v/>
      </c>
      <c r="CE45" s="31" t="str">
        <f t="shared" si="47"/>
        <v/>
      </c>
      <c r="CF45" s="31" t="str">
        <f t="shared" si="38"/>
        <v/>
      </c>
      <c r="CG45" s="31" t="str">
        <f t="shared" si="39"/>
        <v/>
      </c>
      <c r="CH45" s="32"/>
      <c r="CI45" s="32">
        <f t="shared" si="40"/>
        <v>0</v>
      </c>
      <c r="CJ45" s="32">
        <f t="shared" si="49"/>
        <v>0</v>
      </c>
      <c r="CK45" s="32">
        <f t="shared" si="41"/>
        <v>0</v>
      </c>
      <c r="CL45" s="32">
        <f t="shared" si="50"/>
        <v>0</v>
      </c>
      <c r="CM45" s="32">
        <f t="shared" si="42"/>
        <v>0</v>
      </c>
      <c r="CN45" s="32">
        <f t="shared" si="43"/>
        <v>0</v>
      </c>
    </row>
    <row r="46" spans="1:92" ht="16.350000000000001" customHeight="1" x14ac:dyDescent="0.2">
      <c r="A46" s="3216" t="s">
        <v>71</v>
      </c>
      <c r="B46" s="3214"/>
      <c r="C46" s="3215"/>
      <c r="D46" s="1204">
        <f t="shared" ref="D46:D59" si="51">SUM(E46+F46)</f>
        <v>0</v>
      </c>
      <c r="E46" s="1086">
        <f t="shared" si="44"/>
        <v>0</v>
      </c>
      <c r="F46" s="1203">
        <f t="shared" si="44"/>
        <v>0</v>
      </c>
      <c r="G46" s="1219"/>
      <c r="H46" s="1220"/>
      <c r="I46" s="1219"/>
      <c r="J46" s="1220"/>
      <c r="K46" s="1219"/>
      <c r="L46" s="1220"/>
      <c r="M46" s="1219"/>
      <c r="N46" s="1220"/>
      <c r="O46" s="1219"/>
      <c r="P46" s="1220"/>
      <c r="Q46" s="1219"/>
      <c r="R46" s="1220"/>
      <c r="S46" s="1219"/>
      <c r="T46" s="1220"/>
      <c r="U46" s="1204">
        <f>SUM(U44:U45)</f>
        <v>0</v>
      </c>
      <c r="V46" s="1208">
        <f t="shared" ref="V46:AD46" si="52">SUM(V44:V45)</f>
        <v>0</v>
      </c>
      <c r="W46" s="1204">
        <f t="shared" si="52"/>
        <v>0</v>
      </c>
      <c r="X46" s="1208">
        <f t="shared" si="52"/>
        <v>0</v>
      </c>
      <c r="Y46" s="1204">
        <f t="shared" si="52"/>
        <v>0</v>
      </c>
      <c r="Z46" s="1208">
        <f t="shared" si="52"/>
        <v>0</v>
      </c>
      <c r="AA46" s="1204">
        <f t="shared" si="52"/>
        <v>0</v>
      </c>
      <c r="AB46" s="1208">
        <f t="shared" si="52"/>
        <v>0</v>
      </c>
      <c r="AC46" s="1204">
        <f t="shared" si="52"/>
        <v>0</v>
      </c>
      <c r="AD46" s="1203">
        <f t="shared" si="52"/>
        <v>0</v>
      </c>
      <c r="AE46" s="1208">
        <f>SUM(AE44:AE45)</f>
        <v>0</v>
      </c>
      <c r="AF46" s="1208">
        <f t="shared" ref="AF46:AN46" si="53">SUM(AF44:AF45)</f>
        <v>0</v>
      </c>
      <c r="AG46" s="1204">
        <f t="shared" si="53"/>
        <v>0</v>
      </c>
      <c r="AH46" s="1208">
        <f t="shared" si="53"/>
        <v>0</v>
      </c>
      <c r="AI46" s="1204">
        <f t="shared" si="53"/>
        <v>0</v>
      </c>
      <c r="AJ46" s="1208">
        <f t="shared" si="53"/>
        <v>0</v>
      </c>
      <c r="AK46" s="1204">
        <f t="shared" si="53"/>
        <v>0</v>
      </c>
      <c r="AL46" s="1208">
        <f t="shared" si="53"/>
        <v>0</v>
      </c>
      <c r="AM46" s="1204">
        <f t="shared" si="53"/>
        <v>0</v>
      </c>
      <c r="AN46" s="1203">
        <f t="shared" si="53"/>
        <v>0</v>
      </c>
      <c r="AO46" s="1208">
        <f>SUM(AO44:AO45)</f>
        <v>0</v>
      </c>
      <c r="AP46" s="1221">
        <f>SUM(AP44:AP45)</f>
        <v>0</v>
      </c>
      <c r="AQ46" s="1208">
        <f>SUM(AQ44:AQ45)</f>
        <v>0</v>
      </c>
      <c r="AR46" s="1222">
        <f>SUM(AR44:AR45)</f>
        <v>0</v>
      </c>
      <c r="AS46" s="1203">
        <f>SUM(AS44)</f>
        <v>0</v>
      </c>
      <c r="AT46" s="1203">
        <f>SUM(AT44:AT45)</f>
        <v>0</v>
      </c>
      <c r="AU46" s="1203">
        <f>SUM(AU44:AU45)</f>
        <v>0</v>
      </c>
      <c r="AV46" s="1203">
        <f>SUM(AV44:AV45)</f>
        <v>0</v>
      </c>
      <c r="AW46" s="1203">
        <f>SUM(AW44:AW45)</f>
        <v>0</v>
      </c>
      <c r="BJ46" s="3"/>
      <c r="BK46" s="3"/>
      <c r="BL46" s="3"/>
      <c r="BM46" s="4"/>
      <c r="BN46" s="4"/>
      <c r="BO46" s="4"/>
      <c r="CA46" s="31"/>
      <c r="CB46" s="31"/>
      <c r="CC46" s="31"/>
      <c r="CD46" s="31"/>
      <c r="CE46" s="31"/>
      <c r="CF46" s="31"/>
      <c r="CG46" s="31"/>
      <c r="CH46" s="32"/>
      <c r="CI46" s="32"/>
      <c r="CJ46" s="32"/>
      <c r="CK46" s="32"/>
      <c r="CL46" s="32"/>
      <c r="CM46" s="32"/>
      <c r="CN46" s="32"/>
    </row>
    <row r="47" spans="1:92" ht="16.350000000000001" customHeight="1" x14ac:dyDescent="0.2">
      <c r="A47" s="3319" t="s">
        <v>72</v>
      </c>
      <c r="B47" s="3320"/>
      <c r="C47" s="3321"/>
      <c r="D47" s="1204">
        <f t="shared" si="51"/>
        <v>0</v>
      </c>
      <c r="E47" s="1086">
        <f t="shared" si="44"/>
        <v>0</v>
      </c>
      <c r="F47" s="1203">
        <f t="shared" si="44"/>
        <v>0</v>
      </c>
      <c r="G47" s="1219"/>
      <c r="H47" s="1220"/>
      <c r="I47" s="1219"/>
      <c r="J47" s="1220"/>
      <c r="K47" s="1219"/>
      <c r="L47" s="1220"/>
      <c r="M47" s="1219"/>
      <c r="N47" s="1220"/>
      <c r="O47" s="1219"/>
      <c r="P47" s="1220"/>
      <c r="Q47" s="1219"/>
      <c r="R47" s="1220"/>
      <c r="S47" s="1219"/>
      <c r="T47" s="1220"/>
      <c r="U47" s="1223"/>
      <c r="V47" s="1224"/>
      <c r="W47" s="1223"/>
      <c r="X47" s="1224"/>
      <c r="Y47" s="1223"/>
      <c r="Z47" s="1224"/>
      <c r="AA47" s="1223"/>
      <c r="AB47" s="1224"/>
      <c r="AC47" s="1225"/>
      <c r="AD47" s="1224"/>
      <c r="AE47" s="1226"/>
      <c r="AF47" s="1224"/>
      <c r="AG47" s="1223"/>
      <c r="AH47" s="1224"/>
      <c r="AI47" s="1223"/>
      <c r="AJ47" s="1224"/>
      <c r="AK47" s="1223"/>
      <c r="AL47" s="1224"/>
      <c r="AM47" s="1225"/>
      <c r="AN47" s="1224"/>
      <c r="AO47" s="1227"/>
      <c r="AP47" s="1228"/>
      <c r="AQ47" s="1229"/>
      <c r="AR47" s="1230"/>
      <c r="AS47" s="1230"/>
      <c r="AT47" s="1230"/>
      <c r="AU47" s="1230"/>
      <c r="AV47" s="1230"/>
      <c r="AW47" s="1230"/>
      <c r="AX47" s="671" t="str">
        <f t="shared" si="35"/>
        <v/>
      </c>
      <c r="BJ47" s="3"/>
      <c r="BK47" s="3"/>
      <c r="BL47" s="3"/>
      <c r="BM47" s="4"/>
      <c r="BN47" s="4"/>
      <c r="BO47" s="4"/>
      <c r="CA47" s="31" t="str">
        <f t="shared" si="45"/>
        <v/>
      </c>
      <c r="CB47" s="31" t="str">
        <f t="shared" si="36"/>
        <v/>
      </c>
      <c r="CC47" s="31" t="str">
        <f t="shared" si="46"/>
        <v/>
      </c>
      <c r="CD47" s="31" t="str">
        <f t="shared" si="37"/>
        <v/>
      </c>
      <c r="CE47" s="31" t="str">
        <f t="shared" si="47"/>
        <v/>
      </c>
      <c r="CF47" s="31" t="str">
        <f t="shared" si="38"/>
        <v/>
      </c>
      <c r="CG47" s="31" t="str">
        <f t="shared" si="39"/>
        <v/>
      </c>
      <c r="CH47" s="32">
        <f t="shared" si="48"/>
        <v>0</v>
      </c>
      <c r="CI47" s="32">
        <f t="shared" si="40"/>
        <v>0</v>
      </c>
      <c r="CJ47" s="32">
        <f t="shared" si="49"/>
        <v>0</v>
      </c>
      <c r="CK47" s="32">
        <f t="shared" si="41"/>
        <v>0</v>
      </c>
      <c r="CL47" s="32">
        <f t="shared" si="50"/>
        <v>0</v>
      </c>
      <c r="CM47" s="32">
        <f t="shared" si="42"/>
        <v>0</v>
      </c>
      <c r="CN47" s="32">
        <f t="shared" si="43"/>
        <v>0</v>
      </c>
    </row>
    <row r="48" spans="1:92" ht="16.350000000000001" customHeight="1" x14ac:dyDescent="0.2">
      <c r="A48" s="3238" t="s">
        <v>73</v>
      </c>
      <c r="B48" s="3240"/>
      <c r="C48" s="149">
        <v>0</v>
      </c>
      <c r="D48" s="150">
        <f t="shared" si="51"/>
        <v>0</v>
      </c>
      <c r="E48" s="151">
        <f>SUM(G48+I48+K48+M48+O48+Q48+S48+U48+W48+Y48+AA48+AC48+AE48+AG48+AI48+AK48+AM48+AO48)</f>
        <v>0</v>
      </c>
      <c r="F48" s="1004">
        <f>SUM(H48+J48+L48+N48+P48+R48+T48+V48+X48+Z48+AB48+AD48+AF48+AH48+AJ48+AL48+AN48+AP48)</f>
        <v>0</v>
      </c>
      <c r="G48" s="105"/>
      <c r="H48" s="106"/>
      <c r="I48" s="105"/>
      <c r="J48" s="107"/>
      <c r="K48" s="105"/>
      <c r="L48" s="106"/>
      <c r="M48" s="105"/>
      <c r="N48" s="106"/>
      <c r="O48" s="105"/>
      <c r="P48" s="106"/>
      <c r="Q48" s="105"/>
      <c r="R48" s="108"/>
      <c r="S48" s="105"/>
      <c r="T48" s="108"/>
      <c r="U48" s="105"/>
      <c r="V48" s="108"/>
      <c r="W48" s="105"/>
      <c r="X48" s="108"/>
      <c r="Y48" s="105"/>
      <c r="Z48" s="108"/>
      <c r="AA48" s="105"/>
      <c r="AB48" s="108"/>
      <c r="AC48" s="152"/>
      <c r="AD48" s="108"/>
      <c r="AE48" s="153"/>
      <c r="AF48" s="108"/>
      <c r="AG48" s="105"/>
      <c r="AH48" s="108"/>
      <c r="AI48" s="105"/>
      <c r="AJ48" s="108"/>
      <c r="AK48" s="105"/>
      <c r="AL48" s="108"/>
      <c r="AM48" s="152"/>
      <c r="AN48" s="108"/>
      <c r="AO48" s="107"/>
      <c r="AP48" s="154"/>
      <c r="AQ48" s="155"/>
      <c r="AR48" s="106"/>
      <c r="AS48" s="106"/>
      <c r="AT48" s="106"/>
      <c r="AU48" s="106"/>
      <c r="AV48" s="106"/>
      <c r="AW48" s="106"/>
      <c r="AX48" s="671" t="str">
        <f t="shared" si="35"/>
        <v/>
      </c>
      <c r="BJ48" s="3"/>
      <c r="BK48" s="3"/>
      <c r="BL48" s="3"/>
      <c r="BM48" s="4"/>
      <c r="BN48" s="4"/>
      <c r="BO48" s="4"/>
      <c r="CA48" s="31" t="str">
        <f t="shared" si="45"/>
        <v/>
      </c>
      <c r="CB48" s="31" t="str">
        <f t="shared" si="36"/>
        <v/>
      </c>
      <c r="CC48" s="31" t="str">
        <f t="shared" si="46"/>
        <v/>
      </c>
      <c r="CD48" s="31" t="str">
        <f t="shared" si="37"/>
        <v/>
      </c>
      <c r="CE48" s="31" t="str">
        <f t="shared" si="47"/>
        <v/>
      </c>
      <c r="CF48" s="31" t="str">
        <f t="shared" si="38"/>
        <v/>
      </c>
      <c r="CG48" s="31" t="str">
        <f t="shared" si="39"/>
        <v/>
      </c>
      <c r="CH48" s="32">
        <f t="shared" si="48"/>
        <v>0</v>
      </c>
      <c r="CI48" s="32">
        <f t="shared" si="40"/>
        <v>0</v>
      </c>
      <c r="CJ48" s="32">
        <f t="shared" si="49"/>
        <v>0</v>
      </c>
      <c r="CK48" s="32">
        <f t="shared" si="41"/>
        <v>0</v>
      </c>
      <c r="CL48" s="32">
        <f t="shared" si="50"/>
        <v>0</v>
      </c>
      <c r="CM48" s="32">
        <f t="shared" si="42"/>
        <v>0</v>
      </c>
      <c r="CN48" s="32">
        <f t="shared" si="43"/>
        <v>0</v>
      </c>
    </row>
    <row r="49" spans="1:92" ht="16.350000000000001" customHeight="1" x14ac:dyDescent="0.2">
      <c r="A49" s="3011"/>
      <c r="B49" s="3013"/>
      <c r="C49" s="876" t="s">
        <v>74</v>
      </c>
      <c r="D49" s="852">
        <f t="shared" si="51"/>
        <v>0</v>
      </c>
      <c r="E49" s="151">
        <f t="shared" ref="E49:F58" si="54">SUM(G49+I49+K49+M49+O49+Q49+S49+U49+W49+Y49+AA49+AC49+AE49+AG49+AI49+AK49+AM49+AO49)</f>
        <v>0</v>
      </c>
      <c r="F49" s="1004">
        <f t="shared" si="54"/>
        <v>0</v>
      </c>
      <c r="G49" s="855"/>
      <c r="H49" s="861"/>
      <c r="I49" s="855"/>
      <c r="J49" s="877"/>
      <c r="K49" s="855"/>
      <c r="L49" s="861"/>
      <c r="M49" s="855"/>
      <c r="N49" s="861"/>
      <c r="O49" s="855"/>
      <c r="P49" s="861"/>
      <c r="Q49" s="855"/>
      <c r="R49" s="856"/>
      <c r="S49" s="855"/>
      <c r="T49" s="856"/>
      <c r="U49" s="855"/>
      <c r="V49" s="856"/>
      <c r="W49" s="855"/>
      <c r="X49" s="856"/>
      <c r="Y49" s="855"/>
      <c r="Z49" s="856"/>
      <c r="AA49" s="855"/>
      <c r="AB49" s="856"/>
      <c r="AC49" s="878"/>
      <c r="AD49" s="856"/>
      <c r="AE49" s="857"/>
      <c r="AF49" s="856"/>
      <c r="AG49" s="855"/>
      <c r="AH49" s="856"/>
      <c r="AI49" s="855"/>
      <c r="AJ49" s="856"/>
      <c r="AK49" s="855"/>
      <c r="AL49" s="856"/>
      <c r="AM49" s="878"/>
      <c r="AN49" s="856"/>
      <c r="AO49" s="877"/>
      <c r="AP49" s="859"/>
      <c r="AQ49" s="860"/>
      <c r="AR49" s="861"/>
      <c r="AS49" s="861"/>
      <c r="AT49" s="861"/>
      <c r="AU49" s="861"/>
      <c r="AV49" s="861"/>
      <c r="AW49" s="861"/>
      <c r="AX49" s="671" t="str">
        <f t="shared" si="35"/>
        <v/>
      </c>
      <c r="BJ49" s="3"/>
      <c r="BK49" s="3"/>
      <c r="BL49" s="3"/>
      <c r="BM49" s="4"/>
      <c r="BN49" s="4"/>
      <c r="BO49" s="4"/>
      <c r="CA49" s="31" t="str">
        <f t="shared" si="45"/>
        <v/>
      </c>
      <c r="CB49" s="31" t="str">
        <f t="shared" si="36"/>
        <v/>
      </c>
      <c r="CC49" s="31" t="str">
        <f t="shared" si="46"/>
        <v/>
      </c>
      <c r="CD49" s="31" t="str">
        <f t="shared" si="37"/>
        <v/>
      </c>
      <c r="CE49" s="31" t="str">
        <f t="shared" si="47"/>
        <v/>
      </c>
      <c r="CF49" s="31" t="str">
        <f t="shared" si="38"/>
        <v/>
      </c>
      <c r="CG49" s="31" t="str">
        <f t="shared" si="39"/>
        <v/>
      </c>
      <c r="CH49" s="32">
        <f t="shared" si="48"/>
        <v>0</v>
      </c>
      <c r="CI49" s="32">
        <f t="shared" si="40"/>
        <v>0</v>
      </c>
      <c r="CJ49" s="32">
        <f t="shared" si="49"/>
        <v>0</v>
      </c>
      <c r="CK49" s="32">
        <f t="shared" si="41"/>
        <v>0</v>
      </c>
      <c r="CL49" s="32">
        <f t="shared" si="50"/>
        <v>0</v>
      </c>
      <c r="CM49" s="32">
        <f t="shared" si="42"/>
        <v>0</v>
      </c>
      <c r="CN49" s="32">
        <f t="shared" si="43"/>
        <v>0</v>
      </c>
    </row>
    <row r="50" spans="1:92" ht="16.350000000000001" customHeight="1" x14ac:dyDescent="0.2">
      <c r="A50" s="3011"/>
      <c r="B50" s="3013"/>
      <c r="C50" s="876" t="s">
        <v>75</v>
      </c>
      <c r="D50" s="852">
        <f t="shared" si="51"/>
        <v>0</v>
      </c>
      <c r="E50" s="151">
        <f t="shared" si="54"/>
        <v>0</v>
      </c>
      <c r="F50" s="1004">
        <f t="shared" si="54"/>
        <v>0</v>
      </c>
      <c r="G50" s="855"/>
      <c r="H50" s="861"/>
      <c r="I50" s="855"/>
      <c r="J50" s="877"/>
      <c r="K50" s="855"/>
      <c r="L50" s="861"/>
      <c r="M50" s="855"/>
      <c r="N50" s="861"/>
      <c r="O50" s="855"/>
      <c r="P50" s="861"/>
      <c r="Q50" s="855"/>
      <c r="R50" s="856"/>
      <c r="S50" s="855"/>
      <c r="T50" s="856"/>
      <c r="U50" s="855"/>
      <c r="V50" s="856"/>
      <c r="W50" s="855"/>
      <c r="X50" s="856"/>
      <c r="Y50" s="855"/>
      <c r="Z50" s="856"/>
      <c r="AA50" s="855"/>
      <c r="AB50" s="856"/>
      <c r="AC50" s="878"/>
      <c r="AD50" s="856"/>
      <c r="AE50" s="857"/>
      <c r="AF50" s="856"/>
      <c r="AG50" s="855"/>
      <c r="AH50" s="856"/>
      <c r="AI50" s="855"/>
      <c r="AJ50" s="856"/>
      <c r="AK50" s="855"/>
      <c r="AL50" s="856"/>
      <c r="AM50" s="878"/>
      <c r="AN50" s="856"/>
      <c r="AO50" s="877"/>
      <c r="AP50" s="859"/>
      <c r="AQ50" s="860"/>
      <c r="AR50" s="861"/>
      <c r="AS50" s="861"/>
      <c r="AT50" s="861"/>
      <c r="AU50" s="861"/>
      <c r="AV50" s="861"/>
      <c r="AW50" s="861"/>
      <c r="AX50" s="671" t="str">
        <f t="shared" si="35"/>
        <v/>
      </c>
      <c r="BJ50" s="3"/>
      <c r="BK50" s="3"/>
      <c r="BL50" s="3"/>
      <c r="BM50" s="4"/>
      <c r="BN50" s="4"/>
      <c r="BO50" s="4"/>
      <c r="CA50" s="31" t="str">
        <f t="shared" si="45"/>
        <v/>
      </c>
      <c r="CB50" s="31" t="str">
        <f t="shared" si="36"/>
        <v/>
      </c>
      <c r="CC50" s="31" t="str">
        <f t="shared" si="46"/>
        <v/>
      </c>
      <c r="CD50" s="31" t="str">
        <f t="shared" si="37"/>
        <v/>
      </c>
      <c r="CE50" s="31" t="str">
        <f t="shared" si="47"/>
        <v/>
      </c>
      <c r="CF50" s="31" t="str">
        <f t="shared" si="38"/>
        <v/>
      </c>
      <c r="CG50" s="31" t="str">
        <f t="shared" si="39"/>
        <v/>
      </c>
      <c r="CH50" s="32">
        <f t="shared" si="48"/>
        <v>0</v>
      </c>
      <c r="CI50" s="32">
        <f t="shared" si="40"/>
        <v>0</v>
      </c>
      <c r="CJ50" s="32">
        <f t="shared" si="49"/>
        <v>0</v>
      </c>
      <c r="CK50" s="32">
        <f t="shared" si="41"/>
        <v>0</v>
      </c>
      <c r="CL50" s="32">
        <f t="shared" si="50"/>
        <v>0</v>
      </c>
      <c r="CM50" s="32">
        <f t="shared" si="42"/>
        <v>0</v>
      </c>
      <c r="CN50" s="32">
        <f t="shared" si="43"/>
        <v>0</v>
      </c>
    </row>
    <row r="51" spans="1:92" ht="16.350000000000001" customHeight="1" x14ac:dyDescent="0.2">
      <c r="A51" s="3011"/>
      <c r="B51" s="3013"/>
      <c r="C51" s="876" t="s">
        <v>76</v>
      </c>
      <c r="D51" s="852">
        <f t="shared" si="51"/>
        <v>0</v>
      </c>
      <c r="E51" s="151">
        <f t="shared" si="54"/>
        <v>0</v>
      </c>
      <c r="F51" s="1004">
        <f t="shared" si="54"/>
        <v>0</v>
      </c>
      <c r="G51" s="855"/>
      <c r="H51" s="861"/>
      <c r="I51" s="855"/>
      <c r="J51" s="877"/>
      <c r="K51" s="855"/>
      <c r="L51" s="861"/>
      <c r="M51" s="855"/>
      <c r="N51" s="861"/>
      <c r="O51" s="855"/>
      <c r="P51" s="861"/>
      <c r="Q51" s="855"/>
      <c r="R51" s="856"/>
      <c r="S51" s="855"/>
      <c r="T51" s="856"/>
      <c r="U51" s="855"/>
      <c r="V51" s="856"/>
      <c r="W51" s="855"/>
      <c r="X51" s="856"/>
      <c r="Y51" s="855"/>
      <c r="Z51" s="856"/>
      <c r="AA51" s="855"/>
      <c r="AB51" s="856"/>
      <c r="AC51" s="878"/>
      <c r="AD51" s="856"/>
      <c r="AE51" s="857"/>
      <c r="AF51" s="856"/>
      <c r="AG51" s="855"/>
      <c r="AH51" s="856"/>
      <c r="AI51" s="855"/>
      <c r="AJ51" s="856"/>
      <c r="AK51" s="855"/>
      <c r="AL51" s="856"/>
      <c r="AM51" s="878"/>
      <c r="AN51" s="856"/>
      <c r="AO51" s="877"/>
      <c r="AP51" s="859"/>
      <c r="AQ51" s="860"/>
      <c r="AR51" s="861"/>
      <c r="AS51" s="861"/>
      <c r="AT51" s="861"/>
      <c r="AU51" s="861"/>
      <c r="AV51" s="861"/>
      <c r="AW51" s="861"/>
      <c r="AX51" s="671" t="str">
        <f t="shared" si="35"/>
        <v/>
      </c>
      <c r="BJ51" s="3"/>
      <c r="BK51" s="3"/>
      <c r="BL51" s="3"/>
      <c r="BM51" s="4"/>
      <c r="BN51" s="4"/>
      <c r="BO51" s="4"/>
      <c r="CA51" s="31" t="str">
        <f t="shared" si="45"/>
        <v/>
      </c>
      <c r="CB51" s="31" t="str">
        <f t="shared" si="36"/>
        <v/>
      </c>
      <c r="CC51" s="31" t="str">
        <f t="shared" si="46"/>
        <v/>
      </c>
      <c r="CD51" s="31" t="str">
        <f t="shared" si="37"/>
        <v/>
      </c>
      <c r="CE51" s="31" t="str">
        <f t="shared" si="47"/>
        <v/>
      </c>
      <c r="CF51" s="31" t="str">
        <f t="shared" si="38"/>
        <v/>
      </c>
      <c r="CG51" s="31" t="str">
        <f t="shared" si="39"/>
        <v/>
      </c>
      <c r="CH51" s="32">
        <f t="shared" si="48"/>
        <v>0</v>
      </c>
      <c r="CI51" s="32">
        <f t="shared" si="40"/>
        <v>0</v>
      </c>
      <c r="CJ51" s="32">
        <f t="shared" si="49"/>
        <v>0</v>
      </c>
      <c r="CK51" s="32">
        <f t="shared" si="41"/>
        <v>0</v>
      </c>
      <c r="CL51" s="32">
        <f t="shared" si="50"/>
        <v>0</v>
      </c>
      <c r="CM51" s="32">
        <f t="shared" si="42"/>
        <v>0</v>
      </c>
      <c r="CN51" s="32">
        <f t="shared" si="43"/>
        <v>0</v>
      </c>
    </row>
    <row r="52" spans="1:92" ht="16.350000000000001" customHeight="1" x14ac:dyDescent="0.2">
      <c r="A52" s="3011"/>
      <c r="B52" s="3013"/>
      <c r="C52" s="879" t="s">
        <v>77</v>
      </c>
      <c r="D52" s="862">
        <f>SUM(E52+F52)</f>
        <v>0</v>
      </c>
      <c r="E52" s="151">
        <f t="shared" si="54"/>
        <v>0</v>
      </c>
      <c r="F52" s="1004">
        <f t="shared" si="54"/>
        <v>0</v>
      </c>
      <c r="G52" s="880"/>
      <c r="H52" s="881"/>
      <c r="I52" s="880"/>
      <c r="J52" s="162"/>
      <c r="K52" s="880"/>
      <c r="L52" s="881"/>
      <c r="M52" s="880"/>
      <c r="N52" s="881"/>
      <c r="O52" s="880"/>
      <c r="P52" s="881"/>
      <c r="Q52" s="880"/>
      <c r="R52" s="882"/>
      <c r="S52" s="880"/>
      <c r="T52" s="882"/>
      <c r="U52" s="880"/>
      <c r="V52" s="882"/>
      <c r="W52" s="880"/>
      <c r="X52" s="882"/>
      <c r="Y52" s="880"/>
      <c r="Z52" s="882"/>
      <c r="AA52" s="880"/>
      <c r="AB52" s="882"/>
      <c r="AC52" s="883"/>
      <c r="AD52" s="882"/>
      <c r="AE52" s="869"/>
      <c r="AF52" s="882"/>
      <c r="AG52" s="880"/>
      <c r="AH52" s="882"/>
      <c r="AI52" s="880"/>
      <c r="AJ52" s="882"/>
      <c r="AK52" s="880"/>
      <c r="AL52" s="882"/>
      <c r="AM52" s="883"/>
      <c r="AN52" s="882"/>
      <c r="AO52" s="162"/>
      <c r="AP52" s="884"/>
      <c r="AQ52" s="885"/>
      <c r="AR52" s="881"/>
      <c r="AS52" s="881"/>
      <c r="AT52" s="881"/>
      <c r="AU52" s="881"/>
      <c r="AV52" s="881"/>
      <c r="AW52" s="881"/>
      <c r="AX52" s="671" t="str">
        <f t="shared" si="35"/>
        <v/>
      </c>
      <c r="BJ52" s="3"/>
      <c r="BK52" s="3"/>
      <c r="BL52" s="3"/>
      <c r="BM52" s="4"/>
      <c r="BN52" s="4"/>
      <c r="BO52" s="4"/>
      <c r="CA52" s="31" t="str">
        <f t="shared" si="45"/>
        <v/>
      </c>
      <c r="CB52" s="31" t="str">
        <f t="shared" si="36"/>
        <v/>
      </c>
      <c r="CC52" s="31" t="str">
        <f t="shared" si="46"/>
        <v/>
      </c>
      <c r="CD52" s="31" t="str">
        <f t="shared" si="37"/>
        <v/>
      </c>
      <c r="CE52" s="31" t="str">
        <f t="shared" si="47"/>
        <v/>
      </c>
      <c r="CF52" s="31" t="str">
        <f t="shared" si="38"/>
        <v/>
      </c>
      <c r="CG52" s="31" t="str">
        <f t="shared" si="39"/>
        <v/>
      </c>
      <c r="CH52" s="32">
        <f t="shared" si="48"/>
        <v>0</v>
      </c>
      <c r="CI52" s="32">
        <f t="shared" si="40"/>
        <v>0</v>
      </c>
      <c r="CJ52" s="32">
        <f t="shared" si="49"/>
        <v>0</v>
      </c>
      <c r="CK52" s="32">
        <f t="shared" si="41"/>
        <v>0</v>
      </c>
      <c r="CL52" s="32">
        <f t="shared" si="50"/>
        <v>0</v>
      </c>
      <c r="CM52" s="32">
        <f t="shared" si="42"/>
        <v>0</v>
      </c>
      <c r="CN52" s="32">
        <f t="shared" si="43"/>
        <v>0</v>
      </c>
    </row>
    <row r="53" spans="1:92" ht="16.350000000000001" customHeight="1" x14ac:dyDescent="0.2">
      <c r="A53" s="3011"/>
      <c r="B53" s="3013"/>
      <c r="C53" s="879" t="s">
        <v>78</v>
      </c>
      <c r="D53" s="886">
        <f t="shared" si="51"/>
        <v>0</v>
      </c>
      <c r="E53" s="887">
        <f t="shared" si="54"/>
        <v>0</v>
      </c>
      <c r="F53" s="888">
        <f t="shared" si="54"/>
        <v>0</v>
      </c>
      <c r="G53" s="867"/>
      <c r="H53" s="874"/>
      <c r="I53" s="867"/>
      <c r="J53" s="889"/>
      <c r="K53" s="867"/>
      <c r="L53" s="874"/>
      <c r="M53" s="867"/>
      <c r="N53" s="874"/>
      <c r="O53" s="867"/>
      <c r="P53" s="874"/>
      <c r="Q53" s="867"/>
      <c r="R53" s="868"/>
      <c r="S53" s="867"/>
      <c r="T53" s="868"/>
      <c r="U53" s="867"/>
      <c r="V53" s="868"/>
      <c r="W53" s="867"/>
      <c r="X53" s="868"/>
      <c r="Y53" s="867"/>
      <c r="Z53" s="868"/>
      <c r="AA53" s="867"/>
      <c r="AB53" s="868"/>
      <c r="AC53" s="890"/>
      <c r="AD53" s="868"/>
      <c r="AE53" s="871"/>
      <c r="AF53" s="868"/>
      <c r="AG53" s="867"/>
      <c r="AH53" s="868"/>
      <c r="AI53" s="867"/>
      <c r="AJ53" s="868"/>
      <c r="AK53" s="867"/>
      <c r="AL53" s="868"/>
      <c r="AM53" s="890"/>
      <c r="AN53" s="868"/>
      <c r="AO53" s="889"/>
      <c r="AP53" s="872"/>
      <c r="AQ53" s="874"/>
      <c r="AR53" s="874"/>
      <c r="AS53" s="874"/>
      <c r="AT53" s="874"/>
      <c r="AU53" s="874"/>
      <c r="AV53" s="874"/>
      <c r="AW53" s="874"/>
      <c r="AX53" s="671" t="str">
        <f t="shared" si="35"/>
        <v/>
      </c>
      <c r="BJ53" s="3"/>
      <c r="BK53" s="3"/>
      <c r="BL53" s="3"/>
      <c r="BM53" s="4"/>
      <c r="BN53" s="4"/>
      <c r="BO53" s="4"/>
      <c r="CA53" s="31" t="str">
        <f t="shared" si="45"/>
        <v/>
      </c>
      <c r="CB53" s="31" t="str">
        <f t="shared" si="36"/>
        <v/>
      </c>
      <c r="CC53" s="31" t="str">
        <f t="shared" si="46"/>
        <v/>
      </c>
      <c r="CD53" s="31" t="str">
        <f t="shared" si="37"/>
        <v/>
      </c>
      <c r="CE53" s="31" t="str">
        <f t="shared" si="47"/>
        <v/>
      </c>
      <c r="CF53" s="31" t="str">
        <f t="shared" si="38"/>
        <v/>
      </c>
      <c r="CG53" s="31" t="str">
        <f t="shared" si="39"/>
        <v/>
      </c>
      <c r="CH53" s="32">
        <f t="shared" si="48"/>
        <v>0</v>
      </c>
      <c r="CI53" s="32">
        <f t="shared" si="40"/>
        <v>0</v>
      </c>
      <c r="CJ53" s="32">
        <f t="shared" si="49"/>
        <v>0</v>
      </c>
      <c r="CK53" s="32">
        <f t="shared" si="41"/>
        <v>0</v>
      </c>
      <c r="CL53" s="32">
        <f t="shared" si="50"/>
        <v>0</v>
      </c>
      <c r="CM53" s="32">
        <f t="shared" si="42"/>
        <v>0</v>
      </c>
      <c r="CN53" s="32">
        <f t="shared" si="43"/>
        <v>0</v>
      </c>
    </row>
    <row r="54" spans="1:92" ht="16.350000000000001" customHeight="1" x14ac:dyDescent="0.2">
      <c r="A54" s="3287" t="s">
        <v>4</v>
      </c>
      <c r="B54" s="3287"/>
      <c r="C54" s="3287"/>
      <c r="D54" s="1204">
        <f>SUM(D48:D53)</f>
        <v>0</v>
      </c>
      <c r="E54" s="1208">
        <f>SUM(E48:E53)</f>
        <v>0</v>
      </c>
      <c r="F54" s="1203">
        <f>SUM(F48:F53)</f>
        <v>0</v>
      </c>
      <c r="G54" s="1204">
        <f>SUM(G48:G53)</f>
        <v>0</v>
      </c>
      <c r="H54" s="645">
        <f t="shared" ref="H54:AW54" si="55">SUM(H48:H53)</f>
        <v>0</v>
      </c>
      <c r="I54" s="1204">
        <f t="shared" si="55"/>
        <v>0</v>
      </c>
      <c r="J54" s="645">
        <f t="shared" si="55"/>
        <v>0</v>
      </c>
      <c r="K54" s="1204">
        <f t="shared" si="55"/>
        <v>0</v>
      </c>
      <c r="L54" s="645">
        <f t="shared" si="55"/>
        <v>0</v>
      </c>
      <c r="M54" s="1204">
        <f t="shared" si="55"/>
        <v>0</v>
      </c>
      <c r="N54" s="645">
        <f t="shared" si="55"/>
        <v>0</v>
      </c>
      <c r="O54" s="1204">
        <f t="shared" si="55"/>
        <v>0</v>
      </c>
      <c r="P54" s="645">
        <f t="shared" si="55"/>
        <v>0</v>
      </c>
      <c r="Q54" s="1204">
        <f t="shared" si="55"/>
        <v>0</v>
      </c>
      <c r="R54" s="645">
        <f t="shared" si="55"/>
        <v>0</v>
      </c>
      <c r="S54" s="1204">
        <f t="shared" si="55"/>
        <v>0</v>
      </c>
      <c r="T54" s="645">
        <f t="shared" si="55"/>
        <v>0</v>
      </c>
      <c r="U54" s="1204">
        <f t="shared" si="55"/>
        <v>0</v>
      </c>
      <c r="V54" s="645">
        <f t="shared" si="55"/>
        <v>0</v>
      </c>
      <c r="W54" s="1204">
        <f t="shared" si="55"/>
        <v>0</v>
      </c>
      <c r="X54" s="645">
        <f t="shared" si="55"/>
        <v>0</v>
      </c>
      <c r="Y54" s="1204">
        <f t="shared" si="55"/>
        <v>0</v>
      </c>
      <c r="Z54" s="645">
        <f t="shared" si="55"/>
        <v>0</v>
      </c>
      <c r="AA54" s="1204">
        <f t="shared" si="55"/>
        <v>0</v>
      </c>
      <c r="AB54" s="645">
        <f t="shared" si="55"/>
        <v>0</v>
      </c>
      <c r="AC54" s="1204">
        <f t="shared" si="55"/>
        <v>0</v>
      </c>
      <c r="AD54" s="645">
        <f t="shared" si="55"/>
        <v>0</v>
      </c>
      <c r="AE54" s="1204">
        <f t="shared" si="55"/>
        <v>0</v>
      </c>
      <c r="AF54" s="645">
        <f t="shared" si="55"/>
        <v>0</v>
      </c>
      <c r="AG54" s="1204">
        <f t="shared" si="55"/>
        <v>0</v>
      </c>
      <c r="AH54" s="645">
        <f t="shared" si="55"/>
        <v>0</v>
      </c>
      <c r="AI54" s="1204">
        <f t="shared" si="55"/>
        <v>0</v>
      </c>
      <c r="AJ54" s="645">
        <f t="shared" si="55"/>
        <v>0</v>
      </c>
      <c r="AK54" s="1204">
        <f t="shared" si="55"/>
        <v>0</v>
      </c>
      <c r="AL54" s="645">
        <f t="shared" si="55"/>
        <v>0</v>
      </c>
      <c r="AM54" s="1204">
        <f t="shared" si="55"/>
        <v>0</v>
      </c>
      <c r="AN54" s="645">
        <f t="shared" si="55"/>
        <v>0</v>
      </c>
      <c r="AO54" s="1204">
        <f t="shared" si="55"/>
        <v>0</v>
      </c>
      <c r="AP54" s="672">
        <f t="shared" si="55"/>
        <v>0</v>
      </c>
      <c r="AQ54" s="645">
        <f t="shared" si="55"/>
        <v>0</v>
      </c>
      <c r="AR54" s="1006">
        <f t="shared" si="55"/>
        <v>0</v>
      </c>
      <c r="AS54" s="1006">
        <f t="shared" si="55"/>
        <v>0</v>
      </c>
      <c r="AT54" s="1006">
        <f t="shared" si="55"/>
        <v>0</v>
      </c>
      <c r="AU54" s="1006">
        <f t="shared" si="55"/>
        <v>0</v>
      </c>
      <c r="AV54" s="1006">
        <f t="shared" si="55"/>
        <v>0</v>
      </c>
      <c r="AW54" s="1222">
        <f t="shared" si="55"/>
        <v>0</v>
      </c>
      <c r="BJ54" s="3"/>
      <c r="BK54" s="3"/>
      <c r="BL54" s="3"/>
      <c r="BM54" s="4"/>
      <c r="BN54" s="4"/>
      <c r="BO54" s="4"/>
      <c r="CA54" s="31"/>
      <c r="CB54" s="31"/>
      <c r="CC54" s="31"/>
      <c r="CD54" s="31"/>
      <c r="CE54" s="31"/>
      <c r="CF54" s="31"/>
      <c r="CG54" s="31"/>
      <c r="CH54" s="32"/>
      <c r="CI54" s="32"/>
      <c r="CJ54" s="32"/>
      <c r="CK54" s="32"/>
      <c r="CL54" s="32"/>
      <c r="CM54" s="32"/>
      <c r="CN54" s="32"/>
    </row>
    <row r="55" spans="1:92" ht="16.350000000000001" customHeight="1" x14ac:dyDescent="0.2">
      <c r="A55" s="3011" t="s">
        <v>79</v>
      </c>
      <c r="B55" s="3013"/>
      <c r="C55" s="175">
        <v>0</v>
      </c>
      <c r="D55" s="1019">
        <f t="shared" si="51"/>
        <v>0</v>
      </c>
      <c r="E55" s="176">
        <f t="shared" si="54"/>
        <v>0</v>
      </c>
      <c r="F55" s="177">
        <f t="shared" si="54"/>
        <v>0</v>
      </c>
      <c r="G55" s="1021"/>
      <c r="H55" s="95"/>
      <c r="I55" s="1021"/>
      <c r="J55" s="95"/>
      <c r="K55" s="1021"/>
      <c r="L55" s="95"/>
      <c r="M55" s="1021"/>
      <c r="N55" s="95"/>
      <c r="O55" s="1021"/>
      <c r="P55" s="95"/>
      <c r="Q55" s="1021"/>
      <c r="R55" s="95"/>
      <c r="S55" s="1021"/>
      <c r="T55" s="95"/>
      <c r="U55" s="1021"/>
      <c r="V55" s="95"/>
      <c r="W55" s="1021"/>
      <c r="X55" s="95"/>
      <c r="Y55" s="1021"/>
      <c r="Z55" s="95"/>
      <c r="AA55" s="1021"/>
      <c r="AB55" s="95"/>
      <c r="AC55" s="1021"/>
      <c r="AD55" s="95"/>
      <c r="AE55" s="1021"/>
      <c r="AF55" s="95"/>
      <c r="AG55" s="1021"/>
      <c r="AH55" s="95"/>
      <c r="AI55" s="1021"/>
      <c r="AJ55" s="95"/>
      <c r="AK55" s="1021"/>
      <c r="AL55" s="95"/>
      <c r="AM55" s="1021"/>
      <c r="AN55" s="95"/>
      <c r="AO55" s="1021"/>
      <c r="AP55" s="99"/>
      <c r="AQ55" s="1024"/>
      <c r="AR55" s="1024"/>
      <c r="AS55" s="1025"/>
      <c r="AT55" s="1025"/>
      <c r="AU55" s="1025"/>
      <c r="AV55" s="1025"/>
      <c r="AW55" s="1025"/>
      <c r="AX55" s="671" t="str">
        <f t="shared" si="35"/>
        <v/>
      </c>
      <c r="BJ55" s="3"/>
      <c r="BK55" s="3"/>
      <c r="BL55" s="3"/>
      <c r="BM55" s="4"/>
      <c r="BN55" s="4"/>
      <c r="BO55" s="4"/>
      <c r="CA55" s="31" t="str">
        <f t="shared" si="45"/>
        <v/>
      </c>
      <c r="CB55" s="31" t="str">
        <f t="shared" si="36"/>
        <v/>
      </c>
      <c r="CC55" s="31" t="str">
        <f t="shared" si="46"/>
        <v/>
      </c>
      <c r="CD55" s="31" t="str">
        <f t="shared" si="37"/>
        <v/>
      </c>
      <c r="CE55" s="31" t="str">
        <f t="shared" si="47"/>
        <v/>
      </c>
      <c r="CF55" s="31" t="str">
        <f t="shared" si="38"/>
        <v/>
      </c>
      <c r="CG55" s="31" t="str">
        <f t="shared" si="39"/>
        <v/>
      </c>
      <c r="CH55" s="32">
        <f t="shared" si="48"/>
        <v>0</v>
      </c>
      <c r="CI55" s="32">
        <f t="shared" si="40"/>
        <v>0</v>
      </c>
      <c r="CJ55" s="32">
        <f t="shared" si="49"/>
        <v>0</v>
      </c>
      <c r="CK55" s="32">
        <f t="shared" si="41"/>
        <v>0</v>
      </c>
      <c r="CL55" s="32">
        <f t="shared" si="50"/>
        <v>0</v>
      </c>
      <c r="CM55" s="32">
        <f t="shared" si="42"/>
        <v>0</v>
      </c>
      <c r="CN55" s="32">
        <f t="shared" si="43"/>
        <v>0</v>
      </c>
    </row>
    <row r="56" spans="1:92" ht="16.350000000000001" customHeight="1" x14ac:dyDescent="0.2">
      <c r="A56" s="3011"/>
      <c r="B56" s="3013"/>
      <c r="C56" s="876" t="s">
        <v>80</v>
      </c>
      <c r="D56" s="852">
        <f t="shared" si="51"/>
        <v>0</v>
      </c>
      <c r="E56" s="891">
        <f t="shared" si="54"/>
        <v>0</v>
      </c>
      <c r="F56" s="892">
        <f t="shared" si="54"/>
        <v>0</v>
      </c>
      <c r="G56" s="855"/>
      <c r="H56" s="856"/>
      <c r="I56" s="855"/>
      <c r="J56" s="856"/>
      <c r="K56" s="855"/>
      <c r="L56" s="856"/>
      <c r="M56" s="855"/>
      <c r="N56" s="856"/>
      <c r="O56" s="855"/>
      <c r="P56" s="856"/>
      <c r="Q56" s="855"/>
      <c r="R56" s="856"/>
      <c r="S56" s="855"/>
      <c r="T56" s="856"/>
      <c r="U56" s="855"/>
      <c r="V56" s="856"/>
      <c r="W56" s="855"/>
      <c r="X56" s="856"/>
      <c r="Y56" s="855"/>
      <c r="Z56" s="856"/>
      <c r="AA56" s="855"/>
      <c r="AB56" s="856"/>
      <c r="AC56" s="855"/>
      <c r="AD56" s="856"/>
      <c r="AE56" s="855"/>
      <c r="AF56" s="856"/>
      <c r="AG56" s="855"/>
      <c r="AH56" s="856"/>
      <c r="AI56" s="855"/>
      <c r="AJ56" s="856"/>
      <c r="AK56" s="855"/>
      <c r="AL56" s="856"/>
      <c r="AM56" s="855"/>
      <c r="AN56" s="856"/>
      <c r="AO56" s="855"/>
      <c r="AP56" s="859"/>
      <c r="AQ56" s="861"/>
      <c r="AR56" s="861"/>
      <c r="AS56" s="893"/>
      <c r="AT56" s="893"/>
      <c r="AU56" s="893"/>
      <c r="AV56" s="893"/>
      <c r="AW56" s="893"/>
      <c r="AX56" s="671" t="str">
        <f t="shared" si="35"/>
        <v/>
      </c>
      <c r="BJ56" s="3"/>
      <c r="BK56" s="3"/>
      <c r="BL56" s="3"/>
      <c r="BM56" s="4"/>
      <c r="BN56" s="4"/>
      <c r="BO56" s="4"/>
      <c r="CA56" s="31" t="str">
        <f t="shared" si="45"/>
        <v/>
      </c>
      <c r="CB56" s="31" t="str">
        <f t="shared" si="36"/>
        <v/>
      </c>
      <c r="CC56" s="31" t="str">
        <f t="shared" si="46"/>
        <v/>
      </c>
      <c r="CD56" s="31" t="str">
        <f t="shared" si="37"/>
        <v/>
      </c>
      <c r="CE56" s="31" t="str">
        <f t="shared" si="47"/>
        <v/>
      </c>
      <c r="CF56" s="31" t="str">
        <f t="shared" si="38"/>
        <v/>
      </c>
      <c r="CG56" s="31" t="str">
        <f t="shared" si="39"/>
        <v/>
      </c>
      <c r="CH56" s="32">
        <f t="shared" si="48"/>
        <v>0</v>
      </c>
      <c r="CI56" s="32">
        <f t="shared" si="40"/>
        <v>0</v>
      </c>
      <c r="CJ56" s="32">
        <f t="shared" si="49"/>
        <v>0</v>
      </c>
      <c r="CK56" s="32">
        <f t="shared" si="41"/>
        <v>0</v>
      </c>
      <c r="CL56" s="32">
        <f t="shared" si="50"/>
        <v>0</v>
      </c>
      <c r="CM56" s="32">
        <f t="shared" si="42"/>
        <v>0</v>
      </c>
      <c r="CN56" s="32">
        <f t="shared" si="43"/>
        <v>0</v>
      </c>
    </row>
    <row r="57" spans="1:92" ht="16.350000000000001" customHeight="1" x14ac:dyDescent="0.2">
      <c r="A57" s="3011"/>
      <c r="B57" s="3013"/>
      <c r="C57" s="876" t="s">
        <v>81</v>
      </c>
      <c r="D57" s="852">
        <f t="shared" si="51"/>
        <v>0</v>
      </c>
      <c r="E57" s="891">
        <f t="shared" si="54"/>
        <v>0</v>
      </c>
      <c r="F57" s="892">
        <f t="shared" si="54"/>
        <v>0</v>
      </c>
      <c r="G57" s="855"/>
      <c r="H57" s="856"/>
      <c r="I57" s="855"/>
      <c r="J57" s="856"/>
      <c r="K57" s="855"/>
      <c r="L57" s="856"/>
      <c r="M57" s="855"/>
      <c r="N57" s="856"/>
      <c r="O57" s="855"/>
      <c r="P57" s="856"/>
      <c r="Q57" s="855"/>
      <c r="R57" s="856"/>
      <c r="S57" s="855"/>
      <c r="T57" s="856"/>
      <c r="U57" s="855"/>
      <c r="V57" s="856"/>
      <c r="W57" s="855"/>
      <c r="X57" s="856"/>
      <c r="Y57" s="855"/>
      <c r="Z57" s="856"/>
      <c r="AA57" s="855"/>
      <c r="AB57" s="856"/>
      <c r="AC57" s="855"/>
      <c r="AD57" s="856"/>
      <c r="AE57" s="855"/>
      <c r="AF57" s="856"/>
      <c r="AG57" s="855"/>
      <c r="AH57" s="856"/>
      <c r="AI57" s="855"/>
      <c r="AJ57" s="856"/>
      <c r="AK57" s="855"/>
      <c r="AL57" s="856"/>
      <c r="AM57" s="855"/>
      <c r="AN57" s="856"/>
      <c r="AO57" s="855"/>
      <c r="AP57" s="859"/>
      <c r="AQ57" s="861"/>
      <c r="AR57" s="861"/>
      <c r="AS57" s="893"/>
      <c r="AT57" s="893"/>
      <c r="AU57" s="893"/>
      <c r="AV57" s="893"/>
      <c r="AW57" s="893"/>
      <c r="AX57" s="671" t="str">
        <f t="shared" si="35"/>
        <v/>
      </c>
      <c r="BJ57" s="3"/>
      <c r="BK57" s="3"/>
      <c r="BL57" s="3"/>
      <c r="BM57" s="4"/>
      <c r="BN57" s="4"/>
      <c r="BO57" s="4"/>
      <c r="CA57" s="31" t="str">
        <f t="shared" si="45"/>
        <v/>
      </c>
      <c r="CB57" s="31" t="str">
        <f t="shared" si="36"/>
        <v/>
      </c>
      <c r="CC57" s="31" t="str">
        <f t="shared" si="46"/>
        <v/>
      </c>
      <c r="CD57" s="31" t="str">
        <f t="shared" si="37"/>
        <v/>
      </c>
      <c r="CE57" s="31" t="str">
        <f t="shared" si="47"/>
        <v/>
      </c>
      <c r="CF57" s="31" t="str">
        <f t="shared" si="38"/>
        <v/>
      </c>
      <c r="CG57" s="31" t="str">
        <f t="shared" si="39"/>
        <v/>
      </c>
      <c r="CH57" s="32">
        <f t="shared" si="48"/>
        <v>0</v>
      </c>
      <c r="CI57" s="32">
        <f t="shared" si="40"/>
        <v>0</v>
      </c>
      <c r="CJ57" s="32">
        <f t="shared" si="49"/>
        <v>0</v>
      </c>
      <c r="CK57" s="32">
        <f t="shared" si="41"/>
        <v>0</v>
      </c>
      <c r="CL57" s="32">
        <f t="shared" si="50"/>
        <v>0</v>
      </c>
      <c r="CM57" s="32">
        <f t="shared" si="42"/>
        <v>0</v>
      </c>
      <c r="CN57" s="32">
        <f t="shared" si="43"/>
        <v>0</v>
      </c>
    </row>
    <row r="58" spans="1:92" ht="16.350000000000001" customHeight="1" x14ac:dyDescent="0.2">
      <c r="A58" s="3011"/>
      <c r="B58" s="3013"/>
      <c r="C58" s="876" t="s">
        <v>82</v>
      </c>
      <c r="D58" s="852">
        <f t="shared" si="51"/>
        <v>0</v>
      </c>
      <c r="E58" s="891">
        <f t="shared" si="54"/>
        <v>0</v>
      </c>
      <c r="F58" s="892">
        <f t="shared" si="54"/>
        <v>0</v>
      </c>
      <c r="G58" s="855"/>
      <c r="H58" s="856"/>
      <c r="I58" s="855"/>
      <c r="J58" s="856"/>
      <c r="K58" s="855"/>
      <c r="L58" s="856"/>
      <c r="M58" s="855"/>
      <c r="N58" s="856"/>
      <c r="O58" s="855"/>
      <c r="P58" s="856"/>
      <c r="Q58" s="855"/>
      <c r="R58" s="856"/>
      <c r="S58" s="855"/>
      <c r="T58" s="856"/>
      <c r="U58" s="855"/>
      <c r="V58" s="856"/>
      <c r="W58" s="855"/>
      <c r="X58" s="856"/>
      <c r="Y58" s="855"/>
      <c r="Z58" s="856"/>
      <c r="AA58" s="855"/>
      <c r="AB58" s="856"/>
      <c r="AC58" s="855"/>
      <c r="AD58" s="856"/>
      <c r="AE58" s="855"/>
      <c r="AF58" s="856"/>
      <c r="AG58" s="855"/>
      <c r="AH58" s="856"/>
      <c r="AI58" s="855"/>
      <c r="AJ58" s="856"/>
      <c r="AK58" s="855"/>
      <c r="AL58" s="856"/>
      <c r="AM58" s="855"/>
      <c r="AN58" s="856"/>
      <c r="AO58" s="855"/>
      <c r="AP58" s="859"/>
      <c r="AQ58" s="861"/>
      <c r="AR58" s="861"/>
      <c r="AS58" s="893"/>
      <c r="AT58" s="893"/>
      <c r="AU58" s="893"/>
      <c r="AV58" s="893"/>
      <c r="AW58" s="893"/>
      <c r="AX58" s="671" t="str">
        <f t="shared" si="35"/>
        <v/>
      </c>
      <c r="BJ58" s="3"/>
      <c r="BK58" s="3"/>
      <c r="BL58" s="3"/>
      <c r="BM58" s="4"/>
      <c r="BN58" s="4"/>
      <c r="BO58" s="4"/>
      <c r="CA58" s="31" t="str">
        <f t="shared" si="45"/>
        <v/>
      </c>
      <c r="CB58" s="31" t="str">
        <f t="shared" si="36"/>
        <v/>
      </c>
      <c r="CC58" s="31" t="str">
        <f t="shared" si="46"/>
        <v/>
      </c>
      <c r="CD58" s="31" t="str">
        <f t="shared" si="37"/>
        <v/>
      </c>
      <c r="CE58" s="31" t="str">
        <f t="shared" si="47"/>
        <v/>
      </c>
      <c r="CF58" s="31" t="str">
        <f t="shared" si="38"/>
        <v/>
      </c>
      <c r="CG58" s="31" t="str">
        <f t="shared" si="39"/>
        <v/>
      </c>
      <c r="CH58" s="32">
        <f t="shared" si="48"/>
        <v>0</v>
      </c>
      <c r="CI58" s="32">
        <f t="shared" si="40"/>
        <v>0</v>
      </c>
      <c r="CJ58" s="32">
        <f t="shared" si="49"/>
        <v>0</v>
      </c>
      <c r="CK58" s="32">
        <f t="shared" si="41"/>
        <v>0</v>
      </c>
      <c r="CL58" s="32">
        <f t="shared" si="50"/>
        <v>0</v>
      </c>
      <c r="CM58" s="32">
        <f t="shared" si="42"/>
        <v>0</v>
      </c>
      <c r="CN58" s="32">
        <f t="shared" si="43"/>
        <v>0</v>
      </c>
    </row>
    <row r="59" spans="1:92" ht="16.350000000000001" customHeight="1" x14ac:dyDescent="0.2">
      <c r="A59" s="3241"/>
      <c r="B59" s="3243"/>
      <c r="C59" s="1010" t="s">
        <v>83</v>
      </c>
      <c r="D59" s="886">
        <f t="shared" si="51"/>
        <v>0</v>
      </c>
      <c r="E59" s="887">
        <f>SUM(G59+I59+K59+M59+O59+Q59+S59+U59+W59+Y59+AA59+AC59+AE59+AG59+AI59+AK59+AM59+AO59)</f>
        <v>0</v>
      </c>
      <c r="F59" s="894">
        <f>SUM(H59+J59+L59+N59+P59+R59+T59+V59+X59+Z59+AB59+AD59+AF59+AH59+AJ59+AL59+AN59+AP59)</f>
        <v>0</v>
      </c>
      <c r="G59" s="867"/>
      <c r="H59" s="868"/>
      <c r="I59" s="867"/>
      <c r="J59" s="868"/>
      <c r="K59" s="867"/>
      <c r="L59" s="868"/>
      <c r="M59" s="867"/>
      <c r="N59" s="868"/>
      <c r="O59" s="867"/>
      <c r="P59" s="868"/>
      <c r="Q59" s="867"/>
      <c r="R59" s="868"/>
      <c r="S59" s="867"/>
      <c r="T59" s="868"/>
      <c r="U59" s="867"/>
      <c r="V59" s="868"/>
      <c r="W59" s="867"/>
      <c r="X59" s="868"/>
      <c r="Y59" s="867"/>
      <c r="Z59" s="868"/>
      <c r="AA59" s="867"/>
      <c r="AB59" s="868"/>
      <c r="AC59" s="867"/>
      <c r="AD59" s="868"/>
      <c r="AE59" s="867"/>
      <c r="AF59" s="868"/>
      <c r="AG59" s="867"/>
      <c r="AH59" s="868"/>
      <c r="AI59" s="867"/>
      <c r="AJ59" s="868"/>
      <c r="AK59" s="867"/>
      <c r="AL59" s="868"/>
      <c r="AM59" s="867"/>
      <c r="AN59" s="868"/>
      <c r="AO59" s="867"/>
      <c r="AP59" s="872"/>
      <c r="AQ59" s="874"/>
      <c r="AR59" s="874"/>
      <c r="AS59" s="895"/>
      <c r="AT59" s="895"/>
      <c r="AU59" s="895"/>
      <c r="AV59" s="895"/>
      <c r="AW59" s="895"/>
      <c r="AX59" s="671" t="str">
        <f t="shared" si="35"/>
        <v/>
      </c>
      <c r="BJ59" s="3"/>
      <c r="BK59" s="3"/>
      <c r="BL59" s="3"/>
      <c r="BM59" s="4"/>
      <c r="BN59" s="4"/>
      <c r="BO59" s="4"/>
      <c r="CA59" s="31" t="str">
        <f t="shared" si="45"/>
        <v/>
      </c>
      <c r="CB59" s="31" t="str">
        <f t="shared" si="36"/>
        <v/>
      </c>
      <c r="CC59" s="31" t="str">
        <f t="shared" si="46"/>
        <v/>
      </c>
      <c r="CD59" s="31" t="str">
        <f t="shared" si="37"/>
        <v/>
      </c>
      <c r="CE59" s="31" t="str">
        <f t="shared" si="47"/>
        <v/>
      </c>
      <c r="CF59" s="31" t="str">
        <f t="shared" si="38"/>
        <v/>
      </c>
      <c r="CG59" s="31" t="str">
        <f t="shared" si="39"/>
        <v/>
      </c>
      <c r="CH59" s="32">
        <f t="shared" si="48"/>
        <v>0</v>
      </c>
      <c r="CI59" s="32">
        <f t="shared" si="40"/>
        <v>0</v>
      </c>
      <c r="CJ59" s="32">
        <f t="shared" si="49"/>
        <v>0</v>
      </c>
      <c r="CK59" s="32">
        <f t="shared" si="41"/>
        <v>0</v>
      </c>
      <c r="CL59" s="32">
        <f t="shared" si="50"/>
        <v>0</v>
      </c>
      <c r="CM59" s="32">
        <f t="shared" si="42"/>
        <v>0</v>
      </c>
      <c r="CN59" s="32">
        <f t="shared" si="43"/>
        <v>0</v>
      </c>
    </row>
    <row r="60" spans="1:92" ht="16.350000000000001" customHeight="1" x14ac:dyDescent="0.2">
      <c r="A60" s="3317" t="s">
        <v>4</v>
      </c>
      <c r="B60" s="3318"/>
      <c r="C60" s="3243"/>
      <c r="D60" s="1231">
        <f t="shared" ref="D60:AW60" si="56">SUM(D55:D59)</f>
        <v>0</v>
      </c>
      <c r="E60" s="1111">
        <f>SUM(E55:E59)</f>
        <v>0</v>
      </c>
      <c r="F60" s="1232">
        <f>SUM(F55:F59)</f>
        <v>0</v>
      </c>
      <c r="G60" s="1231">
        <f t="shared" si="56"/>
        <v>0</v>
      </c>
      <c r="H60" s="1233">
        <f t="shared" si="56"/>
        <v>0</v>
      </c>
      <c r="I60" s="1231">
        <f t="shared" si="56"/>
        <v>0</v>
      </c>
      <c r="J60" s="1233">
        <f t="shared" si="56"/>
        <v>0</v>
      </c>
      <c r="K60" s="1231">
        <f t="shared" si="56"/>
        <v>0</v>
      </c>
      <c r="L60" s="1233">
        <f t="shared" si="56"/>
        <v>0</v>
      </c>
      <c r="M60" s="1231">
        <f t="shared" si="56"/>
        <v>0</v>
      </c>
      <c r="N60" s="1233">
        <f t="shared" si="56"/>
        <v>0</v>
      </c>
      <c r="O60" s="1231">
        <f t="shared" si="56"/>
        <v>0</v>
      </c>
      <c r="P60" s="1233">
        <f t="shared" si="56"/>
        <v>0</v>
      </c>
      <c r="Q60" s="1231">
        <f t="shared" si="56"/>
        <v>0</v>
      </c>
      <c r="R60" s="1233">
        <f t="shared" si="56"/>
        <v>0</v>
      </c>
      <c r="S60" s="1231">
        <f t="shared" si="56"/>
        <v>0</v>
      </c>
      <c r="T60" s="1232">
        <f t="shared" si="56"/>
        <v>0</v>
      </c>
      <c r="U60" s="1231">
        <f t="shared" si="56"/>
        <v>0</v>
      </c>
      <c r="V60" s="1233">
        <f t="shared" si="56"/>
        <v>0</v>
      </c>
      <c r="W60" s="1231">
        <f t="shared" si="56"/>
        <v>0</v>
      </c>
      <c r="X60" s="1233">
        <f t="shared" si="56"/>
        <v>0</v>
      </c>
      <c r="Y60" s="1231">
        <f t="shared" si="56"/>
        <v>0</v>
      </c>
      <c r="Z60" s="1233">
        <f t="shared" si="56"/>
        <v>0</v>
      </c>
      <c r="AA60" s="1231">
        <f t="shared" si="56"/>
        <v>0</v>
      </c>
      <c r="AB60" s="1233">
        <f t="shared" si="56"/>
        <v>0</v>
      </c>
      <c r="AC60" s="1231">
        <f t="shared" si="56"/>
        <v>0</v>
      </c>
      <c r="AD60" s="1233">
        <f t="shared" si="56"/>
        <v>0</v>
      </c>
      <c r="AE60" s="1231">
        <f t="shared" si="56"/>
        <v>0</v>
      </c>
      <c r="AF60" s="1233">
        <f t="shared" si="56"/>
        <v>0</v>
      </c>
      <c r="AG60" s="1231">
        <f t="shared" si="56"/>
        <v>0</v>
      </c>
      <c r="AH60" s="1233">
        <f t="shared" si="56"/>
        <v>0</v>
      </c>
      <c r="AI60" s="1231">
        <f t="shared" si="56"/>
        <v>0</v>
      </c>
      <c r="AJ60" s="1233">
        <f t="shared" si="56"/>
        <v>0</v>
      </c>
      <c r="AK60" s="1231">
        <f t="shared" si="56"/>
        <v>0</v>
      </c>
      <c r="AL60" s="1233">
        <f t="shared" si="56"/>
        <v>0</v>
      </c>
      <c r="AM60" s="1231">
        <f t="shared" si="56"/>
        <v>0</v>
      </c>
      <c r="AN60" s="1233">
        <f t="shared" si="56"/>
        <v>0</v>
      </c>
      <c r="AO60" s="1231">
        <f t="shared" si="56"/>
        <v>0</v>
      </c>
      <c r="AP60" s="1234">
        <f t="shared" si="56"/>
        <v>0</v>
      </c>
      <c r="AQ60" s="1233">
        <f t="shared" si="56"/>
        <v>0</v>
      </c>
      <c r="AR60" s="1231">
        <f t="shared" si="56"/>
        <v>0</v>
      </c>
      <c r="AS60" s="1231">
        <f t="shared" si="56"/>
        <v>0</v>
      </c>
      <c r="AT60" s="1231">
        <f t="shared" si="56"/>
        <v>0</v>
      </c>
      <c r="AU60" s="1231">
        <f t="shared" si="56"/>
        <v>0</v>
      </c>
      <c r="AV60" s="1231">
        <f t="shared" si="56"/>
        <v>0</v>
      </c>
      <c r="AW60" s="1235">
        <f t="shared" si="56"/>
        <v>0</v>
      </c>
      <c r="BJ60" s="3"/>
      <c r="BK60" s="3"/>
      <c r="BL60" s="3"/>
      <c r="BM60" s="4"/>
      <c r="BN60" s="4"/>
      <c r="BO60" s="4"/>
      <c r="CA60" s="31"/>
      <c r="CB60" s="31"/>
      <c r="CC60" s="31"/>
      <c r="CD60" s="31"/>
      <c r="CE60" s="31"/>
      <c r="CF60" s="31"/>
      <c r="CG60" s="31"/>
      <c r="CH60" s="32"/>
      <c r="CI60" s="32"/>
      <c r="CJ60" s="32"/>
      <c r="CK60" s="32"/>
      <c r="CL60" s="32"/>
      <c r="CM60" s="32"/>
      <c r="CN60" s="32"/>
    </row>
    <row r="61" spans="1:92" ht="16.350000000000001" customHeight="1" x14ac:dyDescent="0.25">
      <c r="A61" s="3244" t="s">
        <v>84</v>
      </c>
      <c r="B61" s="3191"/>
      <c r="C61" s="876">
        <v>0</v>
      </c>
      <c r="D61" s="862">
        <f>SUM(E61:F61)</f>
        <v>0</v>
      </c>
      <c r="E61" s="863">
        <f>SUM(U61+W61+Y61+AA61+AC61+AE61+AG61+AI61+AK61+AM61+AO61)</f>
        <v>0</v>
      </c>
      <c r="F61" s="854">
        <f t="shared" ref="E61:F63" si="57">SUM(V61+X61+Z61+AB61+AD61+AF61+AH61+AJ61+AL61+AN61+AP61)</f>
        <v>0</v>
      </c>
      <c r="G61" s="1026"/>
      <c r="H61" s="192"/>
      <c r="I61" s="896"/>
      <c r="J61" s="192"/>
      <c r="K61" s="896"/>
      <c r="L61" s="192"/>
      <c r="M61" s="896"/>
      <c r="N61" s="192"/>
      <c r="O61" s="896"/>
      <c r="P61" s="192"/>
      <c r="Q61" s="896"/>
      <c r="R61" s="192"/>
      <c r="S61" s="897"/>
      <c r="T61" s="898"/>
      <c r="U61" s="646"/>
      <c r="V61" s="648"/>
      <c r="W61" s="646"/>
      <c r="X61" s="648"/>
      <c r="Y61" s="869"/>
      <c r="Z61" s="882"/>
      <c r="AA61" s="880"/>
      <c r="AB61" s="882"/>
      <c r="AC61" s="1236"/>
      <c r="AD61" s="1237"/>
      <c r="AE61" s="646"/>
      <c r="AF61" s="648"/>
      <c r="AG61" s="646"/>
      <c r="AH61" s="648"/>
      <c r="AI61" s="869"/>
      <c r="AJ61" s="882"/>
      <c r="AK61" s="880"/>
      <c r="AL61" s="882"/>
      <c r="AM61" s="1236"/>
      <c r="AN61" s="1237"/>
      <c r="AO61" s="869"/>
      <c r="AP61" s="99"/>
      <c r="AQ61" s="1238"/>
      <c r="AR61" s="881"/>
      <c r="AS61" s="881"/>
      <c r="AT61" s="1239"/>
      <c r="AU61" s="881"/>
      <c r="AV61" s="1239"/>
      <c r="AW61" s="1239"/>
      <c r="AX61" s="671" t="str">
        <f t="shared" si="35"/>
        <v/>
      </c>
      <c r="BJ61" s="3"/>
      <c r="BK61" s="3"/>
      <c r="BL61" s="3"/>
      <c r="BM61" s="4"/>
      <c r="BN61" s="4"/>
      <c r="BO61" s="4"/>
      <c r="CA61" s="31" t="str">
        <f t="shared" si="45"/>
        <v/>
      </c>
      <c r="CB61" s="31" t="str">
        <f t="shared" si="36"/>
        <v/>
      </c>
      <c r="CC61" s="31" t="str">
        <f t="shared" si="46"/>
        <v/>
      </c>
      <c r="CD61" s="31" t="str">
        <f t="shared" si="37"/>
        <v/>
      </c>
      <c r="CE61" s="31" t="str">
        <f t="shared" si="47"/>
        <v/>
      </c>
      <c r="CF61" s="31" t="str">
        <f t="shared" si="38"/>
        <v/>
      </c>
      <c r="CG61" s="31" t="str">
        <f t="shared" si="39"/>
        <v/>
      </c>
      <c r="CH61" s="32">
        <f t="shared" si="48"/>
        <v>0</v>
      </c>
      <c r="CI61" s="32">
        <f t="shared" si="40"/>
        <v>0</v>
      </c>
      <c r="CJ61" s="32">
        <f t="shared" si="49"/>
        <v>0</v>
      </c>
      <c r="CK61" s="32">
        <f t="shared" si="41"/>
        <v>0</v>
      </c>
      <c r="CL61" s="32">
        <f t="shared" si="50"/>
        <v>0</v>
      </c>
      <c r="CM61" s="32">
        <f t="shared" si="42"/>
        <v>0</v>
      </c>
      <c r="CN61" s="32">
        <f t="shared" si="43"/>
        <v>0</v>
      </c>
    </row>
    <row r="62" spans="1:92" ht="16.350000000000001" customHeight="1" x14ac:dyDescent="0.25">
      <c r="A62" s="3051"/>
      <c r="B62" s="2961"/>
      <c r="C62" s="876" t="s">
        <v>85</v>
      </c>
      <c r="D62" s="862">
        <f>SUM(E62:F62)</f>
        <v>0</v>
      </c>
      <c r="E62" s="863">
        <f t="shared" si="57"/>
        <v>0</v>
      </c>
      <c r="F62" s="854">
        <f t="shared" si="57"/>
        <v>0</v>
      </c>
      <c r="G62" s="899"/>
      <c r="H62" s="900"/>
      <c r="I62" s="899"/>
      <c r="J62" s="900"/>
      <c r="K62" s="899"/>
      <c r="L62" s="900"/>
      <c r="M62" s="899"/>
      <c r="N62" s="900"/>
      <c r="O62" s="899"/>
      <c r="P62" s="900"/>
      <c r="Q62" s="899"/>
      <c r="R62" s="900"/>
      <c r="S62" s="897"/>
      <c r="T62" s="898"/>
      <c r="U62" s="869"/>
      <c r="V62" s="882"/>
      <c r="W62" s="869"/>
      <c r="X62" s="882"/>
      <c r="Y62" s="869"/>
      <c r="Z62" s="882"/>
      <c r="AA62" s="880"/>
      <c r="AB62" s="882"/>
      <c r="AC62" s="880"/>
      <c r="AD62" s="882"/>
      <c r="AE62" s="869"/>
      <c r="AF62" s="882"/>
      <c r="AG62" s="869"/>
      <c r="AH62" s="882"/>
      <c r="AI62" s="869"/>
      <c r="AJ62" s="882"/>
      <c r="AK62" s="880"/>
      <c r="AL62" s="882"/>
      <c r="AM62" s="880"/>
      <c r="AN62" s="882"/>
      <c r="AO62" s="869"/>
      <c r="AP62" s="884"/>
      <c r="AQ62" s="885"/>
      <c r="AR62" s="881"/>
      <c r="AS62" s="881"/>
      <c r="AT62" s="901"/>
      <c r="AU62" s="881"/>
      <c r="AV62" s="901"/>
      <c r="AW62" s="901"/>
      <c r="AX62" s="671" t="str">
        <f t="shared" si="35"/>
        <v/>
      </c>
      <c r="BJ62" s="3"/>
      <c r="BK62" s="3"/>
      <c r="BL62" s="3"/>
      <c r="BM62" s="4"/>
      <c r="BN62" s="4"/>
      <c r="BO62" s="4"/>
      <c r="CA62" s="31" t="str">
        <f t="shared" si="45"/>
        <v/>
      </c>
      <c r="CB62" s="31" t="str">
        <f t="shared" si="36"/>
        <v/>
      </c>
      <c r="CC62" s="31" t="str">
        <f t="shared" si="46"/>
        <v/>
      </c>
      <c r="CD62" s="31" t="str">
        <f t="shared" si="37"/>
        <v/>
      </c>
      <c r="CE62" s="31" t="str">
        <f t="shared" si="47"/>
        <v/>
      </c>
      <c r="CF62" s="31" t="str">
        <f t="shared" si="38"/>
        <v/>
      </c>
      <c r="CG62" s="31" t="str">
        <f t="shared" si="39"/>
        <v/>
      </c>
      <c r="CH62" s="32">
        <f t="shared" si="48"/>
        <v>0</v>
      </c>
      <c r="CI62" s="32">
        <f t="shared" si="40"/>
        <v>0</v>
      </c>
      <c r="CJ62" s="32">
        <f t="shared" si="49"/>
        <v>0</v>
      </c>
      <c r="CK62" s="32">
        <f t="shared" si="41"/>
        <v>0</v>
      </c>
      <c r="CL62" s="32">
        <f t="shared" si="50"/>
        <v>0</v>
      </c>
      <c r="CM62" s="32">
        <f t="shared" si="42"/>
        <v>0</v>
      </c>
      <c r="CN62" s="32">
        <f t="shared" si="43"/>
        <v>0</v>
      </c>
    </row>
    <row r="63" spans="1:92" ht="16.350000000000001" customHeight="1" x14ac:dyDescent="0.25">
      <c r="A63" s="3051"/>
      <c r="B63" s="2961"/>
      <c r="C63" s="879" t="s">
        <v>86</v>
      </c>
      <c r="D63" s="862">
        <f>SUM(E63:F63)</f>
        <v>0</v>
      </c>
      <c r="E63" s="863">
        <f t="shared" si="57"/>
        <v>0</v>
      </c>
      <c r="F63" s="854">
        <f t="shared" si="57"/>
        <v>0</v>
      </c>
      <c r="G63" s="899"/>
      <c r="H63" s="900"/>
      <c r="I63" s="899"/>
      <c r="J63" s="900"/>
      <c r="K63" s="899"/>
      <c r="L63" s="900"/>
      <c r="M63" s="899"/>
      <c r="N63" s="900"/>
      <c r="O63" s="899"/>
      <c r="P63" s="900"/>
      <c r="Q63" s="899"/>
      <c r="R63" s="900"/>
      <c r="S63" s="897"/>
      <c r="T63" s="898"/>
      <c r="U63" s="869"/>
      <c r="V63" s="882"/>
      <c r="W63" s="869"/>
      <c r="X63" s="882"/>
      <c r="Y63" s="869"/>
      <c r="Z63" s="882"/>
      <c r="AA63" s="880"/>
      <c r="AB63" s="882"/>
      <c r="AC63" s="880"/>
      <c r="AD63" s="882"/>
      <c r="AE63" s="869"/>
      <c r="AF63" s="882"/>
      <c r="AG63" s="869"/>
      <c r="AH63" s="882"/>
      <c r="AI63" s="869"/>
      <c r="AJ63" s="882"/>
      <c r="AK63" s="880"/>
      <c r="AL63" s="882"/>
      <c r="AM63" s="867"/>
      <c r="AN63" s="868"/>
      <c r="AO63" s="869"/>
      <c r="AP63" s="884"/>
      <c r="AQ63" s="873"/>
      <c r="AR63" s="881"/>
      <c r="AS63" s="881"/>
      <c r="AT63" s="901"/>
      <c r="AU63" s="881"/>
      <c r="AV63" s="901"/>
      <c r="AW63" s="901"/>
      <c r="AX63" s="671" t="str">
        <f t="shared" si="35"/>
        <v/>
      </c>
      <c r="BJ63" s="3"/>
      <c r="BK63" s="3"/>
      <c r="BL63" s="3"/>
      <c r="BM63" s="4"/>
      <c r="BN63" s="4"/>
      <c r="BO63" s="4"/>
      <c r="CA63" s="31" t="str">
        <f t="shared" si="45"/>
        <v/>
      </c>
      <c r="CB63" s="31" t="str">
        <f t="shared" si="36"/>
        <v/>
      </c>
      <c r="CC63" s="31" t="str">
        <f t="shared" si="46"/>
        <v/>
      </c>
      <c r="CD63" s="31" t="str">
        <f t="shared" si="37"/>
        <v/>
      </c>
      <c r="CE63" s="31" t="str">
        <f t="shared" si="47"/>
        <v/>
      </c>
      <c r="CF63" s="31" t="str">
        <f t="shared" si="38"/>
        <v/>
      </c>
      <c r="CG63" s="31" t="str">
        <f t="shared" si="39"/>
        <v/>
      </c>
      <c r="CH63" s="32">
        <f t="shared" si="48"/>
        <v>0</v>
      </c>
      <c r="CI63" s="32">
        <f t="shared" si="40"/>
        <v>0</v>
      </c>
      <c r="CJ63" s="32">
        <f t="shared" si="49"/>
        <v>0</v>
      </c>
      <c r="CK63" s="32">
        <f t="shared" si="41"/>
        <v>0</v>
      </c>
      <c r="CL63" s="32">
        <f t="shared" si="50"/>
        <v>0</v>
      </c>
      <c r="CM63" s="32">
        <f t="shared" si="42"/>
        <v>0</v>
      </c>
      <c r="CN63" s="32">
        <f t="shared" si="43"/>
        <v>0</v>
      </c>
    </row>
    <row r="64" spans="1:92" ht="16.350000000000001" customHeight="1" x14ac:dyDescent="0.2">
      <c r="A64" s="3246"/>
      <c r="B64" s="3248"/>
      <c r="C64" s="1222" t="s">
        <v>4</v>
      </c>
      <c r="D64" s="1231">
        <f>SUM(E64:F64)</f>
        <v>0</v>
      </c>
      <c r="E64" s="1111">
        <f>SUM(E61:E63)</f>
        <v>0</v>
      </c>
      <c r="F64" s="1203">
        <f>SUM(F61:F63)</f>
        <v>0</v>
      </c>
      <c r="G64" s="1240"/>
      <c r="H64" s="1241"/>
      <c r="I64" s="1240"/>
      <c r="J64" s="1241"/>
      <c r="K64" s="1240"/>
      <c r="L64" s="1241"/>
      <c r="M64" s="1240"/>
      <c r="N64" s="1241"/>
      <c r="O64" s="1240"/>
      <c r="P64" s="1241"/>
      <c r="Q64" s="1240"/>
      <c r="R64" s="1241"/>
      <c r="S64" s="1240"/>
      <c r="T64" s="1242"/>
      <c r="U64" s="1208">
        <f t="shared" ref="U64:AW64" si="58">SUM(U61:U63)</f>
        <v>0</v>
      </c>
      <c r="V64" s="1243">
        <f t="shared" si="58"/>
        <v>0</v>
      </c>
      <c r="W64" s="1208">
        <f t="shared" si="58"/>
        <v>0</v>
      </c>
      <c r="X64" s="1243">
        <f t="shared" si="58"/>
        <v>0</v>
      </c>
      <c r="Y64" s="1208">
        <f t="shared" si="58"/>
        <v>0</v>
      </c>
      <c r="Z64" s="1203">
        <f t="shared" si="58"/>
        <v>0</v>
      </c>
      <c r="AA64" s="1204">
        <f t="shared" si="58"/>
        <v>0</v>
      </c>
      <c r="AB64" s="1203">
        <f t="shared" si="58"/>
        <v>0</v>
      </c>
      <c r="AC64" s="1204">
        <f t="shared" si="58"/>
        <v>0</v>
      </c>
      <c r="AD64" s="1243">
        <f t="shared" si="58"/>
        <v>0</v>
      </c>
      <c r="AE64" s="1208">
        <f t="shared" si="58"/>
        <v>0</v>
      </c>
      <c r="AF64" s="1243">
        <f t="shared" si="58"/>
        <v>0</v>
      </c>
      <c r="AG64" s="1208">
        <f t="shared" si="58"/>
        <v>0</v>
      </c>
      <c r="AH64" s="1243">
        <f t="shared" si="58"/>
        <v>0</v>
      </c>
      <c r="AI64" s="1208">
        <f t="shared" si="58"/>
        <v>0</v>
      </c>
      <c r="AJ64" s="1203">
        <f t="shared" si="58"/>
        <v>0</v>
      </c>
      <c r="AK64" s="1204">
        <f t="shared" si="58"/>
        <v>0</v>
      </c>
      <c r="AL64" s="1203">
        <f t="shared" si="58"/>
        <v>0</v>
      </c>
      <c r="AM64" s="1204">
        <f t="shared" si="58"/>
        <v>0</v>
      </c>
      <c r="AN64" s="1243">
        <f t="shared" si="58"/>
        <v>0</v>
      </c>
      <c r="AO64" s="1208">
        <f t="shared" si="58"/>
        <v>0</v>
      </c>
      <c r="AP64" s="1221">
        <f t="shared" si="58"/>
        <v>0</v>
      </c>
      <c r="AQ64" s="1244">
        <f t="shared" si="58"/>
        <v>0</v>
      </c>
      <c r="AR64" s="1203">
        <f t="shared" si="58"/>
        <v>0</v>
      </c>
      <c r="AS64" s="1203">
        <f t="shared" si="58"/>
        <v>0</v>
      </c>
      <c r="AT64" s="1222">
        <f t="shared" si="58"/>
        <v>0</v>
      </c>
      <c r="AU64" s="1203">
        <f t="shared" si="58"/>
        <v>0</v>
      </c>
      <c r="AV64" s="1222">
        <f t="shared" si="58"/>
        <v>0</v>
      </c>
      <c r="AW64" s="1222">
        <f t="shared" si="58"/>
        <v>0</v>
      </c>
      <c r="BJ64" s="3"/>
      <c r="BK64" s="3"/>
      <c r="BL64" s="3"/>
      <c r="BM64" s="4"/>
      <c r="BN64" s="4"/>
      <c r="BO64" s="4"/>
      <c r="CA64" s="31"/>
      <c r="CB64" s="31"/>
      <c r="CC64" s="31"/>
      <c r="CD64" s="31"/>
      <c r="CE64" s="31"/>
      <c r="CF64" s="31"/>
      <c r="CG64" s="31"/>
      <c r="CH64" s="32"/>
      <c r="CI64" s="32"/>
      <c r="CJ64" s="32"/>
      <c r="CK64" s="32"/>
      <c r="CL64" s="32"/>
      <c r="CM64" s="32"/>
      <c r="CN64" s="32"/>
    </row>
    <row r="65" spans="1:92" ht="33.75" customHeight="1" x14ac:dyDescent="0.2">
      <c r="A65" s="85" t="s">
        <v>87</v>
      </c>
      <c r="B65" s="210"/>
      <c r="C65" s="210"/>
      <c r="D65" s="211"/>
      <c r="E65" s="87"/>
      <c r="AH65" s="9"/>
      <c r="AI65" s="9"/>
      <c r="AJ65" s="9"/>
      <c r="AK65" s="9"/>
      <c r="AL65" s="212"/>
      <c r="AM65" s="212"/>
      <c r="AN65" s="212"/>
      <c r="AO65" s="212"/>
      <c r="AP65" s="212"/>
      <c r="AQ65" s="212"/>
      <c r="AR65" s="212"/>
      <c r="AS65" s="212"/>
      <c r="AT65" s="9"/>
      <c r="AU65" s="9"/>
      <c r="BU65" s="3"/>
      <c r="BV65" s="3"/>
      <c r="BW65" s="3"/>
      <c r="CA65" s="31"/>
      <c r="CB65" s="31"/>
      <c r="CC65" s="31"/>
      <c r="CD65" s="31"/>
      <c r="CE65" s="31"/>
      <c r="CF65" s="31"/>
      <c r="CG65" s="31"/>
      <c r="CH65" s="32"/>
      <c r="CI65" s="32"/>
      <c r="CJ65" s="32"/>
      <c r="CK65" s="32"/>
      <c r="CL65" s="32"/>
      <c r="CM65" s="14"/>
      <c r="CN65" s="14"/>
    </row>
    <row r="66" spans="1:92" ht="68.25" customHeight="1" x14ac:dyDescent="0.2">
      <c r="A66" s="3268" t="s">
        <v>88</v>
      </c>
      <c r="B66" s="3300"/>
      <c r="C66" s="3224"/>
      <c r="D66" s="1245" t="s">
        <v>4</v>
      </c>
      <c r="E66" s="1245" t="s">
        <v>89</v>
      </c>
      <c r="F66" s="1007" t="s">
        <v>90</v>
      </c>
      <c r="G66" s="1007" t="s">
        <v>91</v>
      </c>
      <c r="H66" s="1246" t="s">
        <v>92</v>
      </c>
      <c r="I66" s="1246" t="s">
        <v>11</v>
      </c>
      <c r="J66" s="9"/>
      <c r="K66" s="9"/>
      <c r="L66" s="9"/>
      <c r="M66" s="9"/>
      <c r="N66" s="9"/>
      <c r="AD66" s="9"/>
      <c r="AE66" s="9"/>
      <c r="AF66" s="9"/>
      <c r="AG66" s="9"/>
      <c r="AH66" s="9"/>
      <c r="AI66" s="9"/>
      <c r="AJ66" s="9"/>
      <c r="AK66" s="9"/>
      <c r="AL66" s="212"/>
      <c r="AM66" s="212"/>
      <c r="AN66" s="212"/>
      <c r="AO66" s="212"/>
      <c r="AP66" s="212"/>
      <c r="AQ66" s="212"/>
      <c r="AR66" s="212"/>
      <c r="AS66" s="212"/>
      <c r="AT66" s="9"/>
      <c r="AU66" s="9"/>
      <c r="BU66" s="3"/>
      <c r="BV66" s="3"/>
      <c r="BW66" s="3"/>
      <c r="CA66" s="31"/>
      <c r="CB66" s="31"/>
      <c r="CC66" s="31"/>
      <c r="CD66" s="31"/>
      <c r="CE66" s="31"/>
      <c r="CF66" s="31"/>
      <c r="CG66" s="31"/>
      <c r="CH66" s="32"/>
      <c r="CI66" s="32"/>
      <c r="CJ66" s="32"/>
      <c r="CK66" s="32"/>
      <c r="CL66" s="32"/>
      <c r="CM66" s="14"/>
      <c r="CN66" s="14"/>
    </row>
    <row r="67" spans="1:92" ht="19.5" customHeight="1" x14ac:dyDescent="0.2">
      <c r="A67" s="3319" t="s">
        <v>93</v>
      </c>
      <c r="B67" s="3320"/>
      <c r="C67" s="3321"/>
      <c r="D67" s="1247"/>
      <c r="E67" s="1247"/>
      <c r="F67" s="1247"/>
      <c r="G67" s="1247"/>
      <c r="H67" s="1247"/>
      <c r="I67" s="1247"/>
      <c r="J67" s="216" t="str">
        <f>CA67&amp;CB67&amp;CC67&amp;CD67&amp;CE67</f>
        <v/>
      </c>
      <c r="K67" s="30"/>
      <c r="L67" s="30"/>
      <c r="M67" s="30"/>
      <c r="N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BU67" s="3"/>
      <c r="BV67" s="3"/>
      <c r="BW67" s="3"/>
      <c r="CA67" s="31" t="str">
        <f>IF(CH67=1,"* Las Interconsultas de Gestantes NO DEBEN ser mayor al Total de Interconsultas. ","")</f>
        <v/>
      </c>
      <c r="CB67" s="31" t="str">
        <f>IF(CI67=1,"* Las Interconsultas de Pacientes de 60 años NO DEBEN ser mayor al Total de Interconsultas. ","")</f>
        <v/>
      </c>
      <c r="CC67" s="31" t="str">
        <f>IF(CJ67=1,"* Las Interconsultas de Usuarios en situación de Discapacidad NO DEBEN ser mayor al Total de Interconsultas. ","")</f>
        <v/>
      </c>
      <c r="CD67" s="31" t="str">
        <f>IF(CK67=1,"* Las Interconsultas de Niños, Niñas, Adolescentes y Jóvenes Red SENAME NO DEBEN ser mayor al Total de Interconsultas. ","")</f>
        <v/>
      </c>
      <c r="CE67" s="31" t="str">
        <f>IF(CL67=1,"* Las Interconsultas de Migrantes NO DEBEN ser mayor al Total de Interconsultas. ","")</f>
        <v/>
      </c>
      <c r="CF67" s="31"/>
      <c r="CG67" s="31"/>
      <c r="CH67" s="32">
        <f>IF($D67&lt;E67,1,0)</f>
        <v>0</v>
      </c>
      <c r="CI67" s="32">
        <f t="shared" ref="CI67:CL81" si="59">IF($D67&lt;F67,1,0)</f>
        <v>0</v>
      </c>
      <c r="CJ67" s="32">
        <f t="shared" si="59"/>
        <v>0</v>
      </c>
      <c r="CK67" s="32">
        <f t="shared" si="59"/>
        <v>0</v>
      </c>
      <c r="CL67" s="32">
        <f t="shared" si="59"/>
        <v>0</v>
      </c>
      <c r="CM67" s="14"/>
      <c r="CN67" s="14"/>
    </row>
    <row r="68" spans="1:92" x14ac:dyDescent="0.2">
      <c r="A68" s="3113" t="s">
        <v>94</v>
      </c>
      <c r="B68" s="3114" t="s">
        <v>95</v>
      </c>
      <c r="C68" s="3115"/>
      <c r="D68" s="217"/>
      <c r="E68" s="217"/>
      <c r="F68" s="217"/>
      <c r="G68" s="217"/>
      <c r="H68" s="217"/>
      <c r="I68" s="217"/>
      <c r="J68" s="216" t="str">
        <f t="shared" ref="J68:J81" si="60">CA68&amp;CB68&amp;CC68&amp;CD68&amp;CE68</f>
        <v/>
      </c>
      <c r="K68" s="30"/>
      <c r="L68" s="30"/>
      <c r="M68" s="30"/>
      <c r="N68" s="9"/>
      <c r="AL68" s="9"/>
      <c r="AM68" s="9"/>
      <c r="AN68" s="9"/>
      <c r="AO68" s="9"/>
      <c r="AP68" s="9"/>
      <c r="AQ68" s="9"/>
      <c r="BQ68" s="3"/>
      <c r="BR68" s="3"/>
      <c r="BS68" s="3"/>
      <c r="BT68" s="4"/>
      <c r="BU68" s="4"/>
      <c r="BV68" s="4"/>
      <c r="CA68" s="31" t="str">
        <f t="shared" ref="CA68:CA79" si="61">IF(CH68=1,"* Las Interconsultas de Gestantes NO DEBEN ser mayor al Total de Interconsultas. ","")</f>
        <v/>
      </c>
      <c r="CB68" s="31" t="str">
        <f t="shared" ref="CB68:CB79" si="62">IF(CI68=1,"* Las Interconsultas de Pacientes de 60 años NO DEBEN ser mayor al Total de Interconsultas. ","")</f>
        <v/>
      </c>
      <c r="CC68" s="31" t="str">
        <f t="shared" ref="CC68:CC79" si="63">IF(CJ68=1,"* Las Interconsultas de Usuarios en situación de Discapacidad NO DEBEN ser mayor al Total de Interconsultas. ","")</f>
        <v/>
      </c>
      <c r="CD68" s="31" t="str">
        <f t="shared" ref="CD68:CD79" si="64">IF(CK68=1,"* Las Interconsultas de Niños, Niñas, Adolescentes y Jóvenes Red SENAME NO DEBEN ser mayor al Total de Interconsultas. ","")</f>
        <v/>
      </c>
      <c r="CE68" s="31" t="str">
        <f t="shared" ref="CE68:CE79" si="65">IF(CL68=1,"* Las Interconsultas de Migrantes NO DEBEN ser mayor al Total de Interconsultas. ","")</f>
        <v/>
      </c>
      <c r="CF68" s="31"/>
      <c r="CG68" s="31"/>
      <c r="CH68" s="32">
        <f t="shared" ref="CH68:CH79" si="66">IF($D68&lt;E68,1,0)</f>
        <v>0</v>
      </c>
      <c r="CI68" s="32">
        <f t="shared" si="59"/>
        <v>0</v>
      </c>
      <c r="CJ68" s="32">
        <f t="shared" si="59"/>
        <v>0</v>
      </c>
      <c r="CK68" s="32">
        <f t="shared" si="59"/>
        <v>0</v>
      </c>
      <c r="CL68" s="32">
        <f t="shared" si="59"/>
        <v>0</v>
      </c>
      <c r="CM68" s="14"/>
      <c r="CN68" s="14"/>
    </row>
    <row r="69" spans="1:92" ht="16.350000000000001" customHeight="1" x14ac:dyDescent="0.2">
      <c r="A69" s="3113"/>
      <c r="B69" s="3156" t="s">
        <v>96</v>
      </c>
      <c r="C69" s="3158"/>
      <c r="D69" s="902"/>
      <c r="E69" s="902"/>
      <c r="F69" s="902"/>
      <c r="G69" s="902"/>
      <c r="H69" s="902"/>
      <c r="I69" s="902"/>
      <c r="J69" s="216" t="str">
        <f t="shared" si="60"/>
        <v/>
      </c>
      <c r="K69" s="30"/>
      <c r="L69" s="30"/>
      <c r="M69" s="30"/>
      <c r="N69" s="30"/>
      <c r="O69" s="30"/>
      <c r="P69" s="30"/>
      <c r="Q69" s="30"/>
      <c r="R69" s="9"/>
      <c r="BR69" s="3"/>
      <c r="BS69" s="3"/>
      <c r="BT69" s="4"/>
      <c r="BU69" s="4"/>
      <c r="BV69" s="4"/>
      <c r="CA69" s="31" t="str">
        <f t="shared" si="61"/>
        <v/>
      </c>
      <c r="CB69" s="31" t="str">
        <f t="shared" si="62"/>
        <v/>
      </c>
      <c r="CC69" s="31" t="str">
        <f t="shared" si="63"/>
        <v/>
      </c>
      <c r="CD69" s="31" t="str">
        <f t="shared" si="64"/>
        <v/>
      </c>
      <c r="CE69" s="31" t="str">
        <f t="shared" si="65"/>
        <v/>
      </c>
      <c r="CF69" s="31"/>
      <c r="CG69" s="31"/>
      <c r="CH69" s="32">
        <f t="shared" si="66"/>
        <v>0</v>
      </c>
      <c r="CI69" s="32">
        <f t="shared" si="59"/>
        <v>0</v>
      </c>
      <c r="CJ69" s="32">
        <f t="shared" si="59"/>
        <v>0</v>
      </c>
      <c r="CK69" s="32">
        <f t="shared" si="59"/>
        <v>0</v>
      </c>
      <c r="CL69" s="32">
        <f t="shared" si="59"/>
        <v>0</v>
      </c>
      <c r="CM69" s="14"/>
      <c r="CN69" s="14"/>
    </row>
    <row r="70" spans="1:92" ht="16.350000000000001" customHeight="1" x14ac:dyDescent="0.2">
      <c r="A70" s="3302"/>
      <c r="B70" s="3309" t="s">
        <v>97</v>
      </c>
      <c r="C70" s="3311"/>
      <c r="D70" s="903"/>
      <c r="E70" s="903"/>
      <c r="F70" s="1248"/>
      <c r="G70" s="1249"/>
      <c r="H70" s="1249"/>
      <c r="I70" s="1249"/>
      <c r="J70" s="216" t="str">
        <f t="shared" si="60"/>
        <v/>
      </c>
      <c r="K70" s="30"/>
      <c r="L70" s="30"/>
      <c r="M70" s="30"/>
      <c r="N70" s="30"/>
      <c r="O70" s="30"/>
      <c r="P70" s="30"/>
      <c r="Q70" s="30"/>
      <c r="R70" s="9"/>
      <c r="BR70" s="3"/>
      <c r="BS70" s="3"/>
      <c r="BT70" s="4"/>
      <c r="BU70" s="4"/>
      <c r="BV70" s="4"/>
      <c r="CA70" s="31" t="str">
        <f t="shared" si="61"/>
        <v/>
      </c>
      <c r="CB70" s="31" t="str">
        <f t="shared" si="62"/>
        <v/>
      </c>
      <c r="CC70" s="31" t="str">
        <f t="shared" si="63"/>
        <v/>
      </c>
      <c r="CD70" s="31" t="str">
        <f t="shared" si="64"/>
        <v/>
      </c>
      <c r="CE70" s="31" t="str">
        <f t="shared" si="65"/>
        <v/>
      </c>
      <c r="CF70" s="31"/>
      <c r="CG70" s="31"/>
      <c r="CH70" s="32">
        <f t="shared" si="66"/>
        <v>0</v>
      </c>
      <c r="CI70" s="32">
        <f t="shared" si="59"/>
        <v>0</v>
      </c>
      <c r="CJ70" s="32">
        <f t="shared" si="59"/>
        <v>0</v>
      </c>
      <c r="CK70" s="32">
        <f t="shared" si="59"/>
        <v>0</v>
      </c>
      <c r="CL70" s="32">
        <f t="shared" si="59"/>
        <v>0</v>
      </c>
      <c r="CM70" s="14"/>
      <c r="CN70" s="14"/>
    </row>
    <row r="71" spans="1:92" ht="16.350000000000001" customHeight="1" x14ac:dyDescent="0.2">
      <c r="A71" s="3306" t="s">
        <v>98</v>
      </c>
      <c r="B71" s="3307"/>
      <c r="C71" s="3308"/>
      <c r="D71" s="1027"/>
      <c r="E71" s="1027"/>
      <c r="F71" s="1027"/>
      <c r="G71" s="1027"/>
      <c r="H71" s="1027"/>
      <c r="I71" s="1027"/>
      <c r="J71" s="216" t="str">
        <f t="shared" si="60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61"/>
        <v/>
      </c>
      <c r="CB71" s="31" t="str">
        <f t="shared" si="62"/>
        <v/>
      </c>
      <c r="CC71" s="31" t="str">
        <f t="shared" si="63"/>
        <v/>
      </c>
      <c r="CD71" s="31" t="str">
        <f t="shared" si="64"/>
        <v/>
      </c>
      <c r="CE71" s="31" t="str">
        <f t="shared" si="65"/>
        <v/>
      </c>
      <c r="CF71" s="31"/>
      <c r="CG71" s="31"/>
      <c r="CH71" s="32">
        <f t="shared" si="66"/>
        <v>0</v>
      </c>
      <c r="CI71" s="32">
        <f t="shared" si="59"/>
        <v>0</v>
      </c>
      <c r="CJ71" s="32">
        <f t="shared" si="59"/>
        <v>0</v>
      </c>
      <c r="CK71" s="32">
        <f t="shared" si="59"/>
        <v>0</v>
      </c>
      <c r="CL71" s="32">
        <f t="shared" si="59"/>
        <v>0</v>
      </c>
      <c r="CM71" s="14"/>
      <c r="CN71" s="14"/>
    </row>
    <row r="72" spans="1:92" ht="16.350000000000001" customHeight="1" x14ac:dyDescent="0.2">
      <c r="A72" s="3312" t="s">
        <v>99</v>
      </c>
      <c r="B72" s="3103"/>
      <c r="C72" s="3313"/>
      <c r="D72" s="902"/>
      <c r="E72" s="902"/>
      <c r="F72" s="902"/>
      <c r="G72" s="902"/>
      <c r="H72" s="902"/>
      <c r="I72" s="902"/>
      <c r="J72" s="216" t="str">
        <f t="shared" si="60"/>
        <v/>
      </c>
      <c r="K72" s="30"/>
      <c r="L72" s="30"/>
      <c r="M72" s="30"/>
      <c r="N72" s="30"/>
      <c r="O72" s="30"/>
      <c r="P72" s="30"/>
      <c r="Q72" s="30"/>
      <c r="R72" s="9"/>
      <c r="BV72" s="3"/>
      <c r="BW72" s="3"/>
      <c r="CA72" s="31" t="str">
        <f t="shared" si="61"/>
        <v/>
      </c>
      <c r="CB72" s="31" t="str">
        <f t="shared" si="62"/>
        <v/>
      </c>
      <c r="CC72" s="31" t="str">
        <f t="shared" si="63"/>
        <v/>
      </c>
      <c r="CD72" s="31" t="str">
        <f t="shared" si="64"/>
        <v/>
      </c>
      <c r="CE72" s="31" t="str">
        <f t="shared" si="65"/>
        <v/>
      </c>
      <c r="CF72" s="31"/>
      <c r="CG72" s="31"/>
      <c r="CH72" s="32">
        <f t="shared" si="66"/>
        <v>0</v>
      </c>
      <c r="CI72" s="32">
        <f t="shared" si="59"/>
        <v>0</v>
      </c>
      <c r="CJ72" s="32">
        <f t="shared" si="59"/>
        <v>0</v>
      </c>
      <c r="CK72" s="32">
        <f t="shared" si="59"/>
        <v>0</v>
      </c>
      <c r="CL72" s="32">
        <f t="shared" si="59"/>
        <v>0</v>
      </c>
      <c r="CM72" s="14"/>
      <c r="CN72" s="14"/>
    </row>
    <row r="73" spans="1:92" ht="16.350000000000001" customHeight="1" x14ac:dyDescent="0.2">
      <c r="A73" s="3314" t="s">
        <v>100</v>
      </c>
      <c r="B73" s="3315"/>
      <c r="C73" s="3316"/>
      <c r="D73" s="903"/>
      <c r="E73" s="903"/>
      <c r="F73" s="903"/>
      <c r="G73" s="903"/>
      <c r="H73" s="903"/>
      <c r="I73" s="903"/>
      <c r="J73" s="216" t="str">
        <f t="shared" si="60"/>
        <v/>
      </c>
      <c r="K73" s="30"/>
      <c r="L73" s="30"/>
      <c r="M73" s="30"/>
      <c r="N73" s="30"/>
      <c r="O73" s="30"/>
      <c r="P73" s="30"/>
      <c r="Q73" s="30"/>
      <c r="R73" s="9"/>
      <c r="BV73" s="3"/>
      <c r="BW73" s="3"/>
      <c r="CA73" s="31" t="str">
        <f t="shared" si="61"/>
        <v/>
      </c>
      <c r="CB73" s="31" t="str">
        <f t="shared" si="62"/>
        <v/>
      </c>
      <c r="CC73" s="31" t="str">
        <f t="shared" si="63"/>
        <v/>
      </c>
      <c r="CD73" s="31" t="str">
        <f t="shared" si="64"/>
        <v/>
      </c>
      <c r="CE73" s="31" t="str">
        <f t="shared" si="65"/>
        <v/>
      </c>
      <c r="CF73" s="31"/>
      <c r="CG73" s="31"/>
      <c r="CH73" s="32">
        <f t="shared" si="66"/>
        <v>0</v>
      </c>
      <c r="CI73" s="32">
        <f t="shared" si="59"/>
        <v>0</v>
      </c>
      <c r="CJ73" s="32">
        <f t="shared" si="59"/>
        <v>0</v>
      </c>
      <c r="CK73" s="32">
        <f t="shared" si="59"/>
        <v>0</v>
      </c>
      <c r="CL73" s="32">
        <f t="shared" si="59"/>
        <v>0</v>
      </c>
      <c r="CM73" s="14"/>
      <c r="CN73" s="14"/>
    </row>
    <row r="74" spans="1:92" ht="16.350000000000001" customHeight="1" x14ac:dyDescent="0.2">
      <c r="A74" s="3301" t="s">
        <v>101</v>
      </c>
      <c r="B74" s="3306" t="s">
        <v>102</v>
      </c>
      <c r="C74" s="3308"/>
      <c r="D74" s="1027"/>
      <c r="E74" s="1027"/>
      <c r="F74" s="1028"/>
      <c r="G74" s="1029"/>
      <c r="H74" s="1029"/>
      <c r="I74" s="1029"/>
      <c r="J74" s="216" t="str">
        <f t="shared" si="60"/>
        <v/>
      </c>
      <c r="K74" s="30"/>
      <c r="L74" s="30"/>
      <c r="M74" s="30"/>
      <c r="N74" s="30"/>
      <c r="O74" s="30"/>
      <c r="P74" s="30"/>
      <c r="Q74" s="30"/>
      <c r="R74" s="9"/>
      <c r="BV74" s="3"/>
      <c r="BW74" s="3"/>
      <c r="CA74" s="31" t="str">
        <f t="shared" si="61"/>
        <v/>
      </c>
      <c r="CB74" s="31" t="str">
        <f t="shared" si="62"/>
        <v/>
      </c>
      <c r="CC74" s="31" t="str">
        <f t="shared" si="63"/>
        <v/>
      </c>
      <c r="CD74" s="31" t="str">
        <f t="shared" si="64"/>
        <v/>
      </c>
      <c r="CE74" s="31" t="str">
        <f t="shared" si="65"/>
        <v/>
      </c>
      <c r="CF74" s="31"/>
      <c r="CG74" s="31"/>
      <c r="CH74" s="32">
        <f t="shared" si="66"/>
        <v>0</v>
      </c>
      <c r="CI74" s="32">
        <f t="shared" si="59"/>
        <v>0</v>
      </c>
      <c r="CJ74" s="32">
        <f t="shared" si="59"/>
        <v>0</v>
      </c>
      <c r="CK74" s="32">
        <f t="shared" si="59"/>
        <v>0</v>
      </c>
      <c r="CL74" s="32">
        <f t="shared" si="59"/>
        <v>0</v>
      </c>
      <c r="CM74" s="14"/>
      <c r="CN74" s="14"/>
    </row>
    <row r="75" spans="1:92" ht="16.350000000000001" customHeight="1" x14ac:dyDescent="0.2">
      <c r="A75" s="3302"/>
      <c r="B75" s="3309" t="s">
        <v>103</v>
      </c>
      <c r="C75" s="3311"/>
      <c r="D75" s="906"/>
      <c r="E75" s="906"/>
      <c r="F75" s="906"/>
      <c r="G75" s="906"/>
      <c r="H75" s="906"/>
      <c r="I75" s="906"/>
      <c r="J75" s="216" t="str">
        <f t="shared" si="60"/>
        <v/>
      </c>
      <c r="K75" s="30"/>
      <c r="L75" s="30"/>
      <c r="M75" s="30"/>
      <c r="N75" s="30"/>
      <c r="O75" s="30"/>
      <c r="P75" s="30"/>
      <c r="Q75" s="30"/>
      <c r="R75" s="9"/>
      <c r="BV75" s="3"/>
      <c r="BW75" s="3"/>
      <c r="CA75" s="31" t="str">
        <f t="shared" si="61"/>
        <v/>
      </c>
      <c r="CB75" s="31" t="str">
        <f t="shared" si="62"/>
        <v/>
      </c>
      <c r="CC75" s="31" t="str">
        <f t="shared" si="63"/>
        <v/>
      </c>
      <c r="CD75" s="31" t="str">
        <f t="shared" si="64"/>
        <v/>
      </c>
      <c r="CE75" s="31" t="str">
        <f t="shared" si="65"/>
        <v/>
      </c>
      <c r="CF75" s="31"/>
      <c r="CG75" s="31"/>
      <c r="CH75" s="32">
        <f t="shared" si="66"/>
        <v>0</v>
      </c>
      <c r="CI75" s="32">
        <f t="shared" si="59"/>
        <v>0</v>
      </c>
      <c r="CJ75" s="32">
        <f t="shared" si="59"/>
        <v>0</v>
      </c>
      <c r="CK75" s="32">
        <f t="shared" si="59"/>
        <v>0</v>
      </c>
      <c r="CL75" s="32">
        <f t="shared" si="59"/>
        <v>0</v>
      </c>
      <c r="CM75" s="14"/>
      <c r="CN75" s="14"/>
    </row>
    <row r="76" spans="1:92" ht="16.350000000000001" customHeight="1" x14ac:dyDescent="0.2">
      <c r="A76" s="3306" t="s">
        <v>104</v>
      </c>
      <c r="B76" s="3307"/>
      <c r="C76" s="3308"/>
      <c r="D76" s="1027"/>
      <c r="E76" s="1027"/>
      <c r="F76" s="1027"/>
      <c r="G76" s="1027"/>
      <c r="H76" s="1027"/>
      <c r="I76" s="1027"/>
      <c r="J76" s="216" t="str">
        <f t="shared" si="60"/>
        <v/>
      </c>
      <c r="K76" s="30"/>
      <c r="L76" s="30"/>
      <c r="M76" s="30"/>
      <c r="N76" s="30"/>
      <c r="O76" s="30"/>
      <c r="P76" s="30"/>
      <c r="Q76" s="30"/>
      <c r="R76" s="9"/>
      <c r="BV76" s="3"/>
      <c r="BW76" s="3"/>
      <c r="CA76" s="31" t="str">
        <f t="shared" si="61"/>
        <v/>
      </c>
      <c r="CB76" s="31" t="str">
        <f t="shared" si="62"/>
        <v/>
      </c>
      <c r="CC76" s="31" t="str">
        <f t="shared" si="63"/>
        <v/>
      </c>
      <c r="CD76" s="31" t="str">
        <f t="shared" si="64"/>
        <v/>
      </c>
      <c r="CE76" s="31" t="str">
        <f t="shared" si="65"/>
        <v/>
      </c>
      <c r="CF76" s="31"/>
      <c r="CG76" s="31"/>
      <c r="CH76" s="32">
        <f t="shared" si="66"/>
        <v>0</v>
      </c>
      <c r="CI76" s="32">
        <f t="shared" si="59"/>
        <v>0</v>
      </c>
      <c r="CJ76" s="32">
        <f t="shared" si="59"/>
        <v>0</v>
      </c>
      <c r="CK76" s="32">
        <f t="shared" si="59"/>
        <v>0</v>
      </c>
      <c r="CL76" s="32">
        <f t="shared" si="59"/>
        <v>0</v>
      </c>
      <c r="CM76" s="14"/>
      <c r="CN76" s="14"/>
    </row>
    <row r="77" spans="1:92" ht="16.350000000000001" customHeight="1" x14ac:dyDescent="0.2">
      <c r="A77" s="3156" t="s">
        <v>105</v>
      </c>
      <c r="B77" s="3157"/>
      <c r="C77" s="3158"/>
      <c r="D77" s="902"/>
      <c r="E77" s="902"/>
      <c r="F77" s="904"/>
      <c r="G77" s="905"/>
      <c r="H77" s="905"/>
      <c r="I77" s="905"/>
      <c r="J77" s="216" t="str">
        <f t="shared" si="60"/>
        <v/>
      </c>
      <c r="K77" s="30"/>
      <c r="L77" s="30"/>
      <c r="M77" s="30"/>
      <c r="N77" s="30"/>
      <c r="O77" s="30"/>
      <c r="P77" s="30"/>
      <c r="Q77" s="30"/>
      <c r="R77" s="9"/>
      <c r="BV77" s="3"/>
      <c r="BW77" s="3"/>
      <c r="CA77" s="31" t="str">
        <f t="shared" si="61"/>
        <v/>
      </c>
      <c r="CB77" s="31" t="str">
        <f t="shared" si="62"/>
        <v/>
      </c>
      <c r="CC77" s="31" t="str">
        <f t="shared" si="63"/>
        <v/>
      </c>
      <c r="CD77" s="31" t="str">
        <f t="shared" si="64"/>
        <v/>
      </c>
      <c r="CE77" s="31" t="str">
        <f t="shared" si="65"/>
        <v/>
      </c>
      <c r="CF77" s="31"/>
      <c r="CG77" s="31"/>
      <c r="CH77" s="32">
        <f t="shared" si="66"/>
        <v>0</v>
      </c>
      <c r="CI77" s="32">
        <f t="shared" si="59"/>
        <v>0</v>
      </c>
      <c r="CJ77" s="32">
        <f t="shared" si="59"/>
        <v>0</v>
      </c>
      <c r="CK77" s="32">
        <f t="shared" si="59"/>
        <v>0</v>
      </c>
      <c r="CL77" s="32">
        <f t="shared" si="59"/>
        <v>0</v>
      </c>
      <c r="CM77" s="14"/>
      <c r="CN77" s="14"/>
    </row>
    <row r="78" spans="1:92" ht="16.350000000000001" customHeight="1" x14ac:dyDescent="0.2">
      <c r="A78" s="3156" t="s">
        <v>106</v>
      </c>
      <c r="B78" s="3157"/>
      <c r="C78" s="3158"/>
      <c r="D78" s="902"/>
      <c r="E78" s="902"/>
      <c r="F78" s="904"/>
      <c r="G78" s="905"/>
      <c r="H78" s="905"/>
      <c r="I78" s="905"/>
      <c r="J78" s="216" t="str">
        <f t="shared" si="60"/>
        <v/>
      </c>
      <c r="K78" s="30"/>
      <c r="L78" s="30"/>
      <c r="M78" s="30"/>
      <c r="N78" s="30"/>
      <c r="O78" s="30"/>
      <c r="P78" s="30"/>
      <c r="Q78" s="30"/>
      <c r="R78" s="9"/>
      <c r="BV78" s="3"/>
      <c r="BW78" s="3"/>
      <c r="CA78" s="31" t="str">
        <f t="shared" si="61"/>
        <v/>
      </c>
      <c r="CB78" s="31" t="str">
        <f t="shared" si="62"/>
        <v/>
      </c>
      <c r="CC78" s="31" t="str">
        <f t="shared" si="63"/>
        <v/>
      </c>
      <c r="CD78" s="31" t="str">
        <f t="shared" si="64"/>
        <v/>
      </c>
      <c r="CE78" s="31" t="str">
        <f t="shared" si="65"/>
        <v/>
      </c>
      <c r="CF78" s="31"/>
      <c r="CG78" s="31"/>
      <c r="CH78" s="32">
        <f t="shared" si="66"/>
        <v>0</v>
      </c>
      <c r="CI78" s="32">
        <f t="shared" si="59"/>
        <v>0</v>
      </c>
      <c r="CJ78" s="32">
        <f t="shared" si="59"/>
        <v>0</v>
      </c>
      <c r="CK78" s="32">
        <f t="shared" si="59"/>
        <v>0</v>
      </c>
      <c r="CL78" s="32">
        <f t="shared" si="59"/>
        <v>0</v>
      </c>
      <c r="CM78" s="14"/>
      <c r="CN78" s="14"/>
    </row>
    <row r="79" spans="1:92" ht="16.350000000000001" customHeight="1" x14ac:dyDescent="0.2">
      <c r="A79" s="3156" t="s">
        <v>107</v>
      </c>
      <c r="B79" s="3157"/>
      <c r="C79" s="3158"/>
      <c r="D79" s="902"/>
      <c r="E79" s="902"/>
      <c r="F79" s="904"/>
      <c r="G79" s="905"/>
      <c r="H79" s="905"/>
      <c r="I79" s="905"/>
      <c r="J79" s="216" t="str">
        <f t="shared" si="60"/>
        <v/>
      </c>
      <c r="K79" s="30"/>
      <c r="L79" s="30"/>
      <c r="M79" s="30"/>
      <c r="N79" s="30"/>
      <c r="O79" s="30"/>
      <c r="P79" s="30"/>
      <c r="Q79" s="30"/>
      <c r="R79" s="9"/>
      <c r="BV79" s="3"/>
      <c r="BW79" s="3"/>
      <c r="CA79" s="31" t="str">
        <f t="shared" si="61"/>
        <v/>
      </c>
      <c r="CB79" s="31" t="str">
        <f t="shared" si="62"/>
        <v/>
      </c>
      <c r="CC79" s="31" t="str">
        <f t="shared" si="63"/>
        <v/>
      </c>
      <c r="CD79" s="31" t="str">
        <f t="shared" si="64"/>
        <v/>
      </c>
      <c r="CE79" s="31" t="str">
        <f t="shared" si="65"/>
        <v/>
      </c>
      <c r="CF79" s="31"/>
      <c r="CG79" s="31"/>
      <c r="CH79" s="32">
        <f t="shared" si="66"/>
        <v>0</v>
      </c>
      <c r="CI79" s="32">
        <f t="shared" si="59"/>
        <v>0</v>
      </c>
      <c r="CJ79" s="32">
        <f t="shared" si="59"/>
        <v>0</v>
      </c>
      <c r="CK79" s="32">
        <f t="shared" si="59"/>
        <v>0</v>
      </c>
      <c r="CL79" s="32">
        <f t="shared" si="59"/>
        <v>0</v>
      </c>
      <c r="CM79" s="14"/>
      <c r="CN79" s="14"/>
    </row>
    <row r="80" spans="1:92" ht="16.350000000000001" customHeight="1" x14ac:dyDescent="0.2">
      <c r="A80" s="3156" t="s">
        <v>108</v>
      </c>
      <c r="B80" s="3157"/>
      <c r="C80" s="3158"/>
      <c r="D80" s="902"/>
      <c r="E80" s="902"/>
      <c r="F80" s="904"/>
      <c r="G80" s="905"/>
      <c r="H80" s="905"/>
      <c r="I80" s="905"/>
      <c r="J80" s="216" t="str">
        <f t="shared" si="60"/>
        <v/>
      </c>
      <c r="K80" s="30"/>
      <c r="L80" s="30"/>
      <c r="M80" s="30"/>
      <c r="N80" s="30"/>
      <c r="O80" s="30"/>
      <c r="P80" s="30"/>
      <c r="Q80" s="30"/>
      <c r="R80" s="9"/>
      <c r="BV80" s="3"/>
      <c r="BW80" s="3"/>
      <c r="CA80" s="31" t="str">
        <f>IF(CH80=1,"* Las Interconsultas de Gestantes NO DEBEN ser mayor al Total de Interconsultas. ","")</f>
        <v/>
      </c>
      <c r="CB80" s="31" t="str">
        <f>IF(CI80=1,"* Las Interconsultas de Pacientes de 60 años NO DEBEN ser mayor al Total de Interconsultas. ","")</f>
        <v/>
      </c>
      <c r="CC80" s="31" t="str">
        <f>IF(CJ80=1,"* Las Interconsultas de Usuarios en situación de Discapacidad NO DEBEN ser mayor al Total de Interconsultas. ","")</f>
        <v/>
      </c>
      <c r="CD80" s="31" t="str">
        <f>IF(CK80=1,"* Las Interconsultas de Niños, Niñas, Adolescentes y Jóvenes Red SENAME NO DEBEN ser mayor al Total de Interconsultas. ","")</f>
        <v/>
      </c>
      <c r="CE80" s="31" t="str">
        <f>IF(CL80=1,"* Las Interconsultas de Migrantes NO DEBEN ser mayor al Total de Interconsultas. ","")</f>
        <v/>
      </c>
      <c r="CF80" s="31"/>
      <c r="CG80" s="31"/>
      <c r="CH80" s="32">
        <f>IF($D80&lt;E80,1,0)</f>
        <v>0</v>
      </c>
      <c r="CI80" s="32">
        <f t="shared" si="59"/>
        <v>0</v>
      </c>
      <c r="CJ80" s="32">
        <f t="shared" si="59"/>
        <v>0</v>
      </c>
      <c r="CK80" s="32">
        <f t="shared" si="59"/>
        <v>0</v>
      </c>
      <c r="CL80" s="32">
        <f t="shared" si="59"/>
        <v>0</v>
      </c>
      <c r="CM80" s="14"/>
      <c r="CN80" s="14"/>
    </row>
    <row r="81" spans="1:92" ht="16.350000000000001" customHeight="1" x14ac:dyDescent="0.2">
      <c r="A81" s="3309" t="s">
        <v>109</v>
      </c>
      <c r="B81" s="3310"/>
      <c r="C81" s="3311"/>
      <c r="D81" s="906"/>
      <c r="E81" s="906"/>
      <c r="F81" s="907"/>
      <c r="G81" s="908"/>
      <c r="H81" s="908"/>
      <c r="I81" s="908"/>
      <c r="J81" s="216" t="str">
        <f t="shared" si="60"/>
        <v/>
      </c>
      <c r="K81" s="30"/>
      <c r="L81" s="30"/>
      <c r="M81" s="30"/>
      <c r="N81" s="30"/>
      <c r="O81" s="30"/>
      <c r="P81" s="30"/>
      <c r="Q81" s="30"/>
      <c r="R81" s="9"/>
      <c r="BV81" s="3"/>
      <c r="BW81" s="3"/>
      <c r="CA81" s="31" t="str">
        <f t="shared" ref="CA81" si="67">IF(CH81=1,"* Las Interconsultas de Gestantes NO DEBEN ser mayor al Total de Interconsultas. ","")</f>
        <v/>
      </c>
      <c r="CB81" s="31" t="str">
        <f t="shared" ref="CB81" si="68">IF(CI81=1,"* Las Interconsultas de Pacientes de 60 años NO DEBEN ser mayor al Total de Interconsultas. ","")</f>
        <v/>
      </c>
      <c r="CC81" s="31" t="str">
        <f t="shared" ref="CC81" si="69">IF(CJ81=1,"* Las Interconsultas de Usuarios en situación de Discapacidad NO DEBEN ser mayor al Total de Interconsultas. ","")</f>
        <v/>
      </c>
      <c r="CD81" s="31" t="str">
        <f t="shared" ref="CD81" si="70">IF(CK81=1,"* Las Interconsultas de Niños, Niñas, Adolescentes y Jóvenes Red SENAME NO DEBEN ser mayor al Total de Interconsultas. ","")</f>
        <v/>
      </c>
      <c r="CE81" s="31" t="str">
        <f t="shared" ref="CE81" si="71">IF(CL81=1,"* Las Interconsultas de Migrantes NO DEBEN ser mayor al Total de Interconsultas. ","")</f>
        <v/>
      </c>
      <c r="CF81" s="31"/>
      <c r="CG81" s="31"/>
      <c r="CH81" s="32">
        <f t="shared" ref="CH81" si="72">IF($D81&lt;E81,1,0)</f>
        <v>0</v>
      </c>
      <c r="CI81" s="32">
        <f t="shared" si="59"/>
        <v>0</v>
      </c>
      <c r="CJ81" s="32">
        <f t="shared" si="59"/>
        <v>0</v>
      </c>
      <c r="CK81" s="32">
        <f t="shared" si="59"/>
        <v>0</v>
      </c>
      <c r="CL81" s="32">
        <f t="shared" si="59"/>
        <v>0</v>
      </c>
      <c r="CM81" s="14"/>
      <c r="CN81" s="14"/>
    </row>
    <row r="82" spans="1:92" ht="25.5" customHeight="1" x14ac:dyDescent="0.2">
      <c r="A82" s="230" t="s">
        <v>110</v>
      </c>
      <c r="B82" s="52"/>
      <c r="C82" s="231"/>
      <c r="D82" s="52"/>
      <c r="E82" s="52"/>
      <c r="F82" s="232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BV82" s="3"/>
      <c r="BW82" s="3"/>
      <c r="CA82" s="31"/>
      <c r="CB82" s="31"/>
      <c r="CC82" s="31"/>
      <c r="CD82" s="31"/>
      <c r="CE82" s="31"/>
      <c r="CF82" s="31"/>
      <c r="CG82" s="31"/>
      <c r="CH82" s="32"/>
      <c r="CI82" s="32"/>
      <c r="CJ82" s="32"/>
      <c r="CK82" s="32"/>
      <c r="CL82" s="32"/>
      <c r="CM82" s="32"/>
      <c r="CN82" s="32"/>
    </row>
    <row r="83" spans="1:92" ht="16.350000000000001" customHeight="1" x14ac:dyDescent="0.2">
      <c r="A83" s="3257" t="s">
        <v>111</v>
      </c>
      <c r="B83" s="3258"/>
      <c r="C83" s="3259"/>
      <c r="D83" s="3268" t="s">
        <v>112</v>
      </c>
      <c r="E83" s="3300"/>
      <c r="F83" s="3224"/>
      <c r="BV83" s="3"/>
      <c r="BW83" s="3"/>
      <c r="CA83" s="31"/>
      <c r="CB83" s="31"/>
      <c r="CC83" s="31"/>
      <c r="CD83" s="31"/>
      <c r="CE83" s="31"/>
      <c r="CF83" s="31"/>
      <c r="CG83" s="31"/>
      <c r="CH83" s="32"/>
      <c r="CI83" s="32"/>
      <c r="CJ83" s="32"/>
      <c r="CK83" s="32"/>
      <c r="CL83" s="32"/>
      <c r="CM83" s="32"/>
      <c r="CN83" s="32"/>
    </row>
    <row r="84" spans="1:92" ht="32.1" customHeight="1" x14ac:dyDescent="0.2">
      <c r="A84" s="3260"/>
      <c r="B84" s="3170"/>
      <c r="C84" s="3171"/>
      <c r="D84" s="1250" t="s">
        <v>4</v>
      </c>
      <c r="E84" s="1216" t="s">
        <v>32</v>
      </c>
      <c r="F84" s="1251" t="s">
        <v>33</v>
      </c>
      <c r="BV84" s="3"/>
      <c r="BW84" s="3"/>
      <c r="CA84" s="31"/>
      <c r="CB84" s="31"/>
      <c r="CC84" s="31"/>
      <c r="CD84" s="31"/>
      <c r="CE84" s="31"/>
      <c r="CF84" s="31"/>
      <c r="CG84" s="31"/>
      <c r="CH84" s="32"/>
      <c r="CI84" s="32"/>
      <c r="CJ84" s="32"/>
      <c r="CK84" s="32"/>
      <c r="CL84" s="32"/>
      <c r="CM84" s="32"/>
      <c r="CN84" s="32"/>
    </row>
    <row r="85" spans="1:92" ht="16.350000000000001" customHeight="1" x14ac:dyDescent="0.2">
      <c r="A85" s="3301" t="s">
        <v>113</v>
      </c>
      <c r="B85" s="3303" t="s">
        <v>114</v>
      </c>
      <c r="C85" s="3304"/>
      <c r="D85" s="909">
        <f>SUM(E85+F85)</f>
        <v>0</v>
      </c>
      <c r="E85" s="23"/>
      <c r="F85" s="26"/>
      <c r="BV85" s="3"/>
      <c r="BW85" s="3"/>
      <c r="CA85" s="31"/>
      <c r="CB85" s="31"/>
      <c r="CC85" s="31"/>
      <c r="CD85" s="31"/>
      <c r="CE85" s="31"/>
      <c r="CF85" s="31"/>
      <c r="CG85" s="31"/>
      <c r="CH85" s="32"/>
      <c r="CI85" s="32"/>
      <c r="CJ85" s="32"/>
      <c r="CK85" s="32"/>
      <c r="CL85" s="32"/>
      <c r="CM85" s="32"/>
      <c r="CN85" s="32"/>
    </row>
    <row r="86" spans="1:92" ht="16.350000000000001" customHeight="1" x14ac:dyDescent="0.2">
      <c r="A86" s="3302"/>
      <c r="B86" s="3305" t="s">
        <v>115</v>
      </c>
      <c r="C86" s="3237"/>
      <c r="D86" s="815">
        <f>SUM(E86+F86)</f>
        <v>0</v>
      </c>
      <c r="E86" s="836"/>
      <c r="F86" s="817"/>
      <c r="BV86" s="3"/>
      <c r="BW86" s="3"/>
      <c r="CA86" s="31"/>
      <c r="CB86" s="31"/>
      <c r="CC86" s="31"/>
      <c r="CD86" s="31"/>
      <c r="CE86" s="31"/>
      <c r="CF86" s="31"/>
      <c r="CG86" s="31"/>
      <c r="CH86" s="32"/>
      <c r="CI86" s="32"/>
      <c r="CJ86" s="32"/>
      <c r="CK86" s="32"/>
      <c r="CL86" s="32"/>
      <c r="CM86" s="32"/>
      <c r="CN86" s="32"/>
    </row>
    <row r="87" spans="1:92" ht="33" customHeight="1" x14ac:dyDescent="0.2">
      <c r="A87" s="237" t="s">
        <v>116</v>
      </c>
      <c r="B87" s="238"/>
      <c r="C87" s="238"/>
      <c r="BV87" s="3"/>
      <c r="BW87" s="3"/>
      <c r="CA87" s="31"/>
      <c r="CB87" s="31"/>
      <c r="CC87" s="31"/>
      <c r="CD87" s="31"/>
      <c r="CE87" s="31"/>
      <c r="CF87" s="31"/>
      <c r="CG87" s="31"/>
      <c r="CH87" s="32"/>
      <c r="CI87" s="32"/>
      <c r="CJ87" s="32"/>
      <c r="CK87" s="32"/>
      <c r="CL87" s="32"/>
      <c r="CM87" s="32"/>
      <c r="CN87" s="32"/>
    </row>
    <row r="88" spans="1:92" ht="27.75" customHeight="1" x14ac:dyDescent="0.2">
      <c r="A88" s="3258" t="s">
        <v>117</v>
      </c>
      <c r="B88" s="3258"/>
      <c r="C88" s="3259"/>
      <c r="D88" s="3257" t="s">
        <v>4</v>
      </c>
      <c r="E88" s="3258"/>
      <c r="F88" s="3259"/>
      <c r="G88" s="3216" t="s">
        <v>5</v>
      </c>
      <c r="H88" s="3214"/>
      <c r="I88" s="3214"/>
      <c r="J88" s="3214"/>
      <c r="K88" s="3214"/>
      <c r="L88" s="3214"/>
      <c r="M88" s="3214"/>
      <c r="N88" s="3214"/>
      <c r="O88" s="3214"/>
      <c r="P88" s="3214"/>
      <c r="Q88" s="3214"/>
      <c r="R88" s="3214"/>
      <c r="S88" s="3214"/>
      <c r="T88" s="3214"/>
      <c r="U88" s="3214"/>
      <c r="V88" s="3214"/>
      <c r="W88" s="3214"/>
      <c r="X88" s="3214"/>
      <c r="Y88" s="3214"/>
      <c r="Z88" s="3214"/>
      <c r="AA88" s="3214"/>
      <c r="AB88" s="3214"/>
      <c r="AC88" s="3214"/>
      <c r="AD88" s="3214"/>
      <c r="AE88" s="3214"/>
      <c r="AF88" s="3214"/>
      <c r="AG88" s="3214"/>
      <c r="AH88" s="3214"/>
      <c r="AI88" s="3214"/>
      <c r="AJ88" s="3214"/>
      <c r="AK88" s="3214"/>
      <c r="AL88" s="3214"/>
      <c r="AM88" s="3214"/>
      <c r="AN88" s="3249"/>
      <c r="AO88" s="3215" t="s">
        <v>118</v>
      </c>
      <c r="AP88" s="3287" t="s">
        <v>7</v>
      </c>
      <c r="AQ88" s="3298" t="s">
        <v>41</v>
      </c>
      <c r="AR88" s="3200" t="s">
        <v>119</v>
      </c>
      <c r="AS88" s="3200" t="s">
        <v>120</v>
      </c>
      <c r="AT88" s="3274" t="s">
        <v>121</v>
      </c>
      <c r="AU88" s="3274" t="s">
        <v>122</v>
      </c>
      <c r="AV88" s="3204" t="s">
        <v>11</v>
      </c>
      <c r="BW88" s="3"/>
      <c r="BX88" s="3"/>
      <c r="CA88" s="31"/>
      <c r="CB88" s="31"/>
      <c r="CC88" s="31"/>
      <c r="CD88" s="31"/>
      <c r="CE88" s="31"/>
      <c r="CF88" s="31"/>
      <c r="CG88" s="31"/>
      <c r="CH88" s="32"/>
      <c r="CI88" s="32"/>
      <c r="CJ88" s="32"/>
      <c r="CK88" s="32"/>
      <c r="CL88" s="32"/>
      <c r="CM88" s="32"/>
      <c r="CN88" s="32"/>
    </row>
    <row r="89" spans="1:92" ht="27.75" customHeight="1" x14ac:dyDescent="0.2">
      <c r="A89" s="2934"/>
      <c r="B89" s="2934"/>
      <c r="C89" s="2935"/>
      <c r="D89" s="3260"/>
      <c r="E89" s="3170"/>
      <c r="F89" s="3171"/>
      <c r="G89" s="3212" t="s">
        <v>123</v>
      </c>
      <c r="H89" s="3213"/>
      <c r="I89" s="3216" t="s">
        <v>15</v>
      </c>
      <c r="J89" s="3214"/>
      <c r="K89" s="3216" t="s">
        <v>16</v>
      </c>
      <c r="L89" s="3215"/>
      <c r="M89" s="3216" t="s">
        <v>17</v>
      </c>
      <c r="N89" s="3215"/>
      <c r="O89" s="3216" t="s">
        <v>18</v>
      </c>
      <c r="P89" s="3215"/>
      <c r="Q89" s="3216" t="s">
        <v>19</v>
      </c>
      <c r="R89" s="3215"/>
      <c r="S89" s="3216" t="s">
        <v>20</v>
      </c>
      <c r="T89" s="3215"/>
      <c r="U89" s="3214" t="s">
        <v>21</v>
      </c>
      <c r="V89" s="3215"/>
      <c r="W89" s="3216" t="s">
        <v>22</v>
      </c>
      <c r="X89" s="3224"/>
      <c r="Y89" s="3216" t="s">
        <v>23</v>
      </c>
      <c r="Z89" s="3224"/>
      <c r="AA89" s="3216" t="s">
        <v>24</v>
      </c>
      <c r="AB89" s="3224"/>
      <c r="AC89" s="3214" t="s">
        <v>25</v>
      </c>
      <c r="AD89" s="3224"/>
      <c r="AE89" s="3214" t="s">
        <v>26</v>
      </c>
      <c r="AF89" s="3224"/>
      <c r="AG89" s="3214" t="s">
        <v>27</v>
      </c>
      <c r="AH89" s="3224"/>
      <c r="AI89" s="3214" t="s">
        <v>28</v>
      </c>
      <c r="AJ89" s="3224"/>
      <c r="AK89" s="3214" t="s">
        <v>29</v>
      </c>
      <c r="AL89" s="3224"/>
      <c r="AM89" s="3216" t="s">
        <v>30</v>
      </c>
      <c r="AN89" s="3280"/>
      <c r="AO89" s="3215"/>
      <c r="AP89" s="3287"/>
      <c r="AQ89" s="3091"/>
      <c r="AR89" s="2912"/>
      <c r="AS89" s="2912"/>
      <c r="AT89" s="3274"/>
      <c r="AU89" s="3274"/>
      <c r="AV89" s="2971"/>
      <c r="BU89" s="3"/>
      <c r="BV89" s="3"/>
      <c r="BW89" s="4"/>
      <c r="CA89" s="31"/>
      <c r="CB89" s="31"/>
      <c r="CC89" s="31"/>
      <c r="CD89" s="31"/>
      <c r="CE89" s="31"/>
      <c r="CF89" s="31"/>
      <c r="CG89" s="31"/>
      <c r="CH89" s="32"/>
      <c r="CI89" s="32"/>
      <c r="CJ89" s="32"/>
      <c r="CK89" s="32"/>
      <c r="CL89" s="32"/>
      <c r="CM89" s="32"/>
      <c r="CN89" s="32"/>
    </row>
    <row r="90" spans="1:92" ht="27.75" customHeight="1" x14ac:dyDescent="0.2">
      <c r="A90" s="3170"/>
      <c r="B90" s="3170"/>
      <c r="C90" s="3171"/>
      <c r="D90" s="1204" t="s">
        <v>31</v>
      </c>
      <c r="E90" s="1208" t="s">
        <v>32</v>
      </c>
      <c r="F90" s="1203" t="s">
        <v>33</v>
      </c>
      <c r="G90" s="1204" t="s">
        <v>32</v>
      </c>
      <c r="H90" s="1203" t="s">
        <v>33</v>
      </c>
      <c r="I90" s="1204" t="s">
        <v>32</v>
      </c>
      <c r="J90" s="1209" t="s">
        <v>33</v>
      </c>
      <c r="K90" s="1204" t="s">
        <v>32</v>
      </c>
      <c r="L90" s="1203" t="s">
        <v>33</v>
      </c>
      <c r="M90" s="1204" t="s">
        <v>32</v>
      </c>
      <c r="N90" s="1203" t="s">
        <v>33</v>
      </c>
      <c r="O90" s="1208" t="s">
        <v>32</v>
      </c>
      <c r="P90" s="1203" t="s">
        <v>33</v>
      </c>
      <c r="Q90" s="1208" t="s">
        <v>32</v>
      </c>
      <c r="R90" s="1203" t="s">
        <v>33</v>
      </c>
      <c r="S90" s="1208" t="s">
        <v>32</v>
      </c>
      <c r="T90" s="1203" t="s">
        <v>33</v>
      </c>
      <c r="U90" s="1208" t="s">
        <v>32</v>
      </c>
      <c r="V90" s="1203" t="s">
        <v>33</v>
      </c>
      <c r="W90" s="1208" t="s">
        <v>32</v>
      </c>
      <c r="X90" s="1203" t="s">
        <v>33</v>
      </c>
      <c r="Y90" s="1208" t="s">
        <v>32</v>
      </c>
      <c r="Z90" s="1203" t="s">
        <v>33</v>
      </c>
      <c r="AA90" s="1208" t="s">
        <v>32</v>
      </c>
      <c r="AB90" s="1203" t="s">
        <v>33</v>
      </c>
      <c r="AC90" s="1208" t="s">
        <v>32</v>
      </c>
      <c r="AD90" s="1203" t="s">
        <v>33</v>
      </c>
      <c r="AE90" s="1208" t="s">
        <v>32</v>
      </c>
      <c r="AF90" s="1203" t="s">
        <v>33</v>
      </c>
      <c r="AG90" s="1208" t="s">
        <v>32</v>
      </c>
      <c r="AH90" s="1203" t="s">
        <v>33</v>
      </c>
      <c r="AI90" s="1208" t="s">
        <v>32</v>
      </c>
      <c r="AJ90" s="1203" t="s">
        <v>33</v>
      </c>
      <c r="AK90" s="1208" t="s">
        <v>32</v>
      </c>
      <c r="AL90" s="1203" t="s">
        <v>33</v>
      </c>
      <c r="AM90" s="1208" t="s">
        <v>32</v>
      </c>
      <c r="AN90" s="1205" t="s">
        <v>33</v>
      </c>
      <c r="AO90" s="3215"/>
      <c r="AP90" s="3287"/>
      <c r="AQ90" s="3299"/>
      <c r="AR90" s="3201"/>
      <c r="AS90" s="3201"/>
      <c r="AT90" s="3274"/>
      <c r="AU90" s="3274"/>
      <c r="AV90" s="3205"/>
      <c r="BU90" s="3"/>
      <c r="BV90" s="3"/>
      <c r="BW90" s="4"/>
      <c r="CA90" s="31"/>
      <c r="CB90" s="31"/>
      <c r="CC90" s="31"/>
      <c r="CD90" s="31"/>
      <c r="CE90" s="31"/>
      <c r="CF90" s="31"/>
      <c r="CG90" s="31"/>
      <c r="CH90" s="32"/>
      <c r="CI90" s="32"/>
      <c r="CJ90" s="32"/>
      <c r="CK90" s="32"/>
      <c r="CL90" s="32"/>
      <c r="CM90" s="32"/>
      <c r="CN90" s="32"/>
    </row>
    <row r="91" spans="1:92" ht="16.350000000000001" customHeight="1" x14ac:dyDescent="0.2">
      <c r="A91" s="3297" t="s">
        <v>124</v>
      </c>
      <c r="B91" s="3297"/>
      <c r="C91" s="3297"/>
      <c r="D91" s="1030">
        <f>SUM(E91:F91)</f>
        <v>74</v>
      </c>
      <c r="E91" s="827">
        <f>SUM(G91+I91+K91+M91+O91+Q91+S91+U91+W91+Y91+AA91+AC91+AE91+AG91+AI91+AK91+AM91)</f>
        <v>16</v>
      </c>
      <c r="F91" s="22">
        <f>SUM(H91+J91+L91+N91+P91+R91+T91+V91+X91+Z91+AB91+AD91+AF91+AH91+AJ91+AL91+AN91)</f>
        <v>58</v>
      </c>
      <c r="G91" s="1014">
        <v>0</v>
      </c>
      <c r="H91" s="60">
        <v>0</v>
      </c>
      <c r="I91" s="1014">
        <v>0</v>
      </c>
      <c r="J91" s="63">
        <v>0</v>
      </c>
      <c r="K91" s="1014">
        <v>0</v>
      </c>
      <c r="L91" s="60">
        <v>0</v>
      </c>
      <c r="M91" s="1014">
        <v>0</v>
      </c>
      <c r="N91" s="60">
        <v>0</v>
      </c>
      <c r="O91" s="804">
        <v>0</v>
      </c>
      <c r="P91" s="60">
        <v>0</v>
      </c>
      <c r="Q91" s="804">
        <v>1</v>
      </c>
      <c r="R91" s="60">
        <v>1</v>
      </c>
      <c r="S91" s="804">
        <v>0</v>
      </c>
      <c r="T91" s="60">
        <v>2</v>
      </c>
      <c r="U91" s="804">
        <v>0</v>
      </c>
      <c r="V91" s="60">
        <v>1</v>
      </c>
      <c r="W91" s="804">
        <v>4</v>
      </c>
      <c r="X91" s="60">
        <v>4</v>
      </c>
      <c r="Y91" s="804">
        <v>1</v>
      </c>
      <c r="Z91" s="60">
        <v>6</v>
      </c>
      <c r="AA91" s="804">
        <v>1</v>
      </c>
      <c r="AB91" s="60">
        <v>6</v>
      </c>
      <c r="AC91" s="804">
        <v>0</v>
      </c>
      <c r="AD91" s="60">
        <v>9</v>
      </c>
      <c r="AE91" s="804">
        <v>1</v>
      </c>
      <c r="AF91" s="60">
        <v>11</v>
      </c>
      <c r="AG91" s="804">
        <v>0</v>
      </c>
      <c r="AH91" s="60">
        <v>11</v>
      </c>
      <c r="AI91" s="804">
        <v>1</v>
      </c>
      <c r="AJ91" s="60">
        <v>4</v>
      </c>
      <c r="AK91" s="804">
        <v>5</v>
      </c>
      <c r="AL91" s="60">
        <v>3</v>
      </c>
      <c r="AM91" s="804">
        <v>2</v>
      </c>
      <c r="AN91" s="64">
        <v>0</v>
      </c>
      <c r="AO91" s="1016">
        <v>0</v>
      </c>
      <c r="AP91" s="1031">
        <v>5</v>
      </c>
      <c r="AQ91" s="1031">
        <v>74</v>
      </c>
      <c r="AR91" s="1031">
        <v>2</v>
      </c>
      <c r="AS91" s="1031"/>
      <c r="AT91" s="1031">
        <v>0</v>
      </c>
      <c r="AU91" s="1031">
        <v>0</v>
      </c>
      <c r="AV91" s="1031">
        <v>0</v>
      </c>
      <c r="AW91" s="671" t="str">
        <f t="shared" ref="AW91:AW144" si="73">$CA91&amp;$CB91&amp;$CC91&amp;$CD91&amp;$CE91&amp;$CF91&amp;$CG91</f>
        <v/>
      </c>
      <c r="BT91" s="3"/>
      <c r="BU91" s="3"/>
      <c r="BV91" s="4"/>
      <c r="BW91" s="4"/>
      <c r="CA91" s="31" t="str">
        <f>IF(CH91=1,"* Las consultas de 12 años NO DEBEN ser mayor que el total de Consultas entre 10-14 Años. ","")</f>
        <v/>
      </c>
      <c r="CB91" s="31" t="str">
        <f>IF(CI91=1,"* Las consultas de 60 años NO DEBEN ser mayor que el total de Consultas entre 60-64 Años. ","")</f>
        <v/>
      </c>
      <c r="CC91" s="31" t="str">
        <f>IF(CJ91=1,"* Las actividades de usuarios en situación de discapacidad NO DEBEN superar el total. ","")</f>
        <v/>
      </c>
      <c r="CD91" s="31" t="str">
        <f>IF(AND(AP91="",D91&lt;&gt;0),"* Recuerde que las Embarazadas deben ser incluídas en el ingreso por rango Etario (Digite CEROS si no tiene). ",IF(F91&lt;AP91,"* Las Embarazadas NO DEBEN ser mayor al total de mujeres. ",""))</f>
        <v/>
      </c>
      <c r="CE91" s="31" t="str">
        <f>IF(AND(AQ91="",D91&lt;&gt;0),"* No olvide digitar la columna Beneficiarios (Digite CEROS si no tiene). ",IF(D91&lt;AQ91,"* El número de Beneficiarios NO DEBE ser mayor que el Total. ",""))</f>
        <v/>
      </c>
      <c r="CF91" s="31" t="str">
        <f>IF(AND(AU91="",D91&lt;&gt;0),"* No olvide digitar la Población SENAME (Digite CEROS si no tiene). ",IF(D91&lt;AU91,"* La Población SENAME NO DEBE ser mayor al Total. ",""))</f>
        <v/>
      </c>
      <c r="CG91" s="31" t="str">
        <f>IF(AND(AV91="",D91&lt;&gt;0),"* No olvide digitar la Población Migrante (Digite CEROS si no tiene). ",IF(D91&lt;AV91,"* La Población Migrante NO DEBE superar el Total. ",""))</f>
        <v/>
      </c>
      <c r="CH91" s="32">
        <f>IF(AO91&gt;(W91+X91),1,0)</f>
        <v>0</v>
      </c>
      <c r="CI91" s="32">
        <f>IF(AR91&gt;(AI91+AJ91),1,0)</f>
        <v>0</v>
      </c>
      <c r="CJ91" s="32">
        <f>IF(D91&lt;AT91,1,0)</f>
        <v>0</v>
      </c>
      <c r="CK91" s="32">
        <f>IF(AND(AP91="",D91&lt;&gt;0),1,IF(F91&lt;AP91,1,0))</f>
        <v>0</v>
      </c>
      <c r="CL91" s="32">
        <f>IF(AND(AQ91="",D91&lt;&gt;0),1,IF(D91&lt;AQ91,1,0))</f>
        <v>0</v>
      </c>
      <c r="CM91" s="32">
        <f>IF(AND(AU91="",D91&lt;&gt;0),1,IF(D91&lt;AU91,1,0))</f>
        <v>0</v>
      </c>
      <c r="CN91" s="32">
        <f>IF(AND(AV91="",D91&lt;&gt;0),1,IF(D91&lt;AV91,1,0))</f>
        <v>0</v>
      </c>
    </row>
    <row r="92" spans="1:92" x14ac:dyDescent="0.2">
      <c r="A92" s="3292" t="s">
        <v>125</v>
      </c>
      <c r="B92" s="3292"/>
      <c r="C92" s="3292"/>
      <c r="D92" s="910">
        <f t="shared" ref="D92:D145" si="74">SUM(E92:F92)</f>
        <v>0</v>
      </c>
      <c r="E92" s="828">
        <f t="shared" ref="E92:E145" si="75">SUM(G92+I92+K92+M92+O92+Q92+S92+U92+W92+Y92+AA92+AC92+AE92+AG92+AI92+AK92+AM92)</f>
        <v>0</v>
      </c>
      <c r="F92" s="830">
        <f t="shared" ref="F92:F145" si="76">SUM(H92+J92+L92+N92+P92+R92+T92+V92+X92+Z92+AB92+AD92+AF92+AH92+AJ92+AL92+AN92)</f>
        <v>0</v>
      </c>
      <c r="G92" s="831"/>
      <c r="H92" s="808"/>
      <c r="I92" s="831"/>
      <c r="J92" s="842"/>
      <c r="K92" s="831"/>
      <c r="L92" s="808"/>
      <c r="M92" s="831"/>
      <c r="N92" s="808"/>
      <c r="O92" s="807"/>
      <c r="P92" s="808"/>
      <c r="Q92" s="807"/>
      <c r="R92" s="808"/>
      <c r="S92" s="807"/>
      <c r="T92" s="808"/>
      <c r="U92" s="807"/>
      <c r="V92" s="808"/>
      <c r="W92" s="807"/>
      <c r="X92" s="808"/>
      <c r="Y92" s="807"/>
      <c r="Z92" s="808"/>
      <c r="AA92" s="807"/>
      <c r="AB92" s="808"/>
      <c r="AC92" s="807"/>
      <c r="AD92" s="808"/>
      <c r="AE92" s="807"/>
      <c r="AF92" s="808"/>
      <c r="AG92" s="807"/>
      <c r="AH92" s="808"/>
      <c r="AI92" s="807"/>
      <c r="AJ92" s="808"/>
      <c r="AK92" s="807"/>
      <c r="AL92" s="808"/>
      <c r="AM92" s="807"/>
      <c r="AN92" s="809"/>
      <c r="AO92" s="832"/>
      <c r="AP92" s="832"/>
      <c r="AQ92" s="811">
        <v>0</v>
      </c>
      <c r="AR92" s="811"/>
      <c r="AS92" s="811"/>
      <c r="AT92" s="832"/>
      <c r="AU92" s="832"/>
      <c r="AV92" s="832"/>
      <c r="AW92" s="671" t="str">
        <f t="shared" si="73"/>
        <v/>
      </c>
      <c r="BT92" s="3"/>
      <c r="BU92" s="3"/>
      <c r="BV92" s="4"/>
      <c r="BW92" s="4"/>
      <c r="CA92" s="31" t="str">
        <f t="shared" ref="CA92:CA144" si="77">IF(CH92=1,"* Las consultas de 12 años NO DEBEN ser mayor que el total de Consultas entre 10-14 Años. ","")</f>
        <v/>
      </c>
      <c r="CB92" s="31" t="str">
        <f t="shared" ref="CB92:CB144" si="78">IF(CI92=1,"* Las consultas de 60 años NO DEBEN ser mayor que el total de Consultas entre 60-64 Años. ","")</f>
        <v/>
      </c>
      <c r="CC92" s="31" t="str">
        <f t="shared" ref="CC92:CC144" si="79">IF(CJ92=1,"* Las actividades de usuarios en situación de discapacidad NO DEBEN superar el total. ","")</f>
        <v/>
      </c>
      <c r="CD92" s="31" t="str">
        <f t="shared" ref="CD92:CD144" si="80">IF(AND(AP92="",D92&lt;&gt;0),"* Recuerde que las Embarazadas deben ser incluídas en el ingreso por rango Etario (Digite CEROS si no tiene). ",IF(F92&lt;AP92,"* Las Embarazadas NO DEBEN ser mayor al total de mujeres. ",""))</f>
        <v/>
      </c>
      <c r="CE92" s="31" t="str">
        <f t="shared" ref="CE92:CE144" si="81">IF(AND(AQ92="",D92&lt;&gt;0),"* No olvide digitar la columna Beneficiarios (Digite CEROS si no tiene). ",IF(D92&lt;AQ92,"* El número de Beneficiarios NO DEBE ser mayor que el Total. ",""))</f>
        <v/>
      </c>
      <c r="CF92" s="31" t="str">
        <f t="shared" ref="CF92:CF144" si="82">IF(AND(AU92="",D92&lt;&gt;0),"* No olvide digitar la Población SENAME (Digite CEROS si no tiene). ",IF(D92&lt;AU92,"* La Población SENAME NO DEBE ser mayor al Total. ",""))</f>
        <v/>
      </c>
      <c r="CG92" s="31" t="str">
        <f t="shared" ref="CG92:CG144" si="83">IF(AND(AV92="",D92&lt;&gt;0),"* No olvide digitar la Población Migrante (Digite CEROS si no tiene). ",IF(D92&lt;AV92,"* La Población Migrante NO DEBE superar el Total. ",""))</f>
        <v/>
      </c>
      <c r="CH92" s="32">
        <f t="shared" ref="CH92:CH144" si="84">IF(AO92&gt;(W92+X92),1,0)</f>
        <v>0</v>
      </c>
      <c r="CI92" s="32">
        <f t="shared" ref="CI92:CI144" si="85">IF(AR92&gt;(AI92+AJ92),1,0)</f>
        <v>0</v>
      </c>
      <c r="CJ92" s="32">
        <f t="shared" ref="CJ92:CJ144" si="86">IF(D92&lt;AT92,1,0)</f>
        <v>0</v>
      </c>
      <c r="CK92" s="32">
        <f t="shared" ref="CK92:CK144" si="87">IF(AND(AP92="",D92&lt;&gt;0),1,IF(F92&lt;AP92,1,0))</f>
        <v>0</v>
      </c>
      <c r="CL92" s="32">
        <f t="shared" ref="CL92:CL144" si="88">IF(AND(AQ92="",D92&lt;&gt;0),1,IF(D92&lt;AQ92,1,0))</f>
        <v>0</v>
      </c>
      <c r="CM92" s="32">
        <f t="shared" ref="CM92:CM144" si="89">IF(AND(AU92="",D92&lt;&gt;0),1,IF(D92&lt;AU92,1,0))</f>
        <v>0</v>
      </c>
      <c r="CN92" s="32">
        <f t="shared" ref="CN92:CN144" si="90">IF(AND(AV92="",D92&lt;&gt;0),1,IF(D92&lt;AV92,1,0))</f>
        <v>0</v>
      </c>
    </row>
    <row r="93" spans="1:92" ht="16.350000000000001" customHeight="1" x14ac:dyDescent="0.2">
      <c r="A93" s="3284" t="s">
        <v>126</v>
      </c>
      <c r="B93" s="3285"/>
      <c r="C93" s="3286"/>
      <c r="D93" s="910">
        <f t="shared" si="74"/>
        <v>0</v>
      </c>
      <c r="E93" s="828">
        <f t="shared" si="75"/>
        <v>0</v>
      </c>
      <c r="F93" s="830">
        <f t="shared" si="76"/>
        <v>0</v>
      </c>
      <c r="G93" s="831"/>
      <c r="H93" s="26"/>
      <c r="I93" s="23"/>
      <c r="J93" s="242"/>
      <c r="K93" s="23"/>
      <c r="L93" s="808"/>
      <c r="M93" s="831"/>
      <c r="N93" s="808"/>
      <c r="O93" s="807"/>
      <c r="P93" s="808"/>
      <c r="Q93" s="807"/>
      <c r="R93" s="808"/>
      <c r="S93" s="807"/>
      <c r="T93" s="808"/>
      <c r="U93" s="807"/>
      <c r="V93" s="808"/>
      <c r="W93" s="807"/>
      <c r="X93" s="808"/>
      <c r="Y93" s="807"/>
      <c r="Z93" s="808"/>
      <c r="AA93" s="807"/>
      <c r="AB93" s="808"/>
      <c r="AC93" s="807"/>
      <c r="AD93" s="808"/>
      <c r="AE93" s="807"/>
      <c r="AF93" s="808"/>
      <c r="AG93" s="807"/>
      <c r="AH93" s="808"/>
      <c r="AI93" s="807"/>
      <c r="AJ93" s="808"/>
      <c r="AK93" s="807"/>
      <c r="AL93" s="808"/>
      <c r="AM93" s="807"/>
      <c r="AN93" s="809"/>
      <c r="AO93" s="832"/>
      <c r="AP93" s="24"/>
      <c r="AQ93" s="28">
        <v>0</v>
      </c>
      <c r="AR93" s="28"/>
      <c r="AS93" s="28"/>
      <c r="AT93" s="24"/>
      <c r="AU93" s="24"/>
      <c r="AV93" s="24"/>
      <c r="AW93" s="671" t="str">
        <f t="shared" si="73"/>
        <v/>
      </c>
      <c r="BU93" s="3"/>
      <c r="BV93" s="3"/>
      <c r="BW93" s="4"/>
      <c r="CA93" s="31" t="str">
        <f t="shared" si="77"/>
        <v/>
      </c>
      <c r="CB93" s="31" t="str">
        <f t="shared" si="78"/>
        <v/>
      </c>
      <c r="CC93" s="31" t="str">
        <f t="shared" si="79"/>
        <v/>
      </c>
      <c r="CD93" s="31" t="str">
        <f t="shared" si="80"/>
        <v/>
      </c>
      <c r="CE93" s="31" t="str">
        <f t="shared" si="81"/>
        <v/>
      </c>
      <c r="CF93" s="31" t="str">
        <f t="shared" si="82"/>
        <v/>
      </c>
      <c r="CG93" s="31" t="str">
        <f t="shared" si="83"/>
        <v/>
      </c>
      <c r="CH93" s="32">
        <f t="shared" si="84"/>
        <v>0</v>
      </c>
      <c r="CI93" s="32">
        <f t="shared" si="85"/>
        <v>0</v>
      </c>
      <c r="CJ93" s="32">
        <f t="shared" si="86"/>
        <v>0</v>
      </c>
      <c r="CK93" s="32">
        <f t="shared" si="87"/>
        <v>0</v>
      </c>
      <c r="CL93" s="32">
        <f t="shared" si="88"/>
        <v>0</v>
      </c>
      <c r="CM93" s="32">
        <f t="shared" si="89"/>
        <v>0</v>
      </c>
      <c r="CN93" s="32">
        <f t="shared" si="90"/>
        <v>0</v>
      </c>
    </row>
    <row r="94" spans="1:92" ht="16.350000000000001" customHeight="1" x14ac:dyDescent="0.2">
      <c r="A94" s="3284" t="s">
        <v>127</v>
      </c>
      <c r="B94" s="3285"/>
      <c r="C94" s="3286"/>
      <c r="D94" s="910">
        <f t="shared" si="74"/>
        <v>11</v>
      </c>
      <c r="E94" s="828">
        <f t="shared" si="75"/>
        <v>11</v>
      </c>
      <c r="F94" s="830">
        <f t="shared" si="76"/>
        <v>0</v>
      </c>
      <c r="G94" s="831">
        <v>0</v>
      </c>
      <c r="H94" s="26">
        <v>0</v>
      </c>
      <c r="I94" s="23">
        <v>0</v>
      </c>
      <c r="J94" s="242">
        <v>0</v>
      </c>
      <c r="K94" s="23">
        <v>0</v>
      </c>
      <c r="L94" s="808">
        <v>0</v>
      </c>
      <c r="M94" s="831">
        <v>0</v>
      </c>
      <c r="N94" s="808">
        <v>0</v>
      </c>
      <c r="O94" s="807">
        <v>0</v>
      </c>
      <c r="P94" s="808">
        <v>0</v>
      </c>
      <c r="Q94" s="807">
        <v>0</v>
      </c>
      <c r="R94" s="808">
        <v>0</v>
      </c>
      <c r="S94" s="807">
        <v>4</v>
      </c>
      <c r="T94" s="808">
        <v>0</v>
      </c>
      <c r="U94" s="807">
        <v>1</v>
      </c>
      <c r="V94" s="808">
        <v>0</v>
      </c>
      <c r="W94" s="807">
        <v>0</v>
      </c>
      <c r="X94" s="808">
        <v>0</v>
      </c>
      <c r="Y94" s="807">
        <v>1</v>
      </c>
      <c r="Z94" s="808">
        <v>0</v>
      </c>
      <c r="AA94" s="807">
        <v>1</v>
      </c>
      <c r="AB94" s="808">
        <v>0</v>
      </c>
      <c r="AC94" s="807">
        <v>3</v>
      </c>
      <c r="AD94" s="808">
        <v>0</v>
      </c>
      <c r="AE94" s="807">
        <v>1</v>
      </c>
      <c r="AF94" s="808">
        <v>0</v>
      </c>
      <c r="AG94" s="807">
        <v>0</v>
      </c>
      <c r="AH94" s="808">
        <v>0</v>
      </c>
      <c r="AI94" s="807">
        <v>0</v>
      </c>
      <c r="AJ94" s="808">
        <v>0</v>
      </c>
      <c r="AK94" s="807">
        <v>0</v>
      </c>
      <c r="AL94" s="808">
        <v>0</v>
      </c>
      <c r="AM94" s="807">
        <v>0</v>
      </c>
      <c r="AN94" s="809">
        <v>0</v>
      </c>
      <c r="AO94" s="832">
        <v>0</v>
      </c>
      <c r="AP94" s="24">
        <v>0</v>
      </c>
      <c r="AQ94" s="28">
        <v>11</v>
      </c>
      <c r="AR94" s="28">
        <v>0</v>
      </c>
      <c r="AS94" s="28"/>
      <c r="AT94" s="24">
        <v>0</v>
      </c>
      <c r="AU94" s="24">
        <v>0</v>
      </c>
      <c r="AV94" s="24">
        <v>0</v>
      </c>
      <c r="AW94" s="671" t="str">
        <f t="shared" si="73"/>
        <v/>
      </c>
      <c r="BU94" s="3"/>
      <c r="BV94" s="3"/>
      <c r="BW94" s="4"/>
      <c r="CA94" s="31" t="str">
        <f t="shared" si="77"/>
        <v/>
      </c>
      <c r="CB94" s="31" t="str">
        <f t="shared" si="78"/>
        <v/>
      </c>
      <c r="CC94" s="31" t="str">
        <f t="shared" si="79"/>
        <v/>
      </c>
      <c r="CD94" s="31" t="str">
        <f t="shared" si="80"/>
        <v/>
      </c>
      <c r="CE94" s="31" t="str">
        <f t="shared" si="81"/>
        <v/>
      </c>
      <c r="CF94" s="31" t="str">
        <f t="shared" si="82"/>
        <v/>
      </c>
      <c r="CG94" s="31" t="str">
        <f t="shared" si="83"/>
        <v/>
      </c>
      <c r="CH94" s="32">
        <f t="shared" si="84"/>
        <v>0</v>
      </c>
      <c r="CI94" s="32">
        <f t="shared" si="85"/>
        <v>0</v>
      </c>
      <c r="CJ94" s="32">
        <f t="shared" si="86"/>
        <v>0</v>
      </c>
      <c r="CK94" s="32">
        <f t="shared" si="87"/>
        <v>0</v>
      </c>
      <c r="CL94" s="32">
        <f t="shared" si="88"/>
        <v>0</v>
      </c>
      <c r="CM94" s="32">
        <f t="shared" si="89"/>
        <v>0</v>
      </c>
      <c r="CN94" s="32">
        <f t="shared" si="90"/>
        <v>0</v>
      </c>
    </row>
    <row r="95" spans="1:92" ht="16.350000000000001" customHeight="1" x14ac:dyDescent="0.2">
      <c r="A95" s="3284" t="s">
        <v>128</v>
      </c>
      <c r="B95" s="3285"/>
      <c r="C95" s="3286"/>
      <c r="D95" s="910">
        <f t="shared" si="74"/>
        <v>0</v>
      </c>
      <c r="E95" s="828">
        <f t="shared" si="75"/>
        <v>0</v>
      </c>
      <c r="F95" s="830">
        <f t="shared" si="76"/>
        <v>0</v>
      </c>
      <c r="G95" s="831"/>
      <c r="H95" s="26"/>
      <c r="I95" s="23"/>
      <c r="J95" s="242"/>
      <c r="K95" s="23"/>
      <c r="L95" s="808"/>
      <c r="M95" s="831"/>
      <c r="N95" s="808"/>
      <c r="O95" s="807"/>
      <c r="P95" s="808"/>
      <c r="Q95" s="807"/>
      <c r="R95" s="808"/>
      <c r="S95" s="807"/>
      <c r="T95" s="808"/>
      <c r="U95" s="807"/>
      <c r="V95" s="808"/>
      <c r="W95" s="807"/>
      <c r="X95" s="808"/>
      <c r="Y95" s="807"/>
      <c r="Z95" s="808"/>
      <c r="AA95" s="807"/>
      <c r="AB95" s="808"/>
      <c r="AC95" s="807"/>
      <c r="AD95" s="808"/>
      <c r="AE95" s="807"/>
      <c r="AF95" s="808"/>
      <c r="AG95" s="807"/>
      <c r="AH95" s="808"/>
      <c r="AI95" s="807"/>
      <c r="AJ95" s="808"/>
      <c r="AK95" s="807"/>
      <c r="AL95" s="808"/>
      <c r="AM95" s="807"/>
      <c r="AN95" s="809"/>
      <c r="AO95" s="832"/>
      <c r="AP95" s="24"/>
      <c r="AQ95" s="28">
        <v>0</v>
      </c>
      <c r="AR95" s="28"/>
      <c r="AS95" s="28"/>
      <c r="AT95" s="24"/>
      <c r="AU95" s="24"/>
      <c r="AV95" s="24"/>
      <c r="AW95" s="671" t="str">
        <f t="shared" si="73"/>
        <v/>
      </c>
      <c r="BU95" s="3"/>
      <c r="BV95" s="3"/>
      <c r="BW95" s="4"/>
      <c r="CA95" s="31" t="str">
        <f t="shared" si="77"/>
        <v/>
      </c>
      <c r="CB95" s="31" t="str">
        <f t="shared" si="78"/>
        <v/>
      </c>
      <c r="CC95" s="31" t="str">
        <f t="shared" si="79"/>
        <v/>
      </c>
      <c r="CD95" s="31" t="str">
        <f t="shared" si="80"/>
        <v/>
      </c>
      <c r="CE95" s="31" t="str">
        <f t="shared" si="81"/>
        <v/>
      </c>
      <c r="CF95" s="31" t="str">
        <f t="shared" si="82"/>
        <v/>
      </c>
      <c r="CG95" s="31" t="str">
        <f t="shared" si="83"/>
        <v/>
      </c>
      <c r="CH95" s="32">
        <f t="shared" si="84"/>
        <v>0</v>
      </c>
      <c r="CI95" s="32">
        <f t="shared" si="85"/>
        <v>0</v>
      </c>
      <c r="CJ95" s="32">
        <f t="shared" si="86"/>
        <v>0</v>
      </c>
      <c r="CK95" s="32">
        <f t="shared" si="87"/>
        <v>0</v>
      </c>
      <c r="CL95" s="32">
        <f t="shared" si="88"/>
        <v>0</v>
      </c>
      <c r="CM95" s="32">
        <f t="shared" si="89"/>
        <v>0</v>
      </c>
      <c r="CN95" s="32">
        <f t="shared" si="90"/>
        <v>0</v>
      </c>
    </row>
    <row r="96" spans="1:92" ht="16.350000000000001" customHeight="1" x14ac:dyDescent="0.2">
      <c r="A96" s="3284" t="s">
        <v>129</v>
      </c>
      <c r="B96" s="3285"/>
      <c r="C96" s="3286"/>
      <c r="D96" s="910">
        <f t="shared" si="74"/>
        <v>0</v>
      </c>
      <c r="E96" s="828">
        <f>SUM(Y96+AA96+AC96+AE96+AG96+AI96+AK96+AM96)</f>
        <v>0</v>
      </c>
      <c r="F96" s="830">
        <f>SUM(Z96+AB96+AD96+AF96+AH96+AJ96+AL96+AN96)</f>
        <v>0</v>
      </c>
      <c r="G96" s="911"/>
      <c r="H96" s="912"/>
      <c r="I96" s="911"/>
      <c r="J96" s="913"/>
      <c r="K96" s="911"/>
      <c r="L96" s="912"/>
      <c r="M96" s="911"/>
      <c r="N96" s="912"/>
      <c r="O96" s="914"/>
      <c r="P96" s="912"/>
      <c r="Q96" s="914"/>
      <c r="R96" s="912"/>
      <c r="S96" s="914"/>
      <c r="T96" s="912"/>
      <c r="U96" s="914"/>
      <c r="V96" s="912"/>
      <c r="W96" s="914"/>
      <c r="X96" s="912"/>
      <c r="Y96" s="807"/>
      <c r="Z96" s="808"/>
      <c r="AA96" s="807"/>
      <c r="AB96" s="808"/>
      <c r="AC96" s="807"/>
      <c r="AD96" s="808"/>
      <c r="AE96" s="807"/>
      <c r="AF96" s="808"/>
      <c r="AG96" s="807"/>
      <c r="AH96" s="808"/>
      <c r="AI96" s="807"/>
      <c r="AJ96" s="808"/>
      <c r="AK96" s="807"/>
      <c r="AL96" s="808"/>
      <c r="AM96" s="807"/>
      <c r="AN96" s="809"/>
      <c r="AO96" s="915"/>
      <c r="AP96" s="24"/>
      <c r="AQ96" s="28">
        <v>0</v>
      </c>
      <c r="AR96" s="28"/>
      <c r="AS96" s="28"/>
      <c r="AT96" s="24"/>
      <c r="AU96" s="24"/>
      <c r="AV96" s="24"/>
      <c r="AW96" s="671" t="str">
        <f t="shared" si="73"/>
        <v/>
      </c>
      <c r="BU96" s="3"/>
      <c r="BV96" s="3"/>
      <c r="BW96" s="4"/>
      <c r="CA96" s="31"/>
      <c r="CB96" s="31" t="str">
        <f t="shared" si="78"/>
        <v/>
      </c>
      <c r="CC96" s="31" t="str">
        <f t="shared" si="79"/>
        <v/>
      </c>
      <c r="CD96" s="31" t="str">
        <f t="shared" si="80"/>
        <v/>
      </c>
      <c r="CE96" s="31" t="str">
        <f t="shared" si="81"/>
        <v/>
      </c>
      <c r="CF96" s="31" t="str">
        <f t="shared" si="82"/>
        <v/>
      </c>
      <c r="CG96" s="31" t="str">
        <f t="shared" si="83"/>
        <v/>
      </c>
      <c r="CH96" s="32"/>
      <c r="CI96" s="32">
        <f t="shared" si="85"/>
        <v>0</v>
      </c>
      <c r="CJ96" s="32">
        <f t="shared" si="86"/>
        <v>0</v>
      </c>
      <c r="CK96" s="32">
        <f t="shared" si="87"/>
        <v>0</v>
      </c>
      <c r="CL96" s="32">
        <f t="shared" si="88"/>
        <v>0</v>
      </c>
      <c r="CM96" s="32">
        <f t="shared" si="89"/>
        <v>0</v>
      </c>
      <c r="CN96" s="32">
        <f t="shared" si="90"/>
        <v>0</v>
      </c>
    </row>
    <row r="97" spans="1:92" ht="16.350000000000001" customHeight="1" x14ac:dyDescent="0.2">
      <c r="A97" s="3292" t="s">
        <v>130</v>
      </c>
      <c r="B97" s="3292"/>
      <c r="C97" s="3292"/>
      <c r="D97" s="910">
        <f t="shared" si="74"/>
        <v>1</v>
      </c>
      <c r="E97" s="828">
        <f t="shared" si="75"/>
        <v>0</v>
      </c>
      <c r="F97" s="830">
        <f t="shared" si="76"/>
        <v>1</v>
      </c>
      <c r="G97" s="831">
        <v>0</v>
      </c>
      <c r="H97" s="808">
        <v>0</v>
      </c>
      <c r="I97" s="831">
        <v>0</v>
      </c>
      <c r="J97" s="842">
        <v>0</v>
      </c>
      <c r="K97" s="831">
        <v>0</v>
      </c>
      <c r="L97" s="808">
        <v>0</v>
      </c>
      <c r="M97" s="831">
        <v>0</v>
      </c>
      <c r="N97" s="808">
        <v>0</v>
      </c>
      <c r="O97" s="807">
        <v>0</v>
      </c>
      <c r="P97" s="808">
        <v>0</v>
      </c>
      <c r="Q97" s="807">
        <v>0</v>
      </c>
      <c r="R97" s="808">
        <v>0</v>
      </c>
      <c r="S97" s="807">
        <v>0</v>
      </c>
      <c r="T97" s="808">
        <v>0</v>
      </c>
      <c r="U97" s="807">
        <v>0</v>
      </c>
      <c r="V97" s="808">
        <v>0</v>
      </c>
      <c r="W97" s="807">
        <v>0</v>
      </c>
      <c r="X97" s="808">
        <v>0</v>
      </c>
      <c r="Y97" s="807">
        <v>0</v>
      </c>
      <c r="Z97" s="808">
        <v>0</v>
      </c>
      <c r="AA97" s="807">
        <v>0</v>
      </c>
      <c r="AB97" s="808">
        <v>1</v>
      </c>
      <c r="AC97" s="807">
        <v>0</v>
      </c>
      <c r="AD97" s="808">
        <v>0</v>
      </c>
      <c r="AE97" s="807">
        <v>0</v>
      </c>
      <c r="AF97" s="808">
        <v>0</v>
      </c>
      <c r="AG97" s="807">
        <v>0</v>
      </c>
      <c r="AH97" s="808">
        <v>0</v>
      </c>
      <c r="AI97" s="807">
        <v>0</v>
      </c>
      <c r="AJ97" s="808">
        <v>0</v>
      </c>
      <c r="AK97" s="807">
        <v>0</v>
      </c>
      <c r="AL97" s="808">
        <v>0</v>
      </c>
      <c r="AM97" s="807">
        <v>0</v>
      </c>
      <c r="AN97" s="809">
        <v>0</v>
      </c>
      <c r="AO97" s="832">
        <v>0</v>
      </c>
      <c r="AP97" s="832">
        <v>0</v>
      </c>
      <c r="AQ97" s="811">
        <v>1</v>
      </c>
      <c r="AR97" s="811">
        <v>0</v>
      </c>
      <c r="AS97" s="811"/>
      <c r="AT97" s="832">
        <v>0</v>
      </c>
      <c r="AU97" s="832">
        <v>0</v>
      </c>
      <c r="AV97" s="832">
        <v>0</v>
      </c>
      <c r="AW97" s="671" t="str">
        <f t="shared" si="73"/>
        <v/>
      </c>
      <c r="BU97" s="3"/>
      <c r="BV97" s="3"/>
      <c r="BW97" s="4"/>
      <c r="CA97" s="31" t="str">
        <f t="shared" si="77"/>
        <v/>
      </c>
      <c r="CB97" s="31" t="str">
        <f t="shared" si="78"/>
        <v/>
      </c>
      <c r="CC97" s="31" t="str">
        <f t="shared" si="79"/>
        <v/>
      </c>
      <c r="CD97" s="31" t="str">
        <f t="shared" si="80"/>
        <v/>
      </c>
      <c r="CE97" s="31" t="str">
        <f t="shared" si="81"/>
        <v/>
      </c>
      <c r="CF97" s="31" t="str">
        <f t="shared" si="82"/>
        <v/>
      </c>
      <c r="CG97" s="31" t="str">
        <f t="shared" si="83"/>
        <v/>
      </c>
      <c r="CH97" s="32">
        <f t="shared" si="84"/>
        <v>0</v>
      </c>
      <c r="CI97" s="32">
        <f t="shared" si="85"/>
        <v>0</v>
      </c>
      <c r="CJ97" s="32">
        <f t="shared" si="86"/>
        <v>0</v>
      </c>
      <c r="CK97" s="32">
        <f t="shared" si="87"/>
        <v>0</v>
      </c>
      <c r="CL97" s="32">
        <f t="shared" si="88"/>
        <v>0</v>
      </c>
      <c r="CM97" s="32">
        <f t="shared" si="89"/>
        <v>0</v>
      </c>
      <c r="CN97" s="32">
        <f t="shared" si="90"/>
        <v>0</v>
      </c>
    </row>
    <row r="98" spans="1:92" ht="16.350000000000001" customHeight="1" x14ac:dyDescent="0.2">
      <c r="A98" s="3292" t="s">
        <v>131</v>
      </c>
      <c r="B98" s="3292"/>
      <c r="C98" s="3292"/>
      <c r="D98" s="910">
        <f t="shared" si="74"/>
        <v>1</v>
      </c>
      <c r="E98" s="828">
        <f t="shared" si="75"/>
        <v>0</v>
      </c>
      <c r="F98" s="830">
        <f t="shared" si="76"/>
        <v>1</v>
      </c>
      <c r="G98" s="831">
        <v>0</v>
      </c>
      <c r="H98" s="808">
        <v>0</v>
      </c>
      <c r="I98" s="831">
        <v>0</v>
      </c>
      <c r="J98" s="842">
        <v>0</v>
      </c>
      <c r="K98" s="831">
        <v>0</v>
      </c>
      <c r="L98" s="808">
        <v>0</v>
      </c>
      <c r="M98" s="831">
        <v>0</v>
      </c>
      <c r="N98" s="808">
        <v>0</v>
      </c>
      <c r="O98" s="807">
        <v>0</v>
      </c>
      <c r="P98" s="808">
        <v>0</v>
      </c>
      <c r="Q98" s="807">
        <v>0</v>
      </c>
      <c r="R98" s="808">
        <v>0</v>
      </c>
      <c r="S98" s="807">
        <v>0</v>
      </c>
      <c r="T98" s="808">
        <v>0</v>
      </c>
      <c r="U98" s="807">
        <v>0</v>
      </c>
      <c r="V98" s="808">
        <v>0</v>
      </c>
      <c r="W98" s="807">
        <v>0</v>
      </c>
      <c r="X98" s="808">
        <v>0</v>
      </c>
      <c r="Y98" s="807">
        <v>0</v>
      </c>
      <c r="Z98" s="808">
        <v>0</v>
      </c>
      <c r="AA98" s="807">
        <v>0</v>
      </c>
      <c r="AB98" s="808">
        <v>0</v>
      </c>
      <c r="AC98" s="807">
        <v>0</v>
      </c>
      <c r="AD98" s="808">
        <v>0</v>
      </c>
      <c r="AE98" s="807">
        <v>0</v>
      </c>
      <c r="AF98" s="808">
        <v>0</v>
      </c>
      <c r="AG98" s="807">
        <v>0</v>
      </c>
      <c r="AH98" s="808">
        <v>0</v>
      </c>
      <c r="AI98" s="807">
        <v>0</v>
      </c>
      <c r="AJ98" s="808">
        <v>1</v>
      </c>
      <c r="AK98" s="807">
        <v>0</v>
      </c>
      <c r="AL98" s="808">
        <v>0</v>
      </c>
      <c r="AM98" s="807">
        <v>0</v>
      </c>
      <c r="AN98" s="809">
        <v>0</v>
      </c>
      <c r="AO98" s="832">
        <v>0</v>
      </c>
      <c r="AP98" s="832">
        <v>0</v>
      </c>
      <c r="AQ98" s="811">
        <v>1</v>
      </c>
      <c r="AR98" s="811">
        <v>1</v>
      </c>
      <c r="AS98" s="811"/>
      <c r="AT98" s="832">
        <v>0</v>
      </c>
      <c r="AU98" s="832">
        <v>0</v>
      </c>
      <c r="AV98" s="832">
        <v>0</v>
      </c>
      <c r="AW98" s="671" t="str">
        <f t="shared" si="73"/>
        <v/>
      </c>
      <c r="BU98" s="3"/>
      <c r="BV98" s="3"/>
      <c r="BW98" s="4"/>
      <c r="CA98" s="31" t="str">
        <f t="shared" si="77"/>
        <v/>
      </c>
      <c r="CB98" s="31" t="str">
        <f t="shared" si="78"/>
        <v/>
      </c>
      <c r="CC98" s="31" t="str">
        <f t="shared" si="79"/>
        <v/>
      </c>
      <c r="CD98" s="31" t="str">
        <f t="shared" si="80"/>
        <v/>
      </c>
      <c r="CE98" s="31" t="str">
        <f t="shared" si="81"/>
        <v/>
      </c>
      <c r="CF98" s="31" t="str">
        <f t="shared" si="82"/>
        <v/>
      </c>
      <c r="CG98" s="31" t="str">
        <f t="shared" si="83"/>
        <v/>
      </c>
      <c r="CH98" s="32">
        <f t="shared" si="84"/>
        <v>0</v>
      </c>
      <c r="CI98" s="32">
        <f t="shared" si="85"/>
        <v>0</v>
      </c>
      <c r="CJ98" s="32">
        <f t="shared" si="86"/>
        <v>0</v>
      </c>
      <c r="CK98" s="32">
        <f t="shared" si="87"/>
        <v>0</v>
      </c>
      <c r="CL98" s="32">
        <f t="shared" si="88"/>
        <v>0</v>
      </c>
      <c r="CM98" s="32">
        <f t="shared" si="89"/>
        <v>0</v>
      </c>
      <c r="CN98" s="32">
        <f t="shared" si="90"/>
        <v>0</v>
      </c>
    </row>
    <row r="99" spans="1:92" ht="16.350000000000001" customHeight="1" x14ac:dyDescent="0.2">
      <c r="A99" s="3185" t="s">
        <v>132</v>
      </c>
      <c r="B99" s="3185"/>
      <c r="C99" s="3185"/>
      <c r="D99" s="910">
        <f t="shared" si="74"/>
        <v>0</v>
      </c>
      <c r="E99" s="828">
        <f t="shared" si="75"/>
        <v>0</v>
      </c>
      <c r="F99" s="830">
        <f t="shared" si="76"/>
        <v>0</v>
      </c>
      <c r="G99" s="831"/>
      <c r="H99" s="808"/>
      <c r="I99" s="831"/>
      <c r="J99" s="842"/>
      <c r="K99" s="831"/>
      <c r="L99" s="808"/>
      <c r="M99" s="831"/>
      <c r="N99" s="808"/>
      <c r="O99" s="807"/>
      <c r="P99" s="808"/>
      <c r="Q99" s="807"/>
      <c r="R99" s="808"/>
      <c r="S99" s="807"/>
      <c r="T99" s="808"/>
      <c r="U99" s="807"/>
      <c r="V99" s="808"/>
      <c r="W99" s="807"/>
      <c r="X99" s="808"/>
      <c r="Y99" s="807"/>
      <c r="Z99" s="808"/>
      <c r="AA99" s="807"/>
      <c r="AB99" s="808"/>
      <c r="AC99" s="807"/>
      <c r="AD99" s="808"/>
      <c r="AE99" s="807"/>
      <c r="AF99" s="808"/>
      <c r="AG99" s="807"/>
      <c r="AH99" s="808"/>
      <c r="AI99" s="807"/>
      <c r="AJ99" s="808"/>
      <c r="AK99" s="807"/>
      <c r="AL99" s="808"/>
      <c r="AM99" s="807"/>
      <c r="AN99" s="809"/>
      <c r="AO99" s="832"/>
      <c r="AP99" s="832"/>
      <c r="AQ99" s="811">
        <v>0</v>
      </c>
      <c r="AR99" s="811"/>
      <c r="AS99" s="811"/>
      <c r="AT99" s="832"/>
      <c r="AU99" s="832"/>
      <c r="AV99" s="832"/>
      <c r="AW99" s="671" t="str">
        <f t="shared" si="73"/>
        <v/>
      </c>
      <c r="BU99" s="3"/>
      <c r="BV99" s="3"/>
      <c r="BW99" s="4"/>
      <c r="CA99" s="31" t="str">
        <f t="shared" si="77"/>
        <v/>
      </c>
      <c r="CB99" s="31" t="str">
        <f t="shared" si="78"/>
        <v/>
      </c>
      <c r="CC99" s="31" t="str">
        <f t="shared" si="79"/>
        <v/>
      </c>
      <c r="CD99" s="31" t="str">
        <f t="shared" si="80"/>
        <v/>
      </c>
      <c r="CE99" s="31" t="str">
        <f t="shared" si="81"/>
        <v/>
      </c>
      <c r="CF99" s="31" t="str">
        <f t="shared" si="82"/>
        <v/>
      </c>
      <c r="CG99" s="31" t="str">
        <f t="shared" si="83"/>
        <v/>
      </c>
      <c r="CH99" s="32">
        <f t="shared" si="84"/>
        <v>0</v>
      </c>
      <c r="CI99" s="32">
        <f t="shared" si="85"/>
        <v>0</v>
      </c>
      <c r="CJ99" s="32">
        <f t="shared" si="86"/>
        <v>0</v>
      </c>
      <c r="CK99" s="32">
        <f t="shared" si="87"/>
        <v>0</v>
      </c>
      <c r="CL99" s="32">
        <f t="shared" si="88"/>
        <v>0</v>
      </c>
      <c r="CM99" s="32">
        <f t="shared" si="89"/>
        <v>0</v>
      </c>
      <c r="CN99" s="32">
        <f t="shared" si="90"/>
        <v>0</v>
      </c>
    </row>
    <row r="100" spans="1:92" ht="16.350000000000001" customHeight="1" x14ac:dyDescent="0.2">
      <c r="A100" s="3156" t="s">
        <v>133</v>
      </c>
      <c r="B100" s="3157"/>
      <c r="C100" s="3158"/>
      <c r="D100" s="910">
        <f t="shared" si="74"/>
        <v>68</v>
      </c>
      <c r="E100" s="828">
        <f t="shared" si="75"/>
        <v>23</v>
      </c>
      <c r="F100" s="830">
        <f t="shared" si="76"/>
        <v>45</v>
      </c>
      <c r="G100" s="831">
        <v>0</v>
      </c>
      <c r="H100" s="26">
        <v>0</v>
      </c>
      <c r="I100" s="23">
        <v>0</v>
      </c>
      <c r="J100" s="242">
        <v>0</v>
      </c>
      <c r="K100" s="23">
        <v>0</v>
      </c>
      <c r="L100" s="808">
        <v>0</v>
      </c>
      <c r="M100" s="831">
        <v>0</v>
      </c>
      <c r="N100" s="808">
        <v>0</v>
      </c>
      <c r="O100" s="807">
        <v>0</v>
      </c>
      <c r="P100" s="808">
        <v>0</v>
      </c>
      <c r="Q100" s="807">
        <v>0</v>
      </c>
      <c r="R100" s="808">
        <v>0</v>
      </c>
      <c r="S100" s="807">
        <v>0</v>
      </c>
      <c r="T100" s="808">
        <v>0</v>
      </c>
      <c r="U100" s="807">
        <v>0</v>
      </c>
      <c r="V100" s="808">
        <v>0</v>
      </c>
      <c r="W100" s="807">
        <v>7</v>
      </c>
      <c r="X100" s="808">
        <v>4</v>
      </c>
      <c r="Y100" s="807">
        <v>1</v>
      </c>
      <c r="Z100" s="808">
        <v>0</v>
      </c>
      <c r="AA100" s="807">
        <v>0</v>
      </c>
      <c r="AB100" s="808">
        <v>0</v>
      </c>
      <c r="AC100" s="807">
        <v>4</v>
      </c>
      <c r="AD100" s="808">
        <v>7</v>
      </c>
      <c r="AE100" s="807">
        <v>3</v>
      </c>
      <c r="AF100" s="808">
        <v>7</v>
      </c>
      <c r="AG100" s="807">
        <v>4</v>
      </c>
      <c r="AH100" s="808">
        <v>21</v>
      </c>
      <c r="AI100" s="807">
        <v>0</v>
      </c>
      <c r="AJ100" s="808">
        <v>4</v>
      </c>
      <c r="AK100" s="807">
        <v>0</v>
      </c>
      <c r="AL100" s="808">
        <v>2</v>
      </c>
      <c r="AM100" s="807">
        <v>4</v>
      </c>
      <c r="AN100" s="809">
        <v>0</v>
      </c>
      <c r="AO100" s="832">
        <v>0</v>
      </c>
      <c r="AP100" s="24">
        <v>0</v>
      </c>
      <c r="AQ100" s="28">
        <v>68</v>
      </c>
      <c r="AR100" s="28">
        <v>0</v>
      </c>
      <c r="AS100" s="28"/>
      <c r="AT100" s="24">
        <v>0</v>
      </c>
      <c r="AU100" s="24">
        <v>0</v>
      </c>
      <c r="AV100" s="24">
        <v>0</v>
      </c>
      <c r="AW100" s="671" t="str">
        <f t="shared" si="73"/>
        <v/>
      </c>
      <c r="BU100" s="3"/>
      <c r="BV100" s="3"/>
      <c r="BW100" s="4"/>
      <c r="CA100" s="31" t="str">
        <f t="shared" si="77"/>
        <v/>
      </c>
      <c r="CB100" s="31" t="str">
        <f t="shared" si="78"/>
        <v/>
      </c>
      <c r="CC100" s="31" t="str">
        <f t="shared" si="79"/>
        <v/>
      </c>
      <c r="CD100" s="31" t="str">
        <f t="shared" si="80"/>
        <v/>
      </c>
      <c r="CE100" s="31" t="str">
        <f t="shared" si="81"/>
        <v/>
      </c>
      <c r="CF100" s="31" t="str">
        <f t="shared" si="82"/>
        <v/>
      </c>
      <c r="CG100" s="31" t="str">
        <f t="shared" si="83"/>
        <v/>
      </c>
      <c r="CH100" s="32">
        <f t="shared" si="84"/>
        <v>0</v>
      </c>
      <c r="CI100" s="32">
        <f t="shared" si="85"/>
        <v>0</v>
      </c>
      <c r="CJ100" s="32">
        <f t="shared" si="86"/>
        <v>0</v>
      </c>
      <c r="CK100" s="32">
        <f t="shared" si="87"/>
        <v>0</v>
      </c>
      <c r="CL100" s="32">
        <f t="shared" si="88"/>
        <v>0</v>
      </c>
      <c r="CM100" s="32">
        <f t="shared" si="89"/>
        <v>0</v>
      </c>
      <c r="CN100" s="32">
        <f t="shared" si="90"/>
        <v>0</v>
      </c>
    </row>
    <row r="101" spans="1:92" ht="16.350000000000001" customHeight="1" x14ac:dyDescent="0.2">
      <c r="A101" s="3284" t="s">
        <v>134</v>
      </c>
      <c r="B101" s="3285"/>
      <c r="C101" s="3286"/>
      <c r="D101" s="910">
        <f t="shared" si="74"/>
        <v>0</v>
      </c>
      <c r="E101" s="828">
        <f>SUM(Y101+AA101+AC101+AE101+AG101+AI101+AK101+AM101)</f>
        <v>0</v>
      </c>
      <c r="F101" s="830">
        <f>SUM(Z101+AB101+AD101+AF101+AH101+AJ101+AL101+AN101)</f>
        <v>0</v>
      </c>
      <c r="G101" s="911"/>
      <c r="H101" s="912"/>
      <c r="I101" s="911"/>
      <c r="J101" s="913"/>
      <c r="K101" s="911"/>
      <c r="L101" s="912"/>
      <c r="M101" s="911"/>
      <c r="N101" s="912"/>
      <c r="O101" s="914"/>
      <c r="P101" s="912"/>
      <c r="Q101" s="914"/>
      <c r="R101" s="912"/>
      <c r="S101" s="914"/>
      <c r="T101" s="912"/>
      <c r="U101" s="914"/>
      <c r="V101" s="912"/>
      <c r="W101" s="914"/>
      <c r="X101" s="912"/>
      <c r="Y101" s="807"/>
      <c r="Z101" s="808"/>
      <c r="AA101" s="807"/>
      <c r="AB101" s="808"/>
      <c r="AC101" s="807"/>
      <c r="AD101" s="808"/>
      <c r="AE101" s="807"/>
      <c r="AF101" s="808"/>
      <c r="AG101" s="807"/>
      <c r="AH101" s="808"/>
      <c r="AI101" s="807"/>
      <c r="AJ101" s="808"/>
      <c r="AK101" s="807"/>
      <c r="AL101" s="808"/>
      <c r="AM101" s="807"/>
      <c r="AN101" s="809"/>
      <c r="AO101" s="915"/>
      <c r="AP101" s="24"/>
      <c r="AQ101" s="28">
        <v>0</v>
      </c>
      <c r="AR101" s="28"/>
      <c r="AS101" s="28"/>
      <c r="AT101" s="24"/>
      <c r="AU101" s="24"/>
      <c r="AV101" s="24"/>
      <c r="AW101" s="671" t="str">
        <f t="shared" si="73"/>
        <v/>
      </c>
      <c r="BU101" s="3"/>
      <c r="BV101" s="3"/>
      <c r="BW101" s="4"/>
      <c r="CA101" s="31"/>
      <c r="CB101" s="31" t="str">
        <f t="shared" si="78"/>
        <v/>
      </c>
      <c r="CC101" s="31" t="str">
        <f t="shared" si="79"/>
        <v/>
      </c>
      <c r="CD101" s="31" t="str">
        <f t="shared" si="80"/>
        <v/>
      </c>
      <c r="CE101" s="31" t="str">
        <f t="shared" si="81"/>
        <v/>
      </c>
      <c r="CF101" s="31" t="str">
        <f t="shared" si="82"/>
        <v/>
      </c>
      <c r="CG101" s="31" t="str">
        <f t="shared" si="83"/>
        <v/>
      </c>
      <c r="CH101" s="32"/>
      <c r="CI101" s="32">
        <f t="shared" si="85"/>
        <v>0</v>
      </c>
      <c r="CJ101" s="32">
        <f t="shared" si="86"/>
        <v>0</v>
      </c>
      <c r="CK101" s="32">
        <f t="shared" si="87"/>
        <v>0</v>
      </c>
      <c r="CL101" s="32">
        <f t="shared" si="88"/>
        <v>0</v>
      </c>
      <c r="CM101" s="32">
        <f t="shared" si="89"/>
        <v>0</v>
      </c>
      <c r="CN101" s="32">
        <f t="shared" si="90"/>
        <v>0</v>
      </c>
    </row>
    <row r="102" spans="1:92" ht="16.350000000000001" customHeight="1" x14ac:dyDescent="0.2">
      <c r="A102" s="3292" t="s">
        <v>135</v>
      </c>
      <c r="B102" s="3292"/>
      <c r="C102" s="3292"/>
      <c r="D102" s="910">
        <f t="shared" si="74"/>
        <v>6</v>
      </c>
      <c r="E102" s="828">
        <f>SUM(G102+I102+K102+M102+O102+Q102+S102+U102+W102+Y102)</f>
        <v>3</v>
      </c>
      <c r="F102" s="830">
        <f>SUM(H102+J102+L102+N102+P102+R102+T102+V102+X102+Z102)</f>
        <v>3</v>
      </c>
      <c r="G102" s="831">
        <v>0</v>
      </c>
      <c r="H102" s="808">
        <v>0</v>
      </c>
      <c r="I102" s="831">
        <v>0</v>
      </c>
      <c r="J102" s="842">
        <v>0</v>
      </c>
      <c r="K102" s="23">
        <v>0</v>
      </c>
      <c r="L102" s="808">
        <v>0</v>
      </c>
      <c r="M102" s="831">
        <v>0</v>
      </c>
      <c r="N102" s="808">
        <v>0</v>
      </c>
      <c r="O102" s="807">
        <v>0</v>
      </c>
      <c r="P102" s="808">
        <v>0</v>
      </c>
      <c r="Q102" s="807">
        <v>0</v>
      </c>
      <c r="R102" s="808">
        <v>0</v>
      </c>
      <c r="S102" s="807">
        <v>0</v>
      </c>
      <c r="T102" s="808">
        <v>0</v>
      </c>
      <c r="U102" s="807">
        <v>0</v>
      </c>
      <c r="V102" s="808">
        <v>0</v>
      </c>
      <c r="W102" s="807">
        <v>1</v>
      </c>
      <c r="X102" s="808">
        <v>0</v>
      </c>
      <c r="Y102" s="807">
        <v>2</v>
      </c>
      <c r="Z102" s="808">
        <v>3</v>
      </c>
      <c r="AA102" s="914"/>
      <c r="AB102" s="912"/>
      <c r="AC102" s="914"/>
      <c r="AD102" s="912"/>
      <c r="AE102" s="914"/>
      <c r="AF102" s="912"/>
      <c r="AG102" s="914"/>
      <c r="AH102" s="912"/>
      <c r="AI102" s="914"/>
      <c r="AJ102" s="912"/>
      <c r="AK102" s="914"/>
      <c r="AL102" s="912"/>
      <c r="AM102" s="914"/>
      <c r="AN102" s="916"/>
      <c r="AO102" s="832">
        <v>0</v>
      </c>
      <c r="AP102" s="832">
        <v>0</v>
      </c>
      <c r="AQ102" s="811">
        <v>6</v>
      </c>
      <c r="AR102" s="917"/>
      <c r="AS102" s="811">
        <v>0</v>
      </c>
      <c r="AT102" s="832">
        <v>0</v>
      </c>
      <c r="AU102" s="832">
        <v>0</v>
      </c>
      <c r="AV102" s="832">
        <v>0</v>
      </c>
      <c r="AW102" s="671" t="str">
        <f t="shared" si="73"/>
        <v/>
      </c>
      <c r="BU102" s="3"/>
      <c r="BV102" s="3"/>
      <c r="BW102" s="4"/>
      <c r="CA102" s="31" t="str">
        <f t="shared" si="77"/>
        <v/>
      </c>
      <c r="CB102" s="31"/>
      <c r="CC102" s="31" t="str">
        <f t="shared" si="79"/>
        <v/>
      </c>
      <c r="CD102" s="31" t="str">
        <f t="shared" si="80"/>
        <v/>
      </c>
      <c r="CE102" s="31" t="str">
        <f t="shared" si="81"/>
        <v/>
      </c>
      <c r="CF102" s="31" t="str">
        <f t="shared" si="82"/>
        <v/>
      </c>
      <c r="CG102" s="31" t="str">
        <f t="shared" si="83"/>
        <v/>
      </c>
      <c r="CH102" s="32">
        <f t="shared" si="84"/>
        <v>0</v>
      </c>
      <c r="CI102" s="32"/>
      <c r="CJ102" s="32">
        <f t="shared" si="86"/>
        <v>0</v>
      </c>
      <c r="CK102" s="32">
        <f t="shared" si="87"/>
        <v>0</v>
      </c>
      <c r="CL102" s="32">
        <f t="shared" si="88"/>
        <v>0</v>
      </c>
      <c r="CM102" s="32">
        <f t="shared" si="89"/>
        <v>0</v>
      </c>
      <c r="CN102" s="32">
        <f t="shared" si="90"/>
        <v>0</v>
      </c>
    </row>
    <row r="103" spans="1:92" ht="16.350000000000001" customHeight="1" x14ac:dyDescent="0.2">
      <c r="A103" s="3293" t="s">
        <v>136</v>
      </c>
      <c r="B103" s="3084"/>
      <c r="C103" s="3294"/>
      <c r="D103" s="910">
        <f t="shared" si="74"/>
        <v>8</v>
      </c>
      <c r="E103" s="828">
        <f t="shared" si="75"/>
        <v>3</v>
      </c>
      <c r="F103" s="830">
        <f t="shared" si="76"/>
        <v>5</v>
      </c>
      <c r="G103" s="831">
        <v>0</v>
      </c>
      <c r="H103" s="808">
        <v>0</v>
      </c>
      <c r="I103" s="831">
        <v>0</v>
      </c>
      <c r="J103" s="842">
        <v>0</v>
      </c>
      <c r="K103" s="23">
        <v>0</v>
      </c>
      <c r="L103" s="808">
        <v>0</v>
      </c>
      <c r="M103" s="831">
        <v>0</v>
      </c>
      <c r="N103" s="808">
        <v>0</v>
      </c>
      <c r="O103" s="807">
        <v>0</v>
      </c>
      <c r="P103" s="808">
        <v>0</v>
      </c>
      <c r="Q103" s="807">
        <v>0</v>
      </c>
      <c r="R103" s="808">
        <v>0</v>
      </c>
      <c r="S103" s="807">
        <v>0</v>
      </c>
      <c r="T103" s="808">
        <v>0</v>
      </c>
      <c r="U103" s="807">
        <v>0</v>
      </c>
      <c r="V103" s="808">
        <v>0</v>
      </c>
      <c r="W103" s="807">
        <v>3</v>
      </c>
      <c r="X103" s="808">
        <v>3</v>
      </c>
      <c r="Y103" s="807">
        <v>0</v>
      </c>
      <c r="Z103" s="808">
        <v>1</v>
      </c>
      <c r="AA103" s="807">
        <v>0</v>
      </c>
      <c r="AB103" s="808">
        <v>1</v>
      </c>
      <c r="AC103" s="807">
        <v>0</v>
      </c>
      <c r="AD103" s="808">
        <v>0</v>
      </c>
      <c r="AE103" s="807">
        <v>0</v>
      </c>
      <c r="AF103" s="808">
        <v>0</v>
      </c>
      <c r="AG103" s="807">
        <v>0</v>
      </c>
      <c r="AH103" s="808">
        <v>0</v>
      </c>
      <c r="AI103" s="807">
        <v>0</v>
      </c>
      <c r="AJ103" s="808">
        <v>0</v>
      </c>
      <c r="AK103" s="807">
        <v>0</v>
      </c>
      <c r="AL103" s="808">
        <v>0</v>
      </c>
      <c r="AM103" s="807">
        <v>0</v>
      </c>
      <c r="AN103" s="809">
        <v>0</v>
      </c>
      <c r="AO103" s="832">
        <v>0</v>
      </c>
      <c r="AP103" s="832">
        <v>0</v>
      </c>
      <c r="AQ103" s="811">
        <v>8</v>
      </c>
      <c r="AR103" s="28">
        <v>0</v>
      </c>
      <c r="AS103" s="811"/>
      <c r="AT103" s="832">
        <v>0</v>
      </c>
      <c r="AU103" s="832">
        <v>0</v>
      </c>
      <c r="AV103" s="832">
        <v>0</v>
      </c>
      <c r="AW103" s="671" t="str">
        <f t="shared" si="73"/>
        <v/>
      </c>
      <c r="BU103" s="3"/>
      <c r="BV103" s="3"/>
      <c r="BW103" s="4"/>
      <c r="CA103" s="31" t="str">
        <f t="shared" si="77"/>
        <v/>
      </c>
      <c r="CB103" s="31" t="str">
        <f t="shared" si="78"/>
        <v/>
      </c>
      <c r="CC103" s="31" t="str">
        <f t="shared" si="79"/>
        <v/>
      </c>
      <c r="CD103" s="31" t="str">
        <f t="shared" si="80"/>
        <v/>
      </c>
      <c r="CE103" s="31" t="str">
        <f t="shared" si="81"/>
        <v/>
      </c>
      <c r="CF103" s="31" t="str">
        <f t="shared" si="82"/>
        <v/>
      </c>
      <c r="CG103" s="31" t="str">
        <f t="shared" si="83"/>
        <v/>
      </c>
      <c r="CH103" s="32">
        <f t="shared" si="84"/>
        <v>0</v>
      </c>
      <c r="CI103" s="32">
        <f t="shared" si="85"/>
        <v>0</v>
      </c>
      <c r="CJ103" s="32">
        <f t="shared" si="86"/>
        <v>0</v>
      </c>
      <c r="CK103" s="32">
        <f t="shared" si="87"/>
        <v>0</v>
      </c>
      <c r="CL103" s="32">
        <f t="shared" si="88"/>
        <v>0</v>
      </c>
      <c r="CM103" s="32">
        <f t="shared" si="89"/>
        <v>0</v>
      </c>
      <c r="CN103" s="32">
        <f t="shared" si="90"/>
        <v>0</v>
      </c>
    </row>
    <row r="104" spans="1:92" ht="16.350000000000001" customHeight="1" x14ac:dyDescent="0.2">
      <c r="A104" s="3293" t="s">
        <v>137</v>
      </c>
      <c r="B104" s="3084"/>
      <c r="C104" s="3294"/>
      <c r="D104" s="910">
        <f t="shared" si="74"/>
        <v>6</v>
      </c>
      <c r="E104" s="828">
        <f t="shared" si="75"/>
        <v>1</v>
      </c>
      <c r="F104" s="830">
        <f t="shared" si="76"/>
        <v>5</v>
      </c>
      <c r="G104" s="831">
        <v>0</v>
      </c>
      <c r="H104" s="808">
        <v>0</v>
      </c>
      <c r="I104" s="831">
        <v>0</v>
      </c>
      <c r="J104" s="842">
        <v>0</v>
      </c>
      <c r="K104" s="23">
        <v>0</v>
      </c>
      <c r="L104" s="808">
        <v>0</v>
      </c>
      <c r="M104" s="831">
        <v>0</v>
      </c>
      <c r="N104" s="808">
        <v>0</v>
      </c>
      <c r="O104" s="807">
        <v>0</v>
      </c>
      <c r="P104" s="808">
        <v>0</v>
      </c>
      <c r="Q104" s="807">
        <v>0</v>
      </c>
      <c r="R104" s="808">
        <v>0</v>
      </c>
      <c r="S104" s="807">
        <v>0</v>
      </c>
      <c r="T104" s="808">
        <v>0</v>
      </c>
      <c r="U104" s="807">
        <v>0</v>
      </c>
      <c r="V104" s="808">
        <v>0</v>
      </c>
      <c r="W104" s="807">
        <v>0</v>
      </c>
      <c r="X104" s="808">
        <v>0</v>
      </c>
      <c r="Y104" s="807">
        <v>1</v>
      </c>
      <c r="Z104" s="808">
        <v>1</v>
      </c>
      <c r="AA104" s="807">
        <v>0</v>
      </c>
      <c r="AB104" s="808">
        <v>1</v>
      </c>
      <c r="AC104" s="807">
        <v>0</v>
      </c>
      <c r="AD104" s="808">
        <v>1</v>
      </c>
      <c r="AE104" s="807">
        <v>0</v>
      </c>
      <c r="AF104" s="808">
        <v>0</v>
      </c>
      <c r="AG104" s="807">
        <v>0</v>
      </c>
      <c r="AH104" s="808">
        <v>1</v>
      </c>
      <c r="AI104" s="807">
        <v>0</v>
      </c>
      <c r="AJ104" s="808">
        <v>1</v>
      </c>
      <c r="AK104" s="807">
        <v>0</v>
      </c>
      <c r="AL104" s="808">
        <v>0</v>
      </c>
      <c r="AM104" s="807">
        <v>0</v>
      </c>
      <c r="AN104" s="809">
        <v>0</v>
      </c>
      <c r="AO104" s="832">
        <v>0</v>
      </c>
      <c r="AP104" s="832">
        <v>0</v>
      </c>
      <c r="AQ104" s="811">
        <v>6</v>
      </c>
      <c r="AR104" s="28">
        <v>0</v>
      </c>
      <c r="AS104" s="811">
        <v>0</v>
      </c>
      <c r="AT104" s="832">
        <v>0</v>
      </c>
      <c r="AU104" s="832">
        <v>0</v>
      </c>
      <c r="AV104" s="832">
        <v>0</v>
      </c>
      <c r="AW104" s="671" t="str">
        <f t="shared" si="73"/>
        <v/>
      </c>
      <c r="BU104" s="3"/>
      <c r="BV104" s="3"/>
      <c r="BW104" s="4"/>
      <c r="CA104" s="31" t="str">
        <f t="shared" si="77"/>
        <v/>
      </c>
      <c r="CB104" s="31" t="str">
        <f t="shared" si="78"/>
        <v/>
      </c>
      <c r="CC104" s="31" t="str">
        <f t="shared" si="79"/>
        <v/>
      </c>
      <c r="CD104" s="31" t="str">
        <f t="shared" si="80"/>
        <v/>
      </c>
      <c r="CE104" s="31" t="str">
        <f t="shared" si="81"/>
        <v/>
      </c>
      <c r="CF104" s="31" t="str">
        <f t="shared" si="82"/>
        <v/>
      </c>
      <c r="CG104" s="31" t="str">
        <f t="shared" si="83"/>
        <v/>
      </c>
      <c r="CH104" s="32">
        <f t="shared" si="84"/>
        <v>0</v>
      </c>
      <c r="CI104" s="32">
        <f t="shared" si="85"/>
        <v>0</v>
      </c>
      <c r="CJ104" s="32">
        <f t="shared" si="86"/>
        <v>0</v>
      </c>
      <c r="CK104" s="32">
        <f t="shared" si="87"/>
        <v>0</v>
      </c>
      <c r="CL104" s="32">
        <f t="shared" si="88"/>
        <v>0</v>
      </c>
      <c r="CM104" s="32">
        <f t="shared" si="89"/>
        <v>0</v>
      </c>
      <c r="CN104" s="32">
        <f t="shared" si="90"/>
        <v>0</v>
      </c>
    </row>
    <row r="105" spans="1:92" ht="16.350000000000001" customHeight="1" x14ac:dyDescent="0.2">
      <c r="A105" s="3292" t="s">
        <v>138</v>
      </c>
      <c r="B105" s="3292"/>
      <c r="C105" s="3292"/>
      <c r="D105" s="910">
        <f t="shared" si="74"/>
        <v>0</v>
      </c>
      <c r="E105" s="828">
        <f t="shared" si="75"/>
        <v>0</v>
      </c>
      <c r="F105" s="830">
        <f t="shared" si="76"/>
        <v>0</v>
      </c>
      <c r="G105" s="831"/>
      <c r="H105" s="808"/>
      <c r="I105" s="831"/>
      <c r="J105" s="842"/>
      <c r="K105" s="831"/>
      <c r="L105" s="808"/>
      <c r="M105" s="831"/>
      <c r="N105" s="808"/>
      <c r="O105" s="807"/>
      <c r="P105" s="808"/>
      <c r="Q105" s="807"/>
      <c r="R105" s="808"/>
      <c r="S105" s="807"/>
      <c r="T105" s="808"/>
      <c r="U105" s="807"/>
      <c r="V105" s="808"/>
      <c r="W105" s="807"/>
      <c r="X105" s="808"/>
      <c r="Y105" s="807"/>
      <c r="Z105" s="808"/>
      <c r="AA105" s="807"/>
      <c r="AB105" s="808"/>
      <c r="AC105" s="807"/>
      <c r="AD105" s="808"/>
      <c r="AE105" s="807"/>
      <c r="AF105" s="808"/>
      <c r="AG105" s="807"/>
      <c r="AH105" s="808"/>
      <c r="AI105" s="807"/>
      <c r="AJ105" s="808"/>
      <c r="AK105" s="807"/>
      <c r="AL105" s="808"/>
      <c r="AM105" s="807"/>
      <c r="AN105" s="809"/>
      <c r="AO105" s="832"/>
      <c r="AP105" s="832"/>
      <c r="AQ105" s="811">
        <v>0</v>
      </c>
      <c r="AR105" s="28"/>
      <c r="AS105" s="811"/>
      <c r="AT105" s="832"/>
      <c r="AU105" s="832"/>
      <c r="AV105" s="832"/>
      <c r="AW105" s="671" t="str">
        <f t="shared" si="73"/>
        <v/>
      </c>
      <c r="BU105" s="3"/>
      <c r="BV105" s="3"/>
      <c r="BW105" s="4"/>
      <c r="CA105" s="31" t="str">
        <f t="shared" si="77"/>
        <v/>
      </c>
      <c r="CB105" s="31" t="str">
        <f t="shared" si="78"/>
        <v/>
      </c>
      <c r="CC105" s="31" t="str">
        <f t="shared" si="79"/>
        <v/>
      </c>
      <c r="CD105" s="31" t="str">
        <f t="shared" si="80"/>
        <v/>
      </c>
      <c r="CE105" s="31" t="str">
        <f t="shared" si="81"/>
        <v/>
      </c>
      <c r="CF105" s="31" t="str">
        <f t="shared" si="82"/>
        <v/>
      </c>
      <c r="CG105" s="31" t="str">
        <f t="shared" si="83"/>
        <v/>
      </c>
      <c r="CH105" s="32">
        <f t="shared" si="84"/>
        <v>0</v>
      </c>
      <c r="CI105" s="32">
        <f t="shared" si="85"/>
        <v>0</v>
      </c>
      <c r="CJ105" s="32">
        <f t="shared" si="86"/>
        <v>0</v>
      </c>
      <c r="CK105" s="32">
        <f t="shared" si="87"/>
        <v>0</v>
      </c>
      <c r="CL105" s="32">
        <f t="shared" si="88"/>
        <v>0</v>
      </c>
      <c r="CM105" s="32">
        <f t="shared" si="89"/>
        <v>0</v>
      </c>
      <c r="CN105" s="32">
        <f t="shared" si="90"/>
        <v>0</v>
      </c>
    </row>
    <row r="106" spans="1:92" ht="16.350000000000001" customHeight="1" x14ac:dyDescent="0.2">
      <c r="A106" s="3292" t="s">
        <v>139</v>
      </c>
      <c r="B106" s="3292"/>
      <c r="C106" s="3292"/>
      <c r="D106" s="910">
        <f t="shared" si="74"/>
        <v>0</v>
      </c>
      <c r="E106" s="828">
        <f t="shared" si="75"/>
        <v>0</v>
      </c>
      <c r="F106" s="830">
        <f t="shared" si="76"/>
        <v>0</v>
      </c>
      <c r="G106" s="831"/>
      <c r="H106" s="808"/>
      <c r="I106" s="831"/>
      <c r="J106" s="842"/>
      <c r="K106" s="831"/>
      <c r="L106" s="808"/>
      <c r="M106" s="831"/>
      <c r="N106" s="808"/>
      <c r="O106" s="807"/>
      <c r="P106" s="808"/>
      <c r="Q106" s="807"/>
      <c r="R106" s="808"/>
      <c r="S106" s="807"/>
      <c r="T106" s="808"/>
      <c r="U106" s="807"/>
      <c r="V106" s="808"/>
      <c r="W106" s="807"/>
      <c r="X106" s="808"/>
      <c r="Y106" s="807"/>
      <c r="Z106" s="808"/>
      <c r="AA106" s="807"/>
      <c r="AB106" s="808"/>
      <c r="AC106" s="807"/>
      <c r="AD106" s="808"/>
      <c r="AE106" s="807"/>
      <c r="AF106" s="808"/>
      <c r="AG106" s="807"/>
      <c r="AH106" s="808"/>
      <c r="AI106" s="807"/>
      <c r="AJ106" s="808"/>
      <c r="AK106" s="807"/>
      <c r="AL106" s="808"/>
      <c r="AM106" s="807"/>
      <c r="AN106" s="809"/>
      <c r="AO106" s="832"/>
      <c r="AP106" s="832"/>
      <c r="AQ106" s="811">
        <v>0</v>
      </c>
      <c r="AR106" s="28"/>
      <c r="AS106" s="811"/>
      <c r="AT106" s="832"/>
      <c r="AU106" s="832"/>
      <c r="AV106" s="832"/>
      <c r="AW106" s="671" t="str">
        <f t="shared" si="73"/>
        <v/>
      </c>
      <c r="BU106" s="3"/>
      <c r="BV106" s="3"/>
      <c r="BW106" s="4"/>
      <c r="CA106" s="31" t="str">
        <f t="shared" si="77"/>
        <v/>
      </c>
      <c r="CB106" s="31" t="str">
        <f t="shared" si="78"/>
        <v/>
      </c>
      <c r="CC106" s="31" t="str">
        <f t="shared" si="79"/>
        <v/>
      </c>
      <c r="CD106" s="31" t="str">
        <f t="shared" si="80"/>
        <v/>
      </c>
      <c r="CE106" s="31" t="str">
        <f t="shared" si="81"/>
        <v/>
      </c>
      <c r="CF106" s="31" t="str">
        <f t="shared" si="82"/>
        <v/>
      </c>
      <c r="CG106" s="31" t="str">
        <f t="shared" si="83"/>
        <v/>
      </c>
      <c r="CH106" s="32">
        <f t="shared" si="84"/>
        <v>0</v>
      </c>
      <c r="CI106" s="32">
        <f t="shared" si="85"/>
        <v>0</v>
      </c>
      <c r="CJ106" s="32">
        <f t="shared" si="86"/>
        <v>0</v>
      </c>
      <c r="CK106" s="32">
        <f t="shared" si="87"/>
        <v>0</v>
      </c>
      <c r="CL106" s="32">
        <f t="shared" si="88"/>
        <v>0</v>
      </c>
      <c r="CM106" s="32">
        <f t="shared" si="89"/>
        <v>0</v>
      </c>
      <c r="CN106" s="32">
        <f t="shared" si="90"/>
        <v>0</v>
      </c>
    </row>
    <row r="107" spans="1:92" ht="16.350000000000001" customHeight="1" x14ac:dyDescent="0.2">
      <c r="A107" s="3292" t="s">
        <v>140</v>
      </c>
      <c r="B107" s="3292"/>
      <c r="C107" s="3292"/>
      <c r="D107" s="910">
        <f t="shared" si="74"/>
        <v>0</v>
      </c>
      <c r="E107" s="828">
        <f>SUM(G107+I107+K107+M107+O107+Q107+S107+U107+W107)</f>
        <v>0</v>
      </c>
      <c r="F107" s="830">
        <f>SUM(H107+J107+L107+N107+P107+R107+T107+V107+X107)</f>
        <v>0</v>
      </c>
      <c r="G107" s="918"/>
      <c r="H107" s="808"/>
      <c r="I107" s="918"/>
      <c r="J107" s="842"/>
      <c r="K107" s="831"/>
      <c r="L107" s="808"/>
      <c r="M107" s="831"/>
      <c r="N107" s="808"/>
      <c r="O107" s="807"/>
      <c r="P107" s="808"/>
      <c r="Q107" s="807"/>
      <c r="R107" s="808"/>
      <c r="S107" s="807"/>
      <c r="T107" s="808"/>
      <c r="U107" s="807"/>
      <c r="V107" s="808"/>
      <c r="W107" s="807"/>
      <c r="X107" s="808"/>
      <c r="Y107" s="914"/>
      <c r="Z107" s="912"/>
      <c r="AA107" s="914"/>
      <c r="AB107" s="912"/>
      <c r="AC107" s="914"/>
      <c r="AD107" s="912"/>
      <c r="AE107" s="914"/>
      <c r="AF107" s="912"/>
      <c r="AG107" s="914"/>
      <c r="AH107" s="912"/>
      <c r="AI107" s="914"/>
      <c r="AJ107" s="912"/>
      <c r="AK107" s="914"/>
      <c r="AL107" s="912"/>
      <c r="AM107" s="914"/>
      <c r="AN107" s="916"/>
      <c r="AO107" s="832"/>
      <c r="AP107" s="832"/>
      <c r="AQ107" s="811">
        <v>0</v>
      </c>
      <c r="AR107" s="917"/>
      <c r="AS107" s="811"/>
      <c r="AT107" s="832"/>
      <c r="AU107" s="832"/>
      <c r="AV107" s="832"/>
      <c r="AW107" s="671" t="str">
        <f t="shared" si="73"/>
        <v/>
      </c>
      <c r="BU107" s="3"/>
      <c r="BV107" s="3"/>
      <c r="BW107" s="4"/>
      <c r="CA107" s="31" t="str">
        <f t="shared" si="77"/>
        <v/>
      </c>
      <c r="CB107" s="31"/>
      <c r="CC107" s="31" t="str">
        <f t="shared" si="79"/>
        <v/>
      </c>
      <c r="CD107" s="31" t="str">
        <f t="shared" si="80"/>
        <v/>
      </c>
      <c r="CE107" s="31" t="str">
        <f t="shared" si="81"/>
        <v/>
      </c>
      <c r="CF107" s="31" t="str">
        <f t="shared" si="82"/>
        <v/>
      </c>
      <c r="CG107" s="31" t="str">
        <f t="shared" si="83"/>
        <v/>
      </c>
      <c r="CH107" s="32">
        <f t="shared" si="84"/>
        <v>0</v>
      </c>
      <c r="CI107" s="32"/>
      <c r="CJ107" s="32">
        <f t="shared" si="86"/>
        <v>0</v>
      </c>
      <c r="CK107" s="32">
        <f t="shared" si="87"/>
        <v>0</v>
      </c>
      <c r="CL107" s="32">
        <f t="shared" si="88"/>
        <v>0</v>
      </c>
      <c r="CM107" s="32">
        <f t="shared" si="89"/>
        <v>0</v>
      </c>
      <c r="CN107" s="32">
        <f t="shared" si="90"/>
        <v>0</v>
      </c>
    </row>
    <row r="108" spans="1:92" ht="16.350000000000001" customHeight="1" x14ac:dyDescent="0.2">
      <c r="A108" s="3292" t="s">
        <v>141</v>
      </c>
      <c r="B108" s="3292"/>
      <c r="C108" s="3292"/>
      <c r="D108" s="910">
        <f t="shared" si="74"/>
        <v>15</v>
      </c>
      <c r="E108" s="828">
        <f>SUM(Q108+S108+U108+W108+Y108+AA108+AC108+AE108+AG108+AI108+AK108+AM108)</f>
        <v>3</v>
      </c>
      <c r="F108" s="830">
        <f>SUM(R108+T108+V108+X108+Z108+AB108+AD108+AF108+AH108+AJ108+AL108+AN108)</f>
        <v>12</v>
      </c>
      <c r="G108" s="839"/>
      <c r="H108" s="840"/>
      <c r="I108" s="839"/>
      <c r="J108" s="919"/>
      <c r="K108" s="839"/>
      <c r="L108" s="840"/>
      <c r="M108" s="839"/>
      <c r="N108" s="840"/>
      <c r="O108" s="849"/>
      <c r="P108" s="840"/>
      <c r="Q108" s="807">
        <v>0</v>
      </c>
      <c r="R108" s="808">
        <v>1</v>
      </c>
      <c r="S108" s="807">
        <v>1</v>
      </c>
      <c r="T108" s="808">
        <v>0</v>
      </c>
      <c r="U108" s="807">
        <v>0</v>
      </c>
      <c r="V108" s="808">
        <v>0</v>
      </c>
      <c r="W108" s="807">
        <v>0</v>
      </c>
      <c r="X108" s="808">
        <v>0</v>
      </c>
      <c r="Y108" s="807">
        <v>1</v>
      </c>
      <c r="Z108" s="808">
        <v>4</v>
      </c>
      <c r="AA108" s="807">
        <v>0</v>
      </c>
      <c r="AB108" s="808">
        <v>1</v>
      </c>
      <c r="AC108" s="807">
        <v>0</v>
      </c>
      <c r="AD108" s="808">
        <v>3</v>
      </c>
      <c r="AE108" s="807">
        <v>0</v>
      </c>
      <c r="AF108" s="808">
        <v>1</v>
      </c>
      <c r="AG108" s="807">
        <v>0</v>
      </c>
      <c r="AH108" s="808">
        <v>1</v>
      </c>
      <c r="AI108" s="807">
        <v>0</v>
      </c>
      <c r="AJ108" s="808">
        <v>1</v>
      </c>
      <c r="AK108" s="807">
        <v>1</v>
      </c>
      <c r="AL108" s="808">
        <v>0</v>
      </c>
      <c r="AM108" s="807">
        <v>0</v>
      </c>
      <c r="AN108" s="809">
        <v>0</v>
      </c>
      <c r="AO108" s="832">
        <v>0</v>
      </c>
      <c r="AP108" s="832">
        <v>0</v>
      </c>
      <c r="AQ108" s="811">
        <v>15</v>
      </c>
      <c r="AR108" s="811">
        <v>0</v>
      </c>
      <c r="AS108" s="811"/>
      <c r="AT108" s="832">
        <v>0</v>
      </c>
      <c r="AU108" s="832">
        <v>0</v>
      </c>
      <c r="AV108" s="832">
        <v>0</v>
      </c>
      <c r="AW108" s="671" t="str">
        <f t="shared" si="73"/>
        <v/>
      </c>
      <c r="BU108" s="3"/>
      <c r="BV108" s="3"/>
      <c r="BW108" s="4"/>
      <c r="CA108" s="31" t="str">
        <f t="shared" si="77"/>
        <v/>
      </c>
      <c r="CB108" s="31" t="str">
        <f t="shared" si="78"/>
        <v/>
      </c>
      <c r="CC108" s="31" t="str">
        <f t="shared" si="79"/>
        <v/>
      </c>
      <c r="CD108" s="31" t="str">
        <f t="shared" si="80"/>
        <v/>
      </c>
      <c r="CE108" s="31" t="str">
        <f t="shared" si="81"/>
        <v/>
      </c>
      <c r="CF108" s="31" t="str">
        <f t="shared" si="82"/>
        <v/>
      </c>
      <c r="CG108" s="31" t="str">
        <f t="shared" si="83"/>
        <v/>
      </c>
      <c r="CH108" s="32">
        <f t="shared" si="84"/>
        <v>0</v>
      </c>
      <c r="CI108" s="32">
        <f t="shared" si="85"/>
        <v>0</v>
      </c>
      <c r="CJ108" s="32">
        <f t="shared" si="86"/>
        <v>0</v>
      </c>
      <c r="CK108" s="32">
        <f t="shared" si="87"/>
        <v>0</v>
      </c>
      <c r="CL108" s="32">
        <f t="shared" si="88"/>
        <v>0</v>
      </c>
      <c r="CM108" s="32">
        <f t="shared" si="89"/>
        <v>0</v>
      </c>
      <c r="CN108" s="32">
        <f t="shared" si="90"/>
        <v>0</v>
      </c>
    </row>
    <row r="109" spans="1:92" ht="16.350000000000001" customHeight="1" x14ac:dyDescent="0.2">
      <c r="A109" s="3292" t="s">
        <v>142</v>
      </c>
      <c r="B109" s="3292"/>
      <c r="C109" s="3292"/>
      <c r="D109" s="910">
        <f t="shared" si="74"/>
        <v>5</v>
      </c>
      <c r="E109" s="828">
        <f t="shared" ref="E109:F110" si="91">SUM(Q109+S109+U109+W109+Y109+AA109+AC109+AE109+AG109+AI109+AK109+AM109)</f>
        <v>1</v>
      </c>
      <c r="F109" s="830">
        <f t="shared" si="91"/>
        <v>4</v>
      </c>
      <c r="G109" s="839"/>
      <c r="H109" s="840"/>
      <c r="I109" s="839"/>
      <c r="J109" s="919"/>
      <c r="K109" s="839"/>
      <c r="L109" s="840"/>
      <c r="M109" s="839"/>
      <c r="N109" s="840"/>
      <c r="O109" s="849"/>
      <c r="P109" s="840"/>
      <c r="Q109" s="807">
        <v>0</v>
      </c>
      <c r="R109" s="808">
        <v>0</v>
      </c>
      <c r="S109" s="807">
        <v>0</v>
      </c>
      <c r="T109" s="808">
        <v>0</v>
      </c>
      <c r="U109" s="807">
        <v>0</v>
      </c>
      <c r="V109" s="808">
        <v>0</v>
      </c>
      <c r="W109" s="807">
        <v>0</v>
      </c>
      <c r="X109" s="808">
        <v>0</v>
      </c>
      <c r="Y109" s="807">
        <v>0</v>
      </c>
      <c r="Z109" s="808">
        <v>0</v>
      </c>
      <c r="AA109" s="807">
        <v>0</v>
      </c>
      <c r="AB109" s="808">
        <v>0</v>
      </c>
      <c r="AC109" s="807">
        <v>0</v>
      </c>
      <c r="AD109" s="808">
        <v>3</v>
      </c>
      <c r="AE109" s="807">
        <v>0</v>
      </c>
      <c r="AF109" s="808">
        <v>1</v>
      </c>
      <c r="AG109" s="807">
        <v>0</v>
      </c>
      <c r="AH109" s="808">
        <v>0</v>
      </c>
      <c r="AI109" s="807">
        <v>0</v>
      </c>
      <c r="AJ109" s="808">
        <v>0</v>
      </c>
      <c r="AK109" s="807">
        <v>1</v>
      </c>
      <c r="AL109" s="808">
        <v>0</v>
      </c>
      <c r="AM109" s="807">
        <v>0</v>
      </c>
      <c r="AN109" s="809">
        <v>0</v>
      </c>
      <c r="AO109" s="832">
        <v>0</v>
      </c>
      <c r="AP109" s="832">
        <v>0</v>
      </c>
      <c r="AQ109" s="811">
        <v>5</v>
      </c>
      <c r="AR109" s="811">
        <v>0</v>
      </c>
      <c r="AS109" s="811"/>
      <c r="AT109" s="832">
        <v>0</v>
      </c>
      <c r="AU109" s="832">
        <v>0</v>
      </c>
      <c r="AV109" s="832">
        <v>0</v>
      </c>
      <c r="AW109" s="671" t="str">
        <f t="shared" si="73"/>
        <v/>
      </c>
      <c r="BU109" s="3"/>
      <c r="BV109" s="3"/>
      <c r="BW109" s="4"/>
      <c r="CA109" s="31" t="str">
        <f t="shared" si="77"/>
        <v/>
      </c>
      <c r="CB109" s="31" t="str">
        <f t="shared" si="78"/>
        <v/>
      </c>
      <c r="CC109" s="31" t="str">
        <f t="shared" si="79"/>
        <v/>
      </c>
      <c r="CD109" s="31" t="str">
        <f t="shared" si="80"/>
        <v/>
      </c>
      <c r="CE109" s="31" t="str">
        <f t="shared" si="81"/>
        <v/>
      </c>
      <c r="CF109" s="31" t="str">
        <f t="shared" si="82"/>
        <v/>
      </c>
      <c r="CG109" s="31" t="str">
        <f t="shared" si="83"/>
        <v/>
      </c>
      <c r="CH109" s="32">
        <f t="shared" si="84"/>
        <v>0</v>
      </c>
      <c r="CI109" s="32">
        <f t="shared" si="85"/>
        <v>0</v>
      </c>
      <c r="CJ109" s="32">
        <f t="shared" si="86"/>
        <v>0</v>
      </c>
      <c r="CK109" s="32">
        <f t="shared" si="87"/>
        <v>0</v>
      </c>
      <c r="CL109" s="32">
        <f t="shared" si="88"/>
        <v>0</v>
      </c>
      <c r="CM109" s="32">
        <f t="shared" si="89"/>
        <v>0</v>
      </c>
      <c r="CN109" s="32">
        <f t="shared" si="90"/>
        <v>0</v>
      </c>
    </row>
    <row r="110" spans="1:92" ht="16.350000000000001" customHeight="1" x14ac:dyDescent="0.2">
      <c r="A110" s="3292" t="s">
        <v>143</v>
      </c>
      <c r="B110" s="3292"/>
      <c r="C110" s="3292"/>
      <c r="D110" s="910">
        <f t="shared" si="74"/>
        <v>14</v>
      </c>
      <c r="E110" s="828">
        <f t="shared" si="91"/>
        <v>3</v>
      </c>
      <c r="F110" s="830">
        <f t="shared" si="91"/>
        <v>11</v>
      </c>
      <c r="G110" s="839"/>
      <c r="H110" s="840"/>
      <c r="I110" s="839"/>
      <c r="J110" s="919"/>
      <c r="K110" s="839"/>
      <c r="L110" s="840"/>
      <c r="M110" s="839"/>
      <c r="N110" s="840"/>
      <c r="O110" s="849"/>
      <c r="P110" s="840"/>
      <c r="Q110" s="807">
        <v>0</v>
      </c>
      <c r="R110" s="808">
        <v>0</v>
      </c>
      <c r="S110" s="807">
        <v>0</v>
      </c>
      <c r="T110" s="808">
        <v>0</v>
      </c>
      <c r="U110" s="807">
        <v>0</v>
      </c>
      <c r="V110" s="808">
        <v>0</v>
      </c>
      <c r="W110" s="807">
        <v>1</v>
      </c>
      <c r="X110" s="808">
        <v>1</v>
      </c>
      <c r="Y110" s="807">
        <v>0</v>
      </c>
      <c r="Z110" s="808">
        <v>1</v>
      </c>
      <c r="AA110" s="807">
        <v>0</v>
      </c>
      <c r="AB110" s="808">
        <v>1</v>
      </c>
      <c r="AC110" s="807">
        <v>0</v>
      </c>
      <c r="AD110" s="808">
        <v>5</v>
      </c>
      <c r="AE110" s="807">
        <v>0</v>
      </c>
      <c r="AF110" s="808">
        <v>3</v>
      </c>
      <c r="AG110" s="807">
        <v>2</v>
      </c>
      <c r="AH110" s="808">
        <v>0</v>
      </c>
      <c r="AI110" s="807">
        <v>0</v>
      </c>
      <c r="AJ110" s="808">
        <v>0</v>
      </c>
      <c r="AK110" s="807">
        <v>0</v>
      </c>
      <c r="AL110" s="808">
        <v>0</v>
      </c>
      <c r="AM110" s="807">
        <v>0</v>
      </c>
      <c r="AN110" s="809">
        <v>0</v>
      </c>
      <c r="AO110" s="832">
        <v>0</v>
      </c>
      <c r="AP110" s="832">
        <v>0</v>
      </c>
      <c r="AQ110" s="811">
        <v>14</v>
      </c>
      <c r="AR110" s="811">
        <v>0</v>
      </c>
      <c r="AS110" s="811"/>
      <c r="AT110" s="832">
        <v>0</v>
      </c>
      <c r="AU110" s="832">
        <v>0</v>
      </c>
      <c r="AV110" s="832">
        <v>0</v>
      </c>
      <c r="AW110" s="671" t="str">
        <f t="shared" si="73"/>
        <v/>
      </c>
      <c r="BU110" s="3"/>
      <c r="BV110" s="3"/>
      <c r="BW110" s="4"/>
      <c r="CA110" s="31" t="str">
        <f t="shared" si="77"/>
        <v/>
      </c>
      <c r="CB110" s="31" t="str">
        <f t="shared" si="78"/>
        <v/>
      </c>
      <c r="CC110" s="31" t="str">
        <f t="shared" si="79"/>
        <v/>
      </c>
      <c r="CD110" s="31" t="str">
        <f t="shared" si="80"/>
        <v/>
      </c>
      <c r="CE110" s="31" t="str">
        <f t="shared" si="81"/>
        <v/>
      </c>
      <c r="CF110" s="31" t="str">
        <f t="shared" si="82"/>
        <v/>
      </c>
      <c r="CG110" s="31" t="str">
        <f t="shared" si="83"/>
        <v/>
      </c>
      <c r="CH110" s="32">
        <f t="shared" si="84"/>
        <v>0</v>
      </c>
      <c r="CI110" s="32">
        <f t="shared" si="85"/>
        <v>0</v>
      </c>
      <c r="CJ110" s="32">
        <f t="shared" si="86"/>
        <v>0</v>
      </c>
      <c r="CK110" s="32">
        <f t="shared" si="87"/>
        <v>0</v>
      </c>
      <c r="CL110" s="32">
        <f t="shared" si="88"/>
        <v>0</v>
      </c>
      <c r="CM110" s="32">
        <f t="shared" si="89"/>
        <v>0</v>
      </c>
      <c r="CN110" s="32">
        <f t="shared" si="90"/>
        <v>0</v>
      </c>
    </row>
    <row r="111" spans="1:92" ht="16.350000000000001" customHeight="1" x14ac:dyDescent="0.2">
      <c r="A111" s="3284" t="s">
        <v>144</v>
      </c>
      <c r="B111" s="3285"/>
      <c r="C111" s="3286"/>
      <c r="D111" s="910">
        <f t="shared" si="74"/>
        <v>0</v>
      </c>
      <c r="E111" s="828">
        <f>SUM(Q111+S111+U111+W111+Y111)</f>
        <v>0</v>
      </c>
      <c r="F111" s="830">
        <f>SUM(R111+T111+V111+X111+Z111)</f>
        <v>0</v>
      </c>
      <c r="G111" s="911"/>
      <c r="H111" s="912"/>
      <c r="I111" s="911"/>
      <c r="J111" s="913"/>
      <c r="K111" s="911"/>
      <c r="L111" s="912"/>
      <c r="M111" s="911"/>
      <c r="N111" s="912"/>
      <c r="O111" s="914"/>
      <c r="P111" s="912"/>
      <c r="Q111" s="807"/>
      <c r="R111" s="808"/>
      <c r="S111" s="807"/>
      <c r="T111" s="808"/>
      <c r="U111" s="807"/>
      <c r="V111" s="808"/>
      <c r="W111" s="807"/>
      <c r="X111" s="808"/>
      <c r="Y111" s="807"/>
      <c r="Z111" s="808"/>
      <c r="AA111" s="914"/>
      <c r="AB111" s="912"/>
      <c r="AC111" s="914"/>
      <c r="AD111" s="912"/>
      <c r="AE111" s="914"/>
      <c r="AF111" s="912"/>
      <c r="AG111" s="914"/>
      <c r="AH111" s="912"/>
      <c r="AI111" s="914"/>
      <c r="AJ111" s="912"/>
      <c r="AK111" s="914"/>
      <c r="AL111" s="912"/>
      <c r="AM111" s="914"/>
      <c r="AN111" s="916"/>
      <c r="AO111" s="832"/>
      <c r="AP111" s="1252"/>
      <c r="AQ111" s="811">
        <v>0</v>
      </c>
      <c r="AR111" s="917"/>
      <c r="AS111" s="811"/>
      <c r="AT111" s="832"/>
      <c r="AU111" s="832"/>
      <c r="AV111" s="832"/>
      <c r="AW111" s="671" t="str">
        <f t="shared" si="73"/>
        <v/>
      </c>
      <c r="BU111" s="3"/>
      <c r="BV111" s="3"/>
      <c r="BW111" s="4"/>
      <c r="CA111" s="31" t="str">
        <f t="shared" si="77"/>
        <v/>
      </c>
      <c r="CB111" s="31"/>
      <c r="CC111" s="31" t="str">
        <f t="shared" si="79"/>
        <v/>
      </c>
      <c r="CD111" s="31"/>
      <c r="CE111" s="31" t="str">
        <f t="shared" si="81"/>
        <v/>
      </c>
      <c r="CF111" s="31" t="str">
        <f t="shared" si="82"/>
        <v/>
      </c>
      <c r="CG111" s="31" t="str">
        <f t="shared" si="83"/>
        <v/>
      </c>
      <c r="CH111" s="32">
        <f t="shared" si="84"/>
        <v>0</v>
      </c>
      <c r="CI111" s="32"/>
      <c r="CJ111" s="32">
        <f t="shared" si="86"/>
        <v>0</v>
      </c>
      <c r="CK111" s="32"/>
      <c r="CL111" s="32">
        <f t="shared" si="88"/>
        <v>0</v>
      </c>
      <c r="CM111" s="32">
        <f t="shared" si="89"/>
        <v>0</v>
      </c>
      <c r="CN111" s="32">
        <f t="shared" si="90"/>
        <v>0</v>
      </c>
    </row>
    <row r="112" spans="1:92" ht="16.350000000000001" customHeight="1" x14ac:dyDescent="0.2">
      <c r="A112" s="3284" t="s">
        <v>145</v>
      </c>
      <c r="B112" s="3285"/>
      <c r="C112" s="3286"/>
      <c r="D112" s="910">
        <f t="shared" si="74"/>
        <v>0</v>
      </c>
      <c r="E112" s="828">
        <f>SUM(Q112+S112+U112+W112+Y112+AA112+AC112+AE112+AG112+AI112+AK112+AM112)</f>
        <v>0</v>
      </c>
      <c r="F112" s="830">
        <f>SUM(R112+T112+V112+X112+Z112+AB112+AD112+AF112+AH112+AJ112+AL112+AN112)</f>
        <v>0</v>
      </c>
      <c r="G112" s="911"/>
      <c r="H112" s="912"/>
      <c r="I112" s="911"/>
      <c r="J112" s="913"/>
      <c r="K112" s="911"/>
      <c r="L112" s="912"/>
      <c r="M112" s="911"/>
      <c r="N112" s="912"/>
      <c r="O112" s="914"/>
      <c r="P112" s="912"/>
      <c r="Q112" s="807"/>
      <c r="R112" s="808"/>
      <c r="S112" s="807"/>
      <c r="T112" s="808"/>
      <c r="U112" s="807"/>
      <c r="V112" s="808"/>
      <c r="W112" s="807"/>
      <c r="X112" s="808"/>
      <c r="Y112" s="807"/>
      <c r="Z112" s="808"/>
      <c r="AA112" s="807"/>
      <c r="AB112" s="808"/>
      <c r="AC112" s="807"/>
      <c r="AD112" s="808"/>
      <c r="AE112" s="807"/>
      <c r="AF112" s="808"/>
      <c r="AG112" s="807"/>
      <c r="AH112" s="808"/>
      <c r="AI112" s="807"/>
      <c r="AJ112" s="808"/>
      <c r="AK112" s="807"/>
      <c r="AL112" s="808"/>
      <c r="AM112" s="807"/>
      <c r="AN112" s="809"/>
      <c r="AO112" s="832"/>
      <c r="AP112" s="832"/>
      <c r="AQ112" s="811">
        <v>0</v>
      </c>
      <c r="AR112" s="811"/>
      <c r="AS112" s="811"/>
      <c r="AT112" s="832"/>
      <c r="AU112" s="832"/>
      <c r="AV112" s="832"/>
      <c r="AW112" s="671" t="str">
        <f t="shared" si="73"/>
        <v/>
      </c>
      <c r="BU112" s="3"/>
      <c r="BV112" s="3"/>
      <c r="BW112" s="4"/>
      <c r="CA112" s="31" t="str">
        <f t="shared" si="77"/>
        <v/>
      </c>
      <c r="CB112" s="31" t="str">
        <f t="shared" si="78"/>
        <v/>
      </c>
      <c r="CC112" s="31" t="str">
        <f t="shared" si="79"/>
        <v/>
      </c>
      <c r="CD112" s="31" t="str">
        <f t="shared" si="80"/>
        <v/>
      </c>
      <c r="CE112" s="31" t="str">
        <f t="shared" si="81"/>
        <v/>
      </c>
      <c r="CF112" s="31" t="str">
        <f t="shared" si="82"/>
        <v/>
      </c>
      <c r="CG112" s="31" t="str">
        <f t="shared" si="83"/>
        <v/>
      </c>
      <c r="CH112" s="32">
        <f t="shared" si="84"/>
        <v>0</v>
      </c>
      <c r="CI112" s="32">
        <f t="shared" si="85"/>
        <v>0</v>
      </c>
      <c r="CJ112" s="32">
        <f t="shared" si="86"/>
        <v>0</v>
      </c>
      <c r="CK112" s="32">
        <f t="shared" si="87"/>
        <v>0</v>
      </c>
      <c r="CL112" s="32">
        <f t="shared" si="88"/>
        <v>0</v>
      </c>
      <c r="CM112" s="32">
        <f t="shared" si="89"/>
        <v>0</v>
      </c>
      <c r="CN112" s="32">
        <f t="shared" si="90"/>
        <v>0</v>
      </c>
    </row>
    <row r="113" spans="1:92" ht="16.350000000000001" customHeight="1" x14ac:dyDescent="0.2">
      <c r="A113" s="3284" t="s">
        <v>146</v>
      </c>
      <c r="B113" s="3285"/>
      <c r="C113" s="3286"/>
      <c r="D113" s="910">
        <f t="shared" si="74"/>
        <v>0</v>
      </c>
      <c r="E113" s="828">
        <f>SUM(Q113+S113+U113+W113+Y113+AA113+AC113+AE113+AG113+AI113+AK113+AM113)</f>
        <v>0</v>
      </c>
      <c r="F113" s="830">
        <f>SUM(R113+T113+V113+X113+Z113+AB113+AD113+AF113+AH113+AJ113+AL113+AN113)</f>
        <v>0</v>
      </c>
      <c r="G113" s="911"/>
      <c r="H113" s="912"/>
      <c r="I113" s="911"/>
      <c r="J113" s="913"/>
      <c r="K113" s="911"/>
      <c r="L113" s="912"/>
      <c r="M113" s="911"/>
      <c r="N113" s="912"/>
      <c r="O113" s="914"/>
      <c r="P113" s="912"/>
      <c r="Q113" s="807"/>
      <c r="R113" s="808"/>
      <c r="S113" s="807"/>
      <c r="T113" s="808"/>
      <c r="U113" s="807"/>
      <c r="V113" s="808"/>
      <c r="W113" s="807"/>
      <c r="X113" s="808"/>
      <c r="Y113" s="807"/>
      <c r="Z113" s="808"/>
      <c r="AA113" s="807"/>
      <c r="AB113" s="808"/>
      <c r="AC113" s="807"/>
      <c r="AD113" s="808"/>
      <c r="AE113" s="807"/>
      <c r="AF113" s="808"/>
      <c r="AG113" s="807"/>
      <c r="AH113" s="808"/>
      <c r="AI113" s="807"/>
      <c r="AJ113" s="808"/>
      <c r="AK113" s="807"/>
      <c r="AL113" s="808"/>
      <c r="AM113" s="807"/>
      <c r="AN113" s="809"/>
      <c r="AO113" s="832"/>
      <c r="AP113" s="832"/>
      <c r="AQ113" s="811">
        <v>0</v>
      </c>
      <c r="AR113" s="811"/>
      <c r="AS113" s="811"/>
      <c r="AT113" s="832"/>
      <c r="AU113" s="832"/>
      <c r="AV113" s="832"/>
      <c r="AW113" s="671" t="str">
        <f t="shared" si="73"/>
        <v/>
      </c>
      <c r="BU113" s="3"/>
      <c r="BV113" s="3"/>
      <c r="BW113" s="4"/>
      <c r="CA113" s="31" t="str">
        <f t="shared" si="77"/>
        <v/>
      </c>
      <c r="CB113" s="31" t="str">
        <f t="shared" si="78"/>
        <v/>
      </c>
      <c r="CC113" s="31" t="str">
        <f t="shared" si="79"/>
        <v/>
      </c>
      <c r="CD113" s="31" t="str">
        <f t="shared" si="80"/>
        <v/>
      </c>
      <c r="CE113" s="31" t="str">
        <f t="shared" si="81"/>
        <v/>
      </c>
      <c r="CF113" s="31" t="str">
        <f t="shared" si="82"/>
        <v/>
      </c>
      <c r="CG113" s="31" t="str">
        <f t="shared" si="83"/>
        <v/>
      </c>
      <c r="CH113" s="32">
        <f t="shared" si="84"/>
        <v>0</v>
      </c>
      <c r="CI113" s="32">
        <f t="shared" si="85"/>
        <v>0</v>
      </c>
      <c r="CJ113" s="32">
        <f t="shared" si="86"/>
        <v>0</v>
      </c>
      <c r="CK113" s="32">
        <f t="shared" si="87"/>
        <v>0</v>
      </c>
      <c r="CL113" s="32">
        <f t="shared" si="88"/>
        <v>0</v>
      </c>
      <c r="CM113" s="32">
        <f t="shared" si="89"/>
        <v>0</v>
      </c>
      <c r="CN113" s="32">
        <f t="shared" si="90"/>
        <v>0</v>
      </c>
    </row>
    <row r="114" spans="1:92" ht="16.350000000000001" customHeight="1" x14ac:dyDescent="0.2">
      <c r="A114" s="3284" t="s">
        <v>147</v>
      </c>
      <c r="B114" s="3285"/>
      <c r="C114" s="3286"/>
      <c r="D114" s="910">
        <f t="shared" si="74"/>
        <v>0</v>
      </c>
      <c r="E114" s="828">
        <f t="shared" si="75"/>
        <v>0</v>
      </c>
      <c r="F114" s="830">
        <f t="shared" si="76"/>
        <v>0</v>
      </c>
      <c r="G114" s="918"/>
      <c r="H114" s="920"/>
      <c r="I114" s="831"/>
      <c r="J114" s="842"/>
      <c r="K114" s="831"/>
      <c r="L114" s="808"/>
      <c r="M114" s="831"/>
      <c r="N114" s="808"/>
      <c r="O114" s="807"/>
      <c r="P114" s="808"/>
      <c r="Q114" s="807"/>
      <c r="R114" s="808"/>
      <c r="S114" s="807"/>
      <c r="T114" s="808"/>
      <c r="U114" s="807"/>
      <c r="V114" s="808"/>
      <c r="W114" s="807"/>
      <c r="X114" s="808"/>
      <c r="Y114" s="807"/>
      <c r="Z114" s="808"/>
      <c r="AA114" s="807"/>
      <c r="AB114" s="808"/>
      <c r="AC114" s="807"/>
      <c r="AD114" s="808"/>
      <c r="AE114" s="807"/>
      <c r="AF114" s="808"/>
      <c r="AG114" s="807"/>
      <c r="AH114" s="808"/>
      <c r="AI114" s="807"/>
      <c r="AJ114" s="808"/>
      <c r="AK114" s="807"/>
      <c r="AL114" s="808"/>
      <c r="AM114" s="807"/>
      <c r="AN114" s="809"/>
      <c r="AO114" s="832"/>
      <c r="AP114" s="832"/>
      <c r="AQ114" s="811">
        <v>0</v>
      </c>
      <c r="AR114" s="811"/>
      <c r="AS114" s="811"/>
      <c r="AT114" s="832"/>
      <c r="AU114" s="832"/>
      <c r="AV114" s="832"/>
      <c r="AW114" s="671" t="str">
        <f t="shared" si="73"/>
        <v/>
      </c>
      <c r="BU114" s="3"/>
      <c r="BV114" s="3"/>
      <c r="BW114" s="4"/>
      <c r="CA114" s="31" t="str">
        <f t="shared" si="77"/>
        <v/>
      </c>
      <c r="CB114" s="31" t="str">
        <f t="shared" si="78"/>
        <v/>
      </c>
      <c r="CC114" s="31" t="str">
        <f t="shared" si="79"/>
        <v/>
      </c>
      <c r="CD114" s="31" t="str">
        <f t="shared" si="80"/>
        <v/>
      </c>
      <c r="CE114" s="31" t="str">
        <f t="shared" si="81"/>
        <v/>
      </c>
      <c r="CF114" s="31" t="str">
        <f t="shared" si="82"/>
        <v/>
      </c>
      <c r="CG114" s="31" t="str">
        <f t="shared" si="83"/>
        <v/>
      </c>
      <c r="CH114" s="32">
        <f t="shared" si="84"/>
        <v>0</v>
      </c>
      <c r="CI114" s="32">
        <f t="shared" si="85"/>
        <v>0</v>
      </c>
      <c r="CJ114" s="32">
        <f t="shared" si="86"/>
        <v>0</v>
      </c>
      <c r="CK114" s="32">
        <f t="shared" si="87"/>
        <v>0</v>
      </c>
      <c r="CL114" s="32">
        <f t="shared" si="88"/>
        <v>0</v>
      </c>
      <c r="CM114" s="32">
        <f t="shared" si="89"/>
        <v>0</v>
      </c>
      <c r="CN114" s="32">
        <f t="shared" si="90"/>
        <v>0</v>
      </c>
    </row>
    <row r="115" spans="1:92" ht="16.350000000000001" customHeight="1" x14ac:dyDescent="0.2">
      <c r="A115" s="3284" t="s">
        <v>148</v>
      </c>
      <c r="B115" s="3285"/>
      <c r="C115" s="3286"/>
      <c r="D115" s="910">
        <f t="shared" si="74"/>
        <v>0</v>
      </c>
      <c r="E115" s="828">
        <f t="shared" si="75"/>
        <v>0</v>
      </c>
      <c r="F115" s="830">
        <f t="shared" si="76"/>
        <v>0</v>
      </c>
      <c r="G115" s="918"/>
      <c r="H115" s="920"/>
      <c r="I115" s="831"/>
      <c r="J115" s="842"/>
      <c r="K115" s="831"/>
      <c r="L115" s="808"/>
      <c r="M115" s="831"/>
      <c r="N115" s="808"/>
      <c r="O115" s="807"/>
      <c r="P115" s="808"/>
      <c r="Q115" s="807"/>
      <c r="R115" s="808"/>
      <c r="S115" s="807"/>
      <c r="T115" s="808"/>
      <c r="U115" s="807"/>
      <c r="V115" s="808"/>
      <c r="W115" s="807"/>
      <c r="X115" s="808"/>
      <c r="Y115" s="807"/>
      <c r="Z115" s="808"/>
      <c r="AA115" s="807"/>
      <c r="AB115" s="808"/>
      <c r="AC115" s="807"/>
      <c r="AD115" s="808"/>
      <c r="AE115" s="807"/>
      <c r="AF115" s="808"/>
      <c r="AG115" s="807"/>
      <c r="AH115" s="808"/>
      <c r="AI115" s="807"/>
      <c r="AJ115" s="808"/>
      <c r="AK115" s="807"/>
      <c r="AL115" s="808"/>
      <c r="AM115" s="807"/>
      <c r="AN115" s="809"/>
      <c r="AO115" s="832"/>
      <c r="AP115" s="832"/>
      <c r="AQ115" s="811">
        <v>0</v>
      </c>
      <c r="AR115" s="811"/>
      <c r="AS115" s="811"/>
      <c r="AT115" s="832"/>
      <c r="AU115" s="832"/>
      <c r="AV115" s="832"/>
      <c r="AW115" s="671" t="str">
        <f t="shared" si="73"/>
        <v/>
      </c>
      <c r="BU115" s="3"/>
      <c r="BV115" s="3"/>
      <c r="BW115" s="4"/>
      <c r="CA115" s="31" t="str">
        <f t="shared" si="77"/>
        <v/>
      </c>
      <c r="CB115" s="31" t="str">
        <f t="shared" si="78"/>
        <v/>
      </c>
      <c r="CC115" s="31" t="str">
        <f t="shared" si="79"/>
        <v/>
      </c>
      <c r="CD115" s="31" t="str">
        <f t="shared" si="80"/>
        <v/>
      </c>
      <c r="CE115" s="31" t="str">
        <f t="shared" si="81"/>
        <v/>
      </c>
      <c r="CF115" s="31" t="str">
        <f t="shared" si="82"/>
        <v/>
      </c>
      <c r="CG115" s="31" t="str">
        <f t="shared" si="83"/>
        <v/>
      </c>
      <c r="CH115" s="32">
        <f t="shared" si="84"/>
        <v>0</v>
      </c>
      <c r="CI115" s="32">
        <f t="shared" si="85"/>
        <v>0</v>
      </c>
      <c r="CJ115" s="32">
        <f t="shared" si="86"/>
        <v>0</v>
      </c>
      <c r="CK115" s="32">
        <f t="shared" si="87"/>
        <v>0</v>
      </c>
      <c r="CL115" s="32">
        <f t="shared" si="88"/>
        <v>0</v>
      </c>
      <c r="CM115" s="32">
        <f t="shared" si="89"/>
        <v>0</v>
      </c>
      <c r="CN115" s="32">
        <f t="shared" si="90"/>
        <v>0</v>
      </c>
    </row>
    <row r="116" spans="1:92" ht="16.350000000000001" customHeight="1" x14ac:dyDescent="0.2">
      <c r="A116" s="3284" t="s">
        <v>149</v>
      </c>
      <c r="B116" s="3285"/>
      <c r="C116" s="3286"/>
      <c r="D116" s="910">
        <f t="shared" si="74"/>
        <v>0</v>
      </c>
      <c r="E116" s="828">
        <f t="shared" si="75"/>
        <v>0</v>
      </c>
      <c r="F116" s="830">
        <f t="shared" si="76"/>
        <v>0</v>
      </c>
      <c r="G116" s="918"/>
      <c r="H116" s="920"/>
      <c r="I116" s="831"/>
      <c r="J116" s="842"/>
      <c r="K116" s="831"/>
      <c r="L116" s="808"/>
      <c r="M116" s="831"/>
      <c r="N116" s="808"/>
      <c r="O116" s="807"/>
      <c r="P116" s="808"/>
      <c r="Q116" s="807"/>
      <c r="R116" s="808"/>
      <c r="S116" s="807"/>
      <c r="T116" s="808"/>
      <c r="U116" s="807"/>
      <c r="V116" s="808"/>
      <c r="W116" s="807"/>
      <c r="X116" s="808"/>
      <c r="Y116" s="807"/>
      <c r="Z116" s="808"/>
      <c r="AA116" s="807"/>
      <c r="AB116" s="808"/>
      <c r="AC116" s="807"/>
      <c r="AD116" s="808"/>
      <c r="AE116" s="807"/>
      <c r="AF116" s="808"/>
      <c r="AG116" s="807"/>
      <c r="AH116" s="808"/>
      <c r="AI116" s="807"/>
      <c r="AJ116" s="808"/>
      <c r="AK116" s="807"/>
      <c r="AL116" s="808"/>
      <c r="AM116" s="807"/>
      <c r="AN116" s="809"/>
      <c r="AO116" s="832"/>
      <c r="AP116" s="832"/>
      <c r="AQ116" s="811">
        <v>0</v>
      </c>
      <c r="AR116" s="811"/>
      <c r="AS116" s="811"/>
      <c r="AT116" s="832"/>
      <c r="AU116" s="832"/>
      <c r="AV116" s="832"/>
      <c r="AW116" s="671" t="str">
        <f t="shared" si="73"/>
        <v/>
      </c>
      <c r="BU116" s="3"/>
      <c r="BV116" s="3"/>
      <c r="BW116" s="4"/>
      <c r="CA116" s="31" t="str">
        <f t="shared" si="77"/>
        <v/>
      </c>
      <c r="CB116" s="31" t="str">
        <f t="shared" si="78"/>
        <v/>
      </c>
      <c r="CC116" s="31" t="str">
        <f t="shared" si="79"/>
        <v/>
      </c>
      <c r="CD116" s="31" t="str">
        <f t="shared" si="80"/>
        <v/>
      </c>
      <c r="CE116" s="31" t="str">
        <f t="shared" si="81"/>
        <v/>
      </c>
      <c r="CF116" s="31" t="str">
        <f t="shared" si="82"/>
        <v/>
      </c>
      <c r="CG116" s="31" t="str">
        <f t="shared" si="83"/>
        <v/>
      </c>
      <c r="CH116" s="32">
        <f t="shared" si="84"/>
        <v>0</v>
      </c>
      <c r="CI116" s="32">
        <f t="shared" si="85"/>
        <v>0</v>
      </c>
      <c r="CJ116" s="32">
        <f t="shared" si="86"/>
        <v>0</v>
      </c>
      <c r="CK116" s="32">
        <f t="shared" si="87"/>
        <v>0</v>
      </c>
      <c r="CL116" s="32">
        <f t="shared" si="88"/>
        <v>0</v>
      </c>
      <c r="CM116" s="32">
        <f t="shared" si="89"/>
        <v>0</v>
      </c>
      <c r="CN116" s="32">
        <f t="shared" si="90"/>
        <v>0</v>
      </c>
    </row>
    <row r="117" spans="1:92" ht="16.350000000000001" customHeight="1" x14ac:dyDescent="0.2">
      <c r="A117" s="3284" t="s">
        <v>150</v>
      </c>
      <c r="B117" s="3285"/>
      <c r="C117" s="3286"/>
      <c r="D117" s="910">
        <f t="shared" si="74"/>
        <v>0</v>
      </c>
      <c r="E117" s="828">
        <f t="shared" si="75"/>
        <v>0</v>
      </c>
      <c r="F117" s="830">
        <f t="shared" si="76"/>
        <v>0</v>
      </c>
      <c r="G117" s="918"/>
      <c r="H117" s="920"/>
      <c r="I117" s="831"/>
      <c r="J117" s="842"/>
      <c r="K117" s="831"/>
      <c r="L117" s="808"/>
      <c r="M117" s="831"/>
      <c r="N117" s="808"/>
      <c r="O117" s="807"/>
      <c r="P117" s="808"/>
      <c r="Q117" s="807"/>
      <c r="R117" s="808"/>
      <c r="S117" s="807"/>
      <c r="T117" s="808"/>
      <c r="U117" s="807"/>
      <c r="V117" s="808"/>
      <c r="W117" s="807"/>
      <c r="X117" s="808"/>
      <c r="Y117" s="807"/>
      <c r="Z117" s="808"/>
      <c r="AA117" s="807"/>
      <c r="AB117" s="808"/>
      <c r="AC117" s="807"/>
      <c r="AD117" s="808"/>
      <c r="AE117" s="807"/>
      <c r="AF117" s="808"/>
      <c r="AG117" s="807"/>
      <c r="AH117" s="808"/>
      <c r="AI117" s="807"/>
      <c r="AJ117" s="808"/>
      <c r="AK117" s="807"/>
      <c r="AL117" s="808"/>
      <c r="AM117" s="807"/>
      <c r="AN117" s="809"/>
      <c r="AO117" s="832"/>
      <c r="AP117" s="832"/>
      <c r="AQ117" s="811">
        <v>0</v>
      </c>
      <c r="AR117" s="811"/>
      <c r="AS117" s="811"/>
      <c r="AT117" s="832"/>
      <c r="AU117" s="832"/>
      <c r="AV117" s="832"/>
      <c r="AW117" s="671" t="str">
        <f t="shared" si="73"/>
        <v/>
      </c>
      <c r="BU117" s="3"/>
      <c r="BV117" s="3"/>
      <c r="BW117" s="4"/>
      <c r="CA117" s="31" t="str">
        <f t="shared" si="77"/>
        <v/>
      </c>
      <c r="CB117" s="31" t="str">
        <f t="shared" si="78"/>
        <v/>
      </c>
      <c r="CC117" s="31" t="str">
        <f t="shared" si="79"/>
        <v/>
      </c>
      <c r="CD117" s="31" t="str">
        <f t="shared" si="80"/>
        <v/>
      </c>
      <c r="CE117" s="31" t="str">
        <f t="shared" si="81"/>
        <v/>
      </c>
      <c r="CF117" s="31" t="str">
        <f t="shared" si="82"/>
        <v/>
      </c>
      <c r="CG117" s="31" t="str">
        <f t="shared" si="83"/>
        <v/>
      </c>
      <c r="CH117" s="32">
        <f t="shared" si="84"/>
        <v>0</v>
      </c>
      <c r="CI117" s="32">
        <f t="shared" si="85"/>
        <v>0</v>
      </c>
      <c r="CJ117" s="32">
        <f t="shared" si="86"/>
        <v>0</v>
      </c>
      <c r="CK117" s="32">
        <f t="shared" si="87"/>
        <v>0</v>
      </c>
      <c r="CL117" s="32">
        <f t="shared" si="88"/>
        <v>0</v>
      </c>
      <c r="CM117" s="32">
        <f t="shared" si="89"/>
        <v>0</v>
      </c>
      <c r="CN117" s="32">
        <f t="shared" si="90"/>
        <v>0</v>
      </c>
    </row>
    <row r="118" spans="1:92" ht="16.350000000000001" customHeight="1" x14ac:dyDescent="0.2">
      <c r="A118" s="3292" t="s">
        <v>151</v>
      </c>
      <c r="B118" s="3292"/>
      <c r="C118" s="3292"/>
      <c r="D118" s="910">
        <f t="shared" si="74"/>
        <v>0</v>
      </c>
      <c r="E118" s="828">
        <f>SUM(S118+U118+W118+Y118+AA118+AC118+AE118+AG118+AI118+AK118+AM118)</f>
        <v>0</v>
      </c>
      <c r="F118" s="830">
        <f>SUM(T118+V118+X118+Z118+AB118+AD118+AF118+AH118+AJ118+AL118+AN118)</f>
        <v>0</v>
      </c>
      <c r="G118" s="839"/>
      <c r="H118" s="840"/>
      <c r="I118" s="839"/>
      <c r="J118" s="919"/>
      <c r="K118" s="839"/>
      <c r="L118" s="840"/>
      <c r="M118" s="839"/>
      <c r="N118" s="840"/>
      <c r="O118" s="849"/>
      <c r="P118" s="840"/>
      <c r="Q118" s="849"/>
      <c r="R118" s="840"/>
      <c r="S118" s="807"/>
      <c r="T118" s="808"/>
      <c r="U118" s="807"/>
      <c r="V118" s="808"/>
      <c r="W118" s="807"/>
      <c r="X118" s="808"/>
      <c r="Y118" s="807"/>
      <c r="Z118" s="808"/>
      <c r="AA118" s="807"/>
      <c r="AB118" s="808"/>
      <c r="AC118" s="807"/>
      <c r="AD118" s="808"/>
      <c r="AE118" s="807"/>
      <c r="AF118" s="808"/>
      <c r="AG118" s="807"/>
      <c r="AH118" s="808"/>
      <c r="AI118" s="807"/>
      <c r="AJ118" s="808"/>
      <c r="AK118" s="807"/>
      <c r="AL118" s="808"/>
      <c r="AM118" s="807"/>
      <c r="AN118" s="809"/>
      <c r="AO118" s="832"/>
      <c r="AP118" s="832"/>
      <c r="AQ118" s="811">
        <v>0</v>
      </c>
      <c r="AR118" s="811"/>
      <c r="AS118" s="811"/>
      <c r="AT118" s="832"/>
      <c r="AU118" s="832"/>
      <c r="AV118" s="832"/>
      <c r="AW118" s="671" t="str">
        <f t="shared" si="73"/>
        <v/>
      </c>
      <c r="BU118" s="3"/>
      <c r="BV118" s="3"/>
      <c r="BW118" s="4"/>
      <c r="CA118" s="31" t="str">
        <f t="shared" si="77"/>
        <v/>
      </c>
      <c r="CB118" s="31" t="str">
        <f t="shared" si="78"/>
        <v/>
      </c>
      <c r="CC118" s="31" t="str">
        <f t="shared" si="79"/>
        <v/>
      </c>
      <c r="CD118" s="31" t="str">
        <f t="shared" si="80"/>
        <v/>
      </c>
      <c r="CE118" s="31" t="str">
        <f t="shared" si="81"/>
        <v/>
      </c>
      <c r="CF118" s="31" t="str">
        <f t="shared" si="82"/>
        <v/>
      </c>
      <c r="CG118" s="31" t="str">
        <f t="shared" si="83"/>
        <v/>
      </c>
      <c r="CH118" s="32">
        <f t="shared" si="84"/>
        <v>0</v>
      </c>
      <c r="CI118" s="32">
        <f t="shared" si="85"/>
        <v>0</v>
      </c>
      <c r="CJ118" s="32">
        <f t="shared" si="86"/>
        <v>0</v>
      </c>
      <c r="CK118" s="32">
        <f t="shared" si="87"/>
        <v>0</v>
      </c>
      <c r="CL118" s="32">
        <f t="shared" si="88"/>
        <v>0</v>
      </c>
      <c r="CM118" s="32">
        <f t="shared" si="89"/>
        <v>0</v>
      </c>
      <c r="CN118" s="32">
        <f t="shared" si="90"/>
        <v>0</v>
      </c>
    </row>
    <row r="119" spans="1:92" ht="16.350000000000001" customHeight="1" x14ac:dyDescent="0.2">
      <c r="A119" s="3292" t="s">
        <v>152</v>
      </c>
      <c r="B119" s="3292"/>
      <c r="C119" s="3292"/>
      <c r="D119" s="910">
        <f t="shared" si="74"/>
        <v>13</v>
      </c>
      <c r="E119" s="828">
        <f>SUM(S119+U119+W119+Y119+AA119+AC119+AE119+AG119+AI119+AK119+AM119)</f>
        <v>2</v>
      </c>
      <c r="F119" s="830">
        <f>SUM(T119+V119+X119+Z119+AB119+AD119+AF119+AH119+AJ119+AL119+AN119)</f>
        <v>11</v>
      </c>
      <c r="G119" s="911"/>
      <c r="H119" s="912"/>
      <c r="I119" s="911"/>
      <c r="J119" s="913"/>
      <c r="K119" s="911"/>
      <c r="L119" s="912"/>
      <c r="M119" s="911"/>
      <c r="N119" s="912"/>
      <c r="O119" s="914"/>
      <c r="P119" s="912"/>
      <c r="Q119" s="914"/>
      <c r="R119" s="912"/>
      <c r="S119" s="807"/>
      <c r="T119" s="808"/>
      <c r="U119" s="807">
        <v>0</v>
      </c>
      <c r="V119" s="808">
        <v>0</v>
      </c>
      <c r="W119" s="807">
        <v>0</v>
      </c>
      <c r="X119" s="808">
        <v>0</v>
      </c>
      <c r="Y119" s="807">
        <v>0</v>
      </c>
      <c r="Z119" s="808">
        <v>1</v>
      </c>
      <c r="AA119" s="807">
        <v>0</v>
      </c>
      <c r="AB119" s="808">
        <v>0</v>
      </c>
      <c r="AC119" s="807">
        <v>0</v>
      </c>
      <c r="AD119" s="808">
        <v>3</v>
      </c>
      <c r="AE119" s="807">
        <v>0</v>
      </c>
      <c r="AF119" s="808">
        <v>4</v>
      </c>
      <c r="AG119" s="807">
        <v>2</v>
      </c>
      <c r="AH119" s="808">
        <v>2</v>
      </c>
      <c r="AI119" s="807">
        <v>0</v>
      </c>
      <c r="AJ119" s="808">
        <v>1</v>
      </c>
      <c r="AK119" s="807">
        <v>0</v>
      </c>
      <c r="AL119" s="808">
        <v>0</v>
      </c>
      <c r="AM119" s="807">
        <v>0</v>
      </c>
      <c r="AN119" s="809">
        <v>0</v>
      </c>
      <c r="AO119" s="832">
        <v>0</v>
      </c>
      <c r="AP119" s="832">
        <v>0</v>
      </c>
      <c r="AQ119" s="811">
        <v>13</v>
      </c>
      <c r="AR119" s="811">
        <v>0</v>
      </c>
      <c r="AS119" s="811"/>
      <c r="AT119" s="832">
        <v>0</v>
      </c>
      <c r="AU119" s="832">
        <v>0</v>
      </c>
      <c r="AV119" s="832">
        <v>0</v>
      </c>
      <c r="AW119" s="671" t="str">
        <f t="shared" si="73"/>
        <v/>
      </c>
      <c r="BU119" s="3"/>
      <c r="BV119" s="3"/>
      <c r="BW119" s="4"/>
      <c r="CA119" s="31" t="str">
        <f t="shared" si="77"/>
        <v/>
      </c>
      <c r="CB119" s="31" t="str">
        <f t="shared" si="78"/>
        <v/>
      </c>
      <c r="CC119" s="31" t="str">
        <f t="shared" si="79"/>
        <v/>
      </c>
      <c r="CD119" s="31" t="str">
        <f t="shared" si="80"/>
        <v/>
      </c>
      <c r="CE119" s="31" t="str">
        <f t="shared" si="81"/>
        <v/>
      </c>
      <c r="CF119" s="31" t="str">
        <f t="shared" si="82"/>
        <v/>
      </c>
      <c r="CG119" s="31" t="str">
        <f t="shared" si="83"/>
        <v/>
      </c>
      <c r="CH119" s="32">
        <f t="shared" si="84"/>
        <v>0</v>
      </c>
      <c r="CI119" s="32">
        <f t="shared" si="85"/>
        <v>0</v>
      </c>
      <c r="CJ119" s="32">
        <f t="shared" si="86"/>
        <v>0</v>
      </c>
      <c r="CK119" s="32">
        <f t="shared" si="87"/>
        <v>0</v>
      </c>
      <c r="CL119" s="32">
        <f t="shared" si="88"/>
        <v>0</v>
      </c>
      <c r="CM119" s="32">
        <f t="shared" si="89"/>
        <v>0</v>
      </c>
      <c r="CN119" s="32">
        <f t="shared" si="90"/>
        <v>0</v>
      </c>
    </row>
    <row r="120" spans="1:92" ht="16.350000000000001" customHeight="1" x14ac:dyDescent="0.2">
      <c r="A120" s="3284" t="s">
        <v>153</v>
      </c>
      <c r="B120" s="3285"/>
      <c r="C120" s="3286"/>
      <c r="D120" s="910">
        <f t="shared" si="74"/>
        <v>13</v>
      </c>
      <c r="E120" s="828">
        <f>SUM(U120+W120+Y120+AA120+AC120+AE120+AG120+AI120+AK120+AM120)</f>
        <v>0</v>
      </c>
      <c r="F120" s="830">
        <f>SUM(V120+X120+Z120+AB120+AD120+AF120+AH120+AJ120+AL120+AN120)</f>
        <v>13</v>
      </c>
      <c r="G120" s="911"/>
      <c r="H120" s="912"/>
      <c r="I120" s="911"/>
      <c r="J120" s="913"/>
      <c r="K120" s="911"/>
      <c r="L120" s="912"/>
      <c r="M120" s="911"/>
      <c r="N120" s="912"/>
      <c r="O120" s="914"/>
      <c r="P120" s="912"/>
      <c r="Q120" s="914"/>
      <c r="R120" s="912"/>
      <c r="S120" s="914"/>
      <c r="T120" s="912"/>
      <c r="U120" s="807">
        <v>0</v>
      </c>
      <c r="V120" s="808">
        <v>0</v>
      </c>
      <c r="W120" s="807">
        <v>0</v>
      </c>
      <c r="X120" s="808">
        <v>1</v>
      </c>
      <c r="Y120" s="807">
        <v>0</v>
      </c>
      <c r="Z120" s="808">
        <v>0</v>
      </c>
      <c r="AA120" s="807">
        <v>0</v>
      </c>
      <c r="AB120" s="808">
        <v>0</v>
      </c>
      <c r="AC120" s="807">
        <v>0</v>
      </c>
      <c r="AD120" s="808">
        <v>4</v>
      </c>
      <c r="AE120" s="807">
        <v>0</v>
      </c>
      <c r="AF120" s="808">
        <v>2</v>
      </c>
      <c r="AG120" s="807">
        <v>0</v>
      </c>
      <c r="AH120" s="808">
        <v>5</v>
      </c>
      <c r="AI120" s="807">
        <v>0</v>
      </c>
      <c r="AJ120" s="808">
        <v>0</v>
      </c>
      <c r="AK120" s="807">
        <v>0</v>
      </c>
      <c r="AL120" s="808">
        <v>0</v>
      </c>
      <c r="AM120" s="807">
        <v>0</v>
      </c>
      <c r="AN120" s="809">
        <v>1</v>
      </c>
      <c r="AO120" s="832">
        <v>0</v>
      </c>
      <c r="AP120" s="832">
        <v>0</v>
      </c>
      <c r="AQ120" s="811">
        <v>13</v>
      </c>
      <c r="AR120" s="811">
        <v>0</v>
      </c>
      <c r="AS120" s="811"/>
      <c r="AT120" s="832">
        <v>0</v>
      </c>
      <c r="AU120" s="832">
        <v>0</v>
      </c>
      <c r="AV120" s="832">
        <v>0</v>
      </c>
      <c r="AW120" s="671" t="str">
        <f t="shared" si="73"/>
        <v/>
      </c>
      <c r="BU120" s="3"/>
      <c r="BV120" s="3"/>
      <c r="BW120" s="4"/>
      <c r="CA120" s="31" t="str">
        <f t="shared" si="77"/>
        <v/>
      </c>
      <c r="CB120" s="31" t="str">
        <f t="shared" si="78"/>
        <v/>
      </c>
      <c r="CC120" s="31" t="str">
        <f t="shared" si="79"/>
        <v/>
      </c>
      <c r="CD120" s="31" t="str">
        <f t="shared" si="80"/>
        <v/>
      </c>
      <c r="CE120" s="31" t="str">
        <f t="shared" si="81"/>
        <v/>
      </c>
      <c r="CF120" s="31" t="str">
        <f t="shared" si="82"/>
        <v/>
      </c>
      <c r="CG120" s="31" t="str">
        <f t="shared" si="83"/>
        <v/>
      </c>
      <c r="CH120" s="32">
        <f t="shared" si="84"/>
        <v>0</v>
      </c>
      <c r="CI120" s="32">
        <f t="shared" si="85"/>
        <v>0</v>
      </c>
      <c r="CJ120" s="32">
        <f t="shared" si="86"/>
        <v>0</v>
      </c>
      <c r="CK120" s="32">
        <f t="shared" si="87"/>
        <v>0</v>
      </c>
      <c r="CL120" s="32">
        <f t="shared" si="88"/>
        <v>0</v>
      </c>
      <c r="CM120" s="32">
        <f t="shared" si="89"/>
        <v>0</v>
      </c>
      <c r="CN120" s="32">
        <f t="shared" si="90"/>
        <v>0</v>
      </c>
    </row>
    <row r="121" spans="1:92" ht="16.350000000000001" customHeight="1" x14ac:dyDescent="0.2">
      <c r="A121" s="3284" t="s">
        <v>154</v>
      </c>
      <c r="B121" s="3285"/>
      <c r="C121" s="3286"/>
      <c r="D121" s="910">
        <f t="shared" si="74"/>
        <v>0</v>
      </c>
      <c r="E121" s="828">
        <f>SUM(Y121+AA121+AC121+AE121+AG121+AI121+AK121+AM121)</f>
        <v>0</v>
      </c>
      <c r="F121" s="830">
        <f>SUM(Z121+AB121+AD121+AF121+AH121+AJ121+AL121+AN121)</f>
        <v>0</v>
      </c>
      <c r="G121" s="911"/>
      <c r="H121" s="912"/>
      <c r="I121" s="911"/>
      <c r="J121" s="913"/>
      <c r="K121" s="911"/>
      <c r="L121" s="912"/>
      <c r="M121" s="911"/>
      <c r="N121" s="912"/>
      <c r="O121" s="914"/>
      <c r="P121" s="912"/>
      <c r="Q121" s="914"/>
      <c r="R121" s="912"/>
      <c r="S121" s="914"/>
      <c r="T121" s="912"/>
      <c r="U121" s="914"/>
      <c r="V121" s="912"/>
      <c r="W121" s="914"/>
      <c r="X121" s="912"/>
      <c r="Y121" s="807"/>
      <c r="Z121" s="808"/>
      <c r="AA121" s="807"/>
      <c r="AB121" s="808"/>
      <c r="AC121" s="807"/>
      <c r="AD121" s="808"/>
      <c r="AE121" s="807"/>
      <c r="AF121" s="808"/>
      <c r="AG121" s="807"/>
      <c r="AH121" s="808"/>
      <c r="AI121" s="807"/>
      <c r="AJ121" s="808"/>
      <c r="AK121" s="807"/>
      <c r="AL121" s="808"/>
      <c r="AM121" s="807"/>
      <c r="AN121" s="809"/>
      <c r="AO121" s="915"/>
      <c r="AP121" s="832"/>
      <c r="AQ121" s="811">
        <v>0</v>
      </c>
      <c r="AR121" s="811"/>
      <c r="AS121" s="811"/>
      <c r="AT121" s="832"/>
      <c r="AU121" s="832"/>
      <c r="AV121" s="832"/>
      <c r="AW121" s="671" t="str">
        <f t="shared" si="73"/>
        <v/>
      </c>
      <c r="BU121" s="3"/>
      <c r="BV121" s="3"/>
      <c r="BW121" s="4"/>
      <c r="CA121" s="31"/>
      <c r="CB121" s="31" t="str">
        <f t="shared" si="78"/>
        <v/>
      </c>
      <c r="CC121" s="31" t="str">
        <f t="shared" si="79"/>
        <v/>
      </c>
      <c r="CD121" s="31" t="str">
        <f t="shared" si="80"/>
        <v/>
      </c>
      <c r="CE121" s="31" t="str">
        <f t="shared" si="81"/>
        <v/>
      </c>
      <c r="CF121" s="31" t="str">
        <f t="shared" si="82"/>
        <v/>
      </c>
      <c r="CG121" s="31" t="str">
        <f t="shared" si="83"/>
        <v/>
      </c>
      <c r="CH121" s="32"/>
      <c r="CI121" s="32">
        <f t="shared" si="85"/>
        <v>0</v>
      </c>
      <c r="CJ121" s="32">
        <f t="shared" si="86"/>
        <v>0</v>
      </c>
      <c r="CK121" s="32">
        <f t="shared" si="87"/>
        <v>0</v>
      </c>
      <c r="CL121" s="32">
        <f t="shared" si="88"/>
        <v>0</v>
      </c>
      <c r="CM121" s="32">
        <f t="shared" si="89"/>
        <v>0</v>
      </c>
      <c r="CN121" s="32">
        <f t="shared" si="90"/>
        <v>0</v>
      </c>
    </row>
    <row r="122" spans="1:92" ht="16.350000000000001" customHeight="1" x14ac:dyDescent="0.2">
      <c r="A122" s="3295" t="s">
        <v>155</v>
      </c>
      <c r="B122" s="3295"/>
      <c r="C122" s="3295"/>
      <c r="D122" s="910">
        <f t="shared" si="74"/>
        <v>6</v>
      </c>
      <c r="E122" s="828">
        <f t="shared" si="75"/>
        <v>1</v>
      </c>
      <c r="F122" s="830">
        <f t="shared" si="76"/>
        <v>5</v>
      </c>
      <c r="G122" s="831">
        <v>0</v>
      </c>
      <c r="H122" s="808">
        <v>0</v>
      </c>
      <c r="I122" s="831">
        <v>0</v>
      </c>
      <c r="J122" s="842">
        <v>0</v>
      </c>
      <c r="K122" s="831">
        <v>0</v>
      </c>
      <c r="L122" s="808">
        <v>0</v>
      </c>
      <c r="M122" s="831">
        <v>0</v>
      </c>
      <c r="N122" s="808">
        <v>0</v>
      </c>
      <c r="O122" s="807">
        <v>0</v>
      </c>
      <c r="P122" s="808">
        <v>0</v>
      </c>
      <c r="Q122" s="807">
        <v>0</v>
      </c>
      <c r="R122" s="808">
        <v>0</v>
      </c>
      <c r="S122" s="807">
        <v>0</v>
      </c>
      <c r="T122" s="808">
        <v>0</v>
      </c>
      <c r="U122" s="807">
        <v>0</v>
      </c>
      <c r="V122" s="808">
        <v>0</v>
      </c>
      <c r="W122" s="807">
        <v>0</v>
      </c>
      <c r="X122" s="808">
        <v>0</v>
      </c>
      <c r="Y122" s="807">
        <v>1</v>
      </c>
      <c r="Z122" s="808">
        <v>1</v>
      </c>
      <c r="AA122" s="807">
        <v>0</v>
      </c>
      <c r="AB122" s="808">
        <v>1</v>
      </c>
      <c r="AC122" s="807">
        <v>0</v>
      </c>
      <c r="AD122" s="808">
        <v>1</v>
      </c>
      <c r="AE122" s="807">
        <v>0</v>
      </c>
      <c r="AF122" s="808">
        <v>0</v>
      </c>
      <c r="AG122" s="807">
        <v>0</v>
      </c>
      <c r="AH122" s="808">
        <v>1</v>
      </c>
      <c r="AI122" s="807">
        <v>0</v>
      </c>
      <c r="AJ122" s="808">
        <v>1</v>
      </c>
      <c r="AK122" s="807">
        <v>0</v>
      </c>
      <c r="AL122" s="808">
        <v>0</v>
      </c>
      <c r="AM122" s="807">
        <v>0</v>
      </c>
      <c r="AN122" s="809">
        <v>0</v>
      </c>
      <c r="AO122" s="832">
        <v>0</v>
      </c>
      <c r="AP122" s="832">
        <v>0</v>
      </c>
      <c r="AQ122" s="811">
        <v>6</v>
      </c>
      <c r="AR122" s="811">
        <v>0</v>
      </c>
      <c r="AS122" s="811"/>
      <c r="AT122" s="832">
        <v>0</v>
      </c>
      <c r="AU122" s="832">
        <v>0</v>
      </c>
      <c r="AV122" s="832">
        <v>0</v>
      </c>
      <c r="AW122" s="671" t="str">
        <f t="shared" si="73"/>
        <v/>
      </c>
      <c r="BU122" s="3"/>
      <c r="BV122" s="3"/>
      <c r="BW122" s="4"/>
      <c r="CA122" s="31" t="str">
        <f t="shared" si="77"/>
        <v/>
      </c>
      <c r="CB122" s="31" t="str">
        <f t="shared" si="78"/>
        <v/>
      </c>
      <c r="CC122" s="31" t="str">
        <f t="shared" si="79"/>
        <v/>
      </c>
      <c r="CD122" s="31" t="str">
        <f t="shared" si="80"/>
        <v/>
      </c>
      <c r="CE122" s="31" t="str">
        <f t="shared" si="81"/>
        <v/>
      </c>
      <c r="CF122" s="31" t="str">
        <f t="shared" si="82"/>
        <v/>
      </c>
      <c r="CG122" s="31" t="str">
        <f t="shared" si="83"/>
        <v/>
      </c>
      <c r="CH122" s="32">
        <f t="shared" si="84"/>
        <v>0</v>
      </c>
      <c r="CI122" s="32">
        <f t="shared" si="85"/>
        <v>0</v>
      </c>
      <c r="CJ122" s="32">
        <f t="shared" si="86"/>
        <v>0</v>
      </c>
      <c r="CK122" s="32">
        <f t="shared" si="87"/>
        <v>0</v>
      </c>
      <c r="CL122" s="32">
        <f t="shared" si="88"/>
        <v>0</v>
      </c>
      <c r="CM122" s="32">
        <f t="shared" si="89"/>
        <v>0</v>
      </c>
      <c r="CN122" s="32">
        <f t="shared" si="90"/>
        <v>0</v>
      </c>
    </row>
    <row r="123" spans="1:92" ht="16.350000000000001" customHeight="1" x14ac:dyDescent="0.2">
      <c r="A123" s="3255" t="s">
        <v>156</v>
      </c>
      <c r="B123" s="3031"/>
      <c r="C123" s="3296"/>
      <c r="D123" s="910">
        <f t="shared" si="74"/>
        <v>0</v>
      </c>
      <c r="E123" s="828">
        <f>SUM(Y123+AA123+AC123+AE123+AG123+AI123+AK123+AM123)</f>
        <v>0</v>
      </c>
      <c r="F123" s="830">
        <f>SUM(Z123+AB123+AD123+AF123+AH123+AJ123+AL123+AN123)</f>
        <v>0</v>
      </c>
      <c r="G123" s="911"/>
      <c r="H123" s="912"/>
      <c r="I123" s="911"/>
      <c r="J123" s="913"/>
      <c r="K123" s="911"/>
      <c r="L123" s="912"/>
      <c r="M123" s="911"/>
      <c r="N123" s="912"/>
      <c r="O123" s="914"/>
      <c r="P123" s="912"/>
      <c r="Q123" s="914"/>
      <c r="R123" s="912"/>
      <c r="S123" s="914"/>
      <c r="T123" s="912"/>
      <c r="U123" s="914"/>
      <c r="V123" s="912"/>
      <c r="W123" s="914"/>
      <c r="X123" s="912"/>
      <c r="Y123" s="807"/>
      <c r="Z123" s="808"/>
      <c r="AA123" s="807"/>
      <c r="AB123" s="808"/>
      <c r="AC123" s="807"/>
      <c r="AD123" s="808"/>
      <c r="AE123" s="807"/>
      <c r="AF123" s="808"/>
      <c r="AG123" s="807"/>
      <c r="AH123" s="808"/>
      <c r="AI123" s="807"/>
      <c r="AJ123" s="808"/>
      <c r="AK123" s="807"/>
      <c r="AL123" s="808"/>
      <c r="AM123" s="807"/>
      <c r="AN123" s="809"/>
      <c r="AO123" s="915"/>
      <c r="AP123" s="832"/>
      <c r="AQ123" s="811">
        <v>0</v>
      </c>
      <c r="AR123" s="921"/>
      <c r="AS123" s="811"/>
      <c r="AT123" s="832"/>
      <c r="AU123" s="832"/>
      <c r="AV123" s="832"/>
      <c r="AW123" s="671" t="str">
        <f t="shared" si="73"/>
        <v/>
      </c>
      <c r="BU123" s="3"/>
      <c r="BV123" s="3"/>
      <c r="BW123" s="4"/>
      <c r="CA123" s="31"/>
      <c r="CB123" s="31" t="str">
        <f t="shared" si="78"/>
        <v/>
      </c>
      <c r="CC123" s="31" t="str">
        <f t="shared" si="79"/>
        <v/>
      </c>
      <c r="CD123" s="31" t="str">
        <f t="shared" si="80"/>
        <v/>
      </c>
      <c r="CE123" s="31" t="str">
        <f t="shared" si="81"/>
        <v/>
      </c>
      <c r="CF123" s="31" t="str">
        <f t="shared" si="82"/>
        <v/>
      </c>
      <c r="CG123" s="31" t="str">
        <f t="shared" si="83"/>
        <v/>
      </c>
      <c r="CH123" s="32"/>
      <c r="CI123" s="32">
        <f t="shared" si="85"/>
        <v>0</v>
      </c>
      <c r="CJ123" s="32">
        <f t="shared" si="86"/>
        <v>0</v>
      </c>
      <c r="CK123" s="32">
        <f t="shared" si="87"/>
        <v>0</v>
      </c>
      <c r="CL123" s="32">
        <f t="shared" si="88"/>
        <v>0</v>
      </c>
      <c r="CM123" s="32">
        <f t="shared" si="89"/>
        <v>0</v>
      </c>
      <c r="CN123" s="32">
        <f t="shared" si="90"/>
        <v>0</v>
      </c>
    </row>
    <row r="124" spans="1:92" ht="16.350000000000001" customHeight="1" x14ac:dyDescent="0.2">
      <c r="A124" s="3255" t="s">
        <v>157</v>
      </c>
      <c r="B124" s="3031"/>
      <c r="C124" s="3296"/>
      <c r="D124" s="910">
        <f t="shared" si="74"/>
        <v>0</v>
      </c>
      <c r="E124" s="828">
        <f t="shared" ref="E124:F129" si="92">SUM(Y124+AA124+AC124+AE124+AG124+AI124+AK124+AM124)</f>
        <v>0</v>
      </c>
      <c r="F124" s="830">
        <f t="shared" si="92"/>
        <v>0</v>
      </c>
      <c r="G124" s="911"/>
      <c r="H124" s="912"/>
      <c r="I124" s="911"/>
      <c r="J124" s="913"/>
      <c r="K124" s="911"/>
      <c r="L124" s="912"/>
      <c r="M124" s="911"/>
      <c r="N124" s="912"/>
      <c r="O124" s="914"/>
      <c r="P124" s="912"/>
      <c r="Q124" s="914"/>
      <c r="R124" s="912"/>
      <c r="S124" s="914"/>
      <c r="T124" s="912"/>
      <c r="U124" s="914"/>
      <c r="V124" s="912"/>
      <c r="W124" s="914"/>
      <c r="X124" s="912"/>
      <c r="Y124" s="807"/>
      <c r="Z124" s="808"/>
      <c r="AA124" s="807"/>
      <c r="AB124" s="808"/>
      <c r="AC124" s="807"/>
      <c r="AD124" s="808"/>
      <c r="AE124" s="807"/>
      <c r="AF124" s="808"/>
      <c r="AG124" s="807"/>
      <c r="AH124" s="808"/>
      <c r="AI124" s="807"/>
      <c r="AJ124" s="808"/>
      <c r="AK124" s="807"/>
      <c r="AL124" s="808"/>
      <c r="AM124" s="807"/>
      <c r="AN124" s="809"/>
      <c r="AO124" s="915"/>
      <c r="AP124" s="832"/>
      <c r="AQ124" s="811">
        <v>0</v>
      </c>
      <c r="AR124" s="921"/>
      <c r="AS124" s="811"/>
      <c r="AT124" s="832"/>
      <c r="AU124" s="832"/>
      <c r="AV124" s="832"/>
      <c r="AW124" s="671" t="str">
        <f t="shared" si="73"/>
        <v/>
      </c>
      <c r="BU124" s="3"/>
      <c r="BV124" s="3"/>
      <c r="BW124" s="4"/>
      <c r="CA124" s="31"/>
      <c r="CB124" s="31" t="str">
        <f t="shared" si="78"/>
        <v/>
      </c>
      <c r="CC124" s="31" t="str">
        <f t="shared" si="79"/>
        <v/>
      </c>
      <c r="CD124" s="31" t="str">
        <f t="shared" si="80"/>
        <v/>
      </c>
      <c r="CE124" s="31" t="str">
        <f t="shared" si="81"/>
        <v/>
      </c>
      <c r="CF124" s="31" t="str">
        <f t="shared" si="82"/>
        <v/>
      </c>
      <c r="CG124" s="31" t="str">
        <f t="shared" si="83"/>
        <v/>
      </c>
      <c r="CH124" s="32"/>
      <c r="CI124" s="32">
        <f t="shared" si="85"/>
        <v>0</v>
      </c>
      <c r="CJ124" s="32">
        <f t="shared" si="86"/>
        <v>0</v>
      </c>
      <c r="CK124" s="32">
        <f t="shared" si="87"/>
        <v>0</v>
      </c>
      <c r="CL124" s="32">
        <f t="shared" si="88"/>
        <v>0</v>
      </c>
      <c r="CM124" s="32">
        <f t="shared" si="89"/>
        <v>0</v>
      </c>
      <c r="CN124" s="32">
        <f t="shared" si="90"/>
        <v>0</v>
      </c>
    </row>
    <row r="125" spans="1:92" ht="16.350000000000001" customHeight="1" x14ac:dyDescent="0.2">
      <c r="A125" s="3295" t="s">
        <v>158</v>
      </c>
      <c r="B125" s="3295"/>
      <c r="C125" s="3295"/>
      <c r="D125" s="910">
        <f t="shared" si="74"/>
        <v>0</v>
      </c>
      <c r="E125" s="828">
        <f t="shared" si="92"/>
        <v>0</v>
      </c>
      <c r="F125" s="830">
        <f t="shared" si="92"/>
        <v>0</v>
      </c>
      <c r="G125" s="911"/>
      <c r="H125" s="912"/>
      <c r="I125" s="911"/>
      <c r="J125" s="913"/>
      <c r="K125" s="911"/>
      <c r="L125" s="912"/>
      <c r="M125" s="911"/>
      <c r="N125" s="912"/>
      <c r="O125" s="914"/>
      <c r="P125" s="912"/>
      <c r="Q125" s="914"/>
      <c r="R125" s="912"/>
      <c r="S125" s="914"/>
      <c r="T125" s="912"/>
      <c r="U125" s="914"/>
      <c r="V125" s="912"/>
      <c r="W125" s="914"/>
      <c r="X125" s="912"/>
      <c r="Y125" s="807"/>
      <c r="Z125" s="808"/>
      <c r="AA125" s="807"/>
      <c r="AB125" s="808"/>
      <c r="AC125" s="807"/>
      <c r="AD125" s="808"/>
      <c r="AE125" s="807"/>
      <c r="AF125" s="808"/>
      <c r="AG125" s="807"/>
      <c r="AH125" s="808"/>
      <c r="AI125" s="807"/>
      <c r="AJ125" s="808"/>
      <c r="AK125" s="807"/>
      <c r="AL125" s="808"/>
      <c r="AM125" s="807"/>
      <c r="AN125" s="809"/>
      <c r="AO125" s="915"/>
      <c r="AP125" s="832"/>
      <c r="AQ125" s="811">
        <v>0</v>
      </c>
      <c r="AR125" s="811"/>
      <c r="AS125" s="811"/>
      <c r="AT125" s="832"/>
      <c r="AU125" s="832"/>
      <c r="AV125" s="832"/>
      <c r="AW125" s="671" t="str">
        <f t="shared" si="73"/>
        <v/>
      </c>
      <c r="BU125" s="3"/>
      <c r="BV125" s="3"/>
      <c r="BW125" s="4"/>
      <c r="CA125" s="31"/>
      <c r="CB125" s="31" t="str">
        <f t="shared" si="78"/>
        <v/>
      </c>
      <c r="CC125" s="31" t="str">
        <f t="shared" si="79"/>
        <v/>
      </c>
      <c r="CD125" s="31" t="str">
        <f t="shared" si="80"/>
        <v/>
      </c>
      <c r="CE125" s="31" t="str">
        <f t="shared" si="81"/>
        <v/>
      </c>
      <c r="CF125" s="31" t="str">
        <f t="shared" si="82"/>
        <v/>
      </c>
      <c r="CG125" s="31" t="str">
        <f t="shared" si="83"/>
        <v/>
      </c>
      <c r="CH125" s="32"/>
      <c r="CI125" s="32">
        <f t="shared" si="85"/>
        <v>0</v>
      </c>
      <c r="CJ125" s="32">
        <f t="shared" si="86"/>
        <v>0</v>
      </c>
      <c r="CK125" s="32">
        <f t="shared" si="87"/>
        <v>0</v>
      </c>
      <c r="CL125" s="32">
        <f t="shared" si="88"/>
        <v>0</v>
      </c>
      <c r="CM125" s="32">
        <f t="shared" si="89"/>
        <v>0</v>
      </c>
      <c r="CN125" s="32">
        <f t="shared" si="90"/>
        <v>0</v>
      </c>
    </row>
    <row r="126" spans="1:92" ht="16.350000000000001" customHeight="1" x14ac:dyDescent="0.2">
      <c r="A126" s="3292" t="s">
        <v>159</v>
      </c>
      <c r="B126" s="3292"/>
      <c r="C126" s="3292"/>
      <c r="D126" s="910">
        <f t="shared" si="74"/>
        <v>0</v>
      </c>
      <c r="E126" s="828">
        <f t="shared" si="92"/>
        <v>0</v>
      </c>
      <c r="F126" s="830">
        <f t="shared" si="92"/>
        <v>0</v>
      </c>
      <c r="G126" s="911"/>
      <c r="H126" s="912"/>
      <c r="I126" s="911"/>
      <c r="J126" s="913"/>
      <c r="K126" s="911"/>
      <c r="L126" s="912"/>
      <c r="M126" s="911"/>
      <c r="N126" s="912"/>
      <c r="O126" s="914"/>
      <c r="P126" s="912"/>
      <c r="Q126" s="914"/>
      <c r="R126" s="912"/>
      <c r="S126" s="914"/>
      <c r="T126" s="912"/>
      <c r="U126" s="914"/>
      <c r="V126" s="912"/>
      <c r="W126" s="914"/>
      <c r="X126" s="912"/>
      <c r="Y126" s="807"/>
      <c r="Z126" s="808"/>
      <c r="AA126" s="807"/>
      <c r="AB126" s="808"/>
      <c r="AC126" s="807"/>
      <c r="AD126" s="808"/>
      <c r="AE126" s="807"/>
      <c r="AF126" s="808"/>
      <c r="AG126" s="807"/>
      <c r="AH126" s="808"/>
      <c r="AI126" s="807"/>
      <c r="AJ126" s="808"/>
      <c r="AK126" s="807"/>
      <c r="AL126" s="808"/>
      <c r="AM126" s="807"/>
      <c r="AN126" s="809"/>
      <c r="AO126" s="915"/>
      <c r="AP126" s="832"/>
      <c r="AQ126" s="811">
        <v>0</v>
      </c>
      <c r="AR126" s="811"/>
      <c r="AS126" s="811"/>
      <c r="AT126" s="832"/>
      <c r="AU126" s="832"/>
      <c r="AV126" s="832"/>
      <c r="AW126" s="671" t="str">
        <f t="shared" si="73"/>
        <v/>
      </c>
      <c r="BU126" s="3"/>
      <c r="BV126" s="3"/>
      <c r="BW126" s="4"/>
      <c r="CA126" s="31"/>
      <c r="CB126" s="31" t="str">
        <f t="shared" si="78"/>
        <v/>
      </c>
      <c r="CC126" s="31" t="str">
        <f t="shared" si="79"/>
        <v/>
      </c>
      <c r="CD126" s="31" t="str">
        <f t="shared" si="80"/>
        <v/>
      </c>
      <c r="CE126" s="31" t="str">
        <f t="shared" si="81"/>
        <v/>
      </c>
      <c r="CF126" s="31" t="str">
        <f t="shared" si="82"/>
        <v/>
      </c>
      <c r="CG126" s="31" t="str">
        <f t="shared" si="83"/>
        <v/>
      </c>
      <c r="CH126" s="32"/>
      <c r="CI126" s="32">
        <f t="shared" si="85"/>
        <v>0</v>
      </c>
      <c r="CJ126" s="32">
        <f t="shared" si="86"/>
        <v>0</v>
      </c>
      <c r="CK126" s="32">
        <f t="shared" si="87"/>
        <v>0</v>
      </c>
      <c r="CL126" s="32">
        <f t="shared" si="88"/>
        <v>0</v>
      </c>
      <c r="CM126" s="32">
        <f t="shared" si="89"/>
        <v>0</v>
      </c>
      <c r="CN126" s="32">
        <f t="shared" si="90"/>
        <v>0</v>
      </c>
    </row>
    <row r="127" spans="1:92" ht="16.350000000000001" customHeight="1" x14ac:dyDescent="0.2">
      <c r="A127" s="3292" t="s">
        <v>160</v>
      </c>
      <c r="B127" s="3292"/>
      <c r="C127" s="3292"/>
      <c r="D127" s="910">
        <f t="shared" si="74"/>
        <v>0</v>
      </c>
      <c r="E127" s="828">
        <f>SUM(Y127+AA127+AC127+AE127+AG127+AI127+AK127+AM127)</f>
        <v>0</v>
      </c>
      <c r="F127" s="830">
        <f t="shared" si="92"/>
        <v>0</v>
      </c>
      <c r="G127" s="911"/>
      <c r="H127" s="912"/>
      <c r="I127" s="911"/>
      <c r="J127" s="913"/>
      <c r="K127" s="911"/>
      <c r="L127" s="912"/>
      <c r="M127" s="911"/>
      <c r="N127" s="912"/>
      <c r="O127" s="914"/>
      <c r="P127" s="912"/>
      <c r="Q127" s="914"/>
      <c r="R127" s="912"/>
      <c r="S127" s="914"/>
      <c r="T127" s="912"/>
      <c r="U127" s="914"/>
      <c r="V127" s="912"/>
      <c r="W127" s="914"/>
      <c r="X127" s="912"/>
      <c r="Y127" s="807"/>
      <c r="Z127" s="808"/>
      <c r="AA127" s="807"/>
      <c r="AB127" s="808"/>
      <c r="AC127" s="807"/>
      <c r="AD127" s="808"/>
      <c r="AE127" s="807"/>
      <c r="AF127" s="808"/>
      <c r="AG127" s="807"/>
      <c r="AH127" s="808"/>
      <c r="AI127" s="807"/>
      <c r="AJ127" s="808"/>
      <c r="AK127" s="807"/>
      <c r="AL127" s="808"/>
      <c r="AM127" s="807"/>
      <c r="AN127" s="809"/>
      <c r="AO127" s="915"/>
      <c r="AP127" s="832"/>
      <c r="AQ127" s="811">
        <v>0</v>
      </c>
      <c r="AR127" s="811"/>
      <c r="AS127" s="811"/>
      <c r="AT127" s="832"/>
      <c r="AU127" s="832"/>
      <c r="AV127" s="832"/>
      <c r="AW127" s="671" t="str">
        <f t="shared" si="73"/>
        <v/>
      </c>
      <c r="BU127" s="3"/>
      <c r="BV127" s="3"/>
      <c r="BW127" s="4"/>
      <c r="CA127" s="31"/>
      <c r="CB127" s="31" t="str">
        <f t="shared" si="78"/>
        <v/>
      </c>
      <c r="CC127" s="31" t="str">
        <f t="shared" si="79"/>
        <v/>
      </c>
      <c r="CD127" s="31" t="str">
        <f t="shared" si="80"/>
        <v/>
      </c>
      <c r="CE127" s="31" t="str">
        <f t="shared" si="81"/>
        <v/>
      </c>
      <c r="CF127" s="31" t="str">
        <f t="shared" si="82"/>
        <v/>
      </c>
      <c r="CG127" s="31" t="str">
        <f t="shared" si="83"/>
        <v/>
      </c>
      <c r="CH127" s="32"/>
      <c r="CI127" s="32">
        <f t="shared" si="85"/>
        <v>0</v>
      </c>
      <c r="CJ127" s="32">
        <f t="shared" si="86"/>
        <v>0</v>
      </c>
      <c r="CK127" s="32">
        <f t="shared" si="87"/>
        <v>0</v>
      </c>
      <c r="CL127" s="32">
        <f t="shared" si="88"/>
        <v>0</v>
      </c>
      <c r="CM127" s="32">
        <f t="shared" si="89"/>
        <v>0</v>
      </c>
      <c r="CN127" s="32">
        <f t="shared" si="90"/>
        <v>0</v>
      </c>
    </row>
    <row r="128" spans="1:92" ht="16.350000000000001" customHeight="1" x14ac:dyDescent="0.2">
      <c r="A128" s="3293" t="s">
        <v>161</v>
      </c>
      <c r="B128" s="3084"/>
      <c r="C128" s="3294"/>
      <c r="D128" s="910">
        <f t="shared" si="74"/>
        <v>3</v>
      </c>
      <c r="E128" s="828">
        <f t="shared" si="92"/>
        <v>1</v>
      </c>
      <c r="F128" s="830">
        <f t="shared" si="92"/>
        <v>2</v>
      </c>
      <c r="G128" s="911"/>
      <c r="H128" s="912"/>
      <c r="I128" s="911"/>
      <c r="J128" s="913"/>
      <c r="K128" s="911"/>
      <c r="L128" s="912"/>
      <c r="M128" s="911"/>
      <c r="N128" s="912"/>
      <c r="O128" s="914"/>
      <c r="P128" s="912"/>
      <c r="Q128" s="914"/>
      <c r="R128" s="912"/>
      <c r="S128" s="914"/>
      <c r="T128" s="912"/>
      <c r="U128" s="914"/>
      <c r="V128" s="912"/>
      <c r="W128" s="914"/>
      <c r="X128" s="912"/>
      <c r="Y128" s="807">
        <v>0</v>
      </c>
      <c r="Z128" s="808">
        <v>0</v>
      </c>
      <c r="AA128" s="807">
        <v>0</v>
      </c>
      <c r="AB128" s="808">
        <v>0</v>
      </c>
      <c r="AC128" s="807">
        <v>0</v>
      </c>
      <c r="AD128" s="808">
        <v>0</v>
      </c>
      <c r="AE128" s="807">
        <v>0</v>
      </c>
      <c r="AF128" s="808">
        <v>0</v>
      </c>
      <c r="AG128" s="807">
        <v>0</v>
      </c>
      <c r="AH128" s="808">
        <v>1</v>
      </c>
      <c r="AI128" s="807">
        <v>1</v>
      </c>
      <c r="AJ128" s="808">
        <v>0</v>
      </c>
      <c r="AK128" s="807">
        <v>0</v>
      </c>
      <c r="AL128" s="808">
        <v>0</v>
      </c>
      <c r="AM128" s="807">
        <v>0</v>
      </c>
      <c r="AN128" s="809">
        <v>1</v>
      </c>
      <c r="AO128" s="915"/>
      <c r="AP128" s="832">
        <v>0</v>
      </c>
      <c r="AQ128" s="811">
        <v>3</v>
      </c>
      <c r="AR128" s="921">
        <v>0</v>
      </c>
      <c r="AS128" s="811">
        <v>0</v>
      </c>
      <c r="AT128" s="832">
        <v>0</v>
      </c>
      <c r="AU128" s="832">
        <v>0</v>
      </c>
      <c r="AV128" s="832">
        <v>0</v>
      </c>
      <c r="AW128" s="671" t="str">
        <f t="shared" si="73"/>
        <v/>
      </c>
      <c r="BU128" s="3"/>
      <c r="BV128" s="3"/>
      <c r="BW128" s="4"/>
      <c r="CA128" s="31"/>
      <c r="CB128" s="31" t="str">
        <f t="shared" si="78"/>
        <v/>
      </c>
      <c r="CC128" s="31" t="str">
        <f t="shared" si="79"/>
        <v/>
      </c>
      <c r="CD128" s="31" t="str">
        <f t="shared" si="80"/>
        <v/>
      </c>
      <c r="CE128" s="31" t="str">
        <f t="shared" si="81"/>
        <v/>
      </c>
      <c r="CF128" s="31" t="str">
        <f t="shared" si="82"/>
        <v/>
      </c>
      <c r="CG128" s="31" t="str">
        <f t="shared" si="83"/>
        <v/>
      </c>
      <c r="CH128" s="32"/>
      <c r="CI128" s="32">
        <f t="shared" si="85"/>
        <v>0</v>
      </c>
      <c r="CJ128" s="32">
        <f t="shared" si="86"/>
        <v>0</v>
      </c>
      <c r="CK128" s="32">
        <f t="shared" si="87"/>
        <v>0</v>
      </c>
      <c r="CL128" s="32">
        <f t="shared" si="88"/>
        <v>0</v>
      </c>
      <c r="CM128" s="32">
        <f t="shared" si="89"/>
        <v>0</v>
      </c>
      <c r="CN128" s="32">
        <f t="shared" si="90"/>
        <v>0</v>
      </c>
    </row>
    <row r="129" spans="1:92" ht="16.350000000000001" customHeight="1" x14ac:dyDescent="0.2">
      <c r="A129" s="3284" t="s">
        <v>162</v>
      </c>
      <c r="B129" s="3285"/>
      <c r="C129" s="3286"/>
      <c r="D129" s="910">
        <f t="shared" si="74"/>
        <v>0</v>
      </c>
      <c r="E129" s="828">
        <f t="shared" si="92"/>
        <v>0</v>
      </c>
      <c r="F129" s="830">
        <f t="shared" si="92"/>
        <v>0</v>
      </c>
      <c r="G129" s="911"/>
      <c r="H129" s="912"/>
      <c r="I129" s="911"/>
      <c r="J129" s="913"/>
      <c r="K129" s="911"/>
      <c r="L129" s="912"/>
      <c r="M129" s="911"/>
      <c r="N129" s="912"/>
      <c r="O129" s="914"/>
      <c r="P129" s="912"/>
      <c r="Q129" s="914"/>
      <c r="R129" s="912"/>
      <c r="S129" s="914"/>
      <c r="T129" s="912"/>
      <c r="U129" s="914"/>
      <c r="V129" s="912"/>
      <c r="W129" s="914"/>
      <c r="X129" s="912"/>
      <c r="Y129" s="807"/>
      <c r="Z129" s="808"/>
      <c r="AA129" s="807"/>
      <c r="AB129" s="808"/>
      <c r="AC129" s="807"/>
      <c r="AD129" s="808"/>
      <c r="AE129" s="807"/>
      <c r="AF129" s="808"/>
      <c r="AG129" s="807"/>
      <c r="AH129" s="808"/>
      <c r="AI129" s="807"/>
      <c r="AJ129" s="808"/>
      <c r="AK129" s="807"/>
      <c r="AL129" s="808"/>
      <c r="AM129" s="807"/>
      <c r="AN129" s="809"/>
      <c r="AO129" s="915"/>
      <c r="AP129" s="832"/>
      <c r="AQ129" s="811">
        <v>0</v>
      </c>
      <c r="AR129" s="921"/>
      <c r="AS129" s="811"/>
      <c r="AT129" s="832"/>
      <c r="AU129" s="832"/>
      <c r="AV129" s="832"/>
      <c r="AW129" s="671" t="str">
        <f t="shared" si="73"/>
        <v/>
      </c>
      <c r="BU129" s="3"/>
      <c r="BV129" s="3"/>
      <c r="BW129" s="4"/>
      <c r="CA129" s="31"/>
      <c r="CB129" s="31" t="str">
        <f t="shared" si="78"/>
        <v/>
      </c>
      <c r="CC129" s="31" t="str">
        <f t="shared" si="79"/>
        <v/>
      </c>
      <c r="CD129" s="31" t="str">
        <f t="shared" si="80"/>
        <v/>
      </c>
      <c r="CE129" s="31" t="str">
        <f t="shared" si="81"/>
        <v/>
      </c>
      <c r="CF129" s="31" t="str">
        <f t="shared" si="82"/>
        <v/>
      </c>
      <c r="CG129" s="31" t="str">
        <f t="shared" si="83"/>
        <v/>
      </c>
      <c r="CH129" s="32"/>
      <c r="CI129" s="32">
        <f t="shared" si="85"/>
        <v>0</v>
      </c>
      <c r="CJ129" s="32">
        <f t="shared" si="86"/>
        <v>0</v>
      </c>
      <c r="CK129" s="32">
        <f t="shared" si="87"/>
        <v>0</v>
      </c>
      <c r="CL129" s="32">
        <f t="shared" si="88"/>
        <v>0</v>
      </c>
      <c r="CM129" s="32">
        <f t="shared" si="89"/>
        <v>0</v>
      </c>
      <c r="CN129" s="32">
        <f t="shared" si="90"/>
        <v>0</v>
      </c>
    </row>
    <row r="130" spans="1:92" ht="16.350000000000001" customHeight="1" x14ac:dyDescent="0.2">
      <c r="A130" s="3284" t="s">
        <v>163</v>
      </c>
      <c r="B130" s="3285"/>
      <c r="C130" s="3286"/>
      <c r="D130" s="910">
        <f t="shared" si="74"/>
        <v>0</v>
      </c>
      <c r="E130" s="828">
        <f t="shared" si="75"/>
        <v>0</v>
      </c>
      <c r="F130" s="830">
        <f t="shared" si="76"/>
        <v>0</v>
      </c>
      <c r="G130" s="918"/>
      <c r="H130" s="920"/>
      <c r="I130" s="918"/>
      <c r="J130" s="922"/>
      <c r="K130" s="918"/>
      <c r="L130" s="920"/>
      <c r="M130" s="918"/>
      <c r="N130" s="920"/>
      <c r="O130" s="923"/>
      <c r="P130" s="808"/>
      <c r="Q130" s="807"/>
      <c r="R130" s="808"/>
      <c r="S130" s="807"/>
      <c r="T130" s="920"/>
      <c r="U130" s="923"/>
      <c r="V130" s="808"/>
      <c r="W130" s="807"/>
      <c r="X130" s="808"/>
      <c r="Y130" s="807"/>
      <c r="Z130" s="808"/>
      <c r="AA130" s="807"/>
      <c r="AB130" s="808"/>
      <c r="AC130" s="807"/>
      <c r="AD130" s="808"/>
      <c r="AE130" s="807"/>
      <c r="AF130" s="808"/>
      <c r="AG130" s="807"/>
      <c r="AH130" s="808"/>
      <c r="AI130" s="807"/>
      <c r="AJ130" s="808"/>
      <c r="AK130" s="807"/>
      <c r="AL130" s="808"/>
      <c r="AM130" s="807"/>
      <c r="AN130" s="809"/>
      <c r="AO130" s="832"/>
      <c r="AP130" s="924"/>
      <c r="AQ130" s="921">
        <v>0</v>
      </c>
      <c r="AR130" s="921"/>
      <c r="AS130" s="811"/>
      <c r="AT130" s="832"/>
      <c r="AU130" s="832"/>
      <c r="AV130" s="832"/>
      <c r="AW130" s="671" t="str">
        <f t="shared" si="73"/>
        <v/>
      </c>
      <c r="BU130" s="3"/>
      <c r="BV130" s="3"/>
      <c r="BW130" s="4"/>
      <c r="CA130" s="31" t="str">
        <f t="shared" si="77"/>
        <v/>
      </c>
      <c r="CB130" s="31" t="str">
        <f t="shared" si="78"/>
        <v/>
      </c>
      <c r="CC130" s="31" t="str">
        <f t="shared" si="79"/>
        <v/>
      </c>
      <c r="CD130" s="31" t="str">
        <f t="shared" si="80"/>
        <v/>
      </c>
      <c r="CE130" s="31" t="str">
        <f t="shared" si="81"/>
        <v/>
      </c>
      <c r="CF130" s="31" t="str">
        <f t="shared" si="82"/>
        <v/>
      </c>
      <c r="CG130" s="31" t="str">
        <f t="shared" si="83"/>
        <v/>
      </c>
      <c r="CH130" s="32">
        <f t="shared" si="84"/>
        <v>0</v>
      </c>
      <c r="CI130" s="32">
        <f t="shared" si="85"/>
        <v>0</v>
      </c>
      <c r="CJ130" s="32">
        <f t="shared" si="86"/>
        <v>0</v>
      </c>
      <c r="CK130" s="32">
        <f t="shared" si="87"/>
        <v>0</v>
      </c>
      <c r="CL130" s="32">
        <f t="shared" si="88"/>
        <v>0</v>
      </c>
      <c r="CM130" s="32">
        <f t="shared" si="89"/>
        <v>0</v>
      </c>
      <c r="CN130" s="32">
        <f t="shared" si="90"/>
        <v>0</v>
      </c>
    </row>
    <row r="131" spans="1:92" ht="16.350000000000001" customHeight="1" x14ac:dyDescent="0.2">
      <c r="A131" s="3284" t="s">
        <v>164</v>
      </c>
      <c r="B131" s="3285"/>
      <c r="C131" s="3286"/>
      <c r="D131" s="910">
        <f t="shared" si="74"/>
        <v>0</v>
      </c>
      <c r="E131" s="828">
        <f t="shared" si="75"/>
        <v>0</v>
      </c>
      <c r="F131" s="830">
        <f t="shared" si="76"/>
        <v>0</v>
      </c>
      <c r="G131" s="918"/>
      <c r="H131" s="920"/>
      <c r="I131" s="918"/>
      <c r="J131" s="922"/>
      <c r="K131" s="918"/>
      <c r="L131" s="920"/>
      <c r="M131" s="918"/>
      <c r="N131" s="920"/>
      <c r="O131" s="923"/>
      <c r="P131" s="808"/>
      <c r="Q131" s="807"/>
      <c r="R131" s="808"/>
      <c r="S131" s="807"/>
      <c r="T131" s="920"/>
      <c r="U131" s="923"/>
      <c r="V131" s="808"/>
      <c r="W131" s="807"/>
      <c r="X131" s="808"/>
      <c r="Y131" s="807"/>
      <c r="Z131" s="808"/>
      <c r="AA131" s="807"/>
      <c r="AB131" s="808"/>
      <c r="AC131" s="807"/>
      <c r="AD131" s="808"/>
      <c r="AE131" s="807"/>
      <c r="AF131" s="808"/>
      <c r="AG131" s="807"/>
      <c r="AH131" s="808"/>
      <c r="AI131" s="807"/>
      <c r="AJ131" s="808"/>
      <c r="AK131" s="807"/>
      <c r="AL131" s="808"/>
      <c r="AM131" s="807"/>
      <c r="AN131" s="809"/>
      <c r="AO131" s="832"/>
      <c r="AP131" s="924"/>
      <c r="AQ131" s="921">
        <v>0</v>
      </c>
      <c r="AR131" s="921"/>
      <c r="AS131" s="811"/>
      <c r="AT131" s="832"/>
      <c r="AU131" s="832"/>
      <c r="AV131" s="832"/>
      <c r="AW131" s="671" t="str">
        <f t="shared" si="73"/>
        <v/>
      </c>
      <c r="BU131" s="3"/>
      <c r="BV131" s="3"/>
      <c r="BW131" s="4"/>
      <c r="CA131" s="31" t="str">
        <f t="shared" si="77"/>
        <v/>
      </c>
      <c r="CB131" s="31" t="str">
        <f t="shared" si="78"/>
        <v/>
      </c>
      <c r="CC131" s="31" t="str">
        <f t="shared" si="79"/>
        <v/>
      </c>
      <c r="CD131" s="31" t="str">
        <f t="shared" si="80"/>
        <v/>
      </c>
      <c r="CE131" s="31" t="str">
        <f t="shared" si="81"/>
        <v/>
      </c>
      <c r="CF131" s="31" t="str">
        <f t="shared" si="82"/>
        <v/>
      </c>
      <c r="CG131" s="31" t="str">
        <f t="shared" si="83"/>
        <v/>
      </c>
      <c r="CH131" s="32">
        <f t="shared" si="84"/>
        <v>0</v>
      </c>
      <c r="CI131" s="32">
        <f t="shared" si="85"/>
        <v>0</v>
      </c>
      <c r="CJ131" s="32">
        <f t="shared" si="86"/>
        <v>0</v>
      </c>
      <c r="CK131" s="32">
        <f t="shared" si="87"/>
        <v>0</v>
      </c>
      <c r="CL131" s="32">
        <f t="shared" si="88"/>
        <v>0</v>
      </c>
      <c r="CM131" s="32">
        <f t="shared" si="89"/>
        <v>0</v>
      </c>
      <c r="CN131" s="32">
        <f t="shared" si="90"/>
        <v>0</v>
      </c>
    </row>
    <row r="132" spans="1:92" ht="16.350000000000001" customHeight="1" x14ac:dyDescent="0.2">
      <c r="A132" s="3284" t="s">
        <v>165</v>
      </c>
      <c r="B132" s="3285"/>
      <c r="C132" s="3286"/>
      <c r="D132" s="910">
        <f t="shared" si="74"/>
        <v>0</v>
      </c>
      <c r="E132" s="828">
        <f t="shared" si="75"/>
        <v>0</v>
      </c>
      <c r="F132" s="830">
        <f t="shared" si="76"/>
        <v>0</v>
      </c>
      <c r="G132" s="918"/>
      <c r="H132" s="920"/>
      <c r="I132" s="918"/>
      <c r="J132" s="922"/>
      <c r="K132" s="918"/>
      <c r="L132" s="920"/>
      <c r="M132" s="918"/>
      <c r="N132" s="920"/>
      <c r="O132" s="923"/>
      <c r="P132" s="808"/>
      <c r="Q132" s="807"/>
      <c r="R132" s="808"/>
      <c r="S132" s="807"/>
      <c r="T132" s="920"/>
      <c r="U132" s="923"/>
      <c r="V132" s="808"/>
      <c r="W132" s="807"/>
      <c r="X132" s="808"/>
      <c r="Y132" s="807"/>
      <c r="Z132" s="808"/>
      <c r="AA132" s="807"/>
      <c r="AB132" s="808"/>
      <c r="AC132" s="807"/>
      <c r="AD132" s="808"/>
      <c r="AE132" s="807"/>
      <c r="AF132" s="808"/>
      <c r="AG132" s="807"/>
      <c r="AH132" s="808"/>
      <c r="AI132" s="807"/>
      <c r="AJ132" s="808"/>
      <c r="AK132" s="807"/>
      <c r="AL132" s="808"/>
      <c r="AM132" s="807"/>
      <c r="AN132" s="809"/>
      <c r="AO132" s="832"/>
      <c r="AP132" s="924"/>
      <c r="AQ132" s="921">
        <v>0</v>
      </c>
      <c r="AR132" s="921"/>
      <c r="AS132" s="811"/>
      <c r="AT132" s="832"/>
      <c r="AU132" s="832"/>
      <c r="AV132" s="832"/>
      <c r="AW132" s="671" t="str">
        <f t="shared" si="73"/>
        <v/>
      </c>
      <c r="BU132" s="3"/>
      <c r="BV132" s="3"/>
      <c r="BW132" s="4"/>
      <c r="CA132" s="31" t="str">
        <f t="shared" si="77"/>
        <v/>
      </c>
      <c r="CB132" s="31" t="str">
        <f t="shared" si="78"/>
        <v/>
      </c>
      <c r="CC132" s="31" t="str">
        <f t="shared" si="79"/>
        <v/>
      </c>
      <c r="CD132" s="31" t="str">
        <f t="shared" si="80"/>
        <v/>
      </c>
      <c r="CE132" s="31" t="str">
        <f t="shared" si="81"/>
        <v/>
      </c>
      <c r="CF132" s="31" t="str">
        <f t="shared" si="82"/>
        <v/>
      </c>
      <c r="CG132" s="31" t="str">
        <f t="shared" si="83"/>
        <v/>
      </c>
      <c r="CH132" s="32">
        <f t="shared" si="84"/>
        <v>0</v>
      </c>
      <c r="CI132" s="32">
        <f t="shared" si="85"/>
        <v>0</v>
      </c>
      <c r="CJ132" s="32">
        <f t="shared" si="86"/>
        <v>0</v>
      </c>
      <c r="CK132" s="32">
        <f t="shared" si="87"/>
        <v>0</v>
      </c>
      <c r="CL132" s="32">
        <f t="shared" si="88"/>
        <v>0</v>
      </c>
      <c r="CM132" s="32">
        <f t="shared" si="89"/>
        <v>0</v>
      </c>
      <c r="CN132" s="32">
        <f t="shared" si="90"/>
        <v>0</v>
      </c>
    </row>
    <row r="133" spans="1:92" ht="16.350000000000001" customHeight="1" x14ac:dyDescent="0.2">
      <c r="A133" s="3284" t="s">
        <v>166</v>
      </c>
      <c r="B133" s="3285"/>
      <c r="C133" s="3286"/>
      <c r="D133" s="910">
        <f t="shared" si="74"/>
        <v>0</v>
      </c>
      <c r="E133" s="828">
        <f t="shared" si="75"/>
        <v>0</v>
      </c>
      <c r="F133" s="830">
        <f t="shared" si="76"/>
        <v>0</v>
      </c>
      <c r="G133" s="918"/>
      <c r="H133" s="920"/>
      <c r="I133" s="918"/>
      <c r="J133" s="922"/>
      <c r="K133" s="918"/>
      <c r="L133" s="920"/>
      <c r="M133" s="918"/>
      <c r="N133" s="920"/>
      <c r="O133" s="923"/>
      <c r="P133" s="808"/>
      <c r="Q133" s="807"/>
      <c r="R133" s="808"/>
      <c r="S133" s="807"/>
      <c r="T133" s="920"/>
      <c r="U133" s="923"/>
      <c r="V133" s="808"/>
      <c r="W133" s="807"/>
      <c r="X133" s="808"/>
      <c r="Y133" s="807"/>
      <c r="Z133" s="808"/>
      <c r="AA133" s="807"/>
      <c r="AB133" s="808"/>
      <c r="AC133" s="807"/>
      <c r="AD133" s="808"/>
      <c r="AE133" s="807"/>
      <c r="AF133" s="808"/>
      <c r="AG133" s="807"/>
      <c r="AH133" s="808"/>
      <c r="AI133" s="807"/>
      <c r="AJ133" s="808"/>
      <c r="AK133" s="807"/>
      <c r="AL133" s="808"/>
      <c r="AM133" s="807"/>
      <c r="AN133" s="809"/>
      <c r="AO133" s="832"/>
      <c r="AP133" s="924"/>
      <c r="AQ133" s="921">
        <v>0</v>
      </c>
      <c r="AR133" s="921"/>
      <c r="AS133" s="811"/>
      <c r="AT133" s="832"/>
      <c r="AU133" s="832"/>
      <c r="AV133" s="832"/>
      <c r="AW133" s="671" t="str">
        <f t="shared" si="73"/>
        <v/>
      </c>
      <c r="BU133" s="3"/>
      <c r="BV133" s="3"/>
      <c r="BW133" s="4"/>
      <c r="CA133" s="31" t="str">
        <f t="shared" si="77"/>
        <v/>
      </c>
      <c r="CB133" s="31" t="str">
        <f t="shared" si="78"/>
        <v/>
      </c>
      <c r="CC133" s="31" t="str">
        <f t="shared" si="79"/>
        <v/>
      </c>
      <c r="CD133" s="31" t="str">
        <f t="shared" si="80"/>
        <v/>
      </c>
      <c r="CE133" s="31" t="str">
        <f t="shared" si="81"/>
        <v/>
      </c>
      <c r="CF133" s="31" t="str">
        <f t="shared" si="82"/>
        <v/>
      </c>
      <c r="CG133" s="31" t="str">
        <f t="shared" si="83"/>
        <v/>
      </c>
      <c r="CH133" s="32">
        <f t="shared" si="84"/>
        <v>0</v>
      </c>
      <c r="CI133" s="32">
        <f t="shared" si="85"/>
        <v>0</v>
      </c>
      <c r="CJ133" s="32">
        <f t="shared" si="86"/>
        <v>0</v>
      </c>
      <c r="CK133" s="32">
        <f t="shared" si="87"/>
        <v>0</v>
      </c>
      <c r="CL133" s="32">
        <f t="shared" si="88"/>
        <v>0</v>
      </c>
      <c r="CM133" s="32">
        <f t="shared" si="89"/>
        <v>0</v>
      </c>
      <c r="CN133" s="32">
        <f t="shared" si="90"/>
        <v>0</v>
      </c>
    </row>
    <row r="134" spans="1:92" ht="16.350000000000001" customHeight="1" x14ac:dyDescent="0.2">
      <c r="A134" s="3284" t="s">
        <v>167</v>
      </c>
      <c r="B134" s="3285"/>
      <c r="C134" s="3286"/>
      <c r="D134" s="910">
        <f t="shared" si="74"/>
        <v>0</v>
      </c>
      <c r="E134" s="828">
        <f t="shared" si="75"/>
        <v>0</v>
      </c>
      <c r="F134" s="830">
        <f t="shared" si="76"/>
        <v>0</v>
      </c>
      <c r="G134" s="918"/>
      <c r="H134" s="920"/>
      <c r="I134" s="918"/>
      <c r="J134" s="922"/>
      <c r="K134" s="918"/>
      <c r="L134" s="920"/>
      <c r="M134" s="918"/>
      <c r="N134" s="920"/>
      <c r="O134" s="923"/>
      <c r="P134" s="808"/>
      <c r="Q134" s="807"/>
      <c r="R134" s="808"/>
      <c r="S134" s="807"/>
      <c r="T134" s="920"/>
      <c r="U134" s="923"/>
      <c r="V134" s="808"/>
      <c r="W134" s="807"/>
      <c r="X134" s="808"/>
      <c r="Y134" s="807"/>
      <c r="Z134" s="808"/>
      <c r="AA134" s="807"/>
      <c r="AB134" s="808"/>
      <c r="AC134" s="807"/>
      <c r="AD134" s="808"/>
      <c r="AE134" s="807"/>
      <c r="AF134" s="808"/>
      <c r="AG134" s="807"/>
      <c r="AH134" s="808"/>
      <c r="AI134" s="807"/>
      <c r="AJ134" s="808"/>
      <c r="AK134" s="807"/>
      <c r="AL134" s="808"/>
      <c r="AM134" s="807"/>
      <c r="AN134" s="809"/>
      <c r="AO134" s="832"/>
      <c r="AP134" s="924"/>
      <c r="AQ134" s="921">
        <v>0</v>
      </c>
      <c r="AR134" s="921"/>
      <c r="AS134" s="811"/>
      <c r="AT134" s="832"/>
      <c r="AU134" s="832"/>
      <c r="AV134" s="832"/>
      <c r="AW134" s="671" t="str">
        <f t="shared" si="73"/>
        <v/>
      </c>
      <c r="BU134" s="3"/>
      <c r="BV134" s="3"/>
      <c r="BW134" s="4"/>
      <c r="CA134" s="31" t="str">
        <f t="shared" si="77"/>
        <v/>
      </c>
      <c r="CB134" s="31" t="str">
        <f t="shared" si="78"/>
        <v/>
      </c>
      <c r="CC134" s="31" t="str">
        <f t="shared" si="79"/>
        <v/>
      </c>
      <c r="CD134" s="31" t="str">
        <f t="shared" si="80"/>
        <v/>
      </c>
      <c r="CE134" s="31" t="str">
        <f t="shared" si="81"/>
        <v/>
      </c>
      <c r="CF134" s="31" t="str">
        <f t="shared" si="82"/>
        <v/>
      </c>
      <c r="CG134" s="31" t="str">
        <f t="shared" si="83"/>
        <v/>
      </c>
      <c r="CH134" s="32">
        <f t="shared" si="84"/>
        <v>0</v>
      </c>
      <c r="CI134" s="32">
        <f t="shared" si="85"/>
        <v>0</v>
      </c>
      <c r="CJ134" s="32">
        <f t="shared" si="86"/>
        <v>0</v>
      </c>
      <c r="CK134" s="32">
        <f t="shared" si="87"/>
        <v>0</v>
      </c>
      <c r="CL134" s="32">
        <f t="shared" si="88"/>
        <v>0</v>
      </c>
      <c r="CM134" s="32">
        <f t="shared" si="89"/>
        <v>0</v>
      </c>
      <c r="CN134" s="32">
        <f t="shared" si="90"/>
        <v>0</v>
      </c>
    </row>
    <row r="135" spans="1:92" ht="16.350000000000001" customHeight="1" x14ac:dyDescent="0.2">
      <c r="A135" s="3284" t="s">
        <v>168</v>
      </c>
      <c r="B135" s="3285"/>
      <c r="C135" s="3286"/>
      <c r="D135" s="910">
        <f t="shared" si="74"/>
        <v>0</v>
      </c>
      <c r="E135" s="828">
        <f t="shared" si="75"/>
        <v>0</v>
      </c>
      <c r="F135" s="830">
        <f t="shared" si="76"/>
        <v>0</v>
      </c>
      <c r="G135" s="918"/>
      <c r="H135" s="920"/>
      <c r="I135" s="918"/>
      <c r="J135" s="922"/>
      <c r="K135" s="918"/>
      <c r="L135" s="920"/>
      <c r="M135" s="918"/>
      <c r="N135" s="920"/>
      <c r="O135" s="923"/>
      <c r="P135" s="808"/>
      <c r="Q135" s="807"/>
      <c r="R135" s="808"/>
      <c r="S135" s="807"/>
      <c r="T135" s="920"/>
      <c r="U135" s="923"/>
      <c r="V135" s="808"/>
      <c r="W135" s="807"/>
      <c r="X135" s="808"/>
      <c r="Y135" s="807"/>
      <c r="Z135" s="808"/>
      <c r="AA135" s="807"/>
      <c r="AB135" s="808"/>
      <c r="AC135" s="807"/>
      <c r="AD135" s="808"/>
      <c r="AE135" s="807"/>
      <c r="AF135" s="808"/>
      <c r="AG135" s="807"/>
      <c r="AH135" s="808"/>
      <c r="AI135" s="807"/>
      <c r="AJ135" s="808"/>
      <c r="AK135" s="807"/>
      <c r="AL135" s="808"/>
      <c r="AM135" s="807"/>
      <c r="AN135" s="809"/>
      <c r="AO135" s="832"/>
      <c r="AP135" s="924"/>
      <c r="AQ135" s="921">
        <v>0</v>
      </c>
      <c r="AR135" s="921"/>
      <c r="AS135" s="811"/>
      <c r="AT135" s="832"/>
      <c r="AU135" s="832"/>
      <c r="AV135" s="832"/>
      <c r="AW135" s="671" t="str">
        <f t="shared" si="73"/>
        <v/>
      </c>
      <c r="BU135" s="3"/>
      <c r="BV135" s="3"/>
      <c r="BW135" s="4"/>
      <c r="CA135" s="31" t="str">
        <f t="shared" si="77"/>
        <v/>
      </c>
      <c r="CB135" s="31" t="str">
        <f t="shared" si="78"/>
        <v/>
      </c>
      <c r="CC135" s="31" t="str">
        <f t="shared" si="79"/>
        <v/>
      </c>
      <c r="CD135" s="31" t="str">
        <f t="shared" si="80"/>
        <v/>
      </c>
      <c r="CE135" s="31" t="str">
        <f t="shared" si="81"/>
        <v/>
      </c>
      <c r="CF135" s="31" t="str">
        <f t="shared" si="82"/>
        <v/>
      </c>
      <c r="CG135" s="31" t="str">
        <f t="shared" si="83"/>
        <v/>
      </c>
      <c r="CH135" s="32">
        <f t="shared" si="84"/>
        <v>0</v>
      </c>
      <c r="CI135" s="32">
        <f t="shared" si="85"/>
        <v>0</v>
      </c>
      <c r="CJ135" s="32">
        <f t="shared" si="86"/>
        <v>0</v>
      </c>
      <c r="CK135" s="32">
        <f t="shared" si="87"/>
        <v>0</v>
      </c>
      <c r="CL135" s="32">
        <f t="shared" si="88"/>
        <v>0</v>
      </c>
      <c r="CM135" s="32">
        <f t="shared" si="89"/>
        <v>0</v>
      </c>
      <c r="CN135" s="32">
        <f t="shared" si="90"/>
        <v>0</v>
      </c>
    </row>
    <row r="136" spans="1:92" ht="16.350000000000001" customHeight="1" x14ac:dyDescent="0.2">
      <c r="A136" s="3292" t="s">
        <v>169</v>
      </c>
      <c r="B136" s="3292"/>
      <c r="C136" s="3292"/>
      <c r="D136" s="910">
        <f t="shared" si="74"/>
        <v>0</v>
      </c>
      <c r="E136" s="828">
        <f t="shared" si="75"/>
        <v>0</v>
      </c>
      <c r="F136" s="830">
        <f t="shared" si="76"/>
        <v>0</v>
      </c>
      <c r="G136" s="831"/>
      <c r="H136" s="808"/>
      <c r="I136" s="831"/>
      <c r="J136" s="842"/>
      <c r="K136" s="831"/>
      <c r="L136" s="808"/>
      <c r="M136" s="831"/>
      <c r="N136" s="808"/>
      <c r="O136" s="807"/>
      <c r="P136" s="808"/>
      <c r="Q136" s="807"/>
      <c r="R136" s="808"/>
      <c r="S136" s="807"/>
      <c r="T136" s="808"/>
      <c r="U136" s="807"/>
      <c r="V136" s="808"/>
      <c r="W136" s="807"/>
      <c r="X136" s="808"/>
      <c r="Y136" s="807"/>
      <c r="Z136" s="808"/>
      <c r="AA136" s="807"/>
      <c r="AB136" s="808"/>
      <c r="AC136" s="807"/>
      <c r="AD136" s="808"/>
      <c r="AE136" s="807"/>
      <c r="AF136" s="808"/>
      <c r="AG136" s="807"/>
      <c r="AH136" s="808"/>
      <c r="AI136" s="807"/>
      <c r="AJ136" s="808"/>
      <c r="AK136" s="807"/>
      <c r="AL136" s="808"/>
      <c r="AM136" s="807"/>
      <c r="AN136" s="809"/>
      <c r="AO136" s="832"/>
      <c r="AP136" s="832"/>
      <c r="AQ136" s="811">
        <v>0</v>
      </c>
      <c r="AR136" s="811"/>
      <c r="AS136" s="811"/>
      <c r="AT136" s="832"/>
      <c r="AU136" s="832"/>
      <c r="AV136" s="832"/>
      <c r="AW136" s="671" t="str">
        <f t="shared" si="73"/>
        <v/>
      </c>
      <c r="BU136" s="3"/>
      <c r="BV136" s="3"/>
      <c r="BW136" s="4"/>
      <c r="CA136" s="31" t="str">
        <f t="shared" si="77"/>
        <v/>
      </c>
      <c r="CB136" s="31" t="str">
        <f t="shared" si="78"/>
        <v/>
      </c>
      <c r="CC136" s="31" t="str">
        <f t="shared" si="79"/>
        <v/>
      </c>
      <c r="CD136" s="31" t="str">
        <f t="shared" si="80"/>
        <v/>
      </c>
      <c r="CE136" s="31" t="str">
        <f t="shared" si="81"/>
        <v/>
      </c>
      <c r="CF136" s="31" t="str">
        <f t="shared" si="82"/>
        <v/>
      </c>
      <c r="CG136" s="31" t="str">
        <f t="shared" si="83"/>
        <v/>
      </c>
      <c r="CH136" s="32">
        <f t="shared" si="84"/>
        <v>0</v>
      </c>
      <c r="CI136" s="32">
        <f t="shared" si="85"/>
        <v>0</v>
      </c>
      <c r="CJ136" s="32">
        <f t="shared" si="86"/>
        <v>0</v>
      </c>
      <c r="CK136" s="32">
        <f t="shared" si="87"/>
        <v>0</v>
      </c>
      <c r="CL136" s="32">
        <f t="shared" si="88"/>
        <v>0</v>
      </c>
      <c r="CM136" s="32">
        <f t="shared" si="89"/>
        <v>0</v>
      </c>
      <c r="CN136" s="32">
        <f t="shared" si="90"/>
        <v>0</v>
      </c>
    </row>
    <row r="137" spans="1:92" ht="16.350000000000001" customHeight="1" x14ac:dyDescent="0.2">
      <c r="A137" s="3284" t="s">
        <v>170</v>
      </c>
      <c r="B137" s="3285"/>
      <c r="C137" s="3286"/>
      <c r="D137" s="910">
        <f t="shared" si="74"/>
        <v>0</v>
      </c>
      <c r="E137" s="828">
        <f t="shared" si="75"/>
        <v>0</v>
      </c>
      <c r="F137" s="830">
        <f t="shared" si="76"/>
        <v>0</v>
      </c>
      <c r="G137" s="831"/>
      <c r="H137" s="808"/>
      <c r="I137" s="831"/>
      <c r="J137" s="842"/>
      <c r="K137" s="831"/>
      <c r="L137" s="808"/>
      <c r="M137" s="831"/>
      <c r="N137" s="808"/>
      <c r="O137" s="807"/>
      <c r="P137" s="808"/>
      <c r="Q137" s="807"/>
      <c r="R137" s="808"/>
      <c r="S137" s="807"/>
      <c r="T137" s="808"/>
      <c r="U137" s="807"/>
      <c r="V137" s="808"/>
      <c r="W137" s="807"/>
      <c r="X137" s="808"/>
      <c r="Y137" s="807"/>
      <c r="Z137" s="808"/>
      <c r="AA137" s="807"/>
      <c r="AB137" s="808"/>
      <c r="AC137" s="807"/>
      <c r="AD137" s="808"/>
      <c r="AE137" s="807"/>
      <c r="AF137" s="808"/>
      <c r="AG137" s="807"/>
      <c r="AH137" s="808"/>
      <c r="AI137" s="807"/>
      <c r="AJ137" s="808"/>
      <c r="AK137" s="807"/>
      <c r="AL137" s="808"/>
      <c r="AM137" s="807"/>
      <c r="AN137" s="809"/>
      <c r="AO137" s="832"/>
      <c r="AP137" s="832"/>
      <c r="AQ137" s="811">
        <v>0</v>
      </c>
      <c r="AR137" s="811"/>
      <c r="AS137" s="811"/>
      <c r="AT137" s="832"/>
      <c r="AU137" s="832"/>
      <c r="AV137" s="832"/>
      <c r="AW137" s="671" t="str">
        <f t="shared" si="73"/>
        <v/>
      </c>
      <c r="BU137" s="3"/>
      <c r="BV137" s="3"/>
      <c r="BW137" s="4"/>
      <c r="CA137" s="31" t="str">
        <f t="shared" si="77"/>
        <v/>
      </c>
      <c r="CB137" s="31" t="str">
        <f t="shared" si="78"/>
        <v/>
      </c>
      <c r="CC137" s="31" t="str">
        <f t="shared" si="79"/>
        <v/>
      </c>
      <c r="CD137" s="31" t="str">
        <f t="shared" si="80"/>
        <v/>
      </c>
      <c r="CE137" s="31" t="str">
        <f t="shared" si="81"/>
        <v/>
      </c>
      <c r="CF137" s="31" t="str">
        <f t="shared" si="82"/>
        <v/>
      </c>
      <c r="CG137" s="31" t="str">
        <f t="shared" si="83"/>
        <v/>
      </c>
      <c r="CH137" s="32">
        <f t="shared" si="84"/>
        <v>0</v>
      </c>
      <c r="CI137" s="32">
        <f t="shared" si="85"/>
        <v>0</v>
      </c>
      <c r="CJ137" s="32">
        <f t="shared" si="86"/>
        <v>0</v>
      </c>
      <c r="CK137" s="32">
        <f t="shared" si="87"/>
        <v>0</v>
      </c>
      <c r="CL137" s="32">
        <f t="shared" si="88"/>
        <v>0</v>
      </c>
      <c r="CM137" s="32">
        <f t="shared" si="89"/>
        <v>0</v>
      </c>
      <c r="CN137" s="32">
        <f t="shared" si="90"/>
        <v>0</v>
      </c>
    </row>
    <row r="138" spans="1:92" ht="16.350000000000001" customHeight="1" x14ac:dyDescent="0.2">
      <c r="A138" s="3284" t="s">
        <v>171</v>
      </c>
      <c r="B138" s="3285"/>
      <c r="C138" s="3286"/>
      <c r="D138" s="910">
        <f t="shared" si="74"/>
        <v>0</v>
      </c>
      <c r="E138" s="828">
        <f t="shared" si="75"/>
        <v>0</v>
      </c>
      <c r="F138" s="830">
        <f t="shared" si="76"/>
        <v>0</v>
      </c>
      <c r="G138" s="925"/>
      <c r="H138" s="926"/>
      <c r="I138" s="925"/>
      <c r="J138" s="927"/>
      <c r="K138" s="925"/>
      <c r="L138" s="808"/>
      <c r="M138" s="831"/>
      <c r="N138" s="808"/>
      <c r="O138" s="807"/>
      <c r="P138" s="808"/>
      <c r="Q138" s="807"/>
      <c r="R138" s="808"/>
      <c r="S138" s="807"/>
      <c r="T138" s="808"/>
      <c r="U138" s="807"/>
      <c r="V138" s="808"/>
      <c r="W138" s="807"/>
      <c r="X138" s="808"/>
      <c r="Y138" s="807"/>
      <c r="Z138" s="808"/>
      <c r="AA138" s="807"/>
      <c r="AB138" s="808"/>
      <c r="AC138" s="807"/>
      <c r="AD138" s="808"/>
      <c r="AE138" s="807"/>
      <c r="AF138" s="808"/>
      <c r="AG138" s="807"/>
      <c r="AH138" s="808"/>
      <c r="AI138" s="807"/>
      <c r="AJ138" s="808"/>
      <c r="AK138" s="807"/>
      <c r="AL138" s="808"/>
      <c r="AM138" s="807"/>
      <c r="AN138" s="809"/>
      <c r="AO138" s="832"/>
      <c r="AP138" s="928"/>
      <c r="AQ138" s="811">
        <v>0</v>
      </c>
      <c r="AR138" s="811"/>
      <c r="AS138" s="813"/>
      <c r="AT138" s="832"/>
      <c r="AU138" s="832"/>
      <c r="AV138" s="832"/>
      <c r="AW138" s="671" t="str">
        <f t="shared" si="73"/>
        <v/>
      </c>
      <c r="BU138" s="3"/>
      <c r="BV138" s="3"/>
      <c r="BW138" s="4"/>
      <c r="CA138" s="31" t="str">
        <f t="shared" si="77"/>
        <v/>
      </c>
      <c r="CB138" s="31" t="str">
        <f t="shared" si="78"/>
        <v/>
      </c>
      <c r="CC138" s="31" t="str">
        <f t="shared" si="79"/>
        <v/>
      </c>
      <c r="CD138" s="31" t="str">
        <f t="shared" si="80"/>
        <v/>
      </c>
      <c r="CE138" s="31" t="str">
        <f t="shared" si="81"/>
        <v/>
      </c>
      <c r="CF138" s="31" t="str">
        <f t="shared" si="82"/>
        <v/>
      </c>
      <c r="CG138" s="31" t="str">
        <f t="shared" si="83"/>
        <v/>
      </c>
      <c r="CH138" s="32">
        <f t="shared" si="84"/>
        <v>0</v>
      </c>
      <c r="CI138" s="32">
        <f t="shared" si="85"/>
        <v>0</v>
      </c>
      <c r="CJ138" s="32">
        <f t="shared" si="86"/>
        <v>0</v>
      </c>
      <c r="CK138" s="32">
        <f t="shared" si="87"/>
        <v>0</v>
      </c>
      <c r="CL138" s="32">
        <f t="shared" si="88"/>
        <v>0</v>
      </c>
      <c r="CM138" s="32">
        <f t="shared" si="89"/>
        <v>0</v>
      </c>
      <c r="CN138" s="32">
        <f t="shared" si="90"/>
        <v>0</v>
      </c>
    </row>
    <row r="139" spans="1:92" ht="16.350000000000001" customHeight="1" x14ac:dyDescent="0.2">
      <c r="A139" s="3284" t="s">
        <v>172</v>
      </c>
      <c r="B139" s="3285"/>
      <c r="C139" s="3286"/>
      <c r="D139" s="910">
        <f t="shared" si="74"/>
        <v>0</v>
      </c>
      <c r="E139" s="828">
        <f t="shared" si="75"/>
        <v>0</v>
      </c>
      <c r="F139" s="830">
        <f t="shared" si="76"/>
        <v>0</v>
      </c>
      <c r="G139" s="925"/>
      <c r="H139" s="926"/>
      <c r="I139" s="925"/>
      <c r="J139" s="927"/>
      <c r="K139" s="925"/>
      <c r="L139" s="808"/>
      <c r="M139" s="831"/>
      <c r="N139" s="808"/>
      <c r="O139" s="807"/>
      <c r="P139" s="808"/>
      <c r="Q139" s="807"/>
      <c r="R139" s="808"/>
      <c r="S139" s="807"/>
      <c r="T139" s="808"/>
      <c r="U139" s="807"/>
      <c r="V139" s="808"/>
      <c r="W139" s="807"/>
      <c r="X139" s="808"/>
      <c r="Y139" s="807"/>
      <c r="Z139" s="808"/>
      <c r="AA139" s="807"/>
      <c r="AB139" s="808"/>
      <c r="AC139" s="807"/>
      <c r="AD139" s="808"/>
      <c r="AE139" s="807"/>
      <c r="AF139" s="808"/>
      <c r="AG139" s="807"/>
      <c r="AH139" s="808"/>
      <c r="AI139" s="807"/>
      <c r="AJ139" s="808"/>
      <c r="AK139" s="807"/>
      <c r="AL139" s="808"/>
      <c r="AM139" s="807"/>
      <c r="AN139" s="809"/>
      <c r="AO139" s="832"/>
      <c r="AP139" s="928"/>
      <c r="AQ139" s="811">
        <v>0</v>
      </c>
      <c r="AR139" s="811"/>
      <c r="AS139" s="813"/>
      <c r="AT139" s="832"/>
      <c r="AU139" s="832"/>
      <c r="AV139" s="832"/>
      <c r="AW139" s="671" t="str">
        <f t="shared" si="73"/>
        <v/>
      </c>
      <c r="BU139" s="3"/>
      <c r="BV139" s="3"/>
      <c r="BW139" s="4"/>
      <c r="CA139" s="31" t="str">
        <f t="shared" si="77"/>
        <v/>
      </c>
      <c r="CB139" s="31" t="str">
        <f t="shared" si="78"/>
        <v/>
      </c>
      <c r="CC139" s="31" t="str">
        <f t="shared" si="79"/>
        <v/>
      </c>
      <c r="CD139" s="31" t="str">
        <f t="shared" si="80"/>
        <v/>
      </c>
      <c r="CE139" s="31" t="str">
        <f t="shared" si="81"/>
        <v/>
      </c>
      <c r="CF139" s="31" t="str">
        <f t="shared" si="82"/>
        <v/>
      </c>
      <c r="CG139" s="31" t="str">
        <f t="shared" si="83"/>
        <v/>
      </c>
      <c r="CH139" s="32">
        <f t="shared" si="84"/>
        <v>0</v>
      </c>
      <c r="CI139" s="32">
        <f t="shared" si="85"/>
        <v>0</v>
      </c>
      <c r="CJ139" s="32">
        <f t="shared" si="86"/>
        <v>0</v>
      </c>
      <c r="CK139" s="32">
        <f t="shared" si="87"/>
        <v>0</v>
      </c>
      <c r="CL139" s="32">
        <f t="shared" si="88"/>
        <v>0</v>
      </c>
      <c r="CM139" s="32">
        <f t="shared" si="89"/>
        <v>0</v>
      </c>
      <c r="CN139" s="32">
        <f t="shared" si="90"/>
        <v>0</v>
      </c>
    </row>
    <row r="140" spans="1:92" ht="16.350000000000001" customHeight="1" x14ac:dyDescent="0.2">
      <c r="A140" s="3284" t="s">
        <v>173</v>
      </c>
      <c r="B140" s="3285"/>
      <c r="C140" s="3286"/>
      <c r="D140" s="910">
        <f t="shared" si="74"/>
        <v>0</v>
      </c>
      <c r="E140" s="828">
        <f t="shared" si="75"/>
        <v>0</v>
      </c>
      <c r="F140" s="830">
        <f t="shared" si="76"/>
        <v>0</v>
      </c>
      <c r="G140" s="925"/>
      <c r="H140" s="926"/>
      <c r="I140" s="925"/>
      <c r="J140" s="927"/>
      <c r="K140" s="925"/>
      <c r="L140" s="808"/>
      <c r="M140" s="831"/>
      <c r="N140" s="808"/>
      <c r="O140" s="807"/>
      <c r="P140" s="808"/>
      <c r="Q140" s="807"/>
      <c r="R140" s="808"/>
      <c r="S140" s="807"/>
      <c r="T140" s="808"/>
      <c r="U140" s="807"/>
      <c r="V140" s="808"/>
      <c r="W140" s="807"/>
      <c r="X140" s="808"/>
      <c r="Y140" s="807"/>
      <c r="Z140" s="808"/>
      <c r="AA140" s="807"/>
      <c r="AB140" s="808"/>
      <c r="AC140" s="807"/>
      <c r="AD140" s="808"/>
      <c r="AE140" s="807"/>
      <c r="AF140" s="808"/>
      <c r="AG140" s="807"/>
      <c r="AH140" s="808"/>
      <c r="AI140" s="807"/>
      <c r="AJ140" s="808"/>
      <c r="AK140" s="807"/>
      <c r="AL140" s="808"/>
      <c r="AM140" s="807"/>
      <c r="AN140" s="809"/>
      <c r="AO140" s="832"/>
      <c r="AP140" s="928"/>
      <c r="AQ140" s="811">
        <v>0</v>
      </c>
      <c r="AR140" s="811"/>
      <c r="AS140" s="813"/>
      <c r="AT140" s="832"/>
      <c r="AU140" s="832"/>
      <c r="AV140" s="832"/>
      <c r="AW140" s="671" t="str">
        <f t="shared" si="73"/>
        <v/>
      </c>
      <c r="BU140" s="3"/>
      <c r="BV140" s="3"/>
      <c r="BW140" s="4"/>
      <c r="CA140" s="31" t="str">
        <f t="shared" si="77"/>
        <v/>
      </c>
      <c r="CB140" s="31" t="str">
        <f t="shared" si="78"/>
        <v/>
      </c>
      <c r="CC140" s="31" t="str">
        <f t="shared" si="79"/>
        <v/>
      </c>
      <c r="CD140" s="31" t="str">
        <f t="shared" si="80"/>
        <v/>
      </c>
      <c r="CE140" s="31" t="str">
        <f t="shared" si="81"/>
        <v/>
      </c>
      <c r="CF140" s="31" t="str">
        <f t="shared" si="82"/>
        <v/>
      </c>
      <c r="CG140" s="31" t="str">
        <f t="shared" si="83"/>
        <v/>
      </c>
      <c r="CH140" s="32">
        <f t="shared" si="84"/>
        <v>0</v>
      </c>
      <c r="CI140" s="32">
        <f t="shared" si="85"/>
        <v>0</v>
      </c>
      <c r="CJ140" s="32">
        <f t="shared" si="86"/>
        <v>0</v>
      </c>
      <c r="CK140" s="32">
        <f t="shared" si="87"/>
        <v>0</v>
      </c>
      <c r="CL140" s="32">
        <f t="shared" si="88"/>
        <v>0</v>
      </c>
      <c r="CM140" s="32">
        <f t="shared" si="89"/>
        <v>0</v>
      </c>
      <c r="CN140" s="32">
        <f t="shared" si="90"/>
        <v>0</v>
      </c>
    </row>
    <row r="141" spans="1:92" ht="16.350000000000001" customHeight="1" x14ac:dyDescent="0.2">
      <c r="A141" s="3284" t="s">
        <v>174</v>
      </c>
      <c r="B141" s="3285"/>
      <c r="C141" s="3286"/>
      <c r="D141" s="910">
        <f t="shared" si="74"/>
        <v>0</v>
      </c>
      <c r="E141" s="828">
        <f t="shared" si="75"/>
        <v>0</v>
      </c>
      <c r="F141" s="830">
        <f t="shared" si="76"/>
        <v>0</v>
      </c>
      <c r="G141" s="925"/>
      <c r="H141" s="926"/>
      <c r="I141" s="925"/>
      <c r="J141" s="927"/>
      <c r="K141" s="925"/>
      <c r="L141" s="808"/>
      <c r="M141" s="831"/>
      <c r="N141" s="808"/>
      <c r="O141" s="807"/>
      <c r="P141" s="808"/>
      <c r="Q141" s="807"/>
      <c r="R141" s="808"/>
      <c r="S141" s="807"/>
      <c r="T141" s="808"/>
      <c r="U141" s="807"/>
      <c r="V141" s="808"/>
      <c r="W141" s="807"/>
      <c r="X141" s="808"/>
      <c r="Y141" s="807"/>
      <c r="Z141" s="808"/>
      <c r="AA141" s="807"/>
      <c r="AB141" s="808"/>
      <c r="AC141" s="807"/>
      <c r="AD141" s="808"/>
      <c r="AE141" s="807"/>
      <c r="AF141" s="808"/>
      <c r="AG141" s="807"/>
      <c r="AH141" s="808"/>
      <c r="AI141" s="807"/>
      <c r="AJ141" s="808"/>
      <c r="AK141" s="807"/>
      <c r="AL141" s="808"/>
      <c r="AM141" s="807"/>
      <c r="AN141" s="809"/>
      <c r="AO141" s="832"/>
      <c r="AP141" s="928"/>
      <c r="AQ141" s="811">
        <v>0</v>
      </c>
      <c r="AR141" s="811"/>
      <c r="AS141" s="813"/>
      <c r="AT141" s="832"/>
      <c r="AU141" s="832"/>
      <c r="AV141" s="832"/>
      <c r="AW141" s="671" t="str">
        <f t="shared" si="73"/>
        <v/>
      </c>
      <c r="BU141" s="3"/>
      <c r="BV141" s="3"/>
      <c r="BW141" s="4"/>
      <c r="CA141" s="31" t="str">
        <f t="shared" si="77"/>
        <v/>
      </c>
      <c r="CB141" s="31" t="str">
        <f t="shared" si="78"/>
        <v/>
      </c>
      <c r="CC141" s="31" t="str">
        <f t="shared" si="79"/>
        <v/>
      </c>
      <c r="CD141" s="31" t="str">
        <f t="shared" si="80"/>
        <v/>
      </c>
      <c r="CE141" s="31" t="str">
        <f t="shared" si="81"/>
        <v/>
      </c>
      <c r="CF141" s="31" t="str">
        <f t="shared" si="82"/>
        <v/>
      </c>
      <c r="CG141" s="31" t="str">
        <f t="shared" si="83"/>
        <v/>
      </c>
      <c r="CH141" s="32">
        <f t="shared" si="84"/>
        <v>0</v>
      </c>
      <c r="CI141" s="32">
        <f t="shared" si="85"/>
        <v>0</v>
      </c>
      <c r="CJ141" s="32">
        <f t="shared" si="86"/>
        <v>0</v>
      </c>
      <c r="CK141" s="32">
        <f t="shared" si="87"/>
        <v>0</v>
      </c>
      <c r="CL141" s="32">
        <f t="shared" si="88"/>
        <v>0</v>
      </c>
      <c r="CM141" s="32">
        <f t="shared" si="89"/>
        <v>0</v>
      </c>
      <c r="CN141" s="32">
        <f t="shared" si="90"/>
        <v>0</v>
      </c>
    </row>
    <row r="142" spans="1:92" ht="16.350000000000001" customHeight="1" x14ac:dyDescent="0.2">
      <c r="A142" s="3284" t="s">
        <v>175</v>
      </c>
      <c r="B142" s="3285"/>
      <c r="C142" s="3286"/>
      <c r="D142" s="910">
        <f t="shared" si="74"/>
        <v>0</v>
      </c>
      <c r="E142" s="828">
        <f t="shared" si="75"/>
        <v>0</v>
      </c>
      <c r="F142" s="830">
        <f t="shared" si="76"/>
        <v>0</v>
      </c>
      <c r="G142" s="925"/>
      <c r="H142" s="926"/>
      <c r="I142" s="925"/>
      <c r="J142" s="927"/>
      <c r="K142" s="925"/>
      <c r="L142" s="808"/>
      <c r="M142" s="831"/>
      <c r="N142" s="808"/>
      <c r="O142" s="807"/>
      <c r="P142" s="808"/>
      <c r="Q142" s="807"/>
      <c r="R142" s="808"/>
      <c r="S142" s="807"/>
      <c r="T142" s="808"/>
      <c r="U142" s="807"/>
      <c r="V142" s="808"/>
      <c r="W142" s="807"/>
      <c r="X142" s="808"/>
      <c r="Y142" s="807"/>
      <c r="Z142" s="808"/>
      <c r="AA142" s="807"/>
      <c r="AB142" s="808"/>
      <c r="AC142" s="807"/>
      <c r="AD142" s="808"/>
      <c r="AE142" s="807"/>
      <c r="AF142" s="808"/>
      <c r="AG142" s="807"/>
      <c r="AH142" s="808"/>
      <c r="AI142" s="807"/>
      <c r="AJ142" s="808"/>
      <c r="AK142" s="807"/>
      <c r="AL142" s="808"/>
      <c r="AM142" s="807"/>
      <c r="AN142" s="809"/>
      <c r="AO142" s="832"/>
      <c r="AP142" s="928"/>
      <c r="AQ142" s="811">
        <v>0</v>
      </c>
      <c r="AR142" s="811"/>
      <c r="AS142" s="813"/>
      <c r="AT142" s="832"/>
      <c r="AU142" s="832"/>
      <c r="AV142" s="832"/>
      <c r="AW142" s="671" t="str">
        <f t="shared" si="73"/>
        <v/>
      </c>
      <c r="BU142" s="3"/>
      <c r="BV142" s="3"/>
      <c r="BW142" s="4"/>
      <c r="CA142" s="31" t="str">
        <f t="shared" si="77"/>
        <v/>
      </c>
      <c r="CB142" s="31" t="str">
        <f t="shared" si="78"/>
        <v/>
      </c>
      <c r="CC142" s="31" t="str">
        <f t="shared" si="79"/>
        <v/>
      </c>
      <c r="CD142" s="31" t="str">
        <f t="shared" si="80"/>
        <v/>
      </c>
      <c r="CE142" s="31" t="str">
        <f t="shared" si="81"/>
        <v/>
      </c>
      <c r="CF142" s="31" t="str">
        <f t="shared" si="82"/>
        <v/>
      </c>
      <c r="CG142" s="31" t="str">
        <f t="shared" si="83"/>
        <v/>
      </c>
      <c r="CH142" s="32">
        <f t="shared" si="84"/>
        <v>0</v>
      </c>
      <c r="CI142" s="32">
        <f t="shared" si="85"/>
        <v>0</v>
      </c>
      <c r="CJ142" s="32">
        <f t="shared" si="86"/>
        <v>0</v>
      </c>
      <c r="CK142" s="32">
        <f t="shared" si="87"/>
        <v>0</v>
      </c>
      <c r="CL142" s="32">
        <f t="shared" si="88"/>
        <v>0</v>
      </c>
      <c r="CM142" s="32">
        <f t="shared" si="89"/>
        <v>0</v>
      </c>
      <c r="CN142" s="32">
        <f t="shared" si="90"/>
        <v>0</v>
      </c>
    </row>
    <row r="143" spans="1:92" ht="16.350000000000001" customHeight="1" x14ac:dyDescent="0.2">
      <c r="A143" s="3284" t="s">
        <v>176</v>
      </c>
      <c r="B143" s="3285"/>
      <c r="C143" s="3286"/>
      <c r="D143" s="910">
        <f t="shared" si="74"/>
        <v>0</v>
      </c>
      <c r="E143" s="828">
        <f t="shared" si="75"/>
        <v>0</v>
      </c>
      <c r="F143" s="830">
        <f t="shared" si="76"/>
        <v>0</v>
      </c>
      <c r="G143" s="918"/>
      <c r="H143" s="920"/>
      <c r="I143" s="918"/>
      <c r="J143" s="842"/>
      <c r="K143" s="831"/>
      <c r="L143" s="808"/>
      <c r="M143" s="831"/>
      <c r="N143" s="808"/>
      <c r="O143" s="807"/>
      <c r="P143" s="808"/>
      <c r="Q143" s="807"/>
      <c r="R143" s="808"/>
      <c r="S143" s="807"/>
      <c r="T143" s="808"/>
      <c r="U143" s="807"/>
      <c r="V143" s="808"/>
      <c r="W143" s="807"/>
      <c r="X143" s="808"/>
      <c r="Y143" s="807"/>
      <c r="Z143" s="808"/>
      <c r="AA143" s="807"/>
      <c r="AB143" s="808"/>
      <c r="AC143" s="807"/>
      <c r="AD143" s="808"/>
      <c r="AE143" s="807"/>
      <c r="AF143" s="808"/>
      <c r="AG143" s="807"/>
      <c r="AH143" s="808"/>
      <c r="AI143" s="807"/>
      <c r="AJ143" s="808"/>
      <c r="AK143" s="807"/>
      <c r="AL143" s="808"/>
      <c r="AM143" s="807"/>
      <c r="AN143" s="809"/>
      <c r="AO143" s="832"/>
      <c r="AP143" s="832"/>
      <c r="AQ143" s="811">
        <v>0</v>
      </c>
      <c r="AR143" s="811"/>
      <c r="AS143" s="811"/>
      <c r="AT143" s="832"/>
      <c r="AU143" s="832"/>
      <c r="AV143" s="832"/>
      <c r="AW143" s="671" t="str">
        <f t="shared" si="73"/>
        <v/>
      </c>
      <c r="BU143" s="3"/>
      <c r="BV143" s="3"/>
      <c r="BW143" s="4"/>
      <c r="CA143" s="31" t="str">
        <f t="shared" si="77"/>
        <v/>
      </c>
      <c r="CB143" s="31" t="str">
        <f t="shared" si="78"/>
        <v/>
      </c>
      <c r="CC143" s="31" t="str">
        <f t="shared" si="79"/>
        <v/>
      </c>
      <c r="CD143" s="31" t="str">
        <f t="shared" si="80"/>
        <v/>
      </c>
      <c r="CE143" s="31" t="str">
        <f t="shared" si="81"/>
        <v/>
      </c>
      <c r="CF143" s="31" t="str">
        <f t="shared" si="82"/>
        <v/>
      </c>
      <c r="CG143" s="31" t="str">
        <f t="shared" si="83"/>
        <v/>
      </c>
      <c r="CH143" s="32">
        <f t="shared" si="84"/>
        <v>0</v>
      </c>
      <c r="CI143" s="32">
        <f t="shared" si="85"/>
        <v>0</v>
      </c>
      <c r="CJ143" s="32">
        <f t="shared" si="86"/>
        <v>0</v>
      </c>
      <c r="CK143" s="32">
        <f t="shared" si="87"/>
        <v>0</v>
      </c>
      <c r="CL143" s="32">
        <f t="shared" si="88"/>
        <v>0</v>
      </c>
      <c r="CM143" s="32">
        <f t="shared" si="89"/>
        <v>0</v>
      </c>
      <c r="CN143" s="32">
        <f t="shared" si="90"/>
        <v>0</v>
      </c>
    </row>
    <row r="144" spans="1:92" ht="16.350000000000001" customHeight="1" x14ac:dyDescent="0.2">
      <c r="A144" s="3289" t="s">
        <v>177</v>
      </c>
      <c r="B144" s="3290"/>
      <c r="C144" s="3291"/>
      <c r="D144" s="929">
        <f t="shared" si="74"/>
        <v>0</v>
      </c>
      <c r="E144" s="833">
        <f t="shared" si="75"/>
        <v>0</v>
      </c>
      <c r="F144" s="835">
        <f t="shared" si="76"/>
        <v>0</v>
      </c>
      <c r="G144" s="255"/>
      <c r="H144" s="649"/>
      <c r="I144" s="255"/>
      <c r="J144" s="663"/>
      <c r="K144" s="256"/>
      <c r="L144" s="817"/>
      <c r="M144" s="836"/>
      <c r="N144" s="817"/>
      <c r="O144" s="816"/>
      <c r="P144" s="817"/>
      <c r="Q144" s="816"/>
      <c r="R144" s="817"/>
      <c r="S144" s="816"/>
      <c r="T144" s="817"/>
      <c r="U144" s="816"/>
      <c r="V144" s="817"/>
      <c r="W144" s="816"/>
      <c r="X144" s="817"/>
      <c r="Y144" s="816"/>
      <c r="Z144" s="817"/>
      <c r="AA144" s="816"/>
      <c r="AB144" s="817"/>
      <c r="AC144" s="816"/>
      <c r="AD144" s="817"/>
      <c r="AE144" s="816"/>
      <c r="AF144" s="817"/>
      <c r="AG144" s="816"/>
      <c r="AH144" s="817"/>
      <c r="AI144" s="816"/>
      <c r="AJ144" s="817"/>
      <c r="AK144" s="816"/>
      <c r="AL144" s="817"/>
      <c r="AM144" s="816"/>
      <c r="AN144" s="818"/>
      <c r="AO144" s="837"/>
      <c r="AP144" s="832"/>
      <c r="AQ144" s="811">
        <v>0</v>
      </c>
      <c r="AR144" s="811"/>
      <c r="AS144" s="811"/>
      <c r="AT144" s="832"/>
      <c r="AU144" s="77"/>
      <c r="AV144" s="77"/>
      <c r="AW144" s="671" t="str">
        <f t="shared" si="73"/>
        <v/>
      </c>
      <c r="BU144" s="3"/>
      <c r="BV144" s="3"/>
      <c r="BW144" s="4"/>
      <c r="CA144" s="31" t="str">
        <f t="shared" si="77"/>
        <v/>
      </c>
      <c r="CB144" s="31" t="str">
        <f t="shared" si="78"/>
        <v/>
      </c>
      <c r="CC144" s="31" t="str">
        <f t="shared" si="79"/>
        <v/>
      </c>
      <c r="CD144" s="31" t="str">
        <f t="shared" si="80"/>
        <v/>
      </c>
      <c r="CE144" s="31" t="str">
        <f t="shared" si="81"/>
        <v/>
      </c>
      <c r="CF144" s="31" t="str">
        <f t="shared" si="82"/>
        <v/>
      </c>
      <c r="CG144" s="31" t="str">
        <f t="shared" si="83"/>
        <v/>
      </c>
      <c r="CH144" s="32">
        <f t="shared" si="84"/>
        <v>0</v>
      </c>
      <c r="CI144" s="32">
        <f t="shared" si="85"/>
        <v>0</v>
      </c>
      <c r="CJ144" s="32">
        <f t="shared" si="86"/>
        <v>0</v>
      </c>
      <c r="CK144" s="32">
        <f t="shared" si="87"/>
        <v>0</v>
      </c>
      <c r="CL144" s="32">
        <f t="shared" si="88"/>
        <v>0</v>
      </c>
      <c r="CM144" s="32">
        <f t="shared" si="89"/>
        <v>0</v>
      </c>
      <c r="CN144" s="32">
        <f t="shared" si="90"/>
        <v>0</v>
      </c>
    </row>
    <row r="145" spans="1:92" ht="16.350000000000001" customHeight="1" x14ac:dyDescent="0.2">
      <c r="A145" s="3216" t="s">
        <v>4</v>
      </c>
      <c r="B145" s="3214"/>
      <c r="C145" s="3215"/>
      <c r="D145" s="1253">
        <f t="shared" si="74"/>
        <v>244</v>
      </c>
      <c r="E145" s="1212">
        <f t="shared" si="75"/>
        <v>68</v>
      </c>
      <c r="F145" s="1254">
        <f t="shared" si="76"/>
        <v>176</v>
      </c>
      <c r="G145" s="1253">
        <f t="shared" ref="G145:AO145" si="93">SUM(G91:G144)</f>
        <v>0</v>
      </c>
      <c r="H145" s="1255">
        <f t="shared" si="93"/>
        <v>0</v>
      </c>
      <c r="I145" s="1253">
        <f t="shared" si="93"/>
        <v>0</v>
      </c>
      <c r="J145" s="1256">
        <f t="shared" si="93"/>
        <v>0</v>
      </c>
      <c r="K145" s="1253">
        <f t="shared" si="93"/>
        <v>0</v>
      </c>
      <c r="L145" s="1255">
        <f t="shared" si="93"/>
        <v>0</v>
      </c>
      <c r="M145" s="1257">
        <f t="shared" si="93"/>
        <v>0</v>
      </c>
      <c r="N145" s="1258">
        <f t="shared" si="93"/>
        <v>0</v>
      </c>
      <c r="O145" s="1259">
        <f t="shared" si="93"/>
        <v>0</v>
      </c>
      <c r="P145" s="1258">
        <f t="shared" si="93"/>
        <v>0</v>
      </c>
      <c r="Q145" s="1259">
        <f t="shared" si="93"/>
        <v>1</v>
      </c>
      <c r="R145" s="1258">
        <f t="shared" si="93"/>
        <v>2</v>
      </c>
      <c r="S145" s="1259">
        <f t="shared" si="93"/>
        <v>5</v>
      </c>
      <c r="T145" s="1258">
        <f t="shared" si="93"/>
        <v>2</v>
      </c>
      <c r="U145" s="1259">
        <f t="shared" si="93"/>
        <v>1</v>
      </c>
      <c r="V145" s="1258">
        <f t="shared" si="93"/>
        <v>1</v>
      </c>
      <c r="W145" s="1259">
        <f t="shared" si="93"/>
        <v>16</v>
      </c>
      <c r="X145" s="1258">
        <f t="shared" si="93"/>
        <v>13</v>
      </c>
      <c r="Y145" s="1259">
        <f t="shared" si="93"/>
        <v>8</v>
      </c>
      <c r="Z145" s="1258">
        <f t="shared" si="93"/>
        <v>18</v>
      </c>
      <c r="AA145" s="1259">
        <f t="shared" si="93"/>
        <v>2</v>
      </c>
      <c r="AB145" s="1258">
        <f t="shared" si="93"/>
        <v>12</v>
      </c>
      <c r="AC145" s="1259">
        <f t="shared" si="93"/>
        <v>7</v>
      </c>
      <c r="AD145" s="1258">
        <f t="shared" si="93"/>
        <v>36</v>
      </c>
      <c r="AE145" s="1259">
        <f t="shared" si="93"/>
        <v>5</v>
      </c>
      <c r="AF145" s="1258">
        <f t="shared" si="93"/>
        <v>29</v>
      </c>
      <c r="AG145" s="1259">
        <f t="shared" si="93"/>
        <v>8</v>
      </c>
      <c r="AH145" s="1258">
        <f t="shared" si="93"/>
        <v>43</v>
      </c>
      <c r="AI145" s="1259">
        <f t="shared" si="93"/>
        <v>2</v>
      </c>
      <c r="AJ145" s="1258">
        <f t="shared" si="93"/>
        <v>13</v>
      </c>
      <c r="AK145" s="1259">
        <f t="shared" si="93"/>
        <v>7</v>
      </c>
      <c r="AL145" s="1258">
        <f t="shared" si="93"/>
        <v>5</v>
      </c>
      <c r="AM145" s="1259">
        <f t="shared" si="93"/>
        <v>6</v>
      </c>
      <c r="AN145" s="1260">
        <f t="shared" si="93"/>
        <v>2</v>
      </c>
      <c r="AO145" s="1261">
        <f t="shared" si="93"/>
        <v>0</v>
      </c>
      <c r="AP145" s="1262">
        <f t="shared" ref="AP145:AV145" si="94">SUM(AP90:AP144)</f>
        <v>5</v>
      </c>
      <c r="AQ145" s="1262">
        <f t="shared" si="94"/>
        <v>244</v>
      </c>
      <c r="AR145" s="1262">
        <f t="shared" si="94"/>
        <v>3</v>
      </c>
      <c r="AS145" s="1262">
        <f t="shared" si="94"/>
        <v>0</v>
      </c>
      <c r="AT145" s="1262">
        <f t="shared" si="94"/>
        <v>0</v>
      </c>
      <c r="AU145" s="1262">
        <f t="shared" si="94"/>
        <v>0</v>
      </c>
      <c r="AV145" s="1262">
        <f t="shared" si="94"/>
        <v>0</v>
      </c>
      <c r="BU145" s="3"/>
      <c r="BV145" s="3"/>
      <c r="BW145" s="4"/>
      <c r="CA145" s="31"/>
      <c r="CB145" s="31"/>
      <c r="CC145" s="31"/>
      <c r="CD145" s="31"/>
      <c r="CE145" s="31"/>
      <c r="CF145" s="31"/>
      <c r="CG145" s="31"/>
      <c r="CH145" s="32"/>
      <c r="CI145" s="32"/>
      <c r="CJ145" s="32"/>
      <c r="CK145" s="32"/>
      <c r="CL145" s="32"/>
      <c r="CM145" s="32"/>
      <c r="CN145" s="32"/>
    </row>
    <row r="146" spans="1:92" ht="24" customHeight="1" x14ac:dyDescent="0.2">
      <c r="A146" s="237" t="s">
        <v>178</v>
      </c>
      <c r="B146" s="232"/>
      <c r="C146" s="232"/>
      <c r="BW146" s="3"/>
      <c r="BX146" s="3"/>
      <c r="CH146" s="14"/>
      <c r="CI146" s="14"/>
      <c r="CJ146" s="14"/>
      <c r="CK146" s="14"/>
      <c r="CL146" s="14"/>
      <c r="CM146" s="14"/>
      <c r="CN146" s="14"/>
    </row>
    <row r="147" spans="1:92" ht="33" customHeight="1" x14ac:dyDescent="0.2">
      <c r="A147" s="3288" t="s">
        <v>179</v>
      </c>
      <c r="B147" s="3288"/>
      <c r="C147" s="3288"/>
      <c r="D147" s="3244" t="s">
        <v>4</v>
      </c>
      <c r="E147" s="3245"/>
      <c r="F147" s="3191"/>
      <c r="G147" s="3216" t="s">
        <v>5</v>
      </c>
      <c r="H147" s="3214"/>
      <c r="I147" s="3214"/>
      <c r="J147" s="3214"/>
      <c r="K147" s="3214"/>
      <c r="L147" s="3214"/>
      <c r="M147" s="3214"/>
      <c r="N147" s="3214"/>
      <c r="O147" s="3214"/>
      <c r="P147" s="3214"/>
      <c r="Q147" s="3214"/>
      <c r="R147" s="3214"/>
      <c r="S147" s="3214"/>
      <c r="T147" s="3214"/>
      <c r="U147" s="3214"/>
      <c r="V147" s="3214"/>
      <c r="W147" s="3214"/>
      <c r="X147" s="3214"/>
      <c r="Y147" s="3214"/>
      <c r="Z147" s="3214"/>
      <c r="AA147" s="3214"/>
      <c r="AB147" s="3214"/>
      <c r="AC147" s="3214"/>
      <c r="AD147" s="3214"/>
      <c r="AE147" s="3214"/>
      <c r="AF147" s="3214"/>
      <c r="AG147" s="3214"/>
      <c r="AH147" s="3214"/>
      <c r="AI147" s="3214"/>
      <c r="AJ147" s="3214"/>
      <c r="AK147" s="3214"/>
      <c r="AL147" s="3214"/>
      <c r="AM147" s="3214"/>
      <c r="AN147" s="3214"/>
      <c r="AO147" s="3214"/>
      <c r="AP147" s="3249"/>
      <c r="AQ147" s="3215" t="s">
        <v>118</v>
      </c>
      <c r="AR147" s="3287" t="s">
        <v>7</v>
      </c>
      <c r="AS147" s="3287" t="s">
        <v>41</v>
      </c>
      <c r="AT147" s="3287" t="s">
        <v>8</v>
      </c>
      <c r="AU147" s="3287" t="s">
        <v>42</v>
      </c>
      <c r="AV147" s="3274" t="s">
        <v>121</v>
      </c>
      <c r="AW147" s="3274" t="s">
        <v>122</v>
      </c>
      <c r="AX147" s="3274" t="s">
        <v>11</v>
      </c>
      <c r="BV147" s="3"/>
      <c r="BW147" s="3"/>
      <c r="CH147" s="14"/>
      <c r="CI147" s="14"/>
      <c r="CJ147" s="14"/>
      <c r="CK147" s="14"/>
      <c r="CL147" s="14"/>
      <c r="CM147" s="14"/>
      <c r="CN147" s="14"/>
    </row>
    <row r="148" spans="1:92" ht="37.5" customHeight="1" x14ac:dyDescent="0.2">
      <c r="A148" s="3288"/>
      <c r="B148" s="3288"/>
      <c r="C148" s="3288"/>
      <c r="D148" s="3246"/>
      <c r="E148" s="3247"/>
      <c r="F148" s="3248"/>
      <c r="G148" s="3212" t="s">
        <v>13</v>
      </c>
      <c r="H148" s="3213"/>
      <c r="I148" s="3216" t="s">
        <v>14</v>
      </c>
      <c r="J148" s="3215"/>
      <c r="K148" s="3214" t="s">
        <v>15</v>
      </c>
      <c r="L148" s="3215"/>
      <c r="M148" s="3216" t="s">
        <v>16</v>
      </c>
      <c r="N148" s="3215"/>
      <c r="O148" s="3216" t="s">
        <v>17</v>
      </c>
      <c r="P148" s="3215"/>
      <c r="Q148" s="3216" t="s">
        <v>18</v>
      </c>
      <c r="R148" s="3215"/>
      <c r="S148" s="3216" t="s">
        <v>19</v>
      </c>
      <c r="T148" s="3215"/>
      <c r="U148" s="3216" t="s">
        <v>20</v>
      </c>
      <c r="V148" s="3215"/>
      <c r="W148" s="3216" t="s">
        <v>21</v>
      </c>
      <c r="X148" s="3215"/>
      <c r="Y148" s="3216" t="s">
        <v>22</v>
      </c>
      <c r="Z148" s="3224"/>
      <c r="AA148" s="3216" t="s">
        <v>23</v>
      </c>
      <c r="AB148" s="3224"/>
      <c r="AC148" s="3216" t="s">
        <v>24</v>
      </c>
      <c r="AD148" s="3224"/>
      <c r="AE148" s="3216" t="s">
        <v>25</v>
      </c>
      <c r="AF148" s="3224"/>
      <c r="AG148" s="3216" t="s">
        <v>26</v>
      </c>
      <c r="AH148" s="3224"/>
      <c r="AI148" s="3216" t="s">
        <v>27</v>
      </c>
      <c r="AJ148" s="3224"/>
      <c r="AK148" s="3216" t="s">
        <v>28</v>
      </c>
      <c r="AL148" s="3224"/>
      <c r="AM148" s="3216" t="s">
        <v>29</v>
      </c>
      <c r="AN148" s="3224"/>
      <c r="AO148" s="3216" t="s">
        <v>30</v>
      </c>
      <c r="AP148" s="3280"/>
      <c r="AQ148" s="3215"/>
      <c r="AR148" s="3287"/>
      <c r="AS148" s="3287"/>
      <c r="AT148" s="3287"/>
      <c r="AU148" s="3287"/>
      <c r="AV148" s="3274"/>
      <c r="AW148" s="3274"/>
      <c r="AX148" s="3274"/>
      <c r="BV148" s="3"/>
      <c r="BW148" s="3"/>
      <c r="CH148" s="14"/>
      <c r="CI148" s="14"/>
      <c r="CJ148" s="14"/>
      <c r="CK148" s="14"/>
      <c r="CL148" s="14"/>
      <c r="CM148" s="14"/>
      <c r="CN148" s="14"/>
    </row>
    <row r="149" spans="1:92" ht="45.75" customHeight="1" x14ac:dyDescent="0.2">
      <c r="A149" s="3288"/>
      <c r="B149" s="3288"/>
      <c r="C149" s="3288"/>
      <c r="D149" s="1203" t="s">
        <v>180</v>
      </c>
      <c r="E149" s="1204" t="s">
        <v>32</v>
      </c>
      <c r="F149" s="1203" t="s">
        <v>33</v>
      </c>
      <c r="G149" s="1204" t="s">
        <v>32</v>
      </c>
      <c r="H149" s="1203" t="s">
        <v>33</v>
      </c>
      <c r="I149" s="1204" t="s">
        <v>32</v>
      </c>
      <c r="J149" s="1203" t="s">
        <v>33</v>
      </c>
      <c r="K149" s="1204" t="s">
        <v>32</v>
      </c>
      <c r="L149" s="1203" t="s">
        <v>33</v>
      </c>
      <c r="M149" s="1204" t="s">
        <v>32</v>
      </c>
      <c r="N149" s="1203" t="s">
        <v>33</v>
      </c>
      <c r="O149" s="1204" t="s">
        <v>32</v>
      </c>
      <c r="P149" s="1203" t="s">
        <v>33</v>
      </c>
      <c r="Q149" s="1204" t="s">
        <v>32</v>
      </c>
      <c r="R149" s="1203" t="s">
        <v>33</v>
      </c>
      <c r="S149" s="1204" t="s">
        <v>32</v>
      </c>
      <c r="T149" s="1203" t="s">
        <v>33</v>
      </c>
      <c r="U149" s="1204" t="s">
        <v>32</v>
      </c>
      <c r="V149" s="1203" t="s">
        <v>33</v>
      </c>
      <c r="W149" s="1204" t="s">
        <v>32</v>
      </c>
      <c r="X149" s="1203" t="s">
        <v>33</v>
      </c>
      <c r="Y149" s="1204" t="s">
        <v>32</v>
      </c>
      <c r="Z149" s="1203" t="s">
        <v>33</v>
      </c>
      <c r="AA149" s="1204" t="s">
        <v>32</v>
      </c>
      <c r="AB149" s="1203" t="s">
        <v>33</v>
      </c>
      <c r="AC149" s="1204" t="s">
        <v>32</v>
      </c>
      <c r="AD149" s="1203" t="s">
        <v>33</v>
      </c>
      <c r="AE149" s="1204" t="s">
        <v>32</v>
      </c>
      <c r="AF149" s="1203" t="s">
        <v>33</v>
      </c>
      <c r="AG149" s="1204" t="s">
        <v>32</v>
      </c>
      <c r="AH149" s="1203" t="s">
        <v>33</v>
      </c>
      <c r="AI149" s="1204" t="s">
        <v>32</v>
      </c>
      <c r="AJ149" s="1203" t="s">
        <v>33</v>
      </c>
      <c r="AK149" s="1204" t="s">
        <v>32</v>
      </c>
      <c r="AL149" s="1203" t="s">
        <v>33</v>
      </c>
      <c r="AM149" s="1204" t="s">
        <v>32</v>
      </c>
      <c r="AN149" s="1203" t="s">
        <v>33</v>
      </c>
      <c r="AO149" s="1204" t="s">
        <v>32</v>
      </c>
      <c r="AP149" s="1205" t="s">
        <v>33</v>
      </c>
      <c r="AQ149" s="3215"/>
      <c r="AR149" s="3287"/>
      <c r="AS149" s="3287"/>
      <c r="AT149" s="3287"/>
      <c r="AU149" s="3287"/>
      <c r="AV149" s="3274"/>
      <c r="AW149" s="3274"/>
      <c r="AX149" s="3274"/>
      <c r="BV149" s="3"/>
      <c r="BW149" s="3"/>
      <c r="CA149" s="31"/>
      <c r="CB149" s="31"/>
      <c r="CC149" s="31"/>
      <c r="CD149" s="31"/>
      <c r="CH149" s="32"/>
      <c r="CI149" s="32"/>
      <c r="CJ149" s="32"/>
      <c r="CK149" s="32"/>
      <c r="CM149" s="14"/>
      <c r="CN149" s="14"/>
    </row>
    <row r="150" spans="1:92" ht="16.350000000000001" customHeight="1" x14ac:dyDescent="0.2">
      <c r="A150" s="3281" t="s">
        <v>181</v>
      </c>
      <c r="B150" s="3282"/>
      <c r="C150" s="3283"/>
      <c r="D150" s="1032">
        <f>SUM(G150:AP150)</f>
        <v>211</v>
      </c>
      <c r="E150" s="827">
        <f>SUM(G150+I150+K150+M150+O150+Q150+S150+U150+W150+Y150+AA150+AC150+AE150+AG150+AI150+AK150+AM150+AO150)</f>
        <v>34</v>
      </c>
      <c r="F150" s="22">
        <f>SUM(H150+J150+L150+N150+P150+R150+T150+V150+X150+Z150+AB150+AD150+AF150+AH150+AJ150+AL150+AN150+AP150)</f>
        <v>177</v>
      </c>
      <c r="G150" s="1014">
        <v>0</v>
      </c>
      <c r="H150" s="60">
        <v>0</v>
      </c>
      <c r="I150" s="804">
        <v>0</v>
      </c>
      <c r="J150" s="60">
        <v>0</v>
      </c>
      <c r="K150" s="804">
        <v>0</v>
      </c>
      <c r="L150" s="60">
        <v>0</v>
      </c>
      <c r="M150" s="804">
        <v>0</v>
      </c>
      <c r="N150" s="60">
        <v>0</v>
      </c>
      <c r="O150" s="268">
        <v>0</v>
      </c>
      <c r="P150" s="60">
        <v>0</v>
      </c>
      <c r="Q150" s="268">
        <v>0</v>
      </c>
      <c r="R150" s="60">
        <v>0</v>
      </c>
      <c r="S150" s="268">
        <v>3</v>
      </c>
      <c r="T150" s="60">
        <v>0</v>
      </c>
      <c r="U150" s="804">
        <v>0</v>
      </c>
      <c r="V150" s="60">
        <v>2</v>
      </c>
      <c r="W150" s="804">
        <v>4</v>
      </c>
      <c r="X150" s="60">
        <v>0</v>
      </c>
      <c r="Y150" s="804">
        <v>4</v>
      </c>
      <c r="Z150" s="60">
        <v>5</v>
      </c>
      <c r="AA150" s="804">
        <v>2</v>
      </c>
      <c r="AB150" s="60">
        <v>16</v>
      </c>
      <c r="AC150" s="804">
        <v>0</v>
      </c>
      <c r="AD150" s="60">
        <v>8</v>
      </c>
      <c r="AE150" s="804">
        <v>0</v>
      </c>
      <c r="AF150" s="60">
        <v>36</v>
      </c>
      <c r="AG150" s="804">
        <v>0</v>
      </c>
      <c r="AH150" s="60">
        <v>70</v>
      </c>
      <c r="AI150" s="804">
        <v>7</v>
      </c>
      <c r="AJ150" s="60">
        <v>6</v>
      </c>
      <c r="AK150" s="804">
        <v>5</v>
      </c>
      <c r="AL150" s="60">
        <v>18</v>
      </c>
      <c r="AM150" s="804">
        <v>7</v>
      </c>
      <c r="AN150" s="60">
        <v>16</v>
      </c>
      <c r="AO150" s="804">
        <v>2</v>
      </c>
      <c r="AP150" s="64">
        <v>0</v>
      </c>
      <c r="AQ150" s="1016">
        <v>0</v>
      </c>
      <c r="AR150" s="24">
        <v>1</v>
      </c>
      <c r="AS150" s="24">
        <v>211</v>
      </c>
      <c r="AT150" s="28">
        <v>1</v>
      </c>
      <c r="AU150" s="28"/>
      <c r="AV150" s="28">
        <v>0</v>
      </c>
      <c r="AW150" s="28">
        <v>0</v>
      </c>
      <c r="AX150" s="28">
        <v>0</v>
      </c>
      <c r="AY150" s="671" t="str">
        <f t="shared" ref="AY150:AY158" si="95">$CA150&amp;$CB150&amp;$CC150&amp;$CD150&amp;$CE150&amp;$CF150&amp;$CG150</f>
        <v/>
      </c>
      <c r="BV150" s="3"/>
      <c r="BW150" s="3"/>
      <c r="CA150" s="31" t="str">
        <f t="shared" ref="CA150:CA158" si="96">IF(CH150=1,"* Las consultas de 12 años NO DEBEN ser mayor que el total de Consultas entre 10-14 Años. ","")</f>
        <v/>
      </c>
      <c r="CB150" s="31" t="str">
        <f t="shared" ref="CB150:CB158" si="97">IF(CI150=1,"* Las consultas de 60 años NO DEBEN ser mayor que el total de Consultas entre 60-64 Años. ","")</f>
        <v/>
      </c>
      <c r="CC150" s="31" t="str">
        <f t="shared" ref="CC150:CC158" si="98">IF(CJ150=1,"* Las actividades de usuarios en situación de discapacidad NO DEBEN superar el total. ","")</f>
        <v/>
      </c>
      <c r="CD150" s="31" t="str">
        <f t="shared" ref="CD150:CD158" si="99">IF(AND(AR150="",D150&lt;&gt;0),"* Recuerde que las Embarazadas deben ser incluídas en el ingreso por rango Etario (Digite CEROS si no tiene). ",IF(F150&lt;AR150,"* Las Embarazadas NO DEBEN ser mayor al total de mujeres. ",""))</f>
        <v/>
      </c>
      <c r="CE150" s="31" t="str">
        <f t="shared" ref="CE150:CE158" si="100">IF(AND(AS150="",D150&lt;&gt;0),"* No olvide digitar la columna Beneficiarios (Digite CEROS si no tiene). ",IF(D150&lt;AS150,"* El número de Beneficiarios NO DEBE ser mayor que el Total. ",""))</f>
        <v/>
      </c>
      <c r="CF150" s="31" t="str">
        <f t="shared" ref="CF150:CF158" si="101">IF(AND(AW150="",D150&lt;&gt;0),"* No olvide digitar la Población SENAME (Digite CEROS si no tiene). ",IF(D150&lt;AW150,"* La Población SENAME NO DEBE ser mayor al Total. ",""))</f>
        <v/>
      </c>
      <c r="CG150" s="31" t="str">
        <f t="shared" ref="CG150:CG158" si="102">IF(AND(AX150="",D150&lt;&gt;0),"* No olvide digitar la Población Migrante (Digite CEROS si no tiene). ",IF(D150&lt;AX150,"* La Población Migrante NO DEBE superar el Total. ",""))</f>
        <v/>
      </c>
      <c r="CH150" s="32">
        <f t="shared" ref="CH150:CH158" si="103">IF(AQ150&gt;(Y150+Z150),1,0)</f>
        <v>0</v>
      </c>
      <c r="CI150" s="32">
        <f t="shared" ref="CI150:CI158" si="104">IF(AT150&gt;(AK150+AL150),1,0)</f>
        <v>0</v>
      </c>
      <c r="CJ150" s="32">
        <f t="shared" ref="CJ150:CJ158" si="105">IF(D150&lt;AV150,1,0)</f>
        <v>0</v>
      </c>
      <c r="CK150" s="32">
        <f t="shared" ref="CK150:CK158" si="106">IF(AND(AR150="",D150&lt;&gt;0),1,IF(F150&lt;AR150,1,0))</f>
        <v>0</v>
      </c>
      <c r="CL150" s="32">
        <f t="shared" ref="CL150:CL158" si="107">IF(AND(AS150="",D150&lt;&gt;0),1,IF(D150&lt;AS150,1,0))</f>
        <v>0</v>
      </c>
      <c r="CM150" s="32">
        <f t="shared" ref="CM150:CM158" si="108">IF(AND(AW150="",D150&lt;&gt;0),1,IF(D150&lt;AW150,1,0))</f>
        <v>0</v>
      </c>
      <c r="CN150" s="32">
        <f t="shared" ref="CN150:CN158" si="109">IF(AND(AX150="",D150&lt;&gt;0),1,IF(D150&lt;AX150,1,0))</f>
        <v>0</v>
      </c>
    </row>
    <row r="151" spans="1:92" ht="16.350000000000001" customHeight="1" x14ac:dyDescent="0.2">
      <c r="A151" s="3284" t="s">
        <v>182</v>
      </c>
      <c r="B151" s="3285"/>
      <c r="C151" s="3286"/>
      <c r="D151" s="269">
        <f t="shared" ref="D151:D158" si="110">SUM(G151:AP151)</f>
        <v>48</v>
      </c>
      <c r="E151" s="828">
        <f t="shared" ref="E151:E157" si="111">SUM(G151+I151+K151+M151+O151+Q151+S151+U151+W151+Y151+AA151+AC151+AE151+AG151+AI151+AK151+AM151+AO151)</f>
        <v>8</v>
      </c>
      <c r="F151" s="830">
        <f t="shared" ref="F151:F158" si="112">SUM(H151+J151+L151+N151+P151+R151+T151+V151+X151+Z151+AB151+AD151+AF151+AH151+AJ151+AL151+AN151+AP151)</f>
        <v>40</v>
      </c>
      <c r="G151" s="831">
        <v>0</v>
      </c>
      <c r="H151" s="808">
        <v>0</v>
      </c>
      <c r="I151" s="807">
        <v>0</v>
      </c>
      <c r="J151" s="808">
        <v>0</v>
      </c>
      <c r="K151" s="807">
        <v>0</v>
      </c>
      <c r="L151" s="808">
        <v>0</v>
      </c>
      <c r="M151" s="807">
        <v>0</v>
      </c>
      <c r="N151" s="808">
        <v>0</v>
      </c>
      <c r="O151" s="930">
        <v>0</v>
      </c>
      <c r="P151" s="808">
        <v>0</v>
      </c>
      <c r="Q151" s="930">
        <v>0</v>
      </c>
      <c r="R151" s="808">
        <v>0</v>
      </c>
      <c r="S151" s="930">
        <v>0</v>
      </c>
      <c r="T151" s="808">
        <v>0</v>
      </c>
      <c r="U151" s="807">
        <v>0</v>
      </c>
      <c r="V151" s="808">
        <v>0</v>
      </c>
      <c r="W151" s="807">
        <v>0</v>
      </c>
      <c r="X151" s="808">
        <v>0</v>
      </c>
      <c r="Y151" s="807">
        <v>4</v>
      </c>
      <c r="Z151" s="808">
        <v>0</v>
      </c>
      <c r="AA151" s="807">
        <v>4</v>
      </c>
      <c r="AB151" s="808">
        <v>16</v>
      </c>
      <c r="AC151" s="807">
        <v>0</v>
      </c>
      <c r="AD151" s="808">
        <v>0</v>
      </c>
      <c r="AE151" s="807">
        <v>0</v>
      </c>
      <c r="AF151" s="808">
        <v>4</v>
      </c>
      <c r="AG151" s="807">
        <v>0</v>
      </c>
      <c r="AH151" s="808">
        <v>12</v>
      </c>
      <c r="AI151" s="807">
        <v>0</v>
      </c>
      <c r="AJ151" s="808">
        <v>4</v>
      </c>
      <c r="AK151" s="807">
        <v>0</v>
      </c>
      <c r="AL151" s="808">
        <v>4</v>
      </c>
      <c r="AM151" s="807">
        <v>0</v>
      </c>
      <c r="AN151" s="808">
        <v>0</v>
      </c>
      <c r="AO151" s="807">
        <v>0</v>
      </c>
      <c r="AP151" s="809">
        <v>0</v>
      </c>
      <c r="AQ151" s="832">
        <v>0</v>
      </c>
      <c r="AR151" s="24">
        <v>0</v>
      </c>
      <c r="AS151" s="24">
        <v>48</v>
      </c>
      <c r="AT151" s="28">
        <v>0</v>
      </c>
      <c r="AU151" s="28"/>
      <c r="AV151" s="28">
        <v>0</v>
      </c>
      <c r="AW151" s="28">
        <v>0</v>
      </c>
      <c r="AX151" s="28">
        <v>0</v>
      </c>
      <c r="AY151" s="671" t="str">
        <f t="shared" si="95"/>
        <v/>
      </c>
      <c r="BV151" s="3"/>
      <c r="BW151" s="3"/>
      <c r="CA151" s="31" t="str">
        <f t="shared" si="96"/>
        <v/>
      </c>
      <c r="CB151" s="31" t="str">
        <f t="shared" si="97"/>
        <v/>
      </c>
      <c r="CC151" s="31" t="str">
        <f t="shared" si="98"/>
        <v/>
      </c>
      <c r="CD151" s="31" t="str">
        <f t="shared" si="99"/>
        <v/>
      </c>
      <c r="CE151" s="31" t="str">
        <f t="shared" si="100"/>
        <v/>
      </c>
      <c r="CF151" s="31" t="str">
        <f t="shared" si="101"/>
        <v/>
      </c>
      <c r="CG151" s="31" t="str">
        <f t="shared" si="102"/>
        <v/>
      </c>
      <c r="CH151" s="32">
        <f t="shared" si="103"/>
        <v>0</v>
      </c>
      <c r="CI151" s="32">
        <f t="shared" si="104"/>
        <v>0</v>
      </c>
      <c r="CJ151" s="32">
        <f t="shared" si="105"/>
        <v>0</v>
      </c>
      <c r="CK151" s="32">
        <f t="shared" si="106"/>
        <v>0</v>
      </c>
      <c r="CL151" s="32">
        <f t="shared" si="107"/>
        <v>0</v>
      </c>
      <c r="CM151" s="32">
        <f t="shared" si="108"/>
        <v>0</v>
      </c>
      <c r="CN151" s="32">
        <f t="shared" si="109"/>
        <v>0</v>
      </c>
    </row>
    <row r="152" spans="1:92" ht="16.350000000000001" customHeight="1" x14ac:dyDescent="0.2">
      <c r="A152" s="3156" t="s">
        <v>183</v>
      </c>
      <c r="B152" s="3157"/>
      <c r="C152" s="3158"/>
      <c r="D152" s="931">
        <f>SUM(G152:AP152)</f>
        <v>0</v>
      </c>
      <c r="E152" s="828">
        <f t="shared" si="111"/>
        <v>0</v>
      </c>
      <c r="F152" s="830">
        <f t="shared" si="112"/>
        <v>0</v>
      </c>
      <c r="G152" s="831"/>
      <c r="H152" s="808"/>
      <c r="I152" s="807"/>
      <c r="J152" s="808"/>
      <c r="K152" s="807"/>
      <c r="L152" s="808"/>
      <c r="M152" s="807"/>
      <c r="N152" s="808"/>
      <c r="O152" s="930"/>
      <c r="P152" s="808"/>
      <c r="Q152" s="930"/>
      <c r="R152" s="808"/>
      <c r="S152" s="930"/>
      <c r="T152" s="808"/>
      <c r="U152" s="807"/>
      <c r="V152" s="808"/>
      <c r="W152" s="807"/>
      <c r="X152" s="808"/>
      <c r="Y152" s="807"/>
      <c r="Z152" s="808"/>
      <c r="AA152" s="807"/>
      <c r="AB152" s="808"/>
      <c r="AC152" s="807"/>
      <c r="AD152" s="808"/>
      <c r="AE152" s="807"/>
      <c r="AF152" s="808"/>
      <c r="AG152" s="807"/>
      <c r="AH152" s="808"/>
      <c r="AI152" s="807"/>
      <c r="AJ152" s="808"/>
      <c r="AK152" s="807"/>
      <c r="AL152" s="808"/>
      <c r="AM152" s="807"/>
      <c r="AN152" s="808"/>
      <c r="AO152" s="807"/>
      <c r="AP152" s="809"/>
      <c r="AQ152" s="832"/>
      <c r="AR152" s="24"/>
      <c r="AS152" s="24">
        <v>0</v>
      </c>
      <c r="AT152" s="28"/>
      <c r="AU152" s="28"/>
      <c r="AV152" s="28"/>
      <c r="AW152" s="28"/>
      <c r="AX152" s="28"/>
      <c r="AY152" s="671" t="str">
        <f t="shared" si="95"/>
        <v/>
      </c>
      <c r="BV152" s="3"/>
      <c r="BW152" s="3"/>
      <c r="CA152" s="31" t="str">
        <f t="shared" si="96"/>
        <v/>
      </c>
      <c r="CB152" s="31" t="str">
        <f t="shared" si="97"/>
        <v/>
      </c>
      <c r="CC152" s="31" t="str">
        <f t="shared" si="98"/>
        <v/>
      </c>
      <c r="CD152" s="31" t="str">
        <f t="shared" si="99"/>
        <v/>
      </c>
      <c r="CE152" s="31" t="str">
        <f t="shared" si="100"/>
        <v/>
      </c>
      <c r="CF152" s="31" t="str">
        <f t="shared" si="101"/>
        <v/>
      </c>
      <c r="CG152" s="31" t="str">
        <f t="shared" si="102"/>
        <v/>
      </c>
      <c r="CH152" s="32">
        <f t="shared" si="103"/>
        <v>0</v>
      </c>
      <c r="CI152" s="32">
        <f t="shared" si="104"/>
        <v>0</v>
      </c>
      <c r="CJ152" s="32">
        <f t="shared" si="105"/>
        <v>0</v>
      </c>
      <c r="CK152" s="32">
        <f t="shared" si="106"/>
        <v>0</v>
      </c>
      <c r="CL152" s="32">
        <f t="shared" si="107"/>
        <v>0</v>
      </c>
      <c r="CM152" s="32">
        <f t="shared" si="108"/>
        <v>0</v>
      </c>
      <c r="CN152" s="32">
        <f t="shared" si="109"/>
        <v>0</v>
      </c>
    </row>
    <row r="153" spans="1:92" ht="16.350000000000001" customHeight="1" x14ac:dyDescent="0.2">
      <c r="A153" s="3156" t="s">
        <v>184</v>
      </c>
      <c r="B153" s="3157"/>
      <c r="C153" s="3158"/>
      <c r="D153" s="795">
        <f t="shared" si="110"/>
        <v>0</v>
      </c>
      <c r="E153" s="828">
        <f t="shared" si="111"/>
        <v>0</v>
      </c>
      <c r="F153" s="830">
        <f t="shared" si="112"/>
        <v>0</v>
      </c>
      <c r="G153" s="831"/>
      <c r="H153" s="808"/>
      <c r="I153" s="807"/>
      <c r="J153" s="808"/>
      <c r="K153" s="807"/>
      <c r="L153" s="808"/>
      <c r="M153" s="807"/>
      <c r="N153" s="808"/>
      <c r="O153" s="930"/>
      <c r="P153" s="808"/>
      <c r="Q153" s="930"/>
      <c r="R153" s="808"/>
      <c r="S153" s="930"/>
      <c r="T153" s="808"/>
      <c r="U153" s="807"/>
      <c r="V153" s="808"/>
      <c r="W153" s="807"/>
      <c r="X153" s="808"/>
      <c r="Y153" s="807"/>
      <c r="Z153" s="808"/>
      <c r="AA153" s="807"/>
      <c r="AB153" s="808"/>
      <c r="AC153" s="807"/>
      <c r="AD153" s="808"/>
      <c r="AE153" s="807"/>
      <c r="AF153" s="808"/>
      <c r="AG153" s="807"/>
      <c r="AH153" s="808"/>
      <c r="AI153" s="807"/>
      <c r="AJ153" s="808"/>
      <c r="AK153" s="807"/>
      <c r="AL153" s="808"/>
      <c r="AM153" s="807"/>
      <c r="AN153" s="808"/>
      <c r="AO153" s="807"/>
      <c r="AP153" s="809"/>
      <c r="AQ153" s="832"/>
      <c r="AR153" s="24"/>
      <c r="AS153" s="24">
        <v>0</v>
      </c>
      <c r="AT153" s="28"/>
      <c r="AU153" s="28"/>
      <c r="AV153" s="28"/>
      <c r="AW153" s="28"/>
      <c r="AX153" s="28"/>
      <c r="AY153" s="671" t="str">
        <f t="shared" si="95"/>
        <v/>
      </c>
      <c r="BV153" s="3"/>
      <c r="BW153" s="3"/>
      <c r="CA153" s="31" t="str">
        <f t="shared" si="96"/>
        <v/>
      </c>
      <c r="CB153" s="31" t="str">
        <f t="shared" si="97"/>
        <v/>
      </c>
      <c r="CC153" s="31" t="str">
        <f t="shared" si="98"/>
        <v/>
      </c>
      <c r="CD153" s="31" t="str">
        <f t="shared" si="99"/>
        <v/>
      </c>
      <c r="CE153" s="31" t="str">
        <f t="shared" si="100"/>
        <v/>
      </c>
      <c r="CF153" s="31" t="str">
        <f t="shared" si="101"/>
        <v/>
      </c>
      <c r="CG153" s="31" t="str">
        <f t="shared" si="102"/>
        <v/>
      </c>
      <c r="CH153" s="32">
        <f t="shared" si="103"/>
        <v>0</v>
      </c>
      <c r="CI153" s="32">
        <f t="shared" si="104"/>
        <v>0</v>
      </c>
      <c r="CJ153" s="32">
        <f t="shared" si="105"/>
        <v>0</v>
      </c>
      <c r="CK153" s="32">
        <f t="shared" si="106"/>
        <v>0</v>
      </c>
      <c r="CL153" s="32">
        <f t="shared" si="107"/>
        <v>0</v>
      </c>
      <c r="CM153" s="32">
        <f t="shared" si="108"/>
        <v>0</v>
      </c>
      <c r="CN153" s="32">
        <f t="shared" si="109"/>
        <v>0</v>
      </c>
    </row>
    <row r="154" spans="1:92" ht="16.350000000000001" customHeight="1" x14ac:dyDescent="0.2">
      <c r="A154" s="3188" t="s">
        <v>185</v>
      </c>
      <c r="B154" s="3264"/>
      <c r="C154" s="3189"/>
      <c r="D154" s="795">
        <f t="shared" si="110"/>
        <v>0</v>
      </c>
      <c r="E154" s="828">
        <f t="shared" si="111"/>
        <v>0</v>
      </c>
      <c r="F154" s="830">
        <f t="shared" si="112"/>
        <v>0</v>
      </c>
      <c r="G154" s="831"/>
      <c r="H154" s="808"/>
      <c r="I154" s="807"/>
      <c r="J154" s="808"/>
      <c r="K154" s="807"/>
      <c r="L154" s="808"/>
      <c r="M154" s="807"/>
      <c r="N154" s="808"/>
      <c r="O154" s="930"/>
      <c r="P154" s="808"/>
      <c r="Q154" s="930"/>
      <c r="R154" s="808"/>
      <c r="S154" s="930"/>
      <c r="T154" s="808"/>
      <c r="U154" s="807"/>
      <c r="V154" s="808"/>
      <c r="W154" s="807"/>
      <c r="X154" s="808"/>
      <c r="Y154" s="807"/>
      <c r="Z154" s="808"/>
      <c r="AA154" s="807"/>
      <c r="AB154" s="808"/>
      <c r="AC154" s="807"/>
      <c r="AD154" s="808"/>
      <c r="AE154" s="807"/>
      <c r="AF154" s="808"/>
      <c r="AG154" s="807"/>
      <c r="AH154" s="808"/>
      <c r="AI154" s="807"/>
      <c r="AJ154" s="808"/>
      <c r="AK154" s="807"/>
      <c r="AL154" s="808"/>
      <c r="AM154" s="807"/>
      <c r="AN154" s="808"/>
      <c r="AO154" s="807"/>
      <c r="AP154" s="809"/>
      <c r="AQ154" s="832"/>
      <c r="AR154" s="24"/>
      <c r="AS154" s="24">
        <v>0</v>
      </c>
      <c r="AT154" s="28"/>
      <c r="AU154" s="28"/>
      <c r="AV154" s="28"/>
      <c r="AW154" s="28"/>
      <c r="AX154" s="28"/>
      <c r="AY154" s="671" t="str">
        <f t="shared" si="95"/>
        <v/>
      </c>
      <c r="BV154" s="3"/>
      <c r="BW154" s="3"/>
      <c r="CA154" s="31" t="str">
        <f t="shared" si="96"/>
        <v/>
      </c>
      <c r="CB154" s="31" t="str">
        <f t="shared" si="97"/>
        <v/>
      </c>
      <c r="CC154" s="31" t="str">
        <f t="shared" si="98"/>
        <v/>
      </c>
      <c r="CD154" s="31" t="str">
        <f t="shared" si="99"/>
        <v/>
      </c>
      <c r="CE154" s="31" t="str">
        <f t="shared" si="100"/>
        <v/>
      </c>
      <c r="CF154" s="31" t="str">
        <f t="shared" si="101"/>
        <v/>
      </c>
      <c r="CG154" s="31" t="str">
        <f t="shared" si="102"/>
        <v/>
      </c>
      <c r="CH154" s="32">
        <f t="shared" si="103"/>
        <v>0</v>
      </c>
      <c r="CI154" s="32">
        <f t="shared" si="104"/>
        <v>0</v>
      </c>
      <c r="CJ154" s="32">
        <f t="shared" si="105"/>
        <v>0</v>
      </c>
      <c r="CK154" s="32">
        <f t="shared" si="106"/>
        <v>0</v>
      </c>
      <c r="CL154" s="32">
        <f t="shared" si="107"/>
        <v>0</v>
      </c>
      <c r="CM154" s="32">
        <f t="shared" si="108"/>
        <v>0</v>
      </c>
      <c r="CN154" s="32">
        <f t="shared" si="109"/>
        <v>0</v>
      </c>
    </row>
    <row r="155" spans="1:92" ht="16.350000000000001" customHeight="1" x14ac:dyDescent="0.2">
      <c r="A155" s="3188" t="s">
        <v>186</v>
      </c>
      <c r="B155" s="3264"/>
      <c r="C155" s="3189"/>
      <c r="D155" s="795">
        <f t="shared" si="110"/>
        <v>0</v>
      </c>
      <c r="E155" s="828">
        <f t="shared" si="111"/>
        <v>0</v>
      </c>
      <c r="F155" s="830">
        <f t="shared" si="112"/>
        <v>0</v>
      </c>
      <c r="G155" s="831"/>
      <c r="H155" s="808"/>
      <c r="I155" s="807"/>
      <c r="J155" s="808"/>
      <c r="K155" s="807"/>
      <c r="L155" s="808"/>
      <c r="M155" s="807"/>
      <c r="N155" s="808"/>
      <c r="O155" s="930"/>
      <c r="P155" s="808"/>
      <c r="Q155" s="930"/>
      <c r="R155" s="808"/>
      <c r="S155" s="930"/>
      <c r="T155" s="808"/>
      <c r="U155" s="807"/>
      <c r="V155" s="808"/>
      <c r="W155" s="807"/>
      <c r="X155" s="808"/>
      <c r="Y155" s="807"/>
      <c r="Z155" s="808"/>
      <c r="AA155" s="807"/>
      <c r="AB155" s="808"/>
      <c r="AC155" s="807"/>
      <c r="AD155" s="808"/>
      <c r="AE155" s="807"/>
      <c r="AF155" s="808"/>
      <c r="AG155" s="807"/>
      <c r="AH155" s="808"/>
      <c r="AI155" s="807"/>
      <c r="AJ155" s="808"/>
      <c r="AK155" s="807"/>
      <c r="AL155" s="808"/>
      <c r="AM155" s="807"/>
      <c r="AN155" s="808"/>
      <c r="AO155" s="807"/>
      <c r="AP155" s="809"/>
      <c r="AQ155" s="832"/>
      <c r="AR155" s="24"/>
      <c r="AS155" s="24">
        <v>0</v>
      </c>
      <c r="AT155" s="28"/>
      <c r="AU155" s="28"/>
      <c r="AV155" s="28"/>
      <c r="AW155" s="28"/>
      <c r="AX155" s="28"/>
      <c r="AY155" s="671" t="str">
        <f t="shared" si="95"/>
        <v/>
      </c>
      <c r="BV155" s="3"/>
      <c r="BW155" s="3"/>
      <c r="CA155" s="31" t="str">
        <f t="shared" si="96"/>
        <v/>
      </c>
      <c r="CB155" s="31" t="str">
        <f t="shared" si="97"/>
        <v/>
      </c>
      <c r="CC155" s="31" t="str">
        <f t="shared" si="98"/>
        <v/>
      </c>
      <c r="CD155" s="31" t="str">
        <f t="shared" si="99"/>
        <v/>
      </c>
      <c r="CE155" s="31" t="str">
        <f t="shared" si="100"/>
        <v/>
      </c>
      <c r="CF155" s="31" t="str">
        <f t="shared" si="101"/>
        <v/>
      </c>
      <c r="CG155" s="31" t="str">
        <f t="shared" si="102"/>
        <v/>
      </c>
      <c r="CH155" s="32">
        <f t="shared" si="103"/>
        <v>0</v>
      </c>
      <c r="CI155" s="32">
        <f t="shared" si="104"/>
        <v>0</v>
      </c>
      <c r="CJ155" s="32">
        <f t="shared" si="105"/>
        <v>0</v>
      </c>
      <c r="CK155" s="32">
        <f t="shared" si="106"/>
        <v>0</v>
      </c>
      <c r="CL155" s="32">
        <f t="shared" si="107"/>
        <v>0</v>
      </c>
      <c r="CM155" s="32">
        <f t="shared" si="108"/>
        <v>0</v>
      </c>
      <c r="CN155" s="32">
        <f t="shared" si="109"/>
        <v>0</v>
      </c>
    </row>
    <row r="156" spans="1:92" ht="16.350000000000001" customHeight="1" x14ac:dyDescent="0.2">
      <c r="A156" s="3188" t="s">
        <v>187</v>
      </c>
      <c r="B156" s="3264"/>
      <c r="C156" s="3189"/>
      <c r="D156" s="795">
        <f t="shared" si="110"/>
        <v>0</v>
      </c>
      <c r="E156" s="828">
        <f t="shared" si="111"/>
        <v>0</v>
      </c>
      <c r="F156" s="830">
        <f t="shared" si="112"/>
        <v>0</v>
      </c>
      <c r="G156" s="831"/>
      <c r="H156" s="808"/>
      <c r="I156" s="807"/>
      <c r="J156" s="808"/>
      <c r="K156" s="807"/>
      <c r="L156" s="808"/>
      <c r="M156" s="807"/>
      <c r="N156" s="808"/>
      <c r="O156" s="930"/>
      <c r="P156" s="808"/>
      <c r="Q156" s="930"/>
      <c r="R156" s="808"/>
      <c r="S156" s="930"/>
      <c r="T156" s="808"/>
      <c r="U156" s="807"/>
      <c r="V156" s="808"/>
      <c r="W156" s="807"/>
      <c r="X156" s="808"/>
      <c r="Y156" s="807"/>
      <c r="Z156" s="808"/>
      <c r="AA156" s="807"/>
      <c r="AB156" s="808"/>
      <c r="AC156" s="807"/>
      <c r="AD156" s="808"/>
      <c r="AE156" s="807"/>
      <c r="AF156" s="808"/>
      <c r="AG156" s="807"/>
      <c r="AH156" s="808"/>
      <c r="AI156" s="807"/>
      <c r="AJ156" s="808"/>
      <c r="AK156" s="807"/>
      <c r="AL156" s="808"/>
      <c r="AM156" s="807"/>
      <c r="AN156" s="808"/>
      <c r="AO156" s="807"/>
      <c r="AP156" s="809"/>
      <c r="AQ156" s="832"/>
      <c r="AR156" s="24"/>
      <c r="AS156" s="24">
        <v>0</v>
      </c>
      <c r="AT156" s="28"/>
      <c r="AU156" s="28"/>
      <c r="AV156" s="28"/>
      <c r="AW156" s="28"/>
      <c r="AX156" s="28"/>
      <c r="AY156" s="671" t="str">
        <f t="shared" si="95"/>
        <v/>
      </c>
      <c r="BV156" s="3"/>
      <c r="BW156" s="3"/>
      <c r="CA156" s="31" t="str">
        <f t="shared" si="96"/>
        <v/>
      </c>
      <c r="CB156" s="31" t="str">
        <f t="shared" si="97"/>
        <v/>
      </c>
      <c r="CC156" s="31" t="str">
        <f t="shared" si="98"/>
        <v/>
      </c>
      <c r="CD156" s="31" t="str">
        <f t="shared" si="99"/>
        <v/>
      </c>
      <c r="CE156" s="31" t="str">
        <f t="shared" si="100"/>
        <v/>
      </c>
      <c r="CF156" s="31" t="str">
        <f t="shared" si="101"/>
        <v/>
      </c>
      <c r="CG156" s="31" t="str">
        <f t="shared" si="102"/>
        <v/>
      </c>
      <c r="CH156" s="32">
        <f t="shared" si="103"/>
        <v>0</v>
      </c>
      <c r="CI156" s="32">
        <f t="shared" si="104"/>
        <v>0</v>
      </c>
      <c r="CJ156" s="32">
        <f t="shared" si="105"/>
        <v>0</v>
      </c>
      <c r="CK156" s="32">
        <f t="shared" si="106"/>
        <v>0</v>
      </c>
      <c r="CL156" s="32">
        <f t="shared" si="107"/>
        <v>0</v>
      </c>
      <c r="CM156" s="32">
        <f t="shared" si="108"/>
        <v>0</v>
      </c>
      <c r="CN156" s="32">
        <f t="shared" si="109"/>
        <v>0</v>
      </c>
    </row>
    <row r="157" spans="1:92" ht="16.350000000000001" customHeight="1" x14ac:dyDescent="0.2">
      <c r="A157" s="3156" t="s">
        <v>188</v>
      </c>
      <c r="B157" s="3157"/>
      <c r="C157" s="3158"/>
      <c r="D157" s="795">
        <f t="shared" si="110"/>
        <v>0</v>
      </c>
      <c r="E157" s="828">
        <f t="shared" si="111"/>
        <v>0</v>
      </c>
      <c r="F157" s="830">
        <f t="shared" si="112"/>
        <v>0</v>
      </c>
      <c r="G157" s="831"/>
      <c r="H157" s="808"/>
      <c r="I157" s="807"/>
      <c r="J157" s="808"/>
      <c r="K157" s="807"/>
      <c r="L157" s="808"/>
      <c r="M157" s="807"/>
      <c r="N157" s="808"/>
      <c r="O157" s="930"/>
      <c r="P157" s="808"/>
      <c r="Q157" s="930"/>
      <c r="R157" s="808"/>
      <c r="S157" s="930"/>
      <c r="T157" s="808"/>
      <c r="U157" s="807"/>
      <c r="V157" s="808"/>
      <c r="W157" s="807"/>
      <c r="X157" s="808"/>
      <c r="Y157" s="807"/>
      <c r="Z157" s="808"/>
      <c r="AA157" s="807"/>
      <c r="AB157" s="808"/>
      <c r="AC157" s="807"/>
      <c r="AD157" s="808"/>
      <c r="AE157" s="807"/>
      <c r="AF157" s="808"/>
      <c r="AG157" s="807"/>
      <c r="AH157" s="808"/>
      <c r="AI157" s="807"/>
      <c r="AJ157" s="808"/>
      <c r="AK157" s="807"/>
      <c r="AL157" s="808"/>
      <c r="AM157" s="807"/>
      <c r="AN157" s="808"/>
      <c r="AO157" s="807"/>
      <c r="AP157" s="809"/>
      <c r="AQ157" s="832"/>
      <c r="AR157" s="24"/>
      <c r="AS157" s="24">
        <v>0</v>
      </c>
      <c r="AT157" s="28"/>
      <c r="AU157" s="28"/>
      <c r="AV157" s="28"/>
      <c r="AW157" s="28"/>
      <c r="AX157" s="28"/>
      <c r="AY157" s="671" t="str">
        <f t="shared" si="95"/>
        <v/>
      </c>
      <c r="BV157" s="3"/>
      <c r="BW157" s="3"/>
      <c r="CA157" s="31" t="str">
        <f t="shared" si="96"/>
        <v/>
      </c>
      <c r="CB157" s="31" t="str">
        <f t="shared" si="97"/>
        <v/>
      </c>
      <c r="CC157" s="31" t="str">
        <f t="shared" si="98"/>
        <v/>
      </c>
      <c r="CD157" s="31" t="str">
        <f t="shared" si="99"/>
        <v/>
      </c>
      <c r="CE157" s="31" t="str">
        <f t="shared" si="100"/>
        <v/>
      </c>
      <c r="CF157" s="31" t="str">
        <f t="shared" si="101"/>
        <v/>
      </c>
      <c r="CG157" s="31" t="str">
        <f t="shared" si="102"/>
        <v/>
      </c>
      <c r="CH157" s="32">
        <f t="shared" si="103"/>
        <v>0</v>
      </c>
      <c r="CI157" s="32">
        <f t="shared" si="104"/>
        <v>0</v>
      </c>
      <c r="CJ157" s="32">
        <f t="shared" si="105"/>
        <v>0</v>
      </c>
      <c r="CK157" s="32">
        <f t="shared" si="106"/>
        <v>0</v>
      </c>
      <c r="CL157" s="32">
        <f t="shared" si="107"/>
        <v>0</v>
      </c>
      <c r="CM157" s="32">
        <f t="shared" si="108"/>
        <v>0</v>
      </c>
      <c r="CN157" s="32">
        <f t="shared" si="109"/>
        <v>0</v>
      </c>
    </row>
    <row r="158" spans="1:92" ht="16.350000000000001" customHeight="1" x14ac:dyDescent="0.2">
      <c r="A158" s="3278" t="s">
        <v>189</v>
      </c>
      <c r="B158" s="3278"/>
      <c r="C158" s="3279"/>
      <c r="D158" s="931">
        <f t="shared" si="110"/>
        <v>0</v>
      </c>
      <c r="E158" s="828">
        <f>SUM(G158+I158+K158+M158+O158+Q158+S158+U158+W158+Y158+AA158+AC158+AE158+AG158+AI158+AK158+AM158+AO158)</f>
        <v>0</v>
      </c>
      <c r="F158" s="830">
        <f t="shared" si="112"/>
        <v>0</v>
      </c>
      <c r="G158" s="836"/>
      <c r="H158" s="817"/>
      <c r="I158" s="816"/>
      <c r="J158" s="817"/>
      <c r="K158" s="816"/>
      <c r="L158" s="817"/>
      <c r="M158" s="816"/>
      <c r="N158" s="817"/>
      <c r="O158" s="932"/>
      <c r="P158" s="817"/>
      <c r="Q158" s="932"/>
      <c r="R158" s="817"/>
      <c r="S158" s="932"/>
      <c r="T158" s="817"/>
      <c r="U158" s="816"/>
      <c r="V158" s="817"/>
      <c r="W158" s="816"/>
      <c r="X158" s="817"/>
      <c r="Y158" s="816"/>
      <c r="Z158" s="817"/>
      <c r="AA158" s="816"/>
      <c r="AB158" s="817"/>
      <c r="AC158" s="816"/>
      <c r="AD158" s="817"/>
      <c r="AE158" s="816"/>
      <c r="AF158" s="817"/>
      <c r="AG158" s="816"/>
      <c r="AH158" s="817"/>
      <c r="AI158" s="816"/>
      <c r="AJ158" s="817"/>
      <c r="AK158" s="816"/>
      <c r="AL158" s="817"/>
      <c r="AM158" s="816"/>
      <c r="AN158" s="817"/>
      <c r="AO158" s="816"/>
      <c r="AP158" s="818"/>
      <c r="AQ158" s="928"/>
      <c r="AR158" s="832"/>
      <c r="AS158" s="832">
        <v>0</v>
      </c>
      <c r="AT158" s="811"/>
      <c r="AU158" s="813"/>
      <c r="AV158" s="813"/>
      <c r="AW158" s="813"/>
      <c r="AX158" s="813"/>
      <c r="AY158" s="671" t="str">
        <f t="shared" si="95"/>
        <v/>
      </c>
      <c r="BV158" s="3"/>
      <c r="BW158" s="3"/>
      <c r="CA158" s="31" t="str">
        <f t="shared" si="96"/>
        <v/>
      </c>
      <c r="CB158" s="31" t="str">
        <f t="shared" si="97"/>
        <v/>
      </c>
      <c r="CC158" s="31" t="str">
        <f t="shared" si="98"/>
        <v/>
      </c>
      <c r="CD158" s="31" t="str">
        <f t="shared" si="99"/>
        <v/>
      </c>
      <c r="CE158" s="31" t="str">
        <f t="shared" si="100"/>
        <v/>
      </c>
      <c r="CF158" s="31" t="str">
        <f t="shared" si="101"/>
        <v/>
      </c>
      <c r="CG158" s="31" t="str">
        <f t="shared" si="102"/>
        <v/>
      </c>
      <c r="CH158" s="32">
        <f t="shared" si="103"/>
        <v>0</v>
      </c>
      <c r="CI158" s="32">
        <f t="shared" si="104"/>
        <v>0</v>
      </c>
      <c r="CJ158" s="32">
        <f t="shared" si="105"/>
        <v>0</v>
      </c>
      <c r="CK158" s="32">
        <f t="shared" si="106"/>
        <v>0</v>
      </c>
      <c r="CL158" s="32">
        <f t="shared" si="107"/>
        <v>0</v>
      </c>
      <c r="CM158" s="32">
        <f t="shared" si="108"/>
        <v>0</v>
      </c>
      <c r="CN158" s="32">
        <f t="shared" si="109"/>
        <v>0</v>
      </c>
    </row>
    <row r="159" spans="1:92" ht="16.350000000000001" customHeight="1" x14ac:dyDescent="0.2">
      <c r="A159" s="3216" t="s">
        <v>4</v>
      </c>
      <c r="B159" s="3214"/>
      <c r="C159" s="3215"/>
      <c r="D159" s="1255">
        <f>SUM(D150:D158)</f>
        <v>259</v>
      </c>
      <c r="E159" s="1253">
        <f>SUM(E150:E158)</f>
        <v>42</v>
      </c>
      <c r="F159" s="1258">
        <f>SUM(F150:F158)</f>
        <v>217</v>
      </c>
      <c r="G159" s="1263">
        <f t="shared" ref="G159:AU159" si="113">SUM(G150:G158)</f>
        <v>0</v>
      </c>
      <c r="H159" s="1258">
        <f t="shared" si="113"/>
        <v>0</v>
      </c>
      <c r="I159" s="1263">
        <f t="shared" si="113"/>
        <v>0</v>
      </c>
      <c r="J159" s="1264">
        <f t="shared" si="113"/>
        <v>0</v>
      </c>
      <c r="K159" s="1263">
        <f t="shared" si="113"/>
        <v>0</v>
      </c>
      <c r="L159" s="1264">
        <f t="shared" si="113"/>
        <v>0</v>
      </c>
      <c r="M159" s="1263">
        <f t="shared" si="113"/>
        <v>0</v>
      </c>
      <c r="N159" s="1258">
        <f t="shared" si="113"/>
        <v>0</v>
      </c>
      <c r="O159" s="1263">
        <f t="shared" si="113"/>
        <v>0</v>
      </c>
      <c r="P159" s="1258">
        <f t="shared" si="113"/>
        <v>0</v>
      </c>
      <c r="Q159" s="1263">
        <f t="shared" si="113"/>
        <v>0</v>
      </c>
      <c r="R159" s="1258">
        <f t="shared" si="113"/>
        <v>0</v>
      </c>
      <c r="S159" s="1263">
        <f t="shared" si="113"/>
        <v>3</v>
      </c>
      <c r="T159" s="1258">
        <f t="shared" si="113"/>
        <v>0</v>
      </c>
      <c r="U159" s="1263">
        <f t="shared" si="113"/>
        <v>0</v>
      </c>
      <c r="V159" s="1258">
        <f t="shared" si="113"/>
        <v>2</v>
      </c>
      <c r="W159" s="1263">
        <f t="shared" si="113"/>
        <v>4</v>
      </c>
      <c r="X159" s="1258">
        <f t="shared" si="113"/>
        <v>0</v>
      </c>
      <c r="Y159" s="1263">
        <f t="shared" si="113"/>
        <v>8</v>
      </c>
      <c r="Z159" s="1258">
        <f t="shared" si="113"/>
        <v>5</v>
      </c>
      <c r="AA159" s="1263">
        <f t="shared" si="113"/>
        <v>6</v>
      </c>
      <c r="AB159" s="1258">
        <f t="shared" si="113"/>
        <v>32</v>
      </c>
      <c r="AC159" s="1263">
        <f t="shared" si="113"/>
        <v>0</v>
      </c>
      <c r="AD159" s="1258">
        <f t="shared" si="113"/>
        <v>8</v>
      </c>
      <c r="AE159" s="1263">
        <f t="shared" si="113"/>
        <v>0</v>
      </c>
      <c r="AF159" s="1258">
        <f t="shared" si="113"/>
        <v>40</v>
      </c>
      <c r="AG159" s="1263">
        <f t="shared" si="113"/>
        <v>0</v>
      </c>
      <c r="AH159" s="1258">
        <f t="shared" si="113"/>
        <v>82</v>
      </c>
      <c r="AI159" s="1263">
        <f t="shared" si="113"/>
        <v>7</v>
      </c>
      <c r="AJ159" s="1258">
        <f t="shared" si="113"/>
        <v>10</v>
      </c>
      <c r="AK159" s="1263">
        <f t="shared" si="113"/>
        <v>5</v>
      </c>
      <c r="AL159" s="1258">
        <f t="shared" si="113"/>
        <v>22</v>
      </c>
      <c r="AM159" s="1263">
        <f t="shared" si="113"/>
        <v>7</v>
      </c>
      <c r="AN159" s="1258">
        <f t="shared" si="113"/>
        <v>16</v>
      </c>
      <c r="AO159" s="1263">
        <f t="shared" si="113"/>
        <v>2</v>
      </c>
      <c r="AP159" s="1260">
        <f t="shared" si="113"/>
        <v>0</v>
      </c>
      <c r="AQ159" s="1258">
        <f t="shared" si="113"/>
        <v>0</v>
      </c>
      <c r="AR159" s="1259">
        <f t="shared" si="113"/>
        <v>1</v>
      </c>
      <c r="AS159" s="1262">
        <f t="shared" si="113"/>
        <v>259</v>
      </c>
      <c r="AT159" s="1258">
        <f t="shared" si="113"/>
        <v>1</v>
      </c>
      <c r="AU159" s="1265">
        <f t="shared" si="113"/>
        <v>0</v>
      </c>
      <c r="AV159" s="1265">
        <f>SUM(AV150:AV158)</f>
        <v>0</v>
      </c>
      <c r="AW159" s="1265">
        <f>SUM(AW150:AW158)</f>
        <v>0</v>
      </c>
      <c r="AX159" s="1265">
        <f t="shared" ref="AX159" si="114">SUM(AX150:AX158)</f>
        <v>0</v>
      </c>
      <c r="BV159" s="3"/>
      <c r="BW159" s="3"/>
      <c r="CA159" s="31"/>
      <c r="CB159" s="31"/>
      <c r="CC159" s="31"/>
      <c r="CD159" s="31"/>
      <c r="CH159" s="32"/>
      <c r="CI159" s="32"/>
      <c r="CJ159" s="32"/>
      <c r="CK159" s="32"/>
      <c r="CL159" s="14"/>
      <c r="CM159" s="14"/>
      <c r="CN159" s="14"/>
    </row>
    <row r="160" spans="1:92" ht="27" customHeight="1" x14ac:dyDescent="0.2">
      <c r="A160" s="85" t="s">
        <v>190</v>
      </c>
      <c r="B160" s="86"/>
      <c r="C160" s="86"/>
      <c r="D160" s="86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30"/>
      <c r="R160" s="52"/>
      <c r="S160" s="9"/>
      <c r="T160" s="9"/>
      <c r="U160" s="9"/>
      <c r="V160" s="9"/>
      <c r="W160" s="9"/>
      <c r="X160" s="232"/>
      <c r="Y160" s="9"/>
      <c r="Z160" s="9"/>
      <c r="AA160" s="9"/>
      <c r="AB160" s="9"/>
      <c r="AC160" s="9"/>
      <c r="AD160" s="9"/>
      <c r="AE160" s="9"/>
      <c r="AF160" s="9"/>
      <c r="BV160" s="3"/>
      <c r="BW160" s="3"/>
      <c r="CA160" s="31"/>
      <c r="CB160" s="31"/>
      <c r="CC160" s="31"/>
      <c r="CD160" s="31"/>
      <c r="CH160" s="32"/>
      <c r="CI160" s="32"/>
      <c r="CJ160" s="32"/>
      <c r="CK160" s="32"/>
      <c r="CL160" s="14"/>
      <c r="CM160" s="14"/>
      <c r="CN160" s="14"/>
    </row>
    <row r="161" spans="1:92" ht="16.350000000000001" customHeight="1" x14ac:dyDescent="0.2">
      <c r="A161" s="3257" t="s">
        <v>191</v>
      </c>
      <c r="B161" s="3258"/>
      <c r="C161" s="3259"/>
      <c r="D161" s="3244" t="s">
        <v>4</v>
      </c>
      <c r="E161" s="3245"/>
      <c r="F161" s="3191"/>
      <c r="G161" s="3216" t="s">
        <v>5</v>
      </c>
      <c r="H161" s="3214"/>
      <c r="I161" s="3214"/>
      <c r="J161" s="3214"/>
      <c r="K161" s="3214"/>
      <c r="L161" s="3214"/>
      <c r="M161" s="3214"/>
      <c r="N161" s="3214"/>
      <c r="O161" s="3214"/>
      <c r="P161" s="3214"/>
      <c r="Q161" s="3214"/>
      <c r="R161" s="3214"/>
      <c r="S161" s="3214"/>
      <c r="T161" s="3214"/>
      <c r="U161" s="3214"/>
      <c r="V161" s="3214"/>
      <c r="W161" s="3214"/>
      <c r="X161" s="3214"/>
      <c r="Y161" s="3214"/>
      <c r="Z161" s="3214"/>
      <c r="AA161" s="3214"/>
      <c r="AB161" s="3214"/>
      <c r="AC161" s="3214"/>
      <c r="AD161" s="3214"/>
      <c r="AE161" s="3214"/>
      <c r="AF161" s="3214"/>
      <c r="AG161" s="3214"/>
      <c r="AH161" s="3214"/>
      <c r="AI161" s="3214"/>
      <c r="AJ161" s="3214"/>
      <c r="AK161" s="3214"/>
      <c r="AL161" s="3214"/>
      <c r="AM161" s="3214"/>
      <c r="AN161" s="3214"/>
      <c r="AO161" s="3214"/>
      <c r="AP161" s="3215"/>
      <c r="AQ161" s="3276" t="s">
        <v>42</v>
      </c>
      <c r="AR161" s="3240" t="s">
        <v>192</v>
      </c>
      <c r="AS161" s="3274" t="s">
        <v>122</v>
      </c>
      <c r="AT161" s="3274" t="s">
        <v>11</v>
      </c>
      <c r="AU161" s="3204" t="s">
        <v>193</v>
      </c>
      <c r="AV161" s="3275" t="s">
        <v>194</v>
      </c>
      <c r="BV161" s="3"/>
      <c r="BW161" s="3"/>
      <c r="CA161" s="31"/>
      <c r="CB161" s="31"/>
      <c r="CC161" s="31"/>
      <c r="CD161" s="31"/>
      <c r="CH161" s="32"/>
      <c r="CI161" s="32"/>
      <c r="CJ161" s="32"/>
      <c r="CK161" s="32"/>
      <c r="CL161" s="14"/>
      <c r="CM161" s="14"/>
      <c r="CN161" s="14"/>
    </row>
    <row r="162" spans="1:92" ht="32.1" customHeight="1" x14ac:dyDescent="0.2">
      <c r="A162" s="2933"/>
      <c r="B162" s="2934"/>
      <c r="C162" s="2935"/>
      <c r="D162" s="3051"/>
      <c r="E162" s="3052"/>
      <c r="F162" s="2961"/>
      <c r="G162" s="3212" t="s">
        <v>13</v>
      </c>
      <c r="H162" s="3213"/>
      <c r="I162" s="3216" t="s">
        <v>14</v>
      </c>
      <c r="J162" s="3215"/>
      <c r="K162" s="3214" t="s">
        <v>15</v>
      </c>
      <c r="L162" s="3215"/>
      <c r="M162" s="3216" t="s">
        <v>16</v>
      </c>
      <c r="N162" s="3215"/>
      <c r="O162" s="3216" t="s">
        <v>17</v>
      </c>
      <c r="P162" s="3215"/>
      <c r="Q162" s="3216" t="s">
        <v>18</v>
      </c>
      <c r="R162" s="3215"/>
      <c r="S162" s="3216" t="s">
        <v>19</v>
      </c>
      <c r="T162" s="3215"/>
      <c r="U162" s="3216" t="s">
        <v>20</v>
      </c>
      <c r="V162" s="3215"/>
      <c r="W162" s="3216" t="s">
        <v>21</v>
      </c>
      <c r="X162" s="3215"/>
      <c r="Y162" s="3216" t="s">
        <v>22</v>
      </c>
      <c r="Z162" s="3224"/>
      <c r="AA162" s="3216" t="s">
        <v>23</v>
      </c>
      <c r="AB162" s="3224"/>
      <c r="AC162" s="3216" t="s">
        <v>24</v>
      </c>
      <c r="AD162" s="3224"/>
      <c r="AE162" s="3216" t="s">
        <v>25</v>
      </c>
      <c r="AF162" s="3224"/>
      <c r="AG162" s="3216" t="s">
        <v>26</v>
      </c>
      <c r="AH162" s="3224"/>
      <c r="AI162" s="3216" t="s">
        <v>27</v>
      </c>
      <c r="AJ162" s="3224"/>
      <c r="AK162" s="3216" t="s">
        <v>28</v>
      </c>
      <c r="AL162" s="3224"/>
      <c r="AM162" s="3216" t="s">
        <v>29</v>
      </c>
      <c r="AN162" s="3224"/>
      <c r="AO162" s="3216" t="s">
        <v>30</v>
      </c>
      <c r="AP162" s="3224"/>
      <c r="AQ162" s="2947"/>
      <c r="AR162" s="3013"/>
      <c r="AS162" s="3274"/>
      <c r="AT162" s="3274"/>
      <c r="AU162" s="2971"/>
      <c r="AV162" s="3064"/>
      <c r="BV162" s="3"/>
      <c r="BW162" s="3"/>
      <c r="CA162" s="31"/>
      <c r="CB162" s="31"/>
      <c r="CC162" s="31"/>
      <c r="CD162" s="31"/>
      <c r="CH162" s="32"/>
      <c r="CI162" s="32"/>
      <c r="CJ162" s="32"/>
      <c r="CK162" s="32"/>
      <c r="CL162" s="14"/>
      <c r="CM162" s="14"/>
      <c r="CN162" s="14"/>
    </row>
    <row r="163" spans="1:92" ht="16.350000000000001" customHeight="1" x14ac:dyDescent="0.2">
      <c r="A163" s="3260"/>
      <c r="B163" s="3170"/>
      <c r="C163" s="3171"/>
      <c r="D163" s="1250" t="s">
        <v>31</v>
      </c>
      <c r="E163" s="1217" t="s">
        <v>32</v>
      </c>
      <c r="F163" s="1222" t="s">
        <v>33</v>
      </c>
      <c r="G163" s="1204" t="s">
        <v>32</v>
      </c>
      <c r="H163" s="1203" t="s">
        <v>33</v>
      </c>
      <c r="I163" s="1204" t="s">
        <v>32</v>
      </c>
      <c r="J163" s="1203" t="s">
        <v>33</v>
      </c>
      <c r="K163" s="1204" t="s">
        <v>32</v>
      </c>
      <c r="L163" s="1203" t="s">
        <v>33</v>
      </c>
      <c r="M163" s="1204" t="s">
        <v>32</v>
      </c>
      <c r="N163" s="1203" t="s">
        <v>33</v>
      </c>
      <c r="O163" s="1204" t="s">
        <v>32</v>
      </c>
      <c r="P163" s="1203" t="s">
        <v>33</v>
      </c>
      <c r="Q163" s="1204" t="s">
        <v>32</v>
      </c>
      <c r="R163" s="1203" t="s">
        <v>33</v>
      </c>
      <c r="S163" s="1204" t="s">
        <v>32</v>
      </c>
      <c r="T163" s="1203" t="s">
        <v>33</v>
      </c>
      <c r="U163" s="1204" t="s">
        <v>32</v>
      </c>
      <c r="V163" s="1203" t="s">
        <v>33</v>
      </c>
      <c r="W163" s="1204" t="s">
        <v>32</v>
      </c>
      <c r="X163" s="1203" t="s">
        <v>33</v>
      </c>
      <c r="Y163" s="1204" t="s">
        <v>32</v>
      </c>
      <c r="Z163" s="1203" t="s">
        <v>33</v>
      </c>
      <c r="AA163" s="1204" t="s">
        <v>32</v>
      </c>
      <c r="AB163" s="1203" t="s">
        <v>33</v>
      </c>
      <c r="AC163" s="1204" t="s">
        <v>32</v>
      </c>
      <c r="AD163" s="1203" t="s">
        <v>33</v>
      </c>
      <c r="AE163" s="1204" t="s">
        <v>32</v>
      </c>
      <c r="AF163" s="1203" t="s">
        <v>33</v>
      </c>
      <c r="AG163" s="1204" t="s">
        <v>32</v>
      </c>
      <c r="AH163" s="1203" t="s">
        <v>33</v>
      </c>
      <c r="AI163" s="1204" t="s">
        <v>32</v>
      </c>
      <c r="AJ163" s="1203" t="s">
        <v>33</v>
      </c>
      <c r="AK163" s="1204" t="s">
        <v>32</v>
      </c>
      <c r="AL163" s="1203" t="s">
        <v>33</v>
      </c>
      <c r="AM163" s="1204" t="s">
        <v>32</v>
      </c>
      <c r="AN163" s="1203" t="s">
        <v>33</v>
      </c>
      <c r="AO163" s="1204" t="s">
        <v>32</v>
      </c>
      <c r="AP163" s="1203" t="s">
        <v>33</v>
      </c>
      <c r="AQ163" s="3277"/>
      <c r="AR163" s="3243"/>
      <c r="AS163" s="3274"/>
      <c r="AT163" s="3274"/>
      <c r="AU163" s="3205"/>
      <c r="AV163" s="3177"/>
      <c r="BV163" s="3"/>
      <c r="BW163" s="3"/>
      <c r="CA163" s="31"/>
      <c r="CB163" s="31"/>
      <c r="CC163" s="31"/>
      <c r="CD163" s="31"/>
      <c r="CH163" s="32"/>
      <c r="CI163" s="32"/>
      <c r="CJ163" s="32"/>
      <c r="CK163" s="32"/>
      <c r="CL163" s="14"/>
      <c r="CM163" s="14"/>
      <c r="CN163" s="14"/>
    </row>
    <row r="164" spans="1:92" ht="16.350000000000001" customHeight="1" x14ac:dyDescent="0.2">
      <c r="A164" s="3200" t="s">
        <v>195</v>
      </c>
      <c r="B164" s="3270" t="s">
        <v>196</v>
      </c>
      <c r="C164" s="3271"/>
      <c r="D164" s="1033">
        <f>SUM(E164+F164)</f>
        <v>0</v>
      </c>
      <c r="E164" s="1034"/>
      <c r="F164" s="1035">
        <f>SUM(AD164+AF164+AH164+AJ164+AL164+AN164+AP164)</f>
        <v>0</v>
      </c>
      <c r="G164" s="1036"/>
      <c r="H164" s="281"/>
      <c r="I164" s="1036"/>
      <c r="J164" s="281"/>
      <c r="K164" s="1036"/>
      <c r="L164" s="281"/>
      <c r="M164" s="1036"/>
      <c r="N164" s="281"/>
      <c r="O164" s="1036"/>
      <c r="P164" s="281"/>
      <c r="Q164" s="1036"/>
      <c r="R164" s="281"/>
      <c r="S164" s="1036"/>
      <c r="T164" s="281"/>
      <c r="U164" s="1036"/>
      <c r="V164" s="281"/>
      <c r="W164" s="1036"/>
      <c r="X164" s="281"/>
      <c r="Y164" s="1036"/>
      <c r="Z164" s="281"/>
      <c r="AA164" s="1036"/>
      <c r="AB164" s="281"/>
      <c r="AC164" s="1037"/>
      <c r="AD164" s="60"/>
      <c r="AE164" s="1037"/>
      <c r="AF164" s="60"/>
      <c r="AG164" s="1037"/>
      <c r="AH164" s="60"/>
      <c r="AI164" s="1037"/>
      <c r="AJ164" s="60"/>
      <c r="AK164" s="1037"/>
      <c r="AL164" s="60"/>
      <c r="AM164" s="1037"/>
      <c r="AN164" s="60"/>
      <c r="AO164" s="1037"/>
      <c r="AP164" s="60"/>
      <c r="AQ164" s="1038"/>
      <c r="AR164" s="60"/>
      <c r="AS164" s="1016"/>
      <c r="AT164" s="60"/>
      <c r="AU164" s="1039"/>
      <c r="AV164" s="933"/>
      <c r="AW164" s="671" t="str">
        <f t="shared" ref="AW164:AW198" si="115">$CA164&amp;$CB164&amp;$CC164&amp;$CD164&amp;$CE164&amp;$CF164&amp;$CG164</f>
        <v/>
      </c>
      <c r="BV164" s="3"/>
      <c r="BW164" s="3"/>
      <c r="CA164" s="31" t="str">
        <f t="shared" ref="CA164:CA198" si="116">IF(CH164=1,"* El número de actividades en usuarios en situacion de discapacidad NO DEBE ser mayor al total. ","")</f>
        <v/>
      </c>
      <c r="CB164" s="31" t="str">
        <f t="shared" ref="CB164:CB198" si="117">IF(CI164=1," * El número de actividades en Niños, Niñas, Adolescentes y Jóvenes de la red SENAME NO DEBE ser mayor al total. ","")</f>
        <v/>
      </c>
      <c r="CC164" s="31" t="str">
        <f t="shared" ref="CC164:CC198" si="118">IF(CJ164=1," * El número de actividades en Población Migrante NO DEBE ser mayor al total. ","")</f>
        <v/>
      </c>
      <c r="CD164" s="31" t="str">
        <f>IF(CK164=1," * El número de actividades en Pacientes Diabéticos en Control PSCV NO DEBE superar el total. ","")</f>
        <v/>
      </c>
      <c r="CH164" s="32">
        <f>IF($D164&lt;AR164,1,0)</f>
        <v>0</v>
      </c>
      <c r="CI164" s="32">
        <f>IF($D164&lt;AS164,1,0)</f>
        <v>0</v>
      </c>
      <c r="CJ164" s="32">
        <f>IF($D164&lt;AT164,1,0)</f>
        <v>0</v>
      </c>
      <c r="CK164" s="32">
        <f>IF($D164&lt;AV164,1,0)</f>
        <v>0</v>
      </c>
      <c r="CM164" s="14"/>
      <c r="CN164" s="14"/>
    </row>
    <row r="165" spans="1:92" ht="16.350000000000001" customHeight="1" x14ac:dyDescent="0.2">
      <c r="A165" s="2912"/>
      <c r="B165" s="3188" t="s">
        <v>95</v>
      </c>
      <c r="C165" s="3189"/>
      <c r="D165" s="934">
        <f t="shared" ref="D165:D177" si="119">SUM(E165+F165)</f>
        <v>0</v>
      </c>
      <c r="E165" s="935"/>
      <c r="F165" s="936">
        <f t="shared" ref="F165:F173" si="120">SUM(AD165+AF165+AH165+AJ165+AL165+AN165+AP165)</f>
        <v>0</v>
      </c>
      <c r="G165" s="289"/>
      <c r="H165" s="650"/>
      <c r="I165" s="289"/>
      <c r="J165" s="650"/>
      <c r="K165" s="289"/>
      <c r="L165" s="650"/>
      <c r="M165" s="289"/>
      <c r="N165" s="650"/>
      <c r="O165" s="289"/>
      <c r="P165" s="650"/>
      <c r="Q165" s="289"/>
      <c r="R165" s="650"/>
      <c r="S165" s="289"/>
      <c r="T165" s="650"/>
      <c r="U165" s="289"/>
      <c r="V165" s="650"/>
      <c r="W165" s="289"/>
      <c r="X165" s="650"/>
      <c r="Y165" s="289"/>
      <c r="Z165" s="650"/>
      <c r="AA165" s="289"/>
      <c r="AB165" s="650"/>
      <c r="AC165" s="291"/>
      <c r="AD165" s="26"/>
      <c r="AE165" s="291"/>
      <c r="AF165" s="26"/>
      <c r="AG165" s="291"/>
      <c r="AH165" s="26"/>
      <c r="AI165" s="291"/>
      <c r="AJ165" s="26"/>
      <c r="AK165" s="291"/>
      <c r="AL165" s="26"/>
      <c r="AM165" s="291"/>
      <c r="AN165" s="26"/>
      <c r="AO165" s="291"/>
      <c r="AP165" s="26"/>
      <c r="AQ165" s="292"/>
      <c r="AR165" s="26"/>
      <c r="AS165" s="24"/>
      <c r="AT165" s="26"/>
      <c r="AU165" s="293"/>
      <c r="AV165" s="294"/>
      <c r="AW165" s="671" t="str">
        <f t="shared" si="115"/>
        <v/>
      </c>
      <c r="BV165" s="3"/>
      <c r="BW165" s="3"/>
      <c r="CA165" s="31" t="str">
        <f t="shared" si="116"/>
        <v/>
      </c>
      <c r="CB165" s="31" t="str">
        <f t="shared" si="117"/>
        <v/>
      </c>
      <c r="CC165" s="31" t="str">
        <f t="shared" si="118"/>
        <v/>
      </c>
      <c r="CD165" s="31" t="str">
        <f t="shared" ref="CD165:CD197" si="121">IF(CK165=1," * El número de actividades en Pacientes Diabéticos en Control PSCV NO DEBE superar el total. ","")</f>
        <v/>
      </c>
      <c r="CH165" s="32">
        <f t="shared" ref="CH165:CJ197" si="122">IF($D165&lt;AR165,1,0)</f>
        <v>0</v>
      </c>
      <c r="CI165" s="32">
        <f t="shared" si="122"/>
        <v>0</v>
      </c>
      <c r="CJ165" s="32">
        <f t="shared" si="122"/>
        <v>0</v>
      </c>
      <c r="CK165" s="32">
        <f t="shared" ref="CK165:CK197" si="123">IF($D165&lt;AV165,1,0)</f>
        <v>0</v>
      </c>
      <c r="CL165" s="14"/>
      <c r="CM165" s="14"/>
      <c r="CN165" s="14"/>
    </row>
    <row r="166" spans="1:92" ht="16.350000000000001" customHeight="1" x14ac:dyDescent="0.2">
      <c r="A166" s="2912"/>
      <c r="B166" s="3272" t="s">
        <v>161</v>
      </c>
      <c r="C166" s="3273"/>
      <c r="D166" s="937">
        <f t="shared" si="119"/>
        <v>0</v>
      </c>
      <c r="E166" s="938"/>
      <c r="F166" s="939">
        <f t="shared" si="120"/>
        <v>0</v>
      </c>
      <c r="G166" s="940"/>
      <c r="H166" s="941"/>
      <c r="I166" s="940"/>
      <c r="J166" s="941"/>
      <c r="K166" s="940"/>
      <c r="L166" s="941"/>
      <c r="M166" s="940"/>
      <c r="N166" s="941"/>
      <c r="O166" s="940"/>
      <c r="P166" s="941"/>
      <c r="Q166" s="940"/>
      <c r="R166" s="941"/>
      <c r="S166" s="940"/>
      <c r="T166" s="941"/>
      <c r="U166" s="940"/>
      <c r="V166" s="941"/>
      <c r="W166" s="940"/>
      <c r="X166" s="941"/>
      <c r="Y166" s="940"/>
      <c r="Z166" s="941"/>
      <c r="AA166" s="940"/>
      <c r="AB166" s="941"/>
      <c r="AC166" s="677"/>
      <c r="AD166" s="686"/>
      <c r="AE166" s="677"/>
      <c r="AF166" s="686"/>
      <c r="AG166" s="677"/>
      <c r="AH166" s="686"/>
      <c r="AI166" s="677"/>
      <c r="AJ166" s="686"/>
      <c r="AK166" s="677"/>
      <c r="AL166" s="686"/>
      <c r="AM166" s="677"/>
      <c r="AN166" s="686"/>
      <c r="AO166" s="677"/>
      <c r="AP166" s="686"/>
      <c r="AQ166" s="678"/>
      <c r="AR166" s="686"/>
      <c r="AS166" s="713"/>
      <c r="AT166" s="686"/>
      <c r="AU166" s="695"/>
      <c r="AV166" s="714"/>
      <c r="AW166" s="671" t="str">
        <f t="shared" si="115"/>
        <v/>
      </c>
      <c r="BV166" s="3"/>
      <c r="BW166" s="3"/>
      <c r="CA166" s="31" t="str">
        <f t="shared" si="116"/>
        <v/>
      </c>
      <c r="CB166" s="31" t="str">
        <f t="shared" si="117"/>
        <v/>
      </c>
      <c r="CC166" s="31" t="str">
        <f t="shared" si="118"/>
        <v/>
      </c>
      <c r="CD166" s="31" t="str">
        <f t="shared" si="121"/>
        <v/>
      </c>
      <c r="CH166" s="32">
        <f t="shared" si="122"/>
        <v>0</v>
      </c>
      <c r="CI166" s="32">
        <f t="shared" si="122"/>
        <v>0</v>
      </c>
      <c r="CJ166" s="32">
        <f t="shared" si="122"/>
        <v>0</v>
      </c>
      <c r="CK166" s="32">
        <f t="shared" si="123"/>
        <v>0</v>
      </c>
      <c r="CL166" s="14"/>
      <c r="CM166" s="14"/>
      <c r="CN166" s="14"/>
    </row>
    <row r="167" spans="1:92" ht="16.350000000000001" customHeight="1" x14ac:dyDescent="0.2">
      <c r="A167" s="2912"/>
      <c r="B167" s="3200" t="s">
        <v>197</v>
      </c>
      <c r="C167" s="1266" t="s">
        <v>4</v>
      </c>
      <c r="D167" s="937">
        <f t="shared" si="119"/>
        <v>0</v>
      </c>
      <c r="E167" s="938"/>
      <c r="F167" s="1265">
        <f t="shared" si="120"/>
        <v>0</v>
      </c>
      <c r="G167" s="1219"/>
      <c r="H167" s="1267"/>
      <c r="I167" s="1219"/>
      <c r="J167" s="1267"/>
      <c r="K167" s="1219"/>
      <c r="L167" s="1267"/>
      <c r="M167" s="1219"/>
      <c r="N167" s="1267"/>
      <c r="O167" s="1219"/>
      <c r="P167" s="1267"/>
      <c r="Q167" s="1219"/>
      <c r="R167" s="1267"/>
      <c r="S167" s="1219"/>
      <c r="T167" s="1267"/>
      <c r="U167" s="1219"/>
      <c r="V167" s="1267"/>
      <c r="W167" s="1219"/>
      <c r="X167" s="1267"/>
      <c r="Y167" s="1219"/>
      <c r="Z167" s="1267"/>
      <c r="AA167" s="1219"/>
      <c r="AB167" s="1267"/>
      <c r="AC167" s="1268"/>
      <c r="AD167" s="1254">
        <f t="shared" ref="AD167:AV167" si="124">SUM(AD168:AD173)</f>
        <v>0</v>
      </c>
      <c r="AE167" s="1268"/>
      <c r="AF167" s="1254">
        <f t="shared" si="124"/>
        <v>0</v>
      </c>
      <c r="AG167" s="1268"/>
      <c r="AH167" s="1254">
        <f t="shared" si="124"/>
        <v>0</v>
      </c>
      <c r="AI167" s="1268"/>
      <c r="AJ167" s="1254">
        <f t="shared" si="124"/>
        <v>0</v>
      </c>
      <c r="AK167" s="1268"/>
      <c r="AL167" s="1254">
        <f t="shared" si="124"/>
        <v>0</v>
      </c>
      <c r="AM167" s="1268"/>
      <c r="AN167" s="1254">
        <f t="shared" si="124"/>
        <v>0</v>
      </c>
      <c r="AO167" s="1268"/>
      <c r="AP167" s="1254">
        <f t="shared" si="124"/>
        <v>0</v>
      </c>
      <c r="AQ167" s="1269">
        <f>SUM(AQ168:AQ173)</f>
        <v>0</v>
      </c>
      <c r="AR167" s="1254">
        <f t="shared" si="124"/>
        <v>0</v>
      </c>
      <c r="AS167" s="1211">
        <f t="shared" si="124"/>
        <v>0</v>
      </c>
      <c r="AT167" s="1254">
        <f t="shared" si="124"/>
        <v>0</v>
      </c>
      <c r="AU167" s="1215">
        <f t="shared" si="124"/>
        <v>0</v>
      </c>
      <c r="AV167" s="1211">
        <f t="shared" si="124"/>
        <v>0</v>
      </c>
      <c r="AW167" s="671" t="str">
        <f t="shared" si="115"/>
        <v/>
      </c>
      <c r="BV167" s="3"/>
      <c r="BW167" s="3"/>
      <c r="CA167" s="31"/>
      <c r="CB167" s="31"/>
      <c r="CC167" s="31"/>
      <c r="CD167" s="31"/>
      <c r="CH167" s="32"/>
      <c r="CI167" s="32"/>
      <c r="CJ167" s="32"/>
      <c r="CK167" s="32"/>
      <c r="CL167" s="14"/>
      <c r="CM167" s="14"/>
      <c r="CN167" s="14"/>
    </row>
    <row r="168" spans="1:92" ht="16.350000000000001" customHeight="1" x14ac:dyDescent="0.2">
      <c r="A168" s="2912"/>
      <c r="B168" s="2912"/>
      <c r="C168" s="310" t="s">
        <v>198</v>
      </c>
      <c r="D168" s="311">
        <f t="shared" si="119"/>
        <v>0</v>
      </c>
      <c r="E168" s="1034"/>
      <c r="F168" s="312">
        <f>SUM(AD168+AF168+AH168+AJ168+AL168+AN168+AP168)</f>
        <v>0</v>
      </c>
      <c r="G168" s="289"/>
      <c r="H168" s="650"/>
      <c r="I168" s="289"/>
      <c r="J168" s="650"/>
      <c r="K168" s="289"/>
      <c r="L168" s="650"/>
      <c r="M168" s="289"/>
      <c r="N168" s="650"/>
      <c r="O168" s="289"/>
      <c r="P168" s="650"/>
      <c r="Q168" s="289"/>
      <c r="R168" s="650"/>
      <c r="S168" s="289"/>
      <c r="T168" s="650"/>
      <c r="U168" s="289"/>
      <c r="V168" s="650"/>
      <c r="W168" s="289"/>
      <c r="X168" s="650"/>
      <c r="Y168" s="289"/>
      <c r="Z168" s="650"/>
      <c r="AA168" s="289"/>
      <c r="AB168" s="650"/>
      <c r="AC168" s="291"/>
      <c r="AD168" s="26"/>
      <c r="AE168" s="291"/>
      <c r="AF168" s="26"/>
      <c r="AG168" s="291"/>
      <c r="AH168" s="26"/>
      <c r="AI168" s="291"/>
      <c r="AJ168" s="26"/>
      <c r="AK168" s="291"/>
      <c r="AL168" s="26"/>
      <c r="AM168" s="291"/>
      <c r="AN168" s="26"/>
      <c r="AO168" s="291"/>
      <c r="AP168" s="26"/>
      <c r="AQ168" s="292"/>
      <c r="AR168" s="26"/>
      <c r="AS168" s="24"/>
      <c r="AT168" s="26"/>
      <c r="AU168" s="28"/>
      <c r="AV168" s="24"/>
      <c r="AW168" s="671" t="str">
        <f t="shared" si="115"/>
        <v/>
      </c>
      <c r="BV168" s="3"/>
      <c r="BW168" s="3"/>
      <c r="CA168" s="31" t="str">
        <f t="shared" si="116"/>
        <v/>
      </c>
      <c r="CB168" s="31" t="str">
        <f t="shared" si="117"/>
        <v/>
      </c>
      <c r="CC168" s="31" t="str">
        <f t="shared" si="118"/>
        <v/>
      </c>
      <c r="CD168" s="31" t="str">
        <f t="shared" si="121"/>
        <v/>
      </c>
      <c r="CH168" s="32">
        <f t="shared" si="122"/>
        <v>0</v>
      </c>
      <c r="CI168" s="32">
        <f t="shared" si="122"/>
        <v>0</v>
      </c>
      <c r="CJ168" s="32">
        <f t="shared" si="122"/>
        <v>0</v>
      </c>
      <c r="CK168" s="32">
        <f t="shared" si="123"/>
        <v>0</v>
      </c>
      <c r="CL168" s="14"/>
      <c r="CM168" s="14"/>
      <c r="CN168" s="14"/>
    </row>
    <row r="169" spans="1:92" ht="16.350000000000001" customHeight="1" x14ac:dyDescent="0.2">
      <c r="A169" s="2912"/>
      <c r="B169" s="2912"/>
      <c r="C169" s="942" t="s">
        <v>199</v>
      </c>
      <c r="D169" s="311">
        <f t="shared" si="119"/>
        <v>0</v>
      </c>
      <c r="E169" s="935"/>
      <c r="F169" s="936">
        <f t="shared" si="120"/>
        <v>0</v>
      </c>
      <c r="G169" s="839"/>
      <c r="H169" s="840"/>
      <c r="I169" s="839"/>
      <c r="J169" s="840"/>
      <c r="K169" s="839"/>
      <c r="L169" s="840"/>
      <c r="M169" s="839"/>
      <c r="N169" s="840"/>
      <c r="O169" s="839"/>
      <c r="P169" s="840"/>
      <c r="Q169" s="839"/>
      <c r="R169" s="840"/>
      <c r="S169" s="839"/>
      <c r="T169" s="840"/>
      <c r="U169" s="839"/>
      <c r="V169" s="840"/>
      <c r="W169" s="839"/>
      <c r="X169" s="840"/>
      <c r="Y169" s="839"/>
      <c r="Z169" s="840"/>
      <c r="AA169" s="839"/>
      <c r="AB169" s="840"/>
      <c r="AC169" s="291"/>
      <c r="AD169" s="26"/>
      <c r="AE169" s="291"/>
      <c r="AF169" s="26"/>
      <c r="AG169" s="291"/>
      <c r="AH169" s="26"/>
      <c r="AI169" s="291"/>
      <c r="AJ169" s="26"/>
      <c r="AK169" s="291"/>
      <c r="AL169" s="26"/>
      <c r="AM169" s="291"/>
      <c r="AN169" s="26"/>
      <c r="AO169" s="291"/>
      <c r="AP169" s="26"/>
      <c r="AQ169" s="292"/>
      <c r="AR169" s="26"/>
      <c r="AS169" s="24"/>
      <c r="AT169" s="26"/>
      <c r="AU169" s="28"/>
      <c r="AV169" s="24"/>
      <c r="AW169" s="671" t="str">
        <f t="shared" si="115"/>
        <v/>
      </c>
      <c r="BV169" s="3"/>
      <c r="BW169" s="3"/>
      <c r="CA169" s="31" t="str">
        <f t="shared" si="116"/>
        <v/>
      </c>
      <c r="CB169" s="31" t="str">
        <f t="shared" si="117"/>
        <v/>
      </c>
      <c r="CC169" s="31" t="str">
        <f t="shared" si="118"/>
        <v/>
      </c>
      <c r="CD169" s="31" t="str">
        <f t="shared" si="121"/>
        <v/>
      </c>
      <c r="CH169" s="32">
        <f t="shared" si="122"/>
        <v>0</v>
      </c>
      <c r="CI169" s="32">
        <f t="shared" si="122"/>
        <v>0</v>
      </c>
      <c r="CJ169" s="32">
        <f t="shared" si="122"/>
        <v>0</v>
      </c>
      <c r="CK169" s="32">
        <f t="shared" si="123"/>
        <v>0</v>
      </c>
      <c r="CL169" s="14"/>
      <c r="CM169" s="14"/>
      <c r="CN169" s="14"/>
    </row>
    <row r="170" spans="1:92" ht="16.350000000000001" customHeight="1" x14ac:dyDescent="0.2">
      <c r="A170" s="2912"/>
      <c r="B170" s="2912"/>
      <c r="C170" s="310" t="s">
        <v>200</v>
      </c>
      <c r="D170" s="311">
        <f t="shared" si="119"/>
        <v>0</v>
      </c>
      <c r="E170" s="935"/>
      <c r="F170" s="936">
        <f t="shared" si="120"/>
        <v>0</v>
      </c>
      <c r="G170" s="289"/>
      <c r="H170" s="650"/>
      <c r="I170" s="289"/>
      <c r="J170" s="650"/>
      <c r="K170" s="289"/>
      <c r="L170" s="650"/>
      <c r="M170" s="289"/>
      <c r="N170" s="650"/>
      <c r="O170" s="289"/>
      <c r="P170" s="650"/>
      <c r="Q170" s="289"/>
      <c r="R170" s="650"/>
      <c r="S170" s="289"/>
      <c r="T170" s="650"/>
      <c r="U170" s="289"/>
      <c r="V170" s="650"/>
      <c r="W170" s="289"/>
      <c r="X170" s="650"/>
      <c r="Y170" s="289"/>
      <c r="Z170" s="650"/>
      <c r="AA170" s="289"/>
      <c r="AB170" s="650"/>
      <c r="AC170" s="291"/>
      <c r="AD170" s="26"/>
      <c r="AE170" s="291"/>
      <c r="AF170" s="26"/>
      <c r="AG170" s="291"/>
      <c r="AH170" s="26"/>
      <c r="AI170" s="291"/>
      <c r="AJ170" s="26"/>
      <c r="AK170" s="291"/>
      <c r="AL170" s="26"/>
      <c r="AM170" s="291"/>
      <c r="AN170" s="26"/>
      <c r="AO170" s="291"/>
      <c r="AP170" s="26"/>
      <c r="AQ170" s="292"/>
      <c r="AR170" s="26"/>
      <c r="AS170" s="24"/>
      <c r="AT170" s="26"/>
      <c r="AU170" s="28"/>
      <c r="AV170" s="24"/>
      <c r="AW170" s="671" t="str">
        <f t="shared" si="115"/>
        <v/>
      </c>
      <c r="BV170" s="3"/>
      <c r="BW170" s="3"/>
      <c r="CA170" s="31" t="str">
        <f t="shared" si="116"/>
        <v/>
      </c>
      <c r="CB170" s="31" t="str">
        <f t="shared" si="117"/>
        <v/>
      </c>
      <c r="CC170" s="31" t="str">
        <f t="shared" si="118"/>
        <v/>
      </c>
      <c r="CD170" s="31" t="str">
        <f t="shared" si="121"/>
        <v/>
      </c>
      <c r="CH170" s="32">
        <f t="shared" si="122"/>
        <v>0</v>
      </c>
      <c r="CI170" s="32">
        <f t="shared" si="122"/>
        <v>0</v>
      </c>
      <c r="CJ170" s="32">
        <f t="shared" si="122"/>
        <v>0</v>
      </c>
      <c r="CK170" s="32">
        <f t="shared" si="123"/>
        <v>0</v>
      </c>
      <c r="CL170" s="14"/>
      <c r="CM170" s="14"/>
      <c r="CN170" s="14"/>
    </row>
    <row r="171" spans="1:92" ht="16.350000000000001" customHeight="1" x14ac:dyDescent="0.2">
      <c r="A171" s="2912"/>
      <c r="B171" s="2912"/>
      <c r="C171" s="310" t="s">
        <v>201</v>
      </c>
      <c r="D171" s="311">
        <f t="shared" si="119"/>
        <v>0</v>
      </c>
      <c r="E171" s="935"/>
      <c r="F171" s="936">
        <f t="shared" si="120"/>
        <v>0</v>
      </c>
      <c r="G171" s="289"/>
      <c r="H171" s="650"/>
      <c r="I171" s="289"/>
      <c r="J171" s="650"/>
      <c r="K171" s="289"/>
      <c r="L171" s="650"/>
      <c r="M171" s="289"/>
      <c r="N171" s="650"/>
      <c r="O171" s="289"/>
      <c r="P171" s="650"/>
      <c r="Q171" s="289"/>
      <c r="R171" s="650"/>
      <c r="S171" s="289"/>
      <c r="T171" s="650"/>
      <c r="U171" s="289"/>
      <c r="V171" s="650"/>
      <c r="W171" s="289"/>
      <c r="X171" s="650"/>
      <c r="Y171" s="289"/>
      <c r="Z171" s="650"/>
      <c r="AA171" s="289"/>
      <c r="AB171" s="650"/>
      <c r="AC171" s="291"/>
      <c r="AD171" s="26"/>
      <c r="AE171" s="291"/>
      <c r="AF171" s="26"/>
      <c r="AG171" s="291"/>
      <c r="AH171" s="26"/>
      <c r="AI171" s="291"/>
      <c r="AJ171" s="26"/>
      <c r="AK171" s="291"/>
      <c r="AL171" s="26"/>
      <c r="AM171" s="291"/>
      <c r="AN171" s="26"/>
      <c r="AO171" s="291"/>
      <c r="AP171" s="26"/>
      <c r="AQ171" s="292"/>
      <c r="AR171" s="811"/>
      <c r="AS171" s="24"/>
      <c r="AT171" s="26"/>
      <c r="AU171" s="28"/>
      <c r="AV171" s="24"/>
      <c r="AW171" s="671" t="str">
        <f t="shared" si="115"/>
        <v/>
      </c>
      <c r="BV171" s="3"/>
      <c r="BW171" s="3"/>
      <c r="CA171" s="31" t="str">
        <f t="shared" si="116"/>
        <v/>
      </c>
      <c r="CB171" s="31" t="str">
        <f t="shared" si="117"/>
        <v/>
      </c>
      <c r="CC171" s="31" t="str">
        <f t="shared" si="118"/>
        <v/>
      </c>
      <c r="CD171" s="31" t="str">
        <f t="shared" si="121"/>
        <v/>
      </c>
      <c r="CH171" s="32">
        <f t="shared" si="122"/>
        <v>0</v>
      </c>
      <c r="CI171" s="32">
        <f t="shared" si="122"/>
        <v>0</v>
      </c>
      <c r="CJ171" s="32">
        <f t="shared" si="122"/>
        <v>0</v>
      </c>
      <c r="CK171" s="32">
        <f t="shared" si="123"/>
        <v>0</v>
      </c>
      <c r="CL171" s="14"/>
      <c r="CM171" s="14"/>
      <c r="CN171" s="14"/>
    </row>
    <row r="172" spans="1:92" ht="16.350000000000001" customHeight="1" x14ac:dyDescent="0.2">
      <c r="A172" s="2912"/>
      <c r="B172" s="2912"/>
      <c r="C172" s="942" t="s">
        <v>202</v>
      </c>
      <c r="D172" s="311">
        <f t="shared" si="119"/>
        <v>0</v>
      </c>
      <c r="E172" s="935"/>
      <c r="F172" s="936">
        <f t="shared" si="120"/>
        <v>0</v>
      </c>
      <c r="G172" s="839"/>
      <c r="H172" s="840"/>
      <c r="I172" s="839"/>
      <c r="J172" s="840"/>
      <c r="K172" s="839"/>
      <c r="L172" s="840"/>
      <c r="M172" s="839"/>
      <c r="N172" s="840"/>
      <c r="O172" s="839"/>
      <c r="P172" s="840"/>
      <c r="Q172" s="839"/>
      <c r="R172" s="840"/>
      <c r="S172" s="839"/>
      <c r="T172" s="840"/>
      <c r="U172" s="839"/>
      <c r="V172" s="840"/>
      <c r="W172" s="839"/>
      <c r="X172" s="840"/>
      <c r="Y172" s="839"/>
      <c r="Z172" s="840"/>
      <c r="AA172" s="839"/>
      <c r="AB172" s="840"/>
      <c r="AC172" s="291"/>
      <c r="AD172" s="26"/>
      <c r="AE172" s="291"/>
      <c r="AF172" s="26"/>
      <c r="AG172" s="291"/>
      <c r="AH172" s="26"/>
      <c r="AI172" s="291"/>
      <c r="AJ172" s="26"/>
      <c r="AK172" s="291"/>
      <c r="AL172" s="26"/>
      <c r="AM172" s="291"/>
      <c r="AN172" s="26"/>
      <c r="AO172" s="291"/>
      <c r="AP172" s="26"/>
      <c r="AQ172" s="810"/>
      <c r="AR172" s="28"/>
      <c r="AS172" s="832"/>
      <c r="AT172" s="26"/>
      <c r="AU172" s="28"/>
      <c r="AV172" s="24"/>
      <c r="AW172" s="671" t="str">
        <f t="shared" si="115"/>
        <v/>
      </c>
      <c r="BV172" s="3"/>
      <c r="BW172" s="3"/>
      <c r="CA172" s="31" t="str">
        <f t="shared" si="116"/>
        <v/>
      </c>
      <c r="CB172" s="31" t="str">
        <f t="shared" si="117"/>
        <v/>
      </c>
      <c r="CC172" s="31" t="str">
        <f t="shared" si="118"/>
        <v/>
      </c>
      <c r="CD172" s="31" t="str">
        <f t="shared" si="121"/>
        <v/>
      </c>
      <c r="CH172" s="32">
        <f t="shared" si="122"/>
        <v>0</v>
      </c>
      <c r="CI172" s="32">
        <f t="shared" si="122"/>
        <v>0</v>
      </c>
      <c r="CJ172" s="32">
        <f t="shared" si="122"/>
        <v>0</v>
      </c>
      <c r="CK172" s="32">
        <f t="shared" si="123"/>
        <v>0</v>
      </c>
      <c r="CL172" s="14"/>
      <c r="CM172" s="14"/>
      <c r="CN172" s="14"/>
    </row>
    <row r="173" spans="1:92" ht="16.350000000000001" customHeight="1" x14ac:dyDescent="0.2">
      <c r="A173" s="3201"/>
      <c r="B173" s="3201"/>
      <c r="C173" s="310" t="s">
        <v>203</v>
      </c>
      <c r="D173" s="937">
        <f t="shared" si="119"/>
        <v>0</v>
      </c>
      <c r="E173" s="943"/>
      <c r="F173" s="944">
        <f t="shared" si="120"/>
        <v>0</v>
      </c>
      <c r="G173" s="289"/>
      <c r="H173" s="945"/>
      <c r="I173" s="289"/>
      <c r="J173" s="945"/>
      <c r="K173" s="289"/>
      <c r="L173" s="945"/>
      <c r="M173" s="289"/>
      <c r="N173" s="945"/>
      <c r="O173" s="289"/>
      <c r="P173" s="945"/>
      <c r="Q173" s="289"/>
      <c r="R173" s="945"/>
      <c r="S173" s="289"/>
      <c r="T173" s="945"/>
      <c r="U173" s="289"/>
      <c r="V173" s="945"/>
      <c r="W173" s="289"/>
      <c r="X173" s="945"/>
      <c r="Y173" s="289"/>
      <c r="Z173" s="945"/>
      <c r="AA173" s="289"/>
      <c r="AB173" s="945"/>
      <c r="AC173" s="677"/>
      <c r="AD173" s="651"/>
      <c r="AE173" s="677"/>
      <c r="AF173" s="651"/>
      <c r="AG173" s="677"/>
      <c r="AH173" s="651"/>
      <c r="AI173" s="677"/>
      <c r="AJ173" s="651"/>
      <c r="AK173" s="677"/>
      <c r="AL173" s="651"/>
      <c r="AM173" s="677"/>
      <c r="AN173" s="651"/>
      <c r="AO173" s="677"/>
      <c r="AP173" s="651"/>
      <c r="AQ173" s="319"/>
      <c r="AR173" s="651"/>
      <c r="AS173" s="77"/>
      <c r="AT173" s="651"/>
      <c r="AU173" s="320"/>
      <c r="AV173" s="820"/>
      <c r="AW173" s="671" t="str">
        <f t="shared" si="115"/>
        <v/>
      </c>
      <c r="BV173" s="3"/>
      <c r="BW173" s="3"/>
      <c r="CA173" s="31" t="str">
        <f t="shared" si="116"/>
        <v/>
      </c>
      <c r="CB173" s="31" t="str">
        <f t="shared" si="117"/>
        <v/>
      </c>
      <c r="CC173" s="31" t="str">
        <f t="shared" si="118"/>
        <v/>
      </c>
      <c r="CD173" s="31" t="str">
        <f t="shared" si="121"/>
        <v/>
      </c>
      <c r="CH173" s="32">
        <f t="shared" si="122"/>
        <v>0</v>
      </c>
      <c r="CI173" s="32">
        <f t="shared" si="122"/>
        <v>0</v>
      </c>
      <c r="CJ173" s="32">
        <f t="shared" si="122"/>
        <v>0</v>
      </c>
      <c r="CK173" s="32">
        <f t="shared" si="123"/>
        <v>0</v>
      </c>
      <c r="CL173" s="14"/>
      <c r="CM173" s="14"/>
      <c r="CN173" s="14"/>
    </row>
    <row r="174" spans="1:92" ht="16.350000000000001" customHeight="1" x14ac:dyDescent="0.2">
      <c r="A174" s="3200" t="s">
        <v>204</v>
      </c>
      <c r="B174" s="3200" t="s">
        <v>205</v>
      </c>
      <c r="C174" s="1040" t="s">
        <v>95</v>
      </c>
      <c r="D174" s="311">
        <f>SUM(E174+F174)</f>
        <v>0</v>
      </c>
      <c r="E174" s="1033">
        <f>SUM(AC174+AE174+AG174+AI174+AK174+AM174+AO174)</f>
        <v>0</v>
      </c>
      <c r="F174" s="1034"/>
      <c r="G174" s="1036"/>
      <c r="H174" s="281"/>
      <c r="I174" s="1036"/>
      <c r="J174" s="322"/>
      <c r="K174" s="1036"/>
      <c r="L174" s="281"/>
      <c r="M174" s="1036"/>
      <c r="N174" s="322"/>
      <c r="O174" s="1036"/>
      <c r="P174" s="281"/>
      <c r="Q174" s="1036"/>
      <c r="R174" s="322"/>
      <c r="S174" s="1036"/>
      <c r="T174" s="281"/>
      <c r="U174" s="1036"/>
      <c r="V174" s="322"/>
      <c r="W174" s="1036"/>
      <c r="X174" s="281"/>
      <c r="Y174" s="1036"/>
      <c r="Z174" s="322"/>
      <c r="AA174" s="1036"/>
      <c r="AB174" s="322"/>
      <c r="AC174" s="1014"/>
      <c r="AD174" s="1041"/>
      <c r="AE174" s="1014"/>
      <c r="AF174" s="1041"/>
      <c r="AG174" s="1014"/>
      <c r="AH174" s="1041"/>
      <c r="AI174" s="1014"/>
      <c r="AJ174" s="1041"/>
      <c r="AK174" s="1014"/>
      <c r="AL174" s="1041"/>
      <c r="AM174" s="1014"/>
      <c r="AN174" s="1041"/>
      <c r="AO174" s="1014"/>
      <c r="AP174" s="1041"/>
      <c r="AQ174" s="1038"/>
      <c r="AR174" s="1016"/>
      <c r="AS174" s="1016"/>
      <c r="AT174" s="1016"/>
      <c r="AU174" s="1039"/>
      <c r="AV174" s="24"/>
      <c r="AW174" s="671" t="str">
        <f t="shared" si="115"/>
        <v/>
      </c>
      <c r="BV174" s="3"/>
      <c r="BW174" s="3"/>
      <c r="CA174" s="31" t="str">
        <f t="shared" si="116"/>
        <v/>
      </c>
      <c r="CB174" s="31" t="str">
        <f t="shared" si="117"/>
        <v/>
      </c>
      <c r="CC174" s="31" t="str">
        <f t="shared" si="118"/>
        <v/>
      </c>
      <c r="CD174" s="31" t="str">
        <f t="shared" si="121"/>
        <v/>
      </c>
      <c r="CH174" s="32">
        <f t="shared" si="122"/>
        <v>0</v>
      </c>
      <c r="CI174" s="32">
        <f t="shared" si="122"/>
        <v>0</v>
      </c>
      <c r="CJ174" s="32">
        <f t="shared" si="122"/>
        <v>0</v>
      </c>
      <c r="CK174" s="32">
        <f t="shared" si="123"/>
        <v>0</v>
      </c>
      <c r="CL174" s="14"/>
      <c r="CM174" s="14"/>
      <c r="CN174" s="14"/>
    </row>
    <row r="175" spans="1:92" ht="16.350000000000001" customHeight="1" x14ac:dyDescent="0.2">
      <c r="A175" s="2912"/>
      <c r="B175" s="2912"/>
      <c r="C175" s="942" t="s">
        <v>206</v>
      </c>
      <c r="D175" s="311">
        <f t="shared" si="119"/>
        <v>0</v>
      </c>
      <c r="E175" s="934">
        <f t="shared" ref="E175:E177" si="125">SUM(AC175+AE175+AG175+AI175+AK175+AM175+AO175)</f>
        <v>0</v>
      </c>
      <c r="F175" s="935"/>
      <c r="G175" s="839"/>
      <c r="H175" s="840"/>
      <c r="I175" s="839"/>
      <c r="J175" s="324"/>
      <c r="K175" s="839"/>
      <c r="L175" s="840"/>
      <c r="M175" s="839"/>
      <c r="N175" s="324"/>
      <c r="O175" s="839"/>
      <c r="P175" s="840"/>
      <c r="Q175" s="839"/>
      <c r="R175" s="324"/>
      <c r="S175" s="839"/>
      <c r="T175" s="840"/>
      <c r="U175" s="839"/>
      <c r="V175" s="324"/>
      <c r="W175" s="839"/>
      <c r="X175" s="840"/>
      <c r="Y175" s="839"/>
      <c r="Z175" s="324"/>
      <c r="AA175" s="839"/>
      <c r="AB175" s="324"/>
      <c r="AC175" s="831"/>
      <c r="AD175" s="325"/>
      <c r="AE175" s="831"/>
      <c r="AF175" s="325"/>
      <c r="AG175" s="831"/>
      <c r="AH175" s="325"/>
      <c r="AI175" s="831"/>
      <c r="AJ175" s="325"/>
      <c r="AK175" s="831"/>
      <c r="AL175" s="325"/>
      <c r="AM175" s="831"/>
      <c r="AN175" s="325"/>
      <c r="AO175" s="831"/>
      <c r="AP175" s="325"/>
      <c r="AQ175" s="810"/>
      <c r="AR175" s="24"/>
      <c r="AS175" s="832"/>
      <c r="AT175" s="24"/>
      <c r="AU175" s="28"/>
      <c r="AV175" s="24"/>
      <c r="AW175" s="671" t="str">
        <f t="shared" si="115"/>
        <v/>
      </c>
      <c r="BV175" s="3"/>
      <c r="BW175" s="3"/>
      <c r="CA175" s="31" t="str">
        <f t="shared" si="116"/>
        <v/>
      </c>
      <c r="CB175" s="31" t="str">
        <f t="shared" si="117"/>
        <v/>
      </c>
      <c r="CC175" s="31" t="str">
        <f t="shared" si="118"/>
        <v/>
      </c>
      <c r="CD175" s="31" t="str">
        <f t="shared" si="121"/>
        <v/>
      </c>
      <c r="CH175" s="32">
        <f t="shared" si="122"/>
        <v>0</v>
      </c>
      <c r="CI175" s="32">
        <f t="shared" si="122"/>
        <v>0</v>
      </c>
      <c r="CJ175" s="32">
        <f t="shared" si="122"/>
        <v>0</v>
      </c>
      <c r="CK175" s="32">
        <f t="shared" si="123"/>
        <v>0</v>
      </c>
      <c r="CL175" s="14"/>
      <c r="CM175" s="14"/>
      <c r="CN175" s="14"/>
    </row>
    <row r="176" spans="1:92" ht="16.350000000000001" customHeight="1" x14ac:dyDescent="0.2">
      <c r="A176" s="2912"/>
      <c r="B176" s="2912"/>
      <c r="C176" s="326" t="s">
        <v>207</v>
      </c>
      <c r="D176" s="311">
        <f t="shared" si="119"/>
        <v>0</v>
      </c>
      <c r="E176" s="934">
        <f t="shared" si="125"/>
        <v>0</v>
      </c>
      <c r="F176" s="327"/>
      <c r="G176" s="839"/>
      <c r="H176" s="840"/>
      <c r="I176" s="839"/>
      <c r="J176" s="324"/>
      <c r="K176" s="839"/>
      <c r="L176" s="840"/>
      <c r="M176" s="839"/>
      <c r="N176" s="324"/>
      <c r="O176" s="839"/>
      <c r="P176" s="840"/>
      <c r="Q176" s="839"/>
      <c r="R176" s="324"/>
      <c r="S176" s="839"/>
      <c r="T176" s="840"/>
      <c r="U176" s="839"/>
      <c r="V176" s="324"/>
      <c r="W176" s="839"/>
      <c r="X176" s="840"/>
      <c r="Y176" s="839"/>
      <c r="Z176" s="324"/>
      <c r="AA176" s="839"/>
      <c r="AB176" s="324"/>
      <c r="AC176" s="831"/>
      <c r="AD176" s="325"/>
      <c r="AE176" s="831"/>
      <c r="AF176" s="325"/>
      <c r="AG176" s="831"/>
      <c r="AH176" s="325"/>
      <c r="AI176" s="831"/>
      <c r="AJ176" s="325"/>
      <c r="AK176" s="831"/>
      <c r="AL176" s="325"/>
      <c r="AM176" s="831"/>
      <c r="AN176" s="325"/>
      <c r="AO176" s="831"/>
      <c r="AP176" s="325"/>
      <c r="AQ176" s="810"/>
      <c r="AR176" s="24"/>
      <c r="AS176" s="832"/>
      <c r="AT176" s="24"/>
      <c r="AU176" s="293"/>
      <c r="AV176" s="24"/>
      <c r="AW176" s="671" t="str">
        <f t="shared" si="115"/>
        <v/>
      </c>
      <c r="BV176" s="3"/>
      <c r="BW176" s="3"/>
      <c r="CA176" s="31" t="str">
        <f t="shared" si="116"/>
        <v/>
      </c>
      <c r="CB176" s="31" t="str">
        <f t="shared" si="117"/>
        <v/>
      </c>
      <c r="CC176" s="31" t="str">
        <f t="shared" si="118"/>
        <v/>
      </c>
      <c r="CD176" s="31" t="str">
        <f t="shared" si="121"/>
        <v/>
      </c>
      <c r="CH176" s="32">
        <f t="shared" si="122"/>
        <v>0</v>
      </c>
      <c r="CI176" s="32">
        <f t="shared" si="122"/>
        <v>0</v>
      </c>
      <c r="CJ176" s="32">
        <f t="shared" si="122"/>
        <v>0</v>
      </c>
      <c r="CK176" s="32">
        <f t="shared" si="123"/>
        <v>0</v>
      </c>
      <c r="CL176" s="14"/>
      <c r="CM176" s="14"/>
      <c r="CN176" s="14"/>
    </row>
    <row r="177" spans="1:92" ht="16.350000000000001" customHeight="1" x14ac:dyDescent="0.2">
      <c r="A177" s="3201"/>
      <c r="B177" s="2912"/>
      <c r="C177" s="326" t="s">
        <v>208</v>
      </c>
      <c r="D177" s="937">
        <f t="shared" si="119"/>
        <v>0</v>
      </c>
      <c r="E177" s="937">
        <f t="shared" si="125"/>
        <v>0</v>
      </c>
      <c r="F177" s="946"/>
      <c r="G177" s="940"/>
      <c r="H177" s="941"/>
      <c r="I177" s="940"/>
      <c r="J177" s="687"/>
      <c r="K177" s="940"/>
      <c r="L177" s="941"/>
      <c r="M177" s="940"/>
      <c r="N177" s="687"/>
      <c r="O177" s="940"/>
      <c r="P177" s="941"/>
      <c r="Q177" s="940"/>
      <c r="R177" s="687"/>
      <c r="S177" s="940"/>
      <c r="T177" s="941"/>
      <c r="U177" s="940"/>
      <c r="V177" s="687"/>
      <c r="W177" s="940"/>
      <c r="X177" s="941"/>
      <c r="Y177" s="940"/>
      <c r="Z177" s="687"/>
      <c r="AA177" s="940"/>
      <c r="AB177" s="687"/>
      <c r="AC177" s="836"/>
      <c r="AD177" s="715"/>
      <c r="AE177" s="836"/>
      <c r="AF177" s="715"/>
      <c r="AG177" s="836"/>
      <c r="AH177" s="715"/>
      <c r="AI177" s="836"/>
      <c r="AJ177" s="715"/>
      <c r="AK177" s="836"/>
      <c r="AL177" s="715"/>
      <c r="AM177" s="836"/>
      <c r="AN177" s="715"/>
      <c r="AO177" s="836"/>
      <c r="AP177" s="715"/>
      <c r="AQ177" s="819"/>
      <c r="AR177" s="713"/>
      <c r="AS177" s="837"/>
      <c r="AT177" s="713"/>
      <c r="AU177" s="947"/>
      <c r="AV177" s="837"/>
      <c r="AW177" s="671" t="str">
        <f t="shared" si="115"/>
        <v/>
      </c>
      <c r="BV177" s="3"/>
      <c r="BW177" s="3"/>
      <c r="CA177" s="31" t="str">
        <f t="shared" si="116"/>
        <v/>
      </c>
      <c r="CB177" s="31" t="str">
        <f t="shared" si="117"/>
        <v/>
      </c>
      <c r="CC177" s="31" t="str">
        <f t="shared" si="118"/>
        <v/>
      </c>
      <c r="CD177" s="31" t="str">
        <f t="shared" si="121"/>
        <v/>
      </c>
      <c r="CH177" s="32">
        <f t="shared" si="122"/>
        <v>0</v>
      </c>
      <c r="CI177" s="32">
        <f t="shared" si="122"/>
        <v>0</v>
      </c>
      <c r="CJ177" s="32">
        <f t="shared" si="122"/>
        <v>0</v>
      </c>
      <c r="CK177" s="32">
        <f t="shared" si="123"/>
        <v>0</v>
      </c>
      <c r="CL177" s="14"/>
      <c r="CM177" s="14"/>
      <c r="CN177" s="14"/>
    </row>
    <row r="178" spans="1:92" ht="21.75" customHeight="1" x14ac:dyDescent="0.2">
      <c r="A178" s="3269" t="s">
        <v>209</v>
      </c>
      <c r="B178" s="3204" t="s">
        <v>210</v>
      </c>
      <c r="C178" s="1042" t="s">
        <v>211</v>
      </c>
      <c r="D178" s="696">
        <f>SUM(E178:F178)</f>
        <v>0</v>
      </c>
      <c r="E178" s="696">
        <f t="shared" ref="E178:F180" si="126">+G178+I178+K178+M178+O178+Q178+S178+U178+W178+Y178+AA178+AC178+AE178+AG178+AI178+AK178+AM178+AO178</f>
        <v>0</v>
      </c>
      <c r="F178" s="697">
        <f t="shared" si="126"/>
        <v>0</v>
      </c>
      <c r="G178" s="679">
        <f>SUM(G179:G180)</f>
        <v>0</v>
      </c>
      <c r="H178" s="716">
        <f t="shared" ref="H178:AT178" si="127">SUM(H179:H180)</f>
        <v>0</v>
      </c>
      <c r="I178" s="679">
        <f t="shared" si="127"/>
        <v>0</v>
      </c>
      <c r="J178" s="716">
        <f t="shared" si="127"/>
        <v>0</v>
      </c>
      <c r="K178" s="679">
        <f>SUM(K179:K180)</f>
        <v>0</v>
      </c>
      <c r="L178" s="664">
        <f t="shared" si="127"/>
        <v>0</v>
      </c>
      <c r="M178" s="679">
        <f t="shared" si="127"/>
        <v>0</v>
      </c>
      <c r="N178" s="688">
        <f t="shared" si="127"/>
        <v>0</v>
      </c>
      <c r="O178" s="1270">
        <f t="shared" si="127"/>
        <v>0</v>
      </c>
      <c r="P178" s="716">
        <f t="shared" si="127"/>
        <v>0</v>
      </c>
      <c r="Q178" s="1270">
        <f t="shared" si="127"/>
        <v>0</v>
      </c>
      <c r="R178" s="716">
        <f t="shared" si="127"/>
        <v>0</v>
      </c>
      <c r="S178" s="1270">
        <f t="shared" si="127"/>
        <v>0</v>
      </c>
      <c r="T178" s="716">
        <f t="shared" si="127"/>
        <v>0</v>
      </c>
      <c r="U178" s="1270">
        <f t="shared" si="127"/>
        <v>0</v>
      </c>
      <c r="V178" s="716">
        <f t="shared" si="127"/>
        <v>0</v>
      </c>
      <c r="W178" s="1270">
        <f t="shared" si="127"/>
        <v>0</v>
      </c>
      <c r="X178" s="716">
        <f t="shared" si="127"/>
        <v>0</v>
      </c>
      <c r="Y178" s="1270">
        <f t="shared" si="127"/>
        <v>0</v>
      </c>
      <c r="Z178" s="716">
        <f t="shared" si="127"/>
        <v>0</v>
      </c>
      <c r="AA178" s="1270">
        <f t="shared" si="127"/>
        <v>0</v>
      </c>
      <c r="AB178" s="716">
        <f t="shared" si="127"/>
        <v>0</v>
      </c>
      <c r="AC178" s="679">
        <f t="shared" si="127"/>
        <v>0</v>
      </c>
      <c r="AD178" s="716">
        <f t="shared" si="127"/>
        <v>0</v>
      </c>
      <c r="AE178" s="679">
        <f t="shared" si="127"/>
        <v>0</v>
      </c>
      <c r="AF178" s="716">
        <f t="shared" si="127"/>
        <v>0</v>
      </c>
      <c r="AG178" s="679">
        <f t="shared" si="127"/>
        <v>0</v>
      </c>
      <c r="AH178" s="716">
        <f t="shared" si="127"/>
        <v>0</v>
      </c>
      <c r="AI178" s="679">
        <f t="shared" si="127"/>
        <v>0</v>
      </c>
      <c r="AJ178" s="716">
        <f t="shared" si="127"/>
        <v>0</v>
      </c>
      <c r="AK178" s="679">
        <f t="shared" si="127"/>
        <v>0</v>
      </c>
      <c r="AL178" s="716">
        <f t="shared" si="127"/>
        <v>0</v>
      </c>
      <c r="AM178" s="679">
        <f t="shared" si="127"/>
        <v>0</v>
      </c>
      <c r="AN178" s="716">
        <f t="shared" si="127"/>
        <v>0</v>
      </c>
      <c r="AO178" s="679">
        <f t="shared" si="127"/>
        <v>0</v>
      </c>
      <c r="AP178" s="716">
        <f t="shared" si="127"/>
        <v>0</v>
      </c>
      <c r="AQ178" s="680">
        <f t="shared" si="127"/>
        <v>0</v>
      </c>
      <c r="AR178" s="716">
        <f t="shared" si="127"/>
        <v>0</v>
      </c>
      <c r="AS178" s="716">
        <f t="shared" si="127"/>
        <v>0</v>
      </c>
      <c r="AT178" s="716">
        <f t="shared" si="127"/>
        <v>0</v>
      </c>
      <c r="AU178" s="698">
        <f>SUM(AU179:AU180)</f>
        <v>0</v>
      </c>
      <c r="AV178" s="716">
        <f>SUM(AV179:AV180)</f>
        <v>0</v>
      </c>
      <c r="AW178" s="671" t="str">
        <f t="shared" si="115"/>
        <v/>
      </c>
      <c r="BV178" s="3"/>
      <c r="BW178" s="3"/>
      <c r="CA178" s="31"/>
      <c r="CB178" s="31"/>
      <c r="CC178" s="31"/>
      <c r="CD178" s="31"/>
      <c r="CH178" s="32"/>
      <c r="CI178" s="32"/>
      <c r="CJ178" s="32"/>
      <c r="CK178" s="32"/>
      <c r="CL178" s="14"/>
      <c r="CM178" s="14"/>
      <c r="CN178" s="14"/>
    </row>
    <row r="179" spans="1:92" ht="16.5" customHeight="1" x14ac:dyDescent="0.2">
      <c r="A179" s="3049"/>
      <c r="B179" s="2971"/>
      <c r="C179" s="1042" t="s">
        <v>212</v>
      </c>
      <c r="D179" s="311">
        <f>SUM(E179:F179)</f>
        <v>0</v>
      </c>
      <c r="E179" s="311">
        <f t="shared" si="126"/>
        <v>0</v>
      </c>
      <c r="F179" s="1033">
        <f t="shared" si="126"/>
        <v>0</v>
      </c>
      <c r="G179" s="804"/>
      <c r="H179" s="60"/>
      <c r="I179" s="1014"/>
      <c r="J179" s="1016"/>
      <c r="K179" s="1014"/>
      <c r="L179" s="1076"/>
      <c r="M179" s="1014"/>
      <c r="N179" s="60"/>
      <c r="O179" s="1014"/>
      <c r="P179" s="24"/>
      <c r="Q179" s="1014"/>
      <c r="R179" s="24"/>
      <c r="S179" s="1014"/>
      <c r="T179" s="24"/>
      <c r="U179" s="1014"/>
      <c r="V179" s="24"/>
      <c r="W179" s="1014"/>
      <c r="X179" s="24"/>
      <c r="Y179" s="1014"/>
      <c r="Z179" s="24"/>
      <c r="AA179" s="23"/>
      <c r="AB179" s="24"/>
      <c r="AC179" s="23"/>
      <c r="AD179" s="24"/>
      <c r="AE179" s="23"/>
      <c r="AF179" s="24"/>
      <c r="AG179" s="23"/>
      <c r="AH179" s="24"/>
      <c r="AI179" s="23"/>
      <c r="AJ179" s="24"/>
      <c r="AK179" s="23"/>
      <c r="AL179" s="24"/>
      <c r="AM179" s="23"/>
      <c r="AN179" s="24"/>
      <c r="AO179" s="23"/>
      <c r="AP179" s="24"/>
      <c r="AQ179" s="292"/>
      <c r="AR179" s="24"/>
      <c r="AS179" s="24"/>
      <c r="AT179" s="24"/>
      <c r="AU179" s="28"/>
      <c r="AV179" s="24"/>
      <c r="AW179" s="671" t="str">
        <f t="shared" si="115"/>
        <v/>
      </c>
      <c r="BV179" s="3"/>
      <c r="BW179" s="3"/>
      <c r="CA179" s="31" t="str">
        <f t="shared" si="116"/>
        <v/>
      </c>
      <c r="CB179" s="31" t="str">
        <f t="shared" si="117"/>
        <v/>
      </c>
      <c r="CC179" s="31" t="str">
        <f t="shared" si="118"/>
        <v/>
      </c>
      <c r="CD179" s="31" t="str">
        <f t="shared" si="121"/>
        <v/>
      </c>
      <c r="CH179" s="32">
        <f t="shared" si="122"/>
        <v>0</v>
      </c>
      <c r="CI179" s="32">
        <f t="shared" si="122"/>
        <v>0</v>
      </c>
      <c r="CJ179" s="32">
        <f t="shared" si="122"/>
        <v>0</v>
      </c>
      <c r="CK179" s="32">
        <f t="shared" si="123"/>
        <v>0</v>
      </c>
      <c r="CL179" s="14"/>
      <c r="CM179" s="14"/>
      <c r="CN179" s="14"/>
    </row>
    <row r="180" spans="1:92" ht="27" customHeight="1" x14ac:dyDescent="0.2">
      <c r="A180" s="3265"/>
      <c r="B180" s="3205"/>
      <c r="C180" s="344" t="s">
        <v>213</v>
      </c>
      <c r="D180" s="937">
        <f>SUM(E180:F180)</f>
        <v>0</v>
      </c>
      <c r="E180" s="937">
        <f t="shared" si="126"/>
        <v>0</v>
      </c>
      <c r="F180" s="937">
        <f t="shared" si="126"/>
        <v>0</v>
      </c>
      <c r="G180" s="816"/>
      <c r="H180" s="817"/>
      <c r="I180" s="836"/>
      <c r="J180" s="837"/>
      <c r="K180" s="836"/>
      <c r="L180" s="826"/>
      <c r="M180" s="836"/>
      <c r="N180" s="817"/>
      <c r="O180" s="836"/>
      <c r="P180" s="837"/>
      <c r="Q180" s="836"/>
      <c r="R180" s="837"/>
      <c r="S180" s="836"/>
      <c r="T180" s="837"/>
      <c r="U180" s="836"/>
      <c r="V180" s="837"/>
      <c r="W180" s="836"/>
      <c r="X180" s="837"/>
      <c r="Y180" s="836"/>
      <c r="Z180" s="837"/>
      <c r="AA180" s="836"/>
      <c r="AB180" s="837"/>
      <c r="AC180" s="836"/>
      <c r="AD180" s="837"/>
      <c r="AE180" s="836"/>
      <c r="AF180" s="837"/>
      <c r="AG180" s="836"/>
      <c r="AH180" s="837"/>
      <c r="AI180" s="836"/>
      <c r="AJ180" s="837"/>
      <c r="AK180" s="836"/>
      <c r="AL180" s="837"/>
      <c r="AM180" s="836"/>
      <c r="AN180" s="837"/>
      <c r="AO180" s="836"/>
      <c r="AP180" s="837"/>
      <c r="AQ180" s="819"/>
      <c r="AR180" s="837"/>
      <c r="AS180" s="837"/>
      <c r="AT180" s="837"/>
      <c r="AU180" s="820"/>
      <c r="AV180" s="837"/>
      <c r="AW180" s="671" t="str">
        <f t="shared" si="115"/>
        <v/>
      </c>
      <c r="BV180" s="3"/>
      <c r="BW180" s="3"/>
      <c r="CA180" s="31" t="str">
        <f t="shared" si="116"/>
        <v/>
      </c>
      <c r="CB180" s="31" t="str">
        <f t="shared" si="117"/>
        <v/>
      </c>
      <c r="CC180" s="31" t="str">
        <f t="shared" si="118"/>
        <v/>
      </c>
      <c r="CD180" s="31" t="str">
        <f t="shared" si="121"/>
        <v/>
      </c>
      <c r="CH180" s="32">
        <f t="shared" si="122"/>
        <v>0</v>
      </c>
      <c r="CI180" s="32">
        <f t="shared" si="122"/>
        <v>0</v>
      </c>
      <c r="CJ180" s="32">
        <f t="shared" si="122"/>
        <v>0</v>
      </c>
      <c r="CK180" s="32">
        <f t="shared" si="123"/>
        <v>0</v>
      </c>
      <c r="CL180" s="14"/>
      <c r="CM180" s="14"/>
      <c r="CN180" s="14"/>
    </row>
    <row r="181" spans="1:92" ht="16.350000000000001" customHeight="1" x14ac:dyDescent="0.2">
      <c r="A181" s="3269" t="s">
        <v>214</v>
      </c>
      <c r="B181" s="3200" t="s">
        <v>215</v>
      </c>
      <c r="C181" s="1043" t="s">
        <v>216</v>
      </c>
      <c r="D181" s="311">
        <f>SUM(E181+F181)</f>
        <v>0</v>
      </c>
      <c r="E181" s="311">
        <f>SUM(AA181+AC181+AE181+AG181+AI181+AK181+AM181+AO181)</f>
        <v>0</v>
      </c>
      <c r="F181" s="311">
        <f>SUM(AB181+AD181+AF181+AH181+AJ181+AL181+AN181+AP181)</f>
        <v>0</v>
      </c>
      <c r="G181" s="294"/>
      <c r="H181" s="325"/>
      <c r="I181" s="294"/>
      <c r="J181" s="325"/>
      <c r="K181" s="294"/>
      <c r="L181" s="325"/>
      <c r="M181" s="294"/>
      <c r="N181" s="325"/>
      <c r="O181" s="294"/>
      <c r="P181" s="325"/>
      <c r="Q181" s="294"/>
      <c r="R181" s="325"/>
      <c r="S181" s="294"/>
      <c r="T181" s="325"/>
      <c r="U181" s="294"/>
      <c r="V181" s="325"/>
      <c r="W181" s="294"/>
      <c r="X181" s="325"/>
      <c r="Y181" s="294"/>
      <c r="Z181" s="324"/>
      <c r="AA181" s="23"/>
      <c r="AB181" s="24"/>
      <c r="AC181" s="23"/>
      <c r="AD181" s="24"/>
      <c r="AE181" s="23"/>
      <c r="AF181" s="24"/>
      <c r="AG181" s="23"/>
      <c r="AH181" s="24"/>
      <c r="AI181" s="23"/>
      <c r="AJ181" s="24"/>
      <c r="AK181" s="23"/>
      <c r="AL181" s="24"/>
      <c r="AM181" s="23"/>
      <c r="AN181" s="24"/>
      <c r="AO181" s="23"/>
      <c r="AP181" s="24"/>
      <c r="AQ181" s="292"/>
      <c r="AR181" s="26"/>
      <c r="AS181" s="24"/>
      <c r="AT181" s="26"/>
      <c r="AU181" s="28"/>
      <c r="AV181" s="24"/>
      <c r="AW181" s="671" t="str">
        <f t="shared" si="115"/>
        <v/>
      </c>
      <c r="BV181" s="3"/>
      <c r="BW181" s="3"/>
      <c r="CA181" s="31" t="str">
        <f t="shared" si="116"/>
        <v/>
      </c>
      <c r="CB181" s="31" t="str">
        <f t="shared" si="117"/>
        <v/>
      </c>
      <c r="CC181" s="31" t="str">
        <f t="shared" si="118"/>
        <v/>
      </c>
      <c r="CD181" s="31" t="str">
        <f t="shared" si="121"/>
        <v/>
      </c>
      <c r="CH181" s="32">
        <f t="shared" si="122"/>
        <v>0</v>
      </c>
      <c r="CI181" s="32">
        <f t="shared" si="122"/>
        <v>0</v>
      </c>
      <c r="CJ181" s="32">
        <f t="shared" si="122"/>
        <v>0</v>
      </c>
      <c r="CK181" s="32">
        <f t="shared" si="123"/>
        <v>0</v>
      </c>
      <c r="CL181" s="14"/>
      <c r="CM181" s="14"/>
      <c r="CN181" s="14"/>
    </row>
    <row r="182" spans="1:92" ht="16.350000000000001" customHeight="1" x14ac:dyDescent="0.2">
      <c r="A182" s="3049"/>
      <c r="B182" s="2912"/>
      <c r="C182" s="942" t="s">
        <v>217</v>
      </c>
      <c r="D182" s="948">
        <f>SUM(E182+F182)</f>
        <v>0</v>
      </c>
      <c r="E182" s="311">
        <f t="shared" ref="E182:F185" si="128">SUM(AA182+AC182+AE182+AG182+AI182+AK182+AM182+AO182)</f>
        <v>0</v>
      </c>
      <c r="F182" s="311">
        <f t="shared" si="128"/>
        <v>0</v>
      </c>
      <c r="G182" s="949"/>
      <c r="H182" s="950"/>
      <c r="I182" s="949"/>
      <c r="J182" s="950"/>
      <c r="K182" s="949"/>
      <c r="L182" s="950"/>
      <c r="M182" s="949"/>
      <c r="N182" s="950"/>
      <c r="O182" s="949"/>
      <c r="P182" s="950"/>
      <c r="Q182" s="949"/>
      <c r="R182" s="950"/>
      <c r="S182" s="949"/>
      <c r="T182" s="950"/>
      <c r="U182" s="949"/>
      <c r="V182" s="950"/>
      <c r="W182" s="949"/>
      <c r="X182" s="950"/>
      <c r="Y182" s="949"/>
      <c r="Z182" s="951"/>
      <c r="AA182" s="256"/>
      <c r="AB182" s="77"/>
      <c r="AC182" s="256"/>
      <c r="AD182" s="77"/>
      <c r="AE182" s="256"/>
      <c r="AF182" s="77"/>
      <c r="AG182" s="256"/>
      <c r="AH182" s="77"/>
      <c r="AI182" s="256"/>
      <c r="AJ182" s="77"/>
      <c r="AK182" s="256"/>
      <c r="AL182" s="77"/>
      <c r="AM182" s="256"/>
      <c r="AN182" s="77"/>
      <c r="AO182" s="256"/>
      <c r="AP182" s="77"/>
      <c r="AQ182" s="319"/>
      <c r="AR182" s="651"/>
      <c r="AS182" s="77"/>
      <c r="AT182" s="651"/>
      <c r="AU182" s="952"/>
      <c r="AV182" s="77"/>
      <c r="AW182" s="671" t="str">
        <f t="shared" si="115"/>
        <v/>
      </c>
      <c r="BV182" s="3"/>
      <c r="BW182" s="3"/>
      <c r="CA182" s="31" t="str">
        <f t="shared" si="116"/>
        <v/>
      </c>
      <c r="CB182" s="31" t="str">
        <f t="shared" si="117"/>
        <v/>
      </c>
      <c r="CC182" s="31" t="str">
        <f t="shared" si="118"/>
        <v/>
      </c>
      <c r="CD182" s="31" t="str">
        <f t="shared" si="121"/>
        <v/>
      </c>
      <c r="CH182" s="32">
        <f t="shared" si="122"/>
        <v>0</v>
      </c>
      <c r="CI182" s="32">
        <f t="shared" si="122"/>
        <v>0</v>
      </c>
      <c r="CJ182" s="32">
        <f t="shared" si="122"/>
        <v>0</v>
      </c>
      <c r="CK182" s="32">
        <f t="shared" si="123"/>
        <v>0</v>
      </c>
      <c r="CL182" s="14"/>
      <c r="CM182" s="14"/>
      <c r="CN182" s="14"/>
    </row>
    <row r="183" spans="1:92" ht="16.350000000000001" customHeight="1" x14ac:dyDescent="0.2">
      <c r="A183" s="3049"/>
      <c r="B183" s="3201"/>
      <c r="C183" s="352" t="s">
        <v>218</v>
      </c>
      <c r="D183" s="948">
        <f t="shared" ref="D183:D196" si="129">SUM(E183+F183)</f>
        <v>0</v>
      </c>
      <c r="E183" s="937">
        <f>SUM(AA183+AC183+AE183+AG183+AI183+AK183+AM183+AO183)</f>
        <v>0</v>
      </c>
      <c r="F183" s="937">
        <f t="shared" si="128"/>
        <v>0</v>
      </c>
      <c r="G183" s="953"/>
      <c r="H183" s="954"/>
      <c r="I183" s="953"/>
      <c r="J183" s="954"/>
      <c r="K183" s="953"/>
      <c r="L183" s="954"/>
      <c r="M183" s="953"/>
      <c r="N183" s="954"/>
      <c r="O183" s="953"/>
      <c r="P183" s="954"/>
      <c r="Q183" s="953"/>
      <c r="R183" s="954"/>
      <c r="S183" s="953"/>
      <c r="T183" s="954"/>
      <c r="U183" s="953"/>
      <c r="V183" s="954"/>
      <c r="W183" s="953"/>
      <c r="X183" s="954"/>
      <c r="Y183" s="953"/>
      <c r="Z183" s="955"/>
      <c r="AA183" s="836"/>
      <c r="AB183" s="837"/>
      <c r="AC183" s="836"/>
      <c r="AD183" s="837"/>
      <c r="AE183" s="836"/>
      <c r="AF183" s="837"/>
      <c r="AG183" s="836"/>
      <c r="AH183" s="837"/>
      <c r="AI183" s="836"/>
      <c r="AJ183" s="837"/>
      <c r="AK183" s="836"/>
      <c r="AL183" s="837"/>
      <c r="AM183" s="836"/>
      <c r="AN183" s="837"/>
      <c r="AO183" s="836"/>
      <c r="AP183" s="837"/>
      <c r="AQ183" s="819"/>
      <c r="AR183" s="817"/>
      <c r="AS183" s="837"/>
      <c r="AT183" s="817"/>
      <c r="AU183" s="947"/>
      <c r="AV183" s="837"/>
      <c r="AW183" s="671" t="str">
        <f t="shared" si="115"/>
        <v/>
      </c>
      <c r="BV183" s="3"/>
      <c r="BW183" s="3"/>
      <c r="CA183" s="31" t="str">
        <f t="shared" si="116"/>
        <v/>
      </c>
      <c r="CB183" s="31" t="str">
        <f t="shared" si="117"/>
        <v/>
      </c>
      <c r="CC183" s="31" t="str">
        <f t="shared" si="118"/>
        <v/>
      </c>
      <c r="CD183" s="31" t="str">
        <f t="shared" si="121"/>
        <v/>
      </c>
      <c r="CH183" s="32">
        <f t="shared" si="122"/>
        <v>0</v>
      </c>
      <c r="CI183" s="32">
        <f t="shared" si="122"/>
        <v>0</v>
      </c>
      <c r="CJ183" s="32">
        <f t="shared" si="122"/>
        <v>0</v>
      </c>
      <c r="CK183" s="32">
        <f t="shared" si="123"/>
        <v>0</v>
      </c>
      <c r="CL183" s="14"/>
      <c r="CM183" s="14"/>
      <c r="CN183" s="14"/>
    </row>
    <row r="184" spans="1:92" ht="16.350000000000001" customHeight="1" x14ac:dyDescent="0.2">
      <c r="A184" s="3049"/>
      <c r="B184" s="3204" t="s">
        <v>219</v>
      </c>
      <c r="C184" s="1042" t="s">
        <v>216</v>
      </c>
      <c r="D184" s="1033">
        <f t="shared" si="129"/>
        <v>0</v>
      </c>
      <c r="E184" s="311">
        <f>SUM(AA184+AC184+AE184+AG184+AI184+AK184+AM184+AO184)</f>
        <v>0</v>
      </c>
      <c r="F184" s="311">
        <f t="shared" si="128"/>
        <v>0</v>
      </c>
      <c r="G184" s="356"/>
      <c r="H184" s="322"/>
      <c r="I184" s="294"/>
      <c r="J184" s="322"/>
      <c r="K184" s="294"/>
      <c r="L184" s="322"/>
      <c r="M184" s="294"/>
      <c r="N184" s="322"/>
      <c r="O184" s="294"/>
      <c r="P184" s="322"/>
      <c r="Q184" s="294"/>
      <c r="R184" s="322"/>
      <c r="S184" s="294"/>
      <c r="T184" s="322"/>
      <c r="U184" s="294"/>
      <c r="V184" s="322"/>
      <c r="W184" s="294"/>
      <c r="X184" s="322"/>
      <c r="Y184" s="294"/>
      <c r="Z184" s="324"/>
      <c r="AA184" s="256"/>
      <c r="AB184" s="77"/>
      <c r="AC184" s="256"/>
      <c r="AD184" s="77"/>
      <c r="AE184" s="256"/>
      <c r="AF184" s="77"/>
      <c r="AG184" s="256"/>
      <c r="AH184" s="77"/>
      <c r="AI184" s="256"/>
      <c r="AJ184" s="77"/>
      <c r="AK184" s="256"/>
      <c r="AL184" s="77"/>
      <c r="AM184" s="256"/>
      <c r="AN184" s="77"/>
      <c r="AO184" s="256"/>
      <c r="AP184" s="77"/>
      <c r="AQ184" s="319"/>
      <c r="AR184" s="651"/>
      <c r="AS184" s="77"/>
      <c r="AT184" s="651"/>
      <c r="AU184" s="320"/>
      <c r="AV184" s="77"/>
      <c r="AW184" s="671" t="str">
        <f t="shared" si="115"/>
        <v/>
      </c>
      <c r="BV184" s="3"/>
      <c r="BW184" s="3"/>
      <c r="CA184" s="31" t="str">
        <f t="shared" si="116"/>
        <v/>
      </c>
      <c r="CB184" s="31" t="str">
        <f t="shared" si="117"/>
        <v/>
      </c>
      <c r="CC184" s="31" t="str">
        <f t="shared" si="118"/>
        <v/>
      </c>
      <c r="CD184" s="31" t="str">
        <f t="shared" si="121"/>
        <v/>
      </c>
      <c r="CH184" s="32">
        <f t="shared" si="122"/>
        <v>0</v>
      </c>
      <c r="CI184" s="32">
        <f t="shared" si="122"/>
        <v>0</v>
      </c>
      <c r="CJ184" s="32">
        <f t="shared" si="122"/>
        <v>0</v>
      </c>
      <c r="CK184" s="32">
        <f t="shared" si="123"/>
        <v>0</v>
      </c>
      <c r="CL184" s="14"/>
      <c r="CM184" s="14"/>
      <c r="CN184" s="14"/>
    </row>
    <row r="185" spans="1:92" ht="16.350000000000001" customHeight="1" x14ac:dyDescent="0.2">
      <c r="A185" s="3049"/>
      <c r="B185" s="3205"/>
      <c r="C185" s="956" t="s">
        <v>220</v>
      </c>
      <c r="D185" s="696">
        <f t="shared" si="129"/>
        <v>0</v>
      </c>
      <c r="E185" s="937">
        <f>SUM(AA185+AC185+AE185+AG185+AI185+AK185+AM185+AO185)</f>
        <v>0</v>
      </c>
      <c r="F185" s="937">
        <f t="shared" si="128"/>
        <v>0</v>
      </c>
      <c r="G185" s="953"/>
      <c r="H185" s="957"/>
      <c r="I185" s="953"/>
      <c r="J185" s="957"/>
      <c r="K185" s="953"/>
      <c r="L185" s="957"/>
      <c r="M185" s="953"/>
      <c r="N185" s="957"/>
      <c r="O185" s="953"/>
      <c r="P185" s="957"/>
      <c r="Q185" s="953"/>
      <c r="R185" s="957"/>
      <c r="S185" s="953"/>
      <c r="T185" s="957"/>
      <c r="U185" s="953"/>
      <c r="V185" s="957"/>
      <c r="W185" s="953"/>
      <c r="X185" s="957"/>
      <c r="Y185" s="953"/>
      <c r="Z185" s="955"/>
      <c r="AA185" s="256"/>
      <c r="AB185" s="77"/>
      <c r="AC185" s="256"/>
      <c r="AD185" s="77"/>
      <c r="AE185" s="256"/>
      <c r="AF185" s="77"/>
      <c r="AG185" s="256"/>
      <c r="AH185" s="77"/>
      <c r="AI185" s="256"/>
      <c r="AJ185" s="77"/>
      <c r="AK185" s="256"/>
      <c r="AL185" s="77"/>
      <c r="AM185" s="256"/>
      <c r="AN185" s="77"/>
      <c r="AO185" s="256"/>
      <c r="AP185" s="77"/>
      <c r="AQ185" s="319"/>
      <c r="AR185" s="651"/>
      <c r="AS185" s="77"/>
      <c r="AT185" s="651"/>
      <c r="AU185" s="293"/>
      <c r="AV185" s="77"/>
      <c r="AW185" s="671" t="str">
        <f t="shared" si="115"/>
        <v/>
      </c>
      <c r="BV185" s="3"/>
      <c r="BW185" s="3"/>
      <c r="CA185" s="31" t="str">
        <f t="shared" si="116"/>
        <v/>
      </c>
      <c r="CB185" s="31" t="str">
        <f t="shared" si="117"/>
        <v/>
      </c>
      <c r="CC185" s="31" t="str">
        <f t="shared" si="118"/>
        <v/>
      </c>
      <c r="CD185" s="31" t="str">
        <f t="shared" si="121"/>
        <v/>
      </c>
      <c r="CH185" s="32">
        <f t="shared" si="122"/>
        <v>0</v>
      </c>
      <c r="CI185" s="32">
        <f t="shared" si="122"/>
        <v>0</v>
      </c>
      <c r="CJ185" s="32">
        <f t="shared" si="122"/>
        <v>0</v>
      </c>
      <c r="CK185" s="32">
        <f t="shared" si="123"/>
        <v>0</v>
      </c>
      <c r="CL185" s="14"/>
      <c r="CM185" s="14"/>
      <c r="CN185" s="14"/>
    </row>
    <row r="186" spans="1:92" ht="16.350000000000001" customHeight="1" x14ac:dyDescent="0.2">
      <c r="A186" s="3049"/>
      <c r="B186" s="3244" t="s">
        <v>95</v>
      </c>
      <c r="C186" s="1043" t="s">
        <v>216</v>
      </c>
      <c r="D186" s="311">
        <f t="shared" si="129"/>
        <v>0</v>
      </c>
      <c r="E186" s="311">
        <f>SUM(AC186+AE186+AG186+AI186+AK186+AM186+AO186)</f>
        <v>0</v>
      </c>
      <c r="F186" s="311">
        <f>SUM(AD186+AF186+AH186+AJ186+AL186+AN186+AP186)</f>
        <v>0</v>
      </c>
      <c r="G186" s="291"/>
      <c r="H186" s="325"/>
      <c r="I186" s="291"/>
      <c r="J186" s="325"/>
      <c r="K186" s="291"/>
      <c r="L186" s="325"/>
      <c r="M186" s="291"/>
      <c r="N186" s="325"/>
      <c r="O186" s="291"/>
      <c r="P186" s="325"/>
      <c r="Q186" s="291"/>
      <c r="R186" s="325"/>
      <c r="S186" s="291"/>
      <c r="T186" s="325"/>
      <c r="U186" s="291"/>
      <c r="V186" s="325"/>
      <c r="W186" s="291"/>
      <c r="X186" s="325"/>
      <c r="Y186" s="291"/>
      <c r="Z186" s="325"/>
      <c r="AA186" s="1037"/>
      <c r="AB186" s="1041"/>
      <c r="AC186" s="1014"/>
      <c r="AD186" s="1016"/>
      <c r="AE186" s="1014"/>
      <c r="AF186" s="1016"/>
      <c r="AG186" s="1014"/>
      <c r="AH186" s="1016"/>
      <c r="AI186" s="1014"/>
      <c r="AJ186" s="1016"/>
      <c r="AK186" s="1014"/>
      <c r="AL186" s="1016"/>
      <c r="AM186" s="1014"/>
      <c r="AN186" s="1016"/>
      <c r="AO186" s="1014"/>
      <c r="AP186" s="1016"/>
      <c r="AQ186" s="1038"/>
      <c r="AR186" s="60"/>
      <c r="AS186" s="1016"/>
      <c r="AT186" s="60"/>
      <c r="AU186" s="1031"/>
      <c r="AV186" s="1016"/>
      <c r="AW186" s="671" t="str">
        <f t="shared" si="115"/>
        <v/>
      </c>
      <c r="BV186" s="3"/>
      <c r="BW186" s="3"/>
      <c r="CA186" s="31" t="str">
        <f t="shared" si="116"/>
        <v/>
      </c>
      <c r="CB186" s="31" t="str">
        <f t="shared" si="117"/>
        <v/>
      </c>
      <c r="CC186" s="31" t="str">
        <f t="shared" si="118"/>
        <v/>
      </c>
      <c r="CD186" s="31" t="str">
        <f t="shared" si="121"/>
        <v/>
      </c>
      <c r="CH186" s="32">
        <f t="shared" si="122"/>
        <v>0</v>
      </c>
      <c r="CI186" s="32">
        <f t="shared" si="122"/>
        <v>0</v>
      </c>
      <c r="CJ186" s="32">
        <f t="shared" si="122"/>
        <v>0</v>
      </c>
      <c r="CK186" s="32">
        <f t="shared" si="123"/>
        <v>0</v>
      </c>
      <c r="CL186" s="32"/>
      <c r="CM186" s="14"/>
      <c r="CN186" s="14"/>
    </row>
    <row r="187" spans="1:92" ht="16.350000000000001" customHeight="1" x14ac:dyDescent="0.2">
      <c r="A187" s="3049"/>
      <c r="B187" s="3051"/>
      <c r="C187" s="942" t="s">
        <v>221</v>
      </c>
      <c r="D187" s="948">
        <f t="shared" si="129"/>
        <v>0</v>
      </c>
      <c r="E187" s="311">
        <f t="shared" ref="E187:F188" si="130">SUM(AC187+AE187+AG187+AI187+AK187+AM187+AO187)</f>
        <v>0</v>
      </c>
      <c r="F187" s="311">
        <f t="shared" si="130"/>
        <v>0</v>
      </c>
      <c r="G187" s="949"/>
      <c r="H187" s="359"/>
      <c r="I187" s="949"/>
      <c r="J187" s="359"/>
      <c r="K187" s="949"/>
      <c r="L187" s="359"/>
      <c r="M187" s="949"/>
      <c r="N187" s="359"/>
      <c r="O187" s="949"/>
      <c r="P187" s="359"/>
      <c r="Q187" s="949"/>
      <c r="R187" s="359"/>
      <c r="S187" s="949"/>
      <c r="T187" s="359"/>
      <c r="U187" s="949"/>
      <c r="V187" s="359"/>
      <c r="W187" s="949"/>
      <c r="X187" s="359"/>
      <c r="Y187" s="949"/>
      <c r="Z187" s="359"/>
      <c r="AA187" s="949"/>
      <c r="AB187" s="359"/>
      <c r="AC187" s="256"/>
      <c r="AD187" s="77"/>
      <c r="AE187" s="256"/>
      <c r="AF187" s="77"/>
      <c r="AG187" s="256"/>
      <c r="AH187" s="77"/>
      <c r="AI187" s="256"/>
      <c r="AJ187" s="77"/>
      <c r="AK187" s="256"/>
      <c r="AL187" s="77"/>
      <c r="AM187" s="256"/>
      <c r="AN187" s="77"/>
      <c r="AO187" s="256"/>
      <c r="AP187" s="77"/>
      <c r="AQ187" s="319"/>
      <c r="AR187" s="651"/>
      <c r="AS187" s="77"/>
      <c r="AT187" s="651"/>
      <c r="AU187" s="360"/>
      <c r="AV187" s="77"/>
      <c r="AW187" s="671" t="str">
        <f t="shared" si="115"/>
        <v/>
      </c>
      <c r="BV187" s="3"/>
      <c r="BW187" s="3"/>
      <c r="CA187" s="31" t="str">
        <f t="shared" si="116"/>
        <v/>
      </c>
      <c r="CB187" s="31" t="str">
        <f t="shared" si="117"/>
        <v/>
      </c>
      <c r="CC187" s="31" t="str">
        <f t="shared" si="118"/>
        <v/>
      </c>
      <c r="CD187" s="31" t="str">
        <f t="shared" si="121"/>
        <v/>
      </c>
      <c r="CH187" s="32">
        <f t="shared" si="122"/>
        <v>0</v>
      </c>
      <c r="CI187" s="32">
        <f t="shared" si="122"/>
        <v>0</v>
      </c>
      <c r="CJ187" s="32">
        <f t="shared" si="122"/>
        <v>0</v>
      </c>
      <c r="CK187" s="32">
        <f t="shared" si="123"/>
        <v>0</v>
      </c>
      <c r="CL187" s="32"/>
      <c r="CM187" s="14"/>
      <c r="CN187" s="14"/>
    </row>
    <row r="188" spans="1:92" ht="16.350000000000001" customHeight="1" x14ac:dyDescent="0.2">
      <c r="A188" s="3265"/>
      <c r="B188" s="3246"/>
      <c r="C188" s="699" t="s">
        <v>222</v>
      </c>
      <c r="D188" s="948">
        <f t="shared" si="129"/>
        <v>0</v>
      </c>
      <c r="E188" s="937">
        <f t="shared" si="130"/>
        <v>0</v>
      </c>
      <c r="F188" s="937">
        <f>SUM(AD188+AF188+AH188+AJ188+AL188+AN188+AP188)</f>
        <v>0</v>
      </c>
      <c r="G188" s="953"/>
      <c r="H188" s="958"/>
      <c r="I188" s="953"/>
      <c r="J188" s="958"/>
      <c r="K188" s="953"/>
      <c r="L188" s="958"/>
      <c r="M188" s="953"/>
      <c r="N188" s="958"/>
      <c r="O188" s="953"/>
      <c r="P188" s="958"/>
      <c r="Q188" s="953"/>
      <c r="R188" s="958"/>
      <c r="S188" s="953"/>
      <c r="T188" s="958"/>
      <c r="U188" s="953"/>
      <c r="V188" s="958"/>
      <c r="W188" s="953"/>
      <c r="X188" s="958"/>
      <c r="Y188" s="953"/>
      <c r="Z188" s="958"/>
      <c r="AA188" s="953"/>
      <c r="AB188" s="958"/>
      <c r="AC188" s="836"/>
      <c r="AD188" s="837"/>
      <c r="AE188" s="836"/>
      <c r="AF188" s="837"/>
      <c r="AG188" s="836"/>
      <c r="AH188" s="837"/>
      <c r="AI188" s="836"/>
      <c r="AJ188" s="837"/>
      <c r="AK188" s="836"/>
      <c r="AL188" s="837"/>
      <c r="AM188" s="836"/>
      <c r="AN188" s="837"/>
      <c r="AO188" s="836"/>
      <c r="AP188" s="837"/>
      <c r="AQ188" s="819"/>
      <c r="AR188" s="817"/>
      <c r="AS188" s="837"/>
      <c r="AT188" s="817"/>
      <c r="AU188" s="947"/>
      <c r="AV188" s="837"/>
      <c r="AW188" s="671" t="str">
        <f t="shared" si="115"/>
        <v/>
      </c>
      <c r="BV188" s="3"/>
      <c r="BW188" s="3"/>
      <c r="CA188" s="31" t="str">
        <f t="shared" si="116"/>
        <v/>
      </c>
      <c r="CB188" s="31" t="str">
        <f t="shared" si="117"/>
        <v/>
      </c>
      <c r="CC188" s="31" t="str">
        <f t="shared" si="118"/>
        <v/>
      </c>
      <c r="CD188" s="31" t="str">
        <f t="shared" si="121"/>
        <v/>
      </c>
      <c r="CH188" s="32">
        <f t="shared" si="122"/>
        <v>0</v>
      </c>
      <c r="CI188" s="32">
        <f t="shared" si="122"/>
        <v>0</v>
      </c>
      <c r="CJ188" s="32">
        <f t="shared" si="122"/>
        <v>0</v>
      </c>
      <c r="CK188" s="32">
        <f t="shared" si="123"/>
        <v>0</v>
      </c>
      <c r="CL188" s="32"/>
      <c r="CM188" s="14"/>
      <c r="CN188" s="14"/>
    </row>
    <row r="189" spans="1:92" ht="16.350000000000001" customHeight="1" x14ac:dyDescent="0.2">
      <c r="A189" s="3200" t="s">
        <v>223</v>
      </c>
      <c r="B189" s="3268" t="s">
        <v>197</v>
      </c>
      <c r="C189" s="3224"/>
      <c r="D189" s="1271">
        <f>SUM(E189+F189)</f>
        <v>0</v>
      </c>
      <c r="E189" s="1271">
        <f>SUM(AC189+AE189+AG189+AI189+AK189)</f>
        <v>0</v>
      </c>
      <c r="F189" s="1271">
        <f>SUM(AD189+AF189+AH189+AJ189+AL189)</f>
        <v>0</v>
      </c>
      <c r="G189" s="1219"/>
      <c r="H189" s="1220"/>
      <c r="I189" s="1219"/>
      <c r="J189" s="1220"/>
      <c r="K189" s="1219"/>
      <c r="L189" s="1220"/>
      <c r="M189" s="1219"/>
      <c r="N189" s="1220"/>
      <c r="O189" s="1219"/>
      <c r="P189" s="1220"/>
      <c r="Q189" s="1219"/>
      <c r="R189" s="1220"/>
      <c r="S189" s="1219"/>
      <c r="T189" s="1220"/>
      <c r="U189" s="1219"/>
      <c r="V189" s="1220"/>
      <c r="W189" s="1219"/>
      <c r="X189" s="1220"/>
      <c r="Y189" s="1219"/>
      <c r="Z189" s="1220"/>
      <c r="AA189" s="1219"/>
      <c r="AB189" s="1220"/>
      <c r="AC189" s="1272"/>
      <c r="AD189" s="1273"/>
      <c r="AE189" s="1272"/>
      <c r="AF189" s="1273"/>
      <c r="AG189" s="1272"/>
      <c r="AH189" s="1273"/>
      <c r="AI189" s="1272"/>
      <c r="AJ189" s="1273"/>
      <c r="AK189" s="1272"/>
      <c r="AL189" s="1273"/>
      <c r="AM189" s="1219"/>
      <c r="AN189" s="1220"/>
      <c r="AO189" s="1219"/>
      <c r="AP189" s="1220"/>
      <c r="AQ189" s="1274"/>
      <c r="AR189" s="1275"/>
      <c r="AS189" s="1273"/>
      <c r="AT189" s="1275"/>
      <c r="AU189" s="1276"/>
      <c r="AV189" s="1276"/>
      <c r="AW189" s="671" t="str">
        <f t="shared" si="115"/>
        <v/>
      </c>
      <c r="BV189" s="3"/>
      <c r="BW189" s="3"/>
      <c r="CA189" s="31" t="str">
        <f t="shared" si="116"/>
        <v/>
      </c>
      <c r="CB189" s="31" t="str">
        <f t="shared" si="117"/>
        <v/>
      </c>
      <c r="CC189" s="31" t="str">
        <f t="shared" si="118"/>
        <v/>
      </c>
      <c r="CD189" s="31" t="str">
        <f t="shared" si="121"/>
        <v/>
      </c>
      <c r="CH189" s="32">
        <f t="shared" si="122"/>
        <v>0</v>
      </c>
      <c r="CI189" s="32">
        <f t="shared" si="122"/>
        <v>0</v>
      </c>
      <c r="CJ189" s="32">
        <f t="shared" si="122"/>
        <v>0</v>
      </c>
      <c r="CK189" s="32">
        <f t="shared" si="123"/>
        <v>0</v>
      </c>
      <c r="CL189" s="32"/>
      <c r="CM189" s="14"/>
      <c r="CN189" s="14"/>
    </row>
    <row r="190" spans="1:92" ht="16.350000000000001" customHeight="1" x14ac:dyDescent="0.2">
      <c r="A190" s="2912"/>
      <c r="B190" s="2912" t="s">
        <v>215</v>
      </c>
      <c r="C190" s="310" t="s">
        <v>216</v>
      </c>
      <c r="D190" s="1033">
        <f t="shared" si="129"/>
        <v>0</v>
      </c>
      <c r="E190" s="1033">
        <f>SUM(AC190+AE190+AG190+AI190+AK190)</f>
        <v>0</v>
      </c>
      <c r="F190" s="369">
        <f t="shared" ref="E190:F193" si="131">SUM(AD190+AF190+AH190+AJ190+AL190)</f>
        <v>0</v>
      </c>
      <c r="G190" s="370"/>
      <c r="H190" s="371"/>
      <c r="I190" s="370"/>
      <c r="J190" s="371"/>
      <c r="K190" s="370"/>
      <c r="L190" s="371"/>
      <c r="M190" s="370"/>
      <c r="N190" s="371"/>
      <c r="O190" s="370"/>
      <c r="P190" s="371"/>
      <c r="Q190" s="370"/>
      <c r="R190" s="371"/>
      <c r="S190" s="370"/>
      <c r="T190" s="371"/>
      <c r="U190" s="370"/>
      <c r="V190" s="371"/>
      <c r="W190" s="370"/>
      <c r="X190" s="371"/>
      <c r="Y190" s="370"/>
      <c r="Z190" s="371"/>
      <c r="AA190" s="370"/>
      <c r="AB190" s="371"/>
      <c r="AC190" s="23"/>
      <c r="AD190" s="24"/>
      <c r="AE190" s="23"/>
      <c r="AF190" s="24"/>
      <c r="AG190" s="23"/>
      <c r="AH190" s="24"/>
      <c r="AI190" s="23"/>
      <c r="AJ190" s="24"/>
      <c r="AK190" s="23"/>
      <c r="AL190" s="24"/>
      <c r="AM190" s="370"/>
      <c r="AN190" s="371"/>
      <c r="AO190" s="370"/>
      <c r="AP190" s="371"/>
      <c r="AQ190" s="292"/>
      <c r="AR190" s="26"/>
      <c r="AS190" s="24"/>
      <c r="AT190" s="26"/>
      <c r="AU190" s="28"/>
      <c r="AV190" s="24"/>
      <c r="AW190" s="671" t="str">
        <f t="shared" si="115"/>
        <v/>
      </c>
      <c r="BV190" s="3"/>
      <c r="BW190" s="3"/>
      <c r="CA190" s="31" t="str">
        <f t="shared" si="116"/>
        <v/>
      </c>
      <c r="CB190" s="31" t="str">
        <f t="shared" si="117"/>
        <v/>
      </c>
      <c r="CC190" s="31" t="str">
        <f t="shared" si="118"/>
        <v/>
      </c>
      <c r="CD190" s="31" t="str">
        <f t="shared" si="121"/>
        <v/>
      </c>
      <c r="CH190" s="32">
        <f t="shared" si="122"/>
        <v>0</v>
      </c>
      <c r="CI190" s="32">
        <f t="shared" si="122"/>
        <v>0</v>
      </c>
      <c r="CJ190" s="32">
        <f t="shared" si="122"/>
        <v>0</v>
      </c>
      <c r="CK190" s="32">
        <f t="shared" si="123"/>
        <v>0</v>
      </c>
      <c r="CL190" s="32"/>
      <c r="CM190" s="14"/>
      <c r="CN190" s="14"/>
    </row>
    <row r="191" spans="1:92" ht="16.350000000000001" customHeight="1" x14ac:dyDescent="0.2">
      <c r="A191" s="2912"/>
      <c r="B191" s="2912"/>
      <c r="C191" s="959" t="s">
        <v>224</v>
      </c>
      <c r="D191" s="937">
        <f t="shared" si="129"/>
        <v>0</v>
      </c>
      <c r="E191" s="937">
        <f t="shared" si="131"/>
        <v>0</v>
      </c>
      <c r="F191" s="803">
        <f t="shared" si="131"/>
        <v>0</v>
      </c>
      <c r="G191" s="865"/>
      <c r="H191" s="374"/>
      <c r="I191" s="865"/>
      <c r="J191" s="374"/>
      <c r="K191" s="865"/>
      <c r="L191" s="374"/>
      <c r="M191" s="865"/>
      <c r="N191" s="374"/>
      <c r="O191" s="865"/>
      <c r="P191" s="374"/>
      <c r="Q191" s="865"/>
      <c r="R191" s="374"/>
      <c r="S191" s="865"/>
      <c r="T191" s="374"/>
      <c r="U191" s="865"/>
      <c r="V191" s="374"/>
      <c r="W191" s="865"/>
      <c r="X191" s="374"/>
      <c r="Y191" s="865"/>
      <c r="Z191" s="374"/>
      <c r="AA191" s="865"/>
      <c r="AB191" s="374"/>
      <c r="AC191" s="256"/>
      <c r="AD191" s="77"/>
      <c r="AE191" s="256"/>
      <c r="AF191" s="77"/>
      <c r="AG191" s="256"/>
      <c r="AH191" s="77"/>
      <c r="AI191" s="256"/>
      <c r="AJ191" s="77"/>
      <c r="AK191" s="256"/>
      <c r="AL191" s="77"/>
      <c r="AM191" s="289"/>
      <c r="AN191" s="374"/>
      <c r="AO191" s="289"/>
      <c r="AP191" s="374"/>
      <c r="AQ191" s="319"/>
      <c r="AR191" s="651"/>
      <c r="AS191" s="77"/>
      <c r="AT191" s="651"/>
      <c r="AU191" s="947"/>
      <c r="AV191" s="820"/>
      <c r="AW191" s="671" t="str">
        <f t="shared" si="115"/>
        <v/>
      </c>
      <c r="BV191" s="3"/>
      <c r="BW191" s="3"/>
      <c r="CA191" s="31" t="str">
        <f t="shared" si="116"/>
        <v/>
      </c>
      <c r="CB191" s="31" t="str">
        <f t="shared" si="117"/>
        <v/>
      </c>
      <c r="CC191" s="31" t="str">
        <f t="shared" si="118"/>
        <v/>
      </c>
      <c r="CD191" s="31" t="str">
        <f t="shared" si="121"/>
        <v/>
      </c>
      <c r="CH191" s="32">
        <f t="shared" si="122"/>
        <v>0</v>
      </c>
      <c r="CI191" s="32">
        <f t="shared" si="122"/>
        <v>0</v>
      </c>
      <c r="CJ191" s="32">
        <f t="shared" si="122"/>
        <v>0</v>
      </c>
      <c r="CK191" s="32">
        <f t="shared" si="123"/>
        <v>0</v>
      </c>
      <c r="CL191" s="14"/>
      <c r="CM191" s="14"/>
      <c r="CN191" s="14"/>
    </row>
    <row r="192" spans="1:92" ht="16.350000000000001" customHeight="1" x14ac:dyDescent="0.2">
      <c r="A192" s="2912"/>
      <c r="B192" s="3200" t="s">
        <v>95</v>
      </c>
      <c r="C192" s="1043" t="s">
        <v>216</v>
      </c>
      <c r="D192" s="1033">
        <f t="shared" si="129"/>
        <v>0</v>
      </c>
      <c r="E192" s="311">
        <f t="shared" si="131"/>
        <v>0</v>
      </c>
      <c r="F192" s="369">
        <f t="shared" si="131"/>
        <v>0</v>
      </c>
      <c r="G192" s="1036"/>
      <c r="H192" s="1044"/>
      <c r="I192" s="1036"/>
      <c r="J192" s="1044"/>
      <c r="K192" s="1036"/>
      <c r="L192" s="1044"/>
      <c r="M192" s="1036"/>
      <c r="N192" s="1044"/>
      <c r="O192" s="1036"/>
      <c r="P192" s="1044"/>
      <c r="Q192" s="1036"/>
      <c r="R192" s="1044"/>
      <c r="S192" s="1036"/>
      <c r="T192" s="1044"/>
      <c r="U192" s="1036"/>
      <c r="V192" s="1044"/>
      <c r="W192" s="1036"/>
      <c r="X192" s="1044"/>
      <c r="Y192" s="1036"/>
      <c r="Z192" s="1044"/>
      <c r="AA192" s="1036"/>
      <c r="AB192" s="1044"/>
      <c r="AC192" s="1014"/>
      <c r="AD192" s="1016"/>
      <c r="AE192" s="1014"/>
      <c r="AF192" s="1016"/>
      <c r="AG192" s="1014"/>
      <c r="AH192" s="1016"/>
      <c r="AI192" s="1014"/>
      <c r="AJ192" s="1016"/>
      <c r="AK192" s="1014"/>
      <c r="AL192" s="1016"/>
      <c r="AM192" s="1036"/>
      <c r="AN192" s="1044"/>
      <c r="AO192" s="1036"/>
      <c r="AP192" s="1044"/>
      <c r="AQ192" s="1038"/>
      <c r="AR192" s="60"/>
      <c r="AS192" s="1016"/>
      <c r="AT192" s="60"/>
      <c r="AU192" s="28"/>
      <c r="AV192" s="28"/>
      <c r="AW192" s="671" t="str">
        <f t="shared" si="115"/>
        <v/>
      </c>
      <c r="BV192" s="3"/>
      <c r="BW192" s="3"/>
      <c r="CA192" s="31" t="str">
        <f t="shared" si="116"/>
        <v/>
      </c>
      <c r="CB192" s="31" t="str">
        <f t="shared" si="117"/>
        <v/>
      </c>
      <c r="CC192" s="31" t="str">
        <f t="shared" si="118"/>
        <v/>
      </c>
      <c r="CD192" s="31" t="str">
        <f t="shared" si="121"/>
        <v/>
      </c>
      <c r="CH192" s="32">
        <f t="shared" si="122"/>
        <v>0</v>
      </c>
      <c r="CI192" s="32">
        <f t="shared" si="122"/>
        <v>0</v>
      </c>
      <c r="CJ192" s="32">
        <f t="shared" si="122"/>
        <v>0</v>
      </c>
      <c r="CK192" s="32">
        <f t="shared" si="123"/>
        <v>0</v>
      </c>
      <c r="CL192" s="14"/>
      <c r="CM192" s="14"/>
      <c r="CN192" s="14"/>
    </row>
    <row r="193" spans="1:92" ht="16.350000000000001" customHeight="1" x14ac:dyDescent="0.2">
      <c r="A193" s="3201"/>
      <c r="B193" s="3201"/>
      <c r="C193" s="960" t="s">
        <v>225</v>
      </c>
      <c r="D193" s="937">
        <f t="shared" si="129"/>
        <v>0</v>
      </c>
      <c r="E193" s="311">
        <f t="shared" si="131"/>
        <v>0</v>
      </c>
      <c r="F193" s="369">
        <f t="shared" si="131"/>
        <v>0</v>
      </c>
      <c r="G193" s="940"/>
      <c r="H193" s="717"/>
      <c r="I193" s="940"/>
      <c r="J193" s="717"/>
      <c r="K193" s="940"/>
      <c r="L193" s="717"/>
      <c r="M193" s="940"/>
      <c r="N193" s="717"/>
      <c r="O193" s="940"/>
      <c r="P193" s="717"/>
      <c r="Q193" s="940"/>
      <c r="R193" s="717"/>
      <c r="S193" s="940"/>
      <c r="T193" s="717"/>
      <c r="U193" s="940"/>
      <c r="V193" s="717"/>
      <c r="W193" s="940"/>
      <c r="X193" s="717"/>
      <c r="Y193" s="940"/>
      <c r="Z193" s="717"/>
      <c r="AA193" s="940"/>
      <c r="AB193" s="717"/>
      <c r="AC193" s="681"/>
      <c r="AD193" s="713"/>
      <c r="AE193" s="681"/>
      <c r="AF193" s="713"/>
      <c r="AG193" s="681"/>
      <c r="AH193" s="713"/>
      <c r="AI193" s="681"/>
      <c r="AJ193" s="713"/>
      <c r="AK193" s="681"/>
      <c r="AL193" s="713"/>
      <c r="AM193" s="682"/>
      <c r="AN193" s="717"/>
      <c r="AO193" s="682"/>
      <c r="AP193" s="717"/>
      <c r="AQ193" s="678"/>
      <c r="AR193" s="686"/>
      <c r="AS193" s="713"/>
      <c r="AT193" s="686"/>
      <c r="AU193" s="947"/>
      <c r="AV193" s="837"/>
      <c r="AW193" s="671" t="str">
        <f t="shared" si="115"/>
        <v/>
      </c>
      <c r="BV193" s="3"/>
      <c r="BW193" s="3"/>
      <c r="CA193" s="31" t="str">
        <f t="shared" si="116"/>
        <v/>
      </c>
      <c r="CB193" s="31" t="str">
        <f t="shared" si="117"/>
        <v/>
      </c>
      <c r="CC193" s="31" t="str">
        <f t="shared" si="118"/>
        <v/>
      </c>
      <c r="CD193" s="31" t="str">
        <f t="shared" si="121"/>
        <v/>
      </c>
      <c r="CH193" s="32">
        <f t="shared" si="122"/>
        <v>0</v>
      </c>
      <c r="CI193" s="32">
        <f t="shared" si="122"/>
        <v>0</v>
      </c>
      <c r="CJ193" s="32">
        <f t="shared" si="122"/>
        <v>0</v>
      </c>
      <c r="CK193" s="32">
        <f t="shared" si="123"/>
        <v>0</v>
      </c>
      <c r="CL193" s="14"/>
      <c r="CM193" s="14"/>
      <c r="CN193" s="14"/>
    </row>
    <row r="194" spans="1:92" ht="19.5" customHeight="1" x14ac:dyDescent="0.2">
      <c r="A194" s="3269" t="s">
        <v>226</v>
      </c>
      <c r="B194" s="3200" t="s">
        <v>227</v>
      </c>
      <c r="C194" s="1045" t="s">
        <v>228</v>
      </c>
      <c r="D194" s="1033">
        <f t="shared" si="129"/>
        <v>0</v>
      </c>
      <c r="E194" s="1033">
        <f>SUM(AA194+AC194+AE194+AG194+AI194+AK194+AM194+AO194)</f>
        <v>0</v>
      </c>
      <c r="F194" s="1046">
        <f>SUM(AB194+AD194+AF194+AH194+AJ194+AL194+AN194+AP194)</f>
        <v>0</v>
      </c>
      <c r="G194" s="291"/>
      <c r="H194" s="325"/>
      <c r="I194" s="291"/>
      <c r="J194" s="325"/>
      <c r="K194" s="291"/>
      <c r="L194" s="325"/>
      <c r="M194" s="291"/>
      <c r="N194" s="325"/>
      <c r="O194" s="291"/>
      <c r="P194" s="325"/>
      <c r="Q194" s="291"/>
      <c r="R194" s="325"/>
      <c r="S194" s="291"/>
      <c r="T194" s="325"/>
      <c r="U194" s="291"/>
      <c r="V194" s="325"/>
      <c r="W194" s="291"/>
      <c r="X194" s="325"/>
      <c r="Y194" s="291"/>
      <c r="Z194" s="325"/>
      <c r="AA194" s="23"/>
      <c r="AB194" s="24"/>
      <c r="AC194" s="23"/>
      <c r="AD194" s="24"/>
      <c r="AE194" s="23"/>
      <c r="AF194" s="24"/>
      <c r="AG194" s="23"/>
      <c r="AH194" s="24"/>
      <c r="AI194" s="23"/>
      <c r="AJ194" s="24"/>
      <c r="AK194" s="23"/>
      <c r="AL194" s="24"/>
      <c r="AM194" s="23"/>
      <c r="AN194" s="24"/>
      <c r="AO194" s="23"/>
      <c r="AP194" s="24"/>
      <c r="AQ194" s="292"/>
      <c r="AR194" s="26"/>
      <c r="AS194" s="24"/>
      <c r="AT194" s="26"/>
      <c r="AU194" s="28"/>
      <c r="AV194" s="24"/>
      <c r="AW194" s="671" t="str">
        <f t="shared" si="115"/>
        <v/>
      </c>
      <c r="BV194" s="3"/>
      <c r="BW194" s="3"/>
      <c r="CA194" s="31" t="str">
        <f t="shared" si="116"/>
        <v/>
      </c>
      <c r="CB194" s="31" t="str">
        <f t="shared" si="117"/>
        <v/>
      </c>
      <c r="CC194" s="31" t="str">
        <f t="shared" si="118"/>
        <v/>
      </c>
      <c r="CD194" s="31" t="str">
        <f t="shared" si="121"/>
        <v/>
      </c>
      <c r="CH194" s="32">
        <f t="shared" si="122"/>
        <v>0</v>
      </c>
      <c r="CI194" s="32">
        <f t="shared" si="122"/>
        <v>0</v>
      </c>
      <c r="CJ194" s="32">
        <f t="shared" si="122"/>
        <v>0</v>
      </c>
      <c r="CK194" s="32">
        <f t="shared" si="123"/>
        <v>0</v>
      </c>
      <c r="CL194" s="14"/>
      <c r="CM194" s="14"/>
      <c r="CN194" s="14"/>
    </row>
    <row r="195" spans="1:92" ht="24.75" customHeight="1" x14ac:dyDescent="0.2">
      <c r="A195" s="3049"/>
      <c r="B195" s="2912"/>
      <c r="C195" s="961" t="s">
        <v>229</v>
      </c>
      <c r="D195" s="934">
        <f t="shared" si="129"/>
        <v>0</v>
      </c>
      <c r="E195" s="934">
        <f>SUM(AA195+AC195+AE195+AG195+AI195+AK195+AM195+AO195)</f>
        <v>0</v>
      </c>
      <c r="F195" s="962">
        <f t="shared" ref="F195:F196" si="132">SUM(AB195+AD195+AF195+AH195+AJ195+AL195+AN195+AP195)</f>
        <v>0</v>
      </c>
      <c r="G195" s="384"/>
      <c r="H195" s="359"/>
      <c r="I195" s="384"/>
      <c r="J195" s="359"/>
      <c r="K195" s="384"/>
      <c r="L195" s="359"/>
      <c r="M195" s="384"/>
      <c r="N195" s="359"/>
      <c r="O195" s="384"/>
      <c r="P195" s="359"/>
      <c r="Q195" s="384"/>
      <c r="R195" s="359"/>
      <c r="S195" s="384"/>
      <c r="T195" s="359"/>
      <c r="U195" s="384"/>
      <c r="V195" s="359"/>
      <c r="W195" s="384"/>
      <c r="X195" s="359"/>
      <c r="Y195" s="384"/>
      <c r="Z195" s="359"/>
      <c r="AA195" s="256"/>
      <c r="AB195" s="77"/>
      <c r="AC195" s="256"/>
      <c r="AD195" s="77"/>
      <c r="AE195" s="256"/>
      <c r="AF195" s="77"/>
      <c r="AG195" s="256"/>
      <c r="AH195" s="77"/>
      <c r="AI195" s="256"/>
      <c r="AJ195" s="77"/>
      <c r="AK195" s="256"/>
      <c r="AL195" s="77"/>
      <c r="AM195" s="256"/>
      <c r="AN195" s="77"/>
      <c r="AO195" s="256"/>
      <c r="AP195" s="77"/>
      <c r="AQ195" s="319"/>
      <c r="AR195" s="651"/>
      <c r="AS195" s="77"/>
      <c r="AT195" s="651"/>
      <c r="AU195" s="320"/>
      <c r="AV195" s="77"/>
      <c r="AW195" s="671" t="str">
        <f t="shared" si="115"/>
        <v/>
      </c>
      <c r="BV195" s="3"/>
      <c r="BW195" s="3"/>
      <c r="CA195" s="31" t="str">
        <f t="shared" si="116"/>
        <v/>
      </c>
      <c r="CB195" s="31" t="str">
        <f t="shared" si="117"/>
        <v/>
      </c>
      <c r="CC195" s="31" t="str">
        <f t="shared" si="118"/>
        <v/>
      </c>
      <c r="CD195" s="31" t="str">
        <f t="shared" si="121"/>
        <v/>
      </c>
      <c r="CH195" s="32">
        <f t="shared" si="122"/>
        <v>0</v>
      </c>
      <c r="CI195" s="32">
        <f t="shared" si="122"/>
        <v>0</v>
      </c>
      <c r="CJ195" s="32">
        <f t="shared" si="122"/>
        <v>0</v>
      </c>
      <c r="CK195" s="32">
        <f t="shared" si="123"/>
        <v>0</v>
      </c>
      <c r="CL195" s="14"/>
      <c r="CM195" s="14"/>
      <c r="CN195" s="14"/>
    </row>
    <row r="196" spans="1:92" ht="27" customHeight="1" x14ac:dyDescent="0.2">
      <c r="A196" s="3265"/>
      <c r="B196" s="3201"/>
      <c r="C196" s="963" t="s">
        <v>230</v>
      </c>
      <c r="D196" s="937">
        <f t="shared" si="129"/>
        <v>0</v>
      </c>
      <c r="E196" s="937">
        <f t="shared" ref="E196" si="133">SUM(AA196+AC196+AE196+AG196+AI196+AK196+AM196+AO196)</f>
        <v>0</v>
      </c>
      <c r="F196" s="964">
        <f t="shared" si="132"/>
        <v>0</v>
      </c>
      <c r="G196" s="953"/>
      <c r="H196" s="958"/>
      <c r="I196" s="953"/>
      <c r="J196" s="958"/>
      <c r="K196" s="953"/>
      <c r="L196" s="958"/>
      <c r="M196" s="953"/>
      <c r="N196" s="958"/>
      <c r="O196" s="953"/>
      <c r="P196" s="958"/>
      <c r="Q196" s="953"/>
      <c r="R196" s="958"/>
      <c r="S196" s="953"/>
      <c r="T196" s="958"/>
      <c r="U196" s="953"/>
      <c r="V196" s="958"/>
      <c r="W196" s="953"/>
      <c r="X196" s="958"/>
      <c r="Y196" s="953"/>
      <c r="Z196" s="958"/>
      <c r="AA196" s="836"/>
      <c r="AB196" s="837"/>
      <c r="AC196" s="836"/>
      <c r="AD196" s="837"/>
      <c r="AE196" s="836"/>
      <c r="AF196" s="837"/>
      <c r="AG196" s="836"/>
      <c r="AH196" s="837"/>
      <c r="AI196" s="836"/>
      <c r="AJ196" s="837"/>
      <c r="AK196" s="836"/>
      <c r="AL196" s="837"/>
      <c r="AM196" s="836"/>
      <c r="AN196" s="837"/>
      <c r="AO196" s="836"/>
      <c r="AP196" s="837"/>
      <c r="AQ196" s="819"/>
      <c r="AR196" s="837"/>
      <c r="AS196" s="837"/>
      <c r="AT196" s="837"/>
      <c r="AU196" s="820"/>
      <c r="AV196" s="837"/>
      <c r="AW196" s="671" t="str">
        <f t="shared" si="115"/>
        <v/>
      </c>
      <c r="BV196" s="3"/>
      <c r="BW196" s="3"/>
      <c r="CA196" s="31" t="str">
        <f t="shared" si="116"/>
        <v/>
      </c>
      <c r="CB196" s="31" t="str">
        <f t="shared" si="117"/>
        <v/>
      </c>
      <c r="CC196" s="31" t="str">
        <f t="shared" si="118"/>
        <v/>
      </c>
      <c r="CD196" s="31" t="str">
        <f t="shared" si="121"/>
        <v/>
      </c>
      <c r="CH196" s="32">
        <f t="shared" si="122"/>
        <v>0</v>
      </c>
      <c r="CI196" s="32">
        <f t="shared" si="122"/>
        <v>0</v>
      </c>
      <c r="CJ196" s="32">
        <f t="shared" si="122"/>
        <v>0</v>
      </c>
      <c r="CK196" s="32">
        <f t="shared" si="123"/>
        <v>0</v>
      </c>
      <c r="CL196" s="14"/>
      <c r="CM196" s="14"/>
      <c r="CN196" s="14"/>
    </row>
    <row r="197" spans="1:92" ht="32.25" customHeight="1" x14ac:dyDescent="0.2">
      <c r="A197" s="3049" t="s">
        <v>231</v>
      </c>
      <c r="B197" s="3200" t="s">
        <v>232</v>
      </c>
      <c r="C197" s="1047" t="s">
        <v>233</v>
      </c>
      <c r="D197" s="311">
        <f>SUM(E197+F197)</f>
        <v>0</v>
      </c>
      <c r="E197" s="311">
        <f>SUM(AC197+AE197+AG197+AI197+AK197+AM197+AO197)</f>
        <v>0</v>
      </c>
      <c r="F197" s="388">
        <f>SUM(AD197+AF197+AH197+AJ197+AL197+AN197+AP197)</f>
        <v>0</v>
      </c>
      <c r="G197" s="1036"/>
      <c r="H197" s="1044"/>
      <c r="I197" s="1036"/>
      <c r="J197" s="1044"/>
      <c r="K197" s="1036"/>
      <c r="L197" s="1044"/>
      <c r="M197" s="1036"/>
      <c r="N197" s="1044"/>
      <c r="O197" s="1036"/>
      <c r="P197" s="1044"/>
      <c r="Q197" s="1036"/>
      <c r="R197" s="1044"/>
      <c r="S197" s="1036"/>
      <c r="T197" s="1044"/>
      <c r="U197" s="1036"/>
      <c r="V197" s="1044"/>
      <c r="W197" s="1036"/>
      <c r="X197" s="1044"/>
      <c r="Y197" s="1036"/>
      <c r="Z197" s="1044"/>
      <c r="AA197" s="1036"/>
      <c r="AB197" s="1044"/>
      <c r="AC197" s="1014"/>
      <c r="AD197" s="1016"/>
      <c r="AE197" s="1014"/>
      <c r="AF197" s="1016"/>
      <c r="AG197" s="1014"/>
      <c r="AH197" s="1016"/>
      <c r="AI197" s="1014"/>
      <c r="AJ197" s="1016"/>
      <c r="AK197" s="1014"/>
      <c r="AL197" s="1016"/>
      <c r="AM197" s="1014"/>
      <c r="AN197" s="1016"/>
      <c r="AO197" s="1014"/>
      <c r="AP197" s="1016"/>
      <c r="AQ197" s="1048"/>
      <c r="AR197" s="1016"/>
      <c r="AS197" s="1016"/>
      <c r="AT197" s="1016"/>
      <c r="AU197" s="1049"/>
      <c r="AV197" s="1016"/>
      <c r="AW197" s="671" t="str">
        <f t="shared" si="115"/>
        <v/>
      </c>
      <c r="BV197" s="3"/>
      <c r="BW197" s="3"/>
      <c r="CA197" s="31" t="str">
        <f t="shared" si="116"/>
        <v/>
      </c>
      <c r="CB197" s="31" t="str">
        <f t="shared" si="117"/>
        <v/>
      </c>
      <c r="CC197" s="31" t="str">
        <f t="shared" si="118"/>
        <v/>
      </c>
      <c r="CD197" s="31" t="str">
        <f t="shared" si="121"/>
        <v/>
      </c>
      <c r="CH197" s="32">
        <f t="shared" si="122"/>
        <v>0</v>
      </c>
      <c r="CI197" s="32">
        <f t="shared" si="122"/>
        <v>0</v>
      </c>
      <c r="CJ197" s="32">
        <f t="shared" si="122"/>
        <v>0</v>
      </c>
      <c r="CK197" s="32">
        <f t="shared" si="123"/>
        <v>0</v>
      </c>
      <c r="CL197" s="14"/>
      <c r="CM197" s="14"/>
      <c r="CN197" s="14"/>
    </row>
    <row r="198" spans="1:92" ht="29.25" customHeight="1" x14ac:dyDescent="0.2">
      <c r="A198" s="3265"/>
      <c r="B198" s="3201"/>
      <c r="C198" s="965" t="s">
        <v>234</v>
      </c>
      <c r="D198" s="937">
        <f>SUM(E198+F198)</f>
        <v>0</v>
      </c>
      <c r="E198" s="937">
        <f>SUM(AC198+AE198+AG198+AI198+AK198+AM198+AO198)</f>
        <v>0</v>
      </c>
      <c r="F198" s="964">
        <f>SUM(AD198+AF198+AH198+AJ198+AL198+AN198+AP198)</f>
        <v>0</v>
      </c>
      <c r="G198" s="940"/>
      <c r="H198" s="875"/>
      <c r="I198" s="940"/>
      <c r="J198" s="875"/>
      <c r="K198" s="940"/>
      <c r="L198" s="875"/>
      <c r="M198" s="940"/>
      <c r="N198" s="875"/>
      <c r="O198" s="940"/>
      <c r="P198" s="875"/>
      <c r="Q198" s="940"/>
      <c r="R198" s="875"/>
      <c r="S198" s="940"/>
      <c r="T198" s="875"/>
      <c r="U198" s="940"/>
      <c r="V198" s="875"/>
      <c r="W198" s="940"/>
      <c r="X198" s="875"/>
      <c r="Y198" s="940"/>
      <c r="Z198" s="875"/>
      <c r="AA198" s="940"/>
      <c r="AB198" s="875"/>
      <c r="AC198" s="836"/>
      <c r="AD198" s="837"/>
      <c r="AE198" s="836"/>
      <c r="AF198" s="837"/>
      <c r="AG198" s="836"/>
      <c r="AH198" s="837"/>
      <c r="AI198" s="836"/>
      <c r="AJ198" s="837"/>
      <c r="AK198" s="836"/>
      <c r="AL198" s="837"/>
      <c r="AM198" s="836"/>
      <c r="AN198" s="837"/>
      <c r="AO198" s="836"/>
      <c r="AP198" s="837"/>
      <c r="AQ198" s="966"/>
      <c r="AR198" s="837"/>
      <c r="AS198" s="837"/>
      <c r="AT198" s="837"/>
      <c r="AU198" s="825"/>
      <c r="AV198" s="837"/>
      <c r="AW198" s="671" t="str">
        <f t="shared" si="115"/>
        <v/>
      </c>
      <c r="BV198" s="3"/>
      <c r="BW198" s="3"/>
      <c r="CA198" s="31" t="str">
        <f t="shared" si="116"/>
        <v/>
      </c>
      <c r="CB198" s="31" t="str">
        <f t="shared" si="117"/>
        <v/>
      </c>
      <c r="CC198" s="31" t="str">
        <f t="shared" si="118"/>
        <v/>
      </c>
      <c r="CD198" s="31" t="str">
        <f>IF(CK198=1," * El número de actividades en Pacientes Diabéticos en Control PSCV NO DEBE superar el total. ","")</f>
        <v/>
      </c>
      <c r="CH198" s="32">
        <f>IF($D198&lt;AR198,1,0)</f>
        <v>0</v>
      </c>
      <c r="CI198" s="32">
        <f>IF($D198&lt;AS198,1,0)</f>
        <v>0</v>
      </c>
      <c r="CJ198" s="32">
        <f>IF($D198&lt;AT198,1,0)</f>
        <v>0</v>
      </c>
      <c r="CK198" s="32">
        <f>IF($D198&lt;AV198,1,0)</f>
        <v>0</v>
      </c>
      <c r="CL198" s="14"/>
      <c r="CM198" s="14"/>
      <c r="CN198" s="14"/>
    </row>
    <row r="199" spans="1:92" ht="37.5" customHeight="1" x14ac:dyDescent="0.2">
      <c r="A199" s="49" t="s">
        <v>235</v>
      </c>
      <c r="B199" s="86"/>
      <c r="C199" s="86"/>
      <c r="D199" s="86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2" ht="30" customHeight="1" x14ac:dyDescent="0.2">
      <c r="A200" s="3257" t="s">
        <v>236</v>
      </c>
      <c r="B200" s="3258"/>
      <c r="C200" s="3259"/>
      <c r="D200" s="3244" t="s">
        <v>4</v>
      </c>
      <c r="E200" s="3245"/>
      <c r="F200" s="3191"/>
      <c r="G200" s="3216" t="s">
        <v>5</v>
      </c>
      <c r="H200" s="3214"/>
      <c r="I200" s="3214"/>
      <c r="J200" s="3214"/>
      <c r="K200" s="3214"/>
      <c r="L200" s="3214"/>
      <c r="M200" s="3214"/>
      <c r="N200" s="3214"/>
      <c r="O200" s="3214"/>
      <c r="P200" s="3214"/>
      <c r="Q200" s="3214"/>
      <c r="R200" s="3214"/>
      <c r="S200" s="3214"/>
      <c r="T200" s="3214"/>
      <c r="U200" s="3214"/>
      <c r="V200" s="3214"/>
      <c r="W200" s="3214"/>
      <c r="X200" s="3214"/>
      <c r="Y200" s="3214"/>
      <c r="Z200" s="3214"/>
      <c r="AA200" s="3214"/>
      <c r="AB200" s="3214"/>
      <c r="AC200" s="3214"/>
      <c r="AD200" s="3214"/>
      <c r="AE200" s="3214"/>
      <c r="AF200" s="3214"/>
      <c r="AG200" s="3214"/>
      <c r="AH200" s="3214"/>
      <c r="AI200" s="3214"/>
      <c r="AJ200" s="3214"/>
      <c r="AK200" s="3214"/>
      <c r="AL200" s="3214"/>
      <c r="AM200" s="3214"/>
      <c r="AN200" s="3214"/>
      <c r="AO200" s="3214"/>
      <c r="AP200" s="3215"/>
      <c r="AQ200" s="3266" t="s">
        <v>192</v>
      </c>
      <c r="AR200" s="3240" t="s">
        <v>237</v>
      </c>
      <c r="AS200" s="3240" t="s">
        <v>238</v>
      </c>
      <c r="AT200" s="3240" t="s">
        <v>239</v>
      </c>
      <c r="AU200" s="3240" t="s">
        <v>240</v>
      </c>
      <c r="BV200" s="3"/>
      <c r="BW200" s="3"/>
      <c r="CH200" s="14"/>
      <c r="CI200" s="14"/>
      <c r="CJ200" s="14"/>
      <c r="CK200" s="14"/>
      <c r="CL200" s="14"/>
      <c r="CM200" s="14"/>
      <c r="CN200" s="14"/>
    </row>
    <row r="201" spans="1:92" ht="32.1" customHeight="1" x14ac:dyDescent="0.2">
      <c r="A201" s="2933"/>
      <c r="B201" s="2934"/>
      <c r="C201" s="2935"/>
      <c r="D201" s="3051"/>
      <c r="E201" s="3052"/>
      <c r="F201" s="2961"/>
      <c r="G201" s="3212" t="s">
        <v>13</v>
      </c>
      <c r="H201" s="3213"/>
      <c r="I201" s="3216" t="s">
        <v>14</v>
      </c>
      <c r="J201" s="3215"/>
      <c r="K201" s="3214" t="s">
        <v>15</v>
      </c>
      <c r="L201" s="3215"/>
      <c r="M201" s="3216" t="s">
        <v>16</v>
      </c>
      <c r="N201" s="3215"/>
      <c r="O201" s="3216" t="s">
        <v>17</v>
      </c>
      <c r="P201" s="3215"/>
      <c r="Q201" s="3216" t="s">
        <v>18</v>
      </c>
      <c r="R201" s="3215"/>
      <c r="S201" s="3216" t="s">
        <v>19</v>
      </c>
      <c r="T201" s="3215"/>
      <c r="U201" s="3216" t="s">
        <v>20</v>
      </c>
      <c r="V201" s="3215"/>
      <c r="W201" s="3216" t="s">
        <v>21</v>
      </c>
      <c r="X201" s="3215"/>
      <c r="Y201" s="3216" t="s">
        <v>22</v>
      </c>
      <c r="Z201" s="3224"/>
      <c r="AA201" s="3216" t="s">
        <v>23</v>
      </c>
      <c r="AB201" s="3224"/>
      <c r="AC201" s="3216" t="s">
        <v>24</v>
      </c>
      <c r="AD201" s="3224"/>
      <c r="AE201" s="3216" t="s">
        <v>25</v>
      </c>
      <c r="AF201" s="3224"/>
      <c r="AG201" s="3216" t="s">
        <v>26</v>
      </c>
      <c r="AH201" s="3224"/>
      <c r="AI201" s="3216" t="s">
        <v>27</v>
      </c>
      <c r="AJ201" s="3224"/>
      <c r="AK201" s="3216" t="s">
        <v>28</v>
      </c>
      <c r="AL201" s="3224"/>
      <c r="AM201" s="3216" t="s">
        <v>29</v>
      </c>
      <c r="AN201" s="3224"/>
      <c r="AO201" s="3216" t="s">
        <v>30</v>
      </c>
      <c r="AP201" s="3224"/>
      <c r="AQ201" s="3054"/>
      <c r="AR201" s="3013"/>
      <c r="AS201" s="3013"/>
      <c r="AT201" s="3013"/>
      <c r="AU201" s="3013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2" ht="16.350000000000001" customHeight="1" x14ac:dyDescent="0.2">
      <c r="A202" s="3260"/>
      <c r="B202" s="3170"/>
      <c r="C202" s="3171"/>
      <c r="D202" s="1216" t="s">
        <v>31</v>
      </c>
      <c r="E202" s="1083" t="s">
        <v>32</v>
      </c>
      <c r="F202" s="1203" t="s">
        <v>33</v>
      </c>
      <c r="G202" s="1218" t="s">
        <v>32</v>
      </c>
      <c r="H202" s="1203" t="s">
        <v>33</v>
      </c>
      <c r="I202" s="1218" t="s">
        <v>32</v>
      </c>
      <c r="J202" s="1203" t="s">
        <v>33</v>
      </c>
      <c r="K202" s="1204" t="s">
        <v>32</v>
      </c>
      <c r="L202" s="1203" t="s">
        <v>33</v>
      </c>
      <c r="M202" s="1204" t="s">
        <v>32</v>
      </c>
      <c r="N202" s="1203" t="s">
        <v>33</v>
      </c>
      <c r="O202" s="1204" t="s">
        <v>32</v>
      </c>
      <c r="P202" s="1203" t="s">
        <v>33</v>
      </c>
      <c r="Q202" s="1204" t="s">
        <v>32</v>
      </c>
      <c r="R202" s="1203" t="s">
        <v>33</v>
      </c>
      <c r="S202" s="1204" t="s">
        <v>32</v>
      </c>
      <c r="T202" s="1203" t="s">
        <v>33</v>
      </c>
      <c r="U202" s="1204" t="s">
        <v>32</v>
      </c>
      <c r="V202" s="1203" t="s">
        <v>33</v>
      </c>
      <c r="W202" s="1204" t="s">
        <v>32</v>
      </c>
      <c r="X202" s="1203" t="s">
        <v>33</v>
      </c>
      <c r="Y202" s="1204" t="s">
        <v>32</v>
      </c>
      <c r="Z202" s="1203" t="s">
        <v>33</v>
      </c>
      <c r="AA202" s="1204" t="s">
        <v>32</v>
      </c>
      <c r="AB202" s="1203" t="s">
        <v>33</v>
      </c>
      <c r="AC202" s="1204" t="s">
        <v>32</v>
      </c>
      <c r="AD202" s="1203" t="s">
        <v>33</v>
      </c>
      <c r="AE202" s="1204" t="s">
        <v>32</v>
      </c>
      <c r="AF202" s="1203" t="s">
        <v>33</v>
      </c>
      <c r="AG202" s="1204" t="s">
        <v>32</v>
      </c>
      <c r="AH202" s="1203" t="s">
        <v>33</v>
      </c>
      <c r="AI202" s="1204" t="s">
        <v>32</v>
      </c>
      <c r="AJ202" s="1203" t="s">
        <v>33</v>
      </c>
      <c r="AK202" s="1204" t="s">
        <v>32</v>
      </c>
      <c r="AL202" s="1203" t="s">
        <v>33</v>
      </c>
      <c r="AM202" s="1204" t="s">
        <v>32</v>
      </c>
      <c r="AN202" s="1203" t="s">
        <v>33</v>
      </c>
      <c r="AO202" s="1204" t="s">
        <v>32</v>
      </c>
      <c r="AP202" s="1203" t="s">
        <v>33</v>
      </c>
      <c r="AQ202" s="3267"/>
      <c r="AR202" s="3243"/>
      <c r="AS202" s="3243"/>
      <c r="AT202" s="3243"/>
      <c r="AU202" s="3243"/>
      <c r="BX202" s="2"/>
      <c r="BY202" s="2"/>
      <c r="CH202" s="14"/>
      <c r="CI202" s="14"/>
      <c r="CJ202" s="14"/>
      <c r="CK202" s="14"/>
      <c r="CL202" s="14"/>
      <c r="CM202" s="14"/>
      <c r="CN202" s="14"/>
    </row>
    <row r="203" spans="1:92" ht="16.350000000000001" customHeight="1" x14ac:dyDescent="0.2">
      <c r="A203" s="3195" t="s">
        <v>241</v>
      </c>
      <c r="B203" s="3263"/>
      <c r="C203" s="3196"/>
      <c r="D203" s="1050">
        <f>SUM(E203+F203)</f>
        <v>0</v>
      </c>
      <c r="E203" s="21">
        <f>+K203+M203+O203+Q203+S203</f>
        <v>0</v>
      </c>
      <c r="F203" s="1051">
        <f>+L203+N203+P203+R203+T203</f>
        <v>0</v>
      </c>
      <c r="G203" s="1036"/>
      <c r="H203" s="1044"/>
      <c r="I203" s="1036"/>
      <c r="J203" s="1044"/>
      <c r="K203" s="1014"/>
      <c r="L203" s="1016"/>
      <c r="M203" s="1014"/>
      <c r="N203" s="1016"/>
      <c r="O203" s="1014"/>
      <c r="P203" s="1016"/>
      <c r="Q203" s="1014"/>
      <c r="R203" s="1016"/>
      <c r="S203" s="1014"/>
      <c r="T203" s="1016"/>
      <c r="U203" s="1052"/>
      <c r="V203" s="1053"/>
      <c r="W203" s="1052"/>
      <c r="X203" s="1053"/>
      <c r="Y203" s="1052"/>
      <c r="Z203" s="1053"/>
      <c r="AA203" s="1052"/>
      <c r="AB203" s="1153"/>
      <c r="AC203" s="1052"/>
      <c r="AD203" s="1153"/>
      <c r="AE203" s="1052"/>
      <c r="AF203" s="1153"/>
      <c r="AG203" s="1052"/>
      <c r="AH203" s="1153"/>
      <c r="AI203" s="1052"/>
      <c r="AJ203" s="1153"/>
      <c r="AK203" s="1052"/>
      <c r="AL203" s="1153"/>
      <c r="AM203" s="1052"/>
      <c r="AN203" s="1153"/>
      <c r="AO203" s="1052"/>
      <c r="AP203" s="1153"/>
      <c r="AQ203" s="1038"/>
      <c r="AR203" s="1054">
        <f>SUM(AS203:AU203)</f>
        <v>0</v>
      </c>
      <c r="AS203" s="1016"/>
      <c r="AT203" s="1016"/>
      <c r="AU203" s="1016"/>
      <c r="AV203" s="671" t="str">
        <f t="shared" ref="AV203:AV206" si="134">$CA203&amp;$CB203&amp;$CC203&amp;$CD203&amp;$CE203&amp;$CF203&amp;$CG203</f>
        <v/>
      </c>
      <c r="BX203" s="2"/>
      <c r="BY203" s="2"/>
      <c r="CA203" s="31" t="str">
        <f t="shared" ref="CA203:CA208" si="135">IF(CH203=1,"* El número de actividades en usuarios en situacion de discapacidad NO DEBE ser mayor al total. ","")</f>
        <v/>
      </c>
      <c r="CB203" s="31" t="str">
        <f>IF(CI203=1,"* El número de actividades en usuarios JUNJI NO DEBE ser mayor al total. ","")</f>
        <v/>
      </c>
      <c r="CC203" s="31" t="str">
        <f>IF(CJ203=1,"* El número de actividades en usuarios INTEGRA NO DEBE ser mayor al total. ","")</f>
        <v/>
      </c>
      <c r="CD203" s="31" t="str">
        <f>IF(CK203=1,"* El número de actividades en usuarios MINEDUC NO DEBE ser mayor al total. ","")</f>
        <v/>
      </c>
      <c r="CE203" s="31" t="str">
        <f>IF(CL203=1,"* El total de actividades de JUNJI, Integra y MINEDUC no puede superar el Total.","")</f>
        <v/>
      </c>
      <c r="CH203" s="32">
        <f>IF(D203&lt;AQ203,1,0)</f>
        <v>0</v>
      </c>
      <c r="CI203" s="32">
        <f>IF(D203&lt;AS203,1,0)</f>
        <v>0</v>
      </c>
      <c r="CJ203" s="32">
        <f>IF(D203&lt;AT203,1,0)</f>
        <v>0</v>
      </c>
      <c r="CK203" s="32">
        <f>IF(D203&lt;AU203,1,0)</f>
        <v>0</v>
      </c>
      <c r="CL203" s="32">
        <f>IF(D203&lt;AR203,1,0)</f>
        <v>0</v>
      </c>
      <c r="CM203" s="14"/>
      <c r="CN203" s="14"/>
    </row>
    <row r="204" spans="1:92" ht="16.350000000000001" customHeight="1" x14ac:dyDescent="0.2">
      <c r="A204" s="3188" t="s">
        <v>242</v>
      </c>
      <c r="B204" s="3264"/>
      <c r="C204" s="3189"/>
      <c r="D204" s="400">
        <f>SUM(E204+F204)</f>
        <v>0</v>
      </c>
      <c r="E204" s="829">
        <f t="shared" ref="E204:F206" si="136">+K204+M204+O204+Q204+S204</f>
        <v>0</v>
      </c>
      <c r="F204" s="1011">
        <f t="shared" si="136"/>
        <v>0</v>
      </c>
      <c r="G204" s="370"/>
      <c r="H204" s="371"/>
      <c r="I204" s="370"/>
      <c r="J204" s="371"/>
      <c r="K204" s="23"/>
      <c r="L204" s="24"/>
      <c r="M204" s="23"/>
      <c r="N204" s="24"/>
      <c r="O204" s="23"/>
      <c r="P204" s="24"/>
      <c r="Q204" s="23"/>
      <c r="R204" s="24"/>
      <c r="S204" s="23"/>
      <c r="T204" s="24"/>
      <c r="U204" s="402"/>
      <c r="V204" s="403"/>
      <c r="W204" s="402"/>
      <c r="X204" s="403"/>
      <c r="Y204" s="402"/>
      <c r="Z204" s="403"/>
      <c r="AA204" s="402"/>
      <c r="AB204" s="404"/>
      <c r="AC204" s="402"/>
      <c r="AD204" s="404"/>
      <c r="AE204" s="402"/>
      <c r="AF204" s="404"/>
      <c r="AG204" s="402"/>
      <c r="AH204" s="404"/>
      <c r="AI204" s="402"/>
      <c r="AJ204" s="404"/>
      <c r="AK204" s="402"/>
      <c r="AL204" s="404"/>
      <c r="AM204" s="402"/>
      <c r="AN204" s="404"/>
      <c r="AO204" s="402"/>
      <c r="AP204" s="404"/>
      <c r="AQ204" s="292"/>
      <c r="AR204" s="806">
        <f t="shared" ref="AR204:AR207" si="137">SUM(AS204:AU204)</f>
        <v>0</v>
      </c>
      <c r="AS204" s="24"/>
      <c r="AT204" s="24"/>
      <c r="AU204" s="24"/>
      <c r="AV204" s="671" t="str">
        <f t="shared" si="134"/>
        <v/>
      </c>
      <c r="BX204" s="2"/>
      <c r="BY204" s="2"/>
      <c r="CA204" s="31" t="str">
        <f t="shared" si="135"/>
        <v/>
      </c>
      <c r="CB204" s="31" t="str">
        <f t="shared" ref="CB204:CB208" si="138">IF(CI204=1,"* El número de actividades en usuarios JUNJI NO DEBE ser mayor al total. ","")</f>
        <v/>
      </c>
      <c r="CC204" s="31" t="str">
        <f t="shared" ref="CC204:CC208" si="139">IF(CJ204=1,"* El número de actividades en usuarios INTEGRA NO DEBE ser mayor al total. ","")</f>
        <v/>
      </c>
      <c r="CD204" s="31" t="str">
        <f t="shared" ref="CD204:CD208" si="140">IF(CK204=1,"* El número de actividades en usuarios MINEDUC NO DEBE ser mayor al total. ","")</f>
        <v/>
      </c>
      <c r="CE204" s="31" t="str">
        <f t="shared" ref="CE204:CE208" si="141">IF(CL204=1,"* El total de actividades de JUNJI, Integra y MINEDUC no puede superar el Total.","")</f>
        <v/>
      </c>
      <c r="CH204" s="32">
        <f t="shared" ref="CH204:CH206" si="142">IF(D204&lt;AQ204,1,0)</f>
        <v>0</v>
      </c>
      <c r="CI204" s="32">
        <f t="shared" ref="CI204:CI206" si="143">IF(D204&lt;AS204,1,0)</f>
        <v>0</v>
      </c>
      <c r="CJ204" s="32">
        <f t="shared" ref="CJ204:CJ206" si="144">IF(D204&lt;AT204,1,0)</f>
        <v>0</v>
      </c>
      <c r="CK204" s="32">
        <f t="shared" ref="CK204:CK206" si="145">IF(D204&lt;AU204,1,0)</f>
        <v>0</v>
      </c>
      <c r="CL204" s="32">
        <f t="shared" ref="CL204:CL206" si="146">IF(D204&lt;AR204,1,0)</f>
        <v>0</v>
      </c>
      <c r="CM204" s="14"/>
      <c r="CN204" s="14"/>
    </row>
    <row r="205" spans="1:92" ht="16.350000000000001" customHeight="1" x14ac:dyDescent="0.2">
      <c r="A205" s="3046" t="s">
        <v>243</v>
      </c>
      <c r="B205" s="3047"/>
      <c r="C205" s="3048"/>
      <c r="D205" s="732">
        <f>SUM(E205+F205)</f>
        <v>0</v>
      </c>
      <c r="E205" s="967">
        <f t="shared" si="136"/>
        <v>0</v>
      </c>
      <c r="F205" s="408">
        <f t="shared" si="136"/>
        <v>0</v>
      </c>
      <c r="G205" s="370"/>
      <c r="H205" s="371"/>
      <c r="I205" s="370"/>
      <c r="J205" s="371"/>
      <c r="K205" s="23"/>
      <c r="L205" s="24"/>
      <c r="M205" s="23"/>
      <c r="N205" s="24"/>
      <c r="O205" s="23"/>
      <c r="P205" s="24"/>
      <c r="Q205" s="23"/>
      <c r="R205" s="24"/>
      <c r="S205" s="23"/>
      <c r="T205" s="24"/>
      <c r="U205" s="402"/>
      <c r="V205" s="403"/>
      <c r="W205" s="402"/>
      <c r="X205" s="403"/>
      <c r="Y205" s="402"/>
      <c r="Z205" s="403"/>
      <c r="AA205" s="402"/>
      <c r="AB205" s="404"/>
      <c r="AC205" s="402"/>
      <c r="AD205" s="404"/>
      <c r="AE205" s="402"/>
      <c r="AF205" s="404"/>
      <c r="AG205" s="402"/>
      <c r="AH205" s="404"/>
      <c r="AI205" s="402"/>
      <c r="AJ205" s="404"/>
      <c r="AK205" s="402"/>
      <c r="AL205" s="404"/>
      <c r="AM205" s="402"/>
      <c r="AN205" s="404"/>
      <c r="AO205" s="402"/>
      <c r="AP205" s="404"/>
      <c r="AQ205" s="292"/>
      <c r="AR205" s="806">
        <f t="shared" si="137"/>
        <v>0</v>
      </c>
      <c r="AS205" s="24"/>
      <c r="AT205" s="24"/>
      <c r="AU205" s="24"/>
      <c r="AV205" s="671" t="str">
        <f t="shared" si="134"/>
        <v/>
      </c>
      <c r="BX205" s="2"/>
      <c r="BY205" s="2"/>
      <c r="CA205" s="31" t="str">
        <f t="shared" si="135"/>
        <v/>
      </c>
      <c r="CB205" s="31" t="str">
        <f t="shared" si="138"/>
        <v/>
      </c>
      <c r="CC205" s="31" t="str">
        <f t="shared" si="139"/>
        <v/>
      </c>
      <c r="CD205" s="31" t="str">
        <f t="shared" si="140"/>
        <v/>
      </c>
      <c r="CE205" s="31" t="str">
        <f t="shared" si="141"/>
        <v/>
      </c>
      <c r="CH205" s="32">
        <f t="shared" si="142"/>
        <v>0</v>
      </c>
      <c r="CI205" s="32">
        <f t="shared" si="143"/>
        <v>0</v>
      </c>
      <c r="CJ205" s="32">
        <f t="shared" si="144"/>
        <v>0</v>
      </c>
      <c r="CK205" s="32">
        <f t="shared" si="145"/>
        <v>0</v>
      </c>
      <c r="CL205" s="32">
        <f t="shared" si="146"/>
        <v>0</v>
      </c>
      <c r="CM205" s="14"/>
      <c r="CN205" s="14"/>
    </row>
    <row r="206" spans="1:92" ht="16.350000000000001" customHeight="1" x14ac:dyDescent="0.2">
      <c r="A206" s="3188" t="s">
        <v>244</v>
      </c>
      <c r="B206" s="3264"/>
      <c r="C206" s="3189"/>
      <c r="D206" s="732">
        <f>SUM(E206+F206)</f>
        <v>0</v>
      </c>
      <c r="E206" s="967">
        <f t="shared" si="136"/>
        <v>0</v>
      </c>
      <c r="F206" s="968">
        <f t="shared" si="136"/>
        <v>0</v>
      </c>
      <c r="G206" s="839"/>
      <c r="H206" s="841"/>
      <c r="I206" s="839"/>
      <c r="J206" s="841"/>
      <c r="K206" s="831"/>
      <c r="L206" s="832"/>
      <c r="M206" s="831"/>
      <c r="N206" s="832"/>
      <c r="O206" s="831"/>
      <c r="P206" s="832"/>
      <c r="Q206" s="831"/>
      <c r="R206" s="832"/>
      <c r="S206" s="831"/>
      <c r="T206" s="832"/>
      <c r="U206" s="969"/>
      <c r="V206" s="970"/>
      <c r="W206" s="969"/>
      <c r="X206" s="970"/>
      <c r="Y206" s="969"/>
      <c r="Z206" s="970"/>
      <c r="AA206" s="969"/>
      <c r="AB206" s="971"/>
      <c r="AC206" s="969"/>
      <c r="AD206" s="971"/>
      <c r="AE206" s="969"/>
      <c r="AF206" s="971"/>
      <c r="AG206" s="969"/>
      <c r="AH206" s="971"/>
      <c r="AI206" s="969"/>
      <c r="AJ206" s="971"/>
      <c r="AK206" s="969"/>
      <c r="AL206" s="971"/>
      <c r="AM206" s="969"/>
      <c r="AN206" s="971"/>
      <c r="AO206" s="969"/>
      <c r="AP206" s="971"/>
      <c r="AQ206" s="810"/>
      <c r="AR206" s="806">
        <f t="shared" si="137"/>
        <v>0</v>
      </c>
      <c r="AS206" s="832"/>
      <c r="AT206" s="832"/>
      <c r="AU206" s="832"/>
      <c r="AV206" s="671" t="str">
        <f t="shared" si="134"/>
        <v/>
      </c>
      <c r="BX206" s="2"/>
      <c r="BY206" s="2"/>
      <c r="CA206" s="31" t="str">
        <f t="shared" si="135"/>
        <v/>
      </c>
      <c r="CB206" s="31" t="str">
        <f t="shared" si="138"/>
        <v/>
      </c>
      <c r="CC206" s="31" t="str">
        <f t="shared" si="139"/>
        <v/>
      </c>
      <c r="CD206" s="31" t="str">
        <f t="shared" si="140"/>
        <v/>
      </c>
      <c r="CE206" s="31" t="str">
        <f t="shared" si="141"/>
        <v/>
      </c>
      <c r="CH206" s="32">
        <f t="shared" si="142"/>
        <v>0</v>
      </c>
      <c r="CI206" s="32">
        <f t="shared" si="143"/>
        <v>0</v>
      </c>
      <c r="CJ206" s="32">
        <f t="shared" si="144"/>
        <v>0</v>
      </c>
      <c r="CK206" s="32">
        <f t="shared" si="145"/>
        <v>0</v>
      </c>
      <c r="CL206" s="32">
        <f t="shared" si="146"/>
        <v>0</v>
      </c>
      <c r="CM206" s="14"/>
      <c r="CN206" s="14"/>
    </row>
    <row r="207" spans="1:92" ht="16.350000000000001" customHeight="1" x14ac:dyDescent="0.2">
      <c r="A207" s="3255" t="s">
        <v>245</v>
      </c>
      <c r="B207" s="3031"/>
      <c r="C207" s="3031"/>
      <c r="D207" s="972"/>
      <c r="E207" s="973"/>
      <c r="F207" s="974"/>
      <c r="G207" s="975"/>
      <c r="H207" s="866"/>
      <c r="I207" s="865"/>
      <c r="J207" s="866"/>
      <c r="K207" s="865"/>
      <c r="L207" s="866"/>
      <c r="M207" s="865"/>
      <c r="N207" s="866"/>
      <c r="O207" s="865"/>
      <c r="P207" s="866"/>
      <c r="Q207" s="865"/>
      <c r="R207" s="866"/>
      <c r="S207" s="865"/>
      <c r="T207" s="866"/>
      <c r="U207" s="865"/>
      <c r="V207" s="866"/>
      <c r="W207" s="865"/>
      <c r="X207" s="866"/>
      <c r="Y207" s="865"/>
      <c r="Z207" s="866"/>
      <c r="AA207" s="865"/>
      <c r="AB207" s="976"/>
      <c r="AC207" s="865"/>
      <c r="AD207" s="976"/>
      <c r="AE207" s="865"/>
      <c r="AF207" s="976"/>
      <c r="AG207" s="865"/>
      <c r="AH207" s="976"/>
      <c r="AI207" s="865"/>
      <c r="AJ207" s="976"/>
      <c r="AK207" s="865"/>
      <c r="AL207" s="976"/>
      <c r="AM207" s="865"/>
      <c r="AN207" s="976"/>
      <c r="AO207" s="865"/>
      <c r="AP207" s="976"/>
      <c r="AQ207" s="1277"/>
      <c r="AR207" s="978">
        <f t="shared" si="137"/>
        <v>0</v>
      </c>
      <c r="AS207" s="928"/>
      <c r="AT207" s="928"/>
      <c r="AU207" s="928"/>
      <c r="AV207" s="671"/>
      <c r="BX207" s="2"/>
      <c r="BY207" s="2"/>
      <c r="CA207" s="31" t="str">
        <f t="shared" si="135"/>
        <v/>
      </c>
      <c r="CB207" s="31" t="str">
        <f t="shared" si="138"/>
        <v/>
      </c>
      <c r="CC207" s="31" t="str">
        <f t="shared" si="139"/>
        <v/>
      </c>
      <c r="CD207" s="31" t="str">
        <f t="shared" si="140"/>
        <v/>
      </c>
      <c r="CE207" s="31" t="str">
        <f t="shared" si="141"/>
        <v/>
      </c>
      <c r="CH207" s="32"/>
      <c r="CI207" s="32"/>
      <c r="CJ207" s="32"/>
      <c r="CK207" s="32"/>
      <c r="CL207" s="32"/>
      <c r="CM207" s="14"/>
      <c r="CN207" s="14"/>
    </row>
    <row r="208" spans="1:92" ht="16.350000000000001" customHeight="1" x14ac:dyDescent="0.2">
      <c r="A208" s="3256" t="s">
        <v>246</v>
      </c>
      <c r="B208" s="3256"/>
      <c r="C208" s="3256"/>
      <c r="D208" s="801"/>
      <c r="E208" s="979"/>
      <c r="F208" s="980"/>
      <c r="G208" s="940"/>
      <c r="H208" s="875"/>
      <c r="I208" s="940"/>
      <c r="J208" s="875"/>
      <c r="K208" s="940"/>
      <c r="L208" s="875"/>
      <c r="M208" s="940"/>
      <c r="N208" s="875"/>
      <c r="O208" s="940"/>
      <c r="P208" s="875"/>
      <c r="Q208" s="940"/>
      <c r="R208" s="875"/>
      <c r="S208" s="940"/>
      <c r="T208" s="875"/>
      <c r="U208" s="940"/>
      <c r="V208" s="875"/>
      <c r="W208" s="940"/>
      <c r="X208" s="875"/>
      <c r="Y208" s="940"/>
      <c r="Z208" s="875"/>
      <c r="AA208" s="940"/>
      <c r="AB208" s="981"/>
      <c r="AC208" s="940"/>
      <c r="AD208" s="981"/>
      <c r="AE208" s="940"/>
      <c r="AF208" s="981"/>
      <c r="AG208" s="940"/>
      <c r="AH208" s="981"/>
      <c r="AI208" s="940"/>
      <c r="AJ208" s="981"/>
      <c r="AK208" s="940"/>
      <c r="AL208" s="981"/>
      <c r="AM208" s="940"/>
      <c r="AN208" s="981"/>
      <c r="AO208" s="940"/>
      <c r="AP208" s="981"/>
      <c r="AQ208" s="1278"/>
      <c r="AR208" s="815">
        <f>SUM(AS208:AU208)</f>
        <v>0</v>
      </c>
      <c r="AS208" s="837"/>
      <c r="AT208" s="837"/>
      <c r="AU208" s="837"/>
      <c r="AV208" s="671"/>
      <c r="BX208" s="2"/>
      <c r="BY208" s="2"/>
      <c r="CA208" s="31" t="str">
        <f t="shared" si="135"/>
        <v/>
      </c>
      <c r="CB208" s="31" t="str">
        <f t="shared" si="138"/>
        <v/>
      </c>
      <c r="CC208" s="31" t="str">
        <f t="shared" si="139"/>
        <v/>
      </c>
      <c r="CD208" s="31" t="str">
        <f t="shared" si="140"/>
        <v/>
      </c>
      <c r="CE208" s="31" t="str">
        <f t="shared" si="141"/>
        <v/>
      </c>
      <c r="CH208" s="32"/>
      <c r="CI208" s="32"/>
      <c r="CJ208" s="32"/>
      <c r="CK208" s="32"/>
      <c r="CL208" s="32"/>
      <c r="CM208" s="14"/>
      <c r="CN208" s="14"/>
    </row>
    <row r="209" spans="1:98" ht="28.5" customHeight="1" x14ac:dyDescent="0.2">
      <c r="A209" s="49" t="s">
        <v>247</v>
      </c>
      <c r="B209" s="665"/>
      <c r="C209" s="86"/>
      <c r="D209" s="87"/>
      <c r="E209" s="87"/>
      <c r="F209" s="426"/>
      <c r="G209" s="426"/>
      <c r="H209" s="426"/>
      <c r="I209" s="52"/>
      <c r="J209" s="692"/>
      <c r="K209" s="428"/>
      <c r="L209" s="52"/>
      <c r="M209" s="652"/>
      <c r="N209" s="652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30"/>
      <c r="AM209" s="30"/>
      <c r="AN209" s="30"/>
      <c r="AO209" s="30"/>
      <c r="AP209" s="30"/>
      <c r="AQ209" s="30"/>
      <c r="AR209" s="30"/>
      <c r="AS209" s="9"/>
      <c r="AT209" s="9"/>
      <c r="BX209" s="2"/>
      <c r="BY209" s="2"/>
      <c r="CA209" s="31"/>
      <c r="CB209" s="31"/>
      <c r="CC209" s="31"/>
      <c r="CD209" s="31"/>
      <c r="CE209" s="31"/>
      <c r="CF209" s="31"/>
      <c r="CG209" s="31"/>
      <c r="CH209" s="32"/>
      <c r="CI209" s="32"/>
      <c r="CJ209" s="32"/>
      <c r="CK209" s="32"/>
      <c r="CL209" s="32"/>
      <c r="CM209" s="32"/>
      <c r="CN209" s="32"/>
    </row>
    <row r="210" spans="1:98" ht="16.350000000000001" customHeight="1" x14ac:dyDescent="0.2">
      <c r="A210" s="3257" t="s">
        <v>236</v>
      </c>
      <c r="B210" s="3258"/>
      <c r="C210" s="3259"/>
      <c r="D210" s="3244" t="s">
        <v>4</v>
      </c>
      <c r="E210" s="3245"/>
      <c r="F210" s="3261"/>
      <c r="G210" s="3216" t="s">
        <v>5</v>
      </c>
      <c r="H210" s="3214"/>
      <c r="I210" s="3214"/>
      <c r="J210" s="3214"/>
      <c r="K210" s="3214"/>
      <c r="L210" s="3214"/>
      <c r="M210" s="3214"/>
      <c r="N210" s="3214"/>
      <c r="O210" s="3214"/>
      <c r="P210" s="3214"/>
      <c r="Q210" s="3214"/>
      <c r="R210" s="3214"/>
      <c r="S210" s="3214"/>
      <c r="T210" s="3214"/>
      <c r="U210" s="3214"/>
      <c r="V210" s="3214"/>
      <c r="W210" s="3214"/>
      <c r="X210" s="3214"/>
      <c r="Y210" s="3214"/>
      <c r="Z210" s="3214"/>
      <c r="AA210" s="3214"/>
      <c r="AB210" s="3214"/>
      <c r="AC210" s="3214"/>
      <c r="AD210" s="3214"/>
      <c r="AE210" s="3214"/>
      <c r="AF210" s="3214"/>
      <c r="AG210" s="3214"/>
      <c r="AH210" s="3214"/>
      <c r="AI210" s="3214"/>
      <c r="AJ210" s="3214"/>
      <c r="AK210" s="3214"/>
      <c r="AL210" s="3214"/>
      <c r="AM210" s="3214"/>
      <c r="AN210" s="3214"/>
      <c r="AO210" s="3214"/>
      <c r="AP210" s="3215"/>
      <c r="AQ210" s="30"/>
      <c r="AR210" s="30"/>
      <c r="AS210" s="9"/>
      <c r="AT210" s="9"/>
      <c r="BX210" s="2"/>
      <c r="BY210" s="2"/>
      <c r="CA210" s="31"/>
      <c r="CB210" s="31"/>
      <c r="CC210" s="31"/>
      <c r="CD210" s="31"/>
      <c r="CE210" s="31"/>
      <c r="CF210" s="31"/>
      <c r="CG210" s="31"/>
      <c r="CH210" s="32"/>
      <c r="CI210" s="32"/>
      <c r="CJ210" s="32"/>
      <c r="CK210" s="32"/>
      <c r="CL210" s="32"/>
      <c r="CM210" s="32"/>
      <c r="CN210" s="32"/>
    </row>
    <row r="211" spans="1:98" ht="32.1" customHeight="1" x14ac:dyDescent="0.2">
      <c r="A211" s="2933"/>
      <c r="B211" s="2934"/>
      <c r="C211" s="2935"/>
      <c r="D211" s="3246"/>
      <c r="E211" s="3247"/>
      <c r="F211" s="3262"/>
      <c r="G211" s="3212" t="s">
        <v>13</v>
      </c>
      <c r="H211" s="3213"/>
      <c r="I211" s="3216" t="s">
        <v>14</v>
      </c>
      <c r="J211" s="3215"/>
      <c r="K211" s="3214" t="s">
        <v>15</v>
      </c>
      <c r="L211" s="3215"/>
      <c r="M211" s="3216" t="s">
        <v>16</v>
      </c>
      <c r="N211" s="3215"/>
      <c r="O211" s="3216" t="s">
        <v>17</v>
      </c>
      <c r="P211" s="3215"/>
      <c r="Q211" s="3216" t="s">
        <v>18</v>
      </c>
      <c r="R211" s="3215"/>
      <c r="S211" s="3216" t="s">
        <v>19</v>
      </c>
      <c r="T211" s="3215"/>
      <c r="U211" s="3216" t="s">
        <v>20</v>
      </c>
      <c r="V211" s="3215"/>
      <c r="W211" s="3216" t="s">
        <v>21</v>
      </c>
      <c r="X211" s="3215"/>
      <c r="Y211" s="3216" t="s">
        <v>22</v>
      </c>
      <c r="Z211" s="3224"/>
      <c r="AA211" s="3216" t="s">
        <v>23</v>
      </c>
      <c r="AB211" s="3224"/>
      <c r="AC211" s="3216" t="s">
        <v>24</v>
      </c>
      <c r="AD211" s="3224"/>
      <c r="AE211" s="3216" t="s">
        <v>25</v>
      </c>
      <c r="AF211" s="3224"/>
      <c r="AG211" s="3216" t="s">
        <v>26</v>
      </c>
      <c r="AH211" s="3224"/>
      <c r="AI211" s="3216" t="s">
        <v>27</v>
      </c>
      <c r="AJ211" s="3224"/>
      <c r="AK211" s="3216" t="s">
        <v>28</v>
      </c>
      <c r="AL211" s="3224"/>
      <c r="AM211" s="3216" t="s">
        <v>29</v>
      </c>
      <c r="AN211" s="3224"/>
      <c r="AO211" s="3216" t="s">
        <v>30</v>
      </c>
      <c r="AP211" s="3224"/>
      <c r="AQ211" s="30"/>
      <c r="AR211" s="30"/>
      <c r="AS211" s="9"/>
      <c r="AT211" s="9"/>
      <c r="BV211" s="3"/>
      <c r="BW211" s="3"/>
      <c r="CA211" s="31"/>
      <c r="CB211" s="31"/>
      <c r="CC211" s="31"/>
      <c r="CD211" s="31"/>
      <c r="CE211" s="31"/>
      <c r="CF211" s="31"/>
      <c r="CG211" s="31"/>
      <c r="CH211" s="32"/>
      <c r="CI211" s="32"/>
      <c r="CJ211" s="32"/>
      <c r="CK211" s="32"/>
      <c r="CL211" s="32"/>
      <c r="CM211" s="32"/>
      <c r="CN211" s="32"/>
    </row>
    <row r="212" spans="1:98" ht="16.350000000000001" customHeight="1" x14ac:dyDescent="0.2">
      <c r="A212" s="3260"/>
      <c r="B212" s="3170"/>
      <c r="C212" s="3171"/>
      <c r="D212" s="1279" t="s">
        <v>31</v>
      </c>
      <c r="E212" s="1250" t="s">
        <v>32</v>
      </c>
      <c r="F212" s="431" t="s">
        <v>33</v>
      </c>
      <c r="G212" s="1204" t="s">
        <v>32</v>
      </c>
      <c r="H212" s="1203" t="s">
        <v>33</v>
      </c>
      <c r="I212" s="1204" t="s">
        <v>32</v>
      </c>
      <c r="J212" s="1203" t="s">
        <v>33</v>
      </c>
      <c r="K212" s="1204" t="s">
        <v>32</v>
      </c>
      <c r="L212" s="1203" t="s">
        <v>33</v>
      </c>
      <c r="M212" s="1204" t="s">
        <v>32</v>
      </c>
      <c r="N212" s="1203" t="s">
        <v>33</v>
      </c>
      <c r="O212" s="1204" t="s">
        <v>32</v>
      </c>
      <c r="P212" s="1203" t="s">
        <v>33</v>
      </c>
      <c r="Q212" s="1204" t="s">
        <v>32</v>
      </c>
      <c r="R212" s="1203" t="s">
        <v>33</v>
      </c>
      <c r="S212" s="1204" t="s">
        <v>32</v>
      </c>
      <c r="T212" s="1203" t="s">
        <v>33</v>
      </c>
      <c r="U212" s="1204" t="s">
        <v>32</v>
      </c>
      <c r="V212" s="1203" t="s">
        <v>33</v>
      </c>
      <c r="W212" s="1204" t="s">
        <v>32</v>
      </c>
      <c r="X212" s="1203" t="s">
        <v>33</v>
      </c>
      <c r="Y212" s="1204" t="s">
        <v>32</v>
      </c>
      <c r="Z212" s="1203" t="s">
        <v>33</v>
      </c>
      <c r="AA212" s="1204" t="s">
        <v>32</v>
      </c>
      <c r="AB212" s="1203" t="s">
        <v>33</v>
      </c>
      <c r="AC212" s="1204" t="s">
        <v>32</v>
      </c>
      <c r="AD212" s="1203" t="s">
        <v>33</v>
      </c>
      <c r="AE212" s="1204" t="s">
        <v>32</v>
      </c>
      <c r="AF212" s="1203" t="s">
        <v>33</v>
      </c>
      <c r="AG212" s="1204" t="s">
        <v>32</v>
      </c>
      <c r="AH212" s="1203" t="s">
        <v>33</v>
      </c>
      <c r="AI212" s="1204" t="s">
        <v>32</v>
      </c>
      <c r="AJ212" s="1203" t="s">
        <v>33</v>
      </c>
      <c r="AK212" s="1204" t="s">
        <v>32</v>
      </c>
      <c r="AL212" s="1203" t="s">
        <v>33</v>
      </c>
      <c r="AM212" s="1204" t="s">
        <v>32</v>
      </c>
      <c r="AN212" s="1203" t="s">
        <v>33</v>
      </c>
      <c r="AO212" s="1204" t="s">
        <v>32</v>
      </c>
      <c r="AP212" s="1203" t="s">
        <v>33</v>
      </c>
      <c r="BV212" s="3"/>
      <c r="BW212" s="3"/>
      <c r="CA212" s="31"/>
      <c r="CB212" s="31"/>
      <c r="CC212" s="31"/>
      <c r="CD212" s="31"/>
      <c r="CE212" s="31"/>
      <c r="CF212" s="31"/>
      <c r="CG212" s="31"/>
      <c r="CH212" s="32"/>
      <c r="CI212" s="32"/>
      <c r="CJ212" s="32"/>
      <c r="CK212" s="32"/>
      <c r="CL212" s="32"/>
      <c r="CM212" s="32"/>
      <c r="CN212" s="32"/>
    </row>
    <row r="213" spans="1:98" ht="17.25" customHeight="1" x14ac:dyDescent="0.2">
      <c r="A213" s="3232" t="s">
        <v>248</v>
      </c>
      <c r="B213" s="3003"/>
      <c r="C213" s="3004"/>
      <c r="D213" s="1032">
        <f>SUM(E213:F213)</f>
        <v>0</v>
      </c>
      <c r="E213" s="1055">
        <f>SUM(G213+I213+K213+M213+O213+Q213+S213+U213+W213+Y213+AA213+AC213+AE213+AG213+AI213+AK213+AM213+AO213)</f>
        <v>0</v>
      </c>
      <c r="F213" s="1056">
        <f>SUM(H213+J213+L213+N213+P213+R213+T213+V213+X213+Z213+AB213+AD213+AF213+AH213+AJ213+AL213+AN213+AP213)</f>
        <v>0</v>
      </c>
      <c r="G213" s="1057"/>
      <c r="H213" s="60"/>
      <c r="I213" s="804"/>
      <c r="J213" s="60"/>
      <c r="K213" s="804"/>
      <c r="L213" s="60"/>
      <c r="M213" s="804"/>
      <c r="N213" s="60"/>
      <c r="O213" s="804"/>
      <c r="P213" s="60"/>
      <c r="Q213" s="804"/>
      <c r="R213" s="60"/>
      <c r="S213" s="804"/>
      <c r="T213" s="60"/>
      <c r="U213" s="804"/>
      <c r="V213" s="60"/>
      <c r="W213" s="268"/>
      <c r="X213" s="60"/>
      <c r="Y213" s="804"/>
      <c r="Z213" s="60"/>
      <c r="AA213" s="804"/>
      <c r="AB213" s="60"/>
      <c r="AC213" s="804"/>
      <c r="AD213" s="60"/>
      <c r="AE213" s="804"/>
      <c r="AF213" s="60"/>
      <c r="AG213" s="804"/>
      <c r="AH213" s="60"/>
      <c r="AI213" s="804"/>
      <c r="AJ213" s="60"/>
      <c r="AK213" s="268"/>
      <c r="AL213" s="60"/>
      <c r="AM213" s="804"/>
      <c r="AN213" s="60"/>
      <c r="AO213" s="804"/>
      <c r="AP213" s="60"/>
      <c r="BV213" s="3"/>
      <c r="BW213" s="3"/>
      <c r="CA213" s="31"/>
      <c r="CB213" s="31"/>
      <c r="CC213" s="31"/>
      <c r="CD213" s="31"/>
      <c r="CE213" s="31"/>
      <c r="CF213" s="31"/>
      <c r="CG213" s="31"/>
      <c r="CH213" s="32"/>
      <c r="CI213" s="32"/>
      <c r="CJ213" s="32"/>
      <c r="CK213" s="32"/>
      <c r="CL213" s="32"/>
      <c r="CM213" s="32"/>
      <c r="CN213" s="32"/>
    </row>
    <row r="214" spans="1:98" ht="16.350000000000001" customHeight="1" x14ac:dyDescent="0.2">
      <c r="A214" s="3156" t="s">
        <v>249</v>
      </c>
      <c r="B214" s="3157"/>
      <c r="C214" s="3158"/>
      <c r="D214" s="805">
        <f t="shared" ref="D214:D216" si="147">SUM(E214:F214)</f>
        <v>0</v>
      </c>
      <c r="E214" s="983">
        <f t="shared" ref="E214:F216" si="148">SUM(G214+I214+K214+M214+O214+Q214+S214+U214+W214+Y214+AA214+AC214+AE214+AG214+AI214+AK214+AM214+AO214)</f>
        <v>0</v>
      </c>
      <c r="F214" s="984">
        <f t="shared" si="148"/>
        <v>0</v>
      </c>
      <c r="G214" s="985"/>
      <c r="H214" s="808"/>
      <c r="I214" s="807"/>
      <c r="J214" s="808"/>
      <c r="K214" s="807"/>
      <c r="L214" s="808"/>
      <c r="M214" s="807"/>
      <c r="N214" s="808"/>
      <c r="O214" s="807"/>
      <c r="P214" s="808"/>
      <c r="Q214" s="807"/>
      <c r="R214" s="808"/>
      <c r="S214" s="807"/>
      <c r="T214" s="808"/>
      <c r="U214" s="807"/>
      <c r="V214" s="808"/>
      <c r="W214" s="930"/>
      <c r="X214" s="808"/>
      <c r="Y214" s="807"/>
      <c r="Z214" s="808"/>
      <c r="AA214" s="807"/>
      <c r="AB214" s="808"/>
      <c r="AC214" s="807"/>
      <c r="AD214" s="808"/>
      <c r="AE214" s="807"/>
      <c r="AF214" s="808"/>
      <c r="AG214" s="807"/>
      <c r="AH214" s="808"/>
      <c r="AI214" s="807"/>
      <c r="AJ214" s="808"/>
      <c r="AK214" s="930"/>
      <c r="AL214" s="808"/>
      <c r="AM214" s="807"/>
      <c r="AN214" s="808"/>
      <c r="AO214" s="807"/>
      <c r="AP214" s="808"/>
      <c r="BV214" s="3"/>
      <c r="BW214" s="3"/>
      <c r="CA214" s="31"/>
      <c r="CB214" s="31"/>
      <c r="CC214" s="31"/>
      <c r="CD214" s="31"/>
      <c r="CE214" s="31"/>
      <c r="CF214" s="31"/>
      <c r="CG214" s="31"/>
      <c r="CH214" s="32"/>
      <c r="CI214" s="32"/>
      <c r="CJ214" s="32"/>
      <c r="CK214" s="32"/>
      <c r="CL214" s="32"/>
      <c r="CM214" s="32"/>
      <c r="CN214" s="32"/>
    </row>
    <row r="215" spans="1:98" ht="16.350000000000001" customHeight="1" x14ac:dyDescent="0.2">
      <c r="A215" s="3233" t="s">
        <v>250</v>
      </c>
      <c r="B215" s="3234"/>
      <c r="C215" s="3235"/>
      <c r="D215" s="805">
        <f t="shared" si="147"/>
        <v>0</v>
      </c>
      <c r="E215" s="983">
        <f t="shared" si="148"/>
        <v>0</v>
      </c>
      <c r="F215" s="984">
        <f t="shared" si="148"/>
        <v>0</v>
      </c>
      <c r="G215" s="985"/>
      <c r="H215" s="808"/>
      <c r="I215" s="807"/>
      <c r="J215" s="808"/>
      <c r="K215" s="807"/>
      <c r="L215" s="808"/>
      <c r="M215" s="807"/>
      <c r="N215" s="808"/>
      <c r="O215" s="807"/>
      <c r="P215" s="808"/>
      <c r="Q215" s="807"/>
      <c r="R215" s="808"/>
      <c r="S215" s="807"/>
      <c r="T215" s="808"/>
      <c r="U215" s="807"/>
      <c r="V215" s="808"/>
      <c r="W215" s="930"/>
      <c r="X215" s="808"/>
      <c r="Y215" s="807"/>
      <c r="Z215" s="808"/>
      <c r="AA215" s="807"/>
      <c r="AB215" s="808"/>
      <c r="AC215" s="807"/>
      <c r="AD215" s="808"/>
      <c r="AE215" s="807"/>
      <c r="AF215" s="808"/>
      <c r="AG215" s="807"/>
      <c r="AH215" s="808"/>
      <c r="AI215" s="807"/>
      <c r="AJ215" s="808"/>
      <c r="AK215" s="930"/>
      <c r="AL215" s="808"/>
      <c r="AM215" s="807"/>
      <c r="AN215" s="808"/>
      <c r="AO215" s="807"/>
      <c r="AP215" s="808"/>
      <c r="BV215" s="3"/>
      <c r="BW215" s="3"/>
      <c r="CA215" s="31"/>
      <c r="CB215" s="31"/>
      <c r="CC215" s="31"/>
      <c r="CD215" s="31"/>
      <c r="CE215" s="31"/>
      <c r="CF215" s="31"/>
      <c r="CG215" s="31"/>
      <c r="CH215" s="32"/>
      <c r="CI215" s="32"/>
      <c r="CJ215" s="32"/>
      <c r="CK215" s="32"/>
      <c r="CL215" s="32"/>
      <c r="CM215" s="32"/>
      <c r="CN215" s="32"/>
    </row>
    <row r="216" spans="1:98" ht="16.350000000000001" customHeight="1" x14ac:dyDescent="0.2">
      <c r="A216" s="3236" t="s">
        <v>251</v>
      </c>
      <c r="B216" s="3236"/>
      <c r="C216" s="3237"/>
      <c r="D216" s="814">
        <f t="shared" si="147"/>
        <v>0</v>
      </c>
      <c r="E216" s="986">
        <f>SUM(G216+I216+K216+M216+O216+Q216+S216+U216+W216+Y216+AA216+AC216+AE216+AG216+AI216+AK216+AM216+AO216)</f>
        <v>0</v>
      </c>
      <c r="F216" s="987">
        <f t="shared" si="148"/>
        <v>0</v>
      </c>
      <c r="G216" s="988"/>
      <c r="H216" s="817"/>
      <c r="I216" s="816"/>
      <c r="J216" s="817"/>
      <c r="K216" s="816"/>
      <c r="L216" s="817"/>
      <c r="M216" s="816"/>
      <c r="N216" s="817"/>
      <c r="O216" s="816"/>
      <c r="P216" s="817"/>
      <c r="Q216" s="816"/>
      <c r="R216" s="817"/>
      <c r="S216" s="816"/>
      <c r="T216" s="817"/>
      <c r="U216" s="816"/>
      <c r="V216" s="817"/>
      <c r="W216" s="932"/>
      <c r="X216" s="817"/>
      <c r="Y216" s="816"/>
      <c r="Z216" s="817"/>
      <c r="AA216" s="816"/>
      <c r="AB216" s="817"/>
      <c r="AC216" s="816"/>
      <c r="AD216" s="817"/>
      <c r="AE216" s="816"/>
      <c r="AF216" s="817"/>
      <c r="AG216" s="816"/>
      <c r="AH216" s="817"/>
      <c r="AI216" s="816"/>
      <c r="AJ216" s="817"/>
      <c r="AK216" s="932"/>
      <c r="AL216" s="817"/>
      <c r="AM216" s="816"/>
      <c r="AN216" s="817"/>
      <c r="AO216" s="816"/>
      <c r="AP216" s="817"/>
      <c r="BV216" s="3"/>
      <c r="BW216" s="3"/>
      <c r="CA216" s="31"/>
      <c r="CB216" s="31"/>
      <c r="CC216" s="31"/>
      <c r="CD216" s="31"/>
      <c r="CE216" s="31"/>
      <c r="CF216" s="31"/>
      <c r="CG216" s="31"/>
      <c r="CH216" s="32"/>
      <c r="CI216" s="32"/>
      <c r="CJ216" s="32"/>
      <c r="CK216" s="32"/>
      <c r="CL216" s="32"/>
      <c r="CM216" s="32"/>
      <c r="CN216" s="32"/>
    </row>
    <row r="217" spans="1:98" ht="27.75" customHeight="1" x14ac:dyDescent="0.2">
      <c r="A217" s="237" t="s">
        <v>252</v>
      </c>
      <c r="B217" s="443"/>
      <c r="C217" s="443"/>
      <c r="D217" s="444"/>
      <c r="E217" s="444"/>
      <c r="F217" s="444"/>
      <c r="G217" s="666"/>
      <c r="H217" s="666"/>
      <c r="I217" s="666"/>
      <c r="J217" s="667"/>
      <c r="K217" s="1280"/>
      <c r="L217" s="666"/>
      <c r="M217" s="1280"/>
      <c r="N217" s="1281"/>
      <c r="O217" s="9"/>
      <c r="P217" s="9"/>
      <c r="Q217" s="9"/>
      <c r="R217" s="9"/>
      <c r="S217" s="9"/>
      <c r="T217" s="9"/>
      <c r="U217" s="9"/>
      <c r="V217" s="9"/>
      <c r="W217" s="9"/>
      <c r="BV217" s="3"/>
      <c r="BW217" s="3"/>
      <c r="CA217" s="31"/>
      <c r="CB217" s="31"/>
      <c r="CC217" s="31"/>
      <c r="CD217" s="31"/>
      <c r="CE217" s="31"/>
      <c r="CF217" s="31"/>
      <c r="CG217" s="31"/>
      <c r="CH217" s="32"/>
      <c r="CI217" s="32"/>
      <c r="CJ217" s="32"/>
      <c r="CK217" s="32"/>
      <c r="CL217" s="32"/>
      <c r="CM217" s="32"/>
      <c r="CN217" s="32"/>
    </row>
    <row r="218" spans="1:98" s="1005" customFormat="1" ht="16.350000000000001" customHeight="1" x14ac:dyDescent="0.2">
      <c r="A218" s="3238" t="s">
        <v>253</v>
      </c>
      <c r="B218" s="3239"/>
      <c r="C218" s="3240"/>
      <c r="D218" s="3244" t="s">
        <v>254</v>
      </c>
      <c r="E218" s="3245"/>
      <c r="F218" s="3191"/>
      <c r="G218" s="3216" t="s">
        <v>5</v>
      </c>
      <c r="H218" s="3214"/>
      <c r="I218" s="3214"/>
      <c r="J218" s="3214"/>
      <c r="K218" s="3214"/>
      <c r="L218" s="3214"/>
      <c r="M218" s="3214"/>
      <c r="N218" s="3214"/>
      <c r="O218" s="3214"/>
      <c r="P218" s="3214"/>
      <c r="Q218" s="3214"/>
      <c r="R218" s="3214"/>
      <c r="S218" s="3214"/>
      <c r="T218" s="3214"/>
      <c r="U218" s="3214"/>
      <c r="V218" s="3214"/>
      <c r="W218" s="3214"/>
      <c r="X218" s="3214"/>
      <c r="Y218" s="3214"/>
      <c r="Z218" s="3214"/>
      <c r="AA218" s="3214"/>
      <c r="AB218" s="3214"/>
      <c r="AC218" s="3214"/>
      <c r="AD218" s="3214"/>
      <c r="AE218" s="3214"/>
      <c r="AF218" s="3214"/>
      <c r="AG218" s="3214"/>
      <c r="AH218" s="3214"/>
      <c r="AI218" s="3214"/>
      <c r="AJ218" s="3214"/>
      <c r="AK218" s="3214"/>
      <c r="AL218" s="3214"/>
      <c r="AM218" s="3214"/>
      <c r="AN218" s="3249"/>
      <c r="AO218" s="3250" t="s">
        <v>7</v>
      </c>
      <c r="AP218" s="3252" t="s">
        <v>255</v>
      </c>
      <c r="AQ218" s="3217" t="s">
        <v>256</v>
      </c>
      <c r="AR218" s="3218"/>
      <c r="AS218" s="3219" t="s">
        <v>257</v>
      </c>
      <c r="AT218" s="3221" t="s">
        <v>42</v>
      </c>
      <c r="AU218" s="3227" t="s">
        <v>192</v>
      </c>
      <c r="AV218" s="3229" t="s">
        <v>122</v>
      </c>
      <c r="AW218" s="3218" t="s">
        <v>11</v>
      </c>
      <c r="AY218" s="653"/>
      <c r="AZ218" s="653"/>
      <c r="BA218" s="653"/>
      <c r="BB218" s="654"/>
      <c r="BD218" s="654"/>
      <c r="BF218" s="653"/>
      <c r="BG218" s="653"/>
      <c r="BH218" s="653"/>
      <c r="BI218" s="653"/>
      <c r="BJ218" s="653"/>
      <c r="BK218" s="653"/>
      <c r="BL218" s="653"/>
      <c r="BM218" s="654"/>
      <c r="BO218" s="653"/>
      <c r="BP218" s="653"/>
      <c r="BQ218" s="653"/>
      <c r="BR218" s="653"/>
      <c r="BS218" s="654"/>
      <c r="BT218" s="451"/>
      <c r="BU218" s="655"/>
      <c r="BV218" s="4"/>
      <c r="BW218" s="656"/>
      <c r="BX218" s="4"/>
      <c r="CA218" s="31"/>
      <c r="CB218" s="31"/>
      <c r="CC218" s="31"/>
      <c r="CD218" s="31"/>
      <c r="CE218" s="31"/>
      <c r="CF218" s="31"/>
      <c r="CG218" s="31"/>
      <c r="CH218" s="32"/>
      <c r="CI218" s="32"/>
      <c r="CJ218" s="32"/>
      <c r="CK218" s="32"/>
      <c r="CL218" s="32"/>
      <c r="CM218" s="32"/>
      <c r="CN218" s="32"/>
      <c r="CO218" s="5"/>
      <c r="CP218" s="5"/>
      <c r="CQ218" s="5"/>
      <c r="CR218" s="5"/>
      <c r="CS218" s="5"/>
      <c r="CT218" s="5"/>
    </row>
    <row r="219" spans="1:98" ht="32.1" customHeight="1" x14ac:dyDescent="0.2">
      <c r="A219" s="3011"/>
      <c r="B219" s="3012"/>
      <c r="C219" s="3013"/>
      <c r="D219" s="3246"/>
      <c r="E219" s="3247"/>
      <c r="F219" s="3248"/>
      <c r="G219" s="3212" t="s">
        <v>123</v>
      </c>
      <c r="H219" s="3213"/>
      <c r="I219" s="3214" t="s">
        <v>15</v>
      </c>
      <c r="J219" s="3215"/>
      <c r="K219" s="3216" t="s">
        <v>16</v>
      </c>
      <c r="L219" s="3215"/>
      <c r="M219" s="3216" t="s">
        <v>17</v>
      </c>
      <c r="N219" s="3215"/>
      <c r="O219" s="3216" t="s">
        <v>18</v>
      </c>
      <c r="P219" s="3215"/>
      <c r="Q219" s="3216" t="s">
        <v>19</v>
      </c>
      <c r="R219" s="3215"/>
      <c r="S219" s="3216" t="s">
        <v>20</v>
      </c>
      <c r="T219" s="3215"/>
      <c r="U219" s="3216" t="s">
        <v>21</v>
      </c>
      <c r="V219" s="3215"/>
      <c r="W219" s="3216" t="s">
        <v>22</v>
      </c>
      <c r="X219" s="3224"/>
      <c r="Y219" s="3216" t="s">
        <v>23</v>
      </c>
      <c r="Z219" s="3224"/>
      <c r="AA219" s="3216" t="s">
        <v>24</v>
      </c>
      <c r="AB219" s="3224"/>
      <c r="AC219" s="3216" t="s">
        <v>25</v>
      </c>
      <c r="AD219" s="3224"/>
      <c r="AE219" s="3216" t="s">
        <v>26</v>
      </c>
      <c r="AF219" s="3224"/>
      <c r="AG219" s="3216" t="s">
        <v>27</v>
      </c>
      <c r="AH219" s="3224"/>
      <c r="AI219" s="3216" t="s">
        <v>28</v>
      </c>
      <c r="AJ219" s="3224"/>
      <c r="AK219" s="3216" t="s">
        <v>29</v>
      </c>
      <c r="AL219" s="3224"/>
      <c r="AM219" s="3216" t="s">
        <v>30</v>
      </c>
      <c r="AN219" s="3224"/>
      <c r="AO219" s="3025"/>
      <c r="AP219" s="3253"/>
      <c r="AQ219" s="3225" t="s">
        <v>258</v>
      </c>
      <c r="AR219" s="3230" t="s">
        <v>259</v>
      </c>
      <c r="AS219" s="2988"/>
      <c r="AT219" s="3222"/>
      <c r="AU219" s="2997"/>
      <c r="AV219" s="3229"/>
      <c r="AW219" s="3218"/>
      <c r="BT219" s="3"/>
      <c r="BU219" s="3"/>
      <c r="BV219" s="4"/>
      <c r="BW219" s="4"/>
      <c r="CA219" s="31"/>
      <c r="CB219" s="31"/>
      <c r="CC219" s="31"/>
      <c r="CD219" s="31"/>
      <c r="CE219" s="31"/>
      <c r="CF219" s="31"/>
      <c r="CG219" s="31"/>
      <c r="CH219" s="32"/>
      <c r="CI219" s="32"/>
      <c r="CJ219" s="32"/>
      <c r="CK219" s="32"/>
      <c r="CL219" s="32"/>
      <c r="CM219" s="32"/>
      <c r="CN219" s="32"/>
    </row>
    <row r="220" spans="1:98" ht="25.35" customHeight="1" x14ac:dyDescent="0.2">
      <c r="A220" s="3241"/>
      <c r="B220" s="3242"/>
      <c r="C220" s="3243"/>
      <c r="D220" s="1282" t="s">
        <v>31</v>
      </c>
      <c r="E220" s="1283" t="s">
        <v>32</v>
      </c>
      <c r="F220" s="1003" t="s">
        <v>33</v>
      </c>
      <c r="G220" s="1204" t="s">
        <v>32</v>
      </c>
      <c r="H220" s="1203" t="s">
        <v>33</v>
      </c>
      <c r="I220" s="1204" t="s">
        <v>32</v>
      </c>
      <c r="J220" s="1203" t="s">
        <v>33</v>
      </c>
      <c r="K220" s="1204" t="s">
        <v>32</v>
      </c>
      <c r="L220" s="1203" t="s">
        <v>33</v>
      </c>
      <c r="M220" s="1204" t="s">
        <v>32</v>
      </c>
      <c r="N220" s="1203" t="s">
        <v>33</v>
      </c>
      <c r="O220" s="1204" t="s">
        <v>32</v>
      </c>
      <c r="P220" s="1203" t="s">
        <v>33</v>
      </c>
      <c r="Q220" s="1204" t="s">
        <v>32</v>
      </c>
      <c r="R220" s="1203" t="s">
        <v>33</v>
      </c>
      <c r="S220" s="1204" t="s">
        <v>32</v>
      </c>
      <c r="T220" s="1203" t="s">
        <v>33</v>
      </c>
      <c r="U220" s="1204" t="s">
        <v>32</v>
      </c>
      <c r="V220" s="1203" t="s">
        <v>33</v>
      </c>
      <c r="W220" s="1204" t="s">
        <v>32</v>
      </c>
      <c r="X220" s="1203" t="s">
        <v>33</v>
      </c>
      <c r="Y220" s="1204" t="s">
        <v>32</v>
      </c>
      <c r="Z220" s="1203" t="s">
        <v>33</v>
      </c>
      <c r="AA220" s="1204" t="s">
        <v>32</v>
      </c>
      <c r="AB220" s="1203" t="s">
        <v>33</v>
      </c>
      <c r="AC220" s="1204" t="s">
        <v>32</v>
      </c>
      <c r="AD220" s="1203" t="s">
        <v>33</v>
      </c>
      <c r="AE220" s="1204" t="s">
        <v>32</v>
      </c>
      <c r="AF220" s="1203" t="s">
        <v>33</v>
      </c>
      <c r="AG220" s="1204" t="s">
        <v>32</v>
      </c>
      <c r="AH220" s="1203" t="s">
        <v>33</v>
      </c>
      <c r="AI220" s="1204" t="s">
        <v>32</v>
      </c>
      <c r="AJ220" s="1203" t="s">
        <v>33</v>
      </c>
      <c r="AK220" s="1204" t="s">
        <v>32</v>
      </c>
      <c r="AL220" s="1203" t="s">
        <v>33</v>
      </c>
      <c r="AM220" s="1204" t="s">
        <v>32</v>
      </c>
      <c r="AN220" s="1203" t="s">
        <v>33</v>
      </c>
      <c r="AO220" s="3251"/>
      <c r="AP220" s="3254"/>
      <c r="AQ220" s="3226"/>
      <c r="AR220" s="3231"/>
      <c r="AS220" s="3220"/>
      <c r="AT220" s="3223"/>
      <c r="AU220" s="3228"/>
      <c r="AV220" s="3229"/>
      <c r="AW220" s="3218"/>
      <c r="BT220" s="3"/>
      <c r="BU220" s="3"/>
      <c r="BV220" s="4"/>
      <c r="BW220" s="4"/>
      <c r="CA220" s="31"/>
      <c r="CB220" s="31"/>
      <c r="CC220" s="31"/>
      <c r="CD220" s="31"/>
      <c r="CE220" s="31"/>
      <c r="CF220" s="31"/>
      <c r="CG220" s="31"/>
      <c r="CH220" s="32"/>
      <c r="CI220" s="32"/>
      <c r="CJ220" s="32"/>
      <c r="CK220" s="32"/>
      <c r="CL220" s="32"/>
      <c r="CM220" s="32"/>
      <c r="CN220" s="32"/>
    </row>
    <row r="221" spans="1:98" ht="16.350000000000001" customHeight="1" x14ac:dyDescent="0.2">
      <c r="A221" s="3206" t="s">
        <v>260</v>
      </c>
      <c r="B221" s="3208" t="s">
        <v>261</v>
      </c>
      <c r="C221" s="3209"/>
      <c r="D221" s="1058">
        <f t="shared" ref="D221:D271" si="149">SUM(E221+F221)</f>
        <v>2</v>
      </c>
      <c r="E221" s="457">
        <f>SUM(G221+I221+K221+M221+O221+Q221+S221+U221+W221+Y221+AA221+AC221+AE221+AG221+AI221+AK221+AM221)</f>
        <v>1</v>
      </c>
      <c r="F221" s="1059">
        <f>SUM(H221+J221+L221+N221+P221+R221+T221+V221+X221+Z221+AB221+AD221+AF221+AH221+AJ221+AL221+AN221)</f>
        <v>1</v>
      </c>
      <c r="G221" s="1060">
        <v>0</v>
      </c>
      <c r="H221" s="459">
        <v>0</v>
      </c>
      <c r="I221" s="989">
        <v>0</v>
      </c>
      <c r="J221" s="459">
        <v>0</v>
      </c>
      <c r="K221" s="989">
        <v>0</v>
      </c>
      <c r="L221" s="459">
        <v>0</v>
      </c>
      <c r="M221" s="989">
        <v>0</v>
      </c>
      <c r="N221" s="459">
        <v>0</v>
      </c>
      <c r="O221" s="989">
        <v>0</v>
      </c>
      <c r="P221" s="459">
        <v>0</v>
      </c>
      <c r="Q221" s="989">
        <v>0</v>
      </c>
      <c r="R221" s="459">
        <v>0</v>
      </c>
      <c r="S221" s="989">
        <v>0</v>
      </c>
      <c r="T221" s="459">
        <v>0</v>
      </c>
      <c r="U221" s="989">
        <v>0</v>
      </c>
      <c r="V221" s="1061">
        <v>0</v>
      </c>
      <c r="W221" s="989">
        <v>0</v>
      </c>
      <c r="X221" s="1061">
        <v>0</v>
      </c>
      <c r="Y221" s="989">
        <v>0</v>
      </c>
      <c r="Z221" s="1061">
        <v>0</v>
      </c>
      <c r="AA221" s="989">
        <v>0</v>
      </c>
      <c r="AB221" s="1061">
        <v>0</v>
      </c>
      <c r="AC221" s="989">
        <v>0</v>
      </c>
      <c r="AD221" s="1061">
        <v>0</v>
      </c>
      <c r="AE221" s="989">
        <v>1</v>
      </c>
      <c r="AF221" s="1061">
        <v>0</v>
      </c>
      <c r="AG221" s="989">
        <v>0</v>
      </c>
      <c r="AH221" s="1061">
        <v>1</v>
      </c>
      <c r="AI221" s="989">
        <v>0</v>
      </c>
      <c r="AJ221" s="1061">
        <v>0</v>
      </c>
      <c r="AK221" s="989">
        <v>0</v>
      </c>
      <c r="AL221" s="1061">
        <v>0</v>
      </c>
      <c r="AM221" s="989">
        <v>0</v>
      </c>
      <c r="AN221" s="1061">
        <v>0</v>
      </c>
      <c r="AO221" s="1062">
        <v>0</v>
      </c>
      <c r="AP221" s="460">
        <v>0</v>
      </c>
      <c r="AQ221" s="1060">
        <v>0</v>
      </c>
      <c r="AR221" s="459">
        <v>0</v>
      </c>
      <c r="AS221" s="1060">
        <v>0</v>
      </c>
      <c r="AT221" s="989"/>
      <c r="AU221" s="461">
        <v>0</v>
      </c>
      <c r="AV221" s="461">
        <v>0</v>
      </c>
      <c r="AW221" s="1061">
        <v>0</v>
      </c>
      <c r="AX221" s="671" t="str">
        <f t="shared" ref="AX221:AX284" si="150">$CA221&amp;$CB221&amp;$CC221&amp;$CD221&amp;$CE221&amp;$CF221&amp;$CG221</f>
        <v/>
      </c>
      <c r="BT221" s="3"/>
      <c r="BU221" s="3"/>
      <c r="BV221" s="4"/>
      <c r="BW221" s="4"/>
      <c r="CA221" s="31" t="str">
        <f>IF(CH221=1,"* El número de pacientes de 60 años NO DEBE Ser mayor a lo registrado en el grupo Etario 60-64 años. ","")</f>
        <v/>
      </c>
      <c r="CB221" s="31" t="str">
        <f>IF(CI221=1,"* La consulta pertinente según Protocolo de Referencia NO DEBE ser mayor al Total registrado. ","")</f>
        <v/>
      </c>
      <c r="CC221" s="31" t="str">
        <f t="shared" ref="CC221:CC284" si="151">IF(CJ221=1,"* La consulta pertinente según condición clínica NO DEBE ser mayor al Total registrado. ","")</f>
        <v/>
      </c>
      <c r="CD221" s="31" t="str">
        <f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1" t="str">
        <f>IF(AND($D221&lt;&gt;0,AU221=""),"* No olvide digitar la columna Usuarios en Situación de Discapacidad (Digite CEROS si no tiene). ",IF($D221&lt;AU221,"* Los Usuarios en Situación de Discapacidad NO DEBEN ser mayor al total. ",""))</f>
        <v/>
      </c>
      <c r="CF221" s="31" t="str">
        <f>IF(AND($D221&lt;&gt;0,AV221=""),"* No olvide digitar la columna Niños, Niñas, Adolescentes y Jóvenes Población SENAME (Digite CEROS si no tiene). ",IF($D221&lt;AV221,"* Los Niños, Niñas, Adolescentes y Jóvenes Población SENAME NO DEBEN ser mayor al total. ",""))</f>
        <v/>
      </c>
      <c r="CG221" s="31" t="str">
        <f>IF(AND($D221&lt;&gt;0,AW221=""),"* No olvide digitar la columna Migrantes (Digite CEROS si no tiene). ",IF($D221&lt;AW221,"* Los Migrantes NO DEBEN ser mayor al total. ",""))</f>
        <v/>
      </c>
      <c r="CH221" s="32">
        <f>IF((AI221+AJ221)&lt;AP221,1,0)</f>
        <v>0</v>
      </c>
      <c r="CI221" s="32">
        <f>IF(D221&lt;AQ221,1,0)</f>
        <v>0</v>
      </c>
      <c r="CJ221" s="32">
        <f>IF(D221&lt;AR221,1,0)</f>
        <v>0</v>
      </c>
      <c r="CK221" s="32">
        <f>IF(AND(D221&lt;&gt;0,AO221=""),1,IF(F221&lt;AO221,1,0))</f>
        <v>0</v>
      </c>
      <c r="CL221" s="32">
        <f>IF(AND($D221&lt;&gt;0,AU221=""),1,IF($D221&lt;AU221,1,0))</f>
        <v>0</v>
      </c>
      <c r="CM221" s="32">
        <f>IF(AND($D221&lt;&gt;0,AV221=""),1,IF($D221&lt;AV221,1,0))</f>
        <v>0</v>
      </c>
      <c r="CN221" s="32">
        <f>IF(AND($D221&lt;&gt;0,AW221=""),1,IF($D221&lt;AW221,1,0))</f>
        <v>0</v>
      </c>
    </row>
    <row r="222" spans="1:98" ht="16.350000000000001" customHeight="1" x14ac:dyDescent="0.2">
      <c r="A222" s="3207"/>
      <c r="B222" s="3210" t="s">
        <v>262</v>
      </c>
      <c r="C222" s="3211"/>
      <c r="D222" s="722">
        <f>SUM(E222+F222)</f>
        <v>19</v>
      </c>
      <c r="E222" s="723">
        <f t="shared" ref="E222:E240" si="152">SUM(G222+I222+K222+M222+O222+Q222+S222+U222+W222+Y222+AA222+AC222+AE222+AG222+AI222+AK222+AM222)</f>
        <v>9</v>
      </c>
      <c r="F222" s="1284">
        <f t="shared" ref="F222:F270" si="153">SUM(H222+J222+L222+N222+P222+R222+T222+V222+X222+Z222+AB222+AD222+AF222+AH222+AJ222+AL222+AN222)</f>
        <v>10</v>
      </c>
      <c r="G222" s="725">
        <v>0</v>
      </c>
      <c r="H222" s="726">
        <v>0</v>
      </c>
      <c r="I222" s="1285">
        <v>0</v>
      </c>
      <c r="J222" s="726">
        <v>1</v>
      </c>
      <c r="K222" s="1285">
        <v>0</v>
      </c>
      <c r="L222" s="726">
        <v>0</v>
      </c>
      <c r="M222" s="1285">
        <v>0</v>
      </c>
      <c r="N222" s="726">
        <v>0</v>
      </c>
      <c r="O222" s="1285">
        <v>0</v>
      </c>
      <c r="P222" s="726">
        <v>0</v>
      </c>
      <c r="Q222" s="1285">
        <v>1</v>
      </c>
      <c r="R222" s="726">
        <v>0</v>
      </c>
      <c r="S222" s="1285">
        <v>0</v>
      </c>
      <c r="T222" s="726">
        <v>0</v>
      </c>
      <c r="U222" s="1285">
        <v>0</v>
      </c>
      <c r="V222" s="1286">
        <v>0</v>
      </c>
      <c r="W222" s="1285">
        <v>1</v>
      </c>
      <c r="X222" s="1286">
        <v>1</v>
      </c>
      <c r="Y222" s="1285">
        <v>1</v>
      </c>
      <c r="Z222" s="1286">
        <v>0</v>
      </c>
      <c r="AA222" s="1285">
        <v>0</v>
      </c>
      <c r="AB222" s="1286">
        <v>1</v>
      </c>
      <c r="AC222" s="1285">
        <v>1</v>
      </c>
      <c r="AD222" s="1286">
        <v>2</v>
      </c>
      <c r="AE222" s="1285">
        <v>0</v>
      </c>
      <c r="AF222" s="1286">
        <v>2</v>
      </c>
      <c r="AG222" s="1285">
        <v>1</v>
      </c>
      <c r="AH222" s="1286">
        <v>3</v>
      </c>
      <c r="AI222" s="1285">
        <v>1</v>
      </c>
      <c r="AJ222" s="1286">
        <v>0</v>
      </c>
      <c r="AK222" s="1285">
        <v>3</v>
      </c>
      <c r="AL222" s="1286">
        <v>0</v>
      </c>
      <c r="AM222" s="1285">
        <v>0</v>
      </c>
      <c r="AN222" s="1286">
        <v>0</v>
      </c>
      <c r="AO222" s="729">
        <v>0</v>
      </c>
      <c r="AP222" s="730">
        <v>1</v>
      </c>
      <c r="AQ222" s="725">
        <v>0</v>
      </c>
      <c r="AR222" s="726">
        <v>0</v>
      </c>
      <c r="AS222" s="725">
        <v>0</v>
      </c>
      <c r="AT222" s="1285"/>
      <c r="AU222" s="731">
        <v>0</v>
      </c>
      <c r="AV222" s="731">
        <v>0</v>
      </c>
      <c r="AW222" s="1286">
        <v>0</v>
      </c>
      <c r="AX222" s="671" t="str">
        <f t="shared" si="150"/>
        <v/>
      </c>
      <c r="BT222" s="3"/>
      <c r="BU222" s="3"/>
      <c r="BV222" s="4"/>
      <c r="BW222" s="4"/>
      <c r="CA222" s="31" t="str">
        <f t="shared" ref="CA222:CA285" si="154">IF(CH222=1,"* El número de pacientes de 60 años NO DEBE Ser mayor a lo registrado en el grupo Etario 60-64 años. ","")</f>
        <v/>
      </c>
      <c r="CB222" s="31" t="str">
        <f t="shared" ref="CB222:CB285" si="155">IF(CI222=1,"* La consulta pertinente según Protocolo de Referencia NO DEBE ser mayor al Total registrado. ","")</f>
        <v/>
      </c>
      <c r="CC222" s="31" t="str">
        <f t="shared" si="151"/>
        <v/>
      </c>
      <c r="CD222" s="31" t="str">
        <f t="shared" ref="CD222:CD285" si="156">IF(AND(D222&lt;&gt;0,AO222=""),"* Recuerde que las Embarazadas deben ser incluídas en el ingreso por rango Etario (Digite CEROS si no tiene). ",IF(F222&lt;AO222,"* Las Embarazadas NO DEBEN ser mayor al total de Mujeres. ",""))</f>
        <v/>
      </c>
      <c r="CE222" s="31" t="str">
        <f t="shared" ref="CE222:CE285" si="157">IF(AND($D222&lt;&gt;0,AU222=""),"* No olvide digitar la columna Usuarios en Situación de Discapacidad (Digite CEROS si no tiene). ",IF($D222&lt;AU222,"* Los Usuarios en Situación de Discapacidad NO DEBEN ser mayor al total. ",""))</f>
        <v/>
      </c>
      <c r="CF222" s="31" t="str">
        <f t="shared" ref="CF222:CF285" si="158">IF(AND($D222&lt;&gt;0,AV222=""),"* No olvide digitar la columna Niños, Niñas, Adolescentes y Jóvenes Población SENAME (Digite CEROS si no tiene). ",IF($D222&lt;AV222,"* Los Niños, Niñas, Adolescentes y Jóvenes Población SENAME NO DEBEN ser mayor al total. ",""))</f>
        <v/>
      </c>
      <c r="CG222" s="31" t="str">
        <f t="shared" ref="CG222:CG285" si="159">IF(AND($D222&lt;&gt;0,AW222=""),"* No olvide digitar la columna Migrantes (Digite CEROS si no tiene). ",IF($D222&lt;AW222,"* Los Migrantes NO DEBEN ser mayor al total. ",""))</f>
        <v/>
      </c>
      <c r="CH222" s="32">
        <f t="shared" ref="CH222:CH285" si="160">IF((AI222+AJ222)&lt;AP222,1,0)</f>
        <v>0</v>
      </c>
      <c r="CI222" s="32">
        <f t="shared" ref="CI222:CI283" si="161">IF(D222&lt;AQ222,1,0)</f>
        <v>0</v>
      </c>
      <c r="CJ222" s="32">
        <f t="shared" ref="CJ222:CJ283" si="162">IF(D222&lt;AR222,1,0)</f>
        <v>0</v>
      </c>
      <c r="CK222" s="32">
        <f t="shared" ref="CK222:CK285" si="163">IF(AND(D222&lt;&gt;0,AO222=""),1,IF(F222&lt;AO222,1,0))</f>
        <v>0</v>
      </c>
      <c r="CL222" s="32">
        <f t="shared" ref="CL222:CN285" si="164">IF(AND($D222&lt;&gt;0,AU222=""),1,IF($D222&lt;AU222,1,0))</f>
        <v>0</v>
      </c>
      <c r="CM222" s="32">
        <f t="shared" si="164"/>
        <v>0</v>
      </c>
      <c r="CN222" s="32">
        <f t="shared" si="164"/>
        <v>0</v>
      </c>
    </row>
    <row r="223" spans="1:98" ht="16.350000000000001" customHeight="1" x14ac:dyDescent="0.2">
      <c r="A223" s="2912" t="s">
        <v>263</v>
      </c>
      <c r="B223" s="3184" t="s">
        <v>264</v>
      </c>
      <c r="C223" s="3184"/>
      <c r="D223" s="400">
        <f t="shared" si="149"/>
        <v>0</v>
      </c>
      <c r="E223" s="465">
        <f t="shared" si="152"/>
        <v>0</v>
      </c>
      <c r="F223" s="466">
        <f t="shared" si="153"/>
        <v>0</v>
      </c>
      <c r="G223" s="467">
        <v>0</v>
      </c>
      <c r="H223" s="468">
        <v>0</v>
      </c>
      <c r="I223" s="469">
        <v>0</v>
      </c>
      <c r="J223" s="468">
        <v>0</v>
      </c>
      <c r="K223" s="469">
        <v>0</v>
      </c>
      <c r="L223" s="468">
        <v>0</v>
      </c>
      <c r="M223" s="469">
        <v>0</v>
      </c>
      <c r="N223" s="468">
        <v>0</v>
      </c>
      <c r="O223" s="469">
        <v>0</v>
      </c>
      <c r="P223" s="468">
        <v>0</v>
      </c>
      <c r="Q223" s="469">
        <v>0</v>
      </c>
      <c r="R223" s="468">
        <v>0</v>
      </c>
      <c r="S223" s="469">
        <v>0</v>
      </c>
      <c r="T223" s="468">
        <v>0</v>
      </c>
      <c r="U223" s="469">
        <v>0</v>
      </c>
      <c r="V223" s="470">
        <v>0</v>
      </c>
      <c r="W223" s="469">
        <v>0</v>
      </c>
      <c r="X223" s="470">
        <v>0</v>
      </c>
      <c r="Y223" s="469">
        <v>0</v>
      </c>
      <c r="Z223" s="470">
        <v>0</v>
      </c>
      <c r="AA223" s="469">
        <v>0</v>
      </c>
      <c r="AB223" s="470">
        <v>0</v>
      </c>
      <c r="AC223" s="469">
        <v>0</v>
      </c>
      <c r="AD223" s="470">
        <v>0</v>
      </c>
      <c r="AE223" s="469">
        <v>0</v>
      </c>
      <c r="AF223" s="470">
        <v>0</v>
      </c>
      <c r="AG223" s="469">
        <v>0</v>
      </c>
      <c r="AH223" s="470">
        <v>0</v>
      </c>
      <c r="AI223" s="469">
        <v>0</v>
      </c>
      <c r="AJ223" s="470">
        <v>0</v>
      </c>
      <c r="AK223" s="469">
        <v>0</v>
      </c>
      <c r="AL223" s="470">
        <v>0</v>
      </c>
      <c r="AM223" s="469">
        <v>0</v>
      </c>
      <c r="AN223" s="470">
        <v>0</v>
      </c>
      <c r="AO223" s="471">
        <v>0</v>
      </c>
      <c r="AP223" s="472">
        <v>0</v>
      </c>
      <c r="AQ223" s="467"/>
      <c r="AR223" s="472"/>
      <c r="AS223" s="1060">
        <v>0</v>
      </c>
      <c r="AT223" s="469"/>
      <c r="AU223" s="473">
        <v>0</v>
      </c>
      <c r="AV223" s="473">
        <v>0</v>
      </c>
      <c r="AW223" s="468">
        <v>0</v>
      </c>
      <c r="AX223" s="671" t="str">
        <f t="shared" si="150"/>
        <v/>
      </c>
      <c r="BT223" s="3"/>
      <c r="BU223" s="3"/>
      <c r="BV223" s="4"/>
      <c r="BW223" s="4"/>
      <c r="CA223" s="31" t="str">
        <f t="shared" si="154"/>
        <v/>
      </c>
      <c r="CB223" s="31" t="str">
        <f t="shared" si="155"/>
        <v/>
      </c>
      <c r="CC223" s="31" t="str">
        <f t="shared" si="151"/>
        <v/>
      </c>
      <c r="CD223" s="31" t="str">
        <f t="shared" si="156"/>
        <v/>
      </c>
      <c r="CE223" s="31" t="str">
        <f t="shared" si="157"/>
        <v/>
      </c>
      <c r="CF223" s="31" t="str">
        <f t="shared" si="158"/>
        <v/>
      </c>
      <c r="CG223" s="31" t="str">
        <f t="shared" si="159"/>
        <v/>
      </c>
      <c r="CH223" s="32">
        <f t="shared" si="160"/>
        <v>0</v>
      </c>
      <c r="CI223" s="32">
        <f t="shared" si="161"/>
        <v>0</v>
      </c>
      <c r="CJ223" s="32">
        <f t="shared" si="162"/>
        <v>0</v>
      </c>
      <c r="CK223" s="32">
        <f t="shared" si="163"/>
        <v>0</v>
      </c>
      <c r="CL223" s="32">
        <f t="shared" si="164"/>
        <v>0</v>
      </c>
      <c r="CM223" s="32">
        <f t="shared" si="164"/>
        <v>0</v>
      </c>
      <c r="CN223" s="32">
        <f t="shared" si="164"/>
        <v>0</v>
      </c>
    </row>
    <row r="224" spans="1:98" ht="16.350000000000001" customHeight="1" x14ac:dyDescent="0.2">
      <c r="A224" s="2912"/>
      <c r="B224" s="3185" t="s">
        <v>265</v>
      </c>
      <c r="C224" s="3185"/>
      <c r="D224" s="732">
        <f t="shared" si="149"/>
        <v>0</v>
      </c>
      <c r="E224" s="733">
        <f t="shared" si="152"/>
        <v>0</v>
      </c>
      <c r="F224" s="734">
        <f t="shared" si="153"/>
        <v>0</v>
      </c>
      <c r="G224" s="735">
        <v>0</v>
      </c>
      <c r="H224" s="736">
        <v>0</v>
      </c>
      <c r="I224" s="737">
        <v>0</v>
      </c>
      <c r="J224" s="736">
        <v>0</v>
      </c>
      <c r="K224" s="737">
        <v>0</v>
      </c>
      <c r="L224" s="736">
        <v>0</v>
      </c>
      <c r="M224" s="737">
        <v>0</v>
      </c>
      <c r="N224" s="736">
        <v>0</v>
      </c>
      <c r="O224" s="737">
        <v>0</v>
      </c>
      <c r="P224" s="736">
        <v>0</v>
      </c>
      <c r="Q224" s="737">
        <v>0</v>
      </c>
      <c r="R224" s="736">
        <v>0</v>
      </c>
      <c r="S224" s="737">
        <v>0</v>
      </c>
      <c r="T224" s="736">
        <v>0</v>
      </c>
      <c r="U224" s="737">
        <v>0</v>
      </c>
      <c r="V224" s="738">
        <v>0</v>
      </c>
      <c r="W224" s="737">
        <v>0</v>
      </c>
      <c r="X224" s="738">
        <v>0</v>
      </c>
      <c r="Y224" s="737">
        <v>0</v>
      </c>
      <c r="Z224" s="738">
        <v>0</v>
      </c>
      <c r="AA224" s="737">
        <v>0</v>
      </c>
      <c r="AB224" s="738">
        <v>0</v>
      </c>
      <c r="AC224" s="737">
        <v>0</v>
      </c>
      <c r="AD224" s="738">
        <v>0</v>
      </c>
      <c r="AE224" s="737">
        <v>0</v>
      </c>
      <c r="AF224" s="738">
        <v>0</v>
      </c>
      <c r="AG224" s="737">
        <v>0</v>
      </c>
      <c r="AH224" s="738">
        <v>0</v>
      </c>
      <c r="AI224" s="737">
        <v>0</v>
      </c>
      <c r="AJ224" s="738">
        <v>0</v>
      </c>
      <c r="AK224" s="737">
        <v>0</v>
      </c>
      <c r="AL224" s="738">
        <v>0</v>
      </c>
      <c r="AM224" s="737">
        <v>0</v>
      </c>
      <c r="AN224" s="738">
        <v>0</v>
      </c>
      <c r="AO224" s="739">
        <v>0</v>
      </c>
      <c r="AP224" s="740">
        <v>0</v>
      </c>
      <c r="AQ224" s="720"/>
      <c r="AR224" s="721"/>
      <c r="AS224" s="467">
        <v>0</v>
      </c>
      <c r="AT224" s="737"/>
      <c r="AU224" s="741">
        <v>0</v>
      </c>
      <c r="AV224" s="741">
        <v>0</v>
      </c>
      <c r="AW224" s="736">
        <v>0</v>
      </c>
      <c r="AX224" s="671" t="str">
        <f t="shared" si="150"/>
        <v/>
      </c>
      <c r="BT224" s="3"/>
      <c r="BU224" s="3"/>
      <c r="BV224" s="4"/>
      <c r="BW224" s="4"/>
      <c r="CA224" s="31" t="str">
        <f t="shared" si="154"/>
        <v/>
      </c>
      <c r="CB224" s="31"/>
      <c r="CC224" s="31" t="str">
        <f t="shared" si="151"/>
        <v/>
      </c>
      <c r="CD224" s="31" t="str">
        <f t="shared" si="156"/>
        <v/>
      </c>
      <c r="CE224" s="31" t="str">
        <f t="shared" si="157"/>
        <v/>
      </c>
      <c r="CF224" s="31" t="str">
        <f t="shared" si="158"/>
        <v/>
      </c>
      <c r="CG224" s="31" t="str">
        <f t="shared" si="159"/>
        <v/>
      </c>
      <c r="CH224" s="32">
        <f t="shared" si="160"/>
        <v>0</v>
      </c>
      <c r="CI224" s="32"/>
      <c r="CJ224" s="32"/>
      <c r="CK224" s="32">
        <f t="shared" si="163"/>
        <v>0</v>
      </c>
      <c r="CL224" s="32">
        <f t="shared" si="164"/>
        <v>0</v>
      </c>
      <c r="CM224" s="32">
        <f t="shared" si="164"/>
        <v>0</v>
      </c>
      <c r="CN224" s="32">
        <f t="shared" si="164"/>
        <v>0</v>
      </c>
    </row>
    <row r="225" spans="1:92" ht="16.350000000000001" customHeight="1" x14ac:dyDescent="0.2">
      <c r="A225" s="2912"/>
      <c r="B225" s="3185" t="s">
        <v>266</v>
      </c>
      <c r="C225" s="3185"/>
      <c r="D225" s="732">
        <f t="shared" si="149"/>
        <v>0</v>
      </c>
      <c r="E225" s="733">
        <f t="shared" si="152"/>
        <v>0</v>
      </c>
      <c r="F225" s="734">
        <f t="shared" si="153"/>
        <v>0</v>
      </c>
      <c r="G225" s="735">
        <v>0</v>
      </c>
      <c r="H225" s="736">
        <v>0</v>
      </c>
      <c r="I225" s="737">
        <v>0</v>
      </c>
      <c r="J225" s="736">
        <v>0</v>
      </c>
      <c r="K225" s="737">
        <v>0</v>
      </c>
      <c r="L225" s="736">
        <v>0</v>
      </c>
      <c r="M225" s="737">
        <v>0</v>
      </c>
      <c r="N225" s="736">
        <v>0</v>
      </c>
      <c r="O225" s="737">
        <v>0</v>
      </c>
      <c r="P225" s="736">
        <v>0</v>
      </c>
      <c r="Q225" s="737">
        <v>0</v>
      </c>
      <c r="R225" s="736">
        <v>0</v>
      </c>
      <c r="S225" s="737">
        <v>0</v>
      </c>
      <c r="T225" s="736">
        <v>0</v>
      </c>
      <c r="U225" s="737">
        <v>0</v>
      </c>
      <c r="V225" s="738">
        <v>0</v>
      </c>
      <c r="W225" s="737">
        <v>0</v>
      </c>
      <c r="X225" s="738">
        <v>0</v>
      </c>
      <c r="Y225" s="737">
        <v>0</v>
      </c>
      <c r="Z225" s="738">
        <v>0</v>
      </c>
      <c r="AA225" s="737">
        <v>0</v>
      </c>
      <c r="AB225" s="738">
        <v>0</v>
      </c>
      <c r="AC225" s="737">
        <v>0</v>
      </c>
      <c r="AD225" s="738">
        <v>0</v>
      </c>
      <c r="AE225" s="737">
        <v>0</v>
      </c>
      <c r="AF225" s="738">
        <v>0</v>
      </c>
      <c r="AG225" s="737">
        <v>0</v>
      </c>
      <c r="AH225" s="738">
        <v>0</v>
      </c>
      <c r="AI225" s="737">
        <v>0</v>
      </c>
      <c r="AJ225" s="738">
        <v>0</v>
      </c>
      <c r="AK225" s="737">
        <v>0</v>
      </c>
      <c r="AL225" s="738">
        <v>0</v>
      </c>
      <c r="AM225" s="737">
        <v>0</v>
      </c>
      <c r="AN225" s="738">
        <v>0</v>
      </c>
      <c r="AO225" s="739">
        <v>0</v>
      </c>
      <c r="AP225" s="740">
        <v>0</v>
      </c>
      <c r="AQ225" s="720"/>
      <c r="AR225" s="721"/>
      <c r="AS225" s="467">
        <v>0</v>
      </c>
      <c r="AT225" s="737"/>
      <c r="AU225" s="741">
        <v>0</v>
      </c>
      <c r="AV225" s="741">
        <v>0</v>
      </c>
      <c r="AW225" s="736">
        <v>0</v>
      </c>
      <c r="AX225" s="671" t="str">
        <f t="shared" si="150"/>
        <v/>
      </c>
      <c r="BT225" s="3"/>
      <c r="BU225" s="3"/>
      <c r="BV225" s="4"/>
      <c r="BW225" s="4"/>
      <c r="CA225" s="31" t="str">
        <f t="shared" si="154"/>
        <v/>
      </c>
      <c r="CB225" s="31"/>
      <c r="CC225" s="31" t="str">
        <f t="shared" si="151"/>
        <v/>
      </c>
      <c r="CD225" s="31" t="str">
        <f t="shared" si="156"/>
        <v/>
      </c>
      <c r="CE225" s="31" t="str">
        <f t="shared" si="157"/>
        <v/>
      </c>
      <c r="CF225" s="31" t="str">
        <f t="shared" si="158"/>
        <v/>
      </c>
      <c r="CG225" s="31" t="str">
        <f t="shared" si="159"/>
        <v/>
      </c>
      <c r="CH225" s="32">
        <f t="shared" si="160"/>
        <v>0</v>
      </c>
      <c r="CI225" s="32"/>
      <c r="CJ225" s="32"/>
      <c r="CK225" s="32">
        <f t="shared" si="163"/>
        <v>0</v>
      </c>
      <c r="CL225" s="32">
        <f t="shared" si="164"/>
        <v>0</v>
      </c>
      <c r="CM225" s="32">
        <f t="shared" si="164"/>
        <v>0</v>
      </c>
      <c r="CN225" s="32">
        <f t="shared" si="164"/>
        <v>0</v>
      </c>
    </row>
    <row r="226" spans="1:92" ht="16.350000000000001" customHeight="1" x14ac:dyDescent="0.2">
      <c r="A226" s="2912"/>
      <c r="B226" s="3188" t="s">
        <v>267</v>
      </c>
      <c r="C226" s="3189"/>
      <c r="D226" s="732">
        <f t="shared" si="149"/>
        <v>0</v>
      </c>
      <c r="E226" s="733">
        <f t="shared" si="152"/>
        <v>0</v>
      </c>
      <c r="F226" s="734">
        <f t="shared" si="153"/>
        <v>0</v>
      </c>
      <c r="G226" s="1287">
        <v>0</v>
      </c>
      <c r="H226" s="1288">
        <v>0</v>
      </c>
      <c r="I226" s="1289">
        <v>0</v>
      </c>
      <c r="J226" s="1288">
        <v>0</v>
      </c>
      <c r="K226" s="1289">
        <v>0</v>
      </c>
      <c r="L226" s="1288">
        <v>0</v>
      </c>
      <c r="M226" s="1289">
        <v>0</v>
      </c>
      <c r="N226" s="1288">
        <v>0</v>
      </c>
      <c r="O226" s="1289">
        <v>0</v>
      </c>
      <c r="P226" s="1288">
        <v>0</v>
      </c>
      <c r="Q226" s="1289">
        <v>0</v>
      </c>
      <c r="R226" s="1288">
        <v>0</v>
      </c>
      <c r="S226" s="1289">
        <v>0</v>
      </c>
      <c r="T226" s="1288">
        <v>0</v>
      </c>
      <c r="U226" s="1289">
        <v>0</v>
      </c>
      <c r="V226" s="1290">
        <v>0</v>
      </c>
      <c r="W226" s="1289">
        <v>0</v>
      </c>
      <c r="X226" s="1290">
        <v>0</v>
      </c>
      <c r="Y226" s="1289">
        <v>0</v>
      </c>
      <c r="Z226" s="1290">
        <v>0</v>
      </c>
      <c r="AA226" s="1289">
        <v>0</v>
      </c>
      <c r="AB226" s="1290">
        <v>0</v>
      </c>
      <c r="AC226" s="1289">
        <v>0</v>
      </c>
      <c r="AD226" s="1290">
        <v>0</v>
      </c>
      <c r="AE226" s="1289">
        <v>0</v>
      </c>
      <c r="AF226" s="1290">
        <v>0</v>
      </c>
      <c r="AG226" s="1289">
        <v>0</v>
      </c>
      <c r="AH226" s="1290">
        <v>0</v>
      </c>
      <c r="AI226" s="1289">
        <v>0</v>
      </c>
      <c r="AJ226" s="1290">
        <v>0</v>
      </c>
      <c r="AK226" s="1289">
        <v>0</v>
      </c>
      <c r="AL226" s="1290">
        <v>0</v>
      </c>
      <c r="AM226" s="1289">
        <v>0</v>
      </c>
      <c r="AN226" s="1290">
        <v>0</v>
      </c>
      <c r="AO226" s="1291">
        <v>0</v>
      </c>
      <c r="AP226" s="1292">
        <v>0</v>
      </c>
      <c r="AQ226" s="1293"/>
      <c r="AR226" s="1294"/>
      <c r="AS226" s="467">
        <v>0</v>
      </c>
      <c r="AT226" s="1289"/>
      <c r="AU226" s="1295">
        <v>0</v>
      </c>
      <c r="AV226" s="1295">
        <v>0</v>
      </c>
      <c r="AW226" s="1288">
        <v>0</v>
      </c>
      <c r="AX226" s="671" t="str">
        <f t="shared" si="150"/>
        <v/>
      </c>
      <c r="BT226" s="3"/>
      <c r="BU226" s="3"/>
      <c r="BV226" s="4"/>
      <c r="BW226" s="4"/>
      <c r="CA226" s="31" t="str">
        <f t="shared" si="154"/>
        <v/>
      </c>
      <c r="CB226" s="31"/>
      <c r="CC226" s="31" t="str">
        <f t="shared" si="151"/>
        <v/>
      </c>
      <c r="CD226" s="31" t="str">
        <f t="shared" si="156"/>
        <v/>
      </c>
      <c r="CE226" s="31" t="str">
        <f t="shared" si="157"/>
        <v/>
      </c>
      <c r="CF226" s="31" t="str">
        <f t="shared" si="158"/>
        <v/>
      </c>
      <c r="CG226" s="31" t="str">
        <f t="shared" si="159"/>
        <v/>
      </c>
      <c r="CH226" s="32">
        <f t="shared" si="160"/>
        <v>0</v>
      </c>
      <c r="CI226" s="32"/>
      <c r="CJ226" s="32"/>
      <c r="CK226" s="32">
        <f t="shared" si="163"/>
        <v>0</v>
      </c>
      <c r="CL226" s="32">
        <f t="shared" si="164"/>
        <v>0</v>
      </c>
      <c r="CM226" s="32">
        <f t="shared" si="164"/>
        <v>0</v>
      </c>
      <c r="CN226" s="32">
        <f t="shared" si="164"/>
        <v>0</v>
      </c>
    </row>
    <row r="227" spans="1:92" ht="16.350000000000001" customHeight="1" x14ac:dyDescent="0.2">
      <c r="A227" s="2912"/>
      <c r="B227" s="3188" t="s">
        <v>268</v>
      </c>
      <c r="C227" s="3189"/>
      <c r="D227" s="732">
        <f t="shared" si="149"/>
        <v>0</v>
      </c>
      <c r="E227" s="733">
        <f t="shared" si="152"/>
        <v>0</v>
      </c>
      <c r="F227" s="734">
        <f t="shared" si="153"/>
        <v>0</v>
      </c>
      <c r="G227" s="1287">
        <v>0</v>
      </c>
      <c r="H227" s="1288">
        <v>0</v>
      </c>
      <c r="I227" s="1289">
        <v>0</v>
      </c>
      <c r="J227" s="1288">
        <v>0</v>
      </c>
      <c r="K227" s="1289">
        <v>0</v>
      </c>
      <c r="L227" s="1288">
        <v>0</v>
      </c>
      <c r="M227" s="1289">
        <v>0</v>
      </c>
      <c r="N227" s="1288">
        <v>0</v>
      </c>
      <c r="O227" s="1289">
        <v>0</v>
      </c>
      <c r="P227" s="1288">
        <v>0</v>
      </c>
      <c r="Q227" s="1289">
        <v>0</v>
      </c>
      <c r="R227" s="1288">
        <v>0</v>
      </c>
      <c r="S227" s="1289">
        <v>0</v>
      </c>
      <c r="T227" s="1288">
        <v>0</v>
      </c>
      <c r="U227" s="1289">
        <v>0</v>
      </c>
      <c r="V227" s="1290">
        <v>0</v>
      </c>
      <c r="W227" s="1289">
        <v>0</v>
      </c>
      <c r="X227" s="1290">
        <v>0</v>
      </c>
      <c r="Y227" s="1289">
        <v>0</v>
      </c>
      <c r="Z227" s="1290">
        <v>0</v>
      </c>
      <c r="AA227" s="1289">
        <v>0</v>
      </c>
      <c r="AB227" s="1290">
        <v>0</v>
      </c>
      <c r="AC227" s="1289">
        <v>0</v>
      </c>
      <c r="AD227" s="1290">
        <v>0</v>
      </c>
      <c r="AE227" s="1289">
        <v>0</v>
      </c>
      <c r="AF227" s="1290">
        <v>0</v>
      </c>
      <c r="AG227" s="1289">
        <v>0</v>
      </c>
      <c r="AH227" s="1290">
        <v>0</v>
      </c>
      <c r="AI227" s="1289">
        <v>0</v>
      </c>
      <c r="AJ227" s="1290">
        <v>0</v>
      </c>
      <c r="AK227" s="1289">
        <v>0</v>
      </c>
      <c r="AL227" s="1290">
        <v>0</v>
      </c>
      <c r="AM227" s="1289">
        <v>0</v>
      </c>
      <c r="AN227" s="1290">
        <v>0</v>
      </c>
      <c r="AO227" s="1291">
        <v>0</v>
      </c>
      <c r="AP227" s="1292">
        <v>0</v>
      </c>
      <c r="AQ227" s="1293"/>
      <c r="AR227" s="1294"/>
      <c r="AS227" s="467">
        <v>0</v>
      </c>
      <c r="AT227" s="1289"/>
      <c r="AU227" s="1295">
        <v>0</v>
      </c>
      <c r="AV227" s="1295">
        <v>0</v>
      </c>
      <c r="AW227" s="1288">
        <v>0</v>
      </c>
      <c r="AX227" s="671" t="str">
        <f t="shared" si="150"/>
        <v/>
      </c>
      <c r="BT227" s="3"/>
      <c r="BU227" s="3"/>
      <c r="BV227" s="4"/>
      <c r="BW227" s="4"/>
      <c r="CA227" s="31" t="str">
        <f t="shared" si="154"/>
        <v/>
      </c>
      <c r="CB227" s="31"/>
      <c r="CC227" s="31" t="str">
        <f t="shared" si="151"/>
        <v/>
      </c>
      <c r="CD227" s="31" t="str">
        <f t="shared" si="156"/>
        <v/>
      </c>
      <c r="CE227" s="31" t="str">
        <f t="shared" si="157"/>
        <v/>
      </c>
      <c r="CF227" s="31" t="str">
        <f t="shared" si="158"/>
        <v/>
      </c>
      <c r="CG227" s="31" t="str">
        <f t="shared" si="159"/>
        <v/>
      </c>
      <c r="CH227" s="32">
        <f t="shared" si="160"/>
        <v>0</v>
      </c>
      <c r="CI227" s="32"/>
      <c r="CJ227" s="32"/>
      <c r="CK227" s="32">
        <f t="shared" si="163"/>
        <v>0</v>
      </c>
      <c r="CL227" s="32">
        <f t="shared" si="164"/>
        <v>0</v>
      </c>
      <c r="CM227" s="32">
        <f t="shared" si="164"/>
        <v>0</v>
      </c>
      <c r="CN227" s="32">
        <f t="shared" si="164"/>
        <v>0</v>
      </c>
    </row>
    <row r="228" spans="1:92" ht="16.350000000000001" customHeight="1" x14ac:dyDescent="0.2">
      <c r="A228" s="3201"/>
      <c r="B228" s="3190" t="s">
        <v>269</v>
      </c>
      <c r="C228" s="3190"/>
      <c r="D228" s="751">
        <f t="shared" si="149"/>
        <v>0</v>
      </c>
      <c r="E228" s="752">
        <f t="shared" si="152"/>
        <v>0</v>
      </c>
      <c r="F228" s="1296">
        <f t="shared" si="153"/>
        <v>0</v>
      </c>
      <c r="G228" s="725">
        <v>0</v>
      </c>
      <c r="H228" s="726">
        <v>0</v>
      </c>
      <c r="I228" s="1285">
        <v>0</v>
      </c>
      <c r="J228" s="726">
        <v>0</v>
      </c>
      <c r="K228" s="1285">
        <v>0</v>
      </c>
      <c r="L228" s="726">
        <v>0</v>
      </c>
      <c r="M228" s="1285">
        <v>0</v>
      </c>
      <c r="N228" s="726">
        <v>0</v>
      </c>
      <c r="O228" s="1285">
        <v>0</v>
      </c>
      <c r="P228" s="726">
        <v>0</v>
      </c>
      <c r="Q228" s="1285">
        <v>0</v>
      </c>
      <c r="R228" s="726">
        <v>0</v>
      </c>
      <c r="S228" s="1285">
        <v>0</v>
      </c>
      <c r="T228" s="726">
        <v>0</v>
      </c>
      <c r="U228" s="1285">
        <v>0</v>
      </c>
      <c r="V228" s="1286">
        <v>0</v>
      </c>
      <c r="W228" s="1285">
        <v>0</v>
      </c>
      <c r="X228" s="1286">
        <v>0</v>
      </c>
      <c r="Y228" s="1285">
        <v>0</v>
      </c>
      <c r="Z228" s="1286">
        <v>0</v>
      </c>
      <c r="AA228" s="1285">
        <v>0</v>
      </c>
      <c r="AB228" s="1286">
        <v>0</v>
      </c>
      <c r="AC228" s="1285">
        <v>0</v>
      </c>
      <c r="AD228" s="1286">
        <v>0</v>
      </c>
      <c r="AE228" s="1285">
        <v>0</v>
      </c>
      <c r="AF228" s="1286">
        <v>0</v>
      </c>
      <c r="AG228" s="1285">
        <v>0</v>
      </c>
      <c r="AH228" s="1286">
        <v>0</v>
      </c>
      <c r="AI228" s="1285">
        <v>0</v>
      </c>
      <c r="AJ228" s="1286">
        <v>0</v>
      </c>
      <c r="AK228" s="1285">
        <v>0</v>
      </c>
      <c r="AL228" s="1286">
        <v>0</v>
      </c>
      <c r="AM228" s="1285">
        <v>0</v>
      </c>
      <c r="AN228" s="1286">
        <v>0</v>
      </c>
      <c r="AO228" s="729">
        <v>0</v>
      </c>
      <c r="AP228" s="730">
        <v>0</v>
      </c>
      <c r="AQ228" s="754"/>
      <c r="AR228" s="755"/>
      <c r="AS228" s="700">
        <v>0</v>
      </c>
      <c r="AT228" s="1285"/>
      <c r="AU228" s="731">
        <v>0</v>
      </c>
      <c r="AV228" s="731">
        <v>0</v>
      </c>
      <c r="AW228" s="726">
        <v>0</v>
      </c>
      <c r="AX228" s="671" t="str">
        <f t="shared" si="150"/>
        <v/>
      </c>
      <c r="BT228" s="3"/>
      <c r="BU228" s="3"/>
      <c r="BV228" s="4"/>
      <c r="BW228" s="4"/>
      <c r="CA228" s="31" t="str">
        <f t="shared" si="154"/>
        <v/>
      </c>
      <c r="CB228" s="31"/>
      <c r="CC228" s="31" t="str">
        <f t="shared" si="151"/>
        <v/>
      </c>
      <c r="CD228" s="31" t="str">
        <f t="shared" si="156"/>
        <v/>
      </c>
      <c r="CE228" s="31" t="str">
        <f t="shared" si="157"/>
        <v/>
      </c>
      <c r="CF228" s="31" t="str">
        <f t="shared" si="158"/>
        <v/>
      </c>
      <c r="CG228" s="31" t="str">
        <f t="shared" si="159"/>
        <v/>
      </c>
      <c r="CH228" s="32">
        <f t="shared" si="160"/>
        <v>0</v>
      </c>
      <c r="CI228" s="32"/>
      <c r="CJ228" s="32"/>
      <c r="CK228" s="32">
        <f t="shared" si="163"/>
        <v>0</v>
      </c>
      <c r="CL228" s="32">
        <f t="shared" si="164"/>
        <v>0</v>
      </c>
      <c r="CM228" s="32">
        <f t="shared" si="164"/>
        <v>0</v>
      </c>
      <c r="CN228" s="32">
        <f t="shared" si="164"/>
        <v>0</v>
      </c>
    </row>
    <row r="229" spans="1:92" ht="16.350000000000001" customHeight="1" x14ac:dyDescent="0.2">
      <c r="A229" s="3200" t="s">
        <v>99</v>
      </c>
      <c r="B229" s="3184" t="s">
        <v>264</v>
      </c>
      <c r="C229" s="3184"/>
      <c r="D229" s="1050">
        <f t="shared" si="149"/>
        <v>40</v>
      </c>
      <c r="E229" s="485">
        <f t="shared" si="152"/>
        <v>19</v>
      </c>
      <c r="F229" s="990">
        <f t="shared" si="153"/>
        <v>21</v>
      </c>
      <c r="G229" s="1060">
        <v>0</v>
      </c>
      <c r="H229" s="459">
        <v>0</v>
      </c>
      <c r="I229" s="989">
        <v>0</v>
      </c>
      <c r="J229" s="459">
        <v>1</v>
      </c>
      <c r="K229" s="989">
        <v>0</v>
      </c>
      <c r="L229" s="459">
        <v>0</v>
      </c>
      <c r="M229" s="989">
        <v>0</v>
      </c>
      <c r="N229" s="459">
        <v>0</v>
      </c>
      <c r="O229" s="989">
        <v>1</v>
      </c>
      <c r="P229" s="459">
        <v>0</v>
      </c>
      <c r="Q229" s="989">
        <v>1</v>
      </c>
      <c r="R229" s="459">
        <v>0</v>
      </c>
      <c r="S229" s="989">
        <v>1</v>
      </c>
      <c r="T229" s="459">
        <v>0</v>
      </c>
      <c r="U229" s="989">
        <v>1</v>
      </c>
      <c r="V229" s="1061">
        <v>1</v>
      </c>
      <c r="W229" s="989">
        <v>1</v>
      </c>
      <c r="X229" s="1061">
        <v>1</v>
      </c>
      <c r="Y229" s="989">
        <v>4</v>
      </c>
      <c r="Z229" s="1061">
        <v>5</v>
      </c>
      <c r="AA229" s="989">
        <v>5</v>
      </c>
      <c r="AB229" s="1061">
        <v>6</v>
      </c>
      <c r="AC229" s="989">
        <v>2</v>
      </c>
      <c r="AD229" s="1061">
        <v>4</v>
      </c>
      <c r="AE229" s="989">
        <v>3</v>
      </c>
      <c r="AF229" s="1061">
        <v>1</v>
      </c>
      <c r="AG229" s="989">
        <v>0</v>
      </c>
      <c r="AH229" s="1061">
        <v>1</v>
      </c>
      <c r="AI229" s="989">
        <v>0</v>
      </c>
      <c r="AJ229" s="1061">
        <v>0</v>
      </c>
      <c r="AK229" s="989">
        <v>0</v>
      </c>
      <c r="AL229" s="1061">
        <v>1</v>
      </c>
      <c r="AM229" s="989">
        <v>0</v>
      </c>
      <c r="AN229" s="1061">
        <v>0</v>
      </c>
      <c r="AO229" s="471">
        <v>0</v>
      </c>
      <c r="AP229" s="472">
        <v>0</v>
      </c>
      <c r="AQ229" s="1060"/>
      <c r="AR229" s="473"/>
      <c r="AS229" s="1060">
        <v>0</v>
      </c>
      <c r="AT229" s="469"/>
      <c r="AU229" s="473">
        <v>0</v>
      </c>
      <c r="AV229" s="473">
        <v>0</v>
      </c>
      <c r="AW229" s="468">
        <v>0</v>
      </c>
      <c r="AX229" s="671" t="str">
        <f t="shared" si="150"/>
        <v/>
      </c>
      <c r="BT229" s="3"/>
      <c r="BU229" s="3"/>
      <c r="BV229" s="4"/>
      <c r="BW229" s="4"/>
      <c r="CA229" s="31" t="str">
        <f t="shared" si="154"/>
        <v/>
      </c>
      <c r="CB229" s="31" t="str">
        <f t="shared" si="155"/>
        <v/>
      </c>
      <c r="CC229" s="31" t="str">
        <f t="shared" si="151"/>
        <v/>
      </c>
      <c r="CD229" s="31" t="str">
        <f t="shared" si="156"/>
        <v/>
      </c>
      <c r="CE229" s="31" t="str">
        <f t="shared" si="157"/>
        <v/>
      </c>
      <c r="CF229" s="31" t="str">
        <f t="shared" si="158"/>
        <v/>
      </c>
      <c r="CG229" s="31" t="str">
        <f t="shared" si="159"/>
        <v/>
      </c>
      <c r="CH229" s="32">
        <f t="shared" si="160"/>
        <v>0</v>
      </c>
      <c r="CI229" s="32">
        <f t="shared" si="161"/>
        <v>0</v>
      </c>
      <c r="CJ229" s="32">
        <f t="shared" si="162"/>
        <v>0</v>
      </c>
      <c r="CK229" s="32">
        <f t="shared" si="163"/>
        <v>0</v>
      </c>
      <c r="CL229" s="32">
        <f t="shared" si="164"/>
        <v>0</v>
      </c>
      <c r="CM229" s="32">
        <f t="shared" si="164"/>
        <v>0</v>
      </c>
      <c r="CN229" s="32">
        <f t="shared" si="164"/>
        <v>0</v>
      </c>
    </row>
    <row r="230" spans="1:92" ht="16.350000000000001" customHeight="1" x14ac:dyDescent="0.2">
      <c r="A230" s="2912"/>
      <c r="B230" s="3185" t="s">
        <v>265</v>
      </c>
      <c r="C230" s="3185"/>
      <c r="D230" s="732">
        <f t="shared" si="149"/>
        <v>89</v>
      </c>
      <c r="E230" s="733">
        <f t="shared" si="152"/>
        <v>48</v>
      </c>
      <c r="F230" s="734">
        <f t="shared" si="153"/>
        <v>41</v>
      </c>
      <c r="G230" s="735">
        <v>3</v>
      </c>
      <c r="H230" s="736">
        <v>1</v>
      </c>
      <c r="I230" s="737">
        <v>0</v>
      </c>
      <c r="J230" s="736">
        <v>0</v>
      </c>
      <c r="K230" s="737">
        <v>0</v>
      </c>
      <c r="L230" s="736">
        <v>1</v>
      </c>
      <c r="M230" s="737">
        <v>0</v>
      </c>
      <c r="N230" s="736">
        <v>0</v>
      </c>
      <c r="O230" s="737">
        <v>0</v>
      </c>
      <c r="P230" s="736">
        <v>0</v>
      </c>
      <c r="Q230" s="737">
        <v>2</v>
      </c>
      <c r="R230" s="736">
        <v>0</v>
      </c>
      <c r="S230" s="737">
        <v>7</v>
      </c>
      <c r="T230" s="736">
        <v>0</v>
      </c>
      <c r="U230" s="737">
        <v>2</v>
      </c>
      <c r="V230" s="738">
        <v>0</v>
      </c>
      <c r="W230" s="737">
        <v>1</v>
      </c>
      <c r="X230" s="738">
        <v>1</v>
      </c>
      <c r="Y230" s="737">
        <v>7</v>
      </c>
      <c r="Z230" s="738">
        <v>7</v>
      </c>
      <c r="AA230" s="737">
        <v>7</v>
      </c>
      <c r="AB230" s="738">
        <v>13</v>
      </c>
      <c r="AC230" s="737">
        <v>6</v>
      </c>
      <c r="AD230" s="738">
        <v>9</v>
      </c>
      <c r="AE230" s="737">
        <v>3</v>
      </c>
      <c r="AF230" s="738">
        <v>2</v>
      </c>
      <c r="AG230" s="737">
        <v>6</v>
      </c>
      <c r="AH230" s="738">
        <v>2</v>
      </c>
      <c r="AI230" s="737">
        <v>1</v>
      </c>
      <c r="AJ230" s="738">
        <v>3</v>
      </c>
      <c r="AK230" s="737">
        <v>3</v>
      </c>
      <c r="AL230" s="738">
        <v>2</v>
      </c>
      <c r="AM230" s="737">
        <v>0</v>
      </c>
      <c r="AN230" s="738">
        <v>0</v>
      </c>
      <c r="AO230" s="739">
        <v>0</v>
      </c>
      <c r="AP230" s="740">
        <v>2</v>
      </c>
      <c r="AQ230" s="720"/>
      <c r="AR230" s="756"/>
      <c r="AS230" s="467">
        <v>19</v>
      </c>
      <c r="AT230" s="737"/>
      <c r="AU230" s="741">
        <v>0</v>
      </c>
      <c r="AV230" s="741">
        <v>0</v>
      </c>
      <c r="AW230" s="736">
        <v>0</v>
      </c>
      <c r="AX230" s="671" t="str">
        <f t="shared" si="150"/>
        <v/>
      </c>
      <c r="BT230" s="3"/>
      <c r="BU230" s="3"/>
      <c r="BV230" s="4"/>
      <c r="BW230" s="4"/>
      <c r="CA230" s="31" t="str">
        <f t="shared" si="154"/>
        <v/>
      </c>
      <c r="CB230" s="31"/>
      <c r="CC230" s="31" t="str">
        <f t="shared" si="151"/>
        <v/>
      </c>
      <c r="CD230" s="31" t="str">
        <f t="shared" si="156"/>
        <v/>
      </c>
      <c r="CE230" s="31" t="str">
        <f t="shared" si="157"/>
        <v/>
      </c>
      <c r="CF230" s="31" t="str">
        <f t="shared" si="158"/>
        <v/>
      </c>
      <c r="CG230" s="31" t="str">
        <f t="shared" si="159"/>
        <v/>
      </c>
      <c r="CH230" s="32">
        <f t="shared" si="160"/>
        <v>0</v>
      </c>
      <c r="CI230" s="32"/>
      <c r="CJ230" s="32"/>
      <c r="CK230" s="32">
        <f t="shared" si="163"/>
        <v>0</v>
      </c>
      <c r="CL230" s="32">
        <f t="shared" si="164"/>
        <v>0</v>
      </c>
      <c r="CM230" s="32">
        <f t="shared" si="164"/>
        <v>0</v>
      </c>
      <c r="CN230" s="32">
        <f t="shared" si="164"/>
        <v>0</v>
      </c>
    </row>
    <row r="231" spans="1:92" ht="16.350000000000001" customHeight="1" x14ac:dyDescent="0.2">
      <c r="A231" s="2912"/>
      <c r="B231" s="3185" t="s">
        <v>266</v>
      </c>
      <c r="C231" s="3185"/>
      <c r="D231" s="732">
        <f t="shared" si="149"/>
        <v>39</v>
      </c>
      <c r="E231" s="733">
        <f t="shared" si="152"/>
        <v>18</v>
      </c>
      <c r="F231" s="734">
        <f t="shared" si="153"/>
        <v>21</v>
      </c>
      <c r="G231" s="735">
        <v>0</v>
      </c>
      <c r="H231" s="736">
        <v>0</v>
      </c>
      <c r="I231" s="737">
        <v>0</v>
      </c>
      <c r="J231" s="736">
        <v>1</v>
      </c>
      <c r="K231" s="737">
        <v>0</v>
      </c>
      <c r="L231" s="736">
        <v>0</v>
      </c>
      <c r="M231" s="737">
        <v>0</v>
      </c>
      <c r="N231" s="736">
        <v>0</v>
      </c>
      <c r="O231" s="737">
        <v>1</v>
      </c>
      <c r="P231" s="736">
        <v>0</v>
      </c>
      <c r="Q231" s="737">
        <v>1</v>
      </c>
      <c r="R231" s="736">
        <v>0</v>
      </c>
      <c r="S231" s="737">
        <v>1</v>
      </c>
      <c r="T231" s="736">
        <v>0</v>
      </c>
      <c r="U231" s="737">
        <v>1</v>
      </c>
      <c r="V231" s="738">
        <v>1</v>
      </c>
      <c r="W231" s="737">
        <v>1</v>
      </c>
      <c r="X231" s="738">
        <v>1</v>
      </c>
      <c r="Y231" s="737">
        <v>4</v>
      </c>
      <c r="Z231" s="738">
        <v>5</v>
      </c>
      <c r="AA231" s="737">
        <v>5</v>
      </c>
      <c r="AB231" s="738">
        <v>5</v>
      </c>
      <c r="AC231" s="737">
        <v>2</v>
      </c>
      <c r="AD231" s="738">
        <v>4</v>
      </c>
      <c r="AE231" s="737">
        <v>2</v>
      </c>
      <c r="AF231" s="738">
        <v>1</v>
      </c>
      <c r="AG231" s="737">
        <v>0</v>
      </c>
      <c r="AH231" s="738">
        <v>1</v>
      </c>
      <c r="AI231" s="737">
        <v>0</v>
      </c>
      <c r="AJ231" s="738">
        <v>1</v>
      </c>
      <c r="AK231" s="737">
        <v>0</v>
      </c>
      <c r="AL231" s="738">
        <v>1</v>
      </c>
      <c r="AM231" s="737">
        <v>0</v>
      </c>
      <c r="AN231" s="738">
        <v>0</v>
      </c>
      <c r="AO231" s="739">
        <v>0</v>
      </c>
      <c r="AP231" s="740">
        <v>1</v>
      </c>
      <c r="AQ231" s="720"/>
      <c r="AR231" s="756"/>
      <c r="AS231" s="467">
        <v>0</v>
      </c>
      <c r="AT231" s="737"/>
      <c r="AU231" s="741">
        <v>0</v>
      </c>
      <c r="AV231" s="741">
        <v>0</v>
      </c>
      <c r="AW231" s="736">
        <v>0</v>
      </c>
      <c r="AX231" s="671" t="str">
        <f t="shared" si="150"/>
        <v/>
      </c>
      <c r="BT231" s="3"/>
      <c r="BU231" s="3"/>
      <c r="BV231" s="4"/>
      <c r="BW231" s="4"/>
      <c r="CA231" s="31" t="str">
        <f t="shared" si="154"/>
        <v/>
      </c>
      <c r="CB231" s="31"/>
      <c r="CC231" s="31" t="str">
        <f t="shared" si="151"/>
        <v/>
      </c>
      <c r="CD231" s="31" t="str">
        <f t="shared" si="156"/>
        <v/>
      </c>
      <c r="CE231" s="31" t="str">
        <f t="shared" si="157"/>
        <v/>
      </c>
      <c r="CF231" s="31" t="str">
        <f t="shared" si="158"/>
        <v/>
      </c>
      <c r="CG231" s="31" t="str">
        <f t="shared" si="159"/>
        <v/>
      </c>
      <c r="CH231" s="32">
        <f t="shared" si="160"/>
        <v>0</v>
      </c>
      <c r="CI231" s="32"/>
      <c r="CJ231" s="32"/>
      <c r="CK231" s="32">
        <f t="shared" si="163"/>
        <v>0</v>
      </c>
      <c r="CL231" s="32">
        <f t="shared" si="164"/>
        <v>0</v>
      </c>
      <c r="CM231" s="32">
        <f t="shared" si="164"/>
        <v>0</v>
      </c>
      <c r="CN231" s="32">
        <f t="shared" si="164"/>
        <v>0</v>
      </c>
    </row>
    <row r="232" spans="1:92" ht="16.350000000000001" customHeight="1" x14ac:dyDescent="0.2">
      <c r="A232" s="2912"/>
      <c r="B232" s="3188" t="s">
        <v>267</v>
      </c>
      <c r="C232" s="3189"/>
      <c r="D232" s="732">
        <f t="shared" si="149"/>
        <v>24</v>
      </c>
      <c r="E232" s="733">
        <f t="shared" si="152"/>
        <v>10</v>
      </c>
      <c r="F232" s="734">
        <f t="shared" si="153"/>
        <v>14</v>
      </c>
      <c r="G232" s="1287">
        <v>3</v>
      </c>
      <c r="H232" s="1288">
        <v>0</v>
      </c>
      <c r="I232" s="1289">
        <v>0</v>
      </c>
      <c r="J232" s="1288">
        <v>0</v>
      </c>
      <c r="K232" s="1289">
        <v>0</v>
      </c>
      <c r="L232" s="1288">
        <v>1</v>
      </c>
      <c r="M232" s="1289">
        <v>0</v>
      </c>
      <c r="N232" s="1288">
        <v>0</v>
      </c>
      <c r="O232" s="1289">
        <v>0</v>
      </c>
      <c r="P232" s="1288">
        <v>0</v>
      </c>
      <c r="Q232" s="1289">
        <v>1</v>
      </c>
      <c r="R232" s="1288">
        <v>0</v>
      </c>
      <c r="S232" s="1289">
        <v>0</v>
      </c>
      <c r="T232" s="1288">
        <v>0</v>
      </c>
      <c r="U232" s="1289">
        <v>1</v>
      </c>
      <c r="V232" s="1290">
        <v>0</v>
      </c>
      <c r="W232" s="1289">
        <v>1</v>
      </c>
      <c r="X232" s="1290">
        <v>0</v>
      </c>
      <c r="Y232" s="1289">
        <v>1</v>
      </c>
      <c r="Z232" s="1290">
        <v>2</v>
      </c>
      <c r="AA232" s="1289">
        <v>1</v>
      </c>
      <c r="AB232" s="1290">
        <v>6</v>
      </c>
      <c r="AC232" s="1289">
        <v>0</v>
      </c>
      <c r="AD232" s="1290">
        <v>3</v>
      </c>
      <c r="AE232" s="1289">
        <v>0</v>
      </c>
      <c r="AF232" s="1290">
        <v>1</v>
      </c>
      <c r="AG232" s="1289">
        <v>2</v>
      </c>
      <c r="AH232" s="1290">
        <v>0</v>
      </c>
      <c r="AI232" s="1289">
        <v>0</v>
      </c>
      <c r="AJ232" s="1290">
        <v>0</v>
      </c>
      <c r="AK232" s="1289">
        <v>0</v>
      </c>
      <c r="AL232" s="1290">
        <v>1</v>
      </c>
      <c r="AM232" s="1289">
        <v>0</v>
      </c>
      <c r="AN232" s="1290">
        <v>0</v>
      </c>
      <c r="AO232" s="1291">
        <v>0</v>
      </c>
      <c r="AP232" s="1292">
        <v>0</v>
      </c>
      <c r="AQ232" s="720"/>
      <c r="AR232" s="756"/>
      <c r="AS232" s="467">
        <v>0</v>
      </c>
      <c r="AT232" s="1289"/>
      <c r="AU232" s="1295">
        <v>0</v>
      </c>
      <c r="AV232" s="1295">
        <v>0</v>
      </c>
      <c r="AW232" s="1288">
        <v>0</v>
      </c>
      <c r="AX232" s="671" t="str">
        <f t="shared" si="150"/>
        <v/>
      </c>
      <c r="BT232" s="3"/>
      <c r="BU232" s="3"/>
      <c r="BV232" s="4"/>
      <c r="BW232" s="4"/>
      <c r="CA232" s="31" t="str">
        <f t="shared" si="154"/>
        <v/>
      </c>
      <c r="CB232" s="31"/>
      <c r="CC232" s="31" t="str">
        <f t="shared" si="151"/>
        <v/>
      </c>
      <c r="CD232" s="31" t="str">
        <f t="shared" si="156"/>
        <v/>
      </c>
      <c r="CE232" s="31" t="str">
        <f t="shared" si="157"/>
        <v/>
      </c>
      <c r="CF232" s="31" t="str">
        <f t="shared" si="158"/>
        <v/>
      </c>
      <c r="CG232" s="31" t="str">
        <f t="shared" si="159"/>
        <v/>
      </c>
      <c r="CH232" s="32">
        <f t="shared" si="160"/>
        <v>0</v>
      </c>
      <c r="CI232" s="32"/>
      <c r="CJ232" s="32"/>
      <c r="CK232" s="32">
        <f t="shared" si="163"/>
        <v>0</v>
      </c>
      <c r="CL232" s="32">
        <f t="shared" si="164"/>
        <v>0</v>
      </c>
      <c r="CM232" s="32">
        <f t="shared" si="164"/>
        <v>0</v>
      </c>
      <c r="CN232" s="32">
        <f t="shared" si="164"/>
        <v>0</v>
      </c>
    </row>
    <row r="233" spans="1:92" ht="16.350000000000001" customHeight="1" x14ac:dyDescent="0.2">
      <c r="A233" s="2912"/>
      <c r="B233" s="3188" t="s">
        <v>268</v>
      </c>
      <c r="C233" s="3189"/>
      <c r="D233" s="732">
        <f t="shared" si="149"/>
        <v>0</v>
      </c>
      <c r="E233" s="733">
        <f t="shared" si="152"/>
        <v>0</v>
      </c>
      <c r="F233" s="734">
        <f t="shared" si="153"/>
        <v>0</v>
      </c>
      <c r="G233" s="1287">
        <v>0</v>
      </c>
      <c r="H233" s="1288">
        <v>0</v>
      </c>
      <c r="I233" s="1289">
        <v>0</v>
      </c>
      <c r="J233" s="1288">
        <v>0</v>
      </c>
      <c r="K233" s="1289">
        <v>0</v>
      </c>
      <c r="L233" s="1288">
        <v>0</v>
      </c>
      <c r="M233" s="1289">
        <v>0</v>
      </c>
      <c r="N233" s="1288">
        <v>0</v>
      </c>
      <c r="O233" s="1289">
        <v>0</v>
      </c>
      <c r="P233" s="1288">
        <v>0</v>
      </c>
      <c r="Q233" s="1289">
        <v>0</v>
      </c>
      <c r="R233" s="1288">
        <v>0</v>
      </c>
      <c r="S233" s="1289">
        <v>0</v>
      </c>
      <c r="T233" s="1288">
        <v>0</v>
      </c>
      <c r="U233" s="1289">
        <v>0</v>
      </c>
      <c r="V233" s="1290">
        <v>0</v>
      </c>
      <c r="W233" s="1289">
        <v>0</v>
      </c>
      <c r="X233" s="1290">
        <v>0</v>
      </c>
      <c r="Y233" s="1289">
        <v>0</v>
      </c>
      <c r="Z233" s="1290">
        <v>0</v>
      </c>
      <c r="AA233" s="1289">
        <v>0</v>
      </c>
      <c r="AB233" s="1290">
        <v>0</v>
      </c>
      <c r="AC233" s="1289">
        <v>0</v>
      </c>
      <c r="AD233" s="1290">
        <v>0</v>
      </c>
      <c r="AE233" s="1289">
        <v>0</v>
      </c>
      <c r="AF233" s="1290">
        <v>0</v>
      </c>
      <c r="AG233" s="1289">
        <v>0</v>
      </c>
      <c r="AH233" s="1290">
        <v>0</v>
      </c>
      <c r="AI233" s="1289">
        <v>0</v>
      </c>
      <c r="AJ233" s="1290">
        <v>0</v>
      </c>
      <c r="AK233" s="1289">
        <v>0</v>
      </c>
      <c r="AL233" s="1290">
        <v>0</v>
      </c>
      <c r="AM233" s="1289">
        <v>0</v>
      </c>
      <c r="AN233" s="1290">
        <v>0</v>
      </c>
      <c r="AO233" s="1291">
        <v>0</v>
      </c>
      <c r="AP233" s="1292">
        <v>0</v>
      </c>
      <c r="AQ233" s="1293"/>
      <c r="AR233" s="1294"/>
      <c r="AS233" s="467">
        <v>0</v>
      </c>
      <c r="AT233" s="1289"/>
      <c r="AU233" s="1295">
        <v>0</v>
      </c>
      <c r="AV233" s="1295">
        <v>0</v>
      </c>
      <c r="AW233" s="1288">
        <v>0</v>
      </c>
      <c r="AX233" s="671" t="str">
        <f t="shared" si="150"/>
        <v/>
      </c>
      <c r="BT233" s="3"/>
      <c r="BU233" s="3"/>
      <c r="BV233" s="4"/>
      <c r="BW233" s="4"/>
      <c r="CA233" s="31" t="str">
        <f t="shared" si="154"/>
        <v/>
      </c>
      <c r="CB233" s="31"/>
      <c r="CC233" s="31" t="str">
        <f t="shared" si="151"/>
        <v/>
      </c>
      <c r="CD233" s="31" t="str">
        <f t="shared" si="156"/>
        <v/>
      </c>
      <c r="CE233" s="31" t="str">
        <f t="shared" si="157"/>
        <v/>
      </c>
      <c r="CF233" s="31" t="str">
        <f t="shared" si="158"/>
        <v/>
      </c>
      <c r="CG233" s="31" t="str">
        <f t="shared" si="159"/>
        <v/>
      </c>
      <c r="CH233" s="32">
        <f t="shared" si="160"/>
        <v>0</v>
      </c>
      <c r="CI233" s="32"/>
      <c r="CJ233" s="32"/>
      <c r="CK233" s="32">
        <f t="shared" si="163"/>
        <v>0</v>
      </c>
      <c r="CL233" s="32">
        <f t="shared" si="164"/>
        <v>0</v>
      </c>
      <c r="CM233" s="32">
        <f t="shared" si="164"/>
        <v>0</v>
      </c>
      <c r="CN233" s="32">
        <f t="shared" si="164"/>
        <v>0</v>
      </c>
    </row>
    <row r="234" spans="1:92" ht="16.350000000000001" customHeight="1" x14ac:dyDescent="0.2">
      <c r="A234" s="3201"/>
      <c r="B234" s="3190" t="s">
        <v>269</v>
      </c>
      <c r="C234" s="3190"/>
      <c r="D234" s="751">
        <f t="shared" si="149"/>
        <v>1</v>
      </c>
      <c r="E234" s="752">
        <f t="shared" si="152"/>
        <v>0</v>
      </c>
      <c r="F234" s="1296">
        <f t="shared" si="153"/>
        <v>1</v>
      </c>
      <c r="G234" s="725">
        <v>0</v>
      </c>
      <c r="H234" s="726">
        <v>0</v>
      </c>
      <c r="I234" s="1285">
        <v>0</v>
      </c>
      <c r="J234" s="726">
        <v>0</v>
      </c>
      <c r="K234" s="1285">
        <v>0</v>
      </c>
      <c r="L234" s="726">
        <v>0</v>
      </c>
      <c r="M234" s="1285">
        <v>0</v>
      </c>
      <c r="N234" s="726">
        <v>0</v>
      </c>
      <c r="O234" s="1285">
        <v>0</v>
      </c>
      <c r="P234" s="726">
        <v>0</v>
      </c>
      <c r="Q234" s="1285">
        <v>0</v>
      </c>
      <c r="R234" s="726">
        <v>0</v>
      </c>
      <c r="S234" s="1285">
        <v>0</v>
      </c>
      <c r="T234" s="726">
        <v>0</v>
      </c>
      <c r="U234" s="1285">
        <v>0</v>
      </c>
      <c r="V234" s="1286">
        <v>0</v>
      </c>
      <c r="W234" s="1285">
        <v>0</v>
      </c>
      <c r="X234" s="1286">
        <v>0</v>
      </c>
      <c r="Y234" s="1285">
        <v>0</v>
      </c>
      <c r="Z234" s="1286">
        <v>1</v>
      </c>
      <c r="AA234" s="1285">
        <v>0</v>
      </c>
      <c r="AB234" s="1286">
        <v>0</v>
      </c>
      <c r="AC234" s="1285">
        <v>0</v>
      </c>
      <c r="AD234" s="1286">
        <v>0</v>
      </c>
      <c r="AE234" s="1285">
        <v>0</v>
      </c>
      <c r="AF234" s="1286">
        <v>0</v>
      </c>
      <c r="AG234" s="1285">
        <v>0</v>
      </c>
      <c r="AH234" s="1286">
        <v>0</v>
      </c>
      <c r="AI234" s="1285">
        <v>0</v>
      </c>
      <c r="AJ234" s="1286">
        <v>0</v>
      </c>
      <c r="AK234" s="1285">
        <v>0</v>
      </c>
      <c r="AL234" s="1286">
        <v>0</v>
      </c>
      <c r="AM234" s="1285">
        <v>0</v>
      </c>
      <c r="AN234" s="1286">
        <v>0</v>
      </c>
      <c r="AO234" s="729">
        <v>0</v>
      </c>
      <c r="AP234" s="730">
        <v>0</v>
      </c>
      <c r="AQ234" s="754"/>
      <c r="AR234" s="755"/>
      <c r="AS234" s="700">
        <v>0</v>
      </c>
      <c r="AT234" s="1285"/>
      <c r="AU234" s="731">
        <v>0</v>
      </c>
      <c r="AV234" s="731">
        <v>0</v>
      </c>
      <c r="AW234" s="726">
        <v>0</v>
      </c>
      <c r="AX234" s="671" t="str">
        <f t="shared" si="150"/>
        <v/>
      </c>
      <c r="BT234" s="3"/>
      <c r="BU234" s="3"/>
      <c r="BV234" s="4"/>
      <c r="BW234" s="4"/>
      <c r="CA234" s="31" t="str">
        <f t="shared" si="154"/>
        <v/>
      </c>
      <c r="CB234" s="31"/>
      <c r="CC234" s="31" t="str">
        <f t="shared" si="151"/>
        <v/>
      </c>
      <c r="CD234" s="31" t="str">
        <f t="shared" si="156"/>
        <v/>
      </c>
      <c r="CE234" s="31" t="str">
        <f t="shared" si="157"/>
        <v/>
      </c>
      <c r="CF234" s="31" t="str">
        <f t="shared" si="158"/>
        <v/>
      </c>
      <c r="CG234" s="31" t="str">
        <f t="shared" si="159"/>
        <v/>
      </c>
      <c r="CH234" s="32">
        <f t="shared" si="160"/>
        <v>0</v>
      </c>
      <c r="CI234" s="32"/>
      <c r="CJ234" s="32"/>
      <c r="CK234" s="32">
        <f t="shared" si="163"/>
        <v>0</v>
      </c>
      <c r="CL234" s="32">
        <f t="shared" si="164"/>
        <v>0</v>
      </c>
      <c r="CM234" s="32">
        <f t="shared" si="164"/>
        <v>0</v>
      </c>
      <c r="CN234" s="32">
        <f t="shared" si="164"/>
        <v>0</v>
      </c>
    </row>
    <row r="235" spans="1:92" ht="16.350000000000001" customHeight="1" x14ac:dyDescent="0.2">
      <c r="A235" s="3200" t="s">
        <v>93</v>
      </c>
      <c r="B235" s="3184" t="s">
        <v>264</v>
      </c>
      <c r="C235" s="3184"/>
      <c r="D235" s="1050">
        <f t="shared" si="149"/>
        <v>39</v>
      </c>
      <c r="E235" s="485">
        <f t="shared" si="152"/>
        <v>7</v>
      </c>
      <c r="F235" s="990">
        <f t="shared" si="153"/>
        <v>32</v>
      </c>
      <c r="G235" s="1060">
        <v>0</v>
      </c>
      <c r="H235" s="459">
        <v>0</v>
      </c>
      <c r="I235" s="989">
        <v>0</v>
      </c>
      <c r="J235" s="459">
        <v>0</v>
      </c>
      <c r="K235" s="989">
        <v>0</v>
      </c>
      <c r="L235" s="459">
        <v>0</v>
      </c>
      <c r="M235" s="989">
        <v>0</v>
      </c>
      <c r="N235" s="459">
        <v>0</v>
      </c>
      <c r="O235" s="989">
        <v>0</v>
      </c>
      <c r="P235" s="459">
        <v>0</v>
      </c>
      <c r="Q235" s="989">
        <v>0</v>
      </c>
      <c r="R235" s="459">
        <v>0</v>
      </c>
      <c r="S235" s="989">
        <v>0</v>
      </c>
      <c r="T235" s="459">
        <v>0</v>
      </c>
      <c r="U235" s="989">
        <v>1</v>
      </c>
      <c r="V235" s="1061">
        <v>0</v>
      </c>
      <c r="W235" s="989">
        <v>1</v>
      </c>
      <c r="X235" s="1061">
        <v>3</v>
      </c>
      <c r="Y235" s="989">
        <v>1</v>
      </c>
      <c r="Z235" s="1061">
        <v>7</v>
      </c>
      <c r="AA235" s="989">
        <v>0</v>
      </c>
      <c r="AB235" s="1061">
        <v>4</v>
      </c>
      <c r="AC235" s="989">
        <v>0</v>
      </c>
      <c r="AD235" s="1061">
        <v>7</v>
      </c>
      <c r="AE235" s="989">
        <v>0</v>
      </c>
      <c r="AF235" s="1061">
        <v>7</v>
      </c>
      <c r="AG235" s="989">
        <v>1</v>
      </c>
      <c r="AH235" s="1061">
        <v>2</v>
      </c>
      <c r="AI235" s="989">
        <v>0</v>
      </c>
      <c r="AJ235" s="1061">
        <v>2</v>
      </c>
      <c r="AK235" s="989">
        <v>3</v>
      </c>
      <c r="AL235" s="1061">
        <v>0</v>
      </c>
      <c r="AM235" s="989">
        <v>0</v>
      </c>
      <c r="AN235" s="1061">
        <v>0</v>
      </c>
      <c r="AO235" s="471">
        <v>1</v>
      </c>
      <c r="AP235" s="472">
        <v>0</v>
      </c>
      <c r="AQ235" s="1060"/>
      <c r="AR235" s="473"/>
      <c r="AS235" s="1060">
        <v>0</v>
      </c>
      <c r="AT235" s="469"/>
      <c r="AU235" s="473">
        <v>0</v>
      </c>
      <c r="AV235" s="473">
        <v>0</v>
      </c>
      <c r="AW235" s="468">
        <v>0</v>
      </c>
      <c r="AX235" s="671" t="str">
        <f t="shared" si="150"/>
        <v/>
      </c>
      <c r="BT235" s="3"/>
      <c r="BU235" s="3"/>
      <c r="BV235" s="4"/>
      <c r="BW235" s="4"/>
      <c r="CA235" s="31" t="str">
        <f t="shared" si="154"/>
        <v/>
      </c>
      <c r="CB235" s="31" t="str">
        <f t="shared" si="155"/>
        <v/>
      </c>
      <c r="CC235" s="31" t="str">
        <f t="shared" si="151"/>
        <v/>
      </c>
      <c r="CD235" s="31" t="str">
        <f t="shared" si="156"/>
        <v/>
      </c>
      <c r="CE235" s="31" t="str">
        <f t="shared" si="157"/>
        <v/>
      </c>
      <c r="CF235" s="31" t="str">
        <f t="shared" si="158"/>
        <v/>
      </c>
      <c r="CG235" s="31" t="str">
        <f t="shared" si="159"/>
        <v/>
      </c>
      <c r="CH235" s="32">
        <f t="shared" si="160"/>
        <v>0</v>
      </c>
      <c r="CI235" s="32">
        <f t="shared" si="161"/>
        <v>0</v>
      </c>
      <c r="CJ235" s="32">
        <f t="shared" si="162"/>
        <v>0</v>
      </c>
      <c r="CK235" s="32">
        <f t="shared" si="163"/>
        <v>0</v>
      </c>
      <c r="CL235" s="32">
        <f t="shared" si="164"/>
        <v>0</v>
      </c>
      <c r="CM235" s="32">
        <f t="shared" si="164"/>
        <v>0</v>
      </c>
      <c r="CN235" s="32">
        <f t="shared" si="164"/>
        <v>0</v>
      </c>
    </row>
    <row r="236" spans="1:92" ht="16.350000000000001" customHeight="1" x14ac:dyDescent="0.2">
      <c r="A236" s="2912"/>
      <c r="B236" s="3185" t="s">
        <v>265</v>
      </c>
      <c r="C236" s="3185"/>
      <c r="D236" s="732">
        <f t="shared" si="149"/>
        <v>58</v>
      </c>
      <c r="E236" s="733">
        <f t="shared" si="152"/>
        <v>11</v>
      </c>
      <c r="F236" s="734">
        <f t="shared" si="153"/>
        <v>47</v>
      </c>
      <c r="G236" s="735">
        <v>0</v>
      </c>
      <c r="H236" s="736">
        <v>0</v>
      </c>
      <c r="I236" s="737">
        <v>0</v>
      </c>
      <c r="J236" s="736">
        <v>0</v>
      </c>
      <c r="K236" s="737">
        <v>0</v>
      </c>
      <c r="L236" s="736">
        <v>0</v>
      </c>
      <c r="M236" s="737">
        <v>0</v>
      </c>
      <c r="N236" s="736">
        <v>0</v>
      </c>
      <c r="O236" s="737">
        <v>0</v>
      </c>
      <c r="P236" s="736">
        <v>0</v>
      </c>
      <c r="Q236" s="737">
        <v>0</v>
      </c>
      <c r="R236" s="736">
        <v>0</v>
      </c>
      <c r="S236" s="737">
        <v>0</v>
      </c>
      <c r="T236" s="736">
        <v>0</v>
      </c>
      <c r="U236" s="737">
        <v>0</v>
      </c>
      <c r="V236" s="738">
        <v>0</v>
      </c>
      <c r="W236" s="737">
        <v>0</v>
      </c>
      <c r="X236" s="738">
        <v>2</v>
      </c>
      <c r="Y236" s="737">
        <v>3</v>
      </c>
      <c r="Z236" s="738">
        <v>7</v>
      </c>
      <c r="AA236" s="737">
        <v>0</v>
      </c>
      <c r="AB236" s="738">
        <v>3</v>
      </c>
      <c r="AC236" s="737">
        <v>0</v>
      </c>
      <c r="AD236" s="738">
        <v>20</v>
      </c>
      <c r="AE236" s="737">
        <v>0</v>
      </c>
      <c r="AF236" s="738">
        <v>12</v>
      </c>
      <c r="AG236" s="737">
        <v>3</v>
      </c>
      <c r="AH236" s="738">
        <v>2</v>
      </c>
      <c r="AI236" s="737">
        <v>0</v>
      </c>
      <c r="AJ236" s="738">
        <v>1</v>
      </c>
      <c r="AK236" s="737">
        <v>5</v>
      </c>
      <c r="AL236" s="738">
        <v>0</v>
      </c>
      <c r="AM236" s="737">
        <v>0</v>
      </c>
      <c r="AN236" s="738">
        <v>0</v>
      </c>
      <c r="AO236" s="739">
        <v>0</v>
      </c>
      <c r="AP236" s="740">
        <v>0</v>
      </c>
      <c r="AQ236" s="720"/>
      <c r="AR236" s="756"/>
      <c r="AS236" s="467">
        <v>63</v>
      </c>
      <c r="AT236" s="737"/>
      <c r="AU236" s="741">
        <v>1</v>
      </c>
      <c r="AV236" s="741">
        <v>0</v>
      </c>
      <c r="AW236" s="736">
        <v>0</v>
      </c>
      <c r="AX236" s="671" t="str">
        <f t="shared" si="150"/>
        <v/>
      </c>
      <c r="BT236" s="3"/>
      <c r="BU236" s="3"/>
      <c r="BV236" s="4"/>
      <c r="BW236" s="4"/>
      <c r="CA236" s="31" t="str">
        <f t="shared" si="154"/>
        <v/>
      </c>
      <c r="CB236" s="31"/>
      <c r="CC236" s="31" t="str">
        <f t="shared" si="151"/>
        <v/>
      </c>
      <c r="CD236" s="31" t="str">
        <f t="shared" si="156"/>
        <v/>
      </c>
      <c r="CE236" s="31" t="str">
        <f t="shared" si="157"/>
        <v/>
      </c>
      <c r="CF236" s="31" t="str">
        <f t="shared" si="158"/>
        <v/>
      </c>
      <c r="CG236" s="31" t="str">
        <f t="shared" si="159"/>
        <v/>
      </c>
      <c r="CH236" s="32">
        <f t="shared" si="160"/>
        <v>0</v>
      </c>
      <c r="CI236" s="32"/>
      <c r="CJ236" s="32"/>
      <c r="CK236" s="32">
        <f t="shared" si="163"/>
        <v>0</v>
      </c>
      <c r="CL236" s="32">
        <f t="shared" si="164"/>
        <v>0</v>
      </c>
      <c r="CM236" s="32">
        <f t="shared" si="164"/>
        <v>0</v>
      </c>
      <c r="CN236" s="32">
        <f t="shared" si="164"/>
        <v>0</v>
      </c>
    </row>
    <row r="237" spans="1:92" ht="16.350000000000001" customHeight="1" x14ac:dyDescent="0.2">
      <c r="A237" s="2912"/>
      <c r="B237" s="3188" t="s">
        <v>266</v>
      </c>
      <c r="C237" s="3189"/>
      <c r="D237" s="732">
        <f t="shared" si="149"/>
        <v>21</v>
      </c>
      <c r="E237" s="733">
        <f t="shared" si="152"/>
        <v>4</v>
      </c>
      <c r="F237" s="734">
        <f t="shared" si="153"/>
        <v>17</v>
      </c>
      <c r="G237" s="735">
        <v>0</v>
      </c>
      <c r="H237" s="736">
        <v>0</v>
      </c>
      <c r="I237" s="737">
        <v>0</v>
      </c>
      <c r="J237" s="736">
        <v>0</v>
      </c>
      <c r="K237" s="737">
        <v>0</v>
      </c>
      <c r="L237" s="736">
        <v>0</v>
      </c>
      <c r="M237" s="737">
        <v>0</v>
      </c>
      <c r="N237" s="736">
        <v>0</v>
      </c>
      <c r="O237" s="737">
        <v>0</v>
      </c>
      <c r="P237" s="736">
        <v>0</v>
      </c>
      <c r="Q237" s="737">
        <v>0</v>
      </c>
      <c r="R237" s="736">
        <v>0</v>
      </c>
      <c r="S237" s="737">
        <v>0</v>
      </c>
      <c r="T237" s="736">
        <v>0</v>
      </c>
      <c r="U237" s="737">
        <v>0</v>
      </c>
      <c r="V237" s="738">
        <v>0</v>
      </c>
      <c r="W237" s="737">
        <v>0</v>
      </c>
      <c r="X237" s="738">
        <v>1</v>
      </c>
      <c r="Y237" s="737">
        <v>1</v>
      </c>
      <c r="Z237" s="738">
        <v>5</v>
      </c>
      <c r="AA237" s="737">
        <v>0</v>
      </c>
      <c r="AB237" s="738">
        <v>0</v>
      </c>
      <c r="AC237" s="737">
        <v>0</v>
      </c>
      <c r="AD237" s="738">
        <v>4</v>
      </c>
      <c r="AE237" s="737">
        <v>0</v>
      </c>
      <c r="AF237" s="738">
        <v>5</v>
      </c>
      <c r="AG237" s="737">
        <v>0</v>
      </c>
      <c r="AH237" s="738">
        <v>1</v>
      </c>
      <c r="AI237" s="737">
        <v>0</v>
      </c>
      <c r="AJ237" s="738">
        <v>1</v>
      </c>
      <c r="AK237" s="737">
        <v>3</v>
      </c>
      <c r="AL237" s="738">
        <v>0</v>
      </c>
      <c r="AM237" s="737">
        <v>0</v>
      </c>
      <c r="AN237" s="738">
        <v>0</v>
      </c>
      <c r="AO237" s="739">
        <v>1</v>
      </c>
      <c r="AP237" s="740">
        <v>0</v>
      </c>
      <c r="AQ237" s="720"/>
      <c r="AR237" s="756"/>
      <c r="AS237" s="467">
        <v>0</v>
      </c>
      <c r="AT237" s="737"/>
      <c r="AU237" s="741">
        <v>0</v>
      </c>
      <c r="AV237" s="741">
        <v>0</v>
      </c>
      <c r="AW237" s="736">
        <v>0</v>
      </c>
      <c r="AX237" s="671" t="str">
        <f t="shared" si="150"/>
        <v/>
      </c>
      <c r="BT237" s="3"/>
      <c r="BU237" s="3"/>
      <c r="BV237" s="4"/>
      <c r="BW237" s="4"/>
      <c r="CA237" s="31" t="str">
        <f t="shared" si="154"/>
        <v/>
      </c>
      <c r="CB237" s="31"/>
      <c r="CC237" s="31" t="str">
        <f t="shared" si="151"/>
        <v/>
      </c>
      <c r="CD237" s="31" t="str">
        <f t="shared" si="156"/>
        <v/>
      </c>
      <c r="CE237" s="31" t="str">
        <f t="shared" si="157"/>
        <v/>
      </c>
      <c r="CF237" s="31" t="str">
        <f t="shared" si="158"/>
        <v/>
      </c>
      <c r="CG237" s="31" t="str">
        <f t="shared" si="159"/>
        <v/>
      </c>
      <c r="CH237" s="32">
        <f t="shared" si="160"/>
        <v>0</v>
      </c>
      <c r="CI237" s="32"/>
      <c r="CJ237" s="32"/>
      <c r="CK237" s="32">
        <f t="shared" si="163"/>
        <v>0</v>
      </c>
      <c r="CL237" s="32">
        <f t="shared" si="164"/>
        <v>0</v>
      </c>
      <c r="CM237" s="32">
        <f t="shared" si="164"/>
        <v>0</v>
      </c>
      <c r="CN237" s="32">
        <f t="shared" si="164"/>
        <v>0</v>
      </c>
    </row>
    <row r="238" spans="1:92" ht="16.350000000000001" customHeight="1" x14ac:dyDescent="0.2">
      <c r="A238" s="2912"/>
      <c r="B238" s="3185" t="s">
        <v>267</v>
      </c>
      <c r="C238" s="3185"/>
      <c r="D238" s="732">
        <f t="shared" si="149"/>
        <v>34</v>
      </c>
      <c r="E238" s="733">
        <f t="shared" si="152"/>
        <v>7</v>
      </c>
      <c r="F238" s="734">
        <f t="shared" si="153"/>
        <v>27</v>
      </c>
      <c r="G238" s="1287">
        <v>0</v>
      </c>
      <c r="H238" s="1288">
        <v>0</v>
      </c>
      <c r="I238" s="1289">
        <v>0</v>
      </c>
      <c r="J238" s="1288">
        <v>0</v>
      </c>
      <c r="K238" s="1289">
        <v>0</v>
      </c>
      <c r="L238" s="1288">
        <v>0</v>
      </c>
      <c r="M238" s="1289">
        <v>0</v>
      </c>
      <c r="N238" s="1288">
        <v>0</v>
      </c>
      <c r="O238" s="1289">
        <v>0</v>
      </c>
      <c r="P238" s="1288">
        <v>0</v>
      </c>
      <c r="Q238" s="1289">
        <v>0</v>
      </c>
      <c r="R238" s="1288">
        <v>0</v>
      </c>
      <c r="S238" s="1289">
        <v>0</v>
      </c>
      <c r="T238" s="1288">
        <v>0</v>
      </c>
      <c r="U238" s="1289">
        <v>0</v>
      </c>
      <c r="V238" s="1290">
        <v>0</v>
      </c>
      <c r="W238" s="1289">
        <v>1</v>
      </c>
      <c r="X238" s="1290">
        <v>1</v>
      </c>
      <c r="Y238" s="1289">
        <v>1</v>
      </c>
      <c r="Z238" s="1290">
        <v>4</v>
      </c>
      <c r="AA238" s="1289">
        <v>0</v>
      </c>
      <c r="AB238" s="1290">
        <v>3</v>
      </c>
      <c r="AC238" s="1289">
        <v>0</v>
      </c>
      <c r="AD238" s="1290">
        <v>11</v>
      </c>
      <c r="AE238" s="1289">
        <v>1</v>
      </c>
      <c r="AF238" s="1290">
        <v>6</v>
      </c>
      <c r="AG238" s="1289">
        <v>1</v>
      </c>
      <c r="AH238" s="1290">
        <v>1</v>
      </c>
      <c r="AI238" s="1289">
        <v>0</v>
      </c>
      <c r="AJ238" s="1290">
        <v>0</v>
      </c>
      <c r="AK238" s="1289">
        <v>3</v>
      </c>
      <c r="AL238" s="1290">
        <v>1</v>
      </c>
      <c r="AM238" s="1289">
        <v>0</v>
      </c>
      <c r="AN238" s="1290">
        <v>0</v>
      </c>
      <c r="AO238" s="1291">
        <v>2</v>
      </c>
      <c r="AP238" s="1292">
        <v>0</v>
      </c>
      <c r="AQ238" s="720"/>
      <c r="AR238" s="756"/>
      <c r="AS238" s="467">
        <v>0</v>
      </c>
      <c r="AT238" s="1289"/>
      <c r="AU238" s="1295">
        <v>0</v>
      </c>
      <c r="AV238" s="1295">
        <v>0</v>
      </c>
      <c r="AW238" s="1288">
        <v>0</v>
      </c>
      <c r="AX238" s="671" t="str">
        <f t="shared" si="150"/>
        <v/>
      </c>
      <c r="BT238" s="3"/>
      <c r="BU238" s="3"/>
      <c r="BV238" s="4"/>
      <c r="BW238" s="4"/>
      <c r="CA238" s="31" t="str">
        <f t="shared" si="154"/>
        <v/>
      </c>
      <c r="CB238" s="31"/>
      <c r="CC238" s="31" t="str">
        <f t="shared" si="151"/>
        <v/>
      </c>
      <c r="CD238" s="31" t="str">
        <f t="shared" si="156"/>
        <v/>
      </c>
      <c r="CE238" s="31" t="str">
        <f t="shared" si="157"/>
        <v/>
      </c>
      <c r="CF238" s="31" t="str">
        <f t="shared" si="158"/>
        <v/>
      </c>
      <c r="CG238" s="31" t="str">
        <f t="shared" si="159"/>
        <v/>
      </c>
      <c r="CH238" s="32">
        <f t="shared" si="160"/>
        <v>0</v>
      </c>
      <c r="CI238" s="32"/>
      <c r="CJ238" s="32"/>
      <c r="CK238" s="32">
        <f t="shared" si="163"/>
        <v>0</v>
      </c>
      <c r="CL238" s="32">
        <f t="shared" si="164"/>
        <v>0</v>
      </c>
      <c r="CM238" s="32">
        <f t="shared" si="164"/>
        <v>0</v>
      </c>
      <c r="CN238" s="32">
        <f t="shared" si="164"/>
        <v>0</v>
      </c>
    </row>
    <row r="239" spans="1:92" ht="16.350000000000001" customHeight="1" x14ac:dyDescent="0.2">
      <c r="A239" s="2912"/>
      <c r="B239" s="3188" t="s">
        <v>268</v>
      </c>
      <c r="C239" s="3189"/>
      <c r="D239" s="732">
        <f t="shared" si="149"/>
        <v>1</v>
      </c>
      <c r="E239" s="733">
        <f t="shared" si="152"/>
        <v>0</v>
      </c>
      <c r="F239" s="734">
        <f t="shared" si="153"/>
        <v>1</v>
      </c>
      <c r="G239" s="1287">
        <v>0</v>
      </c>
      <c r="H239" s="1288">
        <v>0</v>
      </c>
      <c r="I239" s="1289">
        <v>0</v>
      </c>
      <c r="J239" s="1288">
        <v>0</v>
      </c>
      <c r="K239" s="1289">
        <v>0</v>
      </c>
      <c r="L239" s="1288">
        <v>0</v>
      </c>
      <c r="M239" s="1289">
        <v>0</v>
      </c>
      <c r="N239" s="1288">
        <v>0</v>
      </c>
      <c r="O239" s="1289">
        <v>0</v>
      </c>
      <c r="P239" s="1288">
        <v>0</v>
      </c>
      <c r="Q239" s="1289">
        <v>0</v>
      </c>
      <c r="R239" s="1288">
        <v>0</v>
      </c>
      <c r="S239" s="1289">
        <v>0</v>
      </c>
      <c r="T239" s="1288">
        <v>0</v>
      </c>
      <c r="U239" s="1289">
        <v>0</v>
      </c>
      <c r="V239" s="1290">
        <v>0</v>
      </c>
      <c r="W239" s="1289">
        <v>0</v>
      </c>
      <c r="X239" s="1290">
        <v>0</v>
      </c>
      <c r="Y239" s="1289">
        <v>0</v>
      </c>
      <c r="Z239" s="1290">
        <v>0</v>
      </c>
      <c r="AA239" s="1289">
        <v>0</v>
      </c>
      <c r="AB239" s="1290">
        <v>0</v>
      </c>
      <c r="AC239" s="1289">
        <v>0</v>
      </c>
      <c r="AD239" s="1290">
        <v>1</v>
      </c>
      <c r="AE239" s="1289">
        <v>0</v>
      </c>
      <c r="AF239" s="1290">
        <v>0</v>
      </c>
      <c r="AG239" s="1289">
        <v>0</v>
      </c>
      <c r="AH239" s="1290">
        <v>0</v>
      </c>
      <c r="AI239" s="1289">
        <v>0</v>
      </c>
      <c r="AJ239" s="1290">
        <v>0</v>
      </c>
      <c r="AK239" s="1289">
        <v>0</v>
      </c>
      <c r="AL239" s="1290">
        <v>0</v>
      </c>
      <c r="AM239" s="1289">
        <v>0</v>
      </c>
      <c r="AN239" s="1290">
        <v>0</v>
      </c>
      <c r="AO239" s="1291">
        <v>0</v>
      </c>
      <c r="AP239" s="1292">
        <v>0</v>
      </c>
      <c r="AQ239" s="1293"/>
      <c r="AR239" s="1294"/>
      <c r="AS239" s="467">
        <v>0</v>
      </c>
      <c r="AT239" s="1289"/>
      <c r="AU239" s="1295">
        <v>0</v>
      </c>
      <c r="AV239" s="1295">
        <v>0</v>
      </c>
      <c r="AW239" s="1288">
        <v>0</v>
      </c>
      <c r="AX239" s="671" t="str">
        <f t="shared" si="150"/>
        <v/>
      </c>
      <c r="BT239" s="3"/>
      <c r="BU239" s="3"/>
      <c r="BV239" s="4"/>
      <c r="BW239" s="4"/>
      <c r="CA239" s="31" t="str">
        <f t="shared" si="154"/>
        <v/>
      </c>
      <c r="CB239" s="31"/>
      <c r="CC239" s="31" t="str">
        <f t="shared" si="151"/>
        <v/>
      </c>
      <c r="CD239" s="31" t="str">
        <f t="shared" si="156"/>
        <v/>
      </c>
      <c r="CE239" s="31" t="str">
        <f t="shared" si="157"/>
        <v/>
      </c>
      <c r="CF239" s="31" t="str">
        <f t="shared" si="158"/>
        <v/>
      </c>
      <c r="CG239" s="31" t="str">
        <f t="shared" si="159"/>
        <v/>
      </c>
      <c r="CH239" s="32">
        <f t="shared" si="160"/>
        <v>0</v>
      </c>
      <c r="CI239" s="32"/>
      <c r="CJ239" s="32"/>
      <c r="CK239" s="32">
        <f t="shared" si="163"/>
        <v>0</v>
      </c>
      <c r="CL239" s="32">
        <f t="shared" si="164"/>
        <v>0</v>
      </c>
      <c r="CM239" s="32">
        <f t="shared" si="164"/>
        <v>0</v>
      </c>
      <c r="CN239" s="32">
        <f t="shared" si="164"/>
        <v>0</v>
      </c>
    </row>
    <row r="240" spans="1:92" ht="16.350000000000001" customHeight="1" x14ac:dyDescent="0.2">
      <c r="A240" s="3201"/>
      <c r="B240" s="3202" t="s">
        <v>269</v>
      </c>
      <c r="C240" s="3202"/>
      <c r="D240" s="751">
        <f t="shared" si="149"/>
        <v>0</v>
      </c>
      <c r="E240" s="752">
        <f t="shared" si="152"/>
        <v>0</v>
      </c>
      <c r="F240" s="1296">
        <f t="shared" si="153"/>
        <v>0</v>
      </c>
      <c r="G240" s="725">
        <v>0</v>
      </c>
      <c r="H240" s="726">
        <v>0</v>
      </c>
      <c r="I240" s="1285">
        <v>0</v>
      </c>
      <c r="J240" s="726">
        <v>0</v>
      </c>
      <c r="K240" s="1285">
        <v>0</v>
      </c>
      <c r="L240" s="726">
        <v>0</v>
      </c>
      <c r="M240" s="1285">
        <v>0</v>
      </c>
      <c r="N240" s="726">
        <v>0</v>
      </c>
      <c r="O240" s="1285">
        <v>0</v>
      </c>
      <c r="P240" s="726">
        <v>0</v>
      </c>
      <c r="Q240" s="1285">
        <v>0</v>
      </c>
      <c r="R240" s="726">
        <v>0</v>
      </c>
      <c r="S240" s="1285">
        <v>0</v>
      </c>
      <c r="T240" s="726">
        <v>0</v>
      </c>
      <c r="U240" s="1285">
        <v>0</v>
      </c>
      <c r="V240" s="1286">
        <v>0</v>
      </c>
      <c r="W240" s="1285">
        <v>0</v>
      </c>
      <c r="X240" s="1286">
        <v>0</v>
      </c>
      <c r="Y240" s="1285">
        <v>0</v>
      </c>
      <c r="Z240" s="1286">
        <v>0</v>
      </c>
      <c r="AA240" s="1285">
        <v>0</v>
      </c>
      <c r="AB240" s="1286">
        <v>0</v>
      </c>
      <c r="AC240" s="1285">
        <v>0</v>
      </c>
      <c r="AD240" s="1286">
        <v>0</v>
      </c>
      <c r="AE240" s="1285">
        <v>0</v>
      </c>
      <c r="AF240" s="1286">
        <v>0</v>
      </c>
      <c r="AG240" s="1285">
        <v>0</v>
      </c>
      <c r="AH240" s="1286">
        <v>0</v>
      </c>
      <c r="AI240" s="1285">
        <v>0</v>
      </c>
      <c r="AJ240" s="1286">
        <v>0</v>
      </c>
      <c r="AK240" s="1285">
        <v>0</v>
      </c>
      <c r="AL240" s="1286">
        <v>0</v>
      </c>
      <c r="AM240" s="1285">
        <v>0</v>
      </c>
      <c r="AN240" s="1286">
        <v>0</v>
      </c>
      <c r="AO240" s="729">
        <v>0</v>
      </c>
      <c r="AP240" s="730">
        <v>0</v>
      </c>
      <c r="AQ240" s="754"/>
      <c r="AR240" s="755"/>
      <c r="AS240" s="700">
        <v>0</v>
      </c>
      <c r="AT240" s="1285"/>
      <c r="AU240" s="731">
        <v>0</v>
      </c>
      <c r="AV240" s="731">
        <v>0</v>
      </c>
      <c r="AW240" s="726">
        <v>0</v>
      </c>
      <c r="AX240" s="671" t="str">
        <f t="shared" si="150"/>
        <v/>
      </c>
      <c r="BT240" s="3"/>
      <c r="BU240" s="3"/>
      <c r="BV240" s="4"/>
      <c r="BW240" s="4"/>
      <c r="CA240" s="31" t="str">
        <f t="shared" si="154"/>
        <v/>
      </c>
      <c r="CB240" s="31"/>
      <c r="CC240" s="31" t="str">
        <f t="shared" si="151"/>
        <v/>
      </c>
      <c r="CD240" s="31" t="str">
        <f t="shared" si="156"/>
        <v/>
      </c>
      <c r="CE240" s="31" t="str">
        <f t="shared" si="157"/>
        <v/>
      </c>
      <c r="CF240" s="31" t="str">
        <f t="shared" si="158"/>
        <v/>
      </c>
      <c r="CG240" s="31" t="str">
        <f t="shared" si="159"/>
        <v/>
      </c>
      <c r="CH240" s="32">
        <f t="shared" si="160"/>
        <v>0</v>
      </c>
      <c r="CI240" s="32"/>
      <c r="CJ240" s="32"/>
      <c r="CK240" s="32">
        <f t="shared" si="163"/>
        <v>0</v>
      </c>
      <c r="CL240" s="32">
        <f t="shared" si="164"/>
        <v>0</v>
      </c>
      <c r="CM240" s="32">
        <f t="shared" si="164"/>
        <v>0</v>
      </c>
      <c r="CN240" s="32">
        <f t="shared" si="164"/>
        <v>0</v>
      </c>
    </row>
    <row r="241" spans="1:92" ht="16.350000000000001" customHeight="1" x14ac:dyDescent="0.2">
      <c r="A241" s="3200" t="s">
        <v>270</v>
      </c>
      <c r="B241" s="3184" t="s">
        <v>264</v>
      </c>
      <c r="C241" s="3184"/>
      <c r="D241" s="1050">
        <f>SUM(E241+F241)</f>
        <v>9</v>
      </c>
      <c r="E241" s="485">
        <f t="shared" ref="E241:E270" si="165">SUM(G241+I241+K241+M241+O241+Q241+S241+U241+W241+Y241+AA241+AC241+AE241+AG241+AI241+AK241+AM241)</f>
        <v>3</v>
      </c>
      <c r="F241" s="990">
        <f t="shared" si="153"/>
        <v>6</v>
      </c>
      <c r="G241" s="1060">
        <v>0</v>
      </c>
      <c r="H241" s="459">
        <v>0</v>
      </c>
      <c r="I241" s="989">
        <v>0</v>
      </c>
      <c r="J241" s="459">
        <v>0</v>
      </c>
      <c r="K241" s="989">
        <v>0</v>
      </c>
      <c r="L241" s="459">
        <v>0</v>
      </c>
      <c r="M241" s="989">
        <v>0</v>
      </c>
      <c r="N241" s="459">
        <v>1</v>
      </c>
      <c r="O241" s="989">
        <v>0</v>
      </c>
      <c r="P241" s="459">
        <v>0</v>
      </c>
      <c r="Q241" s="989">
        <v>1</v>
      </c>
      <c r="R241" s="459">
        <v>1</v>
      </c>
      <c r="S241" s="989">
        <v>0</v>
      </c>
      <c r="T241" s="459">
        <v>2</v>
      </c>
      <c r="U241" s="989">
        <v>0</v>
      </c>
      <c r="V241" s="459">
        <v>1</v>
      </c>
      <c r="W241" s="989">
        <v>2</v>
      </c>
      <c r="X241" s="459">
        <v>1</v>
      </c>
      <c r="Y241" s="989">
        <v>0</v>
      </c>
      <c r="Z241" s="459">
        <v>0</v>
      </c>
      <c r="AA241" s="989">
        <v>0</v>
      </c>
      <c r="AB241" s="459">
        <v>0</v>
      </c>
      <c r="AC241" s="989">
        <v>0</v>
      </c>
      <c r="AD241" s="459">
        <v>0</v>
      </c>
      <c r="AE241" s="989">
        <v>0</v>
      </c>
      <c r="AF241" s="459">
        <v>0</v>
      </c>
      <c r="AG241" s="989">
        <v>0</v>
      </c>
      <c r="AH241" s="459">
        <v>0</v>
      </c>
      <c r="AI241" s="989">
        <v>0</v>
      </c>
      <c r="AJ241" s="459">
        <v>0</v>
      </c>
      <c r="AK241" s="989">
        <v>0</v>
      </c>
      <c r="AL241" s="459">
        <v>0</v>
      </c>
      <c r="AM241" s="989">
        <v>0</v>
      </c>
      <c r="AN241" s="459">
        <v>0</v>
      </c>
      <c r="AO241" s="1062">
        <v>0</v>
      </c>
      <c r="AP241" s="488"/>
      <c r="AQ241" s="1060"/>
      <c r="AR241" s="473"/>
      <c r="AS241" s="1060">
        <v>0</v>
      </c>
      <c r="AT241" s="469"/>
      <c r="AU241" s="473">
        <v>0</v>
      </c>
      <c r="AV241" s="473">
        <v>0</v>
      </c>
      <c r="AW241" s="468">
        <v>0</v>
      </c>
      <c r="AX241" s="671" t="str">
        <f t="shared" si="150"/>
        <v/>
      </c>
      <c r="BT241" s="3"/>
      <c r="BU241" s="3"/>
      <c r="BV241" s="4"/>
      <c r="BW241" s="4"/>
      <c r="CA241" s="31" t="str">
        <f t="shared" si="154"/>
        <v/>
      </c>
      <c r="CB241" s="31" t="str">
        <f t="shared" si="155"/>
        <v/>
      </c>
      <c r="CC241" s="31" t="str">
        <f t="shared" si="151"/>
        <v/>
      </c>
      <c r="CD241" s="31" t="str">
        <f t="shared" si="156"/>
        <v/>
      </c>
      <c r="CE241" s="31" t="str">
        <f t="shared" si="157"/>
        <v/>
      </c>
      <c r="CF241" s="31" t="str">
        <f t="shared" si="158"/>
        <v/>
      </c>
      <c r="CG241" s="31" t="str">
        <f t="shared" si="159"/>
        <v/>
      </c>
      <c r="CH241" s="32"/>
      <c r="CI241" s="32">
        <f t="shared" si="161"/>
        <v>0</v>
      </c>
      <c r="CJ241" s="32">
        <f t="shared" si="162"/>
        <v>0</v>
      </c>
      <c r="CK241" s="32">
        <f t="shared" si="163"/>
        <v>0</v>
      </c>
      <c r="CL241" s="32">
        <f t="shared" si="164"/>
        <v>0</v>
      </c>
      <c r="CM241" s="32">
        <f t="shared" si="164"/>
        <v>0</v>
      </c>
      <c r="CN241" s="32">
        <f t="shared" si="164"/>
        <v>0</v>
      </c>
    </row>
    <row r="242" spans="1:92" ht="16.350000000000001" customHeight="1" x14ac:dyDescent="0.2">
      <c r="A242" s="2912"/>
      <c r="B242" s="3185" t="s">
        <v>265</v>
      </c>
      <c r="C242" s="3185"/>
      <c r="D242" s="732">
        <f t="shared" si="149"/>
        <v>35</v>
      </c>
      <c r="E242" s="733">
        <f t="shared" si="165"/>
        <v>22</v>
      </c>
      <c r="F242" s="734">
        <f t="shared" si="153"/>
        <v>13</v>
      </c>
      <c r="G242" s="735">
        <v>0</v>
      </c>
      <c r="H242" s="736">
        <v>0</v>
      </c>
      <c r="I242" s="737">
        <v>0</v>
      </c>
      <c r="J242" s="736">
        <v>1</v>
      </c>
      <c r="K242" s="737">
        <v>2</v>
      </c>
      <c r="L242" s="736">
        <v>0</v>
      </c>
      <c r="M242" s="737">
        <v>3</v>
      </c>
      <c r="N242" s="736">
        <v>1</v>
      </c>
      <c r="O242" s="737">
        <v>2</v>
      </c>
      <c r="P242" s="736">
        <v>1</v>
      </c>
      <c r="Q242" s="737">
        <v>5</v>
      </c>
      <c r="R242" s="736">
        <v>0</v>
      </c>
      <c r="S242" s="737">
        <v>4</v>
      </c>
      <c r="T242" s="736">
        <v>1</v>
      </c>
      <c r="U242" s="737">
        <v>5</v>
      </c>
      <c r="V242" s="736">
        <v>3</v>
      </c>
      <c r="W242" s="737">
        <v>0</v>
      </c>
      <c r="X242" s="736">
        <v>3</v>
      </c>
      <c r="Y242" s="737">
        <v>1</v>
      </c>
      <c r="Z242" s="736">
        <v>3</v>
      </c>
      <c r="AA242" s="737">
        <v>0</v>
      </c>
      <c r="AB242" s="736">
        <v>0</v>
      </c>
      <c r="AC242" s="737">
        <v>0</v>
      </c>
      <c r="AD242" s="736">
        <v>0</v>
      </c>
      <c r="AE242" s="737">
        <v>0</v>
      </c>
      <c r="AF242" s="736">
        <v>0</v>
      </c>
      <c r="AG242" s="737">
        <v>0</v>
      </c>
      <c r="AH242" s="736">
        <v>0</v>
      </c>
      <c r="AI242" s="737">
        <v>0</v>
      </c>
      <c r="AJ242" s="736">
        <v>0</v>
      </c>
      <c r="AK242" s="737">
        <v>0</v>
      </c>
      <c r="AL242" s="736">
        <v>0</v>
      </c>
      <c r="AM242" s="737">
        <v>0</v>
      </c>
      <c r="AN242" s="736">
        <v>0</v>
      </c>
      <c r="AO242" s="739">
        <v>0</v>
      </c>
      <c r="AP242" s="757"/>
      <c r="AQ242" s="720"/>
      <c r="AR242" s="756"/>
      <c r="AS242" s="467">
        <v>46</v>
      </c>
      <c r="AT242" s="737"/>
      <c r="AU242" s="741">
        <v>0</v>
      </c>
      <c r="AV242" s="741">
        <v>0</v>
      </c>
      <c r="AW242" s="736">
        <v>0</v>
      </c>
      <c r="AX242" s="671" t="str">
        <f t="shared" si="150"/>
        <v/>
      </c>
      <c r="BT242" s="3"/>
      <c r="BU242" s="3"/>
      <c r="BV242" s="4"/>
      <c r="BW242" s="4"/>
      <c r="CA242" s="31" t="str">
        <f t="shared" si="154"/>
        <v/>
      </c>
      <c r="CB242" s="31"/>
      <c r="CC242" s="31" t="str">
        <f t="shared" si="151"/>
        <v/>
      </c>
      <c r="CD242" s="31" t="str">
        <f t="shared" si="156"/>
        <v/>
      </c>
      <c r="CE242" s="31" t="str">
        <f t="shared" si="157"/>
        <v/>
      </c>
      <c r="CF242" s="31" t="str">
        <f t="shared" si="158"/>
        <v/>
      </c>
      <c r="CG242" s="31" t="str">
        <f t="shared" si="159"/>
        <v/>
      </c>
      <c r="CH242" s="32"/>
      <c r="CI242" s="32"/>
      <c r="CJ242" s="32"/>
      <c r="CK242" s="32">
        <f t="shared" si="163"/>
        <v>0</v>
      </c>
      <c r="CL242" s="32">
        <f t="shared" si="164"/>
        <v>0</v>
      </c>
      <c r="CM242" s="32">
        <f t="shared" si="164"/>
        <v>0</v>
      </c>
      <c r="CN242" s="32">
        <f t="shared" si="164"/>
        <v>0</v>
      </c>
    </row>
    <row r="243" spans="1:92" ht="16.350000000000001" customHeight="1" x14ac:dyDescent="0.2">
      <c r="A243" s="2912"/>
      <c r="B243" s="3185" t="s">
        <v>266</v>
      </c>
      <c r="C243" s="3185"/>
      <c r="D243" s="732">
        <f t="shared" si="149"/>
        <v>9</v>
      </c>
      <c r="E243" s="733">
        <f t="shared" si="165"/>
        <v>3</v>
      </c>
      <c r="F243" s="734">
        <f t="shared" si="153"/>
        <v>6</v>
      </c>
      <c r="G243" s="735">
        <v>0</v>
      </c>
      <c r="H243" s="736">
        <v>0</v>
      </c>
      <c r="I243" s="737">
        <v>0</v>
      </c>
      <c r="J243" s="736">
        <v>0</v>
      </c>
      <c r="K243" s="737">
        <v>0</v>
      </c>
      <c r="L243" s="736">
        <v>0</v>
      </c>
      <c r="M243" s="737">
        <v>0</v>
      </c>
      <c r="N243" s="736">
        <v>1</v>
      </c>
      <c r="O243" s="737">
        <v>0</v>
      </c>
      <c r="P243" s="736">
        <v>0</v>
      </c>
      <c r="Q243" s="737">
        <v>1</v>
      </c>
      <c r="R243" s="736">
        <v>1</v>
      </c>
      <c r="S243" s="737">
        <v>0</v>
      </c>
      <c r="T243" s="736">
        <v>2</v>
      </c>
      <c r="U243" s="737">
        <v>0</v>
      </c>
      <c r="V243" s="736">
        <v>1</v>
      </c>
      <c r="W243" s="737">
        <v>2</v>
      </c>
      <c r="X243" s="736">
        <v>1</v>
      </c>
      <c r="Y243" s="737">
        <v>0</v>
      </c>
      <c r="Z243" s="736">
        <v>0</v>
      </c>
      <c r="AA243" s="737">
        <v>0</v>
      </c>
      <c r="AB243" s="736">
        <v>0</v>
      </c>
      <c r="AC243" s="737">
        <v>0</v>
      </c>
      <c r="AD243" s="736">
        <v>0</v>
      </c>
      <c r="AE243" s="737">
        <v>0</v>
      </c>
      <c r="AF243" s="736">
        <v>0</v>
      </c>
      <c r="AG243" s="737">
        <v>0</v>
      </c>
      <c r="AH243" s="736">
        <v>0</v>
      </c>
      <c r="AI243" s="737">
        <v>0</v>
      </c>
      <c r="AJ243" s="736">
        <v>0</v>
      </c>
      <c r="AK243" s="737">
        <v>0</v>
      </c>
      <c r="AL243" s="736">
        <v>0</v>
      </c>
      <c r="AM243" s="737">
        <v>0</v>
      </c>
      <c r="AN243" s="736">
        <v>0</v>
      </c>
      <c r="AO243" s="739">
        <v>0</v>
      </c>
      <c r="AP243" s="757"/>
      <c r="AQ243" s="720"/>
      <c r="AR243" s="756"/>
      <c r="AS243" s="467">
        <v>0</v>
      </c>
      <c r="AT243" s="737"/>
      <c r="AU243" s="741">
        <v>0</v>
      </c>
      <c r="AV243" s="741">
        <v>0</v>
      </c>
      <c r="AW243" s="736">
        <v>0</v>
      </c>
      <c r="AX243" s="671" t="str">
        <f t="shared" si="150"/>
        <v/>
      </c>
      <c r="BT243" s="3"/>
      <c r="BU243" s="3"/>
      <c r="BV243" s="4"/>
      <c r="BW243" s="4"/>
      <c r="CA243" s="31" t="str">
        <f t="shared" si="154"/>
        <v/>
      </c>
      <c r="CB243" s="31"/>
      <c r="CC243" s="31" t="str">
        <f t="shared" si="151"/>
        <v/>
      </c>
      <c r="CD243" s="31" t="str">
        <f t="shared" si="156"/>
        <v/>
      </c>
      <c r="CE243" s="31" t="str">
        <f t="shared" si="157"/>
        <v/>
      </c>
      <c r="CF243" s="31" t="str">
        <f t="shared" si="158"/>
        <v/>
      </c>
      <c r="CG243" s="31" t="str">
        <f t="shared" si="159"/>
        <v/>
      </c>
      <c r="CH243" s="32"/>
      <c r="CI243" s="32"/>
      <c r="CJ243" s="32"/>
      <c r="CK243" s="32">
        <f t="shared" si="163"/>
        <v>0</v>
      </c>
      <c r="CL243" s="32">
        <f t="shared" si="164"/>
        <v>0</v>
      </c>
      <c r="CM243" s="32">
        <f t="shared" si="164"/>
        <v>0</v>
      </c>
      <c r="CN243" s="32">
        <f t="shared" si="164"/>
        <v>0</v>
      </c>
    </row>
    <row r="244" spans="1:92" ht="16.350000000000001" customHeight="1" x14ac:dyDescent="0.2">
      <c r="A244" s="2912"/>
      <c r="B244" s="3185" t="s">
        <v>267</v>
      </c>
      <c r="C244" s="3185"/>
      <c r="D244" s="732">
        <f t="shared" si="149"/>
        <v>6</v>
      </c>
      <c r="E244" s="733">
        <f t="shared" si="165"/>
        <v>4</v>
      </c>
      <c r="F244" s="734">
        <f t="shared" si="153"/>
        <v>2</v>
      </c>
      <c r="G244" s="1287">
        <v>0</v>
      </c>
      <c r="H244" s="1288">
        <v>0</v>
      </c>
      <c r="I244" s="1289">
        <v>0</v>
      </c>
      <c r="J244" s="1288">
        <v>0</v>
      </c>
      <c r="K244" s="1289">
        <v>0</v>
      </c>
      <c r="L244" s="1288">
        <v>0</v>
      </c>
      <c r="M244" s="1289">
        <v>1</v>
      </c>
      <c r="N244" s="1288">
        <v>0</v>
      </c>
      <c r="O244" s="1289">
        <v>0</v>
      </c>
      <c r="P244" s="1288">
        <v>0</v>
      </c>
      <c r="Q244" s="1289">
        <v>1</v>
      </c>
      <c r="R244" s="1288">
        <v>1</v>
      </c>
      <c r="S244" s="1289">
        <v>0</v>
      </c>
      <c r="T244" s="1288">
        <v>0</v>
      </c>
      <c r="U244" s="1289">
        <v>0</v>
      </c>
      <c r="V244" s="1288">
        <v>1</v>
      </c>
      <c r="W244" s="1289">
        <v>2</v>
      </c>
      <c r="X244" s="1288">
        <v>0</v>
      </c>
      <c r="Y244" s="1289">
        <v>0</v>
      </c>
      <c r="Z244" s="1288">
        <v>0</v>
      </c>
      <c r="AA244" s="1289">
        <v>0</v>
      </c>
      <c r="AB244" s="1288">
        <v>0</v>
      </c>
      <c r="AC244" s="1289">
        <v>0</v>
      </c>
      <c r="AD244" s="1288">
        <v>0</v>
      </c>
      <c r="AE244" s="1289">
        <v>0</v>
      </c>
      <c r="AF244" s="1288">
        <v>0</v>
      </c>
      <c r="AG244" s="1289">
        <v>0</v>
      </c>
      <c r="AH244" s="1288">
        <v>0</v>
      </c>
      <c r="AI244" s="1289">
        <v>0</v>
      </c>
      <c r="AJ244" s="1288">
        <v>0</v>
      </c>
      <c r="AK244" s="1289">
        <v>0</v>
      </c>
      <c r="AL244" s="1288">
        <v>0</v>
      </c>
      <c r="AM244" s="1289">
        <v>0</v>
      </c>
      <c r="AN244" s="1288">
        <v>0</v>
      </c>
      <c r="AO244" s="739">
        <v>0</v>
      </c>
      <c r="AP244" s="757"/>
      <c r="AQ244" s="720"/>
      <c r="AR244" s="756"/>
      <c r="AS244" s="467">
        <v>0</v>
      </c>
      <c r="AT244" s="1289"/>
      <c r="AU244" s="1295">
        <v>0</v>
      </c>
      <c r="AV244" s="1295">
        <v>0</v>
      </c>
      <c r="AW244" s="1288">
        <v>0</v>
      </c>
      <c r="AX244" s="671" t="str">
        <f t="shared" si="150"/>
        <v/>
      </c>
      <c r="BT244" s="3"/>
      <c r="BU244" s="3"/>
      <c r="BV244" s="4"/>
      <c r="BW244" s="4"/>
      <c r="CA244" s="31" t="str">
        <f t="shared" si="154"/>
        <v/>
      </c>
      <c r="CB244" s="31"/>
      <c r="CC244" s="31" t="str">
        <f t="shared" si="151"/>
        <v/>
      </c>
      <c r="CD244" s="31" t="str">
        <f t="shared" si="156"/>
        <v/>
      </c>
      <c r="CE244" s="31" t="str">
        <f t="shared" si="157"/>
        <v/>
      </c>
      <c r="CF244" s="31" t="str">
        <f t="shared" si="158"/>
        <v/>
      </c>
      <c r="CG244" s="31" t="str">
        <f t="shared" si="159"/>
        <v/>
      </c>
      <c r="CH244" s="32"/>
      <c r="CI244" s="32"/>
      <c r="CJ244" s="32"/>
      <c r="CK244" s="32">
        <f t="shared" si="163"/>
        <v>0</v>
      </c>
      <c r="CL244" s="32">
        <f t="shared" si="164"/>
        <v>0</v>
      </c>
      <c r="CM244" s="32">
        <f t="shared" si="164"/>
        <v>0</v>
      </c>
      <c r="CN244" s="32">
        <f t="shared" si="164"/>
        <v>0</v>
      </c>
    </row>
    <row r="245" spans="1:92" ht="16.350000000000001" customHeight="1" x14ac:dyDescent="0.2">
      <c r="A245" s="2912"/>
      <c r="B245" s="3188" t="s">
        <v>268</v>
      </c>
      <c r="C245" s="3189"/>
      <c r="D245" s="732">
        <f t="shared" si="149"/>
        <v>0</v>
      </c>
      <c r="E245" s="733">
        <f t="shared" si="165"/>
        <v>0</v>
      </c>
      <c r="F245" s="734">
        <f t="shared" si="153"/>
        <v>0</v>
      </c>
      <c r="G245" s="1287">
        <v>0</v>
      </c>
      <c r="H245" s="1288">
        <v>0</v>
      </c>
      <c r="I245" s="1289">
        <v>0</v>
      </c>
      <c r="J245" s="1288">
        <v>0</v>
      </c>
      <c r="K245" s="1289">
        <v>0</v>
      </c>
      <c r="L245" s="1288">
        <v>0</v>
      </c>
      <c r="M245" s="1289">
        <v>0</v>
      </c>
      <c r="N245" s="1288">
        <v>0</v>
      </c>
      <c r="O245" s="1289">
        <v>0</v>
      </c>
      <c r="P245" s="1288">
        <v>0</v>
      </c>
      <c r="Q245" s="1289">
        <v>0</v>
      </c>
      <c r="R245" s="1288">
        <v>0</v>
      </c>
      <c r="S245" s="1289">
        <v>0</v>
      </c>
      <c r="T245" s="1288">
        <v>0</v>
      </c>
      <c r="U245" s="1289">
        <v>0</v>
      </c>
      <c r="V245" s="1288">
        <v>0</v>
      </c>
      <c r="W245" s="1289">
        <v>0</v>
      </c>
      <c r="X245" s="1288">
        <v>0</v>
      </c>
      <c r="Y245" s="1289">
        <v>0</v>
      </c>
      <c r="Z245" s="1288">
        <v>0</v>
      </c>
      <c r="AA245" s="1289">
        <v>0</v>
      </c>
      <c r="AB245" s="1288">
        <v>0</v>
      </c>
      <c r="AC245" s="1289">
        <v>0</v>
      </c>
      <c r="AD245" s="1288">
        <v>0</v>
      </c>
      <c r="AE245" s="1289">
        <v>0</v>
      </c>
      <c r="AF245" s="1288">
        <v>0</v>
      </c>
      <c r="AG245" s="1289">
        <v>0</v>
      </c>
      <c r="AH245" s="1288">
        <v>0</v>
      </c>
      <c r="AI245" s="1289">
        <v>0</v>
      </c>
      <c r="AJ245" s="1288">
        <v>0</v>
      </c>
      <c r="AK245" s="1289">
        <v>0</v>
      </c>
      <c r="AL245" s="1288">
        <v>0</v>
      </c>
      <c r="AM245" s="1289">
        <v>0</v>
      </c>
      <c r="AN245" s="1288">
        <v>0</v>
      </c>
      <c r="AO245" s="1291">
        <v>0</v>
      </c>
      <c r="AP245" s="757"/>
      <c r="AQ245" s="720"/>
      <c r="AR245" s="758"/>
      <c r="AS245" s="467">
        <v>0</v>
      </c>
      <c r="AT245" s="1289"/>
      <c r="AU245" s="1295">
        <v>0</v>
      </c>
      <c r="AV245" s="1295">
        <v>0</v>
      </c>
      <c r="AW245" s="1288">
        <v>0</v>
      </c>
      <c r="AX245" s="671" t="str">
        <f t="shared" si="150"/>
        <v/>
      </c>
      <c r="BT245" s="3"/>
      <c r="BU245" s="3"/>
      <c r="BV245" s="4"/>
      <c r="BW245" s="4"/>
      <c r="CA245" s="31" t="str">
        <f t="shared" si="154"/>
        <v/>
      </c>
      <c r="CB245" s="31"/>
      <c r="CC245" s="31" t="str">
        <f t="shared" si="151"/>
        <v/>
      </c>
      <c r="CD245" s="31" t="str">
        <f t="shared" si="156"/>
        <v/>
      </c>
      <c r="CE245" s="31" t="str">
        <f t="shared" si="157"/>
        <v/>
      </c>
      <c r="CF245" s="31" t="str">
        <f t="shared" si="158"/>
        <v/>
      </c>
      <c r="CG245" s="31" t="str">
        <f t="shared" si="159"/>
        <v/>
      </c>
      <c r="CH245" s="32"/>
      <c r="CI245" s="32"/>
      <c r="CJ245" s="32"/>
      <c r="CK245" s="32">
        <f t="shared" si="163"/>
        <v>0</v>
      </c>
      <c r="CL245" s="32">
        <f t="shared" si="164"/>
        <v>0</v>
      </c>
      <c r="CM245" s="32">
        <f t="shared" si="164"/>
        <v>0</v>
      </c>
      <c r="CN245" s="32">
        <f t="shared" si="164"/>
        <v>0</v>
      </c>
    </row>
    <row r="246" spans="1:92" ht="16.350000000000001" customHeight="1" x14ac:dyDescent="0.2">
      <c r="A246" s="3201"/>
      <c r="B246" s="3202" t="s">
        <v>269</v>
      </c>
      <c r="C246" s="3202"/>
      <c r="D246" s="751">
        <f t="shared" si="149"/>
        <v>0</v>
      </c>
      <c r="E246" s="752">
        <f t="shared" si="165"/>
        <v>0</v>
      </c>
      <c r="F246" s="1296">
        <f t="shared" si="153"/>
        <v>0</v>
      </c>
      <c r="G246" s="725">
        <v>0</v>
      </c>
      <c r="H246" s="726">
        <v>0</v>
      </c>
      <c r="I246" s="1285">
        <v>0</v>
      </c>
      <c r="J246" s="726">
        <v>0</v>
      </c>
      <c r="K246" s="1285">
        <v>0</v>
      </c>
      <c r="L246" s="726">
        <v>0</v>
      </c>
      <c r="M246" s="1285">
        <v>0</v>
      </c>
      <c r="N246" s="726">
        <v>0</v>
      </c>
      <c r="O246" s="1285">
        <v>0</v>
      </c>
      <c r="P246" s="726">
        <v>0</v>
      </c>
      <c r="Q246" s="1285">
        <v>0</v>
      </c>
      <c r="R246" s="726">
        <v>0</v>
      </c>
      <c r="S246" s="1285">
        <v>0</v>
      </c>
      <c r="T246" s="726">
        <v>0</v>
      </c>
      <c r="U246" s="1285">
        <v>0</v>
      </c>
      <c r="V246" s="726">
        <v>0</v>
      </c>
      <c r="W246" s="1285">
        <v>0</v>
      </c>
      <c r="X246" s="726">
        <v>0</v>
      </c>
      <c r="Y246" s="1285">
        <v>0</v>
      </c>
      <c r="Z246" s="726">
        <v>0</v>
      </c>
      <c r="AA246" s="1285">
        <v>0</v>
      </c>
      <c r="AB246" s="726">
        <v>0</v>
      </c>
      <c r="AC246" s="1285">
        <v>0</v>
      </c>
      <c r="AD246" s="726">
        <v>0</v>
      </c>
      <c r="AE246" s="1285">
        <v>0</v>
      </c>
      <c r="AF246" s="726">
        <v>0</v>
      </c>
      <c r="AG246" s="1285">
        <v>0</v>
      </c>
      <c r="AH246" s="726">
        <v>0</v>
      </c>
      <c r="AI246" s="1285">
        <v>0</v>
      </c>
      <c r="AJ246" s="726">
        <v>0</v>
      </c>
      <c r="AK246" s="1285">
        <v>0</v>
      </c>
      <c r="AL246" s="726">
        <v>0</v>
      </c>
      <c r="AM246" s="1285">
        <v>0</v>
      </c>
      <c r="AN246" s="726">
        <v>0</v>
      </c>
      <c r="AO246" s="729">
        <v>0</v>
      </c>
      <c r="AP246" s="755"/>
      <c r="AQ246" s="754"/>
      <c r="AR246" s="759"/>
      <c r="AS246" s="700">
        <v>0</v>
      </c>
      <c r="AT246" s="1285"/>
      <c r="AU246" s="731">
        <v>0</v>
      </c>
      <c r="AV246" s="731">
        <v>0</v>
      </c>
      <c r="AW246" s="726">
        <v>0</v>
      </c>
      <c r="AX246" s="671" t="str">
        <f t="shared" si="150"/>
        <v/>
      </c>
      <c r="BT246" s="3"/>
      <c r="BU246" s="3"/>
      <c r="BV246" s="4"/>
      <c r="BW246" s="4"/>
      <c r="CA246" s="31" t="str">
        <f t="shared" si="154"/>
        <v/>
      </c>
      <c r="CB246" s="31"/>
      <c r="CC246" s="31" t="str">
        <f t="shared" si="151"/>
        <v/>
      </c>
      <c r="CD246" s="31" t="str">
        <f t="shared" si="156"/>
        <v/>
      </c>
      <c r="CE246" s="31" t="str">
        <f t="shared" si="157"/>
        <v/>
      </c>
      <c r="CF246" s="31" t="str">
        <f t="shared" si="158"/>
        <v/>
      </c>
      <c r="CG246" s="31" t="str">
        <f t="shared" si="159"/>
        <v/>
      </c>
      <c r="CH246" s="32"/>
      <c r="CI246" s="32"/>
      <c r="CJ246" s="32"/>
      <c r="CK246" s="32">
        <f t="shared" si="163"/>
        <v>0</v>
      </c>
      <c r="CL246" s="32">
        <f t="shared" si="164"/>
        <v>0</v>
      </c>
      <c r="CM246" s="32">
        <f t="shared" si="164"/>
        <v>0</v>
      </c>
      <c r="CN246" s="32">
        <f t="shared" si="164"/>
        <v>0</v>
      </c>
    </row>
    <row r="247" spans="1:92" ht="16.350000000000001" customHeight="1" x14ac:dyDescent="0.2">
      <c r="A247" s="3200" t="s">
        <v>271</v>
      </c>
      <c r="B247" s="3184" t="s">
        <v>264</v>
      </c>
      <c r="C247" s="3184"/>
      <c r="D247" s="400">
        <f t="shared" si="149"/>
        <v>33</v>
      </c>
      <c r="E247" s="465">
        <f t="shared" si="165"/>
        <v>9</v>
      </c>
      <c r="F247" s="466">
        <f t="shared" si="153"/>
        <v>24</v>
      </c>
      <c r="G247" s="467">
        <v>0</v>
      </c>
      <c r="H247" s="468">
        <v>0</v>
      </c>
      <c r="I247" s="469">
        <v>0</v>
      </c>
      <c r="J247" s="468">
        <v>0</v>
      </c>
      <c r="K247" s="469">
        <v>0</v>
      </c>
      <c r="L247" s="468">
        <v>0</v>
      </c>
      <c r="M247" s="469">
        <v>0</v>
      </c>
      <c r="N247" s="468">
        <v>0</v>
      </c>
      <c r="O247" s="469">
        <v>0</v>
      </c>
      <c r="P247" s="468">
        <v>0</v>
      </c>
      <c r="Q247" s="469">
        <v>0</v>
      </c>
      <c r="R247" s="468">
        <v>0</v>
      </c>
      <c r="S247" s="469">
        <v>0</v>
      </c>
      <c r="T247" s="468">
        <v>0</v>
      </c>
      <c r="U247" s="469">
        <v>0</v>
      </c>
      <c r="V247" s="470">
        <v>0</v>
      </c>
      <c r="W247" s="469">
        <v>2</v>
      </c>
      <c r="X247" s="470">
        <v>1</v>
      </c>
      <c r="Y247" s="469">
        <v>1</v>
      </c>
      <c r="Z247" s="470">
        <v>0</v>
      </c>
      <c r="AA247" s="469">
        <v>1</v>
      </c>
      <c r="AB247" s="470">
        <v>0</v>
      </c>
      <c r="AC247" s="469">
        <v>0</v>
      </c>
      <c r="AD247" s="470">
        <v>7</v>
      </c>
      <c r="AE247" s="469">
        <v>2</v>
      </c>
      <c r="AF247" s="470">
        <v>6</v>
      </c>
      <c r="AG247" s="469">
        <v>2</v>
      </c>
      <c r="AH247" s="470">
        <v>6</v>
      </c>
      <c r="AI247" s="469">
        <v>0</v>
      </c>
      <c r="AJ247" s="470">
        <v>3</v>
      </c>
      <c r="AK247" s="469">
        <v>0</v>
      </c>
      <c r="AL247" s="470">
        <v>1</v>
      </c>
      <c r="AM247" s="469">
        <v>1</v>
      </c>
      <c r="AN247" s="470">
        <v>0</v>
      </c>
      <c r="AO247" s="471">
        <v>0</v>
      </c>
      <c r="AP247" s="472">
        <v>1</v>
      </c>
      <c r="AQ247" s="1060"/>
      <c r="AR247" s="473"/>
      <c r="AS247" s="1060">
        <v>0</v>
      </c>
      <c r="AT247" s="469"/>
      <c r="AU247" s="473">
        <v>0</v>
      </c>
      <c r="AV247" s="473">
        <v>0</v>
      </c>
      <c r="AW247" s="468">
        <v>0</v>
      </c>
      <c r="AX247" s="671" t="str">
        <f t="shared" si="150"/>
        <v/>
      </c>
      <c r="BT247" s="3"/>
      <c r="BU247" s="3"/>
      <c r="BV247" s="4"/>
      <c r="BW247" s="4"/>
      <c r="CA247" s="31" t="str">
        <f t="shared" si="154"/>
        <v/>
      </c>
      <c r="CB247" s="31" t="str">
        <f t="shared" si="155"/>
        <v/>
      </c>
      <c r="CC247" s="31" t="str">
        <f t="shared" si="151"/>
        <v/>
      </c>
      <c r="CD247" s="31" t="str">
        <f t="shared" si="156"/>
        <v/>
      </c>
      <c r="CE247" s="31" t="str">
        <f t="shared" si="157"/>
        <v/>
      </c>
      <c r="CF247" s="31" t="str">
        <f t="shared" si="158"/>
        <v/>
      </c>
      <c r="CG247" s="31" t="str">
        <f t="shared" si="159"/>
        <v/>
      </c>
      <c r="CH247" s="32">
        <f t="shared" si="160"/>
        <v>0</v>
      </c>
      <c r="CI247" s="32">
        <f t="shared" si="161"/>
        <v>0</v>
      </c>
      <c r="CJ247" s="32">
        <f t="shared" si="162"/>
        <v>0</v>
      </c>
      <c r="CK247" s="32">
        <f t="shared" si="163"/>
        <v>0</v>
      </c>
      <c r="CL247" s="32">
        <f t="shared" si="164"/>
        <v>0</v>
      </c>
      <c r="CM247" s="32">
        <f t="shared" si="164"/>
        <v>0</v>
      </c>
      <c r="CN247" s="32">
        <f t="shared" si="164"/>
        <v>0</v>
      </c>
    </row>
    <row r="248" spans="1:92" ht="16.350000000000001" customHeight="1" x14ac:dyDescent="0.2">
      <c r="A248" s="2912"/>
      <c r="B248" s="3185" t="s">
        <v>265</v>
      </c>
      <c r="C248" s="3185"/>
      <c r="D248" s="732">
        <f t="shared" si="149"/>
        <v>23</v>
      </c>
      <c r="E248" s="733">
        <f t="shared" si="165"/>
        <v>5</v>
      </c>
      <c r="F248" s="734">
        <f t="shared" si="153"/>
        <v>18</v>
      </c>
      <c r="G248" s="735">
        <v>0</v>
      </c>
      <c r="H248" s="736">
        <v>0</v>
      </c>
      <c r="I248" s="737">
        <v>0</v>
      </c>
      <c r="J248" s="736">
        <v>0</v>
      </c>
      <c r="K248" s="737">
        <v>0</v>
      </c>
      <c r="L248" s="736">
        <v>0</v>
      </c>
      <c r="M248" s="737">
        <v>0</v>
      </c>
      <c r="N248" s="736">
        <v>0</v>
      </c>
      <c r="O248" s="737">
        <v>0</v>
      </c>
      <c r="P248" s="736">
        <v>0</v>
      </c>
      <c r="Q248" s="737">
        <v>0</v>
      </c>
      <c r="R248" s="736">
        <v>0</v>
      </c>
      <c r="S248" s="737">
        <v>0</v>
      </c>
      <c r="T248" s="736">
        <v>0</v>
      </c>
      <c r="U248" s="737">
        <v>0</v>
      </c>
      <c r="V248" s="738">
        <v>1</v>
      </c>
      <c r="W248" s="737">
        <v>1</v>
      </c>
      <c r="X248" s="738">
        <v>0</v>
      </c>
      <c r="Y248" s="737">
        <v>0</v>
      </c>
      <c r="Z248" s="738">
        <v>0</v>
      </c>
      <c r="AA248" s="737">
        <v>0</v>
      </c>
      <c r="AB248" s="738">
        <v>0</v>
      </c>
      <c r="AC248" s="737">
        <v>1</v>
      </c>
      <c r="AD248" s="738">
        <v>5</v>
      </c>
      <c r="AE248" s="737">
        <v>1</v>
      </c>
      <c r="AF248" s="738">
        <v>4</v>
      </c>
      <c r="AG248" s="737">
        <v>2</v>
      </c>
      <c r="AH248" s="738">
        <v>6</v>
      </c>
      <c r="AI248" s="737">
        <v>0</v>
      </c>
      <c r="AJ248" s="738">
        <v>2</v>
      </c>
      <c r="AK248" s="737">
        <v>0</v>
      </c>
      <c r="AL248" s="738">
        <v>0</v>
      </c>
      <c r="AM248" s="737">
        <v>0</v>
      </c>
      <c r="AN248" s="738">
        <v>0</v>
      </c>
      <c r="AO248" s="739">
        <v>0</v>
      </c>
      <c r="AP248" s="740">
        <v>0</v>
      </c>
      <c r="AQ248" s="720"/>
      <c r="AR248" s="756"/>
      <c r="AS248" s="467">
        <v>20</v>
      </c>
      <c r="AT248" s="737"/>
      <c r="AU248" s="741">
        <v>0</v>
      </c>
      <c r="AV248" s="741">
        <v>0</v>
      </c>
      <c r="AW248" s="736">
        <v>0</v>
      </c>
      <c r="AX248" s="671" t="str">
        <f t="shared" si="150"/>
        <v/>
      </c>
      <c r="BT248" s="3"/>
      <c r="BU248" s="3"/>
      <c r="BV248" s="4"/>
      <c r="BW248" s="4"/>
      <c r="CA248" s="31" t="str">
        <f t="shared" si="154"/>
        <v/>
      </c>
      <c r="CB248" s="31"/>
      <c r="CC248" s="31" t="str">
        <f t="shared" si="151"/>
        <v/>
      </c>
      <c r="CD248" s="31" t="str">
        <f t="shared" si="156"/>
        <v/>
      </c>
      <c r="CE248" s="31" t="str">
        <f t="shared" si="157"/>
        <v/>
      </c>
      <c r="CF248" s="31" t="str">
        <f t="shared" si="158"/>
        <v/>
      </c>
      <c r="CG248" s="31" t="str">
        <f t="shared" si="159"/>
        <v/>
      </c>
      <c r="CH248" s="32">
        <f t="shared" si="160"/>
        <v>0</v>
      </c>
      <c r="CI248" s="32"/>
      <c r="CJ248" s="32"/>
      <c r="CK248" s="32">
        <f t="shared" si="163"/>
        <v>0</v>
      </c>
      <c r="CL248" s="32">
        <f t="shared" si="164"/>
        <v>0</v>
      </c>
      <c r="CM248" s="32">
        <f t="shared" si="164"/>
        <v>0</v>
      </c>
      <c r="CN248" s="32">
        <f t="shared" si="164"/>
        <v>0</v>
      </c>
    </row>
    <row r="249" spans="1:92" ht="16.350000000000001" customHeight="1" x14ac:dyDescent="0.2">
      <c r="A249" s="2912"/>
      <c r="B249" s="3185" t="s">
        <v>266</v>
      </c>
      <c r="C249" s="3185"/>
      <c r="D249" s="732">
        <f t="shared" si="149"/>
        <v>20</v>
      </c>
      <c r="E249" s="733">
        <f t="shared" si="165"/>
        <v>6</v>
      </c>
      <c r="F249" s="734">
        <f t="shared" si="153"/>
        <v>14</v>
      </c>
      <c r="G249" s="735">
        <v>0</v>
      </c>
      <c r="H249" s="736">
        <v>0</v>
      </c>
      <c r="I249" s="737">
        <v>0</v>
      </c>
      <c r="J249" s="736">
        <v>0</v>
      </c>
      <c r="K249" s="737">
        <v>0</v>
      </c>
      <c r="L249" s="736">
        <v>0</v>
      </c>
      <c r="M249" s="737">
        <v>0</v>
      </c>
      <c r="N249" s="736">
        <v>0</v>
      </c>
      <c r="O249" s="737">
        <v>0</v>
      </c>
      <c r="P249" s="736">
        <v>0</v>
      </c>
      <c r="Q249" s="737">
        <v>0</v>
      </c>
      <c r="R249" s="736">
        <v>0</v>
      </c>
      <c r="S249" s="737">
        <v>0</v>
      </c>
      <c r="T249" s="736">
        <v>0</v>
      </c>
      <c r="U249" s="737">
        <v>0</v>
      </c>
      <c r="V249" s="738">
        <v>0</v>
      </c>
      <c r="W249" s="737">
        <v>2</v>
      </c>
      <c r="X249" s="738">
        <v>1</v>
      </c>
      <c r="Y249" s="737">
        <v>1</v>
      </c>
      <c r="Z249" s="738">
        <v>0</v>
      </c>
      <c r="AA249" s="737">
        <v>1</v>
      </c>
      <c r="AB249" s="738">
        <v>0</v>
      </c>
      <c r="AC249" s="737">
        <v>1</v>
      </c>
      <c r="AD249" s="738">
        <v>2</v>
      </c>
      <c r="AE249" s="737">
        <v>0</v>
      </c>
      <c r="AF249" s="738">
        <v>3</v>
      </c>
      <c r="AG249" s="737">
        <v>0</v>
      </c>
      <c r="AH249" s="738">
        <v>5</v>
      </c>
      <c r="AI249" s="737">
        <v>0</v>
      </c>
      <c r="AJ249" s="738">
        <v>2</v>
      </c>
      <c r="AK249" s="737">
        <v>0</v>
      </c>
      <c r="AL249" s="738">
        <v>1</v>
      </c>
      <c r="AM249" s="737">
        <v>1</v>
      </c>
      <c r="AN249" s="738">
        <v>0</v>
      </c>
      <c r="AO249" s="739">
        <v>0</v>
      </c>
      <c r="AP249" s="740">
        <v>0</v>
      </c>
      <c r="AQ249" s="720"/>
      <c r="AR249" s="756"/>
      <c r="AS249" s="467">
        <v>0</v>
      </c>
      <c r="AT249" s="737"/>
      <c r="AU249" s="741">
        <v>0</v>
      </c>
      <c r="AV249" s="741">
        <v>0</v>
      </c>
      <c r="AW249" s="736">
        <v>0</v>
      </c>
      <c r="AX249" s="671" t="str">
        <f t="shared" si="150"/>
        <v/>
      </c>
      <c r="BT249" s="3"/>
      <c r="BU249" s="3"/>
      <c r="BV249" s="4"/>
      <c r="BW249" s="4"/>
      <c r="CA249" s="31" t="str">
        <f t="shared" si="154"/>
        <v/>
      </c>
      <c r="CB249" s="31"/>
      <c r="CC249" s="31" t="str">
        <f t="shared" si="151"/>
        <v/>
      </c>
      <c r="CD249" s="31" t="str">
        <f t="shared" si="156"/>
        <v/>
      </c>
      <c r="CE249" s="31" t="str">
        <f t="shared" si="157"/>
        <v/>
      </c>
      <c r="CF249" s="31" t="str">
        <f t="shared" si="158"/>
        <v/>
      </c>
      <c r="CG249" s="31" t="str">
        <f t="shared" si="159"/>
        <v/>
      </c>
      <c r="CH249" s="32">
        <f t="shared" si="160"/>
        <v>0</v>
      </c>
      <c r="CI249" s="32"/>
      <c r="CJ249" s="32"/>
      <c r="CK249" s="32">
        <f t="shared" si="163"/>
        <v>0</v>
      </c>
      <c r="CL249" s="32">
        <f t="shared" si="164"/>
        <v>0</v>
      </c>
      <c r="CM249" s="32">
        <f t="shared" si="164"/>
        <v>0</v>
      </c>
      <c r="CN249" s="32">
        <f t="shared" si="164"/>
        <v>0</v>
      </c>
    </row>
    <row r="250" spans="1:92" ht="16.350000000000001" customHeight="1" x14ac:dyDescent="0.2">
      <c r="A250" s="2912"/>
      <c r="B250" s="3203" t="s">
        <v>267</v>
      </c>
      <c r="C250" s="3203"/>
      <c r="D250" s="732">
        <f t="shared" si="149"/>
        <v>22</v>
      </c>
      <c r="E250" s="733">
        <f>SUM(G250+I250+K250+M250+O250+Q250+S250+U250+W250+Y250+AA250+AC250+AE250+AG250+AI250+AK250+AM250)</f>
        <v>7</v>
      </c>
      <c r="F250" s="734">
        <f t="shared" si="153"/>
        <v>15</v>
      </c>
      <c r="G250" s="1287">
        <v>0</v>
      </c>
      <c r="H250" s="1288">
        <v>0</v>
      </c>
      <c r="I250" s="1289">
        <v>0</v>
      </c>
      <c r="J250" s="1288">
        <v>0</v>
      </c>
      <c r="K250" s="1289">
        <v>0</v>
      </c>
      <c r="L250" s="1288">
        <v>0</v>
      </c>
      <c r="M250" s="1289">
        <v>0</v>
      </c>
      <c r="N250" s="1288">
        <v>0</v>
      </c>
      <c r="O250" s="1289">
        <v>0</v>
      </c>
      <c r="P250" s="1288">
        <v>0</v>
      </c>
      <c r="Q250" s="1289">
        <v>0</v>
      </c>
      <c r="R250" s="1288">
        <v>0</v>
      </c>
      <c r="S250" s="1289">
        <v>0</v>
      </c>
      <c r="T250" s="1288">
        <v>0</v>
      </c>
      <c r="U250" s="1289">
        <v>0</v>
      </c>
      <c r="V250" s="1290">
        <v>1</v>
      </c>
      <c r="W250" s="1289">
        <v>1</v>
      </c>
      <c r="X250" s="1290">
        <v>1</v>
      </c>
      <c r="Y250" s="1289">
        <v>1</v>
      </c>
      <c r="Z250" s="1290">
        <v>0</v>
      </c>
      <c r="AA250" s="1289">
        <v>1</v>
      </c>
      <c r="AB250" s="1290">
        <v>0</v>
      </c>
      <c r="AC250" s="1289">
        <v>0</v>
      </c>
      <c r="AD250" s="1290">
        <v>2</v>
      </c>
      <c r="AE250" s="1289">
        <v>1</v>
      </c>
      <c r="AF250" s="1290">
        <v>6</v>
      </c>
      <c r="AG250" s="1289">
        <v>2</v>
      </c>
      <c r="AH250" s="1290">
        <v>2</v>
      </c>
      <c r="AI250" s="1289">
        <v>0</v>
      </c>
      <c r="AJ250" s="1290">
        <v>2</v>
      </c>
      <c r="AK250" s="1289">
        <v>0</v>
      </c>
      <c r="AL250" s="1290">
        <v>1</v>
      </c>
      <c r="AM250" s="1289">
        <v>1</v>
      </c>
      <c r="AN250" s="1290">
        <v>0</v>
      </c>
      <c r="AO250" s="1291">
        <v>0</v>
      </c>
      <c r="AP250" s="1292">
        <v>1</v>
      </c>
      <c r="AQ250" s="720"/>
      <c r="AR250" s="756"/>
      <c r="AS250" s="467">
        <v>0</v>
      </c>
      <c r="AT250" s="1289"/>
      <c r="AU250" s="1295">
        <v>0</v>
      </c>
      <c r="AV250" s="1295">
        <v>0</v>
      </c>
      <c r="AW250" s="1288">
        <v>0</v>
      </c>
      <c r="AX250" s="671" t="str">
        <f t="shared" si="150"/>
        <v/>
      </c>
      <c r="BT250" s="3"/>
      <c r="BU250" s="3"/>
      <c r="BV250" s="4"/>
      <c r="BW250" s="4"/>
      <c r="CA250" s="31" t="str">
        <f t="shared" si="154"/>
        <v/>
      </c>
      <c r="CB250" s="31"/>
      <c r="CC250" s="31" t="str">
        <f t="shared" si="151"/>
        <v/>
      </c>
      <c r="CD250" s="31" t="str">
        <f t="shared" si="156"/>
        <v/>
      </c>
      <c r="CE250" s="31" t="str">
        <f t="shared" si="157"/>
        <v/>
      </c>
      <c r="CF250" s="31" t="str">
        <f t="shared" si="158"/>
        <v/>
      </c>
      <c r="CG250" s="31" t="str">
        <f t="shared" si="159"/>
        <v/>
      </c>
      <c r="CH250" s="32">
        <f t="shared" si="160"/>
        <v>0</v>
      </c>
      <c r="CI250" s="32"/>
      <c r="CJ250" s="32"/>
      <c r="CK250" s="32">
        <f t="shared" si="163"/>
        <v>0</v>
      </c>
      <c r="CL250" s="32">
        <f t="shared" si="164"/>
        <v>0</v>
      </c>
      <c r="CM250" s="32">
        <f t="shared" si="164"/>
        <v>0</v>
      </c>
      <c r="CN250" s="32">
        <f t="shared" si="164"/>
        <v>0</v>
      </c>
    </row>
    <row r="251" spans="1:92" ht="16.350000000000001" customHeight="1" x14ac:dyDescent="0.2">
      <c r="A251" s="2912"/>
      <c r="B251" s="3188" t="s">
        <v>268</v>
      </c>
      <c r="C251" s="3189"/>
      <c r="D251" s="732">
        <f t="shared" si="149"/>
        <v>0</v>
      </c>
      <c r="E251" s="733">
        <f t="shared" si="165"/>
        <v>0</v>
      </c>
      <c r="F251" s="734">
        <f t="shared" si="153"/>
        <v>0</v>
      </c>
      <c r="G251" s="1287">
        <v>0</v>
      </c>
      <c r="H251" s="1288">
        <v>0</v>
      </c>
      <c r="I251" s="1289">
        <v>0</v>
      </c>
      <c r="J251" s="1288">
        <v>0</v>
      </c>
      <c r="K251" s="1289">
        <v>0</v>
      </c>
      <c r="L251" s="1288">
        <v>0</v>
      </c>
      <c r="M251" s="1289">
        <v>0</v>
      </c>
      <c r="N251" s="1288">
        <v>0</v>
      </c>
      <c r="O251" s="1289">
        <v>0</v>
      </c>
      <c r="P251" s="1288">
        <v>0</v>
      </c>
      <c r="Q251" s="1289">
        <v>0</v>
      </c>
      <c r="R251" s="1288">
        <v>0</v>
      </c>
      <c r="S251" s="1289">
        <v>0</v>
      </c>
      <c r="T251" s="1288">
        <v>0</v>
      </c>
      <c r="U251" s="1289">
        <v>0</v>
      </c>
      <c r="V251" s="1290">
        <v>0</v>
      </c>
      <c r="W251" s="1289">
        <v>0</v>
      </c>
      <c r="X251" s="1290">
        <v>0</v>
      </c>
      <c r="Y251" s="1289">
        <v>0</v>
      </c>
      <c r="Z251" s="1290">
        <v>0</v>
      </c>
      <c r="AA251" s="1289">
        <v>0</v>
      </c>
      <c r="AB251" s="1290">
        <v>0</v>
      </c>
      <c r="AC251" s="1289">
        <v>0</v>
      </c>
      <c r="AD251" s="1290">
        <v>0</v>
      </c>
      <c r="AE251" s="1289">
        <v>0</v>
      </c>
      <c r="AF251" s="1290">
        <v>0</v>
      </c>
      <c r="AG251" s="1289">
        <v>0</v>
      </c>
      <c r="AH251" s="1290">
        <v>0</v>
      </c>
      <c r="AI251" s="1289">
        <v>0</v>
      </c>
      <c r="AJ251" s="1290">
        <v>0</v>
      </c>
      <c r="AK251" s="1289">
        <v>0</v>
      </c>
      <c r="AL251" s="1290">
        <v>0</v>
      </c>
      <c r="AM251" s="1289">
        <v>0</v>
      </c>
      <c r="AN251" s="1290">
        <v>0</v>
      </c>
      <c r="AO251" s="1291">
        <v>0</v>
      </c>
      <c r="AP251" s="1292">
        <v>0</v>
      </c>
      <c r="AQ251" s="1293"/>
      <c r="AR251" s="1294"/>
      <c r="AS251" s="467">
        <v>0</v>
      </c>
      <c r="AT251" s="1289"/>
      <c r="AU251" s="1295">
        <v>0</v>
      </c>
      <c r="AV251" s="1295">
        <v>0</v>
      </c>
      <c r="AW251" s="1288">
        <v>0</v>
      </c>
      <c r="AX251" s="671" t="str">
        <f t="shared" si="150"/>
        <v/>
      </c>
      <c r="BT251" s="3"/>
      <c r="BU251" s="3"/>
      <c r="BV251" s="4"/>
      <c r="BW251" s="4"/>
      <c r="CA251" s="31" t="str">
        <f t="shared" si="154"/>
        <v/>
      </c>
      <c r="CB251" s="31"/>
      <c r="CC251" s="31" t="str">
        <f t="shared" si="151"/>
        <v/>
      </c>
      <c r="CD251" s="31" t="str">
        <f t="shared" si="156"/>
        <v/>
      </c>
      <c r="CE251" s="31" t="str">
        <f t="shared" si="157"/>
        <v/>
      </c>
      <c r="CF251" s="31" t="str">
        <f t="shared" si="158"/>
        <v/>
      </c>
      <c r="CG251" s="31" t="str">
        <f t="shared" si="159"/>
        <v/>
      </c>
      <c r="CH251" s="32">
        <f t="shared" si="160"/>
        <v>0</v>
      </c>
      <c r="CI251" s="32"/>
      <c r="CJ251" s="32"/>
      <c r="CK251" s="32">
        <f t="shared" si="163"/>
        <v>0</v>
      </c>
      <c r="CL251" s="32">
        <f t="shared" si="164"/>
        <v>0</v>
      </c>
      <c r="CM251" s="32">
        <f t="shared" si="164"/>
        <v>0</v>
      </c>
      <c r="CN251" s="32">
        <f t="shared" si="164"/>
        <v>0</v>
      </c>
    </row>
    <row r="252" spans="1:92" ht="16.350000000000001" customHeight="1" x14ac:dyDescent="0.2">
      <c r="A252" s="3201"/>
      <c r="B252" s="3190" t="s">
        <v>269</v>
      </c>
      <c r="C252" s="3190"/>
      <c r="D252" s="1297">
        <f t="shared" si="149"/>
        <v>0</v>
      </c>
      <c r="E252" s="1298">
        <f t="shared" si="165"/>
        <v>0</v>
      </c>
      <c r="F252" s="1299">
        <f t="shared" si="153"/>
        <v>0</v>
      </c>
      <c r="G252" s="725">
        <v>0</v>
      </c>
      <c r="H252" s="726">
        <v>0</v>
      </c>
      <c r="I252" s="1285">
        <v>0</v>
      </c>
      <c r="J252" s="726">
        <v>0</v>
      </c>
      <c r="K252" s="1285">
        <v>0</v>
      </c>
      <c r="L252" s="726">
        <v>0</v>
      </c>
      <c r="M252" s="1285">
        <v>0</v>
      </c>
      <c r="N252" s="726">
        <v>0</v>
      </c>
      <c r="O252" s="1285">
        <v>0</v>
      </c>
      <c r="P252" s="726">
        <v>0</v>
      </c>
      <c r="Q252" s="1285">
        <v>0</v>
      </c>
      <c r="R252" s="726">
        <v>0</v>
      </c>
      <c r="S252" s="1285">
        <v>0</v>
      </c>
      <c r="T252" s="726">
        <v>0</v>
      </c>
      <c r="U252" s="1285">
        <v>0</v>
      </c>
      <c r="V252" s="1286">
        <v>0</v>
      </c>
      <c r="W252" s="1285">
        <v>0</v>
      </c>
      <c r="X252" s="1286">
        <v>0</v>
      </c>
      <c r="Y252" s="1289">
        <v>0</v>
      </c>
      <c r="Z252" s="1290">
        <v>0</v>
      </c>
      <c r="AA252" s="1289">
        <v>0</v>
      </c>
      <c r="AB252" s="1290">
        <v>0</v>
      </c>
      <c r="AC252" s="1289">
        <v>0</v>
      </c>
      <c r="AD252" s="1290">
        <v>0</v>
      </c>
      <c r="AE252" s="1289">
        <v>0</v>
      </c>
      <c r="AF252" s="1290">
        <v>0</v>
      </c>
      <c r="AG252" s="1289">
        <v>0</v>
      </c>
      <c r="AH252" s="1290">
        <v>0</v>
      </c>
      <c r="AI252" s="1289">
        <v>0</v>
      </c>
      <c r="AJ252" s="1290">
        <v>0</v>
      </c>
      <c r="AK252" s="1289">
        <v>0</v>
      </c>
      <c r="AL252" s="1290">
        <v>0</v>
      </c>
      <c r="AM252" s="1289">
        <v>0</v>
      </c>
      <c r="AN252" s="1290">
        <v>0</v>
      </c>
      <c r="AO252" s="729">
        <v>0</v>
      </c>
      <c r="AP252" s="730">
        <v>0</v>
      </c>
      <c r="AQ252" s="754"/>
      <c r="AR252" s="755"/>
      <c r="AS252" s="700">
        <v>0</v>
      </c>
      <c r="AT252" s="1285"/>
      <c r="AU252" s="731">
        <v>0</v>
      </c>
      <c r="AV252" s="731">
        <v>0</v>
      </c>
      <c r="AW252" s="726">
        <v>0</v>
      </c>
      <c r="AX252" s="671" t="str">
        <f t="shared" si="150"/>
        <v/>
      </c>
      <c r="BT252" s="3"/>
      <c r="BU252" s="3"/>
      <c r="BV252" s="4"/>
      <c r="BW252" s="4"/>
      <c r="CA252" s="31" t="str">
        <f t="shared" si="154"/>
        <v/>
      </c>
      <c r="CB252" s="31"/>
      <c r="CC252" s="31" t="str">
        <f t="shared" si="151"/>
        <v/>
      </c>
      <c r="CD252" s="31" t="str">
        <f t="shared" si="156"/>
        <v/>
      </c>
      <c r="CE252" s="31" t="str">
        <f t="shared" si="157"/>
        <v/>
      </c>
      <c r="CF252" s="31" t="str">
        <f t="shared" si="158"/>
        <v/>
      </c>
      <c r="CG252" s="31" t="str">
        <f t="shared" si="159"/>
        <v/>
      </c>
      <c r="CH252" s="32">
        <f t="shared" si="160"/>
        <v>0</v>
      </c>
      <c r="CI252" s="32"/>
      <c r="CJ252" s="32"/>
      <c r="CK252" s="32">
        <f t="shared" si="163"/>
        <v>0</v>
      </c>
      <c r="CL252" s="32">
        <f t="shared" si="164"/>
        <v>0</v>
      </c>
      <c r="CM252" s="32">
        <f t="shared" si="164"/>
        <v>0</v>
      </c>
      <c r="CN252" s="32">
        <f t="shared" si="164"/>
        <v>0</v>
      </c>
    </row>
    <row r="253" spans="1:92" ht="16.350000000000001" customHeight="1" x14ac:dyDescent="0.2">
      <c r="A253" s="3200" t="s">
        <v>272</v>
      </c>
      <c r="B253" s="3184" t="s">
        <v>264</v>
      </c>
      <c r="C253" s="3184"/>
      <c r="D253" s="1050">
        <f t="shared" si="149"/>
        <v>2</v>
      </c>
      <c r="E253" s="485">
        <f t="shared" si="165"/>
        <v>1</v>
      </c>
      <c r="F253" s="990">
        <f t="shared" si="153"/>
        <v>1</v>
      </c>
      <c r="G253" s="467"/>
      <c r="H253" s="468"/>
      <c r="I253" s="469"/>
      <c r="J253" s="468"/>
      <c r="K253" s="469"/>
      <c r="L253" s="468"/>
      <c r="M253" s="469"/>
      <c r="N253" s="468"/>
      <c r="O253" s="469"/>
      <c r="P253" s="468"/>
      <c r="Q253" s="469"/>
      <c r="R253" s="468"/>
      <c r="S253" s="469">
        <v>0</v>
      </c>
      <c r="T253" s="468">
        <v>0</v>
      </c>
      <c r="U253" s="469">
        <v>0</v>
      </c>
      <c r="V253" s="470">
        <v>0</v>
      </c>
      <c r="W253" s="469">
        <v>1</v>
      </c>
      <c r="X253" s="470">
        <v>0</v>
      </c>
      <c r="Y253" s="989">
        <v>0</v>
      </c>
      <c r="Z253" s="1061">
        <v>1</v>
      </c>
      <c r="AA253" s="989">
        <v>0</v>
      </c>
      <c r="AB253" s="1061">
        <v>0</v>
      </c>
      <c r="AC253" s="989">
        <v>0</v>
      </c>
      <c r="AD253" s="1061">
        <v>0</v>
      </c>
      <c r="AE253" s="989">
        <v>0</v>
      </c>
      <c r="AF253" s="1061">
        <v>0</v>
      </c>
      <c r="AG253" s="989">
        <v>0</v>
      </c>
      <c r="AH253" s="1061">
        <v>0</v>
      </c>
      <c r="AI253" s="989">
        <v>0</v>
      </c>
      <c r="AJ253" s="1061">
        <v>0</v>
      </c>
      <c r="AK253" s="989">
        <v>0</v>
      </c>
      <c r="AL253" s="1061">
        <v>0</v>
      </c>
      <c r="AM253" s="989">
        <v>0</v>
      </c>
      <c r="AN253" s="1061">
        <v>0</v>
      </c>
      <c r="AO253" s="1063"/>
      <c r="AP253" s="488"/>
      <c r="AQ253" s="1060"/>
      <c r="AR253" s="473"/>
      <c r="AS253" s="1060">
        <v>0</v>
      </c>
      <c r="AT253" s="469">
        <v>0</v>
      </c>
      <c r="AU253" s="473">
        <v>0</v>
      </c>
      <c r="AV253" s="473">
        <v>0</v>
      </c>
      <c r="AW253" s="468">
        <v>0</v>
      </c>
      <c r="AX253" s="671" t="str">
        <f t="shared" si="150"/>
        <v/>
      </c>
      <c r="BT253" s="3"/>
      <c r="BU253" s="3"/>
      <c r="BV253" s="4"/>
      <c r="BW253" s="4"/>
      <c r="CA253" s="31" t="str">
        <f t="shared" si="154"/>
        <v/>
      </c>
      <c r="CB253" s="31" t="str">
        <f t="shared" si="155"/>
        <v/>
      </c>
      <c r="CC253" s="31" t="str">
        <f t="shared" si="151"/>
        <v/>
      </c>
      <c r="CD253" s="31"/>
      <c r="CE253" s="31" t="str">
        <f t="shared" si="157"/>
        <v/>
      </c>
      <c r="CF253" s="31" t="str">
        <f t="shared" si="158"/>
        <v/>
      </c>
      <c r="CG253" s="31" t="str">
        <f t="shared" si="159"/>
        <v/>
      </c>
      <c r="CH253" s="32"/>
      <c r="CI253" s="32">
        <f t="shared" si="161"/>
        <v>0</v>
      </c>
      <c r="CJ253" s="32">
        <f t="shared" si="162"/>
        <v>0</v>
      </c>
      <c r="CK253" s="32"/>
      <c r="CL253" s="32">
        <f t="shared" si="164"/>
        <v>0</v>
      </c>
      <c r="CM253" s="32">
        <f t="shared" si="164"/>
        <v>0</v>
      </c>
      <c r="CN253" s="32">
        <f t="shared" si="164"/>
        <v>0</v>
      </c>
    </row>
    <row r="254" spans="1:92" ht="16.350000000000001" customHeight="1" x14ac:dyDescent="0.2">
      <c r="A254" s="2912"/>
      <c r="B254" s="3185" t="s">
        <v>265</v>
      </c>
      <c r="C254" s="3185"/>
      <c r="D254" s="732">
        <f t="shared" si="149"/>
        <v>176</v>
      </c>
      <c r="E254" s="733">
        <f t="shared" si="165"/>
        <v>75</v>
      </c>
      <c r="F254" s="734">
        <f t="shared" si="153"/>
        <v>101</v>
      </c>
      <c r="G254" s="735"/>
      <c r="H254" s="736"/>
      <c r="I254" s="737"/>
      <c r="J254" s="736"/>
      <c r="K254" s="737"/>
      <c r="L254" s="736"/>
      <c r="M254" s="737"/>
      <c r="N254" s="736"/>
      <c r="O254" s="737"/>
      <c r="P254" s="736"/>
      <c r="Q254" s="737"/>
      <c r="R254" s="736"/>
      <c r="S254" s="737">
        <v>0</v>
      </c>
      <c r="T254" s="736">
        <v>0</v>
      </c>
      <c r="U254" s="737">
        <v>1</v>
      </c>
      <c r="V254" s="738">
        <v>1</v>
      </c>
      <c r="W254" s="737">
        <v>19</v>
      </c>
      <c r="X254" s="738">
        <v>25</v>
      </c>
      <c r="Y254" s="737">
        <v>44</v>
      </c>
      <c r="Z254" s="738">
        <v>52</v>
      </c>
      <c r="AA254" s="737">
        <v>11</v>
      </c>
      <c r="AB254" s="738">
        <v>22</v>
      </c>
      <c r="AC254" s="737">
        <v>0</v>
      </c>
      <c r="AD254" s="738">
        <v>0</v>
      </c>
      <c r="AE254" s="737">
        <v>0</v>
      </c>
      <c r="AF254" s="738">
        <v>1</v>
      </c>
      <c r="AG254" s="737">
        <v>0</v>
      </c>
      <c r="AH254" s="738">
        <v>0</v>
      </c>
      <c r="AI254" s="737">
        <v>0</v>
      </c>
      <c r="AJ254" s="738">
        <v>0</v>
      </c>
      <c r="AK254" s="737">
        <v>0</v>
      </c>
      <c r="AL254" s="738">
        <v>0</v>
      </c>
      <c r="AM254" s="737">
        <v>0</v>
      </c>
      <c r="AN254" s="738">
        <v>0</v>
      </c>
      <c r="AO254" s="763"/>
      <c r="AP254" s="757"/>
      <c r="AQ254" s="720"/>
      <c r="AR254" s="756"/>
      <c r="AS254" s="467">
        <v>49</v>
      </c>
      <c r="AT254" s="737">
        <v>0</v>
      </c>
      <c r="AU254" s="741">
        <v>0</v>
      </c>
      <c r="AV254" s="741">
        <v>0</v>
      </c>
      <c r="AW254" s="736">
        <v>0</v>
      </c>
      <c r="AX254" s="671" t="str">
        <f t="shared" si="150"/>
        <v/>
      </c>
      <c r="BT254" s="3"/>
      <c r="BU254" s="3"/>
      <c r="BV254" s="4"/>
      <c r="BW254" s="4"/>
      <c r="CA254" s="31" t="str">
        <f t="shared" si="154"/>
        <v/>
      </c>
      <c r="CB254" s="31"/>
      <c r="CC254" s="31" t="str">
        <f t="shared" si="151"/>
        <v/>
      </c>
      <c r="CD254" s="31"/>
      <c r="CE254" s="31" t="str">
        <f t="shared" si="157"/>
        <v/>
      </c>
      <c r="CF254" s="31" t="str">
        <f t="shared" si="158"/>
        <v/>
      </c>
      <c r="CG254" s="31" t="str">
        <f t="shared" si="159"/>
        <v/>
      </c>
      <c r="CH254" s="32"/>
      <c r="CI254" s="32"/>
      <c r="CJ254" s="32"/>
      <c r="CK254" s="32"/>
      <c r="CL254" s="32">
        <f t="shared" si="164"/>
        <v>0</v>
      </c>
      <c r="CM254" s="32">
        <f t="shared" si="164"/>
        <v>0</v>
      </c>
      <c r="CN254" s="32">
        <f t="shared" si="164"/>
        <v>0</v>
      </c>
    </row>
    <row r="255" spans="1:92" ht="16.350000000000001" customHeight="1" x14ac:dyDescent="0.2">
      <c r="A255" s="2912"/>
      <c r="B255" s="3185" t="s">
        <v>266</v>
      </c>
      <c r="C255" s="3185"/>
      <c r="D255" s="732">
        <f t="shared" si="149"/>
        <v>5</v>
      </c>
      <c r="E255" s="733">
        <f t="shared" si="165"/>
        <v>2</v>
      </c>
      <c r="F255" s="734">
        <f t="shared" si="153"/>
        <v>3</v>
      </c>
      <c r="G255" s="735"/>
      <c r="H255" s="736"/>
      <c r="I255" s="737"/>
      <c r="J255" s="736"/>
      <c r="K255" s="737"/>
      <c r="L255" s="736"/>
      <c r="M255" s="737"/>
      <c r="N255" s="736"/>
      <c r="O255" s="737"/>
      <c r="P255" s="736"/>
      <c r="Q255" s="737"/>
      <c r="R255" s="736"/>
      <c r="S255" s="737">
        <v>0</v>
      </c>
      <c r="T255" s="736">
        <v>0</v>
      </c>
      <c r="U255" s="737">
        <v>0</v>
      </c>
      <c r="V255" s="738">
        <v>0</v>
      </c>
      <c r="W255" s="737">
        <v>2</v>
      </c>
      <c r="X255" s="738">
        <v>1</v>
      </c>
      <c r="Y255" s="737">
        <v>0</v>
      </c>
      <c r="Z255" s="738">
        <v>2</v>
      </c>
      <c r="AA255" s="737">
        <v>0</v>
      </c>
      <c r="AB255" s="738">
        <v>0</v>
      </c>
      <c r="AC255" s="737">
        <v>0</v>
      </c>
      <c r="AD255" s="738">
        <v>0</v>
      </c>
      <c r="AE255" s="737">
        <v>0</v>
      </c>
      <c r="AF255" s="738">
        <v>0</v>
      </c>
      <c r="AG255" s="737">
        <v>0</v>
      </c>
      <c r="AH255" s="738">
        <v>0</v>
      </c>
      <c r="AI255" s="737">
        <v>0</v>
      </c>
      <c r="AJ255" s="738">
        <v>0</v>
      </c>
      <c r="AK255" s="737">
        <v>0</v>
      </c>
      <c r="AL255" s="738">
        <v>0</v>
      </c>
      <c r="AM255" s="737">
        <v>0</v>
      </c>
      <c r="AN255" s="738">
        <v>0</v>
      </c>
      <c r="AO255" s="763"/>
      <c r="AP255" s="757"/>
      <c r="AQ255" s="720"/>
      <c r="AR255" s="756"/>
      <c r="AS255" s="467">
        <v>0</v>
      </c>
      <c r="AT255" s="737">
        <v>0</v>
      </c>
      <c r="AU255" s="741">
        <v>0</v>
      </c>
      <c r="AV255" s="741">
        <v>0</v>
      </c>
      <c r="AW255" s="736">
        <v>0</v>
      </c>
      <c r="AX255" s="671" t="str">
        <f t="shared" si="150"/>
        <v/>
      </c>
      <c r="BT255" s="3"/>
      <c r="BU255" s="3"/>
      <c r="BV255" s="4"/>
      <c r="BW255" s="4"/>
      <c r="CA255" s="31" t="str">
        <f t="shared" si="154"/>
        <v/>
      </c>
      <c r="CB255" s="31"/>
      <c r="CC255" s="31" t="str">
        <f t="shared" si="151"/>
        <v/>
      </c>
      <c r="CD255" s="31"/>
      <c r="CE255" s="31" t="str">
        <f t="shared" si="157"/>
        <v/>
      </c>
      <c r="CF255" s="31" t="str">
        <f t="shared" si="158"/>
        <v/>
      </c>
      <c r="CG255" s="31" t="str">
        <f t="shared" si="159"/>
        <v/>
      </c>
      <c r="CH255" s="32"/>
      <c r="CI255" s="32"/>
      <c r="CJ255" s="32"/>
      <c r="CK255" s="32"/>
      <c r="CL255" s="32">
        <f t="shared" si="164"/>
        <v>0</v>
      </c>
      <c r="CM255" s="32">
        <f t="shared" si="164"/>
        <v>0</v>
      </c>
      <c r="CN255" s="32">
        <f t="shared" si="164"/>
        <v>0</v>
      </c>
    </row>
    <row r="256" spans="1:92" ht="16.350000000000001" customHeight="1" x14ac:dyDescent="0.2">
      <c r="A256" s="2912"/>
      <c r="B256" s="3185" t="s">
        <v>267</v>
      </c>
      <c r="C256" s="3185"/>
      <c r="D256" s="732">
        <f t="shared" si="149"/>
        <v>2</v>
      </c>
      <c r="E256" s="733">
        <f t="shared" si="165"/>
        <v>2</v>
      </c>
      <c r="F256" s="734">
        <f t="shared" si="153"/>
        <v>0</v>
      </c>
      <c r="G256" s="1287"/>
      <c r="H256" s="1288"/>
      <c r="I256" s="1289"/>
      <c r="J256" s="1288"/>
      <c r="K256" s="1289"/>
      <c r="L256" s="1288"/>
      <c r="M256" s="1289"/>
      <c r="N256" s="1288"/>
      <c r="O256" s="1289"/>
      <c r="P256" s="1288"/>
      <c r="Q256" s="1289"/>
      <c r="R256" s="1288"/>
      <c r="S256" s="1289">
        <v>0</v>
      </c>
      <c r="T256" s="1288">
        <v>0</v>
      </c>
      <c r="U256" s="1289">
        <v>0</v>
      </c>
      <c r="V256" s="1290">
        <v>0</v>
      </c>
      <c r="W256" s="1289">
        <v>1</v>
      </c>
      <c r="X256" s="1290">
        <v>0</v>
      </c>
      <c r="Y256" s="1289">
        <v>1</v>
      </c>
      <c r="Z256" s="1290">
        <v>0</v>
      </c>
      <c r="AA256" s="1289">
        <v>0</v>
      </c>
      <c r="AB256" s="1290">
        <v>0</v>
      </c>
      <c r="AC256" s="1289">
        <v>0</v>
      </c>
      <c r="AD256" s="1290">
        <v>0</v>
      </c>
      <c r="AE256" s="1289">
        <v>0</v>
      </c>
      <c r="AF256" s="1290">
        <v>0</v>
      </c>
      <c r="AG256" s="1289">
        <v>0</v>
      </c>
      <c r="AH256" s="1290">
        <v>0</v>
      </c>
      <c r="AI256" s="1289">
        <v>0</v>
      </c>
      <c r="AJ256" s="1290">
        <v>0</v>
      </c>
      <c r="AK256" s="1289">
        <v>0</v>
      </c>
      <c r="AL256" s="1290">
        <v>0</v>
      </c>
      <c r="AM256" s="1289">
        <v>0</v>
      </c>
      <c r="AN256" s="1290">
        <v>0</v>
      </c>
      <c r="AO256" s="763"/>
      <c r="AP256" s="757"/>
      <c r="AQ256" s="720"/>
      <c r="AR256" s="756"/>
      <c r="AS256" s="467">
        <v>0</v>
      </c>
      <c r="AT256" s="1289">
        <v>0</v>
      </c>
      <c r="AU256" s="1295">
        <v>0</v>
      </c>
      <c r="AV256" s="1295">
        <v>0</v>
      </c>
      <c r="AW256" s="1288">
        <v>0</v>
      </c>
      <c r="AX256" s="671" t="str">
        <f t="shared" si="150"/>
        <v/>
      </c>
      <c r="BT256" s="3"/>
      <c r="BU256" s="3"/>
      <c r="BV256" s="4"/>
      <c r="BW256" s="4"/>
      <c r="CA256" s="31" t="str">
        <f t="shared" si="154"/>
        <v/>
      </c>
      <c r="CB256" s="31"/>
      <c r="CC256" s="31" t="str">
        <f t="shared" si="151"/>
        <v/>
      </c>
      <c r="CD256" s="31"/>
      <c r="CE256" s="31" t="str">
        <f t="shared" si="157"/>
        <v/>
      </c>
      <c r="CF256" s="31" t="str">
        <f t="shared" si="158"/>
        <v/>
      </c>
      <c r="CG256" s="31" t="str">
        <f t="shared" si="159"/>
        <v/>
      </c>
      <c r="CH256" s="32"/>
      <c r="CI256" s="32"/>
      <c r="CJ256" s="32"/>
      <c r="CK256" s="32"/>
      <c r="CL256" s="32">
        <f t="shared" si="164"/>
        <v>0</v>
      </c>
      <c r="CM256" s="32">
        <f t="shared" si="164"/>
        <v>0</v>
      </c>
      <c r="CN256" s="32">
        <f t="shared" si="164"/>
        <v>0</v>
      </c>
    </row>
    <row r="257" spans="1:92" ht="16.350000000000001" customHeight="1" x14ac:dyDescent="0.2">
      <c r="A257" s="2912"/>
      <c r="B257" s="3188" t="s">
        <v>268</v>
      </c>
      <c r="C257" s="3189"/>
      <c r="D257" s="732">
        <f t="shared" si="149"/>
        <v>0</v>
      </c>
      <c r="E257" s="733">
        <f t="shared" si="165"/>
        <v>0</v>
      </c>
      <c r="F257" s="734">
        <f t="shared" si="153"/>
        <v>0</v>
      </c>
      <c r="G257" s="1287"/>
      <c r="H257" s="1288"/>
      <c r="I257" s="1289"/>
      <c r="J257" s="1288"/>
      <c r="K257" s="1289"/>
      <c r="L257" s="1288"/>
      <c r="M257" s="1289"/>
      <c r="N257" s="1288"/>
      <c r="O257" s="1289"/>
      <c r="P257" s="1288"/>
      <c r="Q257" s="1289"/>
      <c r="R257" s="1288"/>
      <c r="S257" s="1289">
        <v>0</v>
      </c>
      <c r="T257" s="1288">
        <v>0</v>
      </c>
      <c r="U257" s="1289">
        <v>0</v>
      </c>
      <c r="V257" s="1290">
        <v>0</v>
      </c>
      <c r="W257" s="1289">
        <v>0</v>
      </c>
      <c r="X257" s="1290">
        <v>0</v>
      </c>
      <c r="Y257" s="1289">
        <v>0</v>
      </c>
      <c r="Z257" s="1290">
        <v>0</v>
      </c>
      <c r="AA257" s="1289">
        <v>0</v>
      </c>
      <c r="AB257" s="1290">
        <v>0</v>
      </c>
      <c r="AC257" s="1289">
        <v>0</v>
      </c>
      <c r="AD257" s="1290">
        <v>0</v>
      </c>
      <c r="AE257" s="1289">
        <v>0</v>
      </c>
      <c r="AF257" s="1290">
        <v>0</v>
      </c>
      <c r="AG257" s="1289">
        <v>0</v>
      </c>
      <c r="AH257" s="1290">
        <v>0</v>
      </c>
      <c r="AI257" s="1289">
        <v>0</v>
      </c>
      <c r="AJ257" s="1290">
        <v>0</v>
      </c>
      <c r="AK257" s="1289">
        <v>0</v>
      </c>
      <c r="AL257" s="1290">
        <v>0</v>
      </c>
      <c r="AM257" s="1289">
        <v>0</v>
      </c>
      <c r="AN257" s="1290">
        <v>0</v>
      </c>
      <c r="AO257" s="763"/>
      <c r="AP257" s="757"/>
      <c r="AQ257" s="720"/>
      <c r="AR257" s="758"/>
      <c r="AS257" s="467"/>
      <c r="AT257" s="1289"/>
      <c r="AU257" s="1295"/>
      <c r="AV257" s="1295"/>
      <c r="AW257" s="1288"/>
      <c r="AX257" s="671" t="str">
        <f t="shared" si="150"/>
        <v/>
      </c>
      <c r="BT257" s="3"/>
      <c r="BU257" s="3"/>
      <c r="BV257" s="4"/>
      <c r="BW257" s="4"/>
      <c r="CA257" s="31" t="str">
        <f t="shared" si="154"/>
        <v/>
      </c>
      <c r="CB257" s="31"/>
      <c r="CC257" s="31" t="str">
        <f t="shared" si="151"/>
        <v/>
      </c>
      <c r="CD257" s="31"/>
      <c r="CE257" s="31" t="str">
        <f t="shared" si="157"/>
        <v/>
      </c>
      <c r="CF257" s="31" t="str">
        <f t="shared" si="158"/>
        <v/>
      </c>
      <c r="CG257" s="31" t="str">
        <f t="shared" si="159"/>
        <v/>
      </c>
      <c r="CH257" s="32"/>
      <c r="CI257" s="32"/>
      <c r="CJ257" s="32"/>
      <c r="CK257" s="32"/>
      <c r="CL257" s="32">
        <f t="shared" si="164"/>
        <v>0</v>
      </c>
      <c r="CM257" s="32">
        <f t="shared" si="164"/>
        <v>0</v>
      </c>
      <c r="CN257" s="32">
        <f t="shared" si="164"/>
        <v>0</v>
      </c>
    </row>
    <row r="258" spans="1:92" ht="16.350000000000001" customHeight="1" x14ac:dyDescent="0.2">
      <c r="A258" s="3201"/>
      <c r="B258" s="3202" t="s">
        <v>269</v>
      </c>
      <c r="C258" s="3202"/>
      <c r="D258" s="751">
        <f t="shared" si="149"/>
        <v>0</v>
      </c>
      <c r="E258" s="752">
        <f t="shared" si="165"/>
        <v>0</v>
      </c>
      <c r="F258" s="752">
        <f t="shared" si="153"/>
        <v>0</v>
      </c>
      <c r="G258" s="725"/>
      <c r="H258" s="726"/>
      <c r="I258" s="1285"/>
      <c r="J258" s="726"/>
      <c r="K258" s="1285"/>
      <c r="L258" s="726"/>
      <c r="M258" s="1285"/>
      <c r="N258" s="726"/>
      <c r="O258" s="1285"/>
      <c r="P258" s="726"/>
      <c r="Q258" s="1285"/>
      <c r="R258" s="726"/>
      <c r="S258" s="1285">
        <v>0</v>
      </c>
      <c r="T258" s="726">
        <v>0</v>
      </c>
      <c r="U258" s="1285">
        <v>0</v>
      </c>
      <c r="V258" s="1286">
        <v>0</v>
      </c>
      <c r="W258" s="1285">
        <v>0</v>
      </c>
      <c r="X258" s="1286">
        <v>0</v>
      </c>
      <c r="Y258" s="1285">
        <v>0</v>
      </c>
      <c r="Z258" s="1286">
        <v>0</v>
      </c>
      <c r="AA258" s="1285">
        <v>0</v>
      </c>
      <c r="AB258" s="1286">
        <v>0</v>
      </c>
      <c r="AC258" s="1285">
        <v>0</v>
      </c>
      <c r="AD258" s="1286">
        <v>0</v>
      </c>
      <c r="AE258" s="1285">
        <v>0</v>
      </c>
      <c r="AF258" s="1286">
        <v>0</v>
      </c>
      <c r="AG258" s="1285">
        <v>0</v>
      </c>
      <c r="AH258" s="1286">
        <v>0</v>
      </c>
      <c r="AI258" s="1285">
        <v>0</v>
      </c>
      <c r="AJ258" s="1286">
        <v>0</v>
      </c>
      <c r="AK258" s="1285">
        <v>0</v>
      </c>
      <c r="AL258" s="1286">
        <v>0</v>
      </c>
      <c r="AM258" s="1285">
        <v>0</v>
      </c>
      <c r="AN258" s="1286">
        <v>0</v>
      </c>
      <c r="AO258" s="764"/>
      <c r="AP258" s="755"/>
      <c r="AQ258" s="754"/>
      <c r="AR258" s="759"/>
      <c r="AS258" s="700"/>
      <c r="AT258" s="1285"/>
      <c r="AU258" s="731"/>
      <c r="AV258" s="731"/>
      <c r="AW258" s="726"/>
      <c r="AX258" s="671" t="str">
        <f t="shared" si="150"/>
        <v/>
      </c>
      <c r="BT258" s="3"/>
      <c r="BU258" s="3"/>
      <c r="BV258" s="4"/>
      <c r="BW258" s="4"/>
      <c r="CA258" s="31" t="str">
        <f t="shared" si="154"/>
        <v/>
      </c>
      <c r="CB258" s="31"/>
      <c r="CC258" s="31" t="str">
        <f t="shared" si="151"/>
        <v/>
      </c>
      <c r="CD258" s="31"/>
      <c r="CE258" s="31" t="str">
        <f t="shared" si="157"/>
        <v/>
      </c>
      <c r="CF258" s="31" t="str">
        <f t="shared" si="158"/>
        <v/>
      </c>
      <c r="CG258" s="31" t="str">
        <f t="shared" si="159"/>
        <v/>
      </c>
      <c r="CH258" s="32"/>
      <c r="CI258" s="32"/>
      <c r="CJ258" s="32"/>
      <c r="CK258" s="32"/>
      <c r="CL258" s="32">
        <f t="shared" si="164"/>
        <v>0</v>
      </c>
      <c r="CM258" s="32">
        <f t="shared" si="164"/>
        <v>0</v>
      </c>
      <c r="CN258" s="32">
        <f t="shared" si="164"/>
        <v>0</v>
      </c>
    </row>
    <row r="259" spans="1:92" ht="16.350000000000001" customHeight="1" x14ac:dyDescent="0.2">
      <c r="A259" s="3204" t="s">
        <v>273</v>
      </c>
      <c r="B259" s="3184" t="s">
        <v>264</v>
      </c>
      <c r="C259" s="3184"/>
      <c r="D259" s="1050">
        <f t="shared" si="149"/>
        <v>0</v>
      </c>
      <c r="E259" s="485">
        <f t="shared" si="165"/>
        <v>0</v>
      </c>
      <c r="F259" s="466">
        <f t="shared" si="153"/>
        <v>0</v>
      </c>
      <c r="G259" s="467"/>
      <c r="H259" s="468"/>
      <c r="I259" s="469"/>
      <c r="J259" s="468"/>
      <c r="K259" s="469"/>
      <c r="L259" s="468"/>
      <c r="M259" s="469"/>
      <c r="N259" s="468"/>
      <c r="O259" s="469"/>
      <c r="P259" s="468"/>
      <c r="Q259" s="469"/>
      <c r="R259" s="468"/>
      <c r="S259" s="469"/>
      <c r="T259" s="468"/>
      <c r="U259" s="469"/>
      <c r="V259" s="470"/>
      <c r="W259" s="469"/>
      <c r="X259" s="470"/>
      <c r="Y259" s="469"/>
      <c r="Z259" s="470"/>
      <c r="AA259" s="469"/>
      <c r="AB259" s="470"/>
      <c r="AC259" s="469"/>
      <c r="AD259" s="470"/>
      <c r="AE259" s="469"/>
      <c r="AF259" s="470"/>
      <c r="AG259" s="469"/>
      <c r="AH259" s="1061"/>
      <c r="AI259" s="989"/>
      <c r="AJ259" s="1061"/>
      <c r="AK259" s="989"/>
      <c r="AL259" s="1061"/>
      <c r="AM259" s="989"/>
      <c r="AN259" s="1061"/>
      <c r="AO259" s="1064"/>
      <c r="AP259" s="499"/>
      <c r="AQ259" s="1060"/>
      <c r="AR259" s="473"/>
      <c r="AS259" s="1060"/>
      <c r="AT259" s="469"/>
      <c r="AU259" s="473"/>
      <c r="AV259" s="473"/>
      <c r="AW259" s="468"/>
      <c r="AX259" s="671" t="str">
        <f t="shared" si="150"/>
        <v/>
      </c>
      <c r="BT259" s="3"/>
      <c r="BU259" s="3"/>
      <c r="BV259" s="4"/>
      <c r="BW259" s="4"/>
      <c r="CA259" s="31" t="str">
        <f t="shared" si="154"/>
        <v/>
      </c>
      <c r="CB259" s="31" t="str">
        <f t="shared" si="155"/>
        <v/>
      </c>
      <c r="CC259" s="31" t="str">
        <f t="shared" si="151"/>
        <v/>
      </c>
      <c r="CD259" s="31"/>
      <c r="CE259" s="31" t="str">
        <f t="shared" si="157"/>
        <v/>
      </c>
      <c r="CF259" s="31" t="str">
        <f t="shared" si="158"/>
        <v/>
      </c>
      <c r="CG259" s="31" t="str">
        <f t="shared" si="159"/>
        <v/>
      </c>
      <c r="CH259" s="32"/>
      <c r="CI259" s="32">
        <f t="shared" si="161"/>
        <v>0</v>
      </c>
      <c r="CJ259" s="32">
        <f t="shared" si="162"/>
        <v>0</v>
      </c>
      <c r="CK259" s="32"/>
      <c r="CL259" s="32">
        <f t="shared" si="164"/>
        <v>0</v>
      </c>
      <c r="CM259" s="32">
        <f t="shared" si="164"/>
        <v>0</v>
      </c>
      <c r="CN259" s="32">
        <f t="shared" si="164"/>
        <v>0</v>
      </c>
    </row>
    <row r="260" spans="1:92" ht="16.350000000000001" customHeight="1" x14ac:dyDescent="0.2">
      <c r="A260" s="2971"/>
      <c r="B260" s="3185" t="s">
        <v>265</v>
      </c>
      <c r="C260" s="3185"/>
      <c r="D260" s="732">
        <f t="shared" si="149"/>
        <v>0</v>
      </c>
      <c r="E260" s="733">
        <f t="shared" si="165"/>
        <v>0</v>
      </c>
      <c r="F260" s="734">
        <f t="shared" si="153"/>
        <v>0</v>
      </c>
      <c r="G260" s="735"/>
      <c r="H260" s="736"/>
      <c r="I260" s="737"/>
      <c r="J260" s="736"/>
      <c r="K260" s="737"/>
      <c r="L260" s="736"/>
      <c r="M260" s="737"/>
      <c r="N260" s="736"/>
      <c r="O260" s="737"/>
      <c r="P260" s="736"/>
      <c r="Q260" s="737"/>
      <c r="R260" s="736"/>
      <c r="S260" s="737"/>
      <c r="T260" s="736"/>
      <c r="U260" s="737"/>
      <c r="V260" s="738"/>
      <c r="W260" s="737"/>
      <c r="X260" s="738"/>
      <c r="Y260" s="737"/>
      <c r="Z260" s="738"/>
      <c r="AA260" s="737"/>
      <c r="AB260" s="738"/>
      <c r="AC260" s="737"/>
      <c r="AD260" s="738"/>
      <c r="AE260" s="737"/>
      <c r="AF260" s="738"/>
      <c r="AG260" s="737"/>
      <c r="AH260" s="738"/>
      <c r="AI260" s="737"/>
      <c r="AJ260" s="738"/>
      <c r="AK260" s="737"/>
      <c r="AL260" s="738"/>
      <c r="AM260" s="737"/>
      <c r="AN260" s="738"/>
      <c r="AO260" s="765"/>
      <c r="AP260" s="721"/>
      <c r="AQ260" s="720"/>
      <c r="AR260" s="756"/>
      <c r="AS260" s="467"/>
      <c r="AT260" s="737"/>
      <c r="AU260" s="741"/>
      <c r="AV260" s="741"/>
      <c r="AW260" s="736"/>
      <c r="AX260" s="671" t="str">
        <f t="shared" si="150"/>
        <v/>
      </c>
      <c r="BT260" s="3"/>
      <c r="BU260" s="3"/>
      <c r="BV260" s="4"/>
      <c r="BW260" s="4"/>
      <c r="CA260" s="31" t="str">
        <f t="shared" si="154"/>
        <v/>
      </c>
      <c r="CB260" s="31"/>
      <c r="CC260" s="31" t="str">
        <f t="shared" si="151"/>
        <v/>
      </c>
      <c r="CD260" s="31"/>
      <c r="CE260" s="31" t="str">
        <f t="shared" si="157"/>
        <v/>
      </c>
      <c r="CF260" s="31" t="str">
        <f t="shared" si="158"/>
        <v/>
      </c>
      <c r="CG260" s="31" t="str">
        <f t="shared" si="159"/>
        <v/>
      </c>
      <c r="CH260" s="32"/>
      <c r="CI260" s="32"/>
      <c r="CJ260" s="32"/>
      <c r="CK260" s="32"/>
      <c r="CL260" s="32">
        <f t="shared" si="164"/>
        <v>0</v>
      </c>
      <c r="CM260" s="32">
        <f t="shared" si="164"/>
        <v>0</v>
      </c>
      <c r="CN260" s="32">
        <f t="shared" si="164"/>
        <v>0</v>
      </c>
    </row>
    <row r="261" spans="1:92" ht="16.350000000000001" customHeight="1" x14ac:dyDescent="0.2">
      <c r="A261" s="2971"/>
      <c r="B261" s="3185" t="s">
        <v>266</v>
      </c>
      <c r="C261" s="3185"/>
      <c r="D261" s="732">
        <f t="shared" si="149"/>
        <v>0</v>
      </c>
      <c r="E261" s="733">
        <f t="shared" si="165"/>
        <v>0</v>
      </c>
      <c r="F261" s="734">
        <f t="shared" si="153"/>
        <v>0</v>
      </c>
      <c r="G261" s="735"/>
      <c r="H261" s="736"/>
      <c r="I261" s="737"/>
      <c r="J261" s="736"/>
      <c r="K261" s="737"/>
      <c r="L261" s="736"/>
      <c r="M261" s="737"/>
      <c r="N261" s="736"/>
      <c r="O261" s="737"/>
      <c r="P261" s="736"/>
      <c r="Q261" s="737"/>
      <c r="R261" s="736"/>
      <c r="S261" s="737"/>
      <c r="T261" s="736"/>
      <c r="U261" s="737"/>
      <c r="V261" s="738"/>
      <c r="W261" s="737"/>
      <c r="X261" s="738"/>
      <c r="Y261" s="737"/>
      <c r="Z261" s="738"/>
      <c r="AA261" s="737"/>
      <c r="AB261" s="738"/>
      <c r="AC261" s="737"/>
      <c r="AD261" s="738"/>
      <c r="AE261" s="737"/>
      <c r="AF261" s="738"/>
      <c r="AG261" s="737"/>
      <c r="AH261" s="738"/>
      <c r="AI261" s="737"/>
      <c r="AJ261" s="738"/>
      <c r="AK261" s="737"/>
      <c r="AL261" s="738"/>
      <c r="AM261" s="737"/>
      <c r="AN261" s="738"/>
      <c r="AO261" s="765"/>
      <c r="AP261" s="721"/>
      <c r="AQ261" s="720"/>
      <c r="AR261" s="756"/>
      <c r="AS261" s="467"/>
      <c r="AT261" s="737"/>
      <c r="AU261" s="741"/>
      <c r="AV261" s="741"/>
      <c r="AW261" s="736"/>
      <c r="AX261" s="671" t="str">
        <f t="shared" si="150"/>
        <v/>
      </c>
      <c r="BT261" s="3"/>
      <c r="BU261" s="3"/>
      <c r="BV261" s="4"/>
      <c r="BW261" s="4"/>
      <c r="CA261" s="31" t="str">
        <f t="shared" si="154"/>
        <v/>
      </c>
      <c r="CB261" s="31"/>
      <c r="CC261" s="31" t="str">
        <f t="shared" si="151"/>
        <v/>
      </c>
      <c r="CD261" s="31"/>
      <c r="CE261" s="31" t="str">
        <f t="shared" si="157"/>
        <v/>
      </c>
      <c r="CF261" s="31" t="str">
        <f t="shared" si="158"/>
        <v/>
      </c>
      <c r="CG261" s="31" t="str">
        <f t="shared" si="159"/>
        <v/>
      </c>
      <c r="CH261" s="32"/>
      <c r="CI261" s="32"/>
      <c r="CJ261" s="32"/>
      <c r="CK261" s="32"/>
      <c r="CL261" s="32">
        <f t="shared" si="164"/>
        <v>0</v>
      </c>
      <c r="CM261" s="32">
        <f t="shared" si="164"/>
        <v>0</v>
      </c>
      <c r="CN261" s="32">
        <f t="shared" si="164"/>
        <v>0</v>
      </c>
    </row>
    <row r="262" spans="1:92" ht="16.350000000000001" customHeight="1" x14ac:dyDescent="0.2">
      <c r="A262" s="2971"/>
      <c r="B262" s="3185" t="s">
        <v>267</v>
      </c>
      <c r="C262" s="3185"/>
      <c r="D262" s="732">
        <f t="shared" si="149"/>
        <v>0</v>
      </c>
      <c r="E262" s="733">
        <f t="shared" si="165"/>
        <v>0</v>
      </c>
      <c r="F262" s="734">
        <f t="shared" si="153"/>
        <v>0</v>
      </c>
      <c r="G262" s="1287"/>
      <c r="H262" s="1288"/>
      <c r="I262" s="1289"/>
      <c r="J262" s="1288"/>
      <c r="K262" s="1289"/>
      <c r="L262" s="1288"/>
      <c r="M262" s="1289"/>
      <c r="N262" s="1288"/>
      <c r="O262" s="1289"/>
      <c r="P262" s="1288"/>
      <c r="Q262" s="1289"/>
      <c r="R262" s="1288"/>
      <c r="S262" s="1289"/>
      <c r="T262" s="1288"/>
      <c r="U262" s="1289"/>
      <c r="V262" s="1290"/>
      <c r="W262" s="1289"/>
      <c r="X262" s="1290"/>
      <c r="Y262" s="737"/>
      <c r="Z262" s="738"/>
      <c r="AA262" s="737"/>
      <c r="AB262" s="738"/>
      <c r="AC262" s="737"/>
      <c r="AD262" s="738"/>
      <c r="AE262" s="737"/>
      <c r="AF262" s="738"/>
      <c r="AG262" s="737"/>
      <c r="AH262" s="738"/>
      <c r="AI262" s="737"/>
      <c r="AJ262" s="738"/>
      <c r="AK262" s="737"/>
      <c r="AL262" s="738"/>
      <c r="AM262" s="737"/>
      <c r="AN262" s="738"/>
      <c r="AO262" s="765"/>
      <c r="AP262" s="721"/>
      <c r="AQ262" s="720"/>
      <c r="AR262" s="756"/>
      <c r="AS262" s="467"/>
      <c r="AT262" s="737"/>
      <c r="AU262" s="741"/>
      <c r="AV262" s="741"/>
      <c r="AW262" s="736"/>
      <c r="AX262" s="671" t="str">
        <f t="shared" si="150"/>
        <v/>
      </c>
      <c r="BT262" s="3"/>
      <c r="BU262" s="3"/>
      <c r="BV262" s="4"/>
      <c r="BW262" s="4"/>
      <c r="CA262" s="31" t="str">
        <f t="shared" si="154"/>
        <v/>
      </c>
      <c r="CB262" s="31"/>
      <c r="CC262" s="31" t="str">
        <f t="shared" si="151"/>
        <v/>
      </c>
      <c r="CD262" s="31"/>
      <c r="CE262" s="31" t="str">
        <f t="shared" si="157"/>
        <v/>
      </c>
      <c r="CF262" s="31" t="str">
        <f t="shared" si="158"/>
        <v/>
      </c>
      <c r="CG262" s="31" t="str">
        <f t="shared" si="159"/>
        <v/>
      </c>
      <c r="CH262" s="32"/>
      <c r="CI262" s="32"/>
      <c r="CJ262" s="32"/>
      <c r="CK262" s="32"/>
      <c r="CL262" s="32">
        <f t="shared" si="164"/>
        <v>0</v>
      </c>
      <c r="CM262" s="32">
        <f t="shared" si="164"/>
        <v>0</v>
      </c>
      <c r="CN262" s="32">
        <f t="shared" si="164"/>
        <v>0</v>
      </c>
    </row>
    <row r="263" spans="1:92" ht="16.350000000000001" customHeight="1" x14ac:dyDescent="0.2">
      <c r="A263" s="2971"/>
      <c r="B263" s="3188" t="s">
        <v>268</v>
      </c>
      <c r="C263" s="3189"/>
      <c r="D263" s="732">
        <f t="shared" si="149"/>
        <v>0</v>
      </c>
      <c r="E263" s="733">
        <f t="shared" si="165"/>
        <v>0</v>
      </c>
      <c r="F263" s="734">
        <f t="shared" si="153"/>
        <v>0</v>
      </c>
      <c r="G263" s="1287"/>
      <c r="H263" s="1288"/>
      <c r="I263" s="1289"/>
      <c r="J263" s="1288"/>
      <c r="K263" s="1289"/>
      <c r="L263" s="1288"/>
      <c r="M263" s="1289"/>
      <c r="N263" s="1288"/>
      <c r="O263" s="1289"/>
      <c r="P263" s="1288"/>
      <c r="Q263" s="1289"/>
      <c r="R263" s="1288"/>
      <c r="S263" s="1289"/>
      <c r="T263" s="1288"/>
      <c r="U263" s="1289"/>
      <c r="V263" s="1290"/>
      <c r="W263" s="1289"/>
      <c r="X263" s="1290"/>
      <c r="Y263" s="737"/>
      <c r="Z263" s="738"/>
      <c r="AA263" s="737"/>
      <c r="AB263" s="738"/>
      <c r="AC263" s="737"/>
      <c r="AD263" s="738"/>
      <c r="AE263" s="737"/>
      <c r="AF263" s="738"/>
      <c r="AG263" s="737"/>
      <c r="AH263" s="738"/>
      <c r="AI263" s="737"/>
      <c r="AJ263" s="738"/>
      <c r="AK263" s="737"/>
      <c r="AL263" s="738"/>
      <c r="AM263" s="737"/>
      <c r="AN263" s="738"/>
      <c r="AO263" s="765"/>
      <c r="AP263" s="721"/>
      <c r="AQ263" s="720"/>
      <c r="AR263" s="756"/>
      <c r="AS263" s="467"/>
      <c r="AT263" s="737"/>
      <c r="AU263" s="741"/>
      <c r="AV263" s="741"/>
      <c r="AW263" s="736"/>
      <c r="AX263" s="671" t="str">
        <f t="shared" si="150"/>
        <v/>
      </c>
      <c r="BT263" s="3"/>
      <c r="BU263" s="3"/>
      <c r="BV263" s="4"/>
      <c r="BW263" s="4"/>
      <c r="CA263" s="31" t="str">
        <f t="shared" si="154"/>
        <v/>
      </c>
      <c r="CB263" s="31"/>
      <c r="CC263" s="31" t="str">
        <f t="shared" si="151"/>
        <v/>
      </c>
      <c r="CD263" s="31"/>
      <c r="CE263" s="31" t="str">
        <f t="shared" si="157"/>
        <v/>
      </c>
      <c r="CF263" s="31" t="str">
        <f t="shared" si="158"/>
        <v/>
      </c>
      <c r="CG263" s="31" t="str">
        <f t="shared" si="159"/>
        <v/>
      </c>
      <c r="CH263" s="32"/>
      <c r="CI263" s="32"/>
      <c r="CJ263" s="32"/>
      <c r="CK263" s="32"/>
      <c r="CL263" s="32">
        <f t="shared" si="164"/>
        <v>0</v>
      </c>
      <c r="CM263" s="32">
        <f t="shared" si="164"/>
        <v>0</v>
      </c>
      <c r="CN263" s="32">
        <f t="shared" si="164"/>
        <v>0</v>
      </c>
    </row>
    <row r="264" spans="1:92" ht="16.350000000000001" customHeight="1" x14ac:dyDescent="0.2">
      <c r="A264" s="3205"/>
      <c r="B264" s="3202" t="s">
        <v>269</v>
      </c>
      <c r="C264" s="3202"/>
      <c r="D264" s="675">
        <f t="shared" si="149"/>
        <v>0</v>
      </c>
      <c r="E264" s="691">
        <f t="shared" si="165"/>
        <v>0</v>
      </c>
      <c r="F264" s="710">
        <f t="shared" si="153"/>
        <v>0</v>
      </c>
      <c r="G264" s="725"/>
      <c r="H264" s="726"/>
      <c r="I264" s="1285"/>
      <c r="J264" s="726"/>
      <c r="K264" s="1285"/>
      <c r="L264" s="726"/>
      <c r="M264" s="1285"/>
      <c r="N264" s="726"/>
      <c r="O264" s="1285"/>
      <c r="P264" s="726"/>
      <c r="Q264" s="1285"/>
      <c r="R264" s="726"/>
      <c r="S264" s="1285"/>
      <c r="T264" s="726"/>
      <c r="U264" s="1285"/>
      <c r="V264" s="1286"/>
      <c r="W264" s="1285"/>
      <c r="X264" s="1286"/>
      <c r="Y264" s="1285"/>
      <c r="Z264" s="1286"/>
      <c r="AA264" s="1285"/>
      <c r="AB264" s="1286"/>
      <c r="AC264" s="766"/>
      <c r="AD264" s="767"/>
      <c r="AE264" s="766"/>
      <c r="AF264" s="767"/>
      <c r="AG264" s="766"/>
      <c r="AH264" s="767"/>
      <c r="AI264" s="766"/>
      <c r="AJ264" s="767"/>
      <c r="AK264" s="766"/>
      <c r="AL264" s="767"/>
      <c r="AM264" s="766"/>
      <c r="AN264" s="767"/>
      <c r="AO264" s="683"/>
      <c r="AP264" s="689"/>
      <c r="AQ264" s="676"/>
      <c r="AR264" s="693"/>
      <c r="AS264" s="700"/>
      <c r="AT264" s="766"/>
      <c r="AU264" s="694"/>
      <c r="AV264" s="694"/>
      <c r="AW264" s="690"/>
      <c r="AX264" s="671" t="str">
        <f t="shared" si="150"/>
        <v/>
      </c>
      <c r="BT264" s="3"/>
      <c r="BU264" s="3"/>
      <c r="BV264" s="4"/>
      <c r="BW264" s="4"/>
      <c r="CA264" s="31" t="str">
        <f t="shared" si="154"/>
        <v/>
      </c>
      <c r="CB264" s="31"/>
      <c r="CC264" s="31" t="str">
        <f t="shared" si="151"/>
        <v/>
      </c>
      <c r="CD264" s="31"/>
      <c r="CE264" s="31" t="str">
        <f t="shared" si="157"/>
        <v/>
      </c>
      <c r="CF264" s="31" t="str">
        <f t="shared" si="158"/>
        <v/>
      </c>
      <c r="CG264" s="31" t="str">
        <f t="shared" si="159"/>
        <v/>
      </c>
      <c r="CH264" s="32"/>
      <c r="CI264" s="32"/>
      <c r="CJ264" s="32"/>
      <c r="CK264" s="32"/>
      <c r="CL264" s="32">
        <f t="shared" si="164"/>
        <v>0</v>
      </c>
      <c r="CM264" s="32">
        <f t="shared" si="164"/>
        <v>0</v>
      </c>
      <c r="CN264" s="32">
        <f t="shared" si="164"/>
        <v>0</v>
      </c>
    </row>
    <row r="265" spans="1:92" ht="16.350000000000001" customHeight="1" x14ac:dyDescent="0.2">
      <c r="A265" s="3200" t="s">
        <v>104</v>
      </c>
      <c r="B265" s="3184" t="s">
        <v>264</v>
      </c>
      <c r="C265" s="3184"/>
      <c r="D265" s="400">
        <f t="shared" si="149"/>
        <v>37</v>
      </c>
      <c r="E265" s="465">
        <f t="shared" si="165"/>
        <v>8</v>
      </c>
      <c r="F265" s="466">
        <f t="shared" si="153"/>
        <v>29</v>
      </c>
      <c r="G265" s="467">
        <v>0</v>
      </c>
      <c r="H265" s="468">
        <v>0</v>
      </c>
      <c r="I265" s="469">
        <v>0</v>
      </c>
      <c r="J265" s="468">
        <v>0</v>
      </c>
      <c r="K265" s="469">
        <v>0</v>
      </c>
      <c r="L265" s="468">
        <v>0</v>
      </c>
      <c r="M265" s="469">
        <v>0</v>
      </c>
      <c r="N265" s="468">
        <v>0</v>
      </c>
      <c r="O265" s="469">
        <v>0</v>
      </c>
      <c r="P265" s="468">
        <v>0</v>
      </c>
      <c r="Q265" s="469">
        <v>0</v>
      </c>
      <c r="R265" s="468">
        <v>0</v>
      </c>
      <c r="S265" s="469">
        <v>0</v>
      </c>
      <c r="T265" s="468">
        <v>0</v>
      </c>
      <c r="U265" s="469">
        <v>1</v>
      </c>
      <c r="V265" s="470">
        <v>0</v>
      </c>
      <c r="W265" s="469">
        <v>0</v>
      </c>
      <c r="X265" s="470">
        <v>2</v>
      </c>
      <c r="Y265" s="469">
        <v>2</v>
      </c>
      <c r="Z265" s="470">
        <v>5</v>
      </c>
      <c r="AA265" s="469">
        <v>0</v>
      </c>
      <c r="AB265" s="470">
        <v>2</v>
      </c>
      <c r="AC265" s="469">
        <v>0</v>
      </c>
      <c r="AD265" s="470">
        <v>4</v>
      </c>
      <c r="AE265" s="469">
        <v>0</v>
      </c>
      <c r="AF265" s="470">
        <v>8</v>
      </c>
      <c r="AG265" s="469">
        <v>4</v>
      </c>
      <c r="AH265" s="470">
        <v>4</v>
      </c>
      <c r="AI265" s="469">
        <v>0</v>
      </c>
      <c r="AJ265" s="470">
        <v>2</v>
      </c>
      <c r="AK265" s="469">
        <v>1</v>
      </c>
      <c r="AL265" s="470">
        <v>2</v>
      </c>
      <c r="AM265" s="469">
        <v>0</v>
      </c>
      <c r="AN265" s="470">
        <v>0</v>
      </c>
      <c r="AO265" s="471">
        <v>3</v>
      </c>
      <c r="AP265" s="472">
        <v>1</v>
      </c>
      <c r="AQ265" s="467">
        <v>0</v>
      </c>
      <c r="AR265" s="473">
        <v>0</v>
      </c>
      <c r="AS265" s="1060">
        <v>0</v>
      </c>
      <c r="AT265" s="469"/>
      <c r="AU265" s="473">
        <v>0</v>
      </c>
      <c r="AV265" s="473">
        <v>0</v>
      </c>
      <c r="AW265" s="468">
        <v>0</v>
      </c>
      <c r="AX265" s="671" t="str">
        <f t="shared" si="150"/>
        <v/>
      </c>
      <c r="BT265" s="3"/>
      <c r="BU265" s="3"/>
      <c r="BV265" s="4"/>
      <c r="BW265" s="4"/>
      <c r="CA265" s="31" t="str">
        <f t="shared" si="154"/>
        <v/>
      </c>
      <c r="CB265" s="31" t="str">
        <f t="shared" si="155"/>
        <v/>
      </c>
      <c r="CC265" s="31" t="str">
        <f t="shared" si="151"/>
        <v/>
      </c>
      <c r="CD265" s="31" t="str">
        <f t="shared" si="156"/>
        <v/>
      </c>
      <c r="CE265" s="31" t="str">
        <f t="shared" si="157"/>
        <v/>
      </c>
      <c r="CF265" s="31" t="str">
        <f t="shared" si="158"/>
        <v/>
      </c>
      <c r="CG265" s="31" t="str">
        <f t="shared" si="159"/>
        <v/>
      </c>
      <c r="CH265" s="32">
        <f t="shared" si="160"/>
        <v>0</v>
      </c>
      <c r="CI265" s="32">
        <f t="shared" si="161"/>
        <v>0</v>
      </c>
      <c r="CJ265" s="32">
        <f t="shared" si="162"/>
        <v>0</v>
      </c>
      <c r="CK265" s="32">
        <f t="shared" si="163"/>
        <v>0</v>
      </c>
      <c r="CL265" s="32">
        <f t="shared" si="164"/>
        <v>0</v>
      </c>
      <c r="CM265" s="32">
        <f t="shared" si="164"/>
        <v>0</v>
      </c>
      <c r="CN265" s="32">
        <f t="shared" si="164"/>
        <v>0</v>
      </c>
    </row>
    <row r="266" spans="1:92" ht="16.350000000000001" customHeight="1" x14ac:dyDescent="0.2">
      <c r="A266" s="2912"/>
      <c r="B266" s="3185" t="s">
        <v>265</v>
      </c>
      <c r="C266" s="3185"/>
      <c r="D266" s="732">
        <f t="shared" si="149"/>
        <v>80</v>
      </c>
      <c r="E266" s="733">
        <f t="shared" si="165"/>
        <v>14</v>
      </c>
      <c r="F266" s="734">
        <f t="shared" si="153"/>
        <v>66</v>
      </c>
      <c r="G266" s="735">
        <v>0</v>
      </c>
      <c r="H266" s="736">
        <v>0</v>
      </c>
      <c r="I266" s="737">
        <v>0</v>
      </c>
      <c r="J266" s="736">
        <v>0</v>
      </c>
      <c r="K266" s="737">
        <v>0</v>
      </c>
      <c r="L266" s="736">
        <v>0</v>
      </c>
      <c r="M266" s="737">
        <v>0</v>
      </c>
      <c r="N266" s="736">
        <v>0</v>
      </c>
      <c r="O266" s="737">
        <v>0</v>
      </c>
      <c r="P266" s="736">
        <v>0</v>
      </c>
      <c r="Q266" s="737">
        <v>0</v>
      </c>
      <c r="R266" s="736">
        <v>0</v>
      </c>
      <c r="S266" s="737">
        <v>0</v>
      </c>
      <c r="T266" s="736">
        <v>0</v>
      </c>
      <c r="U266" s="737">
        <v>0</v>
      </c>
      <c r="V266" s="738">
        <v>0</v>
      </c>
      <c r="W266" s="737">
        <v>1</v>
      </c>
      <c r="X266" s="738">
        <v>3</v>
      </c>
      <c r="Y266" s="737">
        <v>2</v>
      </c>
      <c r="Z266" s="738">
        <v>3</v>
      </c>
      <c r="AA266" s="737">
        <v>0</v>
      </c>
      <c r="AB266" s="738">
        <v>3</v>
      </c>
      <c r="AC266" s="737">
        <v>1</v>
      </c>
      <c r="AD266" s="738">
        <v>11</v>
      </c>
      <c r="AE266" s="737">
        <v>0</v>
      </c>
      <c r="AF266" s="738">
        <v>13</v>
      </c>
      <c r="AG266" s="737">
        <v>4</v>
      </c>
      <c r="AH266" s="738">
        <v>23</v>
      </c>
      <c r="AI266" s="737">
        <v>1</v>
      </c>
      <c r="AJ266" s="738">
        <v>7</v>
      </c>
      <c r="AK266" s="737">
        <v>5</v>
      </c>
      <c r="AL266" s="738">
        <v>0</v>
      </c>
      <c r="AM266" s="737">
        <v>0</v>
      </c>
      <c r="AN266" s="738">
        <v>3</v>
      </c>
      <c r="AO266" s="739">
        <v>2</v>
      </c>
      <c r="AP266" s="740">
        <v>3</v>
      </c>
      <c r="AQ266" s="720"/>
      <c r="AR266" s="756"/>
      <c r="AS266" s="467">
        <v>53</v>
      </c>
      <c r="AT266" s="737"/>
      <c r="AU266" s="741">
        <v>0</v>
      </c>
      <c r="AV266" s="741">
        <v>0</v>
      </c>
      <c r="AW266" s="736">
        <v>0</v>
      </c>
      <c r="AX266" s="671" t="str">
        <f t="shared" si="150"/>
        <v/>
      </c>
      <c r="BT266" s="3"/>
      <c r="BU266" s="3"/>
      <c r="BV266" s="4"/>
      <c r="BW266" s="4"/>
      <c r="CA266" s="31" t="str">
        <f t="shared" si="154"/>
        <v/>
      </c>
      <c r="CB266" s="31" t="str">
        <f t="shared" si="155"/>
        <v/>
      </c>
      <c r="CC266" s="31" t="str">
        <f t="shared" si="151"/>
        <v/>
      </c>
      <c r="CD266" s="31" t="str">
        <f t="shared" si="156"/>
        <v/>
      </c>
      <c r="CE266" s="31" t="str">
        <f t="shared" si="157"/>
        <v/>
      </c>
      <c r="CF266" s="31" t="str">
        <f t="shared" si="158"/>
        <v/>
      </c>
      <c r="CG266" s="31" t="str">
        <f t="shared" si="159"/>
        <v/>
      </c>
      <c r="CH266" s="32">
        <f t="shared" si="160"/>
        <v>0</v>
      </c>
      <c r="CI266" s="32"/>
      <c r="CJ266" s="32"/>
      <c r="CK266" s="32">
        <f t="shared" si="163"/>
        <v>0</v>
      </c>
      <c r="CL266" s="32">
        <f t="shared" si="164"/>
        <v>0</v>
      </c>
      <c r="CM266" s="32">
        <f t="shared" si="164"/>
        <v>0</v>
      </c>
      <c r="CN266" s="32">
        <f t="shared" si="164"/>
        <v>0</v>
      </c>
    </row>
    <row r="267" spans="1:92" ht="16.350000000000001" customHeight="1" x14ac:dyDescent="0.2">
      <c r="A267" s="2912"/>
      <c r="B267" s="3185" t="s">
        <v>266</v>
      </c>
      <c r="C267" s="3185"/>
      <c r="D267" s="732">
        <f t="shared" si="149"/>
        <v>33</v>
      </c>
      <c r="E267" s="733">
        <f t="shared" si="165"/>
        <v>6</v>
      </c>
      <c r="F267" s="734">
        <f t="shared" si="153"/>
        <v>27</v>
      </c>
      <c r="G267" s="735">
        <v>0</v>
      </c>
      <c r="H267" s="736">
        <v>0</v>
      </c>
      <c r="I267" s="737">
        <v>0</v>
      </c>
      <c r="J267" s="736">
        <v>0</v>
      </c>
      <c r="K267" s="737">
        <v>0</v>
      </c>
      <c r="L267" s="736">
        <v>0</v>
      </c>
      <c r="M267" s="737">
        <v>0</v>
      </c>
      <c r="N267" s="736">
        <v>0</v>
      </c>
      <c r="O267" s="737">
        <v>0</v>
      </c>
      <c r="P267" s="736">
        <v>0</v>
      </c>
      <c r="Q267" s="737">
        <v>0</v>
      </c>
      <c r="R267" s="736">
        <v>0</v>
      </c>
      <c r="S267" s="737">
        <v>0</v>
      </c>
      <c r="T267" s="736">
        <v>0</v>
      </c>
      <c r="U267" s="737">
        <v>1</v>
      </c>
      <c r="V267" s="738">
        <v>0</v>
      </c>
      <c r="W267" s="737">
        <v>0</v>
      </c>
      <c r="X267" s="738">
        <v>1</v>
      </c>
      <c r="Y267" s="737">
        <v>1</v>
      </c>
      <c r="Z267" s="738">
        <v>5</v>
      </c>
      <c r="AA267" s="737">
        <v>0</v>
      </c>
      <c r="AB267" s="738">
        <v>2</v>
      </c>
      <c r="AC267" s="737">
        <v>0</v>
      </c>
      <c r="AD267" s="738">
        <v>2</v>
      </c>
      <c r="AE267" s="737">
        <v>0</v>
      </c>
      <c r="AF267" s="738">
        <v>8</v>
      </c>
      <c r="AG267" s="737">
        <v>3</v>
      </c>
      <c r="AH267" s="738">
        <v>5</v>
      </c>
      <c r="AI267" s="737">
        <v>0</v>
      </c>
      <c r="AJ267" s="738">
        <v>2</v>
      </c>
      <c r="AK267" s="737">
        <v>1</v>
      </c>
      <c r="AL267" s="738">
        <v>2</v>
      </c>
      <c r="AM267" s="737">
        <v>0</v>
      </c>
      <c r="AN267" s="738">
        <v>0</v>
      </c>
      <c r="AO267" s="739">
        <v>3</v>
      </c>
      <c r="AP267" s="740">
        <v>1</v>
      </c>
      <c r="AQ267" s="720"/>
      <c r="AR267" s="756"/>
      <c r="AS267" s="467">
        <v>0</v>
      </c>
      <c r="AT267" s="737"/>
      <c r="AU267" s="741">
        <v>0</v>
      </c>
      <c r="AV267" s="741">
        <v>0</v>
      </c>
      <c r="AW267" s="736">
        <v>0</v>
      </c>
      <c r="AX267" s="671" t="str">
        <f t="shared" si="150"/>
        <v/>
      </c>
      <c r="BT267" s="3"/>
      <c r="BU267" s="3"/>
      <c r="BV267" s="4"/>
      <c r="BW267" s="4"/>
      <c r="CA267" s="31" t="str">
        <f t="shared" si="154"/>
        <v/>
      </c>
      <c r="CB267" s="31" t="str">
        <f t="shared" si="155"/>
        <v/>
      </c>
      <c r="CC267" s="31" t="str">
        <f t="shared" si="151"/>
        <v/>
      </c>
      <c r="CD267" s="31" t="str">
        <f t="shared" si="156"/>
        <v/>
      </c>
      <c r="CE267" s="31" t="str">
        <f t="shared" si="157"/>
        <v/>
      </c>
      <c r="CF267" s="31" t="str">
        <f t="shared" si="158"/>
        <v/>
      </c>
      <c r="CG267" s="31" t="str">
        <f t="shared" si="159"/>
        <v/>
      </c>
      <c r="CH267" s="32">
        <f t="shared" si="160"/>
        <v>0</v>
      </c>
      <c r="CI267" s="32"/>
      <c r="CJ267" s="32"/>
      <c r="CK267" s="32">
        <f t="shared" si="163"/>
        <v>0</v>
      </c>
      <c r="CL267" s="32">
        <f t="shared" si="164"/>
        <v>0</v>
      </c>
      <c r="CM267" s="32">
        <f t="shared" si="164"/>
        <v>0</v>
      </c>
      <c r="CN267" s="32">
        <f t="shared" si="164"/>
        <v>0</v>
      </c>
    </row>
    <row r="268" spans="1:92" ht="16.350000000000001" customHeight="1" x14ac:dyDescent="0.2">
      <c r="A268" s="2912"/>
      <c r="B268" s="3203" t="s">
        <v>267</v>
      </c>
      <c r="C268" s="3203"/>
      <c r="D268" s="732">
        <f t="shared" si="149"/>
        <v>18</v>
      </c>
      <c r="E268" s="733">
        <f t="shared" si="165"/>
        <v>6</v>
      </c>
      <c r="F268" s="734">
        <f t="shared" si="153"/>
        <v>12</v>
      </c>
      <c r="G268" s="1287">
        <v>0</v>
      </c>
      <c r="H268" s="1288">
        <v>0</v>
      </c>
      <c r="I268" s="1289">
        <v>0</v>
      </c>
      <c r="J268" s="1288">
        <v>0</v>
      </c>
      <c r="K268" s="1289">
        <v>0</v>
      </c>
      <c r="L268" s="1288">
        <v>0</v>
      </c>
      <c r="M268" s="1289">
        <v>0</v>
      </c>
      <c r="N268" s="1288">
        <v>0</v>
      </c>
      <c r="O268" s="1289">
        <v>0</v>
      </c>
      <c r="P268" s="1288">
        <v>0</v>
      </c>
      <c r="Q268" s="1289">
        <v>0</v>
      </c>
      <c r="R268" s="1288">
        <v>0</v>
      </c>
      <c r="S268" s="1289">
        <v>0</v>
      </c>
      <c r="T268" s="1288">
        <v>0</v>
      </c>
      <c r="U268" s="1289">
        <v>1</v>
      </c>
      <c r="V268" s="1290">
        <v>0</v>
      </c>
      <c r="W268" s="1289">
        <v>1</v>
      </c>
      <c r="X268" s="1290">
        <v>0</v>
      </c>
      <c r="Y268" s="1289">
        <v>0</v>
      </c>
      <c r="Z268" s="1290">
        <v>0</v>
      </c>
      <c r="AA268" s="1289">
        <v>0</v>
      </c>
      <c r="AB268" s="1290">
        <v>2</v>
      </c>
      <c r="AC268" s="1289">
        <v>0</v>
      </c>
      <c r="AD268" s="1290">
        <v>2</v>
      </c>
      <c r="AE268" s="1289">
        <v>0</v>
      </c>
      <c r="AF268" s="1290">
        <v>4</v>
      </c>
      <c r="AG268" s="1289">
        <v>1</v>
      </c>
      <c r="AH268" s="1290">
        <v>0</v>
      </c>
      <c r="AI268" s="1289">
        <v>1</v>
      </c>
      <c r="AJ268" s="1290">
        <v>3</v>
      </c>
      <c r="AK268" s="1289">
        <v>2</v>
      </c>
      <c r="AL268" s="1290">
        <v>0</v>
      </c>
      <c r="AM268" s="1289">
        <v>0</v>
      </c>
      <c r="AN268" s="1290">
        <v>1</v>
      </c>
      <c r="AO268" s="1291">
        <v>1</v>
      </c>
      <c r="AP268" s="1292">
        <v>2</v>
      </c>
      <c r="AQ268" s="1293"/>
      <c r="AR268" s="1300"/>
      <c r="AS268" s="467">
        <v>0</v>
      </c>
      <c r="AT268" s="1289"/>
      <c r="AU268" s="1295">
        <v>0</v>
      </c>
      <c r="AV268" s="1295">
        <v>0</v>
      </c>
      <c r="AW268" s="1288">
        <v>0</v>
      </c>
      <c r="AX268" s="671" t="str">
        <f t="shared" si="150"/>
        <v/>
      </c>
      <c r="BT268" s="3"/>
      <c r="BU268" s="3"/>
      <c r="BV268" s="4"/>
      <c r="BW268" s="4"/>
      <c r="CA268" s="31" t="str">
        <f t="shared" si="154"/>
        <v/>
      </c>
      <c r="CB268" s="31" t="str">
        <f t="shared" si="155"/>
        <v/>
      </c>
      <c r="CC268" s="31" t="str">
        <f t="shared" si="151"/>
        <v/>
      </c>
      <c r="CD268" s="31" t="str">
        <f t="shared" si="156"/>
        <v/>
      </c>
      <c r="CE268" s="31" t="str">
        <f t="shared" si="157"/>
        <v/>
      </c>
      <c r="CF268" s="31" t="str">
        <f t="shared" si="158"/>
        <v/>
      </c>
      <c r="CG268" s="31" t="str">
        <f t="shared" si="159"/>
        <v/>
      </c>
      <c r="CH268" s="32">
        <f t="shared" si="160"/>
        <v>0</v>
      </c>
      <c r="CI268" s="32"/>
      <c r="CJ268" s="32"/>
      <c r="CK268" s="32">
        <f t="shared" si="163"/>
        <v>0</v>
      </c>
      <c r="CL268" s="32">
        <f t="shared" si="164"/>
        <v>0</v>
      </c>
      <c r="CM268" s="32">
        <f t="shared" si="164"/>
        <v>0</v>
      </c>
      <c r="CN268" s="32">
        <f t="shared" si="164"/>
        <v>0</v>
      </c>
    </row>
    <row r="269" spans="1:92" ht="16.350000000000001" customHeight="1" x14ac:dyDescent="0.2">
      <c r="A269" s="2912"/>
      <c r="B269" s="3188" t="s">
        <v>268</v>
      </c>
      <c r="C269" s="3189"/>
      <c r="D269" s="732">
        <f t="shared" si="149"/>
        <v>0</v>
      </c>
      <c r="E269" s="733">
        <f t="shared" si="165"/>
        <v>0</v>
      </c>
      <c r="F269" s="734">
        <f t="shared" si="153"/>
        <v>0</v>
      </c>
      <c r="G269" s="1287">
        <v>0</v>
      </c>
      <c r="H269" s="1288">
        <v>0</v>
      </c>
      <c r="I269" s="1289">
        <v>0</v>
      </c>
      <c r="J269" s="1288">
        <v>0</v>
      </c>
      <c r="K269" s="1289">
        <v>0</v>
      </c>
      <c r="L269" s="1288">
        <v>0</v>
      </c>
      <c r="M269" s="1289">
        <v>0</v>
      </c>
      <c r="N269" s="1288">
        <v>0</v>
      </c>
      <c r="O269" s="1289">
        <v>0</v>
      </c>
      <c r="P269" s="1288">
        <v>0</v>
      </c>
      <c r="Q269" s="1289">
        <v>0</v>
      </c>
      <c r="R269" s="1288">
        <v>0</v>
      </c>
      <c r="S269" s="1289">
        <v>0</v>
      </c>
      <c r="T269" s="1288">
        <v>0</v>
      </c>
      <c r="U269" s="1289">
        <v>0</v>
      </c>
      <c r="V269" s="1290">
        <v>0</v>
      </c>
      <c r="W269" s="1289">
        <v>0</v>
      </c>
      <c r="X269" s="1290">
        <v>0</v>
      </c>
      <c r="Y269" s="1289">
        <v>0</v>
      </c>
      <c r="Z269" s="1290">
        <v>0</v>
      </c>
      <c r="AA269" s="1289">
        <v>0</v>
      </c>
      <c r="AB269" s="1290">
        <v>0</v>
      </c>
      <c r="AC269" s="1289">
        <v>0</v>
      </c>
      <c r="AD269" s="1290">
        <v>0</v>
      </c>
      <c r="AE269" s="1289">
        <v>0</v>
      </c>
      <c r="AF269" s="1290">
        <v>0</v>
      </c>
      <c r="AG269" s="1289">
        <v>0</v>
      </c>
      <c r="AH269" s="1290">
        <v>0</v>
      </c>
      <c r="AI269" s="1289">
        <v>0</v>
      </c>
      <c r="AJ269" s="1290">
        <v>0</v>
      </c>
      <c r="AK269" s="1289">
        <v>0</v>
      </c>
      <c r="AL269" s="1290">
        <v>0</v>
      </c>
      <c r="AM269" s="1289">
        <v>0</v>
      </c>
      <c r="AN269" s="1290">
        <v>0</v>
      </c>
      <c r="AO269" s="1291">
        <v>0</v>
      </c>
      <c r="AP269" s="1292">
        <v>0</v>
      </c>
      <c r="AQ269" s="1293"/>
      <c r="AR269" s="1300"/>
      <c r="AS269" s="467">
        <v>0</v>
      </c>
      <c r="AT269" s="1289"/>
      <c r="AU269" s="1295">
        <v>0</v>
      </c>
      <c r="AV269" s="1295">
        <v>0</v>
      </c>
      <c r="AW269" s="1288">
        <v>0</v>
      </c>
      <c r="AX269" s="671" t="str">
        <f t="shared" si="150"/>
        <v/>
      </c>
      <c r="BT269" s="3"/>
      <c r="BU269" s="3"/>
      <c r="BV269" s="4"/>
      <c r="BW269" s="4"/>
      <c r="CA269" s="31" t="str">
        <f t="shared" si="154"/>
        <v/>
      </c>
      <c r="CB269" s="31" t="str">
        <f t="shared" si="155"/>
        <v/>
      </c>
      <c r="CC269" s="31" t="str">
        <f t="shared" si="151"/>
        <v/>
      </c>
      <c r="CD269" s="31" t="str">
        <f t="shared" si="156"/>
        <v/>
      </c>
      <c r="CE269" s="31" t="str">
        <f t="shared" si="157"/>
        <v/>
      </c>
      <c r="CF269" s="31" t="str">
        <f t="shared" si="158"/>
        <v/>
      </c>
      <c r="CG269" s="31" t="str">
        <f t="shared" si="159"/>
        <v/>
      </c>
      <c r="CH269" s="32">
        <f t="shared" si="160"/>
        <v>0</v>
      </c>
      <c r="CI269" s="32"/>
      <c r="CJ269" s="32"/>
      <c r="CK269" s="32">
        <f t="shared" si="163"/>
        <v>0</v>
      </c>
      <c r="CL269" s="32">
        <f t="shared" si="164"/>
        <v>0</v>
      </c>
      <c r="CM269" s="32">
        <f t="shared" si="164"/>
        <v>0</v>
      </c>
      <c r="CN269" s="32">
        <f t="shared" si="164"/>
        <v>0</v>
      </c>
    </row>
    <row r="270" spans="1:92" ht="16.350000000000001" customHeight="1" x14ac:dyDescent="0.2">
      <c r="A270" s="3201"/>
      <c r="B270" s="3190" t="s">
        <v>269</v>
      </c>
      <c r="C270" s="3190"/>
      <c r="D270" s="1297">
        <f t="shared" si="149"/>
        <v>2</v>
      </c>
      <c r="E270" s="1298">
        <f t="shared" si="165"/>
        <v>1</v>
      </c>
      <c r="F270" s="1299">
        <f t="shared" si="153"/>
        <v>1</v>
      </c>
      <c r="G270" s="1287">
        <v>0</v>
      </c>
      <c r="H270" s="1288">
        <v>0</v>
      </c>
      <c r="I270" s="1289">
        <v>0</v>
      </c>
      <c r="J270" s="1288">
        <v>0</v>
      </c>
      <c r="K270" s="1289">
        <v>0</v>
      </c>
      <c r="L270" s="1288">
        <v>0</v>
      </c>
      <c r="M270" s="1289">
        <v>0</v>
      </c>
      <c r="N270" s="1288">
        <v>0</v>
      </c>
      <c r="O270" s="1289">
        <v>0</v>
      </c>
      <c r="P270" s="1288">
        <v>0</v>
      </c>
      <c r="Q270" s="1289">
        <v>0</v>
      </c>
      <c r="R270" s="1288">
        <v>0</v>
      </c>
      <c r="S270" s="1289">
        <v>0</v>
      </c>
      <c r="T270" s="1288">
        <v>0</v>
      </c>
      <c r="U270" s="1289">
        <v>0</v>
      </c>
      <c r="V270" s="1290">
        <v>0</v>
      </c>
      <c r="W270" s="1289">
        <v>0</v>
      </c>
      <c r="X270" s="1290">
        <v>0</v>
      </c>
      <c r="Y270" s="1289">
        <v>0</v>
      </c>
      <c r="Z270" s="1290">
        <v>0</v>
      </c>
      <c r="AA270" s="1289">
        <v>0</v>
      </c>
      <c r="AB270" s="1290">
        <v>0</v>
      </c>
      <c r="AC270" s="1289">
        <v>0</v>
      </c>
      <c r="AD270" s="1290">
        <v>0</v>
      </c>
      <c r="AE270" s="1289">
        <v>0</v>
      </c>
      <c r="AF270" s="1290">
        <v>1</v>
      </c>
      <c r="AG270" s="1289">
        <v>1</v>
      </c>
      <c r="AH270" s="1290">
        <v>0</v>
      </c>
      <c r="AI270" s="1289">
        <v>0</v>
      </c>
      <c r="AJ270" s="1290">
        <v>0</v>
      </c>
      <c r="AK270" s="1289">
        <v>0</v>
      </c>
      <c r="AL270" s="1290">
        <v>0</v>
      </c>
      <c r="AM270" s="1289">
        <v>0</v>
      </c>
      <c r="AN270" s="1290">
        <v>0</v>
      </c>
      <c r="AO270" s="729">
        <v>0</v>
      </c>
      <c r="AP270" s="730">
        <v>0</v>
      </c>
      <c r="AQ270" s="754"/>
      <c r="AR270" s="769"/>
      <c r="AS270" s="700">
        <v>0</v>
      </c>
      <c r="AT270" s="1285"/>
      <c r="AU270" s="731">
        <v>0</v>
      </c>
      <c r="AV270" s="731">
        <v>0</v>
      </c>
      <c r="AW270" s="726">
        <v>0</v>
      </c>
      <c r="AX270" s="671" t="str">
        <f t="shared" si="150"/>
        <v/>
      </c>
      <c r="BT270" s="3"/>
      <c r="BU270" s="3"/>
      <c r="BV270" s="4"/>
      <c r="BW270" s="4"/>
      <c r="CA270" s="31" t="str">
        <f t="shared" si="154"/>
        <v/>
      </c>
      <c r="CB270" s="31" t="str">
        <f t="shared" si="155"/>
        <v/>
      </c>
      <c r="CC270" s="31" t="str">
        <f t="shared" si="151"/>
        <v/>
      </c>
      <c r="CD270" s="31" t="str">
        <f t="shared" si="156"/>
        <v/>
      </c>
      <c r="CE270" s="31" t="str">
        <f t="shared" si="157"/>
        <v/>
      </c>
      <c r="CF270" s="31" t="str">
        <f t="shared" si="158"/>
        <v/>
      </c>
      <c r="CG270" s="31" t="str">
        <f t="shared" si="159"/>
        <v/>
      </c>
      <c r="CH270" s="32">
        <f t="shared" si="160"/>
        <v>0</v>
      </c>
      <c r="CI270" s="32"/>
      <c r="CJ270" s="32"/>
      <c r="CK270" s="32">
        <f t="shared" si="163"/>
        <v>0</v>
      </c>
      <c r="CL270" s="32">
        <f t="shared" si="164"/>
        <v>0</v>
      </c>
      <c r="CM270" s="32">
        <f t="shared" si="164"/>
        <v>0</v>
      </c>
      <c r="CN270" s="32">
        <f t="shared" si="164"/>
        <v>0</v>
      </c>
    </row>
    <row r="271" spans="1:92" ht="16.350000000000001" customHeight="1" x14ac:dyDescent="0.2">
      <c r="A271" s="3200" t="s">
        <v>274</v>
      </c>
      <c r="B271" s="3184" t="s">
        <v>264</v>
      </c>
      <c r="C271" s="3184"/>
      <c r="D271" s="1050">
        <f t="shared" si="149"/>
        <v>0</v>
      </c>
      <c r="E271" s="485">
        <f>+Y271+AA271+AC271+AE271+AG271+AI271+AK271+AM271</f>
        <v>0</v>
      </c>
      <c r="F271" s="990">
        <f>+Z271+AB271+AD271+AF271+AH271+AJ271+AL271+AN271</f>
        <v>0</v>
      </c>
      <c r="G271" s="1065"/>
      <c r="H271" s="511"/>
      <c r="I271" s="991"/>
      <c r="J271" s="511"/>
      <c r="K271" s="991"/>
      <c r="L271" s="511"/>
      <c r="M271" s="1066"/>
      <c r="N271" s="514"/>
      <c r="O271" s="992"/>
      <c r="P271" s="514"/>
      <c r="Q271" s="991"/>
      <c r="R271" s="511"/>
      <c r="S271" s="991"/>
      <c r="T271" s="511"/>
      <c r="U271" s="1066"/>
      <c r="V271" s="514"/>
      <c r="W271" s="992"/>
      <c r="X271" s="514"/>
      <c r="Y271" s="989"/>
      <c r="Z271" s="1061"/>
      <c r="AA271" s="989"/>
      <c r="AB271" s="1061"/>
      <c r="AC271" s="989"/>
      <c r="AD271" s="1061"/>
      <c r="AE271" s="989"/>
      <c r="AF271" s="1061"/>
      <c r="AG271" s="989"/>
      <c r="AH271" s="1061"/>
      <c r="AI271" s="989"/>
      <c r="AJ271" s="1061"/>
      <c r="AK271" s="989"/>
      <c r="AL271" s="1061"/>
      <c r="AM271" s="989"/>
      <c r="AN271" s="1061"/>
      <c r="AO271" s="471"/>
      <c r="AP271" s="472"/>
      <c r="AQ271" s="1060"/>
      <c r="AR271" s="473"/>
      <c r="AS271" s="1060"/>
      <c r="AT271" s="469"/>
      <c r="AU271" s="473"/>
      <c r="AV271" s="473"/>
      <c r="AW271" s="468"/>
      <c r="AX271" s="671" t="str">
        <f t="shared" si="150"/>
        <v/>
      </c>
      <c r="BT271" s="3"/>
      <c r="BU271" s="3"/>
      <c r="BV271" s="4"/>
      <c r="BW271" s="4"/>
      <c r="CA271" s="31" t="str">
        <f t="shared" si="154"/>
        <v/>
      </c>
      <c r="CB271" s="31" t="str">
        <f t="shared" si="155"/>
        <v/>
      </c>
      <c r="CC271" s="31" t="str">
        <f t="shared" si="151"/>
        <v/>
      </c>
      <c r="CD271" s="31" t="str">
        <f t="shared" si="156"/>
        <v/>
      </c>
      <c r="CE271" s="31" t="str">
        <f t="shared" si="157"/>
        <v/>
      </c>
      <c r="CF271" s="31" t="str">
        <f t="shared" si="158"/>
        <v/>
      </c>
      <c r="CG271" s="31" t="str">
        <f t="shared" si="159"/>
        <v/>
      </c>
      <c r="CH271" s="32">
        <f t="shared" si="160"/>
        <v>0</v>
      </c>
      <c r="CI271" s="32">
        <f t="shared" si="161"/>
        <v>0</v>
      </c>
      <c r="CJ271" s="32">
        <f t="shared" si="162"/>
        <v>0</v>
      </c>
      <c r="CK271" s="32">
        <f t="shared" si="163"/>
        <v>0</v>
      </c>
      <c r="CL271" s="32">
        <f t="shared" si="164"/>
        <v>0</v>
      </c>
      <c r="CM271" s="32">
        <f t="shared" si="164"/>
        <v>0</v>
      </c>
      <c r="CN271" s="32">
        <f t="shared" si="164"/>
        <v>0</v>
      </c>
    </row>
    <row r="272" spans="1:92" ht="16.350000000000001" customHeight="1" x14ac:dyDescent="0.2">
      <c r="A272" s="2912"/>
      <c r="B272" s="3185" t="s">
        <v>265</v>
      </c>
      <c r="C272" s="3185"/>
      <c r="D272" s="732">
        <f>SUM(E272+F272)</f>
        <v>0</v>
      </c>
      <c r="E272" s="1301">
        <f t="shared" ref="E272:F287" si="166">+Y272+AA272+AC272+AE272+AG272+AI272+AK272+AM272</f>
        <v>0</v>
      </c>
      <c r="F272" s="1302">
        <f t="shared" si="166"/>
        <v>0</v>
      </c>
      <c r="G272" s="770"/>
      <c r="H272" s="771"/>
      <c r="I272" s="772"/>
      <c r="J272" s="771"/>
      <c r="K272" s="772"/>
      <c r="L272" s="771"/>
      <c r="M272" s="773"/>
      <c r="N272" s="758"/>
      <c r="O272" s="773"/>
      <c r="P272" s="758"/>
      <c r="Q272" s="772"/>
      <c r="R272" s="771"/>
      <c r="S272" s="772"/>
      <c r="T272" s="771"/>
      <c r="U272" s="773"/>
      <c r="V272" s="758"/>
      <c r="W272" s="773"/>
      <c r="X272" s="758"/>
      <c r="Y272" s="737"/>
      <c r="Z272" s="738"/>
      <c r="AA272" s="737"/>
      <c r="AB272" s="738"/>
      <c r="AC272" s="737"/>
      <c r="AD272" s="738"/>
      <c r="AE272" s="737"/>
      <c r="AF272" s="738"/>
      <c r="AG272" s="737"/>
      <c r="AH272" s="738"/>
      <c r="AI272" s="737"/>
      <c r="AJ272" s="738"/>
      <c r="AK272" s="737"/>
      <c r="AL272" s="738"/>
      <c r="AM272" s="737"/>
      <c r="AN272" s="738"/>
      <c r="AO272" s="739"/>
      <c r="AP272" s="740"/>
      <c r="AQ272" s="720"/>
      <c r="AR272" s="756"/>
      <c r="AS272" s="467"/>
      <c r="AT272" s="737"/>
      <c r="AU272" s="741"/>
      <c r="AV272" s="741"/>
      <c r="AW272" s="736"/>
      <c r="AX272" s="671" t="str">
        <f t="shared" si="150"/>
        <v/>
      </c>
      <c r="BT272" s="3"/>
      <c r="BU272" s="3"/>
      <c r="BV272" s="4"/>
      <c r="BW272" s="4"/>
      <c r="CA272" s="31" t="str">
        <f t="shared" si="154"/>
        <v/>
      </c>
      <c r="CB272" s="31" t="str">
        <f t="shared" si="155"/>
        <v/>
      </c>
      <c r="CC272" s="31" t="str">
        <f t="shared" si="151"/>
        <v/>
      </c>
      <c r="CD272" s="31" t="str">
        <f t="shared" si="156"/>
        <v/>
      </c>
      <c r="CE272" s="31" t="str">
        <f t="shared" si="157"/>
        <v/>
      </c>
      <c r="CF272" s="31" t="str">
        <f t="shared" si="158"/>
        <v/>
      </c>
      <c r="CG272" s="31" t="str">
        <f t="shared" si="159"/>
        <v/>
      </c>
      <c r="CH272" s="32">
        <f t="shared" si="160"/>
        <v>0</v>
      </c>
      <c r="CI272" s="32"/>
      <c r="CJ272" s="32"/>
      <c r="CK272" s="32">
        <f t="shared" si="163"/>
        <v>0</v>
      </c>
      <c r="CL272" s="32">
        <f t="shared" si="164"/>
        <v>0</v>
      </c>
      <c r="CM272" s="32">
        <f t="shared" si="164"/>
        <v>0</v>
      </c>
      <c r="CN272" s="32">
        <f t="shared" si="164"/>
        <v>0</v>
      </c>
    </row>
    <row r="273" spans="1:92" ht="16.350000000000001" customHeight="1" x14ac:dyDescent="0.2">
      <c r="A273" s="2912"/>
      <c r="B273" s="3185" t="s">
        <v>266</v>
      </c>
      <c r="C273" s="3185"/>
      <c r="D273" s="732">
        <f t="shared" ref="D273:D311" si="167">SUM(E273+F273)</f>
        <v>0</v>
      </c>
      <c r="E273" s="1301">
        <f t="shared" si="166"/>
        <v>0</v>
      </c>
      <c r="F273" s="1302">
        <f t="shared" si="166"/>
        <v>0</v>
      </c>
      <c r="G273" s="770"/>
      <c r="H273" s="771"/>
      <c r="I273" s="772"/>
      <c r="J273" s="771"/>
      <c r="K273" s="772"/>
      <c r="L273" s="771"/>
      <c r="M273" s="773"/>
      <c r="N273" s="758"/>
      <c r="O273" s="773"/>
      <c r="P273" s="758"/>
      <c r="Q273" s="772"/>
      <c r="R273" s="771"/>
      <c r="S273" s="772"/>
      <c r="T273" s="771"/>
      <c r="U273" s="773"/>
      <c r="V273" s="758"/>
      <c r="W273" s="773"/>
      <c r="X273" s="758"/>
      <c r="Y273" s="737"/>
      <c r="Z273" s="738"/>
      <c r="AA273" s="737"/>
      <c r="AB273" s="738"/>
      <c r="AC273" s="737"/>
      <c r="AD273" s="738"/>
      <c r="AE273" s="737"/>
      <c r="AF273" s="738"/>
      <c r="AG273" s="737"/>
      <c r="AH273" s="738"/>
      <c r="AI273" s="737"/>
      <c r="AJ273" s="738"/>
      <c r="AK273" s="737"/>
      <c r="AL273" s="738"/>
      <c r="AM273" s="737"/>
      <c r="AN273" s="738"/>
      <c r="AO273" s="739"/>
      <c r="AP273" s="740"/>
      <c r="AQ273" s="720"/>
      <c r="AR273" s="756"/>
      <c r="AS273" s="467"/>
      <c r="AT273" s="737"/>
      <c r="AU273" s="741"/>
      <c r="AV273" s="741"/>
      <c r="AW273" s="736"/>
      <c r="AX273" s="671" t="str">
        <f t="shared" si="150"/>
        <v/>
      </c>
      <c r="BT273" s="3"/>
      <c r="BU273" s="3"/>
      <c r="BV273" s="4"/>
      <c r="BW273" s="4"/>
      <c r="CA273" s="31" t="str">
        <f t="shared" si="154"/>
        <v/>
      </c>
      <c r="CB273" s="31" t="str">
        <f t="shared" si="155"/>
        <v/>
      </c>
      <c r="CC273" s="31" t="str">
        <f t="shared" si="151"/>
        <v/>
      </c>
      <c r="CD273" s="31" t="str">
        <f t="shared" si="156"/>
        <v/>
      </c>
      <c r="CE273" s="31" t="str">
        <f t="shared" si="157"/>
        <v/>
      </c>
      <c r="CF273" s="31" t="str">
        <f t="shared" si="158"/>
        <v/>
      </c>
      <c r="CG273" s="31" t="str">
        <f t="shared" si="159"/>
        <v/>
      </c>
      <c r="CH273" s="32">
        <f t="shared" si="160"/>
        <v>0</v>
      </c>
      <c r="CI273" s="32"/>
      <c r="CJ273" s="32"/>
      <c r="CK273" s="32">
        <f t="shared" si="163"/>
        <v>0</v>
      </c>
      <c r="CL273" s="32">
        <f t="shared" si="164"/>
        <v>0</v>
      </c>
      <c r="CM273" s="32">
        <f t="shared" si="164"/>
        <v>0</v>
      </c>
      <c r="CN273" s="32">
        <f t="shared" si="164"/>
        <v>0</v>
      </c>
    </row>
    <row r="274" spans="1:92" ht="16.350000000000001" customHeight="1" x14ac:dyDescent="0.2">
      <c r="A274" s="2912"/>
      <c r="B274" s="3185" t="s">
        <v>267</v>
      </c>
      <c r="C274" s="3185"/>
      <c r="D274" s="732">
        <f t="shared" si="167"/>
        <v>0</v>
      </c>
      <c r="E274" s="1301">
        <f t="shared" si="166"/>
        <v>0</v>
      </c>
      <c r="F274" s="1302">
        <f t="shared" si="166"/>
        <v>0</v>
      </c>
      <c r="G274" s="1303"/>
      <c r="H274" s="1304"/>
      <c r="I274" s="1305"/>
      <c r="J274" s="1304"/>
      <c r="K274" s="1305"/>
      <c r="L274" s="1304"/>
      <c r="M274" s="720"/>
      <c r="N274" s="758"/>
      <c r="O274" s="720"/>
      <c r="P274" s="758"/>
      <c r="Q274" s="1305"/>
      <c r="R274" s="1304"/>
      <c r="S274" s="1305"/>
      <c r="T274" s="1304"/>
      <c r="U274" s="720"/>
      <c r="V274" s="758"/>
      <c r="W274" s="720"/>
      <c r="X274" s="758"/>
      <c r="Y274" s="1289"/>
      <c r="Z274" s="1290"/>
      <c r="AA274" s="1289"/>
      <c r="AB274" s="1290"/>
      <c r="AC274" s="1289"/>
      <c r="AD274" s="1290"/>
      <c r="AE274" s="1289"/>
      <c r="AF274" s="1290"/>
      <c r="AG274" s="1289"/>
      <c r="AH274" s="1290"/>
      <c r="AI274" s="1289"/>
      <c r="AJ274" s="1290"/>
      <c r="AK274" s="1289"/>
      <c r="AL274" s="1290"/>
      <c r="AM274" s="1289"/>
      <c r="AN274" s="1290"/>
      <c r="AO274" s="1291"/>
      <c r="AP274" s="1292"/>
      <c r="AQ274" s="720"/>
      <c r="AR274" s="756"/>
      <c r="AS274" s="467"/>
      <c r="AT274" s="1289"/>
      <c r="AU274" s="1295"/>
      <c r="AV274" s="1295"/>
      <c r="AW274" s="1288"/>
      <c r="AX274" s="671" t="str">
        <f t="shared" si="150"/>
        <v/>
      </c>
      <c r="BT274" s="3"/>
      <c r="BU274" s="3"/>
      <c r="BV274" s="4"/>
      <c r="BW274" s="4"/>
      <c r="CA274" s="31" t="str">
        <f t="shared" si="154"/>
        <v/>
      </c>
      <c r="CB274" s="31" t="str">
        <f t="shared" si="155"/>
        <v/>
      </c>
      <c r="CC274" s="31" t="str">
        <f t="shared" si="151"/>
        <v/>
      </c>
      <c r="CD274" s="31" t="str">
        <f t="shared" si="156"/>
        <v/>
      </c>
      <c r="CE274" s="31" t="str">
        <f t="shared" si="157"/>
        <v/>
      </c>
      <c r="CF274" s="31" t="str">
        <f t="shared" si="158"/>
        <v/>
      </c>
      <c r="CG274" s="31" t="str">
        <f t="shared" si="159"/>
        <v/>
      </c>
      <c r="CH274" s="32">
        <f t="shared" si="160"/>
        <v>0</v>
      </c>
      <c r="CI274" s="32"/>
      <c r="CJ274" s="32"/>
      <c r="CK274" s="32">
        <f t="shared" si="163"/>
        <v>0</v>
      </c>
      <c r="CL274" s="32">
        <f t="shared" si="164"/>
        <v>0</v>
      </c>
      <c r="CM274" s="32">
        <f t="shared" si="164"/>
        <v>0</v>
      </c>
      <c r="CN274" s="32">
        <f t="shared" si="164"/>
        <v>0</v>
      </c>
    </row>
    <row r="275" spans="1:92" ht="16.350000000000001" customHeight="1" x14ac:dyDescent="0.2">
      <c r="A275" s="2912"/>
      <c r="B275" s="3188" t="s">
        <v>268</v>
      </c>
      <c r="C275" s="3189"/>
      <c r="D275" s="732">
        <f t="shared" si="167"/>
        <v>0</v>
      </c>
      <c r="E275" s="1301">
        <f t="shared" si="166"/>
        <v>0</v>
      </c>
      <c r="F275" s="1302">
        <f t="shared" si="166"/>
        <v>0</v>
      </c>
      <c r="G275" s="1303"/>
      <c r="H275" s="1304"/>
      <c r="I275" s="1305"/>
      <c r="J275" s="1304"/>
      <c r="K275" s="1305"/>
      <c r="L275" s="1304"/>
      <c r="M275" s="1293"/>
      <c r="N275" s="1306"/>
      <c r="O275" s="1293"/>
      <c r="P275" s="1306"/>
      <c r="Q275" s="1305"/>
      <c r="R275" s="1304"/>
      <c r="S275" s="1305"/>
      <c r="T275" s="1304"/>
      <c r="U275" s="1293"/>
      <c r="V275" s="1306"/>
      <c r="W275" s="1293"/>
      <c r="X275" s="1306"/>
      <c r="Y275" s="1289"/>
      <c r="Z275" s="1290"/>
      <c r="AA275" s="1289"/>
      <c r="AB275" s="1290"/>
      <c r="AC275" s="1289"/>
      <c r="AD275" s="1290"/>
      <c r="AE275" s="1289"/>
      <c r="AF275" s="1290"/>
      <c r="AG275" s="1289"/>
      <c r="AH275" s="1290"/>
      <c r="AI275" s="1289"/>
      <c r="AJ275" s="1290"/>
      <c r="AK275" s="1289"/>
      <c r="AL275" s="1290"/>
      <c r="AM275" s="1289"/>
      <c r="AN275" s="1290"/>
      <c r="AO275" s="1291"/>
      <c r="AP275" s="1292"/>
      <c r="AQ275" s="1293"/>
      <c r="AR275" s="1300"/>
      <c r="AS275" s="467"/>
      <c r="AT275" s="1289"/>
      <c r="AU275" s="1295"/>
      <c r="AV275" s="1295"/>
      <c r="AW275" s="1288"/>
      <c r="AX275" s="671" t="str">
        <f t="shared" si="150"/>
        <v/>
      </c>
      <c r="BT275" s="3"/>
      <c r="BU275" s="3"/>
      <c r="BV275" s="4"/>
      <c r="BW275" s="4"/>
      <c r="CA275" s="31" t="str">
        <f t="shared" si="154"/>
        <v/>
      </c>
      <c r="CB275" s="31" t="str">
        <f t="shared" si="155"/>
        <v/>
      </c>
      <c r="CC275" s="31" t="str">
        <f t="shared" si="151"/>
        <v/>
      </c>
      <c r="CD275" s="31" t="str">
        <f t="shared" si="156"/>
        <v/>
      </c>
      <c r="CE275" s="31" t="str">
        <f t="shared" si="157"/>
        <v/>
      </c>
      <c r="CF275" s="31" t="str">
        <f t="shared" si="158"/>
        <v/>
      </c>
      <c r="CG275" s="31" t="str">
        <f t="shared" si="159"/>
        <v/>
      </c>
      <c r="CH275" s="32">
        <f t="shared" si="160"/>
        <v>0</v>
      </c>
      <c r="CI275" s="32"/>
      <c r="CJ275" s="32"/>
      <c r="CK275" s="32">
        <f t="shared" si="163"/>
        <v>0</v>
      </c>
      <c r="CL275" s="32">
        <f t="shared" si="164"/>
        <v>0</v>
      </c>
      <c r="CM275" s="32">
        <f t="shared" si="164"/>
        <v>0</v>
      </c>
      <c r="CN275" s="32">
        <f t="shared" si="164"/>
        <v>0</v>
      </c>
    </row>
    <row r="276" spans="1:92" ht="16.350000000000001" customHeight="1" x14ac:dyDescent="0.2">
      <c r="A276" s="3201"/>
      <c r="B276" s="3202" t="s">
        <v>269</v>
      </c>
      <c r="C276" s="3202"/>
      <c r="D276" s="751">
        <f t="shared" si="167"/>
        <v>0</v>
      </c>
      <c r="E276" s="1307">
        <f t="shared" si="166"/>
        <v>0</v>
      </c>
      <c r="F276" s="1308">
        <f t="shared" si="166"/>
        <v>0</v>
      </c>
      <c r="G276" s="778"/>
      <c r="H276" s="779"/>
      <c r="I276" s="1309"/>
      <c r="J276" s="779"/>
      <c r="K276" s="1309"/>
      <c r="L276" s="779"/>
      <c r="M276" s="778"/>
      <c r="N276" s="779"/>
      <c r="O276" s="778"/>
      <c r="P276" s="779"/>
      <c r="Q276" s="1309"/>
      <c r="R276" s="779"/>
      <c r="S276" s="1309"/>
      <c r="T276" s="779"/>
      <c r="U276" s="778"/>
      <c r="V276" s="779"/>
      <c r="W276" s="778"/>
      <c r="X276" s="779"/>
      <c r="Y276" s="1285"/>
      <c r="Z276" s="1286"/>
      <c r="AA276" s="1285"/>
      <c r="AB276" s="1286"/>
      <c r="AC276" s="1285"/>
      <c r="AD276" s="1286"/>
      <c r="AE276" s="1285"/>
      <c r="AF276" s="1286"/>
      <c r="AG276" s="1285"/>
      <c r="AH276" s="1286"/>
      <c r="AI276" s="1285"/>
      <c r="AJ276" s="1286"/>
      <c r="AK276" s="1285"/>
      <c r="AL276" s="1286"/>
      <c r="AM276" s="1285"/>
      <c r="AN276" s="1286"/>
      <c r="AO276" s="729"/>
      <c r="AP276" s="730"/>
      <c r="AQ276" s="754"/>
      <c r="AR276" s="769"/>
      <c r="AS276" s="700"/>
      <c r="AT276" s="1285"/>
      <c r="AU276" s="731"/>
      <c r="AV276" s="731"/>
      <c r="AW276" s="726"/>
      <c r="AX276" s="671" t="str">
        <f t="shared" si="150"/>
        <v/>
      </c>
      <c r="BT276" s="3"/>
      <c r="BU276" s="3"/>
      <c r="BV276" s="4"/>
      <c r="BW276" s="4"/>
      <c r="CA276" s="31" t="str">
        <f t="shared" si="154"/>
        <v/>
      </c>
      <c r="CB276" s="31" t="str">
        <f t="shared" si="155"/>
        <v/>
      </c>
      <c r="CC276" s="31" t="str">
        <f t="shared" si="151"/>
        <v/>
      </c>
      <c r="CD276" s="31" t="str">
        <f t="shared" si="156"/>
        <v/>
      </c>
      <c r="CE276" s="31" t="str">
        <f t="shared" si="157"/>
        <v/>
      </c>
      <c r="CF276" s="31" t="str">
        <f t="shared" si="158"/>
        <v/>
      </c>
      <c r="CG276" s="31" t="str">
        <f t="shared" si="159"/>
        <v/>
      </c>
      <c r="CH276" s="32">
        <f t="shared" si="160"/>
        <v>0</v>
      </c>
      <c r="CI276" s="32"/>
      <c r="CJ276" s="32"/>
      <c r="CK276" s="32">
        <f t="shared" si="163"/>
        <v>0</v>
      </c>
      <c r="CL276" s="32">
        <f t="shared" si="164"/>
        <v>0</v>
      </c>
      <c r="CM276" s="32">
        <f t="shared" si="164"/>
        <v>0</v>
      </c>
      <c r="CN276" s="32">
        <f t="shared" si="164"/>
        <v>0</v>
      </c>
    </row>
    <row r="277" spans="1:92" ht="16.350000000000001" customHeight="1" x14ac:dyDescent="0.2">
      <c r="A277" s="3200" t="s">
        <v>275</v>
      </c>
      <c r="B277" s="3184" t="s">
        <v>264</v>
      </c>
      <c r="C277" s="3184"/>
      <c r="D277" s="400">
        <f t="shared" si="167"/>
        <v>20</v>
      </c>
      <c r="E277" s="708">
        <f t="shared" si="166"/>
        <v>7</v>
      </c>
      <c r="F277" s="709">
        <f t="shared" si="166"/>
        <v>13</v>
      </c>
      <c r="G277" s="533"/>
      <c r="H277" s="534"/>
      <c r="I277" s="535"/>
      <c r="J277" s="534"/>
      <c r="K277" s="535"/>
      <c r="L277" s="534"/>
      <c r="M277" s="536"/>
      <c r="N277" s="537"/>
      <c r="O277" s="536"/>
      <c r="P277" s="537"/>
      <c r="Q277" s="535"/>
      <c r="R277" s="534"/>
      <c r="S277" s="535"/>
      <c r="T277" s="534"/>
      <c r="U277" s="536"/>
      <c r="V277" s="537"/>
      <c r="W277" s="536"/>
      <c r="X277" s="537"/>
      <c r="Y277" s="469">
        <v>0</v>
      </c>
      <c r="Z277" s="470">
        <v>0</v>
      </c>
      <c r="AA277" s="469">
        <v>0</v>
      </c>
      <c r="AB277" s="470">
        <v>1</v>
      </c>
      <c r="AC277" s="469">
        <v>0</v>
      </c>
      <c r="AD277" s="470">
        <v>1</v>
      </c>
      <c r="AE277" s="469">
        <v>0</v>
      </c>
      <c r="AF277" s="470">
        <v>2</v>
      </c>
      <c r="AG277" s="469">
        <v>1</v>
      </c>
      <c r="AH277" s="470">
        <v>3</v>
      </c>
      <c r="AI277" s="469">
        <v>0</v>
      </c>
      <c r="AJ277" s="470">
        <v>2</v>
      </c>
      <c r="AK277" s="469">
        <v>4</v>
      </c>
      <c r="AL277" s="470">
        <v>4</v>
      </c>
      <c r="AM277" s="469">
        <v>2</v>
      </c>
      <c r="AN277" s="470">
        <v>0</v>
      </c>
      <c r="AO277" s="471">
        <v>3</v>
      </c>
      <c r="AP277" s="472">
        <v>1</v>
      </c>
      <c r="AQ277" s="467"/>
      <c r="AR277" s="473"/>
      <c r="AS277" s="1310">
        <v>1</v>
      </c>
      <c r="AT277" s="469"/>
      <c r="AU277" s="473">
        <v>0</v>
      </c>
      <c r="AV277" s="473">
        <v>0</v>
      </c>
      <c r="AW277" s="468">
        <v>0</v>
      </c>
      <c r="AX277" s="671" t="str">
        <f t="shared" si="150"/>
        <v/>
      </c>
      <c r="BT277" s="3"/>
      <c r="BU277" s="3"/>
      <c r="BV277" s="4"/>
      <c r="BW277" s="4"/>
      <c r="CA277" s="31" t="str">
        <f t="shared" si="154"/>
        <v/>
      </c>
      <c r="CB277" s="31" t="str">
        <f t="shared" si="155"/>
        <v/>
      </c>
      <c r="CC277" s="31" t="str">
        <f t="shared" si="151"/>
        <v/>
      </c>
      <c r="CD277" s="31" t="str">
        <f t="shared" si="156"/>
        <v/>
      </c>
      <c r="CE277" s="31" t="str">
        <f t="shared" si="157"/>
        <v/>
      </c>
      <c r="CF277" s="31" t="str">
        <f t="shared" si="158"/>
        <v/>
      </c>
      <c r="CG277" s="31" t="str">
        <f t="shared" si="159"/>
        <v/>
      </c>
      <c r="CH277" s="32">
        <f t="shared" si="160"/>
        <v>0</v>
      </c>
      <c r="CI277" s="32">
        <f t="shared" si="161"/>
        <v>0</v>
      </c>
      <c r="CJ277" s="32">
        <f t="shared" si="162"/>
        <v>0</v>
      </c>
      <c r="CK277" s="32">
        <f t="shared" si="163"/>
        <v>0</v>
      </c>
      <c r="CL277" s="32">
        <f t="shared" si="164"/>
        <v>0</v>
      </c>
      <c r="CM277" s="32">
        <f t="shared" si="164"/>
        <v>0</v>
      </c>
      <c r="CN277" s="32">
        <f t="shared" si="164"/>
        <v>0</v>
      </c>
    </row>
    <row r="278" spans="1:92" ht="16.350000000000001" customHeight="1" x14ac:dyDescent="0.2">
      <c r="A278" s="2912"/>
      <c r="B278" s="3185" t="s">
        <v>265</v>
      </c>
      <c r="C278" s="3185"/>
      <c r="D278" s="732">
        <f t="shared" si="167"/>
        <v>9</v>
      </c>
      <c r="E278" s="1301">
        <f t="shared" si="166"/>
        <v>4</v>
      </c>
      <c r="F278" s="1302">
        <f t="shared" si="166"/>
        <v>5</v>
      </c>
      <c r="G278" s="770"/>
      <c r="H278" s="771"/>
      <c r="I278" s="772"/>
      <c r="J278" s="771"/>
      <c r="K278" s="772"/>
      <c r="L278" s="771"/>
      <c r="M278" s="773"/>
      <c r="N278" s="758"/>
      <c r="O278" s="773"/>
      <c r="P278" s="758"/>
      <c r="Q278" s="772"/>
      <c r="R278" s="771"/>
      <c r="S278" s="772"/>
      <c r="T278" s="771"/>
      <c r="U278" s="773"/>
      <c r="V278" s="758"/>
      <c r="W278" s="773"/>
      <c r="X278" s="758"/>
      <c r="Y278" s="737">
        <v>0</v>
      </c>
      <c r="Z278" s="738">
        <v>0</v>
      </c>
      <c r="AA278" s="737">
        <v>0</v>
      </c>
      <c r="AB278" s="738">
        <v>0</v>
      </c>
      <c r="AC278" s="737">
        <v>0</v>
      </c>
      <c r="AD278" s="738">
        <v>0</v>
      </c>
      <c r="AE278" s="737">
        <v>0</v>
      </c>
      <c r="AF278" s="738">
        <v>0</v>
      </c>
      <c r="AG278" s="737">
        <v>3</v>
      </c>
      <c r="AH278" s="738">
        <v>3</v>
      </c>
      <c r="AI278" s="737">
        <v>0</v>
      </c>
      <c r="AJ278" s="738">
        <v>0</v>
      </c>
      <c r="AK278" s="737">
        <v>1</v>
      </c>
      <c r="AL278" s="738">
        <v>1</v>
      </c>
      <c r="AM278" s="737">
        <v>0</v>
      </c>
      <c r="AN278" s="738">
        <v>1</v>
      </c>
      <c r="AO278" s="739">
        <v>0</v>
      </c>
      <c r="AP278" s="740">
        <v>0</v>
      </c>
      <c r="AQ278" s="720"/>
      <c r="AR278" s="756"/>
      <c r="AS278" s="467">
        <v>14</v>
      </c>
      <c r="AT278" s="737"/>
      <c r="AU278" s="741">
        <v>0</v>
      </c>
      <c r="AV278" s="741">
        <v>0</v>
      </c>
      <c r="AW278" s="736">
        <v>0</v>
      </c>
      <c r="AX278" s="671" t="str">
        <f t="shared" si="150"/>
        <v/>
      </c>
      <c r="BT278" s="3"/>
      <c r="BU278" s="3"/>
      <c r="BV278" s="4"/>
      <c r="BW278" s="4"/>
      <c r="CA278" s="31" t="str">
        <f t="shared" si="154"/>
        <v/>
      </c>
      <c r="CB278" s="31" t="str">
        <f t="shared" si="155"/>
        <v/>
      </c>
      <c r="CC278" s="31" t="str">
        <f t="shared" si="151"/>
        <v/>
      </c>
      <c r="CD278" s="31" t="str">
        <f t="shared" si="156"/>
        <v/>
      </c>
      <c r="CE278" s="31" t="str">
        <f t="shared" si="157"/>
        <v/>
      </c>
      <c r="CF278" s="31" t="str">
        <f t="shared" si="158"/>
        <v/>
      </c>
      <c r="CG278" s="31" t="str">
        <f t="shared" si="159"/>
        <v/>
      </c>
      <c r="CH278" s="32">
        <f t="shared" si="160"/>
        <v>0</v>
      </c>
      <c r="CI278" s="32"/>
      <c r="CJ278" s="32"/>
      <c r="CK278" s="32">
        <f t="shared" si="163"/>
        <v>0</v>
      </c>
      <c r="CL278" s="32">
        <f t="shared" si="164"/>
        <v>0</v>
      </c>
      <c r="CM278" s="32">
        <f t="shared" si="164"/>
        <v>0</v>
      </c>
      <c r="CN278" s="32">
        <f t="shared" si="164"/>
        <v>0</v>
      </c>
    </row>
    <row r="279" spans="1:92" ht="16.350000000000001" customHeight="1" x14ac:dyDescent="0.2">
      <c r="A279" s="2912"/>
      <c r="B279" s="3185" t="s">
        <v>266</v>
      </c>
      <c r="C279" s="3185"/>
      <c r="D279" s="732">
        <f t="shared" si="167"/>
        <v>13</v>
      </c>
      <c r="E279" s="1301">
        <f t="shared" si="166"/>
        <v>4</v>
      </c>
      <c r="F279" s="1302">
        <f t="shared" si="166"/>
        <v>9</v>
      </c>
      <c r="G279" s="770"/>
      <c r="H279" s="771"/>
      <c r="I279" s="772"/>
      <c r="J279" s="771"/>
      <c r="K279" s="772"/>
      <c r="L279" s="771"/>
      <c r="M279" s="773"/>
      <c r="N279" s="758"/>
      <c r="O279" s="773"/>
      <c r="P279" s="758"/>
      <c r="Q279" s="772"/>
      <c r="R279" s="771"/>
      <c r="S279" s="772"/>
      <c r="T279" s="771"/>
      <c r="U279" s="773"/>
      <c r="V279" s="758"/>
      <c r="W279" s="773"/>
      <c r="X279" s="758"/>
      <c r="Y279" s="737">
        <v>0</v>
      </c>
      <c r="Z279" s="738">
        <v>0</v>
      </c>
      <c r="AA279" s="737">
        <v>0</v>
      </c>
      <c r="AB279" s="738">
        <v>1</v>
      </c>
      <c r="AC279" s="737">
        <v>0</v>
      </c>
      <c r="AD279" s="738">
        <v>1</v>
      </c>
      <c r="AE279" s="737">
        <v>0</v>
      </c>
      <c r="AF279" s="738">
        <v>2</v>
      </c>
      <c r="AG279" s="737">
        <v>1</v>
      </c>
      <c r="AH279" s="738">
        <v>2</v>
      </c>
      <c r="AI279" s="737">
        <v>0</v>
      </c>
      <c r="AJ279" s="738">
        <v>0</v>
      </c>
      <c r="AK279" s="737">
        <v>2</v>
      </c>
      <c r="AL279" s="738">
        <v>3</v>
      </c>
      <c r="AM279" s="737">
        <v>1</v>
      </c>
      <c r="AN279" s="738">
        <v>0</v>
      </c>
      <c r="AO279" s="739">
        <v>3</v>
      </c>
      <c r="AP279" s="740">
        <v>0</v>
      </c>
      <c r="AQ279" s="720"/>
      <c r="AR279" s="756"/>
      <c r="AS279" s="467">
        <v>0</v>
      </c>
      <c r="AT279" s="737"/>
      <c r="AU279" s="741">
        <v>0</v>
      </c>
      <c r="AV279" s="741">
        <v>0</v>
      </c>
      <c r="AW279" s="736">
        <v>0</v>
      </c>
      <c r="AX279" s="671" t="str">
        <f t="shared" si="150"/>
        <v/>
      </c>
      <c r="BT279" s="3"/>
      <c r="BU279" s="3"/>
      <c r="BV279" s="4"/>
      <c r="BW279" s="4"/>
      <c r="CA279" s="31" t="str">
        <f t="shared" si="154"/>
        <v/>
      </c>
      <c r="CB279" s="31" t="str">
        <f t="shared" si="155"/>
        <v/>
      </c>
      <c r="CC279" s="31" t="str">
        <f t="shared" si="151"/>
        <v/>
      </c>
      <c r="CD279" s="31" t="str">
        <f t="shared" si="156"/>
        <v/>
      </c>
      <c r="CE279" s="31" t="str">
        <f t="shared" si="157"/>
        <v/>
      </c>
      <c r="CF279" s="31" t="str">
        <f t="shared" si="158"/>
        <v/>
      </c>
      <c r="CG279" s="31" t="str">
        <f t="shared" si="159"/>
        <v/>
      </c>
      <c r="CH279" s="32">
        <f t="shared" si="160"/>
        <v>0</v>
      </c>
      <c r="CI279" s="32"/>
      <c r="CJ279" s="32"/>
      <c r="CK279" s="32">
        <f t="shared" si="163"/>
        <v>0</v>
      </c>
      <c r="CL279" s="32">
        <f t="shared" si="164"/>
        <v>0</v>
      </c>
      <c r="CM279" s="32">
        <f t="shared" si="164"/>
        <v>0</v>
      </c>
      <c r="CN279" s="32">
        <f t="shared" si="164"/>
        <v>0</v>
      </c>
    </row>
    <row r="280" spans="1:92" ht="16.350000000000001" customHeight="1" x14ac:dyDescent="0.2">
      <c r="A280" s="2912"/>
      <c r="B280" s="3185" t="s">
        <v>267</v>
      </c>
      <c r="C280" s="3185"/>
      <c r="D280" s="732">
        <f t="shared" si="167"/>
        <v>6</v>
      </c>
      <c r="E280" s="1301">
        <f t="shared" si="166"/>
        <v>1</v>
      </c>
      <c r="F280" s="1302">
        <f t="shared" si="166"/>
        <v>5</v>
      </c>
      <c r="G280" s="1303"/>
      <c r="H280" s="1304"/>
      <c r="I280" s="1305"/>
      <c r="J280" s="1304"/>
      <c r="K280" s="1305"/>
      <c r="L280" s="1304"/>
      <c r="M280" s="720"/>
      <c r="N280" s="758"/>
      <c r="O280" s="720"/>
      <c r="P280" s="758"/>
      <c r="Q280" s="1305"/>
      <c r="R280" s="1304"/>
      <c r="S280" s="1305"/>
      <c r="T280" s="1304"/>
      <c r="U280" s="720"/>
      <c r="V280" s="758"/>
      <c r="W280" s="720"/>
      <c r="X280" s="758"/>
      <c r="Y280" s="1289">
        <v>0</v>
      </c>
      <c r="Z280" s="1290">
        <v>0</v>
      </c>
      <c r="AA280" s="1289">
        <v>0</v>
      </c>
      <c r="AB280" s="1290">
        <v>0</v>
      </c>
      <c r="AC280" s="1289">
        <v>0</v>
      </c>
      <c r="AD280" s="1290">
        <v>0</v>
      </c>
      <c r="AE280" s="1289">
        <v>0</v>
      </c>
      <c r="AF280" s="1290">
        <v>0</v>
      </c>
      <c r="AG280" s="1289">
        <v>1</v>
      </c>
      <c r="AH280" s="1290">
        <v>2</v>
      </c>
      <c r="AI280" s="1289">
        <v>0</v>
      </c>
      <c r="AJ280" s="1290">
        <v>1</v>
      </c>
      <c r="AK280" s="1289">
        <v>0</v>
      </c>
      <c r="AL280" s="1290">
        <v>2</v>
      </c>
      <c r="AM280" s="1289">
        <v>0</v>
      </c>
      <c r="AN280" s="1290">
        <v>0</v>
      </c>
      <c r="AO280" s="1291">
        <v>0</v>
      </c>
      <c r="AP280" s="1292">
        <v>1</v>
      </c>
      <c r="AQ280" s="720"/>
      <c r="AR280" s="756"/>
      <c r="AS280" s="467">
        <v>0</v>
      </c>
      <c r="AT280" s="1289"/>
      <c r="AU280" s="1295">
        <v>0</v>
      </c>
      <c r="AV280" s="1295">
        <v>0</v>
      </c>
      <c r="AW280" s="1288">
        <v>0</v>
      </c>
      <c r="AX280" s="671" t="str">
        <f t="shared" si="150"/>
        <v/>
      </c>
      <c r="BT280" s="3"/>
      <c r="BU280" s="3"/>
      <c r="BV280" s="4"/>
      <c r="BW280" s="4"/>
      <c r="CA280" s="31" t="str">
        <f t="shared" si="154"/>
        <v/>
      </c>
      <c r="CB280" s="31" t="str">
        <f t="shared" si="155"/>
        <v/>
      </c>
      <c r="CC280" s="31" t="str">
        <f t="shared" si="151"/>
        <v/>
      </c>
      <c r="CD280" s="31" t="str">
        <f t="shared" si="156"/>
        <v/>
      </c>
      <c r="CE280" s="31" t="str">
        <f t="shared" si="157"/>
        <v/>
      </c>
      <c r="CF280" s="31" t="str">
        <f t="shared" si="158"/>
        <v/>
      </c>
      <c r="CG280" s="31" t="str">
        <f t="shared" si="159"/>
        <v/>
      </c>
      <c r="CH280" s="32">
        <f t="shared" si="160"/>
        <v>0</v>
      </c>
      <c r="CI280" s="32"/>
      <c r="CJ280" s="32"/>
      <c r="CK280" s="32">
        <f t="shared" si="163"/>
        <v>0</v>
      </c>
      <c r="CL280" s="32">
        <f t="shared" si="164"/>
        <v>0</v>
      </c>
      <c r="CM280" s="32">
        <f t="shared" si="164"/>
        <v>0</v>
      </c>
      <c r="CN280" s="32">
        <f t="shared" si="164"/>
        <v>0</v>
      </c>
    </row>
    <row r="281" spans="1:92" ht="16.350000000000001" customHeight="1" x14ac:dyDescent="0.2">
      <c r="A281" s="2912"/>
      <c r="B281" s="3188" t="s">
        <v>268</v>
      </c>
      <c r="C281" s="3189"/>
      <c r="D281" s="732">
        <f t="shared" si="167"/>
        <v>0</v>
      </c>
      <c r="E281" s="1301">
        <f t="shared" si="166"/>
        <v>0</v>
      </c>
      <c r="F281" s="1302">
        <f t="shared" si="166"/>
        <v>0</v>
      </c>
      <c r="G281" s="1303"/>
      <c r="H281" s="1304"/>
      <c r="I281" s="1305"/>
      <c r="J281" s="1304"/>
      <c r="K281" s="1305"/>
      <c r="L281" s="1304"/>
      <c r="M281" s="1293"/>
      <c r="N281" s="1306"/>
      <c r="O281" s="1293"/>
      <c r="P281" s="1306"/>
      <c r="Q281" s="1305"/>
      <c r="R281" s="1304"/>
      <c r="S281" s="1305"/>
      <c r="T281" s="1304"/>
      <c r="U281" s="1293"/>
      <c r="V281" s="1306"/>
      <c r="W281" s="1293"/>
      <c r="X281" s="1306"/>
      <c r="Y281" s="1289">
        <v>0</v>
      </c>
      <c r="Z281" s="1290">
        <v>0</v>
      </c>
      <c r="AA281" s="1289">
        <v>0</v>
      </c>
      <c r="AB281" s="1290">
        <v>0</v>
      </c>
      <c r="AC281" s="1289">
        <v>0</v>
      </c>
      <c r="AD281" s="1290">
        <v>0</v>
      </c>
      <c r="AE281" s="1289">
        <v>0</v>
      </c>
      <c r="AF281" s="1290">
        <v>0</v>
      </c>
      <c r="AG281" s="1289">
        <v>0</v>
      </c>
      <c r="AH281" s="1290">
        <v>0</v>
      </c>
      <c r="AI281" s="1289">
        <v>0</v>
      </c>
      <c r="AJ281" s="1290">
        <v>0</v>
      </c>
      <c r="AK281" s="1289">
        <v>0</v>
      </c>
      <c r="AL281" s="1290">
        <v>0</v>
      </c>
      <c r="AM281" s="1289">
        <v>0</v>
      </c>
      <c r="AN281" s="1290">
        <v>0</v>
      </c>
      <c r="AO281" s="1291">
        <v>0</v>
      </c>
      <c r="AP281" s="1292">
        <v>0</v>
      </c>
      <c r="AQ281" s="1293"/>
      <c r="AR281" s="1300"/>
      <c r="AS281" s="467">
        <v>0</v>
      </c>
      <c r="AT281" s="1289"/>
      <c r="AU281" s="1295">
        <v>0</v>
      </c>
      <c r="AV281" s="1295">
        <v>0</v>
      </c>
      <c r="AW281" s="1288">
        <v>0</v>
      </c>
      <c r="AX281" s="671" t="str">
        <f t="shared" si="150"/>
        <v/>
      </c>
      <c r="BT281" s="3"/>
      <c r="BU281" s="3"/>
      <c r="BV281" s="4"/>
      <c r="BW281" s="4"/>
      <c r="CA281" s="31" t="str">
        <f t="shared" si="154"/>
        <v/>
      </c>
      <c r="CB281" s="31" t="str">
        <f t="shared" si="155"/>
        <v/>
      </c>
      <c r="CC281" s="31" t="str">
        <f t="shared" si="151"/>
        <v/>
      </c>
      <c r="CD281" s="31" t="str">
        <f t="shared" si="156"/>
        <v/>
      </c>
      <c r="CE281" s="31" t="str">
        <f t="shared" si="157"/>
        <v/>
      </c>
      <c r="CF281" s="31" t="str">
        <f t="shared" si="158"/>
        <v/>
      </c>
      <c r="CG281" s="31" t="str">
        <f t="shared" si="159"/>
        <v/>
      </c>
      <c r="CH281" s="32">
        <f t="shared" si="160"/>
        <v>0</v>
      </c>
      <c r="CI281" s="32"/>
      <c r="CJ281" s="32"/>
      <c r="CK281" s="32">
        <f t="shared" si="163"/>
        <v>0</v>
      </c>
      <c r="CL281" s="32">
        <f t="shared" si="164"/>
        <v>0</v>
      </c>
      <c r="CM281" s="32">
        <f t="shared" si="164"/>
        <v>0</v>
      </c>
      <c r="CN281" s="32">
        <f t="shared" si="164"/>
        <v>0</v>
      </c>
    </row>
    <row r="282" spans="1:92" ht="16.350000000000001" customHeight="1" x14ac:dyDescent="0.2">
      <c r="A282" s="3201"/>
      <c r="B282" s="3202" t="s">
        <v>269</v>
      </c>
      <c r="C282" s="3202"/>
      <c r="D282" s="751">
        <f t="shared" si="167"/>
        <v>0</v>
      </c>
      <c r="E282" s="1307">
        <f t="shared" si="166"/>
        <v>0</v>
      </c>
      <c r="F282" s="1308">
        <f t="shared" si="166"/>
        <v>0</v>
      </c>
      <c r="G282" s="778"/>
      <c r="H282" s="779"/>
      <c r="I282" s="1309"/>
      <c r="J282" s="779"/>
      <c r="K282" s="1309"/>
      <c r="L282" s="779"/>
      <c r="M282" s="778"/>
      <c r="N282" s="779"/>
      <c r="O282" s="778"/>
      <c r="P282" s="779"/>
      <c r="Q282" s="1309"/>
      <c r="R282" s="779"/>
      <c r="S282" s="1309"/>
      <c r="T282" s="779"/>
      <c r="U282" s="778"/>
      <c r="V282" s="779"/>
      <c r="W282" s="778"/>
      <c r="X282" s="779"/>
      <c r="Y282" s="1285">
        <v>0</v>
      </c>
      <c r="Z282" s="1286">
        <v>0</v>
      </c>
      <c r="AA282" s="1285">
        <v>0</v>
      </c>
      <c r="AB282" s="1286">
        <v>0</v>
      </c>
      <c r="AC282" s="1285">
        <v>0</v>
      </c>
      <c r="AD282" s="1286">
        <v>0</v>
      </c>
      <c r="AE282" s="1285">
        <v>0</v>
      </c>
      <c r="AF282" s="1286">
        <v>0</v>
      </c>
      <c r="AG282" s="1285">
        <v>0</v>
      </c>
      <c r="AH282" s="1286">
        <v>0</v>
      </c>
      <c r="AI282" s="1285">
        <v>0</v>
      </c>
      <c r="AJ282" s="1286">
        <v>0</v>
      </c>
      <c r="AK282" s="1285">
        <v>0</v>
      </c>
      <c r="AL282" s="1286">
        <v>0</v>
      </c>
      <c r="AM282" s="1285">
        <v>0</v>
      </c>
      <c r="AN282" s="1286">
        <v>0</v>
      </c>
      <c r="AO282" s="729">
        <v>0</v>
      </c>
      <c r="AP282" s="730">
        <v>0</v>
      </c>
      <c r="AQ282" s="754"/>
      <c r="AR282" s="769"/>
      <c r="AS282" s="700">
        <v>0</v>
      </c>
      <c r="AT282" s="1285"/>
      <c r="AU282" s="731">
        <v>0</v>
      </c>
      <c r="AV282" s="731">
        <v>0</v>
      </c>
      <c r="AW282" s="726">
        <v>0</v>
      </c>
      <c r="AX282" s="671" t="str">
        <f t="shared" si="150"/>
        <v/>
      </c>
      <c r="BT282" s="3"/>
      <c r="BU282" s="3"/>
      <c r="BV282" s="4"/>
      <c r="BW282" s="4"/>
      <c r="CA282" s="31" t="str">
        <f t="shared" si="154"/>
        <v/>
      </c>
      <c r="CB282" s="31" t="str">
        <f t="shared" si="155"/>
        <v/>
      </c>
      <c r="CC282" s="31" t="str">
        <f t="shared" si="151"/>
        <v/>
      </c>
      <c r="CD282" s="31" t="str">
        <f t="shared" si="156"/>
        <v/>
      </c>
      <c r="CE282" s="31" t="str">
        <f t="shared" si="157"/>
        <v/>
      </c>
      <c r="CF282" s="31" t="str">
        <f t="shared" si="158"/>
        <v/>
      </c>
      <c r="CG282" s="31" t="str">
        <f t="shared" si="159"/>
        <v/>
      </c>
      <c r="CH282" s="32">
        <f t="shared" si="160"/>
        <v>0</v>
      </c>
      <c r="CI282" s="32"/>
      <c r="CJ282" s="32"/>
      <c r="CK282" s="32">
        <f t="shared" si="163"/>
        <v>0</v>
      </c>
      <c r="CL282" s="32">
        <f t="shared" si="164"/>
        <v>0</v>
      </c>
      <c r="CM282" s="32">
        <f t="shared" si="164"/>
        <v>0</v>
      </c>
      <c r="CN282" s="32">
        <f t="shared" si="164"/>
        <v>0</v>
      </c>
    </row>
    <row r="283" spans="1:92" ht="16.350000000000001" customHeight="1" x14ac:dyDescent="0.2">
      <c r="A283" s="3198" t="s">
        <v>276</v>
      </c>
      <c r="B283" s="3184" t="s">
        <v>264</v>
      </c>
      <c r="C283" s="3184"/>
      <c r="D283" s="400">
        <f t="shared" si="167"/>
        <v>0</v>
      </c>
      <c r="E283" s="708">
        <f t="shared" si="166"/>
        <v>0</v>
      </c>
      <c r="F283" s="709">
        <f t="shared" si="166"/>
        <v>0</v>
      </c>
      <c r="G283" s="538"/>
      <c r="H283" s="537"/>
      <c r="I283" s="536"/>
      <c r="J283" s="537"/>
      <c r="K283" s="536"/>
      <c r="L283" s="537"/>
      <c r="M283" s="536"/>
      <c r="N283" s="537"/>
      <c r="O283" s="536"/>
      <c r="P283" s="537"/>
      <c r="Q283" s="536"/>
      <c r="R283" s="537"/>
      <c r="S283" s="536"/>
      <c r="T283" s="537"/>
      <c r="U283" s="536"/>
      <c r="V283" s="537"/>
      <c r="W283" s="536"/>
      <c r="X283" s="537"/>
      <c r="Y283" s="469"/>
      <c r="Z283" s="470"/>
      <c r="AA283" s="469"/>
      <c r="AB283" s="470"/>
      <c r="AC283" s="469"/>
      <c r="AD283" s="470"/>
      <c r="AE283" s="469"/>
      <c r="AF283" s="470"/>
      <c r="AG283" s="469"/>
      <c r="AH283" s="470"/>
      <c r="AI283" s="469"/>
      <c r="AJ283" s="470"/>
      <c r="AK283" s="469"/>
      <c r="AL283" s="470"/>
      <c r="AM283" s="469"/>
      <c r="AN283" s="470"/>
      <c r="AO283" s="471"/>
      <c r="AP283" s="472"/>
      <c r="AQ283" s="467"/>
      <c r="AR283" s="473"/>
      <c r="AS283" s="1310"/>
      <c r="AT283" s="469"/>
      <c r="AU283" s="473"/>
      <c r="AV283" s="473"/>
      <c r="AW283" s="468"/>
      <c r="AX283" s="671" t="str">
        <f t="shared" si="150"/>
        <v/>
      </c>
      <c r="BT283" s="3"/>
      <c r="BU283" s="3"/>
      <c r="BV283" s="4"/>
      <c r="BW283" s="4"/>
      <c r="CA283" s="31" t="str">
        <f t="shared" si="154"/>
        <v/>
      </c>
      <c r="CB283" s="31" t="str">
        <f t="shared" si="155"/>
        <v/>
      </c>
      <c r="CC283" s="31" t="str">
        <f t="shared" si="151"/>
        <v/>
      </c>
      <c r="CD283" s="31" t="str">
        <f t="shared" si="156"/>
        <v/>
      </c>
      <c r="CE283" s="31" t="str">
        <f t="shared" si="157"/>
        <v/>
      </c>
      <c r="CF283" s="31" t="str">
        <f t="shared" si="158"/>
        <v/>
      </c>
      <c r="CG283" s="31" t="str">
        <f t="shared" si="159"/>
        <v/>
      </c>
      <c r="CH283" s="32">
        <f t="shared" si="160"/>
        <v>0</v>
      </c>
      <c r="CI283" s="32">
        <f t="shared" si="161"/>
        <v>0</v>
      </c>
      <c r="CJ283" s="32">
        <f t="shared" si="162"/>
        <v>0</v>
      </c>
      <c r="CK283" s="32">
        <f t="shared" si="163"/>
        <v>0</v>
      </c>
      <c r="CL283" s="32">
        <f t="shared" si="164"/>
        <v>0</v>
      </c>
      <c r="CM283" s="32">
        <f t="shared" si="164"/>
        <v>0</v>
      </c>
      <c r="CN283" s="32">
        <f t="shared" si="164"/>
        <v>0</v>
      </c>
    </row>
    <row r="284" spans="1:92" ht="16.350000000000001" customHeight="1" x14ac:dyDescent="0.2">
      <c r="A284" s="2971"/>
      <c r="B284" s="3185" t="s">
        <v>265</v>
      </c>
      <c r="C284" s="3185"/>
      <c r="D284" s="732">
        <f t="shared" si="167"/>
        <v>0</v>
      </c>
      <c r="E284" s="1301">
        <f>+Y284+AA284+AC284+AE284+AG284+AI284+AK284+AM284</f>
        <v>0</v>
      </c>
      <c r="F284" s="1302">
        <f t="shared" si="166"/>
        <v>0</v>
      </c>
      <c r="G284" s="720"/>
      <c r="H284" s="758"/>
      <c r="I284" s="773"/>
      <c r="J284" s="758"/>
      <c r="K284" s="773"/>
      <c r="L284" s="758"/>
      <c r="M284" s="773"/>
      <c r="N284" s="758"/>
      <c r="O284" s="773"/>
      <c r="P284" s="758"/>
      <c r="Q284" s="773"/>
      <c r="R284" s="758"/>
      <c r="S284" s="773"/>
      <c r="T284" s="758"/>
      <c r="U284" s="773"/>
      <c r="V284" s="758"/>
      <c r="W284" s="773"/>
      <c r="X284" s="758"/>
      <c r="Y284" s="737"/>
      <c r="Z284" s="738"/>
      <c r="AA284" s="737"/>
      <c r="AB284" s="738"/>
      <c r="AC284" s="737"/>
      <c r="AD284" s="738"/>
      <c r="AE284" s="737"/>
      <c r="AF284" s="738"/>
      <c r="AG284" s="737"/>
      <c r="AH284" s="738"/>
      <c r="AI284" s="737"/>
      <c r="AJ284" s="738"/>
      <c r="AK284" s="737"/>
      <c r="AL284" s="738"/>
      <c r="AM284" s="737"/>
      <c r="AN284" s="738"/>
      <c r="AO284" s="739"/>
      <c r="AP284" s="740"/>
      <c r="AQ284" s="720"/>
      <c r="AR284" s="756"/>
      <c r="AS284" s="467"/>
      <c r="AT284" s="737"/>
      <c r="AU284" s="741"/>
      <c r="AV284" s="741"/>
      <c r="AW284" s="736"/>
      <c r="AX284" s="671" t="str">
        <f t="shared" si="150"/>
        <v/>
      </c>
      <c r="BT284" s="3"/>
      <c r="BU284" s="3"/>
      <c r="BV284" s="4"/>
      <c r="BW284" s="4"/>
      <c r="CA284" s="31" t="str">
        <f t="shared" si="154"/>
        <v/>
      </c>
      <c r="CB284" s="31" t="str">
        <f t="shared" si="155"/>
        <v/>
      </c>
      <c r="CC284" s="31" t="str">
        <f t="shared" si="151"/>
        <v/>
      </c>
      <c r="CD284" s="31" t="str">
        <f t="shared" si="156"/>
        <v/>
      </c>
      <c r="CE284" s="31" t="str">
        <f t="shared" si="157"/>
        <v/>
      </c>
      <c r="CF284" s="31" t="str">
        <f t="shared" si="158"/>
        <v/>
      </c>
      <c r="CG284" s="31" t="str">
        <f t="shared" si="159"/>
        <v/>
      </c>
      <c r="CH284" s="32">
        <f t="shared" si="160"/>
        <v>0</v>
      </c>
      <c r="CI284" s="32"/>
      <c r="CJ284" s="32"/>
      <c r="CK284" s="32">
        <f t="shared" si="163"/>
        <v>0</v>
      </c>
      <c r="CL284" s="32">
        <f t="shared" si="164"/>
        <v>0</v>
      </c>
      <c r="CM284" s="32">
        <f t="shared" si="164"/>
        <v>0</v>
      </c>
      <c r="CN284" s="32">
        <f t="shared" si="164"/>
        <v>0</v>
      </c>
    </row>
    <row r="285" spans="1:92" ht="16.350000000000001" customHeight="1" x14ac:dyDescent="0.2">
      <c r="A285" s="2971"/>
      <c r="B285" s="3185" t="s">
        <v>266</v>
      </c>
      <c r="C285" s="3185"/>
      <c r="D285" s="732">
        <f t="shared" si="167"/>
        <v>0</v>
      </c>
      <c r="E285" s="1301">
        <f t="shared" si="166"/>
        <v>0</v>
      </c>
      <c r="F285" s="1302">
        <f t="shared" si="166"/>
        <v>0</v>
      </c>
      <c r="G285" s="720"/>
      <c r="H285" s="758"/>
      <c r="I285" s="773"/>
      <c r="J285" s="758"/>
      <c r="K285" s="773"/>
      <c r="L285" s="758"/>
      <c r="M285" s="773"/>
      <c r="N285" s="758"/>
      <c r="O285" s="773"/>
      <c r="P285" s="758"/>
      <c r="Q285" s="773"/>
      <c r="R285" s="758"/>
      <c r="S285" s="773"/>
      <c r="T285" s="758"/>
      <c r="U285" s="773"/>
      <c r="V285" s="758"/>
      <c r="W285" s="773"/>
      <c r="X285" s="758"/>
      <c r="Y285" s="737"/>
      <c r="Z285" s="738"/>
      <c r="AA285" s="737"/>
      <c r="AB285" s="738"/>
      <c r="AC285" s="737"/>
      <c r="AD285" s="738"/>
      <c r="AE285" s="737"/>
      <c r="AF285" s="738"/>
      <c r="AG285" s="737"/>
      <c r="AH285" s="738"/>
      <c r="AI285" s="737"/>
      <c r="AJ285" s="738"/>
      <c r="AK285" s="737"/>
      <c r="AL285" s="738"/>
      <c r="AM285" s="737"/>
      <c r="AN285" s="738"/>
      <c r="AO285" s="739"/>
      <c r="AP285" s="740"/>
      <c r="AQ285" s="720"/>
      <c r="AR285" s="756"/>
      <c r="AS285" s="467"/>
      <c r="AT285" s="737"/>
      <c r="AU285" s="741"/>
      <c r="AV285" s="741"/>
      <c r="AW285" s="736"/>
      <c r="AX285" s="671" t="str">
        <f t="shared" ref="AX285:AX306" si="168">$CA285&amp;$CB285&amp;$CC285&amp;$CD285&amp;$CE285&amp;$CF285&amp;$CG285</f>
        <v/>
      </c>
      <c r="BT285" s="3"/>
      <c r="BU285" s="3"/>
      <c r="BV285" s="4"/>
      <c r="BW285" s="4"/>
      <c r="CA285" s="31" t="str">
        <f t="shared" si="154"/>
        <v/>
      </c>
      <c r="CB285" s="31" t="str">
        <f t="shared" si="155"/>
        <v/>
      </c>
      <c r="CC285" s="31" t="str">
        <f t="shared" ref="CC285:CC306" si="169">IF(CJ285=1,"* La consulta pertinente según condición clínica NO DEBE ser mayor al Total registrado. ","")</f>
        <v/>
      </c>
      <c r="CD285" s="31" t="str">
        <f t="shared" si="156"/>
        <v/>
      </c>
      <c r="CE285" s="31" t="str">
        <f t="shared" si="157"/>
        <v/>
      </c>
      <c r="CF285" s="31" t="str">
        <f t="shared" si="158"/>
        <v/>
      </c>
      <c r="CG285" s="31" t="str">
        <f t="shared" si="159"/>
        <v/>
      </c>
      <c r="CH285" s="32">
        <f t="shared" si="160"/>
        <v>0</v>
      </c>
      <c r="CI285" s="32"/>
      <c r="CJ285" s="32"/>
      <c r="CK285" s="32">
        <f t="shared" si="163"/>
        <v>0</v>
      </c>
      <c r="CL285" s="32">
        <f t="shared" si="164"/>
        <v>0</v>
      </c>
      <c r="CM285" s="32">
        <f t="shared" si="164"/>
        <v>0</v>
      </c>
      <c r="CN285" s="32">
        <f t="shared" si="164"/>
        <v>0</v>
      </c>
    </row>
    <row r="286" spans="1:92" ht="16.350000000000001" customHeight="1" x14ac:dyDescent="0.2">
      <c r="A286" s="2971"/>
      <c r="B286" s="3185" t="s">
        <v>267</v>
      </c>
      <c r="C286" s="3185"/>
      <c r="D286" s="732">
        <f t="shared" si="167"/>
        <v>0</v>
      </c>
      <c r="E286" s="1311">
        <f t="shared" si="166"/>
        <v>0</v>
      </c>
      <c r="F286" s="1312">
        <f t="shared" si="166"/>
        <v>0</v>
      </c>
      <c r="G286" s="720"/>
      <c r="H286" s="758"/>
      <c r="I286" s="773"/>
      <c r="J286" s="758"/>
      <c r="K286" s="773"/>
      <c r="L286" s="758"/>
      <c r="M286" s="773"/>
      <c r="N286" s="758"/>
      <c r="O286" s="773"/>
      <c r="P286" s="758"/>
      <c r="Q286" s="773"/>
      <c r="R286" s="758"/>
      <c r="S286" s="773"/>
      <c r="T286" s="758"/>
      <c r="U286" s="773"/>
      <c r="V286" s="758"/>
      <c r="W286" s="773"/>
      <c r="X286" s="758"/>
      <c r="Y286" s="737"/>
      <c r="Z286" s="738"/>
      <c r="AA286" s="737"/>
      <c r="AB286" s="738"/>
      <c r="AC286" s="737"/>
      <c r="AD286" s="738"/>
      <c r="AE286" s="737"/>
      <c r="AF286" s="738"/>
      <c r="AG286" s="737"/>
      <c r="AH286" s="738"/>
      <c r="AI286" s="737"/>
      <c r="AJ286" s="738"/>
      <c r="AK286" s="737"/>
      <c r="AL286" s="738"/>
      <c r="AM286" s="737"/>
      <c r="AN286" s="738"/>
      <c r="AO286" s="1291"/>
      <c r="AP286" s="1292"/>
      <c r="AQ286" s="720"/>
      <c r="AR286" s="756"/>
      <c r="AS286" s="467"/>
      <c r="AT286" s="1289"/>
      <c r="AU286" s="1295"/>
      <c r="AV286" s="1295"/>
      <c r="AW286" s="1288"/>
      <c r="AX286" s="671" t="str">
        <f t="shared" si="168"/>
        <v/>
      </c>
      <c r="BT286" s="3"/>
      <c r="BU286" s="3"/>
      <c r="BV286" s="4"/>
      <c r="BW286" s="4"/>
      <c r="CA286" s="31" t="str">
        <f t="shared" ref="CA286:CA306" si="170">IF(CH286=1,"* El número de pacientes de 60 años NO DEBE Ser mayor a lo registrado en el grupo Etario 60-64 años. ","")</f>
        <v/>
      </c>
      <c r="CB286" s="31" t="str">
        <f t="shared" ref="CB286:CB306" si="171">IF(CI286=1,"* La consulta pertinente según Protocolo de Referencia NO DEBE ser mayor al Total registrado. ","")</f>
        <v/>
      </c>
      <c r="CC286" s="31" t="str">
        <f t="shared" si="169"/>
        <v/>
      </c>
      <c r="CD286" s="31" t="str">
        <f t="shared" ref="CD286:CD306" si="172">IF(AND(D286&lt;&gt;0,AO286=""),"* Recuerde que las Embarazadas deben ser incluídas en el ingreso por rango Etario (Digite CEROS si no tiene). ",IF(F286&lt;AO286,"* Las Embarazadas NO DEBEN ser mayor al total de Mujeres. ",""))</f>
        <v/>
      </c>
      <c r="CE286" s="31" t="str">
        <f t="shared" ref="CE286:CE306" si="173">IF(AND($D286&lt;&gt;0,AU286=""),"* No olvide digitar la columna Usuarios en Situación de Discapacidad (Digite CEROS si no tiene). ",IF($D286&lt;AU286,"* Los Usuarios en Situación de Discapacidad NO DEBEN ser mayor al total. ",""))</f>
        <v/>
      </c>
      <c r="CF286" s="31" t="str">
        <f t="shared" ref="CF286:CF306" si="174">IF(AND($D286&lt;&gt;0,AV286=""),"* No olvide digitar la columna Niños, Niñas, Adolescentes y Jóvenes Población SENAME (Digite CEROS si no tiene). ",IF($D286&lt;AV286,"* Los Niños, Niñas, Adolescentes y Jóvenes Población SENAME NO DEBEN ser mayor al total. ",""))</f>
        <v/>
      </c>
      <c r="CG286" s="31" t="str">
        <f t="shared" ref="CG286:CG306" si="175">IF(AND($D286&lt;&gt;0,AW286=""),"* No olvide digitar la columna Migrantes (Digite CEROS si no tiene). ",IF($D286&lt;AW286,"* Los Migrantes NO DEBEN ser mayor al total. ",""))</f>
        <v/>
      </c>
      <c r="CH286" s="32">
        <f t="shared" ref="CH286:CH306" si="176">IF((AI286+AJ286)&lt;AP286,1,0)</f>
        <v>0</v>
      </c>
      <c r="CI286" s="32"/>
      <c r="CJ286" s="32"/>
      <c r="CK286" s="32">
        <f t="shared" ref="CK286:CK306" si="177">IF(AND(D286&lt;&gt;0,AO286=""),1,IF(F286&lt;AO286,1,0))</f>
        <v>0</v>
      </c>
      <c r="CL286" s="32">
        <f t="shared" ref="CL286:CN306" si="178">IF(AND($D286&lt;&gt;0,AU286=""),1,IF($D286&lt;AU286,1,0))</f>
        <v>0</v>
      </c>
      <c r="CM286" s="32">
        <f t="shared" si="178"/>
        <v>0</v>
      </c>
      <c r="CN286" s="32">
        <f t="shared" si="178"/>
        <v>0</v>
      </c>
    </row>
    <row r="287" spans="1:92" ht="16.350000000000001" customHeight="1" x14ac:dyDescent="0.2">
      <c r="A287" s="2971"/>
      <c r="B287" s="3188" t="s">
        <v>268</v>
      </c>
      <c r="C287" s="3189"/>
      <c r="D287" s="732">
        <f t="shared" si="167"/>
        <v>0</v>
      </c>
      <c r="E287" s="1311">
        <f t="shared" si="166"/>
        <v>0</v>
      </c>
      <c r="F287" s="1312">
        <f t="shared" si="166"/>
        <v>0</v>
      </c>
      <c r="G287" s="541"/>
      <c r="H287" s="657"/>
      <c r="I287" s="620"/>
      <c r="J287" s="657"/>
      <c r="K287" s="620"/>
      <c r="L287" s="657"/>
      <c r="M287" s="620"/>
      <c r="N287" s="657"/>
      <c r="O287" s="620"/>
      <c r="P287" s="657"/>
      <c r="Q287" s="620"/>
      <c r="R287" s="657"/>
      <c r="S287" s="620"/>
      <c r="T287" s="657"/>
      <c r="U287" s="620"/>
      <c r="V287" s="657"/>
      <c r="W287" s="620"/>
      <c r="X287" s="657"/>
      <c r="Y287" s="1289"/>
      <c r="Z287" s="1290"/>
      <c r="AA287" s="1289"/>
      <c r="AB287" s="1290"/>
      <c r="AC287" s="1289"/>
      <c r="AD287" s="1290"/>
      <c r="AE287" s="1289"/>
      <c r="AF287" s="1290"/>
      <c r="AG287" s="1289"/>
      <c r="AH287" s="1290"/>
      <c r="AI287" s="1289"/>
      <c r="AJ287" s="1290"/>
      <c r="AK287" s="1289"/>
      <c r="AL287" s="1290"/>
      <c r="AM287" s="1289"/>
      <c r="AN287" s="1290"/>
      <c r="AO287" s="1291"/>
      <c r="AP287" s="1292"/>
      <c r="AQ287" s="1293"/>
      <c r="AR287" s="1300"/>
      <c r="AS287" s="467"/>
      <c r="AT287" s="1289"/>
      <c r="AU287" s="1295"/>
      <c r="AV287" s="1295"/>
      <c r="AW287" s="1288"/>
      <c r="AX287" s="671" t="str">
        <f t="shared" si="168"/>
        <v/>
      </c>
      <c r="BT287" s="3"/>
      <c r="BU287" s="3"/>
      <c r="BV287" s="4"/>
      <c r="BW287" s="4"/>
      <c r="CA287" s="31" t="str">
        <f t="shared" si="170"/>
        <v/>
      </c>
      <c r="CB287" s="31" t="str">
        <f t="shared" si="171"/>
        <v/>
      </c>
      <c r="CC287" s="31" t="str">
        <f t="shared" si="169"/>
        <v/>
      </c>
      <c r="CD287" s="31" t="str">
        <f t="shared" si="172"/>
        <v/>
      </c>
      <c r="CE287" s="31" t="str">
        <f t="shared" si="173"/>
        <v/>
      </c>
      <c r="CF287" s="31" t="str">
        <f t="shared" si="174"/>
        <v/>
      </c>
      <c r="CG287" s="31" t="str">
        <f t="shared" si="175"/>
        <v/>
      </c>
      <c r="CH287" s="32">
        <f t="shared" si="176"/>
        <v>0</v>
      </c>
      <c r="CI287" s="32"/>
      <c r="CJ287" s="32"/>
      <c r="CK287" s="32">
        <f t="shared" si="177"/>
        <v>0</v>
      </c>
      <c r="CL287" s="32">
        <f t="shared" si="178"/>
        <v>0</v>
      </c>
      <c r="CM287" s="32">
        <f t="shared" si="178"/>
        <v>0</v>
      </c>
      <c r="CN287" s="32">
        <f t="shared" si="178"/>
        <v>0</v>
      </c>
    </row>
    <row r="288" spans="1:92" ht="16.350000000000001" customHeight="1" x14ac:dyDescent="0.2">
      <c r="A288" s="3199"/>
      <c r="B288" s="3197" t="s">
        <v>269</v>
      </c>
      <c r="C288" s="3197"/>
      <c r="D288" s="1313">
        <f t="shared" si="167"/>
        <v>0</v>
      </c>
      <c r="E288" s="1314">
        <f t="shared" ref="E288:F288" si="179">+Y288+AA288+AC288+AE288+AG288+AI288+AK288+AM288</f>
        <v>0</v>
      </c>
      <c r="F288" s="710">
        <f t="shared" si="179"/>
        <v>0</v>
      </c>
      <c r="G288" s="1315"/>
      <c r="H288" s="1316"/>
      <c r="I288" s="711"/>
      <c r="J288" s="1316"/>
      <c r="K288" s="711"/>
      <c r="L288" s="1316"/>
      <c r="M288" s="711"/>
      <c r="N288" s="1316"/>
      <c r="O288" s="711"/>
      <c r="P288" s="1316"/>
      <c r="Q288" s="711"/>
      <c r="R288" s="1316"/>
      <c r="S288" s="711"/>
      <c r="T288" s="1316"/>
      <c r="U288" s="711"/>
      <c r="V288" s="1316"/>
      <c r="W288" s="711"/>
      <c r="X288" s="1316"/>
      <c r="Y288" s="1285"/>
      <c r="Z288" s="1286"/>
      <c r="AA288" s="1285"/>
      <c r="AB288" s="1286"/>
      <c r="AC288" s="1285"/>
      <c r="AD288" s="1286"/>
      <c r="AE288" s="1285"/>
      <c r="AF288" s="1286"/>
      <c r="AG288" s="1285"/>
      <c r="AH288" s="1286"/>
      <c r="AI288" s="1285"/>
      <c r="AJ288" s="1286"/>
      <c r="AK288" s="1285"/>
      <c r="AL288" s="1286"/>
      <c r="AM288" s="1285"/>
      <c r="AN288" s="1286"/>
      <c r="AO288" s="729"/>
      <c r="AP288" s="730"/>
      <c r="AQ288" s="754"/>
      <c r="AR288" s="769"/>
      <c r="AS288" s="1317"/>
      <c r="AT288" s="1285"/>
      <c r="AU288" s="731"/>
      <c r="AV288" s="731"/>
      <c r="AW288" s="726"/>
      <c r="AX288" s="671" t="str">
        <f t="shared" si="168"/>
        <v/>
      </c>
      <c r="BT288" s="3"/>
      <c r="BU288" s="3"/>
      <c r="BV288" s="4"/>
      <c r="BW288" s="4"/>
      <c r="CA288" s="31" t="str">
        <f t="shared" si="170"/>
        <v/>
      </c>
      <c r="CB288" s="31" t="str">
        <f t="shared" si="171"/>
        <v/>
      </c>
      <c r="CC288" s="31" t="str">
        <f t="shared" si="169"/>
        <v/>
      </c>
      <c r="CD288" s="31" t="str">
        <f t="shared" si="172"/>
        <v/>
      </c>
      <c r="CE288" s="31" t="str">
        <f t="shared" si="173"/>
        <v/>
      </c>
      <c r="CF288" s="31" t="str">
        <f t="shared" si="174"/>
        <v/>
      </c>
      <c r="CG288" s="31" t="str">
        <f t="shared" si="175"/>
        <v/>
      </c>
      <c r="CH288" s="32">
        <f t="shared" si="176"/>
        <v>0</v>
      </c>
      <c r="CI288" s="32"/>
      <c r="CJ288" s="32"/>
      <c r="CK288" s="32">
        <f t="shared" si="177"/>
        <v>0</v>
      </c>
      <c r="CL288" s="32">
        <f t="shared" si="178"/>
        <v>0</v>
      </c>
      <c r="CM288" s="32">
        <f t="shared" si="178"/>
        <v>0</v>
      </c>
      <c r="CN288" s="32">
        <f t="shared" si="178"/>
        <v>0</v>
      </c>
    </row>
    <row r="289" spans="1:92" ht="16.350000000000001" customHeight="1" x14ac:dyDescent="0.2">
      <c r="A289" s="3194" t="s">
        <v>107</v>
      </c>
      <c r="B289" s="3184" t="s">
        <v>264</v>
      </c>
      <c r="C289" s="3184"/>
      <c r="D289" s="400">
        <f t="shared" si="167"/>
        <v>0</v>
      </c>
      <c r="E289" s="465">
        <f t="shared" ref="E289:E306" si="180">SUM(G289+I289+K289+M289+O289+Q289+S289+U289+W289+Y289+AA289+AC289+AE289+AG289+AI289+AK289+AM289)</f>
        <v>0</v>
      </c>
      <c r="F289" s="466">
        <f t="shared" ref="F289:F312" si="181">SUM(H289+J289+L289+N289+P289+R289+T289+V289+X289+Z289+AB289+AD289+AF289+AH289+AJ289+AL289+AN289)</f>
        <v>0</v>
      </c>
      <c r="G289" s="467"/>
      <c r="H289" s="468"/>
      <c r="I289" s="469"/>
      <c r="J289" s="468"/>
      <c r="K289" s="469"/>
      <c r="L289" s="468"/>
      <c r="M289" s="469"/>
      <c r="N289" s="468"/>
      <c r="O289" s="469"/>
      <c r="P289" s="468"/>
      <c r="Q289" s="469"/>
      <c r="R289" s="468"/>
      <c r="S289" s="469"/>
      <c r="T289" s="468"/>
      <c r="U289" s="469"/>
      <c r="V289" s="470"/>
      <c r="W289" s="469"/>
      <c r="X289" s="470"/>
      <c r="Y289" s="469"/>
      <c r="Z289" s="470"/>
      <c r="AA289" s="469"/>
      <c r="AB289" s="470"/>
      <c r="AC289" s="469"/>
      <c r="AD289" s="470"/>
      <c r="AE289" s="469"/>
      <c r="AF289" s="470"/>
      <c r="AG289" s="469"/>
      <c r="AH289" s="470"/>
      <c r="AI289" s="469"/>
      <c r="AJ289" s="470"/>
      <c r="AK289" s="469"/>
      <c r="AL289" s="470"/>
      <c r="AM289" s="469"/>
      <c r="AN289" s="470"/>
      <c r="AO289" s="471"/>
      <c r="AP289" s="472"/>
      <c r="AQ289" s="467"/>
      <c r="AR289" s="473"/>
      <c r="AS289" s="1310"/>
      <c r="AT289" s="469"/>
      <c r="AU289" s="473"/>
      <c r="AV289" s="473"/>
      <c r="AW289" s="468"/>
      <c r="AX289" s="671" t="str">
        <f t="shared" si="168"/>
        <v/>
      </c>
      <c r="BT289" s="3"/>
      <c r="BU289" s="3"/>
      <c r="BV289" s="4"/>
      <c r="BW289" s="4"/>
      <c r="CA289" s="31" t="str">
        <f t="shared" si="170"/>
        <v/>
      </c>
      <c r="CB289" s="31" t="str">
        <f t="shared" si="171"/>
        <v/>
      </c>
      <c r="CC289" s="31" t="str">
        <f t="shared" si="169"/>
        <v/>
      </c>
      <c r="CD289" s="31" t="str">
        <f t="shared" si="172"/>
        <v/>
      </c>
      <c r="CE289" s="31" t="str">
        <f t="shared" si="173"/>
        <v/>
      </c>
      <c r="CF289" s="31" t="str">
        <f t="shared" si="174"/>
        <v/>
      </c>
      <c r="CG289" s="31" t="str">
        <f t="shared" si="175"/>
        <v/>
      </c>
      <c r="CH289" s="32">
        <f t="shared" si="176"/>
        <v>0</v>
      </c>
      <c r="CI289" s="32">
        <f t="shared" ref="CI289:CI301" si="182">IF(D289&lt;AQ289,1,0)</f>
        <v>0</v>
      </c>
      <c r="CJ289" s="32">
        <f t="shared" ref="CJ289:CJ301" si="183">IF(D289&lt;AR289,1,0)</f>
        <v>0</v>
      </c>
      <c r="CK289" s="32">
        <f t="shared" si="177"/>
        <v>0</v>
      </c>
      <c r="CL289" s="32">
        <f t="shared" si="178"/>
        <v>0</v>
      </c>
      <c r="CM289" s="32">
        <f t="shared" si="178"/>
        <v>0</v>
      </c>
      <c r="CN289" s="32">
        <f t="shared" si="178"/>
        <v>0</v>
      </c>
    </row>
    <row r="290" spans="1:92" ht="16.350000000000001" customHeight="1" x14ac:dyDescent="0.2">
      <c r="A290" s="2912"/>
      <c r="B290" s="3185" t="s">
        <v>265</v>
      </c>
      <c r="C290" s="3185"/>
      <c r="D290" s="732">
        <f t="shared" si="167"/>
        <v>0</v>
      </c>
      <c r="E290" s="733">
        <f t="shared" si="180"/>
        <v>0</v>
      </c>
      <c r="F290" s="734">
        <f t="shared" si="181"/>
        <v>0</v>
      </c>
      <c r="G290" s="735"/>
      <c r="H290" s="736"/>
      <c r="I290" s="737"/>
      <c r="J290" s="736"/>
      <c r="K290" s="737"/>
      <c r="L290" s="736"/>
      <c r="M290" s="737"/>
      <c r="N290" s="736"/>
      <c r="O290" s="737"/>
      <c r="P290" s="736"/>
      <c r="Q290" s="737"/>
      <c r="R290" s="736"/>
      <c r="S290" s="737"/>
      <c r="T290" s="736"/>
      <c r="U290" s="737"/>
      <c r="V290" s="738"/>
      <c r="W290" s="737"/>
      <c r="X290" s="738"/>
      <c r="Y290" s="737"/>
      <c r="Z290" s="738"/>
      <c r="AA290" s="737"/>
      <c r="AB290" s="738"/>
      <c r="AC290" s="737"/>
      <c r="AD290" s="738"/>
      <c r="AE290" s="737"/>
      <c r="AF290" s="738"/>
      <c r="AG290" s="737"/>
      <c r="AH290" s="738"/>
      <c r="AI290" s="737"/>
      <c r="AJ290" s="738"/>
      <c r="AK290" s="737"/>
      <c r="AL290" s="738"/>
      <c r="AM290" s="737"/>
      <c r="AN290" s="738"/>
      <c r="AO290" s="739"/>
      <c r="AP290" s="740"/>
      <c r="AQ290" s="720"/>
      <c r="AR290" s="756"/>
      <c r="AS290" s="467"/>
      <c r="AT290" s="737"/>
      <c r="AU290" s="741"/>
      <c r="AV290" s="741"/>
      <c r="AW290" s="736"/>
      <c r="AX290" s="671" t="str">
        <f t="shared" si="168"/>
        <v/>
      </c>
      <c r="BT290" s="3"/>
      <c r="BU290" s="3"/>
      <c r="BV290" s="4"/>
      <c r="BW290" s="4"/>
      <c r="CA290" s="31" t="str">
        <f t="shared" si="170"/>
        <v/>
      </c>
      <c r="CB290" s="31" t="str">
        <f t="shared" si="171"/>
        <v/>
      </c>
      <c r="CC290" s="31" t="str">
        <f t="shared" si="169"/>
        <v/>
      </c>
      <c r="CD290" s="31" t="str">
        <f t="shared" si="172"/>
        <v/>
      </c>
      <c r="CE290" s="31" t="str">
        <f t="shared" si="173"/>
        <v/>
      </c>
      <c r="CF290" s="31" t="str">
        <f t="shared" si="174"/>
        <v/>
      </c>
      <c r="CG290" s="31" t="str">
        <f t="shared" si="175"/>
        <v/>
      </c>
      <c r="CH290" s="32">
        <f t="shared" si="176"/>
        <v>0</v>
      </c>
      <c r="CI290" s="32"/>
      <c r="CJ290" s="32"/>
      <c r="CK290" s="32">
        <f t="shared" si="177"/>
        <v>0</v>
      </c>
      <c r="CL290" s="32">
        <f t="shared" si="178"/>
        <v>0</v>
      </c>
      <c r="CM290" s="32">
        <f t="shared" si="178"/>
        <v>0</v>
      </c>
      <c r="CN290" s="32">
        <f t="shared" si="178"/>
        <v>0</v>
      </c>
    </row>
    <row r="291" spans="1:92" ht="16.350000000000001" customHeight="1" x14ac:dyDescent="0.2">
      <c r="A291" s="2912"/>
      <c r="B291" s="3185" t="s">
        <v>266</v>
      </c>
      <c r="C291" s="3185"/>
      <c r="D291" s="732">
        <f t="shared" si="167"/>
        <v>0</v>
      </c>
      <c r="E291" s="733">
        <f t="shared" si="180"/>
        <v>0</v>
      </c>
      <c r="F291" s="734">
        <f t="shared" si="181"/>
        <v>0</v>
      </c>
      <c r="G291" s="735"/>
      <c r="H291" s="736"/>
      <c r="I291" s="737"/>
      <c r="J291" s="736"/>
      <c r="K291" s="737"/>
      <c r="L291" s="736"/>
      <c r="M291" s="737"/>
      <c r="N291" s="736"/>
      <c r="O291" s="737"/>
      <c r="P291" s="736"/>
      <c r="Q291" s="737"/>
      <c r="R291" s="736"/>
      <c r="S291" s="737"/>
      <c r="T291" s="736"/>
      <c r="U291" s="737"/>
      <c r="V291" s="738"/>
      <c r="W291" s="737"/>
      <c r="X291" s="738"/>
      <c r="Y291" s="737"/>
      <c r="Z291" s="738"/>
      <c r="AA291" s="737"/>
      <c r="AB291" s="738"/>
      <c r="AC291" s="737"/>
      <c r="AD291" s="738"/>
      <c r="AE291" s="737"/>
      <c r="AF291" s="738"/>
      <c r="AG291" s="737"/>
      <c r="AH291" s="738"/>
      <c r="AI291" s="737"/>
      <c r="AJ291" s="738"/>
      <c r="AK291" s="737"/>
      <c r="AL291" s="738"/>
      <c r="AM291" s="737"/>
      <c r="AN291" s="738"/>
      <c r="AO291" s="739"/>
      <c r="AP291" s="740"/>
      <c r="AQ291" s="720"/>
      <c r="AR291" s="756"/>
      <c r="AS291" s="467"/>
      <c r="AT291" s="737"/>
      <c r="AU291" s="741"/>
      <c r="AV291" s="741"/>
      <c r="AW291" s="736"/>
      <c r="AX291" s="671" t="str">
        <f t="shared" si="168"/>
        <v/>
      </c>
      <c r="BT291" s="3"/>
      <c r="BU291" s="3"/>
      <c r="BV291" s="4"/>
      <c r="BW291" s="4"/>
      <c r="CA291" s="31" t="str">
        <f t="shared" si="170"/>
        <v/>
      </c>
      <c r="CB291" s="31" t="str">
        <f t="shared" si="171"/>
        <v/>
      </c>
      <c r="CC291" s="31" t="str">
        <f t="shared" si="169"/>
        <v/>
      </c>
      <c r="CD291" s="31" t="str">
        <f t="shared" si="172"/>
        <v/>
      </c>
      <c r="CE291" s="31" t="str">
        <f t="shared" si="173"/>
        <v/>
      </c>
      <c r="CF291" s="31" t="str">
        <f t="shared" si="174"/>
        <v/>
      </c>
      <c r="CG291" s="31" t="str">
        <f t="shared" si="175"/>
        <v/>
      </c>
      <c r="CH291" s="32">
        <f t="shared" si="176"/>
        <v>0</v>
      </c>
      <c r="CI291" s="32"/>
      <c r="CJ291" s="32"/>
      <c r="CK291" s="32">
        <f t="shared" si="177"/>
        <v>0</v>
      </c>
      <c r="CL291" s="32">
        <f t="shared" si="178"/>
        <v>0</v>
      </c>
      <c r="CM291" s="32">
        <f t="shared" si="178"/>
        <v>0</v>
      </c>
      <c r="CN291" s="32">
        <f t="shared" si="178"/>
        <v>0</v>
      </c>
    </row>
    <row r="292" spans="1:92" ht="16.350000000000001" customHeight="1" x14ac:dyDescent="0.2">
      <c r="A292" s="2912"/>
      <c r="B292" s="3185" t="s">
        <v>267</v>
      </c>
      <c r="C292" s="3185"/>
      <c r="D292" s="732">
        <f t="shared" si="167"/>
        <v>0</v>
      </c>
      <c r="E292" s="733">
        <f t="shared" si="180"/>
        <v>0</v>
      </c>
      <c r="F292" s="734">
        <f t="shared" si="181"/>
        <v>0</v>
      </c>
      <c r="G292" s="1287"/>
      <c r="H292" s="1288"/>
      <c r="I292" s="1289"/>
      <c r="J292" s="1288"/>
      <c r="K292" s="1289"/>
      <c r="L292" s="1288"/>
      <c r="M292" s="1289"/>
      <c r="N292" s="1288"/>
      <c r="O292" s="1289"/>
      <c r="P292" s="1288"/>
      <c r="Q292" s="1289"/>
      <c r="R292" s="1288"/>
      <c r="S292" s="1289"/>
      <c r="T292" s="1288"/>
      <c r="U292" s="1289"/>
      <c r="V292" s="1290"/>
      <c r="W292" s="1289"/>
      <c r="X292" s="1290"/>
      <c r="Y292" s="1289"/>
      <c r="Z292" s="1290"/>
      <c r="AA292" s="1289"/>
      <c r="AB292" s="1290"/>
      <c r="AC292" s="1289"/>
      <c r="AD292" s="1290"/>
      <c r="AE292" s="1289"/>
      <c r="AF292" s="1290"/>
      <c r="AG292" s="1289"/>
      <c r="AH292" s="1290"/>
      <c r="AI292" s="1289"/>
      <c r="AJ292" s="1290"/>
      <c r="AK292" s="1289"/>
      <c r="AL292" s="1290"/>
      <c r="AM292" s="1289"/>
      <c r="AN292" s="1290"/>
      <c r="AO292" s="1291"/>
      <c r="AP292" s="1292"/>
      <c r="AQ292" s="720"/>
      <c r="AR292" s="756"/>
      <c r="AS292" s="467"/>
      <c r="AT292" s="1289"/>
      <c r="AU292" s="1295"/>
      <c r="AV292" s="1295"/>
      <c r="AW292" s="1288"/>
      <c r="AX292" s="671" t="str">
        <f t="shared" si="168"/>
        <v/>
      </c>
      <c r="BT292" s="3"/>
      <c r="BU292" s="3"/>
      <c r="BV292" s="4"/>
      <c r="BW292" s="4"/>
      <c r="CA292" s="31" t="str">
        <f t="shared" si="170"/>
        <v/>
      </c>
      <c r="CB292" s="31" t="str">
        <f t="shared" si="171"/>
        <v/>
      </c>
      <c r="CC292" s="31" t="str">
        <f t="shared" si="169"/>
        <v/>
      </c>
      <c r="CD292" s="31" t="str">
        <f t="shared" si="172"/>
        <v/>
      </c>
      <c r="CE292" s="31" t="str">
        <f t="shared" si="173"/>
        <v/>
      </c>
      <c r="CF292" s="31" t="str">
        <f t="shared" si="174"/>
        <v/>
      </c>
      <c r="CG292" s="31" t="str">
        <f t="shared" si="175"/>
        <v/>
      </c>
      <c r="CH292" s="32">
        <f t="shared" si="176"/>
        <v>0</v>
      </c>
      <c r="CI292" s="32"/>
      <c r="CJ292" s="32"/>
      <c r="CK292" s="32">
        <f t="shared" si="177"/>
        <v>0</v>
      </c>
      <c r="CL292" s="32">
        <f t="shared" si="178"/>
        <v>0</v>
      </c>
      <c r="CM292" s="32">
        <f t="shared" si="178"/>
        <v>0</v>
      </c>
      <c r="CN292" s="32">
        <f t="shared" si="178"/>
        <v>0</v>
      </c>
    </row>
    <row r="293" spans="1:92" ht="16.350000000000001" customHeight="1" x14ac:dyDescent="0.2">
      <c r="A293" s="2912"/>
      <c r="B293" s="3188" t="s">
        <v>268</v>
      </c>
      <c r="C293" s="3189"/>
      <c r="D293" s="732">
        <f t="shared" si="167"/>
        <v>0</v>
      </c>
      <c r="E293" s="733">
        <f t="shared" si="180"/>
        <v>0</v>
      </c>
      <c r="F293" s="734">
        <f t="shared" si="181"/>
        <v>0</v>
      </c>
      <c r="G293" s="1287"/>
      <c r="H293" s="1288"/>
      <c r="I293" s="1289"/>
      <c r="J293" s="1288"/>
      <c r="K293" s="1289"/>
      <c r="L293" s="1288"/>
      <c r="M293" s="1289"/>
      <c r="N293" s="1288"/>
      <c r="O293" s="1289"/>
      <c r="P293" s="1288"/>
      <c r="Q293" s="1289"/>
      <c r="R293" s="1288"/>
      <c r="S293" s="1289"/>
      <c r="T293" s="1288"/>
      <c r="U293" s="1289"/>
      <c r="V293" s="1290"/>
      <c r="W293" s="1289"/>
      <c r="X293" s="1290"/>
      <c r="Y293" s="1289"/>
      <c r="Z293" s="1290"/>
      <c r="AA293" s="1289"/>
      <c r="AB293" s="1290"/>
      <c r="AC293" s="1289"/>
      <c r="AD293" s="1290"/>
      <c r="AE293" s="1289"/>
      <c r="AF293" s="1290"/>
      <c r="AG293" s="1289"/>
      <c r="AH293" s="1290"/>
      <c r="AI293" s="1289"/>
      <c r="AJ293" s="1290"/>
      <c r="AK293" s="1289"/>
      <c r="AL293" s="1290"/>
      <c r="AM293" s="1289"/>
      <c r="AN293" s="1290"/>
      <c r="AO293" s="1291"/>
      <c r="AP293" s="1292"/>
      <c r="AQ293" s="1293"/>
      <c r="AR293" s="1300"/>
      <c r="AS293" s="467"/>
      <c r="AT293" s="1289"/>
      <c r="AU293" s="1295"/>
      <c r="AV293" s="1295"/>
      <c r="AW293" s="1288"/>
      <c r="AX293" s="671" t="str">
        <f t="shared" si="168"/>
        <v/>
      </c>
      <c r="BT293" s="3"/>
      <c r="BU293" s="3"/>
      <c r="BV293" s="4"/>
      <c r="BW293" s="4"/>
      <c r="CA293" s="31" t="str">
        <f t="shared" si="170"/>
        <v/>
      </c>
      <c r="CB293" s="31" t="str">
        <f t="shared" si="171"/>
        <v/>
      </c>
      <c r="CC293" s="31" t="str">
        <f t="shared" si="169"/>
        <v/>
      </c>
      <c r="CD293" s="31" t="str">
        <f t="shared" si="172"/>
        <v/>
      </c>
      <c r="CE293" s="31" t="str">
        <f t="shared" si="173"/>
        <v/>
      </c>
      <c r="CF293" s="31" t="str">
        <f t="shared" si="174"/>
        <v/>
      </c>
      <c r="CG293" s="31" t="str">
        <f t="shared" si="175"/>
        <v/>
      </c>
      <c r="CH293" s="32">
        <f t="shared" si="176"/>
        <v>0</v>
      </c>
      <c r="CI293" s="32"/>
      <c r="CJ293" s="32"/>
      <c r="CK293" s="32">
        <f t="shared" si="177"/>
        <v>0</v>
      </c>
      <c r="CL293" s="32">
        <f t="shared" si="178"/>
        <v>0</v>
      </c>
      <c r="CM293" s="32">
        <f t="shared" si="178"/>
        <v>0</v>
      </c>
      <c r="CN293" s="32">
        <f t="shared" si="178"/>
        <v>0</v>
      </c>
    </row>
    <row r="294" spans="1:92" ht="16.350000000000001" customHeight="1" x14ac:dyDescent="0.2">
      <c r="A294" s="3149"/>
      <c r="B294" s="3197" t="s">
        <v>269</v>
      </c>
      <c r="C294" s="3197"/>
      <c r="D294" s="751">
        <f t="shared" si="167"/>
        <v>0</v>
      </c>
      <c r="E294" s="752">
        <f t="shared" si="180"/>
        <v>0</v>
      </c>
      <c r="F294" s="1296">
        <f t="shared" si="181"/>
        <v>0</v>
      </c>
      <c r="G294" s="725"/>
      <c r="H294" s="726"/>
      <c r="I294" s="1285"/>
      <c r="J294" s="726"/>
      <c r="K294" s="1285"/>
      <c r="L294" s="726"/>
      <c r="M294" s="1285"/>
      <c r="N294" s="726"/>
      <c r="O294" s="1285"/>
      <c r="P294" s="726"/>
      <c r="Q294" s="1285"/>
      <c r="R294" s="726"/>
      <c r="S294" s="1285"/>
      <c r="T294" s="726"/>
      <c r="U294" s="1285"/>
      <c r="V294" s="1286"/>
      <c r="W294" s="1285"/>
      <c r="X294" s="1286"/>
      <c r="Y294" s="1285"/>
      <c r="Z294" s="1286"/>
      <c r="AA294" s="1285"/>
      <c r="AB294" s="1286"/>
      <c r="AC294" s="1285"/>
      <c r="AD294" s="1286"/>
      <c r="AE294" s="1285"/>
      <c r="AF294" s="1286"/>
      <c r="AG294" s="1285"/>
      <c r="AH294" s="1286"/>
      <c r="AI294" s="1285"/>
      <c r="AJ294" s="1286"/>
      <c r="AK294" s="1285"/>
      <c r="AL294" s="1286"/>
      <c r="AM294" s="1285"/>
      <c r="AN294" s="1286"/>
      <c r="AO294" s="729"/>
      <c r="AP294" s="730"/>
      <c r="AQ294" s="754"/>
      <c r="AR294" s="769"/>
      <c r="AS294" s="1317"/>
      <c r="AT294" s="1285"/>
      <c r="AU294" s="731"/>
      <c r="AV294" s="731"/>
      <c r="AW294" s="726"/>
      <c r="AX294" s="671" t="str">
        <f t="shared" si="168"/>
        <v/>
      </c>
      <c r="BT294" s="3"/>
      <c r="BU294" s="3"/>
      <c r="BV294" s="4"/>
      <c r="BW294" s="4"/>
      <c r="CA294" s="31" t="str">
        <f t="shared" si="170"/>
        <v/>
      </c>
      <c r="CB294" s="31" t="str">
        <f t="shared" si="171"/>
        <v/>
      </c>
      <c r="CC294" s="31" t="str">
        <f t="shared" si="169"/>
        <v/>
      </c>
      <c r="CD294" s="31" t="str">
        <f t="shared" si="172"/>
        <v/>
      </c>
      <c r="CE294" s="31" t="str">
        <f t="shared" si="173"/>
        <v/>
      </c>
      <c r="CF294" s="31" t="str">
        <f t="shared" si="174"/>
        <v/>
      </c>
      <c r="CG294" s="31" t="str">
        <f t="shared" si="175"/>
        <v/>
      </c>
      <c r="CH294" s="32">
        <f t="shared" si="176"/>
        <v>0</v>
      </c>
      <c r="CI294" s="32"/>
      <c r="CJ294" s="32"/>
      <c r="CK294" s="32">
        <f t="shared" si="177"/>
        <v>0</v>
      </c>
      <c r="CL294" s="32">
        <f t="shared" si="178"/>
        <v>0</v>
      </c>
      <c r="CM294" s="32">
        <f t="shared" si="178"/>
        <v>0</v>
      </c>
      <c r="CN294" s="32">
        <f t="shared" si="178"/>
        <v>0</v>
      </c>
    </row>
    <row r="295" spans="1:92" ht="16.350000000000001" customHeight="1" x14ac:dyDescent="0.2">
      <c r="A295" s="3194" t="s">
        <v>106</v>
      </c>
      <c r="B295" s="3195" t="s">
        <v>264</v>
      </c>
      <c r="C295" s="3196"/>
      <c r="D295" s="400">
        <f t="shared" si="167"/>
        <v>0</v>
      </c>
      <c r="E295" s="465">
        <f t="shared" si="180"/>
        <v>0</v>
      </c>
      <c r="F295" s="466">
        <f t="shared" si="181"/>
        <v>0</v>
      </c>
      <c r="G295" s="467"/>
      <c r="H295" s="468"/>
      <c r="I295" s="469"/>
      <c r="J295" s="468"/>
      <c r="K295" s="469"/>
      <c r="L295" s="468"/>
      <c r="M295" s="469"/>
      <c r="N295" s="468"/>
      <c r="O295" s="469"/>
      <c r="P295" s="468"/>
      <c r="Q295" s="469"/>
      <c r="R295" s="468"/>
      <c r="S295" s="469"/>
      <c r="T295" s="468"/>
      <c r="U295" s="469"/>
      <c r="V295" s="470"/>
      <c r="W295" s="469"/>
      <c r="X295" s="470"/>
      <c r="Y295" s="469"/>
      <c r="Z295" s="470"/>
      <c r="AA295" s="469"/>
      <c r="AB295" s="470"/>
      <c r="AC295" s="469"/>
      <c r="AD295" s="470"/>
      <c r="AE295" s="469"/>
      <c r="AF295" s="470"/>
      <c r="AG295" s="469"/>
      <c r="AH295" s="470"/>
      <c r="AI295" s="469"/>
      <c r="AJ295" s="470"/>
      <c r="AK295" s="469"/>
      <c r="AL295" s="470"/>
      <c r="AM295" s="469"/>
      <c r="AN295" s="470"/>
      <c r="AO295" s="471"/>
      <c r="AP295" s="472"/>
      <c r="AQ295" s="467"/>
      <c r="AR295" s="473"/>
      <c r="AS295" s="1060"/>
      <c r="AT295" s="469"/>
      <c r="AU295" s="473"/>
      <c r="AV295" s="473"/>
      <c r="AW295" s="468"/>
      <c r="AX295" s="671" t="str">
        <f t="shared" si="168"/>
        <v/>
      </c>
      <c r="BT295" s="3"/>
      <c r="BU295" s="3"/>
      <c r="BV295" s="4"/>
      <c r="BW295" s="4"/>
      <c r="CA295" s="31" t="str">
        <f t="shared" si="170"/>
        <v/>
      </c>
      <c r="CB295" s="31" t="str">
        <f t="shared" si="171"/>
        <v/>
      </c>
      <c r="CC295" s="31" t="str">
        <f t="shared" si="169"/>
        <v/>
      </c>
      <c r="CD295" s="31" t="str">
        <f t="shared" si="172"/>
        <v/>
      </c>
      <c r="CE295" s="31" t="str">
        <f t="shared" si="173"/>
        <v/>
      </c>
      <c r="CF295" s="31" t="str">
        <f t="shared" si="174"/>
        <v/>
      </c>
      <c r="CG295" s="31" t="str">
        <f t="shared" si="175"/>
        <v/>
      </c>
      <c r="CH295" s="32">
        <f t="shared" si="176"/>
        <v>0</v>
      </c>
      <c r="CI295" s="32">
        <f t="shared" si="182"/>
        <v>0</v>
      </c>
      <c r="CJ295" s="32">
        <f t="shared" si="183"/>
        <v>0</v>
      </c>
      <c r="CK295" s="32">
        <f t="shared" si="177"/>
        <v>0</v>
      </c>
      <c r="CL295" s="32">
        <f t="shared" si="178"/>
        <v>0</v>
      </c>
      <c r="CM295" s="32">
        <f t="shared" si="178"/>
        <v>0</v>
      </c>
      <c r="CN295" s="32">
        <f t="shared" si="178"/>
        <v>0</v>
      </c>
    </row>
    <row r="296" spans="1:92" ht="16.350000000000001" customHeight="1" x14ac:dyDescent="0.2">
      <c r="A296" s="2912"/>
      <c r="B296" s="3185" t="s">
        <v>265</v>
      </c>
      <c r="C296" s="3185"/>
      <c r="D296" s="732">
        <f t="shared" si="167"/>
        <v>0</v>
      </c>
      <c r="E296" s="733">
        <f t="shared" si="180"/>
        <v>0</v>
      </c>
      <c r="F296" s="734">
        <f t="shared" si="181"/>
        <v>0</v>
      </c>
      <c r="G296" s="735"/>
      <c r="H296" s="736"/>
      <c r="I296" s="737"/>
      <c r="J296" s="736"/>
      <c r="K296" s="737"/>
      <c r="L296" s="736"/>
      <c r="M296" s="737"/>
      <c r="N296" s="736"/>
      <c r="O296" s="737"/>
      <c r="P296" s="736"/>
      <c r="Q296" s="737"/>
      <c r="R296" s="736"/>
      <c r="S296" s="737"/>
      <c r="T296" s="736"/>
      <c r="U296" s="737"/>
      <c r="V296" s="738"/>
      <c r="W296" s="737"/>
      <c r="X296" s="738"/>
      <c r="Y296" s="737"/>
      <c r="Z296" s="738"/>
      <c r="AA296" s="737"/>
      <c r="AB296" s="738"/>
      <c r="AC296" s="737"/>
      <c r="AD296" s="738"/>
      <c r="AE296" s="737"/>
      <c r="AF296" s="738"/>
      <c r="AG296" s="737"/>
      <c r="AH296" s="738"/>
      <c r="AI296" s="737"/>
      <c r="AJ296" s="738"/>
      <c r="AK296" s="737"/>
      <c r="AL296" s="738"/>
      <c r="AM296" s="737"/>
      <c r="AN296" s="738"/>
      <c r="AO296" s="739"/>
      <c r="AP296" s="740"/>
      <c r="AQ296" s="720"/>
      <c r="AR296" s="756"/>
      <c r="AS296" s="467"/>
      <c r="AT296" s="737"/>
      <c r="AU296" s="741"/>
      <c r="AV296" s="741"/>
      <c r="AW296" s="736"/>
      <c r="AX296" s="671" t="str">
        <f t="shared" si="168"/>
        <v/>
      </c>
      <c r="BT296" s="3"/>
      <c r="BU296" s="3"/>
      <c r="BV296" s="4"/>
      <c r="BW296" s="4"/>
      <c r="CA296" s="31" t="str">
        <f t="shared" si="170"/>
        <v/>
      </c>
      <c r="CB296" s="31" t="str">
        <f t="shared" si="171"/>
        <v/>
      </c>
      <c r="CC296" s="31" t="str">
        <f t="shared" si="169"/>
        <v/>
      </c>
      <c r="CD296" s="31" t="str">
        <f t="shared" si="172"/>
        <v/>
      </c>
      <c r="CE296" s="31" t="str">
        <f t="shared" si="173"/>
        <v/>
      </c>
      <c r="CF296" s="31" t="str">
        <f t="shared" si="174"/>
        <v/>
      </c>
      <c r="CG296" s="31" t="str">
        <f t="shared" si="175"/>
        <v/>
      </c>
      <c r="CH296" s="32">
        <f t="shared" si="176"/>
        <v>0</v>
      </c>
      <c r="CI296" s="32"/>
      <c r="CJ296" s="32"/>
      <c r="CK296" s="32">
        <f t="shared" si="177"/>
        <v>0</v>
      </c>
      <c r="CL296" s="32">
        <f t="shared" si="178"/>
        <v>0</v>
      </c>
      <c r="CM296" s="32">
        <f t="shared" si="178"/>
        <v>0</v>
      </c>
      <c r="CN296" s="32">
        <f t="shared" si="178"/>
        <v>0</v>
      </c>
    </row>
    <row r="297" spans="1:92" ht="16.350000000000001" customHeight="1" x14ac:dyDescent="0.2">
      <c r="A297" s="2912"/>
      <c r="B297" s="3185" t="s">
        <v>266</v>
      </c>
      <c r="C297" s="3185"/>
      <c r="D297" s="732">
        <f t="shared" si="167"/>
        <v>0</v>
      </c>
      <c r="E297" s="733">
        <f t="shared" si="180"/>
        <v>0</v>
      </c>
      <c r="F297" s="734">
        <f t="shared" si="181"/>
        <v>0</v>
      </c>
      <c r="G297" s="735"/>
      <c r="H297" s="736"/>
      <c r="I297" s="737"/>
      <c r="J297" s="736"/>
      <c r="K297" s="737"/>
      <c r="L297" s="736"/>
      <c r="M297" s="737"/>
      <c r="N297" s="736"/>
      <c r="O297" s="737"/>
      <c r="P297" s="736"/>
      <c r="Q297" s="737"/>
      <c r="R297" s="736"/>
      <c r="S297" s="737"/>
      <c r="T297" s="736"/>
      <c r="U297" s="737"/>
      <c r="V297" s="738"/>
      <c r="W297" s="737"/>
      <c r="X297" s="738"/>
      <c r="Y297" s="737"/>
      <c r="Z297" s="738"/>
      <c r="AA297" s="737"/>
      <c r="AB297" s="738"/>
      <c r="AC297" s="737"/>
      <c r="AD297" s="738"/>
      <c r="AE297" s="737"/>
      <c r="AF297" s="738"/>
      <c r="AG297" s="737"/>
      <c r="AH297" s="738"/>
      <c r="AI297" s="737"/>
      <c r="AJ297" s="738"/>
      <c r="AK297" s="737"/>
      <c r="AL297" s="738"/>
      <c r="AM297" s="737"/>
      <c r="AN297" s="738"/>
      <c r="AO297" s="739"/>
      <c r="AP297" s="740"/>
      <c r="AQ297" s="720"/>
      <c r="AR297" s="756"/>
      <c r="AS297" s="467"/>
      <c r="AT297" s="737"/>
      <c r="AU297" s="741"/>
      <c r="AV297" s="741"/>
      <c r="AW297" s="736"/>
      <c r="AX297" s="671" t="str">
        <f t="shared" si="168"/>
        <v/>
      </c>
      <c r="BT297" s="3"/>
      <c r="BU297" s="3"/>
      <c r="BV297" s="4"/>
      <c r="BW297" s="4"/>
      <c r="CA297" s="31" t="str">
        <f t="shared" si="170"/>
        <v/>
      </c>
      <c r="CB297" s="31" t="str">
        <f t="shared" si="171"/>
        <v/>
      </c>
      <c r="CC297" s="31" t="str">
        <f t="shared" si="169"/>
        <v/>
      </c>
      <c r="CD297" s="31" t="str">
        <f t="shared" si="172"/>
        <v/>
      </c>
      <c r="CE297" s="31" t="str">
        <f t="shared" si="173"/>
        <v/>
      </c>
      <c r="CF297" s="31" t="str">
        <f t="shared" si="174"/>
        <v/>
      </c>
      <c r="CG297" s="31" t="str">
        <f t="shared" si="175"/>
        <v/>
      </c>
      <c r="CH297" s="32">
        <f t="shared" si="176"/>
        <v>0</v>
      </c>
      <c r="CI297" s="32"/>
      <c r="CJ297" s="32"/>
      <c r="CK297" s="32">
        <f t="shared" si="177"/>
        <v>0</v>
      </c>
      <c r="CL297" s="32">
        <f t="shared" si="178"/>
        <v>0</v>
      </c>
      <c r="CM297" s="32">
        <f t="shared" si="178"/>
        <v>0</v>
      </c>
      <c r="CN297" s="32">
        <f t="shared" si="178"/>
        <v>0</v>
      </c>
    </row>
    <row r="298" spans="1:92" ht="16.350000000000001" customHeight="1" x14ac:dyDescent="0.2">
      <c r="A298" s="2912"/>
      <c r="B298" s="3185" t="s">
        <v>267</v>
      </c>
      <c r="C298" s="3185"/>
      <c r="D298" s="732">
        <f t="shared" si="167"/>
        <v>0</v>
      </c>
      <c r="E298" s="733">
        <f t="shared" si="180"/>
        <v>0</v>
      </c>
      <c r="F298" s="734">
        <f t="shared" si="181"/>
        <v>0</v>
      </c>
      <c r="G298" s="1287"/>
      <c r="H298" s="1288"/>
      <c r="I298" s="1289"/>
      <c r="J298" s="1288"/>
      <c r="K298" s="1289"/>
      <c r="L298" s="1288"/>
      <c r="M298" s="1289"/>
      <c r="N298" s="1288"/>
      <c r="O298" s="1289"/>
      <c r="P298" s="1288"/>
      <c r="Q298" s="1289"/>
      <c r="R298" s="1288"/>
      <c r="S298" s="1289"/>
      <c r="T298" s="1288"/>
      <c r="U298" s="1289"/>
      <c r="V298" s="1290"/>
      <c r="W298" s="1289"/>
      <c r="X298" s="1290"/>
      <c r="Y298" s="1289"/>
      <c r="Z298" s="1290"/>
      <c r="AA298" s="1289"/>
      <c r="AB298" s="1290"/>
      <c r="AC298" s="1289"/>
      <c r="AD298" s="1290"/>
      <c r="AE298" s="1289"/>
      <c r="AF298" s="1290"/>
      <c r="AG298" s="1289"/>
      <c r="AH298" s="1290"/>
      <c r="AI298" s="1289"/>
      <c r="AJ298" s="1290"/>
      <c r="AK298" s="1289"/>
      <c r="AL298" s="1290"/>
      <c r="AM298" s="1289"/>
      <c r="AN298" s="1290"/>
      <c r="AO298" s="1291"/>
      <c r="AP298" s="1292"/>
      <c r="AQ298" s="720"/>
      <c r="AR298" s="756"/>
      <c r="AS298" s="467"/>
      <c r="AT298" s="1289"/>
      <c r="AU298" s="1295"/>
      <c r="AV298" s="1295"/>
      <c r="AW298" s="1288"/>
      <c r="AX298" s="671" t="str">
        <f t="shared" si="168"/>
        <v/>
      </c>
      <c r="BT298" s="3"/>
      <c r="BU298" s="3"/>
      <c r="BV298" s="4"/>
      <c r="BW298" s="4"/>
      <c r="CA298" s="31" t="str">
        <f t="shared" si="170"/>
        <v/>
      </c>
      <c r="CB298" s="31" t="str">
        <f t="shared" si="171"/>
        <v/>
      </c>
      <c r="CC298" s="31" t="str">
        <f t="shared" si="169"/>
        <v/>
      </c>
      <c r="CD298" s="31" t="str">
        <f t="shared" si="172"/>
        <v/>
      </c>
      <c r="CE298" s="31" t="str">
        <f t="shared" si="173"/>
        <v/>
      </c>
      <c r="CF298" s="31" t="str">
        <f t="shared" si="174"/>
        <v/>
      </c>
      <c r="CG298" s="31" t="str">
        <f t="shared" si="175"/>
        <v/>
      </c>
      <c r="CH298" s="32">
        <f t="shared" si="176"/>
        <v>0</v>
      </c>
      <c r="CI298" s="32"/>
      <c r="CJ298" s="32"/>
      <c r="CK298" s="32">
        <f t="shared" si="177"/>
        <v>0</v>
      </c>
      <c r="CL298" s="32">
        <f t="shared" si="178"/>
        <v>0</v>
      </c>
      <c r="CM298" s="32">
        <f t="shared" si="178"/>
        <v>0</v>
      </c>
      <c r="CN298" s="32">
        <f t="shared" si="178"/>
        <v>0</v>
      </c>
    </row>
    <row r="299" spans="1:92" ht="16.350000000000001" customHeight="1" x14ac:dyDescent="0.2">
      <c r="A299" s="2912"/>
      <c r="B299" s="3188" t="s">
        <v>268</v>
      </c>
      <c r="C299" s="3189"/>
      <c r="D299" s="732">
        <f t="shared" si="167"/>
        <v>0</v>
      </c>
      <c r="E299" s="733">
        <f t="shared" si="180"/>
        <v>0</v>
      </c>
      <c r="F299" s="734">
        <f t="shared" si="181"/>
        <v>0</v>
      </c>
      <c r="G299" s="1287"/>
      <c r="H299" s="1288"/>
      <c r="I299" s="1289"/>
      <c r="J299" s="1288"/>
      <c r="K299" s="1289"/>
      <c r="L299" s="1288"/>
      <c r="M299" s="1289"/>
      <c r="N299" s="1288"/>
      <c r="O299" s="1289"/>
      <c r="P299" s="1288"/>
      <c r="Q299" s="1289"/>
      <c r="R299" s="1288"/>
      <c r="S299" s="1289"/>
      <c r="T299" s="1288"/>
      <c r="U299" s="1289"/>
      <c r="V299" s="1290"/>
      <c r="W299" s="1289"/>
      <c r="X299" s="1290"/>
      <c r="Y299" s="1289"/>
      <c r="Z299" s="1290"/>
      <c r="AA299" s="1289"/>
      <c r="AB299" s="1290"/>
      <c r="AC299" s="1289"/>
      <c r="AD299" s="1290"/>
      <c r="AE299" s="1289"/>
      <c r="AF299" s="1290"/>
      <c r="AG299" s="1289"/>
      <c r="AH299" s="1290"/>
      <c r="AI299" s="1289"/>
      <c r="AJ299" s="1290"/>
      <c r="AK299" s="1289"/>
      <c r="AL299" s="1290"/>
      <c r="AM299" s="1289"/>
      <c r="AN299" s="1290"/>
      <c r="AO299" s="1291"/>
      <c r="AP299" s="1292"/>
      <c r="AQ299" s="1293"/>
      <c r="AR299" s="1300"/>
      <c r="AS299" s="467"/>
      <c r="AT299" s="1289"/>
      <c r="AU299" s="1295"/>
      <c r="AV299" s="1295"/>
      <c r="AW299" s="1288"/>
      <c r="AX299" s="671" t="str">
        <f t="shared" si="168"/>
        <v/>
      </c>
      <c r="BT299" s="3"/>
      <c r="BU299" s="3"/>
      <c r="BV299" s="4"/>
      <c r="BW299" s="4"/>
      <c r="CA299" s="31" t="str">
        <f t="shared" si="170"/>
        <v/>
      </c>
      <c r="CB299" s="31" t="str">
        <f t="shared" si="171"/>
        <v/>
      </c>
      <c r="CC299" s="31" t="str">
        <f t="shared" si="169"/>
        <v/>
      </c>
      <c r="CD299" s="31" t="str">
        <f t="shared" si="172"/>
        <v/>
      </c>
      <c r="CE299" s="31" t="str">
        <f t="shared" si="173"/>
        <v/>
      </c>
      <c r="CF299" s="31" t="str">
        <f t="shared" si="174"/>
        <v/>
      </c>
      <c r="CG299" s="31" t="str">
        <f t="shared" si="175"/>
        <v/>
      </c>
      <c r="CH299" s="32">
        <f t="shared" si="176"/>
        <v>0</v>
      </c>
      <c r="CI299" s="32"/>
      <c r="CJ299" s="32"/>
      <c r="CK299" s="32">
        <f t="shared" si="177"/>
        <v>0</v>
      </c>
      <c r="CL299" s="32">
        <f t="shared" si="178"/>
        <v>0</v>
      </c>
      <c r="CM299" s="32">
        <f t="shared" si="178"/>
        <v>0</v>
      </c>
      <c r="CN299" s="32">
        <f t="shared" si="178"/>
        <v>0</v>
      </c>
    </row>
    <row r="300" spans="1:92" ht="16.350000000000001" customHeight="1" x14ac:dyDescent="0.2">
      <c r="A300" s="3149"/>
      <c r="B300" s="3197" t="s">
        <v>269</v>
      </c>
      <c r="C300" s="3197"/>
      <c r="D300" s="751">
        <f t="shared" si="167"/>
        <v>0</v>
      </c>
      <c r="E300" s="752">
        <f t="shared" si="180"/>
        <v>0</v>
      </c>
      <c r="F300" s="1296">
        <f t="shared" si="181"/>
        <v>0</v>
      </c>
      <c r="G300" s="725"/>
      <c r="H300" s="726"/>
      <c r="I300" s="1285"/>
      <c r="J300" s="726"/>
      <c r="K300" s="1285"/>
      <c r="L300" s="726"/>
      <c r="M300" s="1285"/>
      <c r="N300" s="726"/>
      <c r="O300" s="1285"/>
      <c r="P300" s="726"/>
      <c r="Q300" s="1285"/>
      <c r="R300" s="726"/>
      <c r="S300" s="1285"/>
      <c r="T300" s="726"/>
      <c r="U300" s="1285"/>
      <c r="V300" s="1286"/>
      <c r="W300" s="1285"/>
      <c r="X300" s="1286"/>
      <c r="Y300" s="1285"/>
      <c r="Z300" s="1286"/>
      <c r="AA300" s="1285"/>
      <c r="AB300" s="1286"/>
      <c r="AC300" s="1285"/>
      <c r="AD300" s="1286"/>
      <c r="AE300" s="1285"/>
      <c r="AF300" s="1286"/>
      <c r="AG300" s="1285"/>
      <c r="AH300" s="1286"/>
      <c r="AI300" s="1285"/>
      <c r="AJ300" s="1286"/>
      <c r="AK300" s="1285"/>
      <c r="AL300" s="1286"/>
      <c r="AM300" s="1285"/>
      <c r="AN300" s="1286"/>
      <c r="AO300" s="729"/>
      <c r="AP300" s="730"/>
      <c r="AQ300" s="754"/>
      <c r="AR300" s="769"/>
      <c r="AS300" s="1317"/>
      <c r="AT300" s="1285"/>
      <c r="AU300" s="731"/>
      <c r="AV300" s="731"/>
      <c r="AW300" s="726"/>
      <c r="AX300" s="671" t="str">
        <f t="shared" si="168"/>
        <v/>
      </c>
      <c r="BT300" s="3"/>
      <c r="BU300" s="3"/>
      <c r="BV300" s="4"/>
      <c r="BW300" s="4"/>
      <c r="CA300" s="31" t="str">
        <f t="shared" si="170"/>
        <v/>
      </c>
      <c r="CB300" s="31" t="str">
        <f t="shared" si="171"/>
        <v/>
      </c>
      <c r="CC300" s="31" t="str">
        <f t="shared" si="169"/>
        <v/>
      </c>
      <c r="CD300" s="31" t="str">
        <f t="shared" si="172"/>
        <v/>
      </c>
      <c r="CE300" s="31" t="str">
        <f t="shared" si="173"/>
        <v/>
      </c>
      <c r="CF300" s="31" t="str">
        <f t="shared" si="174"/>
        <v/>
      </c>
      <c r="CG300" s="31" t="str">
        <f t="shared" si="175"/>
        <v/>
      </c>
      <c r="CH300" s="32">
        <f t="shared" si="176"/>
        <v>0</v>
      </c>
      <c r="CI300" s="32"/>
      <c r="CJ300" s="32"/>
      <c r="CK300" s="32">
        <f t="shared" si="177"/>
        <v>0</v>
      </c>
      <c r="CL300" s="32">
        <f t="shared" si="178"/>
        <v>0</v>
      </c>
      <c r="CM300" s="32">
        <f t="shared" si="178"/>
        <v>0</v>
      </c>
      <c r="CN300" s="32">
        <f t="shared" si="178"/>
        <v>0</v>
      </c>
    </row>
    <row r="301" spans="1:92" ht="16.350000000000001" customHeight="1" x14ac:dyDescent="0.2">
      <c r="A301" s="3191" t="s">
        <v>108</v>
      </c>
      <c r="B301" s="3192" t="s">
        <v>264</v>
      </c>
      <c r="C301" s="3192"/>
      <c r="D301" s="701">
        <f t="shared" si="167"/>
        <v>0</v>
      </c>
      <c r="E301" s="1165">
        <f t="shared" si="180"/>
        <v>0</v>
      </c>
      <c r="F301" s="702">
        <f t="shared" si="181"/>
        <v>0</v>
      </c>
      <c r="G301" s="1167"/>
      <c r="H301" s="1168"/>
      <c r="I301" s="1169"/>
      <c r="J301" s="1168"/>
      <c r="K301" s="1169"/>
      <c r="L301" s="1168"/>
      <c r="M301" s="1169"/>
      <c r="N301" s="1168"/>
      <c r="O301" s="1169"/>
      <c r="P301" s="1168"/>
      <c r="Q301" s="1169"/>
      <c r="R301" s="1168"/>
      <c r="S301" s="1169"/>
      <c r="T301" s="1168"/>
      <c r="U301" s="1169"/>
      <c r="V301" s="1170"/>
      <c r="W301" s="1169"/>
      <c r="X301" s="1170"/>
      <c r="Y301" s="1169"/>
      <c r="Z301" s="1170"/>
      <c r="AA301" s="1169"/>
      <c r="AB301" s="1170"/>
      <c r="AC301" s="1169"/>
      <c r="AD301" s="1170"/>
      <c r="AE301" s="1169"/>
      <c r="AF301" s="1170"/>
      <c r="AG301" s="1169"/>
      <c r="AH301" s="1170"/>
      <c r="AI301" s="1169"/>
      <c r="AJ301" s="1170"/>
      <c r="AK301" s="1169"/>
      <c r="AL301" s="1170"/>
      <c r="AM301" s="1167"/>
      <c r="AN301" s="1171"/>
      <c r="AO301" s="1169"/>
      <c r="AP301" s="1172"/>
      <c r="AQ301" s="1167"/>
      <c r="AR301" s="1318"/>
      <c r="AS301" s="1060"/>
      <c r="AT301" s="989"/>
      <c r="AU301" s="461"/>
      <c r="AV301" s="461"/>
      <c r="AW301" s="459"/>
      <c r="AX301" s="671" t="str">
        <f t="shared" si="168"/>
        <v/>
      </c>
      <c r="BT301" s="3"/>
      <c r="BU301" s="3"/>
      <c r="BV301" s="4"/>
      <c r="BW301" s="4"/>
      <c r="CA301" s="31" t="str">
        <f t="shared" si="170"/>
        <v/>
      </c>
      <c r="CB301" s="31" t="str">
        <f t="shared" si="171"/>
        <v/>
      </c>
      <c r="CC301" s="31" t="str">
        <f t="shared" si="169"/>
        <v/>
      </c>
      <c r="CD301" s="31" t="str">
        <f t="shared" si="172"/>
        <v/>
      </c>
      <c r="CE301" s="31" t="str">
        <f t="shared" si="173"/>
        <v/>
      </c>
      <c r="CF301" s="31" t="str">
        <f t="shared" si="174"/>
        <v/>
      </c>
      <c r="CG301" s="31" t="str">
        <f t="shared" si="175"/>
        <v/>
      </c>
      <c r="CH301" s="32">
        <f t="shared" si="176"/>
        <v>0</v>
      </c>
      <c r="CI301" s="32">
        <f t="shared" si="182"/>
        <v>0</v>
      </c>
      <c r="CJ301" s="32">
        <f t="shared" si="183"/>
        <v>0</v>
      </c>
      <c r="CK301" s="32">
        <f t="shared" si="177"/>
        <v>0</v>
      </c>
      <c r="CL301" s="32">
        <f t="shared" si="178"/>
        <v>0</v>
      </c>
      <c r="CM301" s="32">
        <f t="shared" si="178"/>
        <v>0</v>
      </c>
      <c r="CN301" s="32">
        <f t="shared" si="178"/>
        <v>0</v>
      </c>
    </row>
    <row r="302" spans="1:92" ht="16.350000000000001" customHeight="1" x14ac:dyDescent="0.2">
      <c r="A302" s="2961"/>
      <c r="B302" s="3185" t="s">
        <v>265</v>
      </c>
      <c r="C302" s="3185"/>
      <c r="D302" s="550">
        <f t="shared" si="167"/>
        <v>0</v>
      </c>
      <c r="E302" s="1319">
        <f t="shared" si="180"/>
        <v>0</v>
      </c>
      <c r="F302" s="1320">
        <f t="shared" si="181"/>
        <v>0</v>
      </c>
      <c r="G302" s="1321"/>
      <c r="H302" s="1322"/>
      <c r="I302" s="1323"/>
      <c r="J302" s="1322"/>
      <c r="K302" s="1323"/>
      <c r="L302" s="1322"/>
      <c r="M302" s="1323"/>
      <c r="N302" s="1322"/>
      <c r="O302" s="1323"/>
      <c r="P302" s="1322"/>
      <c r="Q302" s="1323"/>
      <c r="R302" s="1322"/>
      <c r="S302" s="1323"/>
      <c r="T302" s="1322"/>
      <c r="U302" s="1323"/>
      <c r="V302" s="1324"/>
      <c r="W302" s="1323"/>
      <c r="X302" s="1324"/>
      <c r="Y302" s="1323"/>
      <c r="Z302" s="1324"/>
      <c r="AA302" s="1323"/>
      <c r="AB302" s="1324"/>
      <c r="AC302" s="1323"/>
      <c r="AD302" s="1324"/>
      <c r="AE302" s="1323"/>
      <c r="AF302" s="1324"/>
      <c r="AG302" s="1323"/>
      <c r="AH302" s="1324"/>
      <c r="AI302" s="1323"/>
      <c r="AJ302" s="1324"/>
      <c r="AK302" s="1323"/>
      <c r="AL302" s="1324"/>
      <c r="AM302" s="1321"/>
      <c r="AN302" s="1325"/>
      <c r="AO302" s="1323"/>
      <c r="AP302" s="1326"/>
      <c r="AQ302" s="720"/>
      <c r="AR302" s="756"/>
      <c r="AS302" s="467"/>
      <c r="AT302" s="737"/>
      <c r="AU302" s="741"/>
      <c r="AV302" s="741"/>
      <c r="AW302" s="736"/>
      <c r="AX302" s="671" t="str">
        <f t="shared" si="168"/>
        <v/>
      </c>
      <c r="BT302" s="3"/>
      <c r="BU302" s="3"/>
      <c r="BV302" s="4"/>
      <c r="BW302" s="4"/>
      <c r="CA302" s="31" t="str">
        <f t="shared" si="170"/>
        <v/>
      </c>
      <c r="CB302" s="31" t="str">
        <f t="shared" si="171"/>
        <v/>
      </c>
      <c r="CC302" s="31" t="str">
        <f t="shared" si="169"/>
        <v/>
      </c>
      <c r="CD302" s="31" t="str">
        <f t="shared" si="172"/>
        <v/>
      </c>
      <c r="CE302" s="31" t="str">
        <f t="shared" si="173"/>
        <v/>
      </c>
      <c r="CF302" s="31" t="str">
        <f t="shared" si="174"/>
        <v/>
      </c>
      <c r="CG302" s="31" t="str">
        <f t="shared" si="175"/>
        <v/>
      </c>
      <c r="CH302" s="32">
        <f t="shared" si="176"/>
        <v>0</v>
      </c>
      <c r="CI302" s="32"/>
      <c r="CJ302" s="32"/>
      <c r="CK302" s="32">
        <f t="shared" si="177"/>
        <v>0</v>
      </c>
      <c r="CL302" s="32">
        <f t="shared" si="178"/>
        <v>0</v>
      </c>
      <c r="CM302" s="32">
        <f t="shared" si="178"/>
        <v>0</v>
      </c>
      <c r="CN302" s="32">
        <f t="shared" si="178"/>
        <v>0</v>
      </c>
    </row>
    <row r="303" spans="1:92" ht="16.350000000000001" customHeight="1" x14ac:dyDescent="0.2">
      <c r="A303" s="2961"/>
      <c r="B303" s="3186" t="s">
        <v>266</v>
      </c>
      <c r="C303" s="3187"/>
      <c r="D303" s="550">
        <f t="shared" si="167"/>
        <v>0</v>
      </c>
      <c r="E303" s="1319">
        <f t="shared" si="180"/>
        <v>0</v>
      </c>
      <c r="F303" s="1320">
        <f t="shared" si="181"/>
        <v>0</v>
      </c>
      <c r="G303" s="1321"/>
      <c r="H303" s="1322"/>
      <c r="I303" s="1323"/>
      <c r="J303" s="1322"/>
      <c r="K303" s="1323"/>
      <c r="L303" s="1322"/>
      <c r="M303" s="1323"/>
      <c r="N303" s="1322"/>
      <c r="O303" s="1323"/>
      <c r="P303" s="1322"/>
      <c r="Q303" s="1323"/>
      <c r="R303" s="1322"/>
      <c r="S303" s="1323"/>
      <c r="T303" s="1322"/>
      <c r="U303" s="1323"/>
      <c r="V303" s="1324"/>
      <c r="W303" s="1323"/>
      <c r="X303" s="1324"/>
      <c r="Y303" s="1323"/>
      <c r="Z303" s="1324"/>
      <c r="AA303" s="1323"/>
      <c r="AB303" s="1324"/>
      <c r="AC303" s="1323"/>
      <c r="AD303" s="1324"/>
      <c r="AE303" s="1323"/>
      <c r="AF303" s="1324"/>
      <c r="AG303" s="1323"/>
      <c r="AH303" s="1324"/>
      <c r="AI303" s="1323"/>
      <c r="AJ303" s="1324"/>
      <c r="AK303" s="1323"/>
      <c r="AL303" s="1324"/>
      <c r="AM303" s="1321"/>
      <c r="AN303" s="1325"/>
      <c r="AO303" s="1323"/>
      <c r="AP303" s="1326"/>
      <c r="AQ303" s="720"/>
      <c r="AR303" s="756"/>
      <c r="AS303" s="467"/>
      <c r="AT303" s="737"/>
      <c r="AU303" s="741"/>
      <c r="AV303" s="741"/>
      <c r="AW303" s="736"/>
      <c r="AX303" s="671" t="str">
        <f t="shared" si="168"/>
        <v/>
      </c>
      <c r="BT303" s="3"/>
      <c r="BU303" s="3"/>
      <c r="BV303" s="4"/>
      <c r="BW303" s="4"/>
      <c r="CA303" s="31" t="str">
        <f t="shared" si="170"/>
        <v/>
      </c>
      <c r="CB303" s="31" t="str">
        <f t="shared" si="171"/>
        <v/>
      </c>
      <c r="CC303" s="31" t="str">
        <f t="shared" si="169"/>
        <v/>
      </c>
      <c r="CD303" s="31" t="str">
        <f t="shared" si="172"/>
        <v/>
      </c>
      <c r="CE303" s="31" t="str">
        <f t="shared" si="173"/>
        <v/>
      </c>
      <c r="CF303" s="31" t="str">
        <f t="shared" si="174"/>
        <v/>
      </c>
      <c r="CG303" s="31" t="str">
        <f t="shared" si="175"/>
        <v/>
      </c>
      <c r="CH303" s="32">
        <f t="shared" si="176"/>
        <v>0</v>
      </c>
      <c r="CI303" s="32"/>
      <c r="CJ303" s="32"/>
      <c r="CK303" s="32">
        <f t="shared" si="177"/>
        <v>0</v>
      </c>
      <c r="CL303" s="32">
        <f t="shared" si="178"/>
        <v>0</v>
      </c>
      <c r="CM303" s="32">
        <f t="shared" si="178"/>
        <v>0</v>
      </c>
      <c r="CN303" s="32">
        <f t="shared" si="178"/>
        <v>0</v>
      </c>
    </row>
    <row r="304" spans="1:92" ht="16.350000000000001" customHeight="1" x14ac:dyDescent="0.2">
      <c r="A304" s="2961"/>
      <c r="B304" s="3186" t="s">
        <v>267</v>
      </c>
      <c r="C304" s="3187"/>
      <c r="D304" s="550">
        <f t="shared" si="167"/>
        <v>0</v>
      </c>
      <c r="E304" s="1319">
        <f t="shared" si="180"/>
        <v>0</v>
      </c>
      <c r="F304" s="1320">
        <f t="shared" si="181"/>
        <v>0</v>
      </c>
      <c r="G304" s="1327"/>
      <c r="H304" s="1328"/>
      <c r="I304" s="1329"/>
      <c r="J304" s="1328"/>
      <c r="K304" s="1329"/>
      <c r="L304" s="1328"/>
      <c r="M304" s="1329"/>
      <c r="N304" s="1328"/>
      <c r="O304" s="1329"/>
      <c r="P304" s="1328"/>
      <c r="Q304" s="1329"/>
      <c r="R304" s="1328"/>
      <c r="S304" s="1329"/>
      <c r="T304" s="1328"/>
      <c r="U304" s="1329"/>
      <c r="V304" s="1328"/>
      <c r="W304" s="1329"/>
      <c r="X304" s="1328"/>
      <c r="Y304" s="1329"/>
      <c r="Z304" s="1328"/>
      <c r="AA304" s="1329"/>
      <c r="AB304" s="1328"/>
      <c r="AC304" s="1329"/>
      <c r="AD304" s="1328"/>
      <c r="AE304" s="1329"/>
      <c r="AF304" s="1328"/>
      <c r="AG304" s="1329"/>
      <c r="AH304" s="1328"/>
      <c r="AI304" s="1329"/>
      <c r="AJ304" s="1328"/>
      <c r="AK304" s="1329"/>
      <c r="AL304" s="1328"/>
      <c r="AM304" s="1327"/>
      <c r="AN304" s="1330"/>
      <c r="AO304" s="1331"/>
      <c r="AP304" s="1332"/>
      <c r="AQ304" s="720"/>
      <c r="AR304" s="756"/>
      <c r="AS304" s="467"/>
      <c r="AT304" s="1331"/>
      <c r="AU304" s="1333"/>
      <c r="AV304" s="1333"/>
      <c r="AW304" s="1334"/>
      <c r="AX304" s="671" t="str">
        <f t="shared" si="168"/>
        <v/>
      </c>
      <c r="BT304" s="3"/>
      <c r="BU304" s="3"/>
      <c r="BV304" s="4"/>
      <c r="BW304" s="4"/>
      <c r="CA304" s="31" t="str">
        <f t="shared" si="170"/>
        <v/>
      </c>
      <c r="CB304" s="31" t="str">
        <f t="shared" si="171"/>
        <v/>
      </c>
      <c r="CC304" s="31" t="str">
        <f t="shared" si="169"/>
        <v/>
      </c>
      <c r="CD304" s="31" t="str">
        <f t="shared" si="172"/>
        <v/>
      </c>
      <c r="CE304" s="31" t="str">
        <f t="shared" si="173"/>
        <v/>
      </c>
      <c r="CF304" s="31" t="str">
        <f t="shared" si="174"/>
        <v/>
      </c>
      <c r="CG304" s="31" t="str">
        <f t="shared" si="175"/>
        <v/>
      </c>
      <c r="CH304" s="32">
        <f t="shared" si="176"/>
        <v>0</v>
      </c>
      <c r="CI304" s="32"/>
      <c r="CJ304" s="32"/>
      <c r="CK304" s="32">
        <f t="shared" si="177"/>
        <v>0</v>
      </c>
      <c r="CL304" s="32">
        <f t="shared" si="178"/>
        <v>0</v>
      </c>
      <c r="CM304" s="32">
        <f t="shared" si="178"/>
        <v>0</v>
      </c>
      <c r="CN304" s="32">
        <f t="shared" si="178"/>
        <v>0</v>
      </c>
    </row>
    <row r="305" spans="1:92" ht="16.350000000000001" customHeight="1" x14ac:dyDescent="0.2">
      <c r="A305" s="2961"/>
      <c r="B305" s="3188" t="s">
        <v>268</v>
      </c>
      <c r="C305" s="3189"/>
      <c r="D305" s="550">
        <f t="shared" si="167"/>
        <v>0</v>
      </c>
      <c r="E305" s="1319">
        <f t="shared" si="180"/>
        <v>0</v>
      </c>
      <c r="F305" s="1320">
        <f t="shared" si="181"/>
        <v>0</v>
      </c>
      <c r="G305" s="1327"/>
      <c r="H305" s="1328"/>
      <c r="I305" s="1329"/>
      <c r="J305" s="1328"/>
      <c r="K305" s="1329"/>
      <c r="L305" s="1328"/>
      <c r="M305" s="1329"/>
      <c r="N305" s="1328"/>
      <c r="O305" s="1329"/>
      <c r="P305" s="1328"/>
      <c r="Q305" s="1329"/>
      <c r="R305" s="1328"/>
      <c r="S305" s="1329"/>
      <c r="T305" s="1328"/>
      <c r="U305" s="1329"/>
      <c r="V305" s="1328"/>
      <c r="W305" s="1329"/>
      <c r="X305" s="1328"/>
      <c r="Y305" s="1329"/>
      <c r="Z305" s="1328"/>
      <c r="AA305" s="1329"/>
      <c r="AB305" s="1328"/>
      <c r="AC305" s="1329"/>
      <c r="AD305" s="1328"/>
      <c r="AE305" s="1329"/>
      <c r="AF305" s="1328"/>
      <c r="AG305" s="1329"/>
      <c r="AH305" s="1328"/>
      <c r="AI305" s="1329"/>
      <c r="AJ305" s="1328"/>
      <c r="AK305" s="1329"/>
      <c r="AL305" s="1328"/>
      <c r="AM305" s="1327"/>
      <c r="AN305" s="1330"/>
      <c r="AO305" s="637"/>
      <c r="AP305" s="670"/>
      <c r="AQ305" s="1293"/>
      <c r="AR305" s="1300"/>
      <c r="AS305" s="467"/>
      <c r="AT305" s="637"/>
      <c r="AU305" s="612"/>
      <c r="AV305" s="612"/>
      <c r="AW305" s="660"/>
      <c r="AX305" s="671" t="str">
        <f t="shared" si="168"/>
        <v/>
      </c>
      <c r="BT305" s="3"/>
      <c r="BU305" s="3"/>
      <c r="BV305" s="4"/>
      <c r="BW305" s="4"/>
      <c r="CA305" s="31" t="str">
        <f t="shared" si="170"/>
        <v/>
      </c>
      <c r="CB305" s="31" t="str">
        <f t="shared" si="171"/>
        <v/>
      </c>
      <c r="CC305" s="31" t="str">
        <f t="shared" si="169"/>
        <v/>
      </c>
      <c r="CD305" s="31" t="str">
        <f t="shared" si="172"/>
        <v/>
      </c>
      <c r="CE305" s="31" t="str">
        <f t="shared" si="173"/>
        <v/>
      </c>
      <c r="CF305" s="31" t="str">
        <f t="shared" si="174"/>
        <v/>
      </c>
      <c r="CG305" s="31" t="str">
        <f t="shared" si="175"/>
        <v/>
      </c>
      <c r="CH305" s="32">
        <f t="shared" si="176"/>
        <v>0</v>
      </c>
      <c r="CI305" s="32"/>
      <c r="CJ305" s="32"/>
      <c r="CK305" s="32">
        <f t="shared" si="177"/>
        <v>0</v>
      </c>
      <c r="CL305" s="32">
        <f t="shared" si="178"/>
        <v>0</v>
      </c>
      <c r="CM305" s="32">
        <f t="shared" si="178"/>
        <v>0</v>
      </c>
      <c r="CN305" s="32">
        <f t="shared" si="178"/>
        <v>0</v>
      </c>
    </row>
    <row r="306" spans="1:92" ht="16.350000000000001" customHeight="1" thickBot="1" x14ac:dyDescent="0.25">
      <c r="A306" s="2962"/>
      <c r="B306" s="3193" t="s">
        <v>269</v>
      </c>
      <c r="C306" s="3193"/>
      <c r="D306" s="781">
        <f t="shared" si="167"/>
        <v>0</v>
      </c>
      <c r="E306" s="1335">
        <f t="shared" si="180"/>
        <v>0</v>
      </c>
      <c r="F306" s="1336">
        <f t="shared" si="181"/>
        <v>0</v>
      </c>
      <c r="G306" s="1337"/>
      <c r="H306" s="1338"/>
      <c r="I306" s="1339"/>
      <c r="J306" s="1338"/>
      <c r="K306" s="1339"/>
      <c r="L306" s="1338"/>
      <c r="M306" s="1339"/>
      <c r="N306" s="1338"/>
      <c r="O306" s="1339"/>
      <c r="P306" s="1338"/>
      <c r="Q306" s="1339"/>
      <c r="R306" s="1338"/>
      <c r="S306" s="1339"/>
      <c r="T306" s="1338"/>
      <c r="U306" s="1337"/>
      <c r="V306" s="1338"/>
      <c r="W306" s="1337"/>
      <c r="X306" s="1338"/>
      <c r="Y306" s="1337"/>
      <c r="Z306" s="1338"/>
      <c r="AA306" s="1337"/>
      <c r="AB306" s="1338"/>
      <c r="AC306" s="1337"/>
      <c r="AD306" s="1338"/>
      <c r="AE306" s="1337"/>
      <c r="AF306" s="1338"/>
      <c r="AG306" s="1337"/>
      <c r="AH306" s="1338"/>
      <c r="AI306" s="1337"/>
      <c r="AJ306" s="1338"/>
      <c r="AK306" s="1337"/>
      <c r="AL306" s="1338"/>
      <c r="AM306" s="1337"/>
      <c r="AN306" s="1340"/>
      <c r="AO306" s="782"/>
      <c r="AP306" s="783"/>
      <c r="AQ306" s="784"/>
      <c r="AR306" s="785"/>
      <c r="AS306" s="1317"/>
      <c r="AT306" s="782"/>
      <c r="AU306" s="786"/>
      <c r="AV306" s="786"/>
      <c r="AW306" s="787"/>
      <c r="AX306" s="671" t="str">
        <f t="shared" si="168"/>
        <v/>
      </c>
      <c r="BT306" s="3"/>
      <c r="BU306" s="3"/>
      <c r="BV306" s="4"/>
      <c r="BW306" s="4"/>
      <c r="CA306" s="31" t="str">
        <f t="shared" si="170"/>
        <v/>
      </c>
      <c r="CB306" s="31" t="str">
        <f t="shared" si="171"/>
        <v/>
      </c>
      <c r="CC306" s="31" t="str">
        <f t="shared" si="169"/>
        <v/>
      </c>
      <c r="CD306" s="31" t="str">
        <f t="shared" si="172"/>
        <v/>
      </c>
      <c r="CE306" s="31" t="str">
        <f t="shared" si="173"/>
        <v/>
      </c>
      <c r="CF306" s="31" t="str">
        <f t="shared" si="174"/>
        <v/>
      </c>
      <c r="CG306" s="31" t="str">
        <f t="shared" si="175"/>
        <v/>
      </c>
      <c r="CH306" s="32">
        <f t="shared" si="176"/>
        <v>0</v>
      </c>
      <c r="CI306" s="32"/>
      <c r="CJ306" s="32"/>
      <c r="CK306" s="32">
        <f t="shared" si="177"/>
        <v>0</v>
      </c>
      <c r="CL306" s="32">
        <f t="shared" si="178"/>
        <v>0</v>
      </c>
      <c r="CM306" s="32">
        <f t="shared" si="178"/>
        <v>0</v>
      </c>
      <c r="CN306" s="32">
        <f t="shared" si="178"/>
        <v>0</v>
      </c>
    </row>
    <row r="307" spans="1:92" ht="16.350000000000001" customHeight="1" thickTop="1" x14ac:dyDescent="0.2">
      <c r="A307" s="2951" t="s">
        <v>4</v>
      </c>
      <c r="B307" s="3184" t="s">
        <v>264</v>
      </c>
      <c r="C307" s="3184"/>
      <c r="D307" s="400">
        <f t="shared" si="167"/>
        <v>180</v>
      </c>
      <c r="E307" s="559">
        <f t="shared" ref="E307:E312" si="184">SUM(G307+I307+K307+M307+O307+Q307+S307+U307+W307+Y307+AA307+AC307+AE307+AG307+AI307+AK307+AM307)</f>
        <v>54</v>
      </c>
      <c r="F307" s="560">
        <f t="shared" si="181"/>
        <v>126</v>
      </c>
      <c r="G307" s="561">
        <f>+G223+G229+G235+G241+G247+G253+G259+G265+G271+G277+G283+G289+G295+G301</f>
        <v>0</v>
      </c>
      <c r="H307" s="562">
        <f t="shared" ref="H307:AN310" si="185">+H223+H229+H235+H241+H247+H253+H259+H265+H271+H277+H283+H289+H295+H301</f>
        <v>0</v>
      </c>
      <c r="I307" s="561">
        <f t="shared" si="185"/>
        <v>0</v>
      </c>
      <c r="J307" s="562">
        <f t="shared" si="185"/>
        <v>1</v>
      </c>
      <c r="K307" s="561">
        <f t="shared" si="185"/>
        <v>0</v>
      </c>
      <c r="L307" s="562">
        <f t="shared" si="185"/>
        <v>0</v>
      </c>
      <c r="M307" s="561">
        <f t="shared" si="185"/>
        <v>0</v>
      </c>
      <c r="N307" s="562">
        <f t="shared" si="185"/>
        <v>1</v>
      </c>
      <c r="O307" s="561">
        <f t="shared" si="185"/>
        <v>1</v>
      </c>
      <c r="P307" s="562">
        <f t="shared" si="185"/>
        <v>0</v>
      </c>
      <c r="Q307" s="561">
        <f t="shared" si="185"/>
        <v>2</v>
      </c>
      <c r="R307" s="562">
        <f t="shared" si="185"/>
        <v>1</v>
      </c>
      <c r="S307" s="561">
        <f t="shared" si="185"/>
        <v>1</v>
      </c>
      <c r="T307" s="562">
        <f t="shared" si="185"/>
        <v>2</v>
      </c>
      <c r="U307" s="561">
        <f t="shared" si="185"/>
        <v>3</v>
      </c>
      <c r="V307" s="562">
        <f t="shared" si="185"/>
        <v>2</v>
      </c>
      <c r="W307" s="561">
        <f t="shared" si="185"/>
        <v>7</v>
      </c>
      <c r="X307" s="562">
        <f t="shared" si="185"/>
        <v>8</v>
      </c>
      <c r="Y307" s="561">
        <f t="shared" si="185"/>
        <v>8</v>
      </c>
      <c r="Z307" s="562">
        <f t="shared" si="185"/>
        <v>18</v>
      </c>
      <c r="AA307" s="561">
        <f t="shared" si="185"/>
        <v>6</v>
      </c>
      <c r="AB307" s="562">
        <f t="shared" si="185"/>
        <v>13</v>
      </c>
      <c r="AC307" s="561">
        <f t="shared" si="185"/>
        <v>2</v>
      </c>
      <c r="AD307" s="562">
        <f t="shared" si="185"/>
        <v>23</v>
      </c>
      <c r="AE307" s="561">
        <f t="shared" si="185"/>
        <v>5</v>
      </c>
      <c r="AF307" s="562">
        <f t="shared" si="185"/>
        <v>24</v>
      </c>
      <c r="AG307" s="561">
        <f t="shared" si="185"/>
        <v>8</v>
      </c>
      <c r="AH307" s="562">
        <f t="shared" si="185"/>
        <v>16</v>
      </c>
      <c r="AI307" s="561">
        <f t="shared" si="185"/>
        <v>0</v>
      </c>
      <c r="AJ307" s="562">
        <f t="shared" si="185"/>
        <v>9</v>
      </c>
      <c r="AK307" s="561">
        <f t="shared" si="185"/>
        <v>8</v>
      </c>
      <c r="AL307" s="562">
        <f t="shared" si="185"/>
        <v>8</v>
      </c>
      <c r="AM307" s="561">
        <f t="shared" si="185"/>
        <v>3</v>
      </c>
      <c r="AN307" s="563">
        <f t="shared" si="185"/>
        <v>0</v>
      </c>
      <c r="AO307" s="564">
        <f>+AO223+AO229+AO235+AO241+AO247+AO253+AO259+AO265+AO271+AO277+AO283+AO289+AO295+AO301</f>
        <v>7</v>
      </c>
      <c r="AP307" s="565">
        <f t="shared" ref="AP307" si="186">+AP223+AP229+AP235+AP241+AP247+AP253+AP259+AP265+AP271+AP277+AP283+AP289+AP295+AP301</f>
        <v>3</v>
      </c>
      <c r="AQ307" s="400">
        <f>SUM(AQ223+AQ229+AQ235+AQ241+AQ247+AQ253+AQ259+AQ265+AQ271+AQ277+AQ283+AQ289+AQ295+AQ301)</f>
        <v>0</v>
      </c>
      <c r="AR307" s="566">
        <f>SUM(AR223+AR229+AR235+AR241+AR247+AR253+AR259+AR265+AR271+AR277+AR283+AR289+AR295+AR301)</f>
        <v>0</v>
      </c>
      <c r="AS307" s="561">
        <f t="shared" ref="AS307:AW310" si="187">+AS223+AS229+AS235+AS241+AS247+AS253+AS259+AS265+AS271+AS277+AS283+AS289+AS295+AS301</f>
        <v>1</v>
      </c>
      <c r="AT307" s="564">
        <f t="shared" si="187"/>
        <v>0</v>
      </c>
      <c r="AU307" s="567">
        <f t="shared" si="187"/>
        <v>0</v>
      </c>
      <c r="AV307" s="567">
        <f t="shared" si="187"/>
        <v>0</v>
      </c>
      <c r="AW307" s="568">
        <f>+AW223+AW229+AW235+AW241+AW247+AW253+AW259+AW265+AW271+AW277+AW283+AW289+AW295+AW301</f>
        <v>0</v>
      </c>
      <c r="BT307" s="3"/>
      <c r="BU307" s="3"/>
      <c r="BV307" s="4"/>
      <c r="BW307" s="4"/>
      <c r="CA307" s="31"/>
      <c r="CB307" s="31"/>
      <c r="CC307" s="31"/>
      <c r="CD307" s="31"/>
      <c r="CE307" s="31"/>
      <c r="CF307" s="31"/>
      <c r="CG307" s="31"/>
      <c r="CH307" s="32"/>
      <c r="CI307" s="32"/>
      <c r="CJ307" s="32"/>
      <c r="CK307" s="32"/>
      <c r="CL307" s="32"/>
      <c r="CM307" s="32"/>
      <c r="CN307" s="32"/>
    </row>
    <row r="308" spans="1:92" ht="16.350000000000001" customHeight="1" x14ac:dyDescent="0.2">
      <c r="A308" s="2951"/>
      <c r="B308" s="3185" t="s">
        <v>265</v>
      </c>
      <c r="C308" s="3185"/>
      <c r="D308" s="732">
        <f t="shared" si="167"/>
        <v>470</v>
      </c>
      <c r="E308" s="788">
        <f t="shared" si="184"/>
        <v>179</v>
      </c>
      <c r="F308" s="789">
        <f t="shared" si="181"/>
        <v>291</v>
      </c>
      <c r="G308" s="732">
        <f>+G224+G230+G236+G242+G248+G254+G260+G266+G272+G278+G284+G290+G296+G302</f>
        <v>3</v>
      </c>
      <c r="H308" s="789">
        <f t="shared" si="185"/>
        <v>1</v>
      </c>
      <c r="I308" s="732">
        <f t="shared" si="185"/>
        <v>0</v>
      </c>
      <c r="J308" s="789">
        <f t="shared" si="185"/>
        <v>1</v>
      </c>
      <c r="K308" s="732">
        <f t="shared" si="185"/>
        <v>2</v>
      </c>
      <c r="L308" s="789">
        <f t="shared" si="185"/>
        <v>1</v>
      </c>
      <c r="M308" s="732">
        <f t="shared" si="185"/>
        <v>3</v>
      </c>
      <c r="N308" s="789">
        <f t="shared" si="185"/>
        <v>1</v>
      </c>
      <c r="O308" s="732">
        <f t="shared" si="185"/>
        <v>2</v>
      </c>
      <c r="P308" s="789">
        <f t="shared" si="185"/>
        <v>1</v>
      </c>
      <c r="Q308" s="732">
        <f t="shared" si="185"/>
        <v>7</v>
      </c>
      <c r="R308" s="789">
        <f t="shared" si="185"/>
        <v>0</v>
      </c>
      <c r="S308" s="732">
        <f t="shared" si="185"/>
        <v>11</v>
      </c>
      <c r="T308" s="789">
        <f t="shared" si="185"/>
        <v>1</v>
      </c>
      <c r="U308" s="732">
        <f t="shared" si="185"/>
        <v>8</v>
      </c>
      <c r="V308" s="789">
        <f t="shared" si="185"/>
        <v>5</v>
      </c>
      <c r="W308" s="732">
        <f t="shared" si="185"/>
        <v>22</v>
      </c>
      <c r="X308" s="789">
        <f t="shared" si="185"/>
        <v>34</v>
      </c>
      <c r="Y308" s="732">
        <f t="shared" si="185"/>
        <v>57</v>
      </c>
      <c r="Z308" s="789">
        <f t="shared" si="185"/>
        <v>72</v>
      </c>
      <c r="AA308" s="732">
        <f t="shared" si="185"/>
        <v>18</v>
      </c>
      <c r="AB308" s="789">
        <f t="shared" si="185"/>
        <v>41</v>
      </c>
      <c r="AC308" s="732">
        <f t="shared" si="185"/>
        <v>8</v>
      </c>
      <c r="AD308" s="789">
        <f t="shared" si="185"/>
        <v>45</v>
      </c>
      <c r="AE308" s="732">
        <f t="shared" si="185"/>
        <v>4</v>
      </c>
      <c r="AF308" s="789">
        <f t="shared" si="185"/>
        <v>32</v>
      </c>
      <c r="AG308" s="732">
        <f t="shared" si="185"/>
        <v>18</v>
      </c>
      <c r="AH308" s="789">
        <f t="shared" si="185"/>
        <v>36</v>
      </c>
      <c r="AI308" s="732">
        <f t="shared" si="185"/>
        <v>2</v>
      </c>
      <c r="AJ308" s="789">
        <f t="shared" si="185"/>
        <v>13</v>
      </c>
      <c r="AK308" s="732">
        <f t="shared" si="185"/>
        <v>14</v>
      </c>
      <c r="AL308" s="789">
        <f t="shared" si="185"/>
        <v>3</v>
      </c>
      <c r="AM308" s="732">
        <f t="shared" si="185"/>
        <v>0</v>
      </c>
      <c r="AN308" s="790">
        <f t="shared" si="185"/>
        <v>4</v>
      </c>
      <c r="AO308" s="791">
        <f t="shared" ref="AO308:AP310" si="188">+AO224+AO230+AO236+AO242+AO248+AO254+AO260+AO266+AO272+AO278+AO284+AO290+AO296+AO302</f>
        <v>2</v>
      </c>
      <c r="AP308" s="792">
        <f t="shared" si="188"/>
        <v>5</v>
      </c>
      <c r="AQ308" s="793"/>
      <c r="AR308" s="794"/>
      <c r="AS308" s="732">
        <f t="shared" si="187"/>
        <v>264</v>
      </c>
      <c r="AT308" s="791">
        <f t="shared" si="187"/>
        <v>0</v>
      </c>
      <c r="AU308" s="788">
        <f t="shared" si="187"/>
        <v>1</v>
      </c>
      <c r="AV308" s="788">
        <f t="shared" si="187"/>
        <v>0</v>
      </c>
      <c r="AW308" s="795">
        <f>+AW224+AW230+AW236+AW242+AW248+AW254+AW260+AW266+AW272+AW278+AW284+AW290+AW296+AW302</f>
        <v>0</v>
      </c>
      <c r="BT308" s="3"/>
      <c r="BU308" s="3"/>
      <c r="BV308" s="4"/>
      <c r="BW308" s="4"/>
      <c r="CA308" s="31"/>
      <c r="CB308" s="31"/>
      <c r="CC308" s="31"/>
      <c r="CD308" s="31"/>
      <c r="CE308" s="31"/>
      <c r="CF308" s="31"/>
      <c r="CG308" s="31"/>
      <c r="CH308" s="32"/>
      <c r="CI308" s="32"/>
      <c r="CJ308" s="32"/>
      <c r="CK308" s="32"/>
      <c r="CL308" s="32"/>
      <c r="CM308" s="32"/>
      <c r="CN308" s="32"/>
    </row>
    <row r="309" spans="1:92" ht="16.350000000000001" customHeight="1" x14ac:dyDescent="0.2">
      <c r="A309" s="2951"/>
      <c r="B309" s="3185" t="s">
        <v>266</v>
      </c>
      <c r="C309" s="3185"/>
      <c r="D309" s="732">
        <f t="shared" si="167"/>
        <v>140</v>
      </c>
      <c r="E309" s="788">
        <f>SUM(G309+I309+K309+M309+O309+Q309+S309+U309+W309+Y309+AA309+AC309+AE309+AG309+AI309+AK309+AM309)</f>
        <v>43</v>
      </c>
      <c r="F309" s="789">
        <f t="shared" si="181"/>
        <v>97</v>
      </c>
      <c r="G309" s="732">
        <f t="shared" ref="G309:AL310" si="189">+G225+G231+G237+G243+G249+G255+G261+G267+G273+G279+G285+G291+G297+G303</f>
        <v>0</v>
      </c>
      <c r="H309" s="789">
        <f t="shared" si="189"/>
        <v>0</v>
      </c>
      <c r="I309" s="732">
        <f t="shared" si="189"/>
        <v>0</v>
      </c>
      <c r="J309" s="789">
        <f t="shared" si="189"/>
        <v>1</v>
      </c>
      <c r="K309" s="732">
        <f t="shared" si="189"/>
        <v>0</v>
      </c>
      <c r="L309" s="789">
        <f t="shared" si="189"/>
        <v>0</v>
      </c>
      <c r="M309" s="732">
        <f t="shared" si="189"/>
        <v>0</v>
      </c>
      <c r="N309" s="789">
        <f t="shared" si="189"/>
        <v>1</v>
      </c>
      <c r="O309" s="732">
        <f t="shared" si="189"/>
        <v>1</v>
      </c>
      <c r="P309" s="789">
        <f t="shared" si="189"/>
        <v>0</v>
      </c>
      <c r="Q309" s="732">
        <f t="shared" si="189"/>
        <v>2</v>
      </c>
      <c r="R309" s="789">
        <f t="shared" si="189"/>
        <v>1</v>
      </c>
      <c r="S309" s="732">
        <f t="shared" si="189"/>
        <v>1</v>
      </c>
      <c r="T309" s="789">
        <f t="shared" si="189"/>
        <v>2</v>
      </c>
      <c r="U309" s="732">
        <f t="shared" si="189"/>
        <v>2</v>
      </c>
      <c r="V309" s="789">
        <f t="shared" si="189"/>
        <v>2</v>
      </c>
      <c r="W309" s="732">
        <f t="shared" si="189"/>
        <v>7</v>
      </c>
      <c r="X309" s="789">
        <f t="shared" si="189"/>
        <v>6</v>
      </c>
      <c r="Y309" s="732">
        <f t="shared" si="189"/>
        <v>7</v>
      </c>
      <c r="Z309" s="789">
        <f t="shared" si="189"/>
        <v>17</v>
      </c>
      <c r="AA309" s="732">
        <f t="shared" si="189"/>
        <v>6</v>
      </c>
      <c r="AB309" s="789">
        <f t="shared" si="189"/>
        <v>8</v>
      </c>
      <c r="AC309" s="732">
        <f t="shared" si="189"/>
        <v>3</v>
      </c>
      <c r="AD309" s="789">
        <f t="shared" si="189"/>
        <v>13</v>
      </c>
      <c r="AE309" s="732">
        <f t="shared" si="189"/>
        <v>2</v>
      </c>
      <c r="AF309" s="789">
        <f t="shared" si="189"/>
        <v>19</v>
      </c>
      <c r="AG309" s="732">
        <f t="shared" si="189"/>
        <v>4</v>
      </c>
      <c r="AH309" s="789">
        <f t="shared" si="189"/>
        <v>14</v>
      </c>
      <c r="AI309" s="732">
        <f t="shared" si="189"/>
        <v>0</v>
      </c>
      <c r="AJ309" s="789">
        <f t="shared" si="189"/>
        <v>6</v>
      </c>
      <c r="AK309" s="732">
        <f t="shared" si="189"/>
        <v>6</v>
      </c>
      <c r="AL309" s="789">
        <f t="shared" si="189"/>
        <v>7</v>
      </c>
      <c r="AM309" s="732">
        <f t="shared" si="185"/>
        <v>2</v>
      </c>
      <c r="AN309" s="790">
        <f t="shared" si="185"/>
        <v>0</v>
      </c>
      <c r="AO309" s="791">
        <f t="shared" si="188"/>
        <v>7</v>
      </c>
      <c r="AP309" s="792">
        <f t="shared" si="188"/>
        <v>2</v>
      </c>
      <c r="AQ309" s="793"/>
      <c r="AR309" s="794"/>
      <c r="AS309" s="732">
        <f t="shared" si="187"/>
        <v>0</v>
      </c>
      <c r="AT309" s="791">
        <f t="shared" si="187"/>
        <v>0</v>
      </c>
      <c r="AU309" s="788">
        <f t="shared" si="187"/>
        <v>0</v>
      </c>
      <c r="AV309" s="788">
        <f t="shared" si="187"/>
        <v>0</v>
      </c>
      <c r="AW309" s="795">
        <f t="shared" si="187"/>
        <v>0</v>
      </c>
      <c r="BT309" s="3"/>
      <c r="BU309" s="3"/>
      <c r="BV309" s="4"/>
      <c r="BW309" s="4"/>
      <c r="CA309" s="31"/>
      <c r="CB309" s="31"/>
      <c r="CC309" s="31"/>
      <c r="CD309" s="31"/>
      <c r="CE309" s="31"/>
      <c r="CF309" s="31"/>
      <c r="CG309" s="31"/>
      <c r="CH309" s="32"/>
      <c r="CI309" s="32"/>
      <c r="CJ309" s="32"/>
      <c r="CK309" s="32"/>
      <c r="CL309" s="32"/>
      <c r="CM309" s="32"/>
      <c r="CN309" s="32"/>
    </row>
    <row r="310" spans="1:92" ht="16.350000000000001" customHeight="1" x14ac:dyDescent="0.2">
      <c r="A310" s="2951"/>
      <c r="B310" s="3186" t="s">
        <v>267</v>
      </c>
      <c r="C310" s="3187"/>
      <c r="D310" s="732">
        <f>SUM(E310+F310)</f>
        <v>112</v>
      </c>
      <c r="E310" s="788">
        <f t="shared" si="184"/>
        <v>37</v>
      </c>
      <c r="F310" s="789">
        <f t="shared" si="181"/>
        <v>75</v>
      </c>
      <c r="G310" s="732">
        <f t="shared" si="189"/>
        <v>3</v>
      </c>
      <c r="H310" s="789">
        <f t="shared" si="189"/>
        <v>0</v>
      </c>
      <c r="I310" s="732">
        <f t="shared" si="189"/>
        <v>0</v>
      </c>
      <c r="J310" s="789">
        <f t="shared" si="189"/>
        <v>0</v>
      </c>
      <c r="K310" s="732">
        <f t="shared" si="189"/>
        <v>0</v>
      </c>
      <c r="L310" s="789">
        <f t="shared" si="189"/>
        <v>1</v>
      </c>
      <c r="M310" s="732">
        <f t="shared" si="189"/>
        <v>1</v>
      </c>
      <c r="N310" s="789">
        <f t="shared" si="189"/>
        <v>0</v>
      </c>
      <c r="O310" s="732">
        <f t="shared" si="189"/>
        <v>0</v>
      </c>
      <c r="P310" s="789">
        <f t="shared" si="189"/>
        <v>0</v>
      </c>
      <c r="Q310" s="732">
        <f t="shared" si="189"/>
        <v>2</v>
      </c>
      <c r="R310" s="789">
        <f t="shared" si="189"/>
        <v>1</v>
      </c>
      <c r="S310" s="732">
        <f t="shared" si="189"/>
        <v>0</v>
      </c>
      <c r="T310" s="789">
        <f t="shared" si="189"/>
        <v>0</v>
      </c>
      <c r="U310" s="732">
        <f t="shared" si="189"/>
        <v>2</v>
      </c>
      <c r="V310" s="789">
        <f t="shared" si="189"/>
        <v>2</v>
      </c>
      <c r="W310" s="732">
        <f t="shared" si="189"/>
        <v>7</v>
      </c>
      <c r="X310" s="789">
        <f t="shared" si="189"/>
        <v>2</v>
      </c>
      <c r="Y310" s="732">
        <f t="shared" si="189"/>
        <v>4</v>
      </c>
      <c r="Z310" s="789">
        <f t="shared" si="189"/>
        <v>6</v>
      </c>
      <c r="AA310" s="732">
        <f t="shared" si="189"/>
        <v>2</v>
      </c>
      <c r="AB310" s="789">
        <f t="shared" si="189"/>
        <v>11</v>
      </c>
      <c r="AC310" s="732">
        <f t="shared" si="189"/>
        <v>0</v>
      </c>
      <c r="AD310" s="789">
        <f t="shared" si="189"/>
        <v>18</v>
      </c>
      <c r="AE310" s="732">
        <f t="shared" si="189"/>
        <v>2</v>
      </c>
      <c r="AF310" s="789">
        <f t="shared" si="189"/>
        <v>17</v>
      </c>
      <c r="AG310" s="732">
        <f t="shared" si="189"/>
        <v>7</v>
      </c>
      <c r="AH310" s="789">
        <f t="shared" si="189"/>
        <v>5</v>
      </c>
      <c r="AI310" s="732">
        <f t="shared" si="189"/>
        <v>1</v>
      </c>
      <c r="AJ310" s="789">
        <f t="shared" si="189"/>
        <v>6</v>
      </c>
      <c r="AK310" s="732">
        <f t="shared" si="189"/>
        <v>5</v>
      </c>
      <c r="AL310" s="789">
        <f t="shared" si="189"/>
        <v>5</v>
      </c>
      <c r="AM310" s="732">
        <f t="shared" si="185"/>
        <v>1</v>
      </c>
      <c r="AN310" s="790">
        <f t="shared" si="185"/>
        <v>1</v>
      </c>
      <c r="AO310" s="791">
        <f t="shared" si="188"/>
        <v>3</v>
      </c>
      <c r="AP310" s="792">
        <f t="shared" si="188"/>
        <v>4</v>
      </c>
      <c r="AQ310" s="793"/>
      <c r="AR310" s="794"/>
      <c r="AS310" s="732">
        <f t="shared" si="187"/>
        <v>0</v>
      </c>
      <c r="AT310" s="791">
        <f t="shared" si="187"/>
        <v>0</v>
      </c>
      <c r="AU310" s="788">
        <f t="shared" si="187"/>
        <v>0</v>
      </c>
      <c r="AV310" s="788">
        <f t="shared" si="187"/>
        <v>0</v>
      </c>
      <c r="AW310" s="795">
        <f>+AW226+AW232+AW238+AW244+AW250+AW256+AW262+AW268+AW274+AW280+AW286+AW292+AW298+AW304</f>
        <v>0</v>
      </c>
      <c r="BT310" s="3"/>
      <c r="BU310" s="3"/>
      <c r="BV310" s="4"/>
      <c r="BW310" s="4"/>
      <c r="CA310" s="31"/>
      <c r="CB310" s="31"/>
      <c r="CC310" s="31"/>
      <c r="CD310" s="31"/>
      <c r="CE310" s="31"/>
      <c r="CF310" s="31"/>
      <c r="CG310" s="31"/>
      <c r="CH310" s="32"/>
      <c r="CI310" s="32"/>
      <c r="CJ310" s="32"/>
      <c r="CK310" s="32"/>
      <c r="CL310" s="32"/>
      <c r="CM310" s="32"/>
      <c r="CN310" s="32"/>
    </row>
    <row r="311" spans="1:92" ht="16.350000000000001" customHeight="1" x14ac:dyDescent="0.2">
      <c r="A311" s="2951"/>
      <c r="B311" s="3188" t="s">
        <v>268</v>
      </c>
      <c r="C311" s="3189"/>
      <c r="D311" s="732">
        <f t="shared" si="167"/>
        <v>1</v>
      </c>
      <c r="E311" s="788">
        <f t="shared" si="184"/>
        <v>0</v>
      </c>
      <c r="F311" s="789">
        <f t="shared" si="181"/>
        <v>1</v>
      </c>
      <c r="G311" s="732">
        <f>+G227+G233+G239+G245+G251+G257+G263+G269+G287+G281+G275+G293+G299+G305</f>
        <v>0</v>
      </c>
      <c r="H311" s="789">
        <f t="shared" ref="H311:AP311" si="190">+H227+H233+H239+H245+H251+H257+H263+H269+H287+H281+H275+H293+H299+H305</f>
        <v>0</v>
      </c>
      <c r="I311" s="732">
        <f t="shared" si="190"/>
        <v>0</v>
      </c>
      <c r="J311" s="789">
        <f t="shared" si="190"/>
        <v>0</v>
      </c>
      <c r="K311" s="732">
        <f t="shared" si="190"/>
        <v>0</v>
      </c>
      <c r="L311" s="789">
        <f t="shared" si="190"/>
        <v>0</v>
      </c>
      <c r="M311" s="732">
        <f t="shared" si="190"/>
        <v>0</v>
      </c>
      <c r="N311" s="789">
        <f t="shared" si="190"/>
        <v>0</v>
      </c>
      <c r="O311" s="732">
        <f t="shared" si="190"/>
        <v>0</v>
      </c>
      <c r="P311" s="789">
        <f t="shared" si="190"/>
        <v>0</v>
      </c>
      <c r="Q311" s="732">
        <f t="shared" si="190"/>
        <v>0</v>
      </c>
      <c r="R311" s="789">
        <f t="shared" si="190"/>
        <v>0</v>
      </c>
      <c r="S311" s="732">
        <f t="shared" si="190"/>
        <v>0</v>
      </c>
      <c r="T311" s="789">
        <f t="shared" si="190"/>
        <v>0</v>
      </c>
      <c r="U311" s="732">
        <f t="shared" si="190"/>
        <v>0</v>
      </c>
      <c r="V311" s="789">
        <f t="shared" si="190"/>
        <v>0</v>
      </c>
      <c r="W311" s="732">
        <f t="shared" si="190"/>
        <v>0</v>
      </c>
      <c r="X311" s="789">
        <f t="shared" si="190"/>
        <v>0</v>
      </c>
      <c r="Y311" s="732">
        <f t="shared" si="190"/>
        <v>0</v>
      </c>
      <c r="Z311" s="789">
        <f t="shared" si="190"/>
        <v>0</v>
      </c>
      <c r="AA311" s="732">
        <f t="shared" si="190"/>
        <v>0</v>
      </c>
      <c r="AB311" s="789">
        <f t="shared" si="190"/>
        <v>0</v>
      </c>
      <c r="AC311" s="732">
        <f t="shared" si="190"/>
        <v>0</v>
      </c>
      <c r="AD311" s="789">
        <f t="shared" si="190"/>
        <v>1</v>
      </c>
      <c r="AE311" s="732">
        <f t="shared" si="190"/>
        <v>0</v>
      </c>
      <c r="AF311" s="789">
        <f t="shared" si="190"/>
        <v>0</v>
      </c>
      <c r="AG311" s="732">
        <f t="shared" si="190"/>
        <v>0</v>
      </c>
      <c r="AH311" s="789">
        <f t="shared" si="190"/>
        <v>0</v>
      </c>
      <c r="AI311" s="732">
        <f t="shared" si="190"/>
        <v>0</v>
      </c>
      <c r="AJ311" s="789">
        <f t="shared" si="190"/>
        <v>0</v>
      </c>
      <c r="AK311" s="732">
        <f t="shared" si="190"/>
        <v>0</v>
      </c>
      <c r="AL311" s="789">
        <f t="shared" si="190"/>
        <v>0</v>
      </c>
      <c r="AM311" s="732">
        <f t="shared" si="190"/>
        <v>0</v>
      </c>
      <c r="AN311" s="790">
        <f>+AN227+AN233+AN239+AN245+AN251+AN257+AN263+AN269+AN287+AN281+AN275+AN293+AN299+AN305</f>
        <v>0</v>
      </c>
      <c r="AO311" s="791">
        <f>+AO227+AO233+AO239+AO245+AO251+AO257+AO263+AO269+AO287+AO281+AO275+AO293+AO299+AO305</f>
        <v>0</v>
      </c>
      <c r="AP311" s="792">
        <f t="shared" si="190"/>
        <v>0</v>
      </c>
      <c r="AQ311" s="793"/>
      <c r="AR311" s="794"/>
      <c r="AS311" s="732">
        <f t="shared" ref="AS311:AV311" si="191">+AS227+AS233+AS239+AS245+AS251+AS257+AS263+AS269+AS287+AS281+AS275+AS293+AS299+AS305</f>
        <v>0</v>
      </c>
      <c r="AT311" s="791">
        <f t="shared" si="191"/>
        <v>0</v>
      </c>
      <c r="AU311" s="788">
        <f t="shared" si="191"/>
        <v>0</v>
      </c>
      <c r="AV311" s="788">
        <f t="shared" si="191"/>
        <v>0</v>
      </c>
      <c r="AW311" s="795">
        <f>+AW227+AW233+AW239+AW245+AW251+AW257+AW263+AW269+AW287+AW281+AW275+AW293+AW299+AW305</f>
        <v>0</v>
      </c>
      <c r="BT311" s="3"/>
      <c r="BU311" s="3"/>
      <c r="BV311" s="4"/>
      <c r="BW311" s="4"/>
      <c r="CA311" s="31"/>
      <c r="CB311" s="31"/>
      <c r="CC311" s="31"/>
      <c r="CD311" s="31"/>
      <c r="CE311" s="31"/>
      <c r="CF311" s="31"/>
      <c r="CG311" s="31"/>
      <c r="CH311" s="32"/>
      <c r="CI311" s="32"/>
      <c r="CJ311" s="32"/>
      <c r="CK311" s="32"/>
      <c r="CL311" s="32"/>
      <c r="CM311" s="32"/>
      <c r="CN311" s="32"/>
    </row>
    <row r="312" spans="1:92" ht="16.350000000000001" customHeight="1" x14ac:dyDescent="0.2">
      <c r="A312" s="3183"/>
      <c r="B312" s="3190" t="s">
        <v>269</v>
      </c>
      <c r="C312" s="3190"/>
      <c r="D312" s="751">
        <f>SUM(E312+F312)</f>
        <v>3</v>
      </c>
      <c r="E312" s="796">
        <f t="shared" si="184"/>
        <v>1</v>
      </c>
      <c r="F312" s="797">
        <f t="shared" si="181"/>
        <v>2</v>
      </c>
      <c r="G312" s="751">
        <f t="shared" ref="G312:AP312" si="192">SUM(G228+G234+G240+G246+G252+G258+G264+G270+G276+G282+G288+G294+G300+G306)</f>
        <v>0</v>
      </c>
      <c r="H312" s="797">
        <f t="shared" si="192"/>
        <v>0</v>
      </c>
      <c r="I312" s="751">
        <f t="shared" si="192"/>
        <v>0</v>
      </c>
      <c r="J312" s="797">
        <f t="shared" si="192"/>
        <v>0</v>
      </c>
      <c r="K312" s="751">
        <f t="shared" si="192"/>
        <v>0</v>
      </c>
      <c r="L312" s="797">
        <f t="shared" si="192"/>
        <v>0</v>
      </c>
      <c r="M312" s="751">
        <f t="shared" si="192"/>
        <v>0</v>
      </c>
      <c r="N312" s="797">
        <f t="shared" si="192"/>
        <v>0</v>
      </c>
      <c r="O312" s="751">
        <f t="shared" si="192"/>
        <v>0</v>
      </c>
      <c r="P312" s="797">
        <f t="shared" si="192"/>
        <v>0</v>
      </c>
      <c r="Q312" s="751">
        <f t="shared" si="192"/>
        <v>0</v>
      </c>
      <c r="R312" s="797">
        <f t="shared" si="192"/>
        <v>0</v>
      </c>
      <c r="S312" s="751">
        <f t="shared" si="192"/>
        <v>0</v>
      </c>
      <c r="T312" s="797">
        <f t="shared" si="192"/>
        <v>0</v>
      </c>
      <c r="U312" s="751">
        <f t="shared" si="192"/>
        <v>0</v>
      </c>
      <c r="V312" s="797">
        <f t="shared" si="192"/>
        <v>0</v>
      </c>
      <c r="W312" s="751">
        <f t="shared" si="192"/>
        <v>0</v>
      </c>
      <c r="X312" s="797">
        <f t="shared" si="192"/>
        <v>0</v>
      </c>
      <c r="Y312" s="751">
        <f t="shared" si="192"/>
        <v>0</v>
      </c>
      <c r="Z312" s="797">
        <f t="shared" si="192"/>
        <v>1</v>
      </c>
      <c r="AA312" s="751">
        <f t="shared" si="192"/>
        <v>0</v>
      </c>
      <c r="AB312" s="797">
        <f t="shared" si="192"/>
        <v>0</v>
      </c>
      <c r="AC312" s="751">
        <f t="shared" si="192"/>
        <v>0</v>
      </c>
      <c r="AD312" s="797">
        <f t="shared" si="192"/>
        <v>0</v>
      </c>
      <c r="AE312" s="751">
        <f t="shared" si="192"/>
        <v>0</v>
      </c>
      <c r="AF312" s="797">
        <f t="shared" si="192"/>
        <v>1</v>
      </c>
      <c r="AG312" s="751">
        <f t="shared" si="192"/>
        <v>1</v>
      </c>
      <c r="AH312" s="797">
        <f t="shared" si="192"/>
        <v>0</v>
      </c>
      <c r="AI312" s="751">
        <f t="shared" si="192"/>
        <v>0</v>
      </c>
      <c r="AJ312" s="797">
        <f t="shared" si="192"/>
        <v>0</v>
      </c>
      <c r="AK312" s="751">
        <f t="shared" si="192"/>
        <v>0</v>
      </c>
      <c r="AL312" s="797">
        <f t="shared" si="192"/>
        <v>0</v>
      </c>
      <c r="AM312" s="751">
        <f t="shared" si="192"/>
        <v>0</v>
      </c>
      <c r="AN312" s="798">
        <f t="shared" si="192"/>
        <v>0</v>
      </c>
      <c r="AO312" s="1341">
        <f t="shared" si="192"/>
        <v>0</v>
      </c>
      <c r="AP312" s="800">
        <f t="shared" si="192"/>
        <v>0</v>
      </c>
      <c r="AQ312" s="801"/>
      <c r="AR312" s="802"/>
      <c r="AS312" s="751">
        <f t="shared" ref="AS312:AV312" si="193">SUM(AS228+AS234+AS240+AS246+AS252+AS258+AS264+AS270+AS276+AS282+AS288+AS294+AS300+AS306)</f>
        <v>0</v>
      </c>
      <c r="AT312" s="1341">
        <f t="shared" si="193"/>
        <v>0</v>
      </c>
      <c r="AU312" s="796">
        <f t="shared" si="193"/>
        <v>0</v>
      </c>
      <c r="AV312" s="796">
        <f t="shared" si="193"/>
        <v>0</v>
      </c>
      <c r="AW312" s="1342">
        <f>SUM(AW228+AW234+AW240+AW246+AW252+AW258+AW264+AW270+AW276+AW282+AW288+AW294+AW300+AW306)</f>
        <v>0</v>
      </c>
      <c r="BT312" s="3"/>
      <c r="BU312" s="3"/>
      <c r="BV312" s="4"/>
      <c r="BW312" s="4"/>
      <c r="CA312" s="31"/>
      <c r="CB312" s="31"/>
      <c r="CC312" s="31"/>
      <c r="CH312" s="32"/>
      <c r="CI312" s="32"/>
      <c r="CJ312" s="32"/>
      <c r="CK312" s="14"/>
      <c r="CL312" s="14"/>
      <c r="CM312" s="14"/>
      <c r="CN312" s="14"/>
    </row>
    <row r="313" spans="1:92" ht="24" customHeight="1" x14ac:dyDescent="0.2">
      <c r="A313" s="49" t="s">
        <v>277</v>
      </c>
      <c r="B313" s="86"/>
      <c r="C313" s="86"/>
      <c r="D313" s="87"/>
      <c r="E313" s="87"/>
      <c r="F313" s="87"/>
      <c r="G313" s="87"/>
      <c r="H313" s="87"/>
      <c r="I313" s="87"/>
      <c r="AL313" s="9"/>
      <c r="AM313" s="9"/>
      <c r="BV313" s="3"/>
      <c r="BW313" s="3"/>
      <c r="CH313" s="14"/>
      <c r="CI313" s="14"/>
      <c r="CJ313" s="14"/>
      <c r="CK313" s="14"/>
      <c r="CL313" s="14"/>
      <c r="CM313" s="14"/>
      <c r="CN313" s="14"/>
    </row>
    <row r="314" spans="1:92" ht="16.350000000000001" customHeight="1" x14ac:dyDescent="0.2">
      <c r="A314" s="3166" t="s">
        <v>39</v>
      </c>
      <c r="B314" s="3167"/>
      <c r="C314" s="3168"/>
      <c r="D314" s="3172" t="s">
        <v>4</v>
      </c>
      <c r="E314" s="3173"/>
      <c r="F314" s="3174"/>
      <c r="G314" s="3178" t="s">
        <v>5</v>
      </c>
      <c r="H314" s="3178"/>
      <c r="I314" s="3178"/>
      <c r="J314" s="3178"/>
      <c r="K314" s="3178"/>
      <c r="L314" s="3178"/>
      <c r="M314" s="3178"/>
      <c r="N314" s="3178"/>
      <c r="O314" s="3178"/>
      <c r="P314" s="3178"/>
      <c r="Q314" s="3178"/>
      <c r="R314" s="3178"/>
      <c r="S314" s="3178"/>
      <c r="T314" s="3178"/>
      <c r="U314" s="3178"/>
      <c r="V314" s="3178"/>
      <c r="W314" s="3178"/>
      <c r="X314" s="3178"/>
      <c r="Y314" s="3178"/>
      <c r="Z314" s="3178"/>
      <c r="AA314" s="3178"/>
      <c r="AB314" s="3178"/>
      <c r="AC314" s="3178"/>
      <c r="AD314" s="3178"/>
      <c r="AE314" s="3178"/>
      <c r="AF314" s="3178"/>
      <c r="AG314" s="3178"/>
      <c r="AH314" s="3178"/>
      <c r="AI314" s="3178"/>
      <c r="AJ314" s="3178"/>
      <c r="AK314" s="3178"/>
      <c r="AL314" s="3178"/>
      <c r="AM314" s="3178"/>
      <c r="AN314" s="3178"/>
      <c r="AO314" s="3178"/>
      <c r="AP314" s="3165"/>
      <c r="AQ314" s="3179" t="s">
        <v>7</v>
      </c>
      <c r="AR314" s="3148" t="s">
        <v>278</v>
      </c>
      <c r="BV314" s="3"/>
      <c r="BW314" s="3"/>
      <c r="CH314" s="14"/>
      <c r="CI314" s="14"/>
      <c r="CJ314" s="14"/>
      <c r="CK314" s="14"/>
      <c r="CL314" s="14"/>
      <c r="CM314" s="14"/>
      <c r="CN314" s="14"/>
    </row>
    <row r="315" spans="1:92" ht="32.1" customHeight="1" x14ac:dyDescent="0.2">
      <c r="A315" s="2933"/>
      <c r="B315" s="2934"/>
      <c r="C315" s="2935"/>
      <c r="D315" s="3175"/>
      <c r="E315" s="3176"/>
      <c r="F315" s="3177"/>
      <c r="G315" s="3181" t="s">
        <v>13</v>
      </c>
      <c r="H315" s="3182"/>
      <c r="I315" s="3150" t="s">
        <v>14</v>
      </c>
      <c r="J315" s="3165"/>
      <c r="K315" s="3178" t="s">
        <v>15</v>
      </c>
      <c r="L315" s="3165"/>
      <c r="M315" s="3150" t="s">
        <v>16</v>
      </c>
      <c r="N315" s="3165"/>
      <c r="O315" s="3150" t="s">
        <v>17</v>
      </c>
      <c r="P315" s="3165"/>
      <c r="Q315" s="3150" t="s">
        <v>18</v>
      </c>
      <c r="R315" s="3165"/>
      <c r="S315" s="3150" t="s">
        <v>19</v>
      </c>
      <c r="T315" s="3165"/>
      <c r="U315" s="3150" t="s">
        <v>20</v>
      </c>
      <c r="V315" s="3165"/>
      <c r="W315" s="3150" t="s">
        <v>21</v>
      </c>
      <c r="X315" s="3165"/>
      <c r="Y315" s="3150" t="s">
        <v>22</v>
      </c>
      <c r="Z315" s="3152"/>
      <c r="AA315" s="3150" t="s">
        <v>23</v>
      </c>
      <c r="AB315" s="3152"/>
      <c r="AC315" s="3150" t="s">
        <v>24</v>
      </c>
      <c r="AD315" s="3152"/>
      <c r="AE315" s="3150" t="s">
        <v>25</v>
      </c>
      <c r="AF315" s="3152"/>
      <c r="AG315" s="3150" t="s">
        <v>26</v>
      </c>
      <c r="AH315" s="3152"/>
      <c r="AI315" s="3150" t="s">
        <v>27</v>
      </c>
      <c r="AJ315" s="3152"/>
      <c r="AK315" s="3150" t="s">
        <v>28</v>
      </c>
      <c r="AL315" s="3152"/>
      <c r="AM315" s="3150" t="s">
        <v>29</v>
      </c>
      <c r="AN315" s="3152"/>
      <c r="AO315" s="3150" t="s">
        <v>30</v>
      </c>
      <c r="AP315" s="3152"/>
      <c r="AQ315" s="2947"/>
      <c r="AR315" s="2912"/>
      <c r="BV315" s="3"/>
      <c r="BW315" s="3"/>
      <c r="CH315" s="14"/>
      <c r="CI315" s="14"/>
      <c r="CJ315" s="14"/>
      <c r="CK315" s="14"/>
      <c r="CL315" s="14"/>
      <c r="CM315" s="14"/>
      <c r="CN315" s="14"/>
    </row>
    <row r="316" spans="1:92" ht="16.350000000000001" customHeight="1" x14ac:dyDescent="0.2">
      <c r="A316" s="3169"/>
      <c r="B316" s="3170"/>
      <c r="C316" s="3171"/>
      <c r="D316" s="712" t="s">
        <v>31</v>
      </c>
      <c r="E316" s="1008" t="s">
        <v>32</v>
      </c>
      <c r="F316" s="1009" t="s">
        <v>33</v>
      </c>
      <c r="G316" s="1343" t="s">
        <v>32</v>
      </c>
      <c r="H316" s="1344" t="s">
        <v>33</v>
      </c>
      <c r="I316" s="1345" t="s">
        <v>32</v>
      </c>
      <c r="J316" s="1344" t="s">
        <v>33</v>
      </c>
      <c r="K316" s="1345" t="s">
        <v>32</v>
      </c>
      <c r="L316" s="1344" t="s">
        <v>33</v>
      </c>
      <c r="M316" s="1345" t="s">
        <v>32</v>
      </c>
      <c r="N316" s="1344" t="s">
        <v>33</v>
      </c>
      <c r="O316" s="1345" t="s">
        <v>32</v>
      </c>
      <c r="P316" s="1344" t="s">
        <v>33</v>
      </c>
      <c r="Q316" s="1345" t="s">
        <v>32</v>
      </c>
      <c r="R316" s="1344" t="s">
        <v>33</v>
      </c>
      <c r="S316" s="1345" t="s">
        <v>32</v>
      </c>
      <c r="T316" s="1344" t="s">
        <v>33</v>
      </c>
      <c r="U316" s="1345" t="s">
        <v>32</v>
      </c>
      <c r="V316" s="1344" t="s">
        <v>33</v>
      </c>
      <c r="W316" s="1345" t="s">
        <v>32</v>
      </c>
      <c r="X316" s="1344" t="s">
        <v>33</v>
      </c>
      <c r="Y316" s="1345" t="s">
        <v>32</v>
      </c>
      <c r="Z316" s="1344" t="s">
        <v>33</v>
      </c>
      <c r="AA316" s="1345" t="s">
        <v>32</v>
      </c>
      <c r="AB316" s="1344" t="s">
        <v>33</v>
      </c>
      <c r="AC316" s="1345" t="s">
        <v>32</v>
      </c>
      <c r="AD316" s="1344" t="s">
        <v>33</v>
      </c>
      <c r="AE316" s="1345" t="s">
        <v>32</v>
      </c>
      <c r="AF316" s="1344" t="s">
        <v>33</v>
      </c>
      <c r="AG316" s="1345" t="s">
        <v>32</v>
      </c>
      <c r="AH316" s="1344" t="s">
        <v>33</v>
      </c>
      <c r="AI316" s="1345" t="s">
        <v>32</v>
      </c>
      <c r="AJ316" s="1344" t="s">
        <v>33</v>
      </c>
      <c r="AK316" s="1345" t="s">
        <v>32</v>
      </c>
      <c r="AL316" s="1344" t="s">
        <v>33</v>
      </c>
      <c r="AM316" s="1345" t="s">
        <v>32</v>
      </c>
      <c r="AN316" s="1344" t="s">
        <v>33</v>
      </c>
      <c r="AO316" s="1345" t="s">
        <v>32</v>
      </c>
      <c r="AP316" s="1344" t="s">
        <v>33</v>
      </c>
      <c r="AQ316" s="3180"/>
      <c r="AR316" s="3149"/>
      <c r="BV316" s="3"/>
      <c r="BW316" s="3"/>
      <c r="CH316" s="14"/>
      <c r="CI316" s="14"/>
      <c r="CJ316" s="14"/>
      <c r="CK316" s="14"/>
      <c r="CL316" s="14"/>
      <c r="CM316" s="14"/>
      <c r="CN316" s="14"/>
    </row>
    <row r="317" spans="1:92" ht="16.350000000000001" customHeight="1" x14ac:dyDescent="0.2">
      <c r="A317" s="3153" t="s">
        <v>46</v>
      </c>
      <c r="B317" s="3154"/>
      <c r="C317" s="3155"/>
      <c r="D317" s="1032">
        <f>SUM(E317:F317)</f>
        <v>0</v>
      </c>
      <c r="E317" s="1054">
        <f>SUM(G317+I317+K317+M317+O317+Q317+S317+U317+W317+Y317+AA317+AC317+AE317+AG317+AI317+AK317+AM317+AO317)</f>
        <v>0</v>
      </c>
      <c r="F317" s="1054">
        <f>SUM(H317+J317+L317+N317+P317+R317+T317+V317+X317+Z317+AB317+AD317+AF317+AH317+AJ317+AL317+AN317+AP317)</f>
        <v>0</v>
      </c>
      <c r="G317" s="1346"/>
      <c r="H317" s="60"/>
      <c r="I317" s="1346"/>
      <c r="J317" s="60"/>
      <c r="K317" s="1346"/>
      <c r="L317" s="60"/>
      <c r="M317" s="1346"/>
      <c r="N317" s="60"/>
      <c r="O317" s="1346"/>
      <c r="P317" s="60"/>
      <c r="Q317" s="1346"/>
      <c r="R317" s="60"/>
      <c r="S317" s="1346"/>
      <c r="T317" s="60"/>
      <c r="U317" s="1346"/>
      <c r="V317" s="60"/>
      <c r="W317" s="1346"/>
      <c r="X317" s="60"/>
      <c r="Y317" s="1346"/>
      <c r="Z317" s="60"/>
      <c r="AA317" s="1346"/>
      <c r="AB317" s="60"/>
      <c r="AC317" s="1346"/>
      <c r="AD317" s="60"/>
      <c r="AE317" s="1346"/>
      <c r="AF317" s="60"/>
      <c r="AG317" s="1346"/>
      <c r="AH317" s="60"/>
      <c r="AI317" s="1346"/>
      <c r="AJ317" s="60"/>
      <c r="AK317" s="1346"/>
      <c r="AL317" s="60"/>
      <c r="AM317" s="1346"/>
      <c r="AN317" s="60"/>
      <c r="AO317" s="1346"/>
      <c r="AP317" s="64"/>
      <c r="AQ317" s="319"/>
      <c r="AR317" s="651"/>
      <c r="AS317" s="671" t="str">
        <f t="shared" ref="AS317:AS321" si="194">$CA317&amp;$CB317&amp;$CC317&amp;$CD317&amp;$CE317&amp;$CF317&amp;$CG317</f>
        <v/>
      </c>
      <c r="BV317" s="3"/>
      <c r="BW317" s="3"/>
      <c r="CA317" s="31" t="str">
        <f>IF(CH317=1,"* Las actividades de 60 años NO DEBE ser mayor que el de 60-64 Años. ","")</f>
        <v/>
      </c>
      <c r="CB317" s="31" t="str">
        <f>IF(AND(D317&lt;&gt;0,AQ317=""),"* Recuerde que las Embarazadas deben ser incluídas en el ingreso por rango Etario (Digite CEROS si no tiene). ",IF(F317&lt;AQ317,"* Las Embarazadas NO DEBEN ser mayor al total de Mujeres. ",""))</f>
        <v/>
      </c>
      <c r="CH317" s="32">
        <f>IF((AK317+AL317)&lt;AR317,1,0)</f>
        <v>0</v>
      </c>
      <c r="CI317" s="32">
        <f>IF(AND(D317&lt;&gt;0,AQ317=""),1,IF(F317&lt;AQ317,1,0))</f>
        <v>0</v>
      </c>
      <c r="CK317" s="14"/>
      <c r="CL317" s="14"/>
      <c r="CM317" s="14"/>
      <c r="CN317" s="14"/>
    </row>
    <row r="318" spans="1:92" ht="16.350000000000001" customHeight="1" x14ac:dyDescent="0.2">
      <c r="A318" s="3156" t="s">
        <v>279</v>
      </c>
      <c r="B318" s="3157"/>
      <c r="C318" s="3158"/>
      <c r="D318" s="805">
        <f t="shared" ref="D318:D320" si="195">SUM(E318:F318)</f>
        <v>0</v>
      </c>
      <c r="E318" s="806">
        <f t="shared" ref="E318:F320" si="196">SUM(G318+I318+K318+M318+O318+Q318+S318+U318+W318+Y318+AA318+AC318+AE318+AG318+AI318+AK318+AM318+AO318)</f>
        <v>0</v>
      </c>
      <c r="F318" s="806">
        <f t="shared" si="196"/>
        <v>0</v>
      </c>
      <c r="G318" s="807"/>
      <c r="H318" s="808"/>
      <c r="I318" s="807"/>
      <c r="J318" s="808"/>
      <c r="K318" s="807"/>
      <c r="L318" s="808"/>
      <c r="M318" s="807"/>
      <c r="N318" s="808"/>
      <c r="O318" s="807"/>
      <c r="P318" s="808"/>
      <c r="Q318" s="807"/>
      <c r="R318" s="808"/>
      <c r="S318" s="807"/>
      <c r="T318" s="808"/>
      <c r="U318" s="807"/>
      <c r="V318" s="808"/>
      <c r="W318" s="807"/>
      <c r="X318" s="808"/>
      <c r="Y318" s="807"/>
      <c r="Z318" s="808"/>
      <c r="AA318" s="807"/>
      <c r="AB318" s="808"/>
      <c r="AC318" s="807"/>
      <c r="AD318" s="808"/>
      <c r="AE318" s="807"/>
      <c r="AF318" s="808"/>
      <c r="AG318" s="807"/>
      <c r="AH318" s="808"/>
      <c r="AI318" s="807"/>
      <c r="AJ318" s="808"/>
      <c r="AK318" s="807"/>
      <c r="AL318" s="808"/>
      <c r="AM318" s="807"/>
      <c r="AN318" s="808"/>
      <c r="AO318" s="807"/>
      <c r="AP318" s="809"/>
      <c r="AQ318" s="810"/>
      <c r="AR318" s="811"/>
      <c r="AS318" s="671" t="str">
        <f t="shared" si="194"/>
        <v/>
      </c>
      <c r="BV318" s="3"/>
      <c r="BW318" s="3"/>
      <c r="CA318" s="31" t="str">
        <f t="shared" ref="CA318:CA321" si="197">IF(CH318=1,"* Las actividades de 60 años NO DEBE ser mayor que el de 60-64 Años. ","")</f>
        <v/>
      </c>
      <c r="CB318" s="31" t="str">
        <f t="shared" ref="CB318:CB321" si="198">IF(AND(D318&lt;&gt;0,AQ318=""),"* Recuerde que las Embarazadas deben ser incluídas en el ingreso por rango Etario (Digite CEROS si no tiene). ",IF(F318&lt;AQ318,"* Las Embarazadas NO DEBEN ser mayor al total de Mujeres. ",""))</f>
        <v/>
      </c>
      <c r="CH318" s="32">
        <f t="shared" ref="CH318:CH321" si="199">IF((AK318+AL318)&lt;AR318,1,0)</f>
        <v>0</v>
      </c>
      <c r="CI318" s="32">
        <f t="shared" ref="CI318:CI321" si="200">IF(AND(D318&lt;&gt;0,AQ318=""),1,IF(F318&lt;AQ318,1,0))</f>
        <v>0</v>
      </c>
      <c r="CK318" s="14"/>
      <c r="CL318" s="14"/>
      <c r="CM318" s="14"/>
      <c r="CN318" s="14"/>
    </row>
    <row r="319" spans="1:92" ht="16.350000000000001" customHeight="1" x14ac:dyDescent="0.2">
      <c r="A319" s="3156" t="s">
        <v>280</v>
      </c>
      <c r="B319" s="3157"/>
      <c r="C319" s="3158"/>
      <c r="D319" s="805">
        <f t="shared" si="195"/>
        <v>0</v>
      </c>
      <c r="E319" s="806">
        <f t="shared" si="196"/>
        <v>0</v>
      </c>
      <c r="F319" s="806">
        <f t="shared" si="196"/>
        <v>0</v>
      </c>
      <c r="G319" s="807"/>
      <c r="H319" s="808"/>
      <c r="I319" s="807"/>
      <c r="J319" s="808"/>
      <c r="K319" s="807"/>
      <c r="L319" s="808"/>
      <c r="M319" s="807"/>
      <c r="N319" s="808"/>
      <c r="O319" s="807"/>
      <c r="P319" s="808"/>
      <c r="Q319" s="807"/>
      <c r="R319" s="808"/>
      <c r="S319" s="807"/>
      <c r="T319" s="808"/>
      <c r="U319" s="807"/>
      <c r="V319" s="808"/>
      <c r="W319" s="807"/>
      <c r="X319" s="808"/>
      <c r="Y319" s="807"/>
      <c r="Z319" s="808"/>
      <c r="AA319" s="807"/>
      <c r="AB319" s="808"/>
      <c r="AC319" s="807"/>
      <c r="AD319" s="808"/>
      <c r="AE319" s="807"/>
      <c r="AF319" s="808"/>
      <c r="AG319" s="807"/>
      <c r="AH319" s="808"/>
      <c r="AI319" s="807"/>
      <c r="AJ319" s="808"/>
      <c r="AK319" s="807"/>
      <c r="AL319" s="808"/>
      <c r="AM319" s="807"/>
      <c r="AN319" s="808"/>
      <c r="AO319" s="807"/>
      <c r="AP319" s="809"/>
      <c r="AQ319" s="810"/>
      <c r="AR319" s="811"/>
      <c r="AS319" s="671" t="str">
        <f t="shared" si="194"/>
        <v/>
      </c>
      <c r="BV319" s="3"/>
      <c r="BW319" s="3"/>
      <c r="CA319" s="31" t="str">
        <f t="shared" si="197"/>
        <v/>
      </c>
      <c r="CB319" s="31" t="str">
        <f t="shared" si="198"/>
        <v/>
      </c>
      <c r="CH319" s="32">
        <f t="shared" si="199"/>
        <v>0</v>
      </c>
      <c r="CI319" s="32">
        <f t="shared" si="200"/>
        <v>0</v>
      </c>
      <c r="CK319" s="14"/>
      <c r="CL319" s="14"/>
      <c r="CM319" s="14"/>
      <c r="CN319" s="14"/>
    </row>
    <row r="320" spans="1:92" ht="16.350000000000001" customHeight="1" x14ac:dyDescent="0.2">
      <c r="A320" s="3159" t="s">
        <v>43</v>
      </c>
      <c r="B320" s="3160"/>
      <c r="C320" s="3161"/>
      <c r="D320" s="805">
        <f t="shared" si="195"/>
        <v>0</v>
      </c>
      <c r="E320" s="806">
        <f t="shared" si="196"/>
        <v>0</v>
      </c>
      <c r="F320" s="806">
        <f t="shared" si="196"/>
        <v>0</v>
      </c>
      <c r="G320" s="807"/>
      <c r="H320" s="808"/>
      <c r="I320" s="807"/>
      <c r="J320" s="808"/>
      <c r="K320" s="807"/>
      <c r="L320" s="808"/>
      <c r="M320" s="807"/>
      <c r="N320" s="808"/>
      <c r="O320" s="807"/>
      <c r="P320" s="808"/>
      <c r="Q320" s="807"/>
      <c r="R320" s="808"/>
      <c r="S320" s="807"/>
      <c r="T320" s="808"/>
      <c r="U320" s="807"/>
      <c r="V320" s="808"/>
      <c r="W320" s="807"/>
      <c r="X320" s="808"/>
      <c r="Y320" s="807"/>
      <c r="Z320" s="808"/>
      <c r="AA320" s="807"/>
      <c r="AB320" s="808"/>
      <c r="AC320" s="807"/>
      <c r="AD320" s="808"/>
      <c r="AE320" s="807"/>
      <c r="AF320" s="808"/>
      <c r="AG320" s="807"/>
      <c r="AH320" s="808"/>
      <c r="AI320" s="807"/>
      <c r="AJ320" s="808"/>
      <c r="AK320" s="807"/>
      <c r="AL320" s="808"/>
      <c r="AM320" s="807"/>
      <c r="AN320" s="808"/>
      <c r="AO320" s="807"/>
      <c r="AP320" s="809"/>
      <c r="AQ320" s="1347"/>
      <c r="AR320" s="1348"/>
      <c r="AS320" s="671" t="str">
        <f t="shared" si="194"/>
        <v/>
      </c>
      <c r="BV320" s="3"/>
      <c r="BW320" s="3"/>
      <c r="CA320" s="31" t="str">
        <f t="shared" si="197"/>
        <v/>
      </c>
      <c r="CB320" s="31" t="str">
        <f t="shared" si="198"/>
        <v/>
      </c>
      <c r="CH320" s="32">
        <f t="shared" si="199"/>
        <v>0</v>
      </c>
      <c r="CI320" s="32">
        <f t="shared" si="200"/>
        <v>0</v>
      </c>
      <c r="CK320" s="14"/>
      <c r="CL320" s="14"/>
      <c r="CM320" s="14"/>
      <c r="CN320" s="14"/>
    </row>
    <row r="321" spans="1:92" ht="16.350000000000001" customHeight="1" x14ac:dyDescent="0.2">
      <c r="A321" s="3162" t="s">
        <v>281</v>
      </c>
      <c r="B321" s="3163"/>
      <c r="C321" s="3164"/>
      <c r="D321" s="1349">
        <f>SUM(E321:F321)</f>
        <v>0</v>
      </c>
      <c r="E321" s="1350">
        <f>SUM(G321+I321+K321+M321+O321+Q321+S321+U321+W321+Y321+AA321+AC321+AE321+AG321+AI321+AK321+AM321+AO321)</f>
        <v>0</v>
      </c>
      <c r="F321" s="1350">
        <f>SUM(H321+J321+L321+N321+P321+R321+T321+V321+X321+Z321+AB321+AD321+AF321+AH321+AJ321+AL321+AN321+AP321)</f>
        <v>0</v>
      </c>
      <c r="G321" s="1351"/>
      <c r="H321" s="817"/>
      <c r="I321" s="1351"/>
      <c r="J321" s="817"/>
      <c r="K321" s="1351"/>
      <c r="L321" s="817"/>
      <c r="M321" s="1351"/>
      <c r="N321" s="817"/>
      <c r="O321" s="1351"/>
      <c r="P321" s="817"/>
      <c r="Q321" s="1351"/>
      <c r="R321" s="817"/>
      <c r="S321" s="1351"/>
      <c r="T321" s="817"/>
      <c r="U321" s="1351"/>
      <c r="V321" s="817"/>
      <c r="W321" s="1351"/>
      <c r="X321" s="817"/>
      <c r="Y321" s="1351"/>
      <c r="Z321" s="817"/>
      <c r="AA321" s="1351"/>
      <c r="AB321" s="817"/>
      <c r="AC321" s="1351"/>
      <c r="AD321" s="817"/>
      <c r="AE321" s="1351"/>
      <c r="AF321" s="817"/>
      <c r="AG321" s="1351"/>
      <c r="AH321" s="817"/>
      <c r="AI321" s="1351"/>
      <c r="AJ321" s="817"/>
      <c r="AK321" s="1351"/>
      <c r="AL321" s="817"/>
      <c r="AM321" s="1351"/>
      <c r="AN321" s="817"/>
      <c r="AO321" s="1351"/>
      <c r="AP321" s="818"/>
      <c r="AQ321" s="819"/>
      <c r="AR321" s="1352"/>
      <c r="AS321" s="671" t="str">
        <f t="shared" si="194"/>
        <v/>
      </c>
      <c r="BV321" s="3"/>
      <c r="BW321" s="3"/>
      <c r="CA321" s="31" t="str">
        <f t="shared" si="197"/>
        <v/>
      </c>
      <c r="CB321" s="31" t="str">
        <f t="shared" si="198"/>
        <v/>
      </c>
      <c r="CH321" s="32">
        <f t="shared" si="199"/>
        <v>0</v>
      </c>
      <c r="CI321" s="32">
        <f t="shared" si="200"/>
        <v>0</v>
      </c>
      <c r="CK321" s="14"/>
      <c r="CL321" s="14"/>
      <c r="CM321" s="14"/>
      <c r="CN321" s="14"/>
    </row>
    <row r="322" spans="1:92" ht="30.75" customHeight="1" x14ac:dyDescent="0.2">
      <c r="A322" s="237" t="s">
        <v>282</v>
      </c>
      <c r="B322" s="593"/>
      <c r="C322" s="593"/>
      <c r="D322" s="594"/>
      <c r="E322" s="1353"/>
      <c r="F322" s="1354"/>
      <c r="G322" s="9"/>
      <c r="H322" s="9"/>
      <c r="I322" s="9"/>
      <c r="J322" s="9"/>
      <c r="Q322" s="9" t="s">
        <v>283</v>
      </c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BV322" s="3"/>
      <c r="BW322" s="3"/>
      <c r="CH322" s="14"/>
      <c r="CI322" s="14"/>
      <c r="CJ322" s="14"/>
      <c r="CK322" s="14"/>
      <c r="CL322" s="14"/>
      <c r="CM322" s="14"/>
      <c r="CN322" s="14"/>
    </row>
    <row r="323" spans="1:92" ht="16.350000000000001" customHeight="1" x14ac:dyDescent="0.2">
      <c r="A323" s="3148" t="s">
        <v>260</v>
      </c>
      <c r="B323" s="3148" t="s">
        <v>284</v>
      </c>
      <c r="C323" s="3148" t="s">
        <v>285</v>
      </c>
      <c r="D323" s="3148" t="s">
        <v>286</v>
      </c>
      <c r="E323" s="3148" t="s">
        <v>287</v>
      </c>
      <c r="F323" s="9"/>
      <c r="G323" s="9"/>
      <c r="H323" s="9"/>
      <c r="I323" s="9"/>
      <c r="J323" s="9"/>
      <c r="BV323" s="3"/>
      <c r="BW323" s="3"/>
      <c r="CH323" s="14"/>
      <c r="CI323" s="14"/>
      <c r="CJ323" s="14"/>
      <c r="CK323" s="14"/>
      <c r="CL323" s="14"/>
      <c r="CM323" s="14"/>
      <c r="CN323" s="14"/>
    </row>
    <row r="324" spans="1:92" ht="32.1" customHeight="1" x14ac:dyDescent="0.2">
      <c r="A324" s="2912"/>
      <c r="B324" s="2912"/>
      <c r="C324" s="2912"/>
      <c r="D324" s="2912"/>
      <c r="E324" s="2912"/>
      <c r="F324" s="9"/>
      <c r="G324" s="9"/>
      <c r="H324" s="9"/>
      <c r="I324" s="9"/>
      <c r="J324" s="9"/>
      <c r="BV324" s="3"/>
      <c r="BW324" s="3"/>
      <c r="CH324" s="14"/>
      <c r="CI324" s="14"/>
      <c r="CJ324" s="14"/>
      <c r="CK324" s="14"/>
      <c r="CL324" s="14"/>
      <c r="CM324" s="14"/>
      <c r="CN324" s="14"/>
    </row>
    <row r="325" spans="1:92" ht="16.350000000000001" customHeight="1" x14ac:dyDescent="0.2">
      <c r="A325" s="2912"/>
      <c r="B325" s="2912"/>
      <c r="C325" s="2912"/>
      <c r="D325" s="2912"/>
      <c r="E325" s="2912"/>
      <c r="F325" s="9"/>
      <c r="G325" s="9"/>
      <c r="H325" s="9"/>
      <c r="I325" s="9"/>
      <c r="J325" s="9"/>
      <c r="BV325" s="3"/>
      <c r="BW325" s="3"/>
      <c r="CH325" s="14"/>
      <c r="CI325" s="14"/>
      <c r="CJ325" s="14"/>
      <c r="CK325" s="14"/>
      <c r="CL325" s="14"/>
      <c r="CM325" s="14"/>
      <c r="CN325" s="14"/>
    </row>
    <row r="326" spans="1:92" ht="16.350000000000001" customHeight="1" x14ac:dyDescent="0.2">
      <c r="A326" s="3149"/>
      <c r="B326" s="3149"/>
      <c r="C326" s="3149"/>
      <c r="D326" s="3149"/>
      <c r="E326" s="3149"/>
      <c r="F326" s="9"/>
      <c r="G326" s="9"/>
      <c r="H326" s="9"/>
      <c r="I326" s="9"/>
      <c r="J326" s="9"/>
      <c r="BV326" s="3"/>
      <c r="BW326" s="3"/>
      <c r="CH326" s="14"/>
      <c r="CI326" s="14"/>
      <c r="CJ326" s="14"/>
      <c r="CK326" s="14"/>
      <c r="CL326" s="14"/>
      <c r="CM326" s="14"/>
      <c r="CN326" s="14"/>
    </row>
    <row r="327" spans="1:92" ht="16.350000000000001" customHeight="1" x14ac:dyDescent="0.2">
      <c r="A327" s="1355" t="s">
        <v>288</v>
      </c>
      <c r="B327" s="1356"/>
      <c r="C327" s="1073"/>
      <c r="D327" s="1357">
        <f>SUM(D328:D330)</f>
        <v>0</v>
      </c>
      <c r="E327" s="1357">
        <f>SUM(E328:E330)</f>
        <v>0</v>
      </c>
      <c r="F327" s="9"/>
      <c r="G327" s="9"/>
      <c r="H327" s="9"/>
      <c r="I327" s="9"/>
      <c r="J327" s="9"/>
      <c r="BV327" s="3"/>
      <c r="BW327" s="3"/>
      <c r="CH327" s="14"/>
      <c r="CI327" s="14"/>
      <c r="CJ327" s="14"/>
      <c r="CK327" s="14"/>
      <c r="CL327" s="14"/>
      <c r="CM327" s="14"/>
      <c r="CN327" s="14"/>
    </row>
    <row r="328" spans="1:92" ht="16.350000000000001" customHeight="1" x14ac:dyDescent="0.2">
      <c r="A328" s="1054" t="s">
        <v>289</v>
      </c>
      <c r="B328" s="1358"/>
      <c r="C328" s="1049"/>
      <c r="D328" s="1359"/>
      <c r="E328" s="1031"/>
      <c r="F328" s="9"/>
      <c r="G328" s="9"/>
      <c r="H328" s="9"/>
      <c r="I328" s="9"/>
      <c r="J328" s="9"/>
      <c r="BV328" s="3"/>
      <c r="BW328" s="3"/>
      <c r="CH328" s="14"/>
      <c r="CI328" s="14"/>
      <c r="CJ328" s="14"/>
      <c r="CK328" s="14"/>
      <c r="CL328" s="14"/>
      <c r="CM328" s="14"/>
      <c r="CN328" s="14"/>
    </row>
    <row r="329" spans="1:92" ht="16.350000000000001" customHeight="1" x14ac:dyDescent="0.2">
      <c r="A329" s="806" t="s">
        <v>290</v>
      </c>
      <c r="B329" s="821"/>
      <c r="C329" s="822"/>
      <c r="D329" s="823"/>
      <c r="E329" s="811"/>
      <c r="F329" s="9"/>
      <c r="G329" s="9"/>
      <c r="H329" s="9"/>
      <c r="I329" s="9"/>
      <c r="J329" s="9"/>
      <c r="BV329" s="3"/>
      <c r="BW329" s="3"/>
      <c r="CH329" s="14"/>
      <c r="CI329" s="14"/>
      <c r="CJ329" s="14"/>
      <c r="CK329" s="14"/>
      <c r="CL329" s="14"/>
      <c r="CM329" s="14"/>
      <c r="CN329" s="14"/>
    </row>
    <row r="330" spans="1:92" ht="16.350000000000001" customHeight="1" x14ac:dyDescent="0.2">
      <c r="A330" s="1350" t="s">
        <v>291</v>
      </c>
      <c r="B330" s="1360"/>
      <c r="C330" s="1361"/>
      <c r="D330" s="1362"/>
      <c r="E330" s="1352"/>
      <c r="F330" s="9"/>
      <c r="G330" s="9"/>
      <c r="H330" s="9"/>
      <c r="I330" s="9"/>
      <c r="J330" s="9"/>
      <c r="BV330" s="3"/>
      <c r="BW330" s="3"/>
      <c r="CH330" s="14"/>
      <c r="CI330" s="14"/>
      <c r="CJ330" s="14"/>
      <c r="CK330" s="14"/>
      <c r="CL330" s="14"/>
      <c r="CM330" s="14"/>
      <c r="CN330" s="14"/>
    </row>
    <row r="331" spans="1:92" ht="33.75" customHeight="1" x14ac:dyDescent="0.2">
      <c r="A331" s="237" t="s">
        <v>292</v>
      </c>
      <c r="B331" s="661"/>
      <c r="C331" s="661"/>
      <c r="D331" s="662"/>
      <c r="E331" s="608"/>
      <c r="F331" s="9"/>
      <c r="G331" s="9"/>
      <c r="H331" s="9"/>
      <c r="I331" s="9"/>
      <c r="J331" s="9"/>
      <c r="BV331" s="3"/>
      <c r="BW331" s="3"/>
      <c r="CH331" s="14"/>
      <c r="CI331" s="14"/>
      <c r="CJ331" s="14"/>
      <c r="CK331" s="14"/>
      <c r="CL331" s="14"/>
      <c r="CM331" s="14"/>
      <c r="CN331" s="14"/>
    </row>
    <row r="332" spans="1:92" ht="38.25" customHeight="1" x14ac:dyDescent="0.2">
      <c r="A332" s="3150" t="s">
        <v>293</v>
      </c>
      <c r="B332" s="3151"/>
      <c r="C332" s="1363" t="s">
        <v>294</v>
      </c>
      <c r="D332" s="1363" t="s">
        <v>295</v>
      </c>
      <c r="E332" s="1363" t="s">
        <v>296</v>
      </c>
      <c r="F332" s="9"/>
      <c r="G332" s="9"/>
      <c r="H332" s="9"/>
      <c r="I332" s="9"/>
      <c r="J332" s="9"/>
      <c r="BV332" s="3"/>
      <c r="BW332" s="3"/>
    </row>
    <row r="333" spans="1:92" x14ac:dyDescent="0.2">
      <c r="A333" s="3142" t="s">
        <v>93</v>
      </c>
      <c r="B333" s="3143"/>
      <c r="C333" s="1031"/>
      <c r="D333" s="1031"/>
      <c r="E333" s="1031"/>
      <c r="F333" s="9"/>
      <c r="G333" s="9"/>
      <c r="H333" s="9"/>
      <c r="I333" s="9"/>
      <c r="J333" s="9"/>
      <c r="BV333" s="3"/>
      <c r="BW333" s="3"/>
    </row>
    <row r="334" spans="1:92" ht="14.25" customHeight="1" x14ac:dyDescent="0.2">
      <c r="A334" s="3144" t="s">
        <v>105</v>
      </c>
      <c r="B334" s="3145"/>
      <c r="C334" s="811"/>
      <c r="D334" s="811"/>
      <c r="E334" s="811"/>
      <c r="F334" s="9"/>
      <c r="G334" s="9"/>
      <c r="H334" s="9"/>
      <c r="I334" s="9"/>
      <c r="J334" s="9"/>
      <c r="BV334" s="3"/>
      <c r="BW334" s="3"/>
    </row>
    <row r="335" spans="1:92" ht="16.350000000000001" customHeight="1" x14ac:dyDescent="0.2">
      <c r="A335" s="3146" t="s">
        <v>297</v>
      </c>
      <c r="B335" s="3147"/>
      <c r="C335" s="811"/>
      <c r="D335" s="811"/>
      <c r="E335" s="811"/>
      <c r="F335" s="9"/>
      <c r="G335" s="9"/>
      <c r="H335" s="9"/>
      <c r="I335" s="9"/>
      <c r="J335" s="9"/>
      <c r="BV335" s="3"/>
      <c r="BW335" s="3"/>
    </row>
    <row r="336" spans="1:92" ht="16.350000000000001" customHeight="1" x14ac:dyDescent="0.2">
      <c r="A336" s="3144" t="s">
        <v>270</v>
      </c>
      <c r="B336" s="3145"/>
      <c r="C336" s="811"/>
      <c r="D336" s="811"/>
      <c r="E336" s="811"/>
      <c r="F336" s="9"/>
      <c r="G336" s="9"/>
      <c r="H336" s="9"/>
      <c r="I336" s="9"/>
      <c r="J336" s="9"/>
      <c r="BV336" s="3"/>
      <c r="BW336" s="3"/>
    </row>
    <row r="337" spans="1:75" ht="16.350000000000001" customHeight="1" x14ac:dyDescent="0.2">
      <c r="A337" s="3144" t="s">
        <v>104</v>
      </c>
      <c r="B337" s="3145"/>
      <c r="C337" s="811"/>
      <c r="D337" s="811"/>
      <c r="E337" s="811"/>
      <c r="F337" s="9"/>
      <c r="G337" s="9"/>
      <c r="H337" s="9"/>
      <c r="I337" s="9"/>
      <c r="J337" s="9"/>
      <c r="BV337" s="3"/>
      <c r="BW337" s="3"/>
    </row>
    <row r="338" spans="1:75" ht="16.350000000000001" customHeight="1" x14ac:dyDescent="0.2">
      <c r="A338" s="3144" t="s">
        <v>94</v>
      </c>
      <c r="B338" s="3145"/>
      <c r="C338" s="811"/>
      <c r="D338" s="811"/>
      <c r="E338" s="811"/>
      <c r="F338" s="9"/>
      <c r="G338" s="9"/>
      <c r="H338" s="9"/>
      <c r="I338" s="9"/>
      <c r="J338" s="9"/>
      <c r="BV338" s="3"/>
      <c r="BW338" s="3"/>
    </row>
    <row r="339" spans="1:75" ht="16.350000000000001" customHeight="1" x14ac:dyDescent="0.2">
      <c r="A339" s="2899" t="s">
        <v>99</v>
      </c>
      <c r="B339" s="2900"/>
      <c r="C339" s="811"/>
      <c r="D339" s="811"/>
      <c r="E339" s="811"/>
      <c r="F339" s="9"/>
      <c r="G339" s="9"/>
      <c r="H339" s="9"/>
      <c r="I339" s="9"/>
      <c r="J339" s="9"/>
      <c r="BV339" s="3"/>
      <c r="BW339" s="3"/>
    </row>
    <row r="340" spans="1:75" ht="16.350000000000001" customHeight="1" x14ac:dyDescent="0.2">
      <c r="A340" s="3138" t="s">
        <v>108</v>
      </c>
      <c r="B340" s="3139"/>
      <c r="C340" s="811"/>
      <c r="D340" s="811"/>
      <c r="E340" s="811"/>
      <c r="F340" s="9"/>
      <c r="G340" s="9"/>
      <c r="H340" s="9"/>
      <c r="I340" s="9"/>
      <c r="J340" s="9"/>
      <c r="BV340" s="3"/>
      <c r="BW340" s="3"/>
    </row>
    <row r="341" spans="1:75" ht="16.350000000000001" customHeight="1" x14ac:dyDescent="0.2">
      <c r="A341" s="3138" t="s">
        <v>106</v>
      </c>
      <c r="B341" s="3139"/>
      <c r="C341" s="811"/>
      <c r="D341" s="811"/>
      <c r="E341" s="811"/>
      <c r="F341" s="9"/>
      <c r="G341" s="9"/>
      <c r="H341" s="9"/>
      <c r="I341" s="9"/>
      <c r="J341" s="9"/>
      <c r="BV341" s="3"/>
      <c r="BW341" s="3"/>
    </row>
    <row r="342" spans="1:75" ht="14.25" customHeight="1" x14ac:dyDescent="0.2">
      <c r="A342" s="3140" t="s">
        <v>107</v>
      </c>
      <c r="B342" s="3141"/>
      <c r="C342" s="1352"/>
      <c r="D342" s="1352"/>
      <c r="E342" s="1352"/>
      <c r="F342" s="9"/>
      <c r="G342" s="9"/>
      <c r="H342" s="9"/>
      <c r="I342" s="9"/>
      <c r="J342" s="9"/>
      <c r="BV342" s="3"/>
      <c r="BW342" s="3"/>
    </row>
    <row r="343" spans="1:75" x14ac:dyDescent="0.2">
      <c r="BV343" s="3"/>
      <c r="BW343" s="3"/>
    </row>
    <row r="344" spans="1:75" x14ac:dyDescent="0.2">
      <c r="BV344" s="3"/>
      <c r="BW344" s="3"/>
    </row>
    <row r="345" spans="1:75" x14ac:dyDescent="0.2">
      <c r="BV345" s="3"/>
      <c r="BW345" s="3"/>
    </row>
    <row r="346" spans="1:75" x14ac:dyDescent="0.2">
      <c r="BV346" s="3"/>
      <c r="BW346" s="3"/>
    </row>
    <row r="347" spans="1:75" x14ac:dyDescent="0.2">
      <c r="BV347" s="3"/>
      <c r="BW347" s="3"/>
    </row>
    <row r="348" spans="1:75" x14ac:dyDescent="0.2">
      <c r="BV348" s="3"/>
      <c r="BW348" s="3"/>
    </row>
    <row r="349" spans="1:75" x14ac:dyDescent="0.2">
      <c r="BV349" s="3"/>
      <c r="BW349" s="3"/>
    </row>
    <row r="350" spans="1:75" x14ac:dyDescent="0.2">
      <c r="BV350" s="3"/>
      <c r="BW350" s="3"/>
    </row>
    <row r="351" spans="1:75" x14ac:dyDescent="0.2">
      <c r="BV351" s="3"/>
      <c r="BW351" s="3"/>
    </row>
    <row r="352" spans="1:75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1:98" x14ac:dyDescent="0.2">
      <c r="BV369" s="3"/>
      <c r="BW369" s="3"/>
    </row>
    <row r="370" spans="1:98" x14ac:dyDescent="0.2">
      <c r="BV370" s="3"/>
      <c r="BW370" s="3"/>
    </row>
    <row r="371" spans="1:98" x14ac:dyDescent="0.2">
      <c r="BV371" s="3"/>
      <c r="BW371" s="3"/>
    </row>
    <row r="372" spans="1:98" x14ac:dyDescent="0.2">
      <c r="BV372" s="3"/>
      <c r="BW372" s="3"/>
    </row>
    <row r="373" spans="1:98" x14ac:dyDescent="0.2">
      <c r="BV373" s="3"/>
      <c r="BW373" s="3"/>
    </row>
    <row r="374" spans="1:98" x14ac:dyDescent="0.2">
      <c r="BV374" s="3"/>
      <c r="BW374" s="3"/>
    </row>
    <row r="375" spans="1:98" x14ac:dyDescent="0.2">
      <c r="BV375" s="3"/>
      <c r="BW375" s="3"/>
    </row>
    <row r="376" spans="1:98" x14ac:dyDescent="0.2">
      <c r="BV376" s="3"/>
      <c r="BW376" s="3"/>
    </row>
    <row r="377" spans="1:98" x14ac:dyDescent="0.2">
      <c r="BV377" s="3"/>
      <c r="BW377" s="3"/>
    </row>
    <row r="378" spans="1:98" s="610" customFormat="1" hidden="1" x14ac:dyDescent="0.2">
      <c r="A378" s="610">
        <f>SUM(D12:D15,D36,D64,D67:I77,D85:D86,D145,D159,D164:D198,D203:D206,D213:D216,D307:D312,D317:D321,B327:C327,D328:E330,C333:C342)</f>
        <v>1535</v>
      </c>
      <c r="B378" s="610">
        <f>SUM(CH9:CN342)</f>
        <v>0</v>
      </c>
      <c r="AQ378" s="2"/>
      <c r="AR378" s="2"/>
      <c r="AS378" s="2"/>
      <c r="AT378" s="2"/>
      <c r="AU378" s="2"/>
      <c r="AV378" s="2"/>
      <c r="AW378" s="2"/>
      <c r="BV378" s="611"/>
      <c r="BW378" s="611"/>
      <c r="BX378" s="611"/>
      <c r="BY378" s="611"/>
      <c r="BZ378" s="611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</row>
    <row r="379" spans="1:98" ht="12" customHeight="1" x14ac:dyDescent="0.2">
      <c r="AQ379" s="610"/>
      <c r="AR379" s="610"/>
      <c r="AS379" s="610"/>
      <c r="AT379" s="610"/>
      <c r="AU379" s="610"/>
      <c r="AV379" s="610"/>
      <c r="AW379" s="610"/>
      <c r="BV379" s="3"/>
      <c r="BW379" s="3"/>
    </row>
    <row r="381" spans="1:98" x14ac:dyDescent="0.2">
      <c r="BV381" s="3"/>
      <c r="BW381" s="3"/>
    </row>
    <row r="382" spans="1:98" x14ac:dyDescent="0.2">
      <c r="BV382" s="3"/>
      <c r="BW382" s="3"/>
    </row>
    <row r="383" spans="1:98" x14ac:dyDescent="0.2">
      <c r="BV383" s="3"/>
      <c r="BW383" s="3"/>
    </row>
    <row r="384" spans="1:98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  <row r="395" spans="74:75" x14ac:dyDescent="0.2">
      <c r="BV395" s="3"/>
      <c r="BW395" s="3"/>
    </row>
    <row r="396" spans="74:75" x14ac:dyDescent="0.2">
      <c r="BV396" s="3"/>
      <c r="BW396" s="3"/>
    </row>
    <row r="397" spans="74:75" x14ac:dyDescent="0.2">
      <c r="BV397" s="3"/>
      <c r="BW397" s="3"/>
    </row>
    <row r="398" spans="74:75" x14ac:dyDescent="0.2">
      <c r="BV398" s="3"/>
      <c r="BW398" s="3"/>
    </row>
    <row r="399" spans="74:75" x14ac:dyDescent="0.2">
      <c r="BV399" s="3"/>
      <c r="BW399" s="3"/>
    </row>
    <row r="400" spans="74:75" x14ac:dyDescent="0.2">
      <c r="BV400" s="3"/>
      <c r="BW400" s="3"/>
    </row>
    <row r="401" spans="74:75" x14ac:dyDescent="0.2">
      <c r="BV401" s="3"/>
      <c r="BW401" s="3"/>
    </row>
    <row r="402" spans="74:75" x14ac:dyDescent="0.2">
      <c r="BV402" s="3"/>
      <c r="BW402" s="3"/>
    </row>
    <row r="403" spans="74:75" x14ac:dyDescent="0.2">
      <c r="BV403" s="3"/>
      <c r="BW403" s="3"/>
    </row>
    <row r="404" spans="74:75" x14ac:dyDescent="0.2">
      <c r="BV404" s="3"/>
      <c r="BW404" s="3"/>
    </row>
    <row r="405" spans="74:75" x14ac:dyDescent="0.2">
      <c r="BV405" s="3"/>
      <c r="BW405" s="3"/>
    </row>
    <row r="406" spans="74:75" x14ac:dyDescent="0.2">
      <c r="BV406" s="3"/>
      <c r="BW406" s="3"/>
    </row>
    <row r="407" spans="74:75" x14ac:dyDescent="0.2">
      <c r="BV407" s="3"/>
      <c r="BW407" s="3"/>
    </row>
    <row r="408" spans="74:75" x14ac:dyDescent="0.2">
      <c r="BV408" s="3"/>
      <c r="BW408" s="3"/>
    </row>
    <row r="409" spans="74:75" x14ac:dyDescent="0.2">
      <c r="BV409" s="3"/>
      <c r="BW409" s="3"/>
    </row>
    <row r="410" spans="74:75" x14ac:dyDescent="0.2">
      <c r="BV410" s="3"/>
      <c r="BW410" s="3"/>
    </row>
    <row r="411" spans="74:75" x14ac:dyDescent="0.2">
      <c r="BV411" s="3"/>
      <c r="BW411" s="3"/>
    </row>
    <row r="412" spans="74:75" x14ac:dyDescent="0.2">
      <c r="BV412" s="3"/>
      <c r="BW412" s="3"/>
    </row>
    <row r="413" spans="74:75" x14ac:dyDescent="0.2">
      <c r="BV413" s="3"/>
      <c r="BW413" s="3"/>
    </row>
    <row r="414" spans="74:75" x14ac:dyDescent="0.2">
      <c r="BV414" s="3"/>
      <c r="BW414" s="3"/>
    </row>
    <row r="415" spans="74:75" x14ac:dyDescent="0.2">
      <c r="BV415" s="3"/>
      <c r="BW415" s="3"/>
    </row>
    <row r="416" spans="74:75" x14ac:dyDescent="0.2">
      <c r="BV416" s="3"/>
      <c r="BW416" s="3"/>
    </row>
    <row r="417" spans="74:75" x14ac:dyDescent="0.2">
      <c r="BV417" s="3"/>
      <c r="BW417" s="3"/>
    </row>
    <row r="418" spans="74:75" x14ac:dyDescent="0.2">
      <c r="BV418" s="3"/>
      <c r="BW418" s="3"/>
    </row>
    <row r="419" spans="74:75" x14ac:dyDescent="0.2">
      <c r="BV419" s="3"/>
      <c r="BW419" s="3"/>
    </row>
    <row r="420" spans="74:75" x14ac:dyDescent="0.2">
      <c r="BV420" s="3"/>
      <c r="BW420" s="3"/>
    </row>
    <row r="421" spans="74:75" x14ac:dyDescent="0.2">
      <c r="BV421" s="3"/>
      <c r="BW421" s="3"/>
    </row>
    <row r="422" spans="74:75" x14ac:dyDescent="0.2">
      <c r="BV422" s="3"/>
      <c r="BW422" s="3"/>
    </row>
    <row r="423" spans="74:75" x14ac:dyDescent="0.2">
      <c r="BV423" s="3"/>
      <c r="BW423" s="3"/>
    </row>
    <row r="424" spans="74:75" x14ac:dyDescent="0.2">
      <c r="BV424" s="3"/>
      <c r="BW424" s="3"/>
    </row>
    <row r="425" spans="74:75" x14ac:dyDescent="0.2">
      <c r="BV425" s="3"/>
      <c r="BW425" s="3"/>
    </row>
    <row r="426" spans="74:75" x14ac:dyDescent="0.2">
      <c r="BV426" s="3"/>
      <c r="BW426" s="3"/>
    </row>
    <row r="427" spans="74:75" x14ac:dyDescent="0.2">
      <c r="BV427" s="3"/>
      <c r="BW427" s="3"/>
    </row>
  </sheetData>
  <mergeCells count="554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G10:H10"/>
    <mergeCell ref="I10:J10"/>
    <mergeCell ref="K10:L10"/>
    <mergeCell ref="M10:N10"/>
    <mergeCell ref="O10:P10"/>
    <mergeCell ref="Q10:R10"/>
    <mergeCell ref="AE10:AF10"/>
    <mergeCell ref="AG10:AH10"/>
    <mergeCell ref="AI10:AJ10"/>
    <mergeCell ref="AK10:AL10"/>
    <mergeCell ref="AM10:AN10"/>
    <mergeCell ref="AO10:AP10"/>
    <mergeCell ref="S10:T10"/>
    <mergeCell ref="U10:V10"/>
    <mergeCell ref="W10:X10"/>
    <mergeCell ref="Y10:Z10"/>
    <mergeCell ref="AA10:AB10"/>
    <mergeCell ref="AC10:AD10"/>
    <mergeCell ref="G17:H17"/>
    <mergeCell ref="I17:J17"/>
    <mergeCell ref="K17:L17"/>
    <mergeCell ref="M17:N17"/>
    <mergeCell ref="O17:P17"/>
    <mergeCell ref="Q17:R17"/>
    <mergeCell ref="A12:C12"/>
    <mergeCell ref="A13:C13"/>
    <mergeCell ref="A14:C14"/>
    <mergeCell ref="A15:C15"/>
    <mergeCell ref="A17:C18"/>
    <mergeCell ref="D17:F17"/>
    <mergeCell ref="AW17:AW18"/>
    <mergeCell ref="AX17:AX18"/>
    <mergeCell ref="A19:C19"/>
    <mergeCell ref="A20:C20"/>
    <mergeCell ref="A21:C21"/>
    <mergeCell ref="A22:C22"/>
    <mergeCell ref="AQ17:AQ18"/>
    <mergeCell ref="AR17:AR18"/>
    <mergeCell ref="AS17:AS18"/>
    <mergeCell ref="AT17:AT18"/>
    <mergeCell ref="AU17:AU18"/>
    <mergeCell ref="AV17:AV18"/>
    <mergeCell ref="AE17:AF17"/>
    <mergeCell ref="AG17:AH17"/>
    <mergeCell ref="AI17:AJ17"/>
    <mergeCell ref="AK17:AL17"/>
    <mergeCell ref="AM17:AN17"/>
    <mergeCell ref="AO17:AP17"/>
    <mergeCell ref="S17:T17"/>
    <mergeCell ref="U17:V17"/>
    <mergeCell ref="W17:X17"/>
    <mergeCell ref="Y17:Z17"/>
    <mergeCell ref="AA17:AB17"/>
    <mergeCell ref="AC17:AD17"/>
    <mergeCell ref="A29:C29"/>
    <mergeCell ref="A30:C30"/>
    <mergeCell ref="A31:C31"/>
    <mergeCell ref="A32:C32"/>
    <mergeCell ref="A33:C33"/>
    <mergeCell ref="A34:C34"/>
    <mergeCell ref="A23:C23"/>
    <mergeCell ref="A24:C24"/>
    <mergeCell ref="A25:C25"/>
    <mergeCell ref="A26:C26"/>
    <mergeCell ref="A27:C27"/>
    <mergeCell ref="A28:C28"/>
    <mergeCell ref="AR38:AR40"/>
    <mergeCell ref="AS38:AS40"/>
    <mergeCell ref="AT38:AT40"/>
    <mergeCell ref="AU38:AU40"/>
    <mergeCell ref="AV38:AV40"/>
    <mergeCell ref="AW38:AW40"/>
    <mergeCell ref="A35:C35"/>
    <mergeCell ref="A36:C36"/>
    <mergeCell ref="A38:C40"/>
    <mergeCell ref="D38:F39"/>
    <mergeCell ref="G38:AP38"/>
    <mergeCell ref="AQ38:AQ40"/>
    <mergeCell ref="G39:H39"/>
    <mergeCell ref="I39:J39"/>
    <mergeCell ref="K39:L39"/>
    <mergeCell ref="M39:N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O39:P39"/>
    <mergeCell ref="Q39:R39"/>
    <mergeCell ref="S39:T39"/>
    <mergeCell ref="U39:V39"/>
    <mergeCell ref="W39:X39"/>
    <mergeCell ref="Y39:Z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A83:C84"/>
    <mergeCell ref="D83:F83"/>
    <mergeCell ref="A85:A86"/>
    <mergeCell ref="B85:C85"/>
    <mergeCell ref="B86:C86"/>
    <mergeCell ref="A88:C90"/>
    <mergeCell ref="D88:F89"/>
    <mergeCell ref="A76:C76"/>
    <mergeCell ref="A77:C77"/>
    <mergeCell ref="A78:C78"/>
    <mergeCell ref="A79:C79"/>
    <mergeCell ref="A80:C80"/>
    <mergeCell ref="A81:C81"/>
    <mergeCell ref="AI89:AJ89"/>
    <mergeCell ref="AK89:AL89"/>
    <mergeCell ref="AM89:AN89"/>
    <mergeCell ref="AT88:AT90"/>
    <mergeCell ref="AU88:AU90"/>
    <mergeCell ref="AV88:AV90"/>
    <mergeCell ref="G89:H89"/>
    <mergeCell ref="I89:J89"/>
    <mergeCell ref="K89:L89"/>
    <mergeCell ref="M89:N89"/>
    <mergeCell ref="O89:P89"/>
    <mergeCell ref="Q89:R89"/>
    <mergeCell ref="S89:T89"/>
    <mergeCell ref="G88:AN88"/>
    <mergeCell ref="AO88:AO90"/>
    <mergeCell ref="AP88:AP90"/>
    <mergeCell ref="AQ88:AQ90"/>
    <mergeCell ref="AR88:AR90"/>
    <mergeCell ref="AS88:AS90"/>
    <mergeCell ref="U89:V89"/>
    <mergeCell ref="W89:X89"/>
    <mergeCell ref="Y89:Z89"/>
    <mergeCell ref="AA89:AB89"/>
    <mergeCell ref="A91:C91"/>
    <mergeCell ref="A92:C92"/>
    <mergeCell ref="A93:C93"/>
    <mergeCell ref="A94:C94"/>
    <mergeCell ref="A95:C95"/>
    <mergeCell ref="A96:C96"/>
    <mergeCell ref="AC89:AD89"/>
    <mergeCell ref="AE89:AF89"/>
    <mergeCell ref="AG89:AH89"/>
    <mergeCell ref="A103:C103"/>
    <mergeCell ref="A104:C104"/>
    <mergeCell ref="A105:C105"/>
    <mergeCell ref="A106:C106"/>
    <mergeCell ref="A107:C107"/>
    <mergeCell ref="A108:C108"/>
    <mergeCell ref="A97:C97"/>
    <mergeCell ref="A98:C98"/>
    <mergeCell ref="A99:C99"/>
    <mergeCell ref="A100:C100"/>
    <mergeCell ref="A101:C101"/>
    <mergeCell ref="A102:C102"/>
    <mergeCell ref="A115:C115"/>
    <mergeCell ref="A116:C116"/>
    <mergeCell ref="A117:C117"/>
    <mergeCell ref="A118:C118"/>
    <mergeCell ref="A119:C119"/>
    <mergeCell ref="A120:C120"/>
    <mergeCell ref="A109:C109"/>
    <mergeCell ref="A110:C110"/>
    <mergeCell ref="A111:C111"/>
    <mergeCell ref="A112:C112"/>
    <mergeCell ref="A113:C113"/>
    <mergeCell ref="A114:C114"/>
    <mergeCell ref="A127:C127"/>
    <mergeCell ref="A128:C128"/>
    <mergeCell ref="A129:C129"/>
    <mergeCell ref="A130:C130"/>
    <mergeCell ref="A131:C131"/>
    <mergeCell ref="A132:C132"/>
    <mergeCell ref="A121:C121"/>
    <mergeCell ref="A122:C122"/>
    <mergeCell ref="A123:C123"/>
    <mergeCell ref="A124:C124"/>
    <mergeCell ref="A125:C125"/>
    <mergeCell ref="A126:C126"/>
    <mergeCell ref="A139:C139"/>
    <mergeCell ref="A140:C140"/>
    <mergeCell ref="A141:C141"/>
    <mergeCell ref="A142:C142"/>
    <mergeCell ref="A143:C143"/>
    <mergeCell ref="A144:C144"/>
    <mergeCell ref="A133:C133"/>
    <mergeCell ref="A134:C134"/>
    <mergeCell ref="A135:C135"/>
    <mergeCell ref="A136:C136"/>
    <mergeCell ref="A137:C137"/>
    <mergeCell ref="A138:C138"/>
    <mergeCell ref="AS147:AS149"/>
    <mergeCell ref="AT147:AT149"/>
    <mergeCell ref="AU147:AU149"/>
    <mergeCell ref="AV147:AV149"/>
    <mergeCell ref="AW147:AW149"/>
    <mergeCell ref="AX147:AX149"/>
    <mergeCell ref="A145:C145"/>
    <mergeCell ref="A147:C149"/>
    <mergeCell ref="D147:F148"/>
    <mergeCell ref="G147:AP147"/>
    <mergeCell ref="AQ147:AQ149"/>
    <mergeCell ref="AR147:AR149"/>
    <mergeCell ref="G148:H148"/>
    <mergeCell ref="I148:J148"/>
    <mergeCell ref="K148:L148"/>
    <mergeCell ref="M148:N148"/>
    <mergeCell ref="A154:C154"/>
    <mergeCell ref="A155:C155"/>
    <mergeCell ref="A156:C156"/>
    <mergeCell ref="A157:C157"/>
    <mergeCell ref="A158:C158"/>
    <mergeCell ref="A159:C159"/>
    <mergeCell ref="AM148:AN148"/>
    <mergeCell ref="AO148:AP148"/>
    <mergeCell ref="A150:C150"/>
    <mergeCell ref="A151:C151"/>
    <mergeCell ref="A152:C152"/>
    <mergeCell ref="A153:C153"/>
    <mergeCell ref="AA148:AB148"/>
    <mergeCell ref="AC148:AD148"/>
    <mergeCell ref="AE148:AF148"/>
    <mergeCell ref="AG148:AH148"/>
    <mergeCell ref="AI148:AJ148"/>
    <mergeCell ref="AK148:AL148"/>
    <mergeCell ref="O148:P148"/>
    <mergeCell ref="Q148:R148"/>
    <mergeCell ref="S148:T148"/>
    <mergeCell ref="U148:V148"/>
    <mergeCell ref="W148:X148"/>
    <mergeCell ref="Y148:Z148"/>
    <mergeCell ref="AT161:AT163"/>
    <mergeCell ref="AU161:AU163"/>
    <mergeCell ref="AV161:AV163"/>
    <mergeCell ref="G162:H162"/>
    <mergeCell ref="I162:J162"/>
    <mergeCell ref="K162:L162"/>
    <mergeCell ref="M162:N162"/>
    <mergeCell ref="O162:P162"/>
    <mergeCell ref="Q162:R162"/>
    <mergeCell ref="S162:T162"/>
    <mergeCell ref="G161:AP161"/>
    <mergeCell ref="AQ161:AQ163"/>
    <mergeCell ref="AR161:AR163"/>
    <mergeCell ref="AS161:AS163"/>
    <mergeCell ref="U162:V162"/>
    <mergeCell ref="W162:X162"/>
    <mergeCell ref="Y162:Z162"/>
    <mergeCell ref="AA162:AB162"/>
    <mergeCell ref="AO162:AP162"/>
    <mergeCell ref="AK162:AL162"/>
    <mergeCell ref="AM162:AN162"/>
    <mergeCell ref="A164:A173"/>
    <mergeCell ref="B164:C164"/>
    <mergeCell ref="B165:C165"/>
    <mergeCell ref="B166:C166"/>
    <mergeCell ref="B167:B173"/>
    <mergeCell ref="AC162:AD162"/>
    <mergeCell ref="AE162:AF162"/>
    <mergeCell ref="AG162:AH162"/>
    <mergeCell ref="AI162:AJ162"/>
    <mergeCell ref="A161:C163"/>
    <mergeCell ref="D161:F162"/>
    <mergeCell ref="A189:A193"/>
    <mergeCell ref="B189:C189"/>
    <mergeCell ref="B190:B191"/>
    <mergeCell ref="B192:B193"/>
    <mergeCell ref="A194:A196"/>
    <mergeCell ref="B194:B196"/>
    <mergeCell ref="A174:A177"/>
    <mergeCell ref="B174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P200"/>
    <mergeCell ref="AQ200:AQ202"/>
    <mergeCell ref="S201:T201"/>
    <mergeCell ref="U201:V201"/>
    <mergeCell ref="W201:X201"/>
    <mergeCell ref="Y201:Z201"/>
    <mergeCell ref="AR200:AR202"/>
    <mergeCell ref="AS200:AS202"/>
    <mergeCell ref="AT200:AT202"/>
    <mergeCell ref="AU200:AU202"/>
    <mergeCell ref="G201:H201"/>
    <mergeCell ref="I201:J201"/>
    <mergeCell ref="K201:L201"/>
    <mergeCell ref="M201:N201"/>
    <mergeCell ref="O201:P201"/>
    <mergeCell ref="Q201:R201"/>
    <mergeCell ref="AM201:AN201"/>
    <mergeCell ref="AO201:AP201"/>
    <mergeCell ref="AK201:AL201"/>
    <mergeCell ref="A203:C203"/>
    <mergeCell ref="A204:C204"/>
    <mergeCell ref="A205:C205"/>
    <mergeCell ref="A206:C206"/>
    <mergeCell ref="AA201:AB201"/>
    <mergeCell ref="AC201:AD201"/>
    <mergeCell ref="AE201:AF201"/>
    <mergeCell ref="AG201:AH201"/>
    <mergeCell ref="AI201:AJ201"/>
    <mergeCell ref="Y211:Z211"/>
    <mergeCell ref="AA211:AB211"/>
    <mergeCell ref="A207:C207"/>
    <mergeCell ref="A208:C208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AU218:AU220"/>
    <mergeCell ref="AV218:AV220"/>
    <mergeCell ref="AW218:AW220"/>
    <mergeCell ref="AR219:AR220"/>
    <mergeCell ref="AO211:AP211"/>
    <mergeCell ref="A213:C213"/>
    <mergeCell ref="A214:C214"/>
    <mergeCell ref="A215:C215"/>
    <mergeCell ref="A216:C216"/>
    <mergeCell ref="A218:C220"/>
    <mergeCell ref="D218:F219"/>
    <mergeCell ref="G218:AN218"/>
    <mergeCell ref="AO218:AO220"/>
    <mergeCell ref="AP218:AP220"/>
    <mergeCell ref="AC211:AD211"/>
    <mergeCell ref="AE211:AF211"/>
    <mergeCell ref="AG211:AH211"/>
    <mergeCell ref="AI211:AJ211"/>
    <mergeCell ref="AK211:AL211"/>
    <mergeCell ref="AM211:AN211"/>
    <mergeCell ref="Q211:R211"/>
    <mergeCell ref="S211:T211"/>
    <mergeCell ref="U211:V211"/>
    <mergeCell ref="W211:X211"/>
    <mergeCell ref="G219:H219"/>
    <mergeCell ref="I219:J219"/>
    <mergeCell ref="K219:L219"/>
    <mergeCell ref="M219:N219"/>
    <mergeCell ref="O219:P219"/>
    <mergeCell ref="Q219:R219"/>
    <mergeCell ref="AQ218:AR218"/>
    <mergeCell ref="AS218:AS220"/>
    <mergeCell ref="AT218:AT220"/>
    <mergeCell ref="AE219:AF219"/>
    <mergeCell ref="AG219:AH219"/>
    <mergeCell ref="AI219:AJ219"/>
    <mergeCell ref="AK219:AL219"/>
    <mergeCell ref="AM219:AN219"/>
    <mergeCell ref="AQ219:AQ220"/>
    <mergeCell ref="S219:T219"/>
    <mergeCell ref="U219:V219"/>
    <mergeCell ref="W219:X219"/>
    <mergeCell ref="Y219:Z219"/>
    <mergeCell ref="AA219:AB219"/>
    <mergeCell ref="AC219:AD219"/>
    <mergeCell ref="A221:A222"/>
    <mergeCell ref="B221:C221"/>
    <mergeCell ref="B222:C222"/>
    <mergeCell ref="A223:A228"/>
    <mergeCell ref="B223:C223"/>
    <mergeCell ref="B224:C224"/>
    <mergeCell ref="B225:C225"/>
    <mergeCell ref="B226:C226"/>
    <mergeCell ref="B227:C227"/>
    <mergeCell ref="B228:C228"/>
    <mergeCell ref="A235:A240"/>
    <mergeCell ref="B235:C235"/>
    <mergeCell ref="B236:C236"/>
    <mergeCell ref="B237:C237"/>
    <mergeCell ref="B238:C238"/>
    <mergeCell ref="B239:C239"/>
    <mergeCell ref="B240:C240"/>
    <mergeCell ref="A229:A234"/>
    <mergeCell ref="B229:C229"/>
    <mergeCell ref="B230:C230"/>
    <mergeCell ref="B231:C231"/>
    <mergeCell ref="B232:C232"/>
    <mergeCell ref="B233:C233"/>
    <mergeCell ref="B234:C234"/>
    <mergeCell ref="A247:A252"/>
    <mergeCell ref="B247:C247"/>
    <mergeCell ref="B248:C248"/>
    <mergeCell ref="B249:C249"/>
    <mergeCell ref="B250:C250"/>
    <mergeCell ref="B251:C251"/>
    <mergeCell ref="B252:C252"/>
    <mergeCell ref="A241:A246"/>
    <mergeCell ref="B241:C241"/>
    <mergeCell ref="B242:C242"/>
    <mergeCell ref="B243:C243"/>
    <mergeCell ref="B244:C244"/>
    <mergeCell ref="B245:C245"/>
    <mergeCell ref="B246:C246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307:A312"/>
    <mergeCell ref="B307:C307"/>
    <mergeCell ref="B308:C308"/>
    <mergeCell ref="B309:C309"/>
    <mergeCell ref="B310:C310"/>
    <mergeCell ref="B311:C311"/>
    <mergeCell ref="B312:C312"/>
    <mergeCell ref="A301:A306"/>
    <mergeCell ref="B301:C301"/>
    <mergeCell ref="B302:C302"/>
    <mergeCell ref="B303:C303"/>
    <mergeCell ref="B304:C304"/>
    <mergeCell ref="B305:C305"/>
    <mergeCell ref="B306:C306"/>
    <mergeCell ref="A314:C316"/>
    <mergeCell ref="D314:F315"/>
    <mergeCell ref="G314:AP314"/>
    <mergeCell ref="AQ314:AQ316"/>
    <mergeCell ref="AR314:AR316"/>
    <mergeCell ref="G315:H315"/>
    <mergeCell ref="I315:J315"/>
    <mergeCell ref="K315:L315"/>
    <mergeCell ref="M315:N315"/>
    <mergeCell ref="O315:P315"/>
    <mergeCell ref="A323:A326"/>
    <mergeCell ref="B323:B326"/>
    <mergeCell ref="C323:C326"/>
    <mergeCell ref="D323:D326"/>
    <mergeCell ref="E323:E326"/>
    <mergeCell ref="A332:B332"/>
    <mergeCell ref="AO315:AP315"/>
    <mergeCell ref="A317:C317"/>
    <mergeCell ref="A318:C318"/>
    <mergeCell ref="A319:C319"/>
    <mergeCell ref="A320:C320"/>
    <mergeCell ref="A321:C321"/>
    <mergeCell ref="AC315:AD315"/>
    <mergeCell ref="AE315:AF315"/>
    <mergeCell ref="AG315:AH315"/>
    <mergeCell ref="AI315:AJ315"/>
    <mergeCell ref="AK315:AL315"/>
    <mergeCell ref="AM315:AN315"/>
    <mergeCell ref="Q315:R315"/>
    <mergeCell ref="S315:T315"/>
    <mergeCell ref="U315:V315"/>
    <mergeCell ref="W315:X315"/>
    <mergeCell ref="Y315:Z315"/>
    <mergeCell ref="AA315:AB315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38:B338"/>
  </mergeCells>
  <dataValidations count="2">
    <dataValidation type="whole" operator="greaterThanOrEqual" allowBlank="1" showInputMessage="1" showErrorMessage="1" errorTitle="Error" error="Favor Ingrese sólo Números." sqref="G12:AW15 G19:AX35 G41:AW64 G317:AR321 E85:F86 G91:AV144 G150:AX158 G164:AV177 G179:AV198 G203:AU208 G213:AP216 G221:AW306 D67:I81 B327:C327 D328:E330 C333:E342" xr:uid="{D9FAEABC-53FD-4504-855E-0B7C513B2D4A}">
      <formula1>0</formula1>
    </dataValidation>
    <dataValidation operator="greaterThanOrEqual" allowBlank="1" showInputMessage="1" showErrorMessage="1" error="Valor no Permitido" sqref="CA7:CE59" xr:uid="{EA8F05DA-2B13-488C-A9A8-12D3C807E63A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T427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72" width="11.42578125" style="2"/>
    <col min="73" max="73" width="10.140625" style="2" customWidth="1"/>
    <col min="74" max="75" width="11.42578125" style="2"/>
    <col min="76" max="77" width="11.42578125" style="4"/>
    <col min="78" max="78" width="11.42578125" style="4" customWidth="1"/>
    <col min="79" max="98" width="11.42578125" style="5" hidden="1" customWidth="1"/>
    <col min="99" max="100" width="11.42578125" style="2" customWidth="1"/>
    <col min="101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",[3]NOMBRE!B2," - ","( ",[3]NOMBRE!C2,[3]NOMBRE!D2,[3]NOMBRE!E2,[3]NOMBRE!F2,[3]NOMBRE!G2,"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",[3]NOMBRE!B6," - ","( ",[3]NOMBRE!C6,[3]NOMBRE!D6," )")</f>
        <v>MES: FEBRERO - ( 02 )</v>
      </c>
      <c r="BU4" s="3"/>
      <c r="BV4" s="3"/>
      <c r="BW4" s="3"/>
    </row>
    <row r="5" spans="1:98" ht="16.350000000000001" customHeight="1" x14ac:dyDescent="0.2">
      <c r="A5" s="1" t="str">
        <f>CONCATENATE("AÑO: ",[3]NOMBRE!B7)</f>
        <v>AÑO: 2021</v>
      </c>
      <c r="BU5" s="3"/>
      <c r="BV5" s="3"/>
      <c r="BW5" s="3"/>
    </row>
    <row r="6" spans="1:98" s="1005" customFormat="1" ht="15" customHeight="1" x14ac:dyDescent="0.25">
      <c r="A6" s="3134" t="s">
        <v>1</v>
      </c>
      <c r="B6" s="3134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4"/>
      <c r="O6" s="3134"/>
      <c r="P6" s="3134"/>
      <c r="Q6" s="1002"/>
      <c r="R6" s="1002"/>
      <c r="S6" s="1002"/>
      <c r="T6" s="1002"/>
      <c r="U6" s="1002"/>
      <c r="V6" s="1002"/>
      <c r="W6" s="1002"/>
      <c r="X6" s="1002"/>
      <c r="Y6" s="1002"/>
      <c r="Z6" s="1002"/>
      <c r="AA6" s="1002"/>
      <c r="AB6" s="1002"/>
      <c r="AC6" s="1002"/>
      <c r="AD6" s="1002"/>
      <c r="AE6" s="1002"/>
      <c r="AF6" s="1002"/>
      <c r="AG6" s="1002"/>
      <c r="AH6" s="1002"/>
      <c r="AI6" s="1002"/>
      <c r="AJ6" s="1002"/>
      <c r="AK6" s="1002"/>
      <c r="AL6" s="1002"/>
      <c r="AM6" s="1002"/>
      <c r="AN6" s="1002"/>
      <c r="AO6" s="1002"/>
      <c r="AP6" s="1002"/>
      <c r="AQ6" s="1002"/>
      <c r="AR6" s="1002"/>
      <c r="AS6" s="1002"/>
      <c r="AT6" s="1002"/>
      <c r="AU6" s="1002"/>
      <c r="AV6" s="1002"/>
      <c r="AW6" s="3135"/>
      <c r="AX6" s="3135"/>
      <c r="AY6" s="3135"/>
      <c r="AZ6" s="3135"/>
      <c r="BA6" s="3135"/>
      <c r="BB6" s="3135"/>
      <c r="BC6" s="3135"/>
      <c r="BD6" s="3135"/>
      <c r="BE6" s="3135"/>
      <c r="BF6" s="3135"/>
      <c r="BG6" s="3135"/>
      <c r="BH6" s="3135"/>
      <c r="BI6" s="3135"/>
      <c r="BJ6" s="3135"/>
      <c r="BK6" s="3135"/>
      <c r="BL6" s="3135"/>
      <c r="BM6" s="3136"/>
      <c r="BN6" s="3136"/>
      <c r="BO6" s="3136"/>
      <c r="BP6" s="3136"/>
      <c r="BQ6" s="3136"/>
      <c r="BR6" s="3136"/>
      <c r="BS6" s="3136"/>
      <c r="BT6" s="3136"/>
      <c r="BU6" s="3136"/>
      <c r="BV6" s="3136"/>
      <c r="BW6" s="3136"/>
      <c r="BX6" s="3136"/>
      <c r="BY6" s="3136"/>
      <c r="BZ6" s="3136"/>
      <c r="CA6" s="3136"/>
      <c r="CB6" s="3136"/>
      <c r="CC6" s="3136"/>
      <c r="CD6" s="3136"/>
      <c r="CE6" s="3136"/>
      <c r="CF6" s="3136"/>
      <c r="CG6" s="3136"/>
      <c r="CH6" s="3136"/>
      <c r="CI6" s="3136"/>
      <c r="CJ6" s="3136"/>
      <c r="CK6" s="3136"/>
      <c r="CL6" s="3136"/>
      <c r="CM6" s="3136"/>
      <c r="CN6" s="3136"/>
      <c r="CO6" s="3136"/>
      <c r="CP6" s="3136"/>
      <c r="CQ6" s="3136"/>
      <c r="CR6" s="3136"/>
      <c r="CS6" s="3136"/>
      <c r="CT6" s="3136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1005"/>
      <c r="H8" s="13"/>
      <c r="I8" s="13"/>
      <c r="J8" s="13"/>
      <c r="K8" s="13"/>
      <c r="L8" s="13"/>
      <c r="M8" s="13"/>
      <c r="N8" s="13"/>
      <c r="O8" s="13"/>
      <c r="P8" s="1005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3167" t="s">
        <v>3</v>
      </c>
      <c r="B9" s="3167"/>
      <c r="C9" s="3168"/>
      <c r="D9" s="3393" t="s">
        <v>4</v>
      </c>
      <c r="E9" s="3393"/>
      <c r="F9" s="3369"/>
      <c r="G9" s="3150" t="s">
        <v>5</v>
      </c>
      <c r="H9" s="3178"/>
      <c r="I9" s="3178"/>
      <c r="J9" s="3178"/>
      <c r="K9" s="3178"/>
      <c r="L9" s="3178"/>
      <c r="M9" s="3178"/>
      <c r="N9" s="3178"/>
      <c r="O9" s="3178"/>
      <c r="P9" s="3178"/>
      <c r="Q9" s="3178"/>
      <c r="R9" s="3178"/>
      <c r="S9" s="3178"/>
      <c r="T9" s="3178"/>
      <c r="U9" s="3178"/>
      <c r="V9" s="3178"/>
      <c r="W9" s="3178"/>
      <c r="X9" s="3178"/>
      <c r="Y9" s="3178"/>
      <c r="Z9" s="3178"/>
      <c r="AA9" s="3178"/>
      <c r="AB9" s="3178"/>
      <c r="AC9" s="3178"/>
      <c r="AD9" s="3178"/>
      <c r="AE9" s="3178"/>
      <c r="AF9" s="3178"/>
      <c r="AG9" s="3178"/>
      <c r="AH9" s="3178"/>
      <c r="AI9" s="3178"/>
      <c r="AJ9" s="3178"/>
      <c r="AK9" s="3178"/>
      <c r="AL9" s="3178"/>
      <c r="AM9" s="3178"/>
      <c r="AN9" s="3178"/>
      <c r="AO9" s="3178"/>
      <c r="AP9" s="3395"/>
      <c r="AQ9" s="3369" t="s">
        <v>6</v>
      </c>
      <c r="AR9" s="3148" t="s">
        <v>7</v>
      </c>
      <c r="AS9" s="3148" t="s">
        <v>8</v>
      </c>
      <c r="AT9" s="3148" t="s">
        <v>9</v>
      </c>
      <c r="AU9" s="3148" t="s">
        <v>10</v>
      </c>
      <c r="AV9" s="3148" t="s">
        <v>11</v>
      </c>
      <c r="AW9" s="3174" t="s">
        <v>12</v>
      </c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X9" s="2"/>
      <c r="BY9" s="2"/>
      <c r="BZ9" s="2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934"/>
      <c r="B10" s="2934"/>
      <c r="C10" s="2935"/>
      <c r="D10" s="3247"/>
      <c r="E10" s="3247"/>
      <c r="F10" s="3248"/>
      <c r="G10" s="3376" t="s">
        <v>13</v>
      </c>
      <c r="H10" s="3182"/>
      <c r="I10" s="3150" t="s">
        <v>14</v>
      </c>
      <c r="J10" s="3165"/>
      <c r="K10" s="3178" t="s">
        <v>15</v>
      </c>
      <c r="L10" s="3165"/>
      <c r="M10" s="3150" t="s">
        <v>16</v>
      </c>
      <c r="N10" s="3165"/>
      <c r="O10" s="3150" t="s">
        <v>17</v>
      </c>
      <c r="P10" s="3165"/>
      <c r="Q10" s="3150" t="s">
        <v>18</v>
      </c>
      <c r="R10" s="3165"/>
      <c r="S10" s="3150" t="s">
        <v>19</v>
      </c>
      <c r="T10" s="3165"/>
      <c r="U10" s="3150" t="s">
        <v>20</v>
      </c>
      <c r="V10" s="3165"/>
      <c r="W10" s="3150" t="s">
        <v>21</v>
      </c>
      <c r="X10" s="3165"/>
      <c r="Y10" s="3150" t="s">
        <v>22</v>
      </c>
      <c r="Z10" s="3152"/>
      <c r="AA10" s="3150" t="s">
        <v>23</v>
      </c>
      <c r="AB10" s="3152"/>
      <c r="AC10" s="3150" t="s">
        <v>24</v>
      </c>
      <c r="AD10" s="3152"/>
      <c r="AE10" s="3150" t="s">
        <v>25</v>
      </c>
      <c r="AF10" s="3152"/>
      <c r="AG10" s="3150" t="s">
        <v>26</v>
      </c>
      <c r="AH10" s="3152"/>
      <c r="AI10" s="3150" t="s">
        <v>27</v>
      </c>
      <c r="AJ10" s="3152"/>
      <c r="AK10" s="3150" t="s">
        <v>28</v>
      </c>
      <c r="AL10" s="3152"/>
      <c r="AM10" s="3150" t="s">
        <v>29</v>
      </c>
      <c r="AN10" s="3152"/>
      <c r="AO10" s="3150" t="s">
        <v>30</v>
      </c>
      <c r="AP10" s="3416"/>
      <c r="AQ10" s="2961"/>
      <c r="AR10" s="2912"/>
      <c r="AS10" s="2912"/>
      <c r="AT10" s="2912"/>
      <c r="AU10" s="2912"/>
      <c r="AV10" s="2912"/>
      <c r="AW10" s="3064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X10" s="2"/>
      <c r="BY10" s="2"/>
      <c r="BZ10" s="2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3170"/>
      <c r="B11" s="3170"/>
      <c r="C11" s="3171"/>
      <c r="D11" s="1364" t="s">
        <v>31</v>
      </c>
      <c r="E11" s="1365" t="s">
        <v>32</v>
      </c>
      <c r="F11" s="1344" t="s">
        <v>33</v>
      </c>
      <c r="G11" s="1345" t="s">
        <v>32</v>
      </c>
      <c r="H11" s="1344" t="s">
        <v>33</v>
      </c>
      <c r="I11" s="1345" t="s">
        <v>32</v>
      </c>
      <c r="J11" s="1344" t="s">
        <v>33</v>
      </c>
      <c r="K11" s="1345" t="s">
        <v>32</v>
      </c>
      <c r="L11" s="1344" t="s">
        <v>33</v>
      </c>
      <c r="M11" s="1345" t="s">
        <v>32</v>
      </c>
      <c r="N11" s="1344" t="s">
        <v>33</v>
      </c>
      <c r="O11" s="1345" t="s">
        <v>32</v>
      </c>
      <c r="P11" s="1344" t="s">
        <v>33</v>
      </c>
      <c r="Q11" s="1345" t="s">
        <v>32</v>
      </c>
      <c r="R11" s="1344" t="s">
        <v>33</v>
      </c>
      <c r="S11" s="1345" t="s">
        <v>32</v>
      </c>
      <c r="T11" s="1344" t="s">
        <v>33</v>
      </c>
      <c r="U11" s="1345" t="s">
        <v>32</v>
      </c>
      <c r="V11" s="1344" t="s">
        <v>33</v>
      </c>
      <c r="W11" s="1345" t="s">
        <v>32</v>
      </c>
      <c r="X11" s="1344" t="s">
        <v>33</v>
      </c>
      <c r="Y11" s="1345" t="s">
        <v>32</v>
      </c>
      <c r="Z11" s="1344" t="s">
        <v>33</v>
      </c>
      <c r="AA11" s="1345" t="s">
        <v>32</v>
      </c>
      <c r="AB11" s="1344" t="s">
        <v>33</v>
      </c>
      <c r="AC11" s="1345" t="s">
        <v>32</v>
      </c>
      <c r="AD11" s="1344" t="s">
        <v>33</v>
      </c>
      <c r="AE11" s="1345" t="s">
        <v>32</v>
      </c>
      <c r="AF11" s="1344" t="s">
        <v>33</v>
      </c>
      <c r="AG11" s="1345" t="s">
        <v>32</v>
      </c>
      <c r="AH11" s="1344" t="s">
        <v>33</v>
      </c>
      <c r="AI11" s="1345" t="s">
        <v>32</v>
      </c>
      <c r="AJ11" s="1344" t="s">
        <v>33</v>
      </c>
      <c r="AK11" s="1345" t="s">
        <v>32</v>
      </c>
      <c r="AL11" s="1344" t="s">
        <v>33</v>
      </c>
      <c r="AM11" s="1345" t="s">
        <v>32</v>
      </c>
      <c r="AN11" s="1344" t="s">
        <v>33</v>
      </c>
      <c r="AO11" s="1345" t="s">
        <v>32</v>
      </c>
      <c r="AP11" s="1366" t="s">
        <v>33</v>
      </c>
      <c r="AQ11" s="3248"/>
      <c r="AR11" s="3149"/>
      <c r="AS11" s="3149"/>
      <c r="AT11" s="3149"/>
      <c r="AU11" s="3149"/>
      <c r="AV11" s="3149"/>
      <c r="AW11" s="3177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X11" s="2"/>
      <c r="BY11" s="2"/>
      <c r="BZ11" s="2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3120" t="s">
        <v>34</v>
      </c>
      <c r="B12" s="3446"/>
      <c r="C12" s="3447"/>
      <c r="D12" s="1367">
        <f>SUM(E12+F12)</f>
        <v>0</v>
      </c>
      <c r="E12" s="21">
        <f>SUM(G12+I12+K12+M12+O12+Q12+S12+U12+W12+Y12+AA12+AC12+AE12+AG12+AI12+AK12+AM12+AO12)</f>
        <v>0</v>
      </c>
      <c r="F12" s="22">
        <f t="shared" ref="E12:F15" si="0">SUM(H12+J12+L12+N12+P12+R12+T12+V12+X12+Z12+AB12+AD12+AF12+AH12+AJ12+AL12+AN12+AP12)</f>
        <v>0</v>
      </c>
      <c r="G12" s="23"/>
      <c r="H12" s="24"/>
      <c r="I12" s="1014"/>
      <c r="J12" s="24"/>
      <c r="K12" s="1014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3"/>
      <c r="AD12" s="26"/>
      <c r="AE12" s="23"/>
      <c r="AF12" s="26"/>
      <c r="AG12" s="23"/>
      <c r="AH12" s="26"/>
      <c r="AI12" s="23"/>
      <c r="AJ12" s="26"/>
      <c r="AK12" s="23"/>
      <c r="AL12" s="26"/>
      <c r="AM12" s="23"/>
      <c r="AN12" s="26"/>
      <c r="AO12" s="23"/>
      <c r="AP12" s="27"/>
      <c r="AQ12" s="24"/>
      <c r="AR12" s="24"/>
      <c r="AS12" s="28"/>
      <c r="AT12" s="28"/>
      <c r="AU12" s="28"/>
      <c r="AV12" s="28"/>
      <c r="AW12" s="28"/>
      <c r="AX12" s="671" t="str">
        <f>$CA12&amp;$CB12&amp;$CC12&amp;$CD12&amp;$CE12&amp;$CF12&amp;$CG12</f>
        <v/>
      </c>
      <c r="AY12" s="30"/>
      <c r="AZ12" s="30"/>
      <c r="BA12" s="30"/>
      <c r="BB12" s="30"/>
      <c r="BC12" s="30"/>
      <c r="BD12" s="30"/>
      <c r="BE12" s="30"/>
      <c r="BF12" s="30"/>
      <c r="BG12" s="9"/>
      <c r="BH12" s="9"/>
      <c r="BI12" s="9"/>
      <c r="BJ12" s="9"/>
      <c r="BX12" s="2"/>
      <c r="BY12" s="2"/>
      <c r="BZ12" s="2"/>
      <c r="CA12" s="31" t="str">
        <f>IF(CH12=1,"* Las consultas de 60 años NO DEBEN ser mayor que el total de Consultas entre 60-64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>IF(CJ12=1,"* Las consultas de 12 años NO DEBEN ser mayor que el total de Consultas entre 10-14 Años. ","")</f>
        <v/>
      </c>
      <c r="CD12" s="31" t="str">
        <f>IF(CK12=1,"* Las consultas de Pacientes en control PSCV NO DEBEN ser mayor que el total de Consultas. ","")</f>
        <v/>
      </c>
      <c r="CE12" s="31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1" t="str">
        <f>IF(AND(AU12="",D12&lt;&gt;0),"* No olvide digitar la población SENAME (Digite CEROS si no tiene). ",IF(D12&lt;AU12,"* La Población SENAME NO DEBE ser mayor al Total. ",""))</f>
        <v/>
      </c>
      <c r="CG12" s="31" t="str">
        <f>IF(AND(AV12="",D12&lt;&gt;0),"* No olvide digitar la población Migrante (Digite CEROS si no tiene). ",IF(D12&lt;AV12,"* La Población Migrante NO DEBE ser mayor al Total. ",""))</f>
        <v/>
      </c>
      <c r="CH12" s="32">
        <f>IF(AS12&gt;(AK12+AL12),1,0)</f>
        <v>0</v>
      </c>
      <c r="CI12" s="32">
        <f>IF(D12&lt;AT12,1,0)</f>
        <v>0</v>
      </c>
      <c r="CJ12" s="32">
        <f>IF((Y12+Z12)&lt;AQ12,1,0)</f>
        <v>0</v>
      </c>
      <c r="CK12" s="32">
        <f>IF(D12&lt;AW12,1,0)</f>
        <v>0</v>
      </c>
      <c r="CL12" s="32">
        <f>IF(AND(AR12="",D12&lt;&gt;0),1,IF(F12&lt;AR12,1,0))</f>
        <v>0</v>
      </c>
      <c r="CM12" s="32">
        <f>IF(AND(AU12="",D12&lt;&gt;0),1,IF(D12&lt;AU12,1,0))</f>
        <v>0</v>
      </c>
      <c r="CN12" s="32">
        <f>IF(AND(AV12="",D12&lt;&gt;0),1,IF(D12&lt;AV12,1,0))</f>
        <v>0</v>
      </c>
    </row>
    <row r="13" spans="1:98" ht="16.350000000000001" customHeight="1" x14ac:dyDescent="0.2">
      <c r="A13" s="3324" t="s">
        <v>35</v>
      </c>
      <c r="B13" s="3325"/>
      <c r="C13" s="3326"/>
      <c r="D13" s="828">
        <f>SUM(E13+F13)</f>
        <v>0</v>
      </c>
      <c r="E13" s="829">
        <f t="shared" si="0"/>
        <v>0</v>
      </c>
      <c r="F13" s="830">
        <f>SUM(H13+J13+L13+N13+P13+R13+T13+V13+X13+Z13+AB13+AD13+AF13+AH13+AJ13+AL13+AN13+AP13)</f>
        <v>0</v>
      </c>
      <c r="G13" s="831"/>
      <c r="H13" s="832"/>
      <c r="I13" s="831"/>
      <c r="J13" s="832"/>
      <c r="K13" s="831"/>
      <c r="L13" s="832"/>
      <c r="M13" s="831"/>
      <c r="N13" s="832"/>
      <c r="O13" s="831"/>
      <c r="P13" s="832"/>
      <c r="Q13" s="831"/>
      <c r="R13" s="808"/>
      <c r="S13" s="831"/>
      <c r="T13" s="808"/>
      <c r="U13" s="831"/>
      <c r="V13" s="808"/>
      <c r="W13" s="831"/>
      <c r="X13" s="808"/>
      <c r="Y13" s="831"/>
      <c r="Z13" s="808"/>
      <c r="AA13" s="831"/>
      <c r="AB13" s="808"/>
      <c r="AC13" s="831"/>
      <c r="AD13" s="808"/>
      <c r="AE13" s="831"/>
      <c r="AF13" s="808"/>
      <c r="AG13" s="831"/>
      <c r="AH13" s="808"/>
      <c r="AI13" s="831"/>
      <c r="AJ13" s="808"/>
      <c r="AK13" s="831"/>
      <c r="AL13" s="808"/>
      <c r="AM13" s="831"/>
      <c r="AN13" s="808"/>
      <c r="AO13" s="831"/>
      <c r="AP13" s="809"/>
      <c r="AQ13" s="832"/>
      <c r="AR13" s="832"/>
      <c r="AS13" s="811"/>
      <c r="AT13" s="811"/>
      <c r="AU13" s="811"/>
      <c r="AV13" s="811"/>
      <c r="AW13" s="811"/>
      <c r="AX13" s="671" t="str">
        <f t="shared" ref="AX13:AX15" si="2">$CA13&amp;$CB13&amp;$CC13&amp;$CD13&amp;$CE13&amp;$CF13&amp;$CG13</f>
        <v/>
      </c>
      <c r="AY13" s="30"/>
      <c r="AZ13" s="30"/>
      <c r="BA13" s="30"/>
      <c r="BB13" s="30"/>
      <c r="BC13" s="30"/>
      <c r="BD13" s="30"/>
      <c r="BE13" s="30"/>
      <c r="BF13" s="30"/>
      <c r="BG13" s="9"/>
      <c r="BH13" s="9"/>
      <c r="BI13" s="9"/>
      <c r="BJ13" s="9"/>
      <c r="BX13" s="2"/>
      <c r="BY13" s="2"/>
      <c r="BZ13" s="2"/>
      <c r="CA13" s="31" t="str">
        <f t="shared" ref="CA13:CA15" si="3">IF(CH13=1,"* Las consultas de 60 años NO DEBEN ser mayor que el total de Consultas entre 60-64 Años. ","")</f>
        <v/>
      </c>
      <c r="CB13" s="31" t="str">
        <f t="shared" si="1"/>
        <v/>
      </c>
      <c r="CC13" s="31" t="str">
        <f t="shared" ref="CC13:CC15" si="4">IF(CJ13=1,"* Las consultas de 12 años NO DEBEN ser mayor que el total de Consultas entre 10-14 Años. ","")</f>
        <v/>
      </c>
      <c r="CD13" s="31" t="str">
        <f t="shared" ref="CD13:CD15" si="5">IF(CK13=1,"* Las consultas de Pacientes en control PSCV NO DEBEN ser mayor que el total de Consultas. ","")</f>
        <v/>
      </c>
      <c r="CE13" s="31" t="str">
        <f t="shared" ref="CE13:CE15" si="6">IF(AND(AR13="",D13&lt;&gt;0),"* Recuerde que las Embarazadas deben ser incluídas en el ingreso por rango Etario (Digite CEROS si no tiene). ",IF(F13&lt;AR13,"* Las Embarazadas NO DEBEN ser mayor al total de mujeres. ",""))</f>
        <v/>
      </c>
      <c r="CF13" s="31" t="str">
        <f t="shared" ref="CF13:CF15" si="7">IF(AND(AU13="",D13&lt;&gt;0),"* No olvide digitar la población SENAME (Digite CEROS si no tiene). ",IF(D13&lt;AU13,"* La Población SENAME NO DEBE ser mayor al Total. ",""))</f>
        <v/>
      </c>
      <c r="CG13" s="31" t="str">
        <f t="shared" ref="CG13:CG15" si="8">IF(AND(AV13="",D13&lt;&gt;0),"* No olvide digitar la población Migrante (Digite CEROS si no tiene). ",IF(D13&lt;AV13,"* La Población Migrante NO DEBE ser mayor al Total. ",""))</f>
        <v/>
      </c>
      <c r="CH13" s="32">
        <f t="shared" ref="CH13:CH15" si="9">IF(AS13&gt;(AK13+AL13),1,0)</f>
        <v>0</v>
      </c>
      <c r="CI13" s="32">
        <f t="shared" ref="CI13:CI15" si="10">IF(D13&lt;AT13,1,0)</f>
        <v>0</v>
      </c>
      <c r="CJ13" s="32">
        <f t="shared" ref="CJ13:CJ15" si="11">IF((Y13+Z13)&lt;AQ13,1,0)</f>
        <v>0</v>
      </c>
      <c r="CK13" s="32">
        <f t="shared" ref="CK13:CK15" si="12">IF(D13&lt;AW13,1,0)</f>
        <v>0</v>
      </c>
      <c r="CL13" s="32">
        <f t="shared" ref="CL13:CL15" si="13">IF(AND(AR13="",D13&lt;&gt;0),1,IF(F13&lt;AR13,1,0))</f>
        <v>0</v>
      </c>
      <c r="CM13" s="32">
        <f>IF(AND(AH13="",D13&lt;&gt;0),1,IF(D13&lt;AH13,1,0))</f>
        <v>0</v>
      </c>
      <c r="CN13" s="32">
        <f t="shared" ref="CN13:CN15" si="14">IF(AND(AV13="",D13&lt;&gt;0),1,IF(D13&lt;AV13,1,0))</f>
        <v>0</v>
      </c>
    </row>
    <row r="14" spans="1:98" ht="16.350000000000001" customHeight="1" x14ac:dyDescent="0.2">
      <c r="A14" s="3324" t="s">
        <v>36</v>
      </c>
      <c r="B14" s="3325"/>
      <c r="C14" s="3326"/>
      <c r="D14" s="828">
        <f>SUM(E14+F14)</f>
        <v>0</v>
      </c>
      <c r="E14" s="829">
        <f t="shared" si="0"/>
        <v>0</v>
      </c>
      <c r="F14" s="830">
        <f t="shared" si="0"/>
        <v>0</v>
      </c>
      <c r="G14" s="831"/>
      <c r="H14" s="832"/>
      <c r="I14" s="831"/>
      <c r="J14" s="832"/>
      <c r="K14" s="831"/>
      <c r="L14" s="832"/>
      <c r="M14" s="831"/>
      <c r="N14" s="808"/>
      <c r="O14" s="831"/>
      <c r="P14" s="808"/>
      <c r="Q14" s="831"/>
      <c r="R14" s="808"/>
      <c r="S14" s="831"/>
      <c r="T14" s="808"/>
      <c r="U14" s="831"/>
      <c r="V14" s="808"/>
      <c r="W14" s="831"/>
      <c r="X14" s="808"/>
      <c r="Y14" s="831"/>
      <c r="Z14" s="808"/>
      <c r="AA14" s="831"/>
      <c r="AB14" s="808"/>
      <c r="AC14" s="831"/>
      <c r="AD14" s="808"/>
      <c r="AE14" s="831"/>
      <c r="AF14" s="808"/>
      <c r="AG14" s="831"/>
      <c r="AH14" s="808"/>
      <c r="AI14" s="831"/>
      <c r="AJ14" s="808"/>
      <c r="AK14" s="831"/>
      <c r="AL14" s="808"/>
      <c r="AM14" s="831"/>
      <c r="AN14" s="808"/>
      <c r="AO14" s="831"/>
      <c r="AP14" s="809"/>
      <c r="AQ14" s="832"/>
      <c r="AR14" s="832"/>
      <c r="AS14" s="811"/>
      <c r="AT14" s="811"/>
      <c r="AU14" s="811"/>
      <c r="AV14" s="811"/>
      <c r="AW14" s="811"/>
      <c r="AX14" s="671" t="str">
        <f t="shared" si="2"/>
        <v/>
      </c>
      <c r="AY14" s="30"/>
      <c r="AZ14" s="30"/>
      <c r="BA14" s="30"/>
      <c r="BB14" s="30"/>
      <c r="BC14" s="30"/>
      <c r="BD14" s="30"/>
      <c r="BE14" s="30"/>
      <c r="BF14" s="30"/>
      <c r="BG14" s="9"/>
      <c r="BH14" s="9"/>
      <c r="BI14" s="9"/>
      <c r="BJ14" s="9"/>
      <c r="BX14" s="2"/>
      <c r="BY14" s="2"/>
      <c r="BZ14" s="2"/>
      <c r="CA14" s="31" t="str">
        <f t="shared" si="3"/>
        <v/>
      </c>
      <c r="CB14" s="31" t="str">
        <f t="shared" si="1"/>
        <v/>
      </c>
      <c r="CC14" s="31" t="str">
        <f t="shared" si="4"/>
        <v/>
      </c>
      <c r="CD14" s="31" t="str">
        <f t="shared" si="5"/>
        <v/>
      </c>
      <c r="CE14" s="31" t="str">
        <f t="shared" si="6"/>
        <v/>
      </c>
      <c r="CF14" s="31" t="str">
        <f t="shared" si="7"/>
        <v/>
      </c>
      <c r="CG14" s="31" t="str">
        <f t="shared" si="8"/>
        <v/>
      </c>
      <c r="CH14" s="32">
        <f t="shared" si="9"/>
        <v>0</v>
      </c>
      <c r="CI14" s="32">
        <f t="shared" si="10"/>
        <v>0</v>
      </c>
      <c r="CJ14" s="32">
        <f t="shared" si="11"/>
        <v>0</v>
      </c>
      <c r="CK14" s="32">
        <f t="shared" si="12"/>
        <v>0</v>
      </c>
      <c r="CL14" s="32">
        <f t="shared" si="13"/>
        <v>0</v>
      </c>
      <c r="CM14" s="32">
        <f>IF(AND(AH14="",D14&lt;&gt;0),1,IF(D14&lt;AH14,1,0))</f>
        <v>0</v>
      </c>
      <c r="CN14" s="32">
        <f t="shared" si="14"/>
        <v>0</v>
      </c>
    </row>
    <row r="15" spans="1:98" ht="16.350000000000001" customHeight="1" x14ac:dyDescent="0.2">
      <c r="A15" s="3327" t="s">
        <v>37</v>
      </c>
      <c r="B15" s="3448"/>
      <c r="C15" s="3449"/>
      <c r="D15" s="1368">
        <f>SUM(E15+F15)</f>
        <v>0</v>
      </c>
      <c r="E15" s="834">
        <f>SUM(G15+I15+K15+M15+O15+Q15+S15+U15+W15+Y15+AA15+AC15+AE15+AG15+AI15+AK15+AM15+AO15)</f>
        <v>0</v>
      </c>
      <c r="F15" s="835">
        <f t="shared" si="0"/>
        <v>0</v>
      </c>
      <c r="G15" s="836"/>
      <c r="H15" s="1369"/>
      <c r="I15" s="836"/>
      <c r="J15" s="1369"/>
      <c r="K15" s="836"/>
      <c r="L15" s="1369"/>
      <c r="M15" s="836"/>
      <c r="N15" s="817"/>
      <c r="O15" s="836"/>
      <c r="P15" s="817"/>
      <c r="Q15" s="836"/>
      <c r="R15" s="817"/>
      <c r="S15" s="836"/>
      <c r="T15" s="817"/>
      <c r="U15" s="836"/>
      <c r="V15" s="817"/>
      <c r="W15" s="836"/>
      <c r="X15" s="817"/>
      <c r="Y15" s="836"/>
      <c r="Z15" s="817"/>
      <c r="AA15" s="836"/>
      <c r="AB15" s="817"/>
      <c r="AC15" s="836"/>
      <c r="AD15" s="817"/>
      <c r="AE15" s="836"/>
      <c r="AF15" s="817"/>
      <c r="AG15" s="836"/>
      <c r="AH15" s="817"/>
      <c r="AI15" s="836"/>
      <c r="AJ15" s="817"/>
      <c r="AK15" s="836"/>
      <c r="AL15" s="817"/>
      <c r="AM15" s="836"/>
      <c r="AN15" s="817"/>
      <c r="AO15" s="836"/>
      <c r="AP15" s="818"/>
      <c r="AQ15" s="1369"/>
      <c r="AR15" s="1369"/>
      <c r="AS15" s="1352"/>
      <c r="AT15" s="1352"/>
      <c r="AU15" s="1352"/>
      <c r="AV15" s="1352"/>
      <c r="AW15" s="1352"/>
      <c r="AX15" s="671" t="str">
        <f t="shared" si="2"/>
        <v/>
      </c>
      <c r="AY15" s="30"/>
      <c r="AZ15" s="30"/>
      <c r="BA15" s="30"/>
      <c r="BB15" s="30"/>
      <c r="BC15" s="30"/>
      <c r="BD15" s="30"/>
      <c r="BE15" s="30"/>
      <c r="BF15" s="30"/>
      <c r="BG15" s="9"/>
      <c r="BH15" s="9"/>
      <c r="BI15" s="9"/>
      <c r="BJ15" s="9"/>
      <c r="BK15" s="9"/>
      <c r="BL15" s="9"/>
      <c r="BX15" s="2"/>
      <c r="BY15" s="2"/>
      <c r="BZ15" s="2"/>
      <c r="CA15" s="31" t="str">
        <f t="shared" si="3"/>
        <v/>
      </c>
      <c r="CB15" s="31" t="str">
        <f t="shared" si="1"/>
        <v/>
      </c>
      <c r="CC15" s="31" t="str">
        <f t="shared" si="4"/>
        <v/>
      </c>
      <c r="CD15" s="31" t="str">
        <f t="shared" si="5"/>
        <v/>
      </c>
      <c r="CE15" s="31" t="str">
        <f t="shared" si="6"/>
        <v/>
      </c>
      <c r="CF15" s="31" t="str">
        <f t="shared" si="7"/>
        <v/>
      </c>
      <c r="CG15" s="31" t="str">
        <f t="shared" si="8"/>
        <v/>
      </c>
      <c r="CH15" s="32">
        <f t="shared" si="9"/>
        <v>0</v>
      </c>
      <c r="CI15" s="32">
        <f t="shared" si="10"/>
        <v>0</v>
      </c>
      <c r="CJ15" s="32">
        <f t="shared" si="11"/>
        <v>0</v>
      </c>
      <c r="CK15" s="32">
        <f t="shared" si="12"/>
        <v>0</v>
      </c>
      <c r="CL15" s="32">
        <f t="shared" si="13"/>
        <v>0</v>
      </c>
      <c r="CM15" s="32">
        <f>IF(AND(AH15="",D15&lt;&gt;0),1,IF(D15&lt;AH15,1,0))</f>
        <v>0</v>
      </c>
      <c r="CN15" s="32">
        <f t="shared" si="14"/>
        <v>0</v>
      </c>
    </row>
    <row r="16" spans="1:98" ht="32.1" customHeight="1" x14ac:dyDescent="0.2">
      <c r="A16" s="49" t="s">
        <v>38</v>
      </c>
      <c r="B16" s="50"/>
      <c r="C16" s="50"/>
      <c r="D16" s="13"/>
      <c r="E16" s="13"/>
      <c r="F16" s="13"/>
      <c r="G16" s="1370"/>
      <c r="H16" s="1370"/>
      <c r="I16" s="13"/>
      <c r="J16" s="13"/>
      <c r="K16" s="13"/>
      <c r="L16" s="13"/>
      <c r="M16" s="13"/>
      <c r="N16" s="13"/>
      <c r="O16" s="13"/>
      <c r="P16" s="52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8" ht="33" customHeight="1" x14ac:dyDescent="0.2">
      <c r="A17" s="3166" t="s">
        <v>39</v>
      </c>
      <c r="B17" s="3167"/>
      <c r="C17" s="3168"/>
      <c r="D17" s="3150" t="s">
        <v>40</v>
      </c>
      <c r="E17" s="3178"/>
      <c r="F17" s="3165"/>
      <c r="G17" s="3452" t="s">
        <v>13</v>
      </c>
      <c r="H17" s="3453"/>
      <c r="I17" s="3165" t="s">
        <v>14</v>
      </c>
      <c r="J17" s="3420"/>
      <c r="K17" s="3150" t="s">
        <v>15</v>
      </c>
      <c r="L17" s="3165"/>
      <c r="M17" s="3165" t="s">
        <v>16</v>
      </c>
      <c r="N17" s="3420"/>
      <c r="O17" s="3150" t="s">
        <v>17</v>
      </c>
      <c r="P17" s="3165"/>
      <c r="Q17" s="3150" t="s">
        <v>18</v>
      </c>
      <c r="R17" s="3165"/>
      <c r="S17" s="3150" t="s">
        <v>19</v>
      </c>
      <c r="T17" s="3165"/>
      <c r="U17" s="3150" t="s">
        <v>20</v>
      </c>
      <c r="V17" s="3165"/>
      <c r="W17" s="3178" t="s">
        <v>21</v>
      </c>
      <c r="X17" s="3178"/>
      <c r="Y17" s="3150" t="s">
        <v>22</v>
      </c>
      <c r="Z17" s="3152"/>
      <c r="AA17" s="3178" t="s">
        <v>23</v>
      </c>
      <c r="AB17" s="3430"/>
      <c r="AC17" s="3150" t="s">
        <v>24</v>
      </c>
      <c r="AD17" s="3152"/>
      <c r="AE17" s="3178" t="s">
        <v>25</v>
      </c>
      <c r="AF17" s="3430"/>
      <c r="AG17" s="3150" t="s">
        <v>26</v>
      </c>
      <c r="AH17" s="3152"/>
      <c r="AI17" s="3178" t="s">
        <v>27</v>
      </c>
      <c r="AJ17" s="3430"/>
      <c r="AK17" s="3150" t="s">
        <v>28</v>
      </c>
      <c r="AL17" s="3152"/>
      <c r="AM17" s="3178" t="s">
        <v>29</v>
      </c>
      <c r="AN17" s="3152"/>
      <c r="AO17" s="3178" t="s">
        <v>30</v>
      </c>
      <c r="AP17" s="3416"/>
      <c r="AQ17" s="3369" t="s">
        <v>6</v>
      </c>
      <c r="AR17" s="3369" t="s">
        <v>7</v>
      </c>
      <c r="AS17" s="3148" t="s">
        <v>41</v>
      </c>
      <c r="AT17" s="3148" t="s">
        <v>8</v>
      </c>
      <c r="AU17" s="3148" t="s">
        <v>42</v>
      </c>
      <c r="AV17" s="3369" t="s">
        <v>9</v>
      </c>
      <c r="AW17" s="3450" t="s">
        <v>10</v>
      </c>
      <c r="AX17" s="3450" t="s">
        <v>11</v>
      </c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8" ht="44.25" customHeight="1" x14ac:dyDescent="0.2">
      <c r="A18" s="3169"/>
      <c r="B18" s="3170"/>
      <c r="C18" s="3171"/>
      <c r="D18" s="1345" t="s">
        <v>31</v>
      </c>
      <c r="E18" s="1371" t="s">
        <v>32</v>
      </c>
      <c r="F18" s="1003" t="s">
        <v>33</v>
      </c>
      <c r="G18" s="1345" t="s">
        <v>32</v>
      </c>
      <c r="H18" s="1344" t="s">
        <v>33</v>
      </c>
      <c r="I18" s="1372" t="s">
        <v>32</v>
      </c>
      <c r="J18" s="1003" t="s">
        <v>33</v>
      </c>
      <c r="K18" s="1372" t="s">
        <v>32</v>
      </c>
      <c r="L18" s="1373" t="s">
        <v>33</v>
      </c>
      <c r="M18" s="1372" t="s">
        <v>32</v>
      </c>
      <c r="N18" s="1003" t="s">
        <v>33</v>
      </c>
      <c r="O18" s="1372" t="s">
        <v>32</v>
      </c>
      <c r="P18" s="1003" t="s">
        <v>33</v>
      </c>
      <c r="Q18" s="1372" t="s">
        <v>32</v>
      </c>
      <c r="R18" s="1003" t="s">
        <v>33</v>
      </c>
      <c r="S18" s="1372" t="s">
        <v>32</v>
      </c>
      <c r="T18" s="1003" t="s">
        <v>33</v>
      </c>
      <c r="U18" s="1345" t="s">
        <v>32</v>
      </c>
      <c r="V18" s="1344" t="s">
        <v>33</v>
      </c>
      <c r="W18" s="1343" t="s">
        <v>32</v>
      </c>
      <c r="X18" s="1374" t="s">
        <v>33</v>
      </c>
      <c r="Y18" s="1345" t="s">
        <v>32</v>
      </c>
      <c r="Z18" s="1344" t="s">
        <v>33</v>
      </c>
      <c r="AA18" s="1343" t="s">
        <v>32</v>
      </c>
      <c r="AB18" s="1374" t="s">
        <v>33</v>
      </c>
      <c r="AC18" s="1345" t="s">
        <v>32</v>
      </c>
      <c r="AD18" s="1344" t="s">
        <v>33</v>
      </c>
      <c r="AE18" s="1343" t="s">
        <v>32</v>
      </c>
      <c r="AF18" s="1374" t="s">
        <v>33</v>
      </c>
      <c r="AG18" s="1345" t="s">
        <v>32</v>
      </c>
      <c r="AH18" s="1344" t="s">
        <v>33</v>
      </c>
      <c r="AI18" s="1343" t="s">
        <v>32</v>
      </c>
      <c r="AJ18" s="1374" t="s">
        <v>33</v>
      </c>
      <c r="AK18" s="1345" t="s">
        <v>32</v>
      </c>
      <c r="AL18" s="1344" t="s">
        <v>33</v>
      </c>
      <c r="AM18" s="1343" t="s">
        <v>32</v>
      </c>
      <c r="AN18" s="1344" t="s">
        <v>33</v>
      </c>
      <c r="AO18" s="1343" t="s">
        <v>32</v>
      </c>
      <c r="AP18" s="1366" t="s">
        <v>33</v>
      </c>
      <c r="AQ18" s="2961"/>
      <c r="AR18" s="3119"/>
      <c r="AS18" s="3149"/>
      <c r="AT18" s="3149"/>
      <c r="AU18" s="3149"/>
      <c r="AV18" s="3248"/>
      <c r="AW18" s="3451"/>
      <c r="AX18" s="3451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8" ht="16.350000000000001" customHeight="1" x14ac:dyDescent="0.2">
      <c r="A19" s="3232" t="s">
        <v>43</v>
      </c>
      <c r="B19" s="3003"/>
      <c r="C19" s="3131"/>
      <c r="D19" s="1015">
        <f>SUM(E19+F19)</f>
        <v>0</v>
      </c>
      <c r="E19" s="21">
        <f>SUM(G19+I19+K19+M19+O19+Q19+S19+U19+W19+Y19+AA19+AC19+AE19+AG19+AI19+AK19+AM19+AO19)</f>
        <v>0</v>
      </c>
      <c r="F19" s="22">
        <f>SUM(H19+J19+L19+N19+P19+R19+T19+V19+X19+Z19+AB19+AD19+AF19+AH19+AJ19+AL19+AN19+AP19)</f>
        <v>0</v>
      </c>
      <c r="G19" s="1014"/>
      <c r="H19" s="60"/>
      <c r="I19" s="1014"/>
      <c r="J19" s="1375"/>
      <c r="K19" s="1014"/>
      <c r="L19" s="60"/>
      <c r="M19" s="1014"/>
      <c r="N19" s="1375"/>
      <c r="O19" s="1014"/>
      <c r="P19" s="60"/>
      <c r="Q19" s="1014"/>
      <c r="R19" s="60"/>
      <c r="S19" s="1014"/>
      <c r="T19" s="60"/>
      <c r="U19" s="1014"/>
      <c r="V19" s="60"/>
      <c r="W19" s="1346"/>
      <c r="X19" s="63"/>
      <c r="Y19" s="1014"/>
      <c r="Z19" s="60"/>
      <c r="AA19" s="1346"/>
      <c r="AB19" s="63"/>
      <c r="AC19" s="1014"/>
      <c r="AD19" s="60"/>
      <c r="AE19" s="1346"/>
      <c r="AF19" s="63"/>
      <c r="AG19" s="1014"/>
      <c r="AH19" s="60"/>
      <c r="AI19" s="1346"/>
      <c r="AJ19" s="63"/>
      <c r="AK19" s="1014"/>
      <c r="AL19" s="60"/>
      <c r="AM19" s="1346"/>
      <c r="AN19" s="60"/>
      <c r="AO19" s="1346"/>
      <c r="AP19" s="64"/>
      <c r="AQ19" s="1376"/>
      <c r="AR19" s="1375"/>
      <c r="AS19" s="1018">
        <v>0</v>
      </c>
      <c r="AT19" s="1018"/>
      <c r="AU19" s="1018"/>
      <c r="AV19" s="1018"/>
      <c r="AW19" s="1018"/>
      <c r="AX19" s="1018"/>
      <c r="AY19" s="671" t="str">
        <f>$CA19&amp;$CB19&amp;$CC19&amp;$CD19&amp;$CE19&amp;$CF19&amp;$CG19</f>
        <v/>
      </c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4"/>
      <c r="BV19" s="4"/>
      <c r="BW19" s="4"/>
      <c r="CA19" s="31" t="str">
        <f>IF(CH19=1,"* Las consultas de 12 años NO DEBEN ser mayor que el total de Consultas entre 10-14 Años. ","")</f>
        <v/>
      </c>
      <c r="CB19" s="31" t="str">
        <f>IF(CI19=1,"* Las consultas de 60 años NO DEBEN ser mayor que el total de Consultas entre 60-64 Años. ","")</f>
        <v/>
      </c>
      <c r="CC19" s="31" t="str">
        <f>IF(CJ19=1,"* Las actividades de usuarios en situación de discapacidad NO DEBEN superar el total. ","")</f>
        <v/>
      </c>
      <c r="CD19" s="31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E19" s="31" t="str">
        <f>IF(AND(AS19="",D19&lt;&gt;0),"* No olvide digitar la columna Beneficiarios (Digite CEROS si no tiene). ",IF(D19&lt;AS19,"* El número de Beneficiarios NO DEBE ser mayor que el Total. ",""))</f>
        <v/>
      </c>
      <c r="CF19" s="31" t="str">
        <f>IF(AND(AW19="",D19&lt;&gt;0),"* No olvide digitar la Población SENAME (Digite CEROS si no tiene). ",IF(D19&lt;AW19,"* La Población SENAME NO DEBE ser mayor al Total. ",""))</f>
        <v/>
      </c>
      <c r="CG19" s="31" t="str">
        <f>IF(AND(AX19="",D19&lt;&gt;0),"* No olvide digitar la Población Migrante (Digite CEROS si no tiene). ",IF(D19&lt;AX19,"* La Población Migrante NO DEBE superar el Total. ",""))</f>
        <v/>
      </c>
      <c r="CH19" s="32">
        <f>IF(AQ19&gt;(Y19+Z19),1,0)</f>
        <v>0</v>
      </c>
      <c r="CI19" s="32">
        <f>IF(AT19&gt;(AK19+AL19),1,0)</f>
        <v>0</v>
      </c>
      <c r="CJ19" s="32">
        <f>IF(D19&lt;AV19,1,0)</f>
        <v>0</v>
      </c>
      <c r="CK19" s="32">
        <f>IF(AND(AR19="",D19&lt;&gt;0),1,IF(F19&lt;AR19,1,0))</f>
        <v>0</v>
      </c>
      <c r="CL19" s="32">
        <f>IF(AND(AS19="",D19&lt;&gt;0),1,IF(D19&lt;AS19,1,0))</f>
        <v>0</v>
      </c>
      <c r="CM19" s="32">
        <f>IF(AND(AW19="",D19&lt;&gt;0),1,IF(D19&lt;AW19,1,0))</f>
        <v>0</v>
      </c>
      <c r="CN19" s="32">
        <f>IF(AND(AX19="",D19&lt;&gt;0),1,IF(D19&lt;AX19,1,0))</f>
        <v>0</v>
      </c>
    </row>
    <row r="20" spans="1:98" ht="16.350000000000001" customHeight="1" x14ac:dyDescent="0.2">
      <c r="A20" s="3233" t="s">
        <v>44</v>
      </c>
      <c r="B20" s="3234"/>
      <c r="C20" s="3235"/>
      <c r="D20" s="838">
        <f t="shared" ref="D20:D35" si="15">SUM(E20+F20)</f>
        <v>0</v>
      </c>
      <c r="E20" s="829">
        <f>SUM(U20+W20+Y20+AA20+AC20+AE20+AG20+AI20+AK20+AM20+AO20)</f>
        <v>0</v>
      </c>
      <c r="F20" s="830">
        <f>SUM(V20+X20+Z20+AB20+AD20+AF20+AH20+AJ20+AL20+AN20+AP20)</f>
        <v>0</v>
      </c>
      <c r="G20" s="839"/>
      <c r="H20" s="840"/>
      <c r="I20" s="839"/>
      <c r="J20" s="841"/>
      <c r="K20" s="839"/>
      <c r="L20" s="840"/>
      <c r="M20" s="839"/>
      <c r="N20" s="841"/>
      <c r="O20" s="839"/>
      <c r="P20" s="840"/>
      <c r="Q20" s="839"/>
      <c r="R20" s="840"/>
      <c r="S20" s="839"/>
      <c r="T20" s="840"/>
      <c r="U20" s="831"/>
      <c r="V20" s="808"/>
      <c r="W20" s="807"/>
      <c r="X20" s="842"/>
      <c r="Y20" s="831"/>
      <c r="Z20" s="808"/>
      <c r="AA20" s="807"/>
      <c r="AB20" s="842"/>
      <c r="AC20" s="831"/>
      <c r="AD20" s="808"/>
      <c r="AE20" s="807"/>
      <c r="AF20" s="842"/>
      <c r="AG20" s="831"/>
      <c r="AH20" s="808"/>
      <c r="AI20" s="807"/>
      <c r="AJ20" s="842"/>
      <c r="AK20" s="831"/>
      <c r="AL20" s="808"/>
      <c r="AM20" s="807"/>
      <c r="AN20" s="808"/>
      <c r="AO20" s="807"/>
      <c r="AP20" s="809"/>
      <c r="AQ20" s="843"/>
      <c r="AR20" s="832"/>
      <c r="AS20" s="844">
        <v>0</v>
      </c>
      <c r="AT20" s="844"/>
      <c r="AU20" s="844"/>
      <c r="AV20" s="844"/>
      <c r="AW20" s="844"/>
      <c r="AX20" s="844"/>
      <c r="AY20" s="671" t="str">
        <f t="shared" ref="AY20:AY35" si="16">$CA20&amp;$CB20&amp;$CC20&amp;$CD20&amp;$CE20&amp;$CF20&amp;$CG20</f>
        <v/>
      </c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4"/>
      <c r="BV20" s="4"/>
      <c r="BW20" s="4"/>
      <c r="CA20" s="31" t="str">
        <f t="shared" ref="CA20:CA35" si="17">IF(CH20=1,"* Las consultas de 12 años NO DEBEN ser mayor que el total de Consultas entre 10-14 Años. ","")</f>
        <v/>
      </c>
      <c r="CB20" s="31" t="str">
        <f t="shared" ref="CB20:CB35" si="18">IF(CI20=1,"* Las consultas de 60 años NO DEBEN ser mayor que el total de Consultas entre 60-64 Años. ","")</f>
        <v/>
      </c>
      <c r="CC20" s="31" t="str">
        <f t="shared" ref="CC20:CC35" si="19">IF(CJ20=1,"* Las actividades de usuarios en situación de discapacidad NO DEBEN superar el total. ","")</f>
        <v/>
      </c>
      <c r="CD20" s="31" t="str">
        <f t="shared" ref="CD20:CD35" si="20">IF(AND(AR20="",D20&lt;&gt;0),"* Recuerde que las Embarazadas deben ser incluídas en el ingreso por rango Etario (Digite CEROS si no tiene). ",IF(F20&lt;AR20,"* Las Embarazadas NO DEBEN ser mayor al total de mujeres. ",""))</f>
        <v/>
      </c>
      <c r="CE20" s="31" t="str">
        <f t="shared" ref="CE20:CE35" si="21">IF(AND(AS20="",D20&lt;&gt;0),"* No olvide digitar la columna Beneficiarios (Digite CEROS si no tiene). ",IF(D20&lt;AS20,"* El número de Beneficiarios NO DEBE ser mayor que el Total. ",""))</f>
        <v/>
      </c>
      <c r="CF20" s="31" t="str">
        <f t="shared" ref="CF20:CF35" si="22">IF(AND(AW20="",D20&lt;&gt;0),"* No olvide digitar la Población SENAME (Digite CEROS si no tiene). ",IF(D20&lt;AW20,"* La Población SENAME NO DEBE ser mayor al Total. ",""))</f>
        <v/>
      </c>
      <c r="CG20" s="31" t="str">
        <f t="shared" ref="CG20:CG35" si="23">IF(AND(AX20="",D20&lt;&gt;0),"* No olvide digitar la Población Migrante (Digite CEROS si no tiene). ",IF(D20&lt;AX20,"* La Población Migrante NO DEBE superar el Total. ",""))</f>
        <v/>
      </c>
      <c r="CH20" s="32">
        <f t="shared" ref="CH20:CH35" si="24">IF(AQ20&gt;(Y20+Z20),1,0)</f>
        <v>0</v>
      </c>
      <c r="CI20" s="32">
        <f t="shared" ref="CI20:CI35" si="25">IF(AT20&gt;(AK20+AL20),1,0)</f>
        <v>0</v>
      </c>
      <c r="CJ20" s="32">
        <f t="shared" ref="CJ20:CJ35" si="26">IF(D20&lt;AV20,1,0)</f>
        <v>0</v>
      </c>
      <c r="CK20" s="32">
        <f t="shared" ref="CK20:CK35" si="27">IF(AND(AR20="",D20&lt;&gt;0),1,IF(F20&lt;AR20,1,0))</f>
        <v>0</v>
      </c>
      <c r="CL20" s="32">
        <f t="shared" ref="CL20:CL35" si="28">IF(AND(AS20="",D20&lt;&gt;0),1,IF(D20&lt;AS20,1,0))</f>
        <v>0</v>
      </c>
      <c r="CM20" s="32">
        <f t="shared" ref="CM20:CM35" si="29">IF(AND(AW20="",D20&lt;&gt;0),1,IF(D20&lt;AW20,1,0))</f>
        <v>0</v>
      </c>
      <c r="CN20" s="32">
        <f t="shared" ref="CN20:CN35" si="30">IF(AND(AX20="",D20&lt;&gt;0),1,IF(D20&lt;AX20,1,0))</f>
        <v>0</v>
      </c>
    </row>
    <row r="21" spans="1:98" ht="16.350000000000001" customHeight="1" x14ac:dyDescent="0.2">
      <c r="A21" s="3156" t="s">
        <v>45</v>
      </c>
      <c r="B21" s="3157"/>
      <c r="C21" s="3158"/>
      <c r="D21" s="838">
        <f t="shared" si="15"/>
        <v>0</v>
      </c>
      <c r="E21" s="829">
        <f t="shared" ref="E21:F23" si="31">SUM(G21+I21+K21+M21+O21+Q21+S21+U21+W21+Y21+AA21+AC21+AE21+AG21+AI21+AK21+AM21+AO21)</f>
        <v>0</v>
      </c>
      <c r="F21" s="830">
        <f t="shared" si="31"/>
        <v>0</v>
      </c>
      <c r="G21" s="831"/>
      <c r="H21" s="808"/>
      <c r="I21" s="831"/>
      <c r="J21" s="832"/>
      <c r="K21" s="831"/>
      <c r="L21" s="808"/>
      <c r="M21" s="831"/>
      <c r="N21" s="832"/>
      <c r="O21" s="831"/>
      <c r="P21" s="808"/>
      <c r="Q21" s="831"/>
      <c r="R21" s="808"/>
      <c r="S21" s="831"/>
      <c r="T21" s="808"/>
      <c r="U21" s="831"/>
      <c r="V21" s="808"/>
      <c r="W21" s="807"/>
      <c r="X21" s="842"/>
      <c r="Y21" s="831"/>
      <c r="Z21" s="808"/>
      <c r="AA21" s="807"/>
      <c r="AB21" s="842"/>
      <c r="AC21" s="831"/>
      <c r="AD21" s="808"/>
      <c r="AE21" s="807"/>
      <c r="AF21" s="842"/>
      <c r="AG21" s="831"/>
      <c r="AH21" s="808"/>
      <c r="AI21" s="807"/>
      <c r="AJ21" s="842"/>
      <c r="AK21" s="831"/>
      <c r="AL21" s="808"/>
      <c r="AM21" s="807"/>
      <c r="AN21" s="808"/>
      <c r="AO21" s="807"/>
      <c r="AP21" s="809"/>
      <c r="AQ21" s="843"/>
      <c r="AR21" s="832"/>
      <c r="AS21" s="844">
        <v>0</v>
      </c>
      <c r="AT21" s="844"/>
      <c r="AU21" s="844"/>
      <c r="AV21" s="844"/>
      <c r="AW21" s="844"/>
      <c r="AX21" s="844"/>
      <c r="AY21" s="671" t="str">
        <f t="shared" si="16"/>
        <v/>
      </c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4"/>
      <c r="BV21" s="4"/>
      <c r="BW21" s="4"/>
      <c r="BX21" s="71"/>
      <c r="BY21" s="71"/>
      <c r="BZ21" s="71"/>
      <c r="CA21" s="31" t="str">
        <f t="shared" si="17"/>
        <v/>
      </c>
      <c r="CB21" s="31" t="str">
        <f t="shared" si="18"/>
        <v/>
      </c>
      <c r="CC21" s="31" t="str">
        <f t="shared" si="19"/>
        <v/>
      </c>
      <c r="CD21" s="31" t="str">
        <f t="shared" si="20"/>
        <v/>
      </c>
      <c r="CE21" s="31" t="str">
        <f t="shared" si="21"/>
        <v/>
      </c>
      <c r="CF21" s="31" t="str">
        <f t="shared" si="22"/>
        <v/>
      </c>
      <c r="CG21" s="31" t="str">
        <f t="shared" si="23"/>
        <v/>
      </c>
      <c r="CH21" s="32">
        <f t="shared" si="24"/>
        <v>0</v>
      </c>
      <c r="CI21" s="32">
        <f t="shared" si="25"/>
        <v>0</v>
      </c>
      <c r="CJ21" s="32">
        <f t="shared" si="26"/>
        <v>0</v>
      </c>
      <c r="CK21" s="32">
        <f t="shared" si="27"/>
        <v>0</v>
      </c>
      <c r="CL21" s="32">
        <f t="shared" si="28"/>
        <v>0</v>
      </c>
      <c r="CM21" s="32">
        <f t="shared" si="29"/>
        <v>0</v>
      </c>
      <c r="CN21" s="32">
        <f t="shared" si="30"/>
        <v>0</v>
      </c>
      <c r="CO21" s="72"/>
      <c r="CP21" s="72"/>
      <c r="CQ21" s="72"/>
    </row>
    <row r="22" spans="1:98" ht="16.350000000000001" customHeight="1" x14ac:dyDescent="0.2">
      <c r="A22" s="3156" t="s">
        <v>46</v>
      </c>
      <c r="B22" s="3157"/>
      <c r="C22" s="3158"/>
      <c r="D22" s="838">
        <f t="shared" si="15"/>
        <v>0</v>
      </c>
      <c r="E22" s="829">
        <f t="shared" si="31"/>
        <v>0</v>
      </c>
      <c r="F22" s="830">
        <f t="shared" si="31"/>
        <v>0</v>
      </c>
      <c r="G22" s="831"/>
      <c r="H22" s="808"/>
      <c r="I22" s="831"/>
      <c r="J22" s="832"/>
      <c r="K22" s="831"/>
      <c r="L22" s="808"/>
      <c r="M22" s="831"/>
      <c r="N22" s="832"/>
      <c r="O22" s="831"/>
      <c r="P22" s="808"/>
      <c r="Q22" s="831"/>
      <c r="R22" s="808"/>
      <c r="S22" s="831"/>
      <c r="T22" s="808"/>
      <c r="U22" s="831"/>
      <c r="V22" s="808"/>
      <c r="W22" s="807"/>
      <c r="X22" s="842"/>
      <c r="Y22" s="831"/>
      <c r="Z22" s="808"/>
      <c r="AA22" s="807"/>
      <c r="AB22" s="842"/>
      <c r="AC22" s="831"/>
      <c r="AD22" s="808"/>
      <c r="AE22" s="807"/>
      <c r="AF22" s="842"/>
      <c r="AG22" s="831"/>
      <c r="AH22" s="808"/>
      <c r="AI22" s="807"/>
      <c r="AJ22" s="842"/>
      <c r="AK22" s="831"/>
      <c r="AL22" s="808"/>
      <c r="AM22" s="807"/>
      <c r="AN22" s="808"/>
      <c r="AO22" s="807"/>
      <c r="AP22" s="809"/>
      <c r="AQ22" s="843"/>
      <c r="AR22" s="832"/>
      <c r="AS22" s="844">
        <v>0</v>
      </c>
      <c r="AT22" s="844"/>
      <c r="AU22" s="844"/>
      <c r="AV22" s="844"/>
      <c r="AW22" s="844"/>
      <c r="AX22" s="844"/>
      <c r="AY22" s="671" t="str">
        <f t="shared" si="16"/>
        <v/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4"/>
      <c r="BV22" s="4"/>
      <c r="BW22" s="4"/>
      <c r="CA22" s="31" t="str">
        <f t="shared" si="17"/>
        <v/>
      </c>
      <c r="CB22" s="31" t="str">
        <f t="shared" si="18"/>
        <v/>
      </c>
      <c r="CC22" s="31" t="str">
        <f t="shared" si="19"/>
        <v/>
      </c>
      <c r="CD22" s="31" t="str">
        <f t="shared" si="20"/>
        <v/>
      </c>
      <c r="CE22" s="31" t="str">
        <f t="shared" si="21"/>
        <v/>
      </c>
      <c r="CF22" s="31" t="str">
        <f t="shared" si="22"/>
        <v/>
      </c>
      <c r="CG22" s="31" t="str">
        <f t="shared" si="23"/>
        <v/>
      </c>
      <c r="CH22" s="32">
        <f t="shared" si="24"/>
        <v>0</v>
      </c>
      <c r="CI22" s="32">
        <f t="shared" si="25"/>
        <v>0</v>
      </c>
      <c r="CJ22" s="32">
        <f t="shared" si="26"/>
        <v>0</v>
      </c>
      <c r="CK22" s="32">
        <f t="shared" si="27"/>
        <v>0</v>
      </c>
      <c r="CL22" s="32">
        <f t="shared" si="28"/>
        <v>0</v>
      </c>
      <c r="CM22" s="32">
        <f t="shared" si="29"/>
        <v>0</v>
      </c>
      <c r="CN22" s="32">
        <f t="shared" si="30"/>
        <v>0</v>
      </c>
    </row>
    <row r="23" spans="1:98" ht="16.350000000000001" customHeight="1" x14ac:dyDescent="0.2">
      <c r="A23" s="3156" t="s">
        <v>47</v>
      </c>
      <c r="B23" s="3157"/>
      <c r="C23" s="3158"/>
      <c r="D23" s="838">
        <f t="shared" si="15"/>
        <v>0</v>
      </c>
      <c r="E23" s="829">
        <f t="shared" si="31"/>
        <v>0</v>
      </c>
      <c r="F23" s="830">
        <f t="shared" si="31"/>
        <v>0</v>
      </c>
      <c r="G23" s="831"/>
      <c r="H23" s="808"/>
      <c r="I23" s="831"/>
      <c r="J23" s="832"/>
      <c r="K23" s="831"/>
      <c r="L23" s="808"/>
      <c r="M23" s="831"/>
      <c r="N23" s="832"/>
      <c r="O23" s="831"/>
      <c r="P23" s="808"/>
      <c r="Q23" s="831"/>
      <c r="R23" s="808"/>
      <c r="S23" s="831"/>
      <c r="T23" s="808"/>
      <c r="U23" s="831"/>
      <c r="V23" s="808"/>
      <c r="W23" s="807"/>
      <c r="X23" s="842"/>
      <c r="Y23" s="831"/>
      <c r="Z23" s="808"/>
      <c r="AA23" s="807"/>
      <c r="AB23" s="842"/>
      <c r="AC23" s="831"/>
      <c r="AD23" s="808"/>
      <c r="AE23" s="807"/>
      <c r="AF23" s="842"/>
      <c r="AG23" s="831"/>
      <c r="AH23" s="808"/>
      <c r="AI23" s="807"/>
      <c r="AJ23" s="842"/>
      <c r="AK23" s="831"/>
      <c r="AL23" s="808"/>
      <c r="AM23" s="807"/>
      <c r="AN23" s="808"/>
      <c r="AO23" s="807"/>
      <c r="AP23" s="809"/>
      <c r="AQ23" s="843"/>
      <c r="AR23" s="832"/>
      <c r="AS23" s="844">
        <v>0</v>
      </c>
      <c r="AT23" s="844"/>
      <c r="AU23" s="844"/>
      <c r="AV23" s="844"/>
      <c r="AW23" s="844"/>
      <c r="AX23" s="844"/>
      <c r="AY23" s="671" t="str">
        <f t="shared" si="16"/>
        <v/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4"/>
      <c r="BV23" s="4"/>
      <c r="BW23" s="4"/>
      <c r="CA23" s="31" t="str">
        <f t="shared" si="17"/>
        <v/>
      </c>
      <c r="CB23" s="31" t="str">
        <f t="shared" si="18"/>
        <v/>
      </c>
      <c r="CC23" s="31" t="str">
        <f t="shared" si="19"/>
        <v/>
      </c>
      <c r="CD23" s="31" t="str">
        <f t="shared" si="20"/>
        <v/>
      </c>
      <c r="CE23" s="31" t="str">
        <f t="shared" si="21"/>
        <v/>
      </c>
      <c r="CF23" s="31" t="str">
        <f t="shared" si="22"/>
        <v/>
      </c>
      <c r="CG23" s="31" t="str">
        <f t="shared" si="23"/>
        <v/>
      </c>
      <c r="CH23" s="32">
        <f t="shared" si="24"/>
        <v>0</v>
      </c>
      <c r="CI23" s="32">
        <f t="shared" si="25"/>
        <v>0</v>
      </c>
      <c r="CJ23" s="32">
        <f t="shared" si="26"/>
        <v>0</v>
      </c>
      <c r="CK23" s="32">
        <f t="shared" si="27"/>
        <v>0</v>
      </c>
      <c r="CL23" s="32">
        <f t="shared" si="28"/>
        <v>0</v>
      </c>
      <c r="CM23" s="32">
        <f t="shared" si="29"/>
        <v>0</v>
      </c>
      <c r="CN23" s="32">
        <f t="shared" si="30"/>
        <v>0</v>
      </c>
    </row>
    <row r="24" spans="1:98" ht="16.350000000000001" customHeight="1" x14ac:dyDescent="0.2">
      <c r="A24" s="3156" t="s">
        <v>48</v>
      </c>
      <c r="B24" s="3157"/>
      <c r="C24" s="3158"/>
      <c r="D24" s="838">
        <f t="shared" si="15"/>
        <v>0</v>
      </c>
      <c r="E24" s="829">
        <f t="shared" ref="E24:F31" si="32">SUM(G24+I24+K24+M24+O24+Q24+S24+U24+W24+Y24+AA24+AC24+AE24+AG24+AI24+AK24+AM24+AO24)</f>
        <v>0</v>
      </c>
      <c r="F24" s="830">
        <f t="shared" si="32"/>
        <v>0</v>
      </c>
      <c r="G24" s="831"/>
      <c r="H24" s="808"/>
      <c r="I24" s="831"/>
      <c r="J24" s="832"/>
      <c r="K24" s="831"/>
      <c r="L24" s="808"/>
      <c r="M24" s="831"/>
      <c r="N24" s="832"/>
      <c r="O24" s="831"/>
      <c r="P24" s="808"/>
      <c r="Q24" s="831"/>
      <c r="R24" s="808"/>
      <c r="S24" s="831"/>
      <c r="T24" s="808"/>
      <c r="U24" s="831"/>
      <c r="V24" s="808"/>
      <c r="W24" s="807"/>
      <c r="X24" s="842"/>
      <c r="Y24" s="831"/>
      <c r="Z24" s="808"/>
      <c r="AA24" s="807"/>
      <c r="AB24" s="842"/>
      <c r="AC24" s="831"/>
      <c r="AD24" s="808"/>
      <c r="AE24" s="807"/>
      <c r="AF24" s="842"/>
      <c r="AG24" s="831"/>
      <c r="AH24" s="808"/>
      <c r="AI24" s="807"/>
      <c r="AJ24" s="842"/>
      <c r="AK24" s="831"/>
      <c r="AL24" s="808"/>
      <c r="AM24" s="807"/>
      <c r="AN24" s="808"/>
      <c r="AO24" s="807"/>
      <c r="AP24" s="809"/>
      <c r="AQ24" s="843"/>
      <c r="AR24" s="832"/>
      <c r="AS24" s="844">
        <v>0</v>
      </c>
      <c r="AT24" s="844"/>
      <c r="AU24" s="844"/>
      <c r="AV24" s="844"/>
      <c r="AW24" s="844"/>
      <c r="AX24" s="844"/>
      <c r="AY24" s="671" t="str">
        <f t="shared" si="16"/>
        <v/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4"/>
      <c r="BV24" s="4"/>
      <c r="BW24" s="4"/>
      <c r="CA24" s="31" t="str">
        <f t="shared" si="17"/>
        <v/>
      </c>
      <c r="CB24" s="31" t="str">
        <f t="shared" si="18"/>
        <v/>
      </c>
      <c r="CC24" s="31" t="str">
        <f t="shared" si="19"/>
        <v/>
      </c>
      <c r="CD24" s="31" t="str">
        <f t="shared" si="20"/>
        <v/>
      </c>
      <c r="CE24" s="31" t="str">
        <f t="shared" si="21"/>
        <v/>
      </c>
      <c r="CF24" s="31" t="str">
        <f t="shared" si="22"/>
        <v/>
      </c>
      <c r="CG24" s="31" t="str">
        <f t="shared" si="23"/>
        <v/>
      </c>
      <c r="CH24" s="32">
        <f t="shared" si="24"/>
        <v>0</v>
      </c>
      <c r="CI24" s="32">
        <f t="shared" si="25"/>
        <v>0</v>
      </c>
      <c r="CJ24" s="32">
        <f t="shared" si="26"/>
        <v>0</v>
      </c>
      <c r="CK24" s="32">
        <f t="shared" si="27"/>
        <v>0</v>
      </c>
      <c r="CL24" s="32">
        <f t="shared" si="28"/>
        <v>0</v>
      </c>
      <c r="CM24" s="32">
        <f t="shared" si="29"/>
        <v>0</v>
      </c>
      <c r="CN24" s="32">
        <f t="shared" si="30"/>
        <v>0</v>
      </c>
    </row>
    <row r="25" spans="1:98" ht="16.350000000000001" customHeight="1" x14ac:dyDescent="0.2">
      <c r="A25" s="3156" t="s">
        <v>49</v>
      </c>
      <c r="B25" s="3157"/>
      <c r="C25" s="3158"/>
      <c r="D25" s="838">
        <f t="shared" si="15"/>
        <v>0</v>
      </c>
      <c r="E25" s="829">
        <f t="shared" si="32"/>
        <v>0</v>
      </c>
      <c r="F25" s="830">
        <f t="shared" si="32"/>
        <v>0</v>
      </c>
      <c r="G25" s="831"/>
      <c r="H25" s="808"/>
      <c r="I25" s="831"/>
      <c r="J25" s="832"/>
      <c r="K25" s="831"/>
      <c r="L25" s="808"/>
      <c r="M25" s="831"/>
      <c r="N25" s="832"/>
      <c r="O25" s="831"/>
      <c r="P25" s="808"/>
      <c r="Q25" s="831"/>
      <c r="R25" s="808"/>
      <c r="S25" s="831"/>
      <c r="T25" s="808"/>
      <c r="U25" s="831"/>
      <c r="V25" s="808"/>
      <c r="W25" s="807"/>
      <c r="X25" s="842"/>
      <c r="Y25" s="831"/>
      <c r="Z25" s="808"/>
      <c r="AA25" s="807"/>
      <c r="AB25" s="842"/>
      <c r="AC25" s="831"/>
      <c r="AD25" s="808"/>
      <c r="AE25" s="807"/>
      <c r="AF25" s="842"/>
      <c r="AG25" s="831"/>
      <c r="AH25" s="808"/>
      <c r="AI25" s="807"/>
      <c r="AJ25" s="842"/>
      <c r="AK25" s="831"/>
      <c r="AL25" s="808"/>
      <c r="AM25" s="807"/>
      <c r="AN25" s="808"/>
      <c r="AO25" s="807"/>
      <c r="AP25" s="809"/>
      <c r="AQ25" s="843"/>
      <c r="AR25" s="832"/>
      <c r="AS25" s="844">
        <v>0</v>
      </c>
      <c r="AT25" s="844"/>
      <c r="AU25" s="844"/>
      <c r="AV25" s="844"/>
      <c r="AW25" s="844"/>
      <c r="AX25" s="844"/>
      <c r="AY25" s="671" t="str">
        <f t="shared" si="16"/>
        <v/>
      </c>
      <c r="BU25" s="3"/>
      <c r="BV25" s="3"/>
      <c r="BW25" s="3"/>
      <c r="CA25" s="31" t="str">
        <f t="shared" si="17"/>
        <v/>
      </c>
      <c r="CB25" s="31" t="str">
        <f t="shared" si="18"/>
        <v/>
      </c>
      <c r="CC25" s="31" t="str">
        <f t="shared" si="19"/>
        <v/>
      </c>
      <c r="CD25" s="31" t="str">
        <f t="shared" si="20"/>
        <v/>
      </c>
      <c r="CE25" s="31" t="str">
        <f t="shared" si="21"/>
        <v/>
      </c>
      <c r="CF25" s="31" t="str">
        <f t="shared" si="22"/>
        <v/>
      </c>
      <c r="CG25" s="31" t="str">
        <f t="shared" si="23"/>
        <v/>
      </c>
      <c r="CH25" s="32">
        <f t="shared" si="24"/>
        <v>0</v>
      </c>
      <c r="CI25" s="32">
        <f t="shared" si="25"/>
        <v>0</v>
      </c>
      <c r="CJ25" s="32">
        <f t="shared" si="26"/>
        <v>0</v>
      </c>
      <c r="CK25" s="32">
        <f t="shared" si="27"/>
        <v>0</v>
      </c>
      <c r="CL25" s="32">
        <f t="shared" si="28"/>
        <v>0</v>
      </c>
      <c r="CM25" s="32">
        <f t="shared" si="29"/>
        <v>0</v>
      </c>
      <c r="CN25" s="32">
        <f t="shared" si="30"/>
        <v>0</v>
      </c>
    </row>
    <row r="26" spans="1:98" ht="16.350000000000001" customHeight="1" x14ac:dyDescent="0.2">
      <c r="A26" s="3156" t="s">
        <v>50</v>
      </c>
      <c r="B26" s="3157"/>
      <c r="C26" s="3158"/>
      <c r="D26" s="845">
        <f t="shared" si="15"/>
        <v>11</v>
      </c>
      <c r="E26" s="829">
        <f t="shared" si="32"/>
        <v>6</v>
      </c>
      <c r="F26" s="830">
        <f t="shared" si="32"/>
        <v>5</v>
      </c>
      <c r="G26" s="831">
        <v>0</v>
      </c>
      <c r="H26" s="808">
        <v>0</v>
      </c>
      <c r="I26" s="831">
        <v>0</v>
      </c>
      <c r="J26" s="832">
        <v>0</v>
      </c>
      <c r="K26" s="831">
        <v>0</v>
      </c>
      <c r="L26" s="808">
        <v>0</v>
      </c>
      <c r="M26" s="831">
        <v>0</v>
      </c>
      <c r="N26" s="832">
        <v>0</v>
      </c>
      <c r="O26" s="831">
        <v>0</v>
      </c>
      <c r="P26" s="808">
        <v>0</v>
      </c>
      <c r="Q26" s="831">
        <v>0</v>
      </c>
      <c r="R26" s="808">
        <v>0</v>
      </c>
      <c r="S26" s="831">
        <v>0</v>
      </c>
      <c r="T26" s="808">
        <v>0</v>
      </c>
      <c r="U26" s="831">
        <v>0</v>
      </c>
      <c r="V26" s="808">
        <v>0</v>
      </c>
      <c r="W26" s="807">
        <v>0</v>
      </c>
      <c r="X26" s="842">
        <v>0</v>
      </c>
      <c r="Y26" s="831">
        <v>0</v>
      </c>
      <c r="Z26" s="808">
        <v>0</v>
      </c>
      <c r="AA26" s="807">
        <v>2</v>
      </c>
      <c r="AB26" s="842">
        <v>1</v>
      </c>
      <c r="AC26" s="831">
        <v>2</v>
      </c>
      <c r="AD26" s="808">
        <v>0</v>
      </c>
      <c r="AE26" s="807">
        <v>1</v>
      </c>
      <c r="AF26" s="842">
        <v>0</v>
      </c>
      <c r="AG26" s="831">
        <v>0</v>
      </c>
      <c r="AH26" s="808">
        <v>1</v>
      </c>
      <c r="AI26" s="807">
        <v>1</v>
      </c>
      <c r="AJ26" s="842">
        <v>3</v>
      </c>
      <c r="AK26" s="831">
        <v>0</v>
      </c>
      <c r="AL26" s="808">
        <v>0</v>
      </c>
      <c r="AM26" s="807">
        <v>0</v>
      </c>
      <c r="AN26" s="808">
        <v>0</v>
      </c>
      <c r="AO26" s="807">
        <v>0</v>
      </c>
      <c r="AP26" s="809">
        <v>0</v>
      </c>
      <c r="AQ26" s="843">
        <v>0</v>
      </c>
      <c r="AR26" s="832">
        <v>0</v>
      </c>
      <c r="AS26" s="844">
        <v>11</v>
      </c>
      <c r="AT26" s="843">
        <v>0</v>
      </c>
      <c r="AU26" s="843"/>
      <c r="AV26" s="843">
        <v>0</v>
      </c>
      <c r="AW26" s="843">
        <v>0</v>
      </c>
      <c r="AX26" s="843">
        <v>0</v>
      </c>
      <c r="AY26" s="671" t="str">
        <f t="shared" si="16"/>
        <v/>
      </c>
      <c r="BU26" s="3"/>
      <c r="BV26" s="3"/>
      <c r="BW26" s="3"/>
      <c r="CA26" s="31" t="str">
        <f t="shared" si="17"/>
        <v/>
      </c>
      <c r="CB26" s="31" t="str">
        <f t="shared" si="18"/>
        <v/>
      </c>
      <c r="CC26" s="31" t="str">
        <f t="shared" si="19"/>
        <v/>
      </c>
      <c r="CD26" s="31" t="str">
        <f t="shared" si="20"/>
        <v/>
      </c>
      <c r="CE26" s="31" t="str">
        <f t="shared" si="21"/>
        <v/>
      </c>
      <c r="CF26" s="31" t="str">
        <f t="shared" si="22"/>
        <v/>
      </c>
      <c r="CG26" s="31" t="str">
        <f t="shared" si="23"/>
        <v/>
      </c>
      <c r="CH26" s="32">
        <f t="shared" si="24"/>
        <v>0</v>
      </c>
      <c r="CI26" s="32">
        <f t="shared" si="25"/>
        <v>0</v>
      </c>
      <c r="CJ26" s="32">
        <f t="shared" si="26"/>
        <v>0</v>
      </c>
      <c r="CK26" s="32">
        <f t="shared" si="27"/>
        <v>0</v>
      </c>
      <c r="CL26" s="32">
        <f t="shared" si="28"/>
        <v>0</v>
      </c>
      <c r="CM26" s="32">
        <f t="shared" si="29"/>
        <v>0</v>
      </c>
      <c r="CN26" s="32">
        <f t="shared" si="30"/>
        <v>0</v>
      </c>
    </row>
    <row r="27" spans="1:98" ht="16.350000000000001" customHeight="1" x14ac:dyDescent="0.2">
      <c r="A27" s="3156" t="s">
        <v>51</v>
      </c>
      <c r="B27" s="3157"/>
      <c r="C27" s="3158"/>
      <c r="D27" s="845">
        <f t="shared" si="15"/>
        <v>0</v>
      </c>
      <c r="E27" s="829">
        <f t="shared" si="32"/>
        <v>0</v>
      </c>
      <c r="F27" s="830">
        <f t="shared" si="32"/>
        <v>0</v>
      </c>
      <c r="G27" s="831"/>
      <c r="H27" s="808"/>
      <c r="I27" s="831"/>
      <c r="J27" s="832"/>
      <c r="K27" s="831"/>
      <c r="L27" s="808"/>
      <c r="M27" s="831"/>
      <c r="N27" s="832"/>
      <c r="O27" s="831"/>
      <c r="P27" s="808"/>
      <c r="Q27" s="831"/>
      <c r="R27" s="808"/>
      <c r="S27" s="831"/>
      <c r="T27" s="808"/>
      <c r="U27" s="831"/>
      <c r="V27" s="808"/>
      <c r="W27" s="807"/>
      <c r="X27" s="842"/>
      <c r="Y27" s="831"/>
      <c r="Z27" s="808"/>
      <c r="AA27" s="807"/>
      <c r="AB27" s="842"/>
      <c r="AC27" s="831"/>
      <c r="AD27" s="808"/>
      <c r="AE27" s="807"/>
      <c r="AF27" s="842"/>
      <c r="AG27" s="831"/>
      <c r="AH27" s="808"/>
      <c r="AI27" s="807"/>
      <c r="AJ27" s="842"/>
      <c r="AK27" s="831"/>
      <c r="AL27" s="808"/>
      <c r="AM27" s="807"/>
      <c r="AN27" s="808"/>
      <c r="AO27" s="807"/>
      <c r="AP27" s="809"/>
      <c r="AQ27" s="843"/>
      <c r="AR27" s="832"/>
      <c r="AS27" s="844">
        <v>0</v>
      </c>
      <c r="AT27" s="844"/>
      <c r="AU27" s="844"/>
      <c r="AV27" s="844"/>
      <c r="AW27" s="844"/>
      <c r="AX27" s="844"/>
      <c r="AY27" s="671" t="str">
        <f t="shared" si="16"/>
        <v/>
      </c>
      <c r="BU27" s="3"/>
      <c r="BV27" s="3"/>
      <c r="BW27" s="3"/>
      <c r="CA27" s="31" t="str">
        <f t="shared" si="17"/>
        <v/>
      </c>
      <c r="CB27" s="31" t="str">
        <f t="shared" si="18"/>
        <v/>
      </c>
      <c r="CC27" s="31" t="str">
        <f t="shared" si="19"/>
        <v/>
      </c>
      <c r="CD27" s="31" t="str">
        <f t="shared" si="20"/>
        <v/>
      </c>
      <c r="CE27" s="31" t="str">
        <f t="shared" si="21"/>
        <v/>
      </c>
      <c r="CF27" s="31" t="str">
        <f t="shared" si="22"/>
        <v/>
      </c>
      <c r="CG27" s="31" t="str">
        <f t="shared" si="23"/>
        <v/>
      </c>
      <c r="CH27" s="32">
        <f t="shared" si="24"/>
        <v>0</v>
      </c>
      <c r="CI27" s="32">
        <f t="shared" si="25"/>
        <v>0</v>
      </c>
      <c r="CJ27" s="32">
        <f t="shared" si="26"/>
        <v>0</v>
      </c>
      <c r="CK27" s="32">
        <f t="shared" si="27"/>
        <v>0</v>
      </c>
      <c r="CL27" s="32">
        <f t="shared" si="28"/>
        <v>0</v>
      </c>
      <c r="CM27" s="32">
        <f t="shared" si="29"/>
        <v>0</v>
      </c>
      <c r="CN27" s="32">
        <f t="shared" si="30"/>
        <v>0</v>
      </c>
    </row>
    <row r="28" spans="1:98" s="1005" customFormat="1" ht="16.350000000000001" customHeight="1" x14ac:dyDescent="0.2">
      <c r="A28" s="3156" t="s">
        <v>52</v>
      </c>
      <c r="B28" s="3157"/>
      <c r="C28" s="3158"/>
      <c r="D28" s="838">
        <f>SUM(E28+F28)</f>
        <v>0</v>
      </c>
      <c r="E28" s="829">
        <f t="shared" si="32"/>
        <v>0</v>
      </c>
      <c r="F28" s="830">
        <f t="shared" si="32"/>
        <v>0</v>
      </c>
      <c r="G28" s="831"/>
      <c r="H28" s="808"/>
      <c r="I28" s="831"/>
      <c r="J28" s="832"/>
      <c r="K28" s="831"/>
      <c r="L28" s="808"/>
      <c r="M28" s="831"/>
      <c r="N28" s="832"/>
      <c r="O28" s="831"/>
      <c r="P28" s="808"/>
      <c r="Q28" s="831"/>
      <c r="R28" s="808"/>
      <c r="S28" s="831"/>
      <c r="T28" s="808"/>
      <c r="U28" s="831"/>
      <c r="V28" s="808"/>
      <c r="W28" s="807"/>
      <c r="X28" s="842"/>
      <c r="Y28" s="831"/>
      <c r="Z28" s="808"/>
      <c r="AA28" s="807"/>
      <c r="AB28" s="842"/>
      <c r="AC28" s="831"/>
      <c r="AD28" s="808"/>
      <c r="AE28" s="807"/>
      <c r="AF28" s="842"/>
      <c r="AG28" s="831"/>
      <c r="AH28" s="808"/>
      <c r="AI28" s="807"/>
      <c r="AJ28" s="842"/>
      <c r="AK28" s="831"/>
      <c r="AL28" s="808"/>
      <c r="AM28" s="807"/>
      <c r="AN28" s="808"/>
      <c r="AO28" s="807"/>
      <c r="AP28" s="809"/>
      <c r="AQ28" s="843"/>
      <c r="AR28" s="832"/>
      <c r="AS28" s="844">
        <v>0</v>
      </c>
      <c r="AT28" s="843"/>
      <c r="AU28" s="843"/>
      <c r="AV28" s="843"/>
      <c r="AW28" s="843"/>
      <c r="AX28" s="843"/>
      <c r="AY28" s="671" t="str">
        <f t="shared" si="16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451"/>
      <c r="CA28" s="31" t="str">
        <f t="shared" si="17"/>
        <v/>
      </c>
      <c r="CB28" s="31" t="str">
        <f t="shared" si="18"/>
        <v/>
      </c>
      <c r="CC28" s="31" t="str">
        <f t="shared" si="19"/>
        <v/>
      </c>
      <c r="CD28" s="31" t="str">
        <f t="shared" si="20"/>
        <v/>
      </c>
      <c r="CE28" s="31" t="str">
        <f t="shared" si="21"/>
        <v/>
      </c>
      <c r="CF28" s="31" t="str">
        <f t="shared" si="22"/>
        <v/>
      </c>
      <c r="CG28" s="31" t="str">
        <f t="shared" si="23"/>
        <v/>
      </c>
      <c r="CH28" s="32">
        <f t="shared" si="24"/>
        <v>0</v>
      </c>
      <c r="CI28" s="32">
        <f t="shared" si="25"/>
        <v>0</v>
      </c>
      <c r="CJ28" s="32">
        <f t="shared" si="26"/>
        <v>0</v>
      </c>
      <c r="CK28" s="32">
        <f t="shared" si="27"/>
        <v>0</v>
      </c>
      <c r="CL28" s="32">
        <f t="shared" si="28"/>
        <v>0</v>
      </c>
      <c r="CM28" s="32">
        <f t="shared" si="29"/>
        <v>0</v>
      </c>
      <c r="CN28" s="32">
        <f t="shared" si="30"/>
        <v>0</v>
      </c>
      <c r="CO28" s="5"/>
      <c r="CP28" s="5"/>
      <c r="CQ28" s="5"/>
      <c r="CR28" s="5"/>
      <c r="CS28" s="5"/>
      <c r="CT28" s="5"/>
    </row>
    <row r="29" spans="1:98" ht="16.350000000000001" customHeight="1" x14ac:dyDescent="0.2">
      <c r="A29" s="3156" t="s">
        <v>53</v>
      </c>
      <c r="B29" s="3157"/>
      <c r="C29" s="3158"/>
      <c r="D29" s="838">
        <f t="shared" si="15"/>
        <v>0</v>
      </c>
      <c r="E29" s="829">
        <f t="shared" si="32"/>
        <v>0</v>
      </c>
      <c r="F29" s="830">
        <f t="shared" si="32"/>
        <v>0</v>
      </c>
      <c r="G29" s="831"/>
      <c r="H29" s="808"/>
      <c r="I29" s="831"/>
      <c r="J29" s="832"/>
      <c r="K29" s="831"/>
      <c r="L29" s="808"/>
      <c r="M29" s="831"/>
      <c r="N29" s="832"/>
      <c r="O29" s="831"/>
      <c r="P29" s="808"/>
      <c r="Q29" s="831"/>
      <c r="R29" s="808"/>
      <c r="S29" s="831"/>
      <c r="T29" s="808"/>
      <c r="U29" s="831"/>
      <c r="V29" s="808"/>
      <c r="W29" s="807"/>
      <c r="X29" s="842"/>
      <c r="Y29" s="831"/>
      <c r="Z29" s="808"/>
      <c r="AA29" s="807"/>
      <c r="AB29" s="842"/>
      <c r="AC29" s="831"/>
      <c r="AD29" s="808"/>
      <c r="AE29" s="807"/>
      <c r="AF29" s="842"/>
      <c r="AG29" s="831"/>
      <c r="AH29" s="808"/>
      <c r="AI29" s="807"/>
      <c r="AJ29" s="842"/>
      <c r="AK29" s="831"/>
      <c r="AL29" s="808"/>
      <c r="AM29" s="807"/>
      <c r="AN29" s="808"/>
      <c r="AO29" s="807"/>
      <c r="AP29" s="809"/>
      <c r="AQ29" s="843"/>
      <c r="AR29" s="832"/>
      <c r="AS29" s="844">
        <v>0</v>
      </c>
      <c r="AT29" s="843"/>
      <c r="AU29" s="843"/>
      <c r="AV29" s="843"/>
      <c r="AW29" s="843"/>
      <c r="AX29" s="843"/>
      <c r="AY29" s="671" t="str">
        <f t="shared" si="16"/>
        <v/>
      </c>
      <c r="BU29" s="3"/>
      <c r="BV29" s="3"/>
      <c r="BW29" s="3"/>
      <c r="CA29" s="31" t="str">
        <f t="shared" si="17"/>
        <v/>
      </c>
      <c r="CB29" s="31" t="str">
        <f t="shared" si="18"/>
        <v/>
      </c>
      <c r="CC29" s="31" t="str">
        <f t="shared" si="19"/>
        <v/>
      </c>
      <c r="CD29" s="31" t="str">
        <f t="shared" si="20"/>
        <v/>
      </c>
      <c r="CE29" s="31" t="str">
        <f t="shared" si="21"/>
        <v/>
      </c>
      <c r="CF29" s="31" t="str">
        <f t="shared" si="22"/>
        <v/>
      </c>
      <c r="CG29" s="31" t="str">
        <f t="shared" si="23"/>
        <v/>
      </c>
      <c r="CH29" s="32">
        <f t="shared" si="24"/>
        <v>0</v>
      </c>
      <c r="CI29" s="32">
        <f t="shared" si="25"/>
        <v>0</v>
      </c>
      <c r="CJ29" s="32">
        <f t="shared" si="26"/>
        <v>0</v>
      </c>
      <c r="CK29" s="32">
        <f t="shared" si="27"/>
        <v>0</v>
      </c>
      <c r="CL29" s="32">
        <f t="shared" si="28"/>
        <v>0</v>
      </c>
      <c r="CM29" s="32">
        <f t="shared" si="29"/>
        <v>0</v>
      </c>
      <c r="CN29" s="32">
        <f t="shared" si="30"/>
        <v>0</v>
      </c>
    </row>
    <row r="30" spans="1:98" ht="16.350000000000001" customHeight="1" x14ac:dyDescent="0.2">
      <c r="A30" s="3156" t="s">
        <v>54</v>
      </c>
      <c r="B30" s="3157"/>
      <c r="C30" s="3158"/>
      <c r="D30" s="838">
        <f t="shared" si="15"/>
        <v>0</v>
      </c>
      <c r="E30" s="829">
        <f t="shared" si="32"/>
        <v>0</v>
      </c>
      <c r="F30" s="830">
        <f t="shared" si="32"/>
        <v>0</v>
      </c>
      <c r="G30" s="831"/>
      <c r="H30" s="808"/>
      <c r="I30" s="831"/>
      <c r="J30" s="832"/>
      <c r="K30" s="831"/>
      <c r="L30" s="808"/>
      <c r="M30" s="831"/>
      <c r="N30" s="832"/>
      <c r="O30" s="831"/>
      <c r="P30" s="808"/>
      <c r="Q30" s="831"/>
      <c r="R30" s="808"/>
      <c r="S30" s="831"/>
      <c r="T30" s="808"/>
      <c r="U30" s="831"/>
      <c r="V30" s="808"/>
      <c r="W30" s="807"/>
      <c r="X30" s="842"/>
      <c r="Y30" s="831"/>
      <c r="Z30" s="808"/>
      <c r="AA30" s="807"/>
      <c r="AB30" s="842"/>
      <c r="AC30" s="831"/>
      <c r="AD30" s="808"/>
      <c r="AE30" s="807"/>
      <c r="AF30" s="842"/>
      <c r="AG30" s="831"/>
      <c r="AH30" s="808"/>
      <c r="AI30" s="807"/>
      <c r="AJ30" s="842"/>
      <c r="AK30" s="831"/>
      <c r="AL30" s="808"/>
      <c r="AM30" s="807"/>
      <c r="AN30" s="808"/>
      <c r="AO30" s="807"/>
      <c r="AP30" s="809"/>
      <c r="AQ30" s="843"/>
      <c r="AR30" s="832"/>
      <c r="AS30" s="844">
        <v>0</v>
      </c>
      <c r="AT30" s="843"/>
      <c r="AU30" s="843"/>
      <c r="AV30" s="843"/>
      <c r="AW30" s="843"/>
      <c r="AX30" s="843"/>
      <c r="AY30" s="671" t="str">
        <f t="shared" si="16"/>
        <v/>
      </c>
      <c r="BU30" s="3"/>
      <c r="BV30" s="3"/>
      <c r="BW30" s="3"/>
      <c r="CA30" s="31" t="str">
        <f t="shared" si="17"/>
        <v/>
      </c>
      <c r="CB30" s="31" t="str">
        <f t="shared" si="18"/>
        <v/>
      </c>
      <c r="CC30" s="31" t="str">
        <f t="shared" si="19"/>
        <v/>
      </c>
      <c r="CD30" s="31" t="str">
        <f t="shared" si="20"/>
        <v/>
      </c>
      <c r="CE30" s="31" t="str">
        <f t="shared" si="21"/>
        <v/>
      </c>
      <c r="CF30" s="31" t="str">
        <f t="shared" si="22"/>
        <v/>
      </c>
      <c r="CG30" s="31" t="str">
        <f t="shared" si="23"/>
        <v/>
      </c>
      <c r="CH30" s="32">
        <f t="shared" si="24"/>
        <v>0</v>
      </c>
      <c r="CI30" s="32">
        <f t="shared" si="25"/>
        <v>0</v>
      </c>
      <c r="CJ30" s="32">
        <f t="shared" si="26"/>
        <v>0</v>
      </c>
      <c r="CK30" s="32">
        <f t="shared" si="27"/>
        <v>0</v>
      </c>
      <c r="CL30" s="32">
        <f t="shared" si="28"/>
        <v>0</v>
      </c>
      <c r="CM30" s="32">
        <f t="shared" si="29"/>
        <v>0</v>
      </c>
      <c r="CN30" s="32">
        <f t="shared" si="30"/>
        <v>0</v>
      </c>
    </row>
    <row r="31" spans="1:98" ht="16.350000000000001" customHeight="1" x14ac:dyDescent="0.2">
      <c r="A31" s="3156" t="s">
        <v>55</v>
      </c>
      <c r="B31" s="3157"/>
      <c r="C31" s="3158"/>
      <c r="D31" s="838">
        <f t="shared" si="15"/>
        <v>89</v>
      </c>
      <c r="E31" s="829">
        <f t="shared" si="32"/>
        <v>43</v>
      </c>
      <c r="F31" s="830">
        <f t="shared" si="32"/>
        <v>46</v>
      </c>
      <c r="G31" s="831">
        <v>0</v>
      </c>
      <c r="H31" s="808">
        <v>0</v>
      </c>
      <c r="I31" s="831">
        <v>0</v>
      </c>
      <c r="J31" s="832">
        <v>0</v>
      </c>
      <c r="K31" s="831">
        <v>0</v>
      </c>
      <c r="L31" s="808">
        <v>0</v>
      </c>
      <c r="M31" s="831">
        <v>3</v>
      </c>
      <c r="N31" s="832">
        <v>0</v>
      </c>
      <c r="O31" s="831">
        <v>16</v>
      </c>
      <c r="P31" s="808">
        <v>1</v>
      </c>
      <c r="Q31" s="831">
        <v>3</v>
      </c>
      <c r="R31" s="808">
        <v>5</v>
      </c>
      <c r="S31" s="831">
        <v>3</v>
      </c>
      <c r="T31" s="808">
        <v>0</v>
      </c>
      <c r="U31" s="831">
        <v>8</v>
      </c>
      <c r="V31" s="808">
        <v>4</v>
      </c>
      <c r="W31" s="807">
        <v>2</v>
      </c>
      <c r="X31" s="842">
        <v>1</v>
      </c>
      <c r="Y31" s="831">
        <v>3</v>
      </c>
      <c r="Z31" s="808">
        <v>3</v>
      </c>
      <c r="AA31" s="807">
        <v>1</v>
      </c>
      <c r="AB31" s="842">
        <v>3</v>
      </c>
      <c r="AC31" s="831">
        <v>0</v>
      </c>
      <c r="AD31" s="808">
        <v>1</v>
      </c>
      <c r="AE31" s="807">
        <v>0</v>
      </c>
      <c r="AF31" s="842">
        <v>5</v>
      </c>
      <c r="AG31" s="831">
        <v>0</v>
      </c>
      <c r="AH31" s="808">
        <v>4</v>
      </c>
      <c r="AI31" s="807">
        <v>1</v>
      </c>
      <c r="AJ31" s="842">
        <v>13</v>
      </c>
      <c r="AK31" s="831">
        <v>0</v>
      </c>
      <c r="AL31" s="808">
        <v>3</v>
      </c>
      <c r="AM31" s="807">
        <v>3</v>
      </c>
      <c r="AN31" s="808">
        <v>3</v>
      </c>
      <c r="AO31" s="807">
        <v>0</v>
      </c>
      <c r="AP31" s="809">
        <v>0</v>
      </c>
      <c r="AQ31" s="843">
        <v>2</v>
      </c>
      <c r="AR31" s="832">
        <v>0</v>
      </c>
      <c r="AS31" s="844">
        <v>89</v>
      </c>
      <c r="AT31" s="843">
        <v>0</v>
      </c>
      <c r="AU31" s="843"/>
      <c r="AV31" s="843">
        <v>1</v>
      </c>
      <c r="AW31" s="843">
        <v>0</v>
      </c>
      <c r="AX31" s="843">
        <v>0</v>
      </c>
      <c r="AY31" s="671" t="str">
        <f t="shared" si="16"/>
        <v/>
      </c>
      <c r="BU31" s="3"/>
      <c r="BV31" s="3"/>
      <c r="BW31" s="3"/>
      <c r="CA31" s="31" t="str">
        <f t="shared" si="17"/>
        <v/>
      </c>
      <c r="CB31" s="31" t="str">
        <f t="shared" si="18"/>
        <v/>
      </c>
      <c r="CC31" s="31" t="str">
        <f t="shared" si="19"/>
        <v/>
      </c>
      <c r="CD31" s="31" t="str">
        <f t="shared" si="20"/>
        <v/>
      </c>
      <c r="CE31" s="31" t="str">
        <f t="shared" si="21"/>
        <v/>
      </c>
      <c r="CF31" s="31" t="str">
        <f t="shared" si="22"/>
        <v/>
      </c>
      <c r="CG31" s="31" t="str">
        <f t="shared" si="23"/>
        <v/>
      </c>
      <c r="CH31" s="32">
        <f t="shared" si="24"/>
        <v>0</v>
      </c>
      <c r="CI31" s="32">
        <f t="shared" si="25"/>
        <v>0</v>
      </c>
      <c r="CJ31" s="32">
        <f t="shared" si="26"/>
        <v>0</v>
      </c>
      <c r="CK31" s="32">
        <f t="shared" si="27"/>
        <v>0</v>
      </c>
      <c r="CL31" s="32">
        <f t="shared" si="28"/>
        <v>0</v>
      </c>
      <c r="CM31" s="32">
        <f t="shared" si="29"/>
        <v>0</v>
      </c>
      <c r="CN31" s="32">
        <f t="shared" si="30"/>
        <v>0</v>
      </c>
    </row>
    <row r="32" spans="1:98" ht="16.350000000000001" customHeight="1" x14ac:dyDescent="0.2">
      <c r="A32" s="3156" t="s">
        <v>56</v>
      </c>
      <c r="B32" s="3157"/>
      <c r="C32" s="3158"/>
      <c r="D32" s="838">
        <f t="shared" si="15"/>
        <v>0</v>
      </c>
      <c r="E32" s="829">
        <f>SUM(U32+W32+Y32+AA32+AC32+AE32+AG32+AI32+AK32+AM32+AO32)</f>
        <v>0</v>
      </c>
      <c r="F32" s="830">
        <f>SUM(V32+X32+Z32+AB32+AD32+AF32+AH32+AJ32+AL32+AN32+AP32)</f>
        <v>0</v>
      </c>
      <c r="G32" s="839"/>
      <c r="H32" s="840"/>
      <c r="I32" s="839"/>
      <c r="J32" s="841"/>
      <c r="K32" s="839"/>
      <c r="L32" s="840"/>
      <c r="M32" s="839"/>
      <c r="N32" s="841"/>
      <c r="O32" s="839"/>
      <c r="P32" s="840"/>
      <c r="Q32" s="839"/>
      <c r="R32" s="840"/>
      <c r="S32" s="839"/>
      <c r="T32" s="840"/>
      <c r="U32" s="831"/>
      <c r="V32" s="808"/>
      <c r="W32" s="807"/>
      <c r="X32" s="842"/>
      <c r="Y32" s="831"/>
      <c r="Z32" s="808"/>
      <c r="AA32" s="807"/>
      <c r="AB32" s="842"/>
      <c r="AC32" s="831"/>
      <c r="AD32" s="808"/>
      <c r="AE32" s="807"/>
      <c r="AF32" s="842"/>
      <c r="AG32" s="831"/>
      <c r="AH32" s="808"/>
      <c r="AI32" s="807"/>
      <c r="AJ32" s="842"/>
      <c r="AK32" s="831"/>
      <c r="AL32" s="808"/>
      <c r="AM32" s="807"/>
      <c r="AN32" s="808"/>
      <c r="AO32" s="807"/>
      <c r="AP32" s="809"/>
      <c r="AQ32" s="843"/>
      <c r="AR32" s="832"/>
      <c r="AS32" s="844">
        <v>0</v>
      </c>
      <c r="AT32" s="843"/>
      <c r="AU32" s="843"/>
      <c r="AV32" s="843"/>
      <c r="AW32" s="843"/>
      <c r="AX32" s="843"/>
      <c r="AY32" s="671" t="str">
        <f t="shared" si="16"/>
        <v/>
      </c>
      <c r="BU32" s="3"/>
      <c r="BV32" s="3"/>
      <c r="BW32" s="3"/>
      <c r="CA32" s="31" t="str">
        <f t="shared" si="17"/>
        <v/>
      </c>
      <c r="CB32" s="31" t="str">
        <f t="shared" si="18"/>
        <v/>
      </c>
      <c r="CC32" s="31" t="str">
        <f t="shared" si="19"/>
        <v/>
      </c>
      <c r="CD32" s="31" t="str">
        <f t="shared" si="20"/>
        <v/>
      </c>
      <c r="CE32" s="31" t="str">
        <f t="shared" si="21"/>
        <v/>
      </c>
      <c r="CF32" s="31" t="str">
        <f t="shared" si="22"/>
        <v/>
      </c>
      <c r="CG32" s="31" t="str">
        <f t="shared" si="23"/>
        <v/>
      </c>
      <c r="CH32" s="32">
        <f t="shared" si="24"/>
        <v>0</v>
      </c>
      <c r="CI32" s="32">
        <f t="shared" si="25"/>
        <v>0</v>
      </c>
      <c r="CJ32" s="32">
        <f t="shared" si="26"/>
        <v>0</v>
      </c>
      <c r="CK32" s="32">
        <f t="shared" si="27"/>
        <v>0</v>
      </c>
      <c r="CL32" s="32">
        <f t="shared" si="28"/>
        <v>0</v>
      </c>
      <c r="CM32" s="32">
        <f t="shared" si="29"/>
        <v>0</v>
      </c>
      <c r="CN32" s="32">
        <f t="shared" si="30"/>
        <v>0</v>
      </c>
    </row>
    <row r="33" spans="1:92" ht="16.350000000000001" customHeight="1" x14ac:dyDescent="0.2">
      <c r="A33" s="3156" t="s">
        <v>57</v>
      </c>
      <c r="B33" s="3157"/>
      <c r="C33" s="3158"/>
      <c r="D33" s="838">
        <f>SUM(E33+F33)</f>
        <v>0</v>
      </c>
      <c r="E33" s="829">
        <f t="shared" ref="E33:F35" si="33">SUM(G33+I33+K33+M33+O33+Q33+S33+U33+W33+Y33+AA33+AC33+AE33+AG33+AI33+AK33+AM33+AO33)</f>
        <v>0</v>
      </c>
      <c r="F33" s="830">
        <f t="shared" si="33"/>
        <v>0</v>
      </c>
      <c r="G33" s="831"/>
      <c r="H33" s="808"/>
      <c r="I33" s="831"/>
      <c r="J33" s="832"/>
      <c r="K33" s="831"/>
      <c r="L33" s="808"/>
      <c r="M33" s="831"/>
      <c r="N33" s="832"/>
      <c r="O33" s="831"/>
      <c r="P33" s="808"/>
      <c r="Q33" s="831"/>
      <c r="R33" s="808"/>
      <c r="S33" s="831"/>
      <c r="T33" s="808"/>
      <c r="U33" s="831"/>
      <c r="V33" s="808"/>
      <c r="W33" s="807"/>
      <c r="X33" s="842"/>
      <c r="Y33" s="831"/>
      <c r="Z33" s="808"/>
      <c r="AA33" s="807"/>
      <c r="AB33" s="842"/>
      <c r="AC33" s="831"/>
      <c r="AD33" s="808"/>
      <c r="AE33" s="807"/>
      <c r="AF33" s="842"/>
      <c r="AG33" s="831"/>
      <c r="AH33" s="808"/>
      <c r="AI33" s="807"/>
      <c r="AJ33" s="842"/>
      <c r="AK33" s="831"/>
      <c r="AL33" s="808"/>
      <c r="AM33" s="807"/>
      <c r="AN33" s="808"/>
      <c r="AO33" s="807"/>
      <c r="AP33" s="809"/>
      <c r="AQ33" s="843"/>
      <c r="AR33" s="832"/>
      <c r="AS33" s="844">
        <v>0</v>
      </c>
      <c r="AT33" s="843"/>
      <c r="AU33" s="843"/>
      <c r="AV33" s="843"/>
      <c r="AW33" s="843"/>
      <c r="AX33" s="843"/>
      <c r="AY33" s="671" t="str">
        <f t="shared" si="16"/>
        <v/>
      </c>
      <c r="BU33" s="3"/>
      <c r="BV33" s="3"/>
      <c r="BW33" s="3"/>
      <c r="CA33" s="31" t="str">
        <f t="shared" si="17"/>
        <v/>
      </c>
      <c r="CB33" s="31" t="str">
        <f t="shared" si="18"/>
        <v/>
      </c>
      <c r="CC33" s="31" t="str">
        <f t="shared" si="19"/>
        <v/>
      </c>
      <c r="CD33" s="31" t="str">
        <f t="shared" si="20"/>
        <v/>
      </c>
      <c r="CE33" s="31" t="str">
        <f t="shared" si="21"/>
        <v/>
      </c>
      <c r="CF33" s="31" t="str">
        <f t="shared" si="22"/>
        <v/>
      </c>
      <c r="CG33" s="31" t="str">
        <f t="shared" si="23"/>
        <v/>
      </c>
      <c r="CH33" s="32">
        <f t="shared" si="24"/>
        <v>0</v>
      </c>
      <c r="CI33" s="32">
        <f t="shared" si="25"/>
        <v>0</v>
      </c>
      <c r="CJ33" s="32">
        <f t="shared" si="26"/>
        <v>0</v>
      </c>
      <c r="CK33" s="32">
        <f t="shared" si="27"/>
        <v>0</v>
      </c>
      <c r="CL33" s="32">
        <f t="shared" si="28"/>
        <v>0</v>
      </c>
      <c r="CM33" s="32">
        <f t="shared" si="29"/>
        <v>0</v>
      </c>
      <c r="CN33" s="32">
        <f t="shared" si="30"/>
        <v>0</v>
      </c>
    </row>
    <row r="34" spans="1:92" ht="16.350000000000001" customHeight="1" x14ac:dyDescent="0.2">
      <c r="A34" s="3156" t="s">
        <v>58</v>
      </c>
      <c r="B34" s="3157"/>
      <c r="C34" s="3158"/>
      <c r="D34" s="838">
        <f t="shared" si="15"/>
        <v>0</v>
      </c>
      <c r="E34" s="829">
        <f t="shared" si="33"/>
        <v>0</v>
      </c>
      <c r="F34" s="830">
        <f t="shared" si="33"/>
        <v>0</v>
      </c>
      <c r="G34" s="831"/>
      <c r="H34" s="808"/>
      <c r="I34" s="831"/>
      <c r="J34" s="832"/>
      <c r="K34" s="831"/>
      <c r="L34" s="808"/>
      <c r="M34" s="831"/>
      <c r="N34" s="832"/>
      <c r="O34" s="831"/>
      <c r="P34" s="808"/>
      <c r="Q34" s="831"/>
      <c r="R34" s="808"/>
      <c r="S34" s="831"/>
      <c r="T34" s="808"/>
      <c r="U34" s="831"/>
      <c r="V34" s="808"/>
      <c r="W34" s="807"/>
      <c r="X34" s="842"/>
      <c r="Y34" s="831"/>
      <c r="Z34" s="808"/>
      <c r="AA34" s="807"/>
      <c r="AB34" s="842"/>
      <c r="AC34" s="831"/>
      <c r="AD34" s="808"/>
      <c r="AE34" s="807"/>
      <c r="AF34" s="842"/>
      <c r="AG34" s="831"/>
      <c r="AH34" s="808"/>
      <c r="AI34" s="807"/>
      <c r="AJ34" s="842"/>
      <c r="AK34" s="831"/>
      <c r="AL34" s="808"/>
      <c r="AM34" s="807"/>
      <c r="AN34" s="808"/>
      <c r="AO34" s="807"/>
      <c r="AP34" s="809"/>
      <c r="AQ34" s="843"/>
      <c r="AR34" s="832"/>
      <c r="AS34" s="844">
        <v>0</v>
      </c>
      <c r="AT34" s="843"/>
      <c r="AU34" s="843"/>
      <c r="AV34" s="843"/>
      <c r="AW34" s="843"/>
      <c r="AX34" s="843"/>
      <c r="AY34" s="671" t="str">
        <f t="shared" si="16"/>
        <v/>
      </c>
      <c r="BU34" s="3"/>
      <c r="BV34" s="3"/>
      <c r="BW34" s="3"/>
      <c r="CA34" s="31" t="str">
        <f t="shared" si="17"/>
        <v/>
      </c>
      <c r="CB34" s="31" t="str">
        <f t="shared" si="18"/>
        <v/>
      </c>
      <c r="CC34" s="31" t="str">
        <f t="shared" si="19"/>
        <v/>
      </c>
      <c r="CD34" s="31" t="str">
        <f t="shared" si="20"/>
        <v/>
      </c>
      <c r="CE34" s="31" t="str">
        <f t="shared" si="21"/>
        <v/>
      </c>
      <c r="CF34" s="31" t="str">
        <f t="shared" si="22"/>
        <v/>
      </c>
      <c r="CG34" s="31" t="str">
        <f t="shared" si="23"/>
        <v/>
      </c>
      <c r="CH34" s="32">
        <f t="shared" si="24"/>
        <v>0</v>
      </c>
      <c r="CI34" s="32">
        <f t="shared" si="25"/>
        <v>0</v>
      </c>
      <c r="CJ34" s="32">
        <f t="shared" si="26"/>
        <v>0</v>
      </c>
      <c r="CK34" s="32">
        <f t="shared" si="27"/>
        <v>0</v>
      </c>
      <c r="CL34" s="32">
        <f t="shared" si="28"/>
        <v>0</v>
      </c>
      <c r="CM34" s="32">
        <f t="shared" si="29"/>
        <v>0</v>
      </c>
      <c r="CN34" s="32">
        <f t="shared" si="30"/>
        <v>0</v>
      </c>
    </row>
    <row r="35" spans="1:92" ht="16.350000000000001" customHeight="1" x14ac:dyDescent="0.2">
      <c r="A35" s="3411" t="s">
        <v>59</v>
      </c>
      <c r="B35" s="3401"/>
      <c r="C35" s="3412"/>
      <c r="D35" s="846">
        <f t="shared" si="15"/>
        <v>0</v>
      </c>
      <c r="E35" s="834">
        <f t="shared" si="33"/>
        <v>0</v>
      </c>
      <c r="F35" s="835">
        <f t="shared" si="33"/>
        <v>0</v>
      </c>
      <c r="G35" s="836"/>
      <c r="H35" s="817"/>
      <c r="I35" s="836"/>
      <c r="J35" s="1369"/>
      <c r="K35" s="836"/>
      <c r="L35" s="817"/>
      <c r="M35" s="836"/>
      <c r="N35" s="1369"/>
      <c r="O35" s="836"/>
      <c r="P35" s="817"/>
      <c r="Q35" s="836"/>
      <c r="R35" s="817"/>
      <c r="S35" s="836"/>
      <c r="T35" s="817"/>
      <c r="U35" s="836"/>
      <c r="V35" s="817"/>
      <c r="W35" s="1351"/>
      <c r="X35" s="847"/>
      <c r="Y35" s="836"/>
      <c r="Z35" s="817"/>
      <c r="AA35" s="1351"/>
      <c r="AB35" s="847"/>
      <c r="AC35" s="836"/>
      <c r="AD35" s="817"/>
      <c r="AE35" s="1351"/>
      <c r="AF35" s="847"/>
      <c r="AG35" s="836"/>
      <c r="AH35" s="817"/>
      <c r="AI35" s="1351"/>
      <c r="AJ35" s="847"/>
      <c r="AK35" s="836"/>
      <c r="AL35" s="817"/>
      <c r="AM35" s="1351"/>
      <c r="AN35" s="817"/>
      <c r="AO35" s="1351"/>
      <c r="AP35" s="818"/>
      <c r="AQ35" s="77"/>
      <c r="AR35" s="77"/>
      <c r="AS35" s="77">
        <v>0</v>
      </c>
      <c r="AT35" s="77"/>
      <c r="AU35" s="77"/>
      <c r="AV35" s="77"/>
      <c r="AW35" s="77"/>
      <c r="AX35" s="77"/>
      <c r="AY35" s="671" t="str">
        <f t="shared" si="16"/>
        <v/>
      </c>
      <c r="BU35" s="3"/>
      <c r="BV35" s="3"/>
      <c r="BW35" s="3"/>
      <c r="CA35" s="31" t="str">
        <f t="shared" si="17"/>
        <v/>
      </c>
      <c r="CB35" s="31" t="str">
        <f t="shared" si="18"/>
        <v/>
      </c>
      <c r="CC35" s="31" t="str">
        <f t="shared" si="19"/>
        <v/>
      </c>
      <c r="CD35" s="31" t="str">
        <f t="shared" si="20"/>
        <v/>
      </c>
      <c r="CE35" s="31" t="str">
        <f t="shared" si="21"/>
        <v/>
      </c>
      <c r="CF35" s="31" t="str">
        <f t="shared" si="22"/>
        <v/>
      </c>
      <c r="CG35" s="31" t="str">
        <f t="shared" si="23"/>
        <v/>
      </c>
      <c r="CH35" s="32">
        <f t="shared" si="24"/>
        <v>0</v>
      </c>
      <c r="CI35" s="32">
        <f t="shared" si="25"/>
        <v>0</v>
      </c>
      <c r="CJ35" s="32">
        <f t="shared" si="26"/>
        <v>0</v>
      </c>
      <c r="CK35" s="32">
        <f t="shared" si="27"/>
        <v>0</v>
      </c>
      <c r="CL35" s="32">
        <f t="shared" si="28"/>
        <v>0</v>
      </c>
      <c r="CM35" s="32">
        <f t="shared" si="29"/>
        <v>0</v>
      </c>
      <c r="CN35" s="32">
        <f t="shared" si="30"/>
        <v>0</v>
      </c>
    </row>
    <row r="36" spans="1:92" ht="16.350000000000001" customHeight="1" x14ac:dyDescent="0.2">
      <c r="A36" s="3420" t="s">
        <v>60</v>
      </c>
      <c r="B36" s="3420"/>
      <c r="C36" s="3420"/>
      <c r="D36" s="1377">
        <f t="shared" ref="D36:AX36" si="34">SUM(D19:D35)</f>
        <v>100</v>
      </c>
      <c r="E36" s="1378">
        <f t="shared" si="34"/>
        <v>49</v>
      </c>
      <c r="F36" s="1379">
        <f t="shared" si="34"/>
        <v>51</v>
      </c>
      <c r="G36" s="1377">
        <f t="shared" si="34"/>
        <v>0</v>
      </c>
      <c r="H36" s="1379">
        <f t="shared" si="34"/>
        <v>0</v>
      </c>
      <c r="I36" s="1377">
        <f t="shared" si="34"/>
        <v>0</v>
      </c>
      <c r="J36" s="1379">
        <f t="shared" si="34"/>
        <v>0</v>
      </c>
      <c r="K36" s="1377">
        <f t="shared" si="34"/>
        <v>0</v>
      </c>
      <c r="L36" s="1379">
        <f t="shared" si="34"/>
        <v>0</v>
      </c>
      <c r="M36" s="1377">
        <f t="shared" si="34"/>
        <v>3</v>
      </c>
      <c r="N36" s="1379">
        <f t="shared" si="34"/>
        <v>0</v>
      </c>
      <c r="O36" s="1377">
        <f t="shared" si="34"/>
        <v>16</v>
      </c>
      <c r="P36" s="1379">
        <f t="shared" si="34"/>
        <v>1</v>
      </c>
      <c r="Q36" s="1377">
        <f t="shared" si="34"/>
        <v>3</v>
      </c>
      <c r="R36" s="1379">
        <f t="shared" si="34"/>
        <v>5</v>
      </c>
      <c r="S36" s="1377">
        <f t="shared" si="34"/>
        <v>3</v>
      </c>
      <c r="T36" s="1379">
        <f t="shared" si="34"/>
        <v>0</v>
      </c>
      <c r="U36" s="1377">
        <f t="shared" si="34"/>
        <v>8</v>
      </c>
      <c r="V36" s="1379">
        <f t="shared" si="34"/>
        <v>4</v>
      </c>
      <c r="W36" s="1380">
        <f t="shared" si="34"/>
        <v>2</v>
      </c>
      <c r="X36" s="1381">
        <f t="shared" si="34"/>
        <v>1</v>
      </c>
      <c r="Y36" s="1377">
        <f t="shared" si="34"/>
        <v>3</v>
      </c>
      <c r="Z36" s="1379">
        <f t="shared" si="34"/>
        <v>3</v>
      </c>
      <c r="AA36" s="1380">
        <f t="shared" si="34"/>
        <v>3</v>
      </c>
      <c r="AB36" s="1381">
        <f t="shared" si="34"/>
        <v>4</v>
      </c>
      <c r="AC36" s="1377">
        <f t="shared" si="34"/>
        <v>2</v>
      </c>
      <c r="AD36" s="1379">
        <f t="shared" si="34"/>
        <v>1</v>
      </c>
      <c r="AE36" s="1377">
        <f t="shared" si="34"/>
        <v>1</v>
      </c>
      <c r="AF36" s="1381">
        <f t="shared" si="34"/>
        <v>5</v>
      </c>
      <c r="AG36" s="1377">
        <f t="shared" si="34"/>
        <v>0</v>
      </c>
      <c r="AH36" s="1379">
        <f t="shared" si="34"/>
        <v>5</v>
      </c>
      <c r="AI36" s="1377">
        <f t="shared" si="34"/>
        <v>2</v>
      </c>
      <c r="AJ36" s="1381">
        <f t="shared" si="34"/>
        <v>16</v>
      </c>
      <c r="AK36" s="1377">
        <f t="shared" si="34"/>
        <v>0</v>
      </c>
      <c r="AL36" s="1379">
        <f t="shared" si="34"/>
        <v>3</v>
      </c>
      <c r="AM36" s="1377">
        <f t="shared" si="34"/>
        <v>3</v>
      </c>
      <c r="AN36" s="1379">
        <f t="shared" si="34"/>
        <v>3</v>
      </c>
      <c r="AO36" s="1377">
        <f t="shared" si="34"/>
        <v>0</v>
      </c>
      <c r="AP36" s="1382">
        <f t="shared" si="34"/>
        <v>0</v>
      </c>
      <c r="AQ36" s="1379">
        <f t="shared" si="34"/>
        <v>2</v>
      </c>
      <c r="AR36" s="1379">
        <f t="shared" si="34"/>
        <v>0</v>
      </c>
      <c r="AS36" s="1383">
        <f t="shared" si="34"/>
        <v>100</v>
      </c>
      <c r="AT36" s="1383">
        <f t="shared" si="34"/>
        <v>0</v>
      </c>
      <c r="AU36" s="1383">
        <f t="shared" si="34"/>
        <v>0</v>
      </c>
      <c r="AV36" s="1383">
        <f t="shared" si="34"/>
        <v>1</v>
      </c>
      <c r="AW36" s="1383">
        <f t="shared" si="34"/>
        <v>0</v>
      </c>
      <c r="AX36" s="1383">
        <f t="shared" si="34"/>
        <v>0</v>
      </c>
      <c r="AY36" s="9"/>
      <c r="BU36" s="3"/>
      <c r="BV36" s="3"/>
      <c r="BW36" s="3"/>
      <c r="CA36" s="31"/>
      <c r="CB36" s="31"/>
      <c r="CC36" s="31"/>
      <c r="CD36" s="31"/>
      <c r="CE36" s="31"/>
      <c r="CF36" s="31"/>
      <c r="CG36" s="31"/>
      <c r="CH36" s="32"/>
      <c r="CI36" s="32"/>
      <c r="CJ36" s="32"/>
      <c r="CK36" s="32"/>
      <c r="CL36" s="32"/>
      <c r="CM36" s="32"/>
      <c r="CN36" s="32"/>
    </row>
    <row r="37" spans="1:92" ht="30" customHeight="1" x14ac:dyDescent="0.2">
      <c r="A37" s="85" t="s">
        <v>61</v>
      </c>
      <c r="B37" s="86"/>
      <c r="C37" s="86"/>
      <c r="D37" s="87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31.5" customHeight="1" x14ac:dyDescent="0.2">
      <c r="A38" s="3392" t="s">
        <v>62</v>
      </c>
      <c r="B38" s="3393"/>
      <c r="C38" s="3393"/>
      <c r="D38" s="3392" t="s">
        <v>63</v>
      </c>
      <c r="E38" s="3393"/>
      <c r="F38" s="3369"/>
      <c r="G38" s="3150" t="s">
        <v>64</v>
      </c>
      <c r="H38" s="3178"/>
      <c r="I38" s="3178"/>
      <c r="J38" s="3178"/>
      <c r="K38" s="3178"/>
      <c r="L38" s="3178"/>
      <c r="M38" s="3178"/>
      <c r="N38" s="3178"/>
      <c r="O38" s="3178"/>
      <c r="P38" s="3178"/>
      <c r="Q38" s="3178"/>
      <c r="R38" s="3178"/>
      <c r="S38" s="3178"/>
      <c r="T38" s="3178"/>
      <c r="U38" s="3178"/>
      <c r="V38" s="3178"/>
      <c r="W38" s="3178"/>
      <c r="X38" s="3178"/>
      <c r="Y38" s="3178"/>
      <c r="Z38" s="3178"/>
      <c r="AA38" s="3178"/>
      <c r="AB38" s="3178"/>
      <c r="AC38" s="3178"/>
      <c r="AD38" s="3178"/>
      <c r="AE38" s="3178"/>
      <c r="AF38" s="3178"/>
      <c r="AG38" s="3178"/>
      <c r="AH38" s="3178"/>
      <c r="AI38" s="3178"/>
      <c r="AJ38" s="3178"/>
      <c r="AK38" s="3178"/>
      <c r="AL38" s="3178"/>
      <c r="AM38" s="3178"/>
      <c r="AN38" s="3178"/>
      <c r="AO38" s="3178"/>
      <c r="AP38" s="3395"/>
      <c r="AQ38" s="3369" t="s">
        <v>6</v>
      </c>
      <c r="AR38" s="3369" t="s">
        <v>7</v>
      </c>
      <c r="AS38" s="3369" t="s">
        <v>8</v>
      </c>
      <c r="AT38" s="3369" t="s">
        <v>9</v>
      </c>
      <c r="AU38" s="3148" t="s">
        <v>10</v>
      </c>
      <c r="AV38" s="3148" t="s">
        <v>11</v>
      </c>
      <c r="AW38" s="3174" t="s">
        <v>65</v>
      </c>
      <c r="BI38" s="3"/>
      <c r="BJ38" s="3"/>
      <c r="BK38" s="3"/>
      <c r="BL38" s="4"/>
      <c r="BM38" s="4"/>
      <c r="BN38" s="4"/>
      <c r="BO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3051"/>
      <c r="B39" s="3052"/>
      <c r="C39" s="3116"/>
      <c r="D39" s="3117"/>
      <c r="E39" s="3118"/>
      <c r="F39" s="3248"/>
      <c r="G39" s="3376" t="s">
        <v>13</v>
      </c>
      <c r="H39" s="3182"/>
      <c r="I39" s="3150" t="s">
        <v>14</v>
      </c>
      <c r="J39" s="3165"/>
      <c r="K39" s="3178" t="s">
        <v>15</v>
      </c>
      <c r="L39" s="3165"/>
      <c r="M39" s="3150" t="s">
        <v>16</v>
      </c>
      <c r="N39" s="3165"/>
      <c r="O39" s="3150" t="s">
        <v>17</v>
      </c>
      <c r="P39" s="3165"/>
      <c r="Q39" s="3150" t="s">
        <v>18</v>
      </c>
      <c r="R39" s="3165"/>
      <c r="S39" s="3150" t="s">
        <v>19</v>
      </c>
      <c r="T39" s="3165"/>
      <c r="U39" s="3150" t="s">
        <v>20</v>
      </c>
      <c r="V39" s="3165"/>
      <c r="W39" s="3150" t="s">
        <v>21</v>
      </c>
      <c r="X39" s="3165"/>
      <c r="Y39" s="3150" t="s">
        <v>22</v>
      </c>
      <c r="Z39" s="3152"/>
      <c r="AA39" s="3150" t="s">
        <v>23</v>
      </c>
      <c r="AB39" s="3152"/>
      <c r="AC39" s="3150" t="s">
        <v>24</v>
      </c>
      <c r="AD39" s="3152"/>
      <c r="AE39" s="3150" t="s">
        <v>25</v>
      </c>
      <c r="AF39" s="3152"/>
      <c r="AG39" s="3150" t="s">
        <v>26</v>
      </c>
      <c r="AH39" s="3152"/>
      <c r="AI39" s="3150" t="s">
        <v>27</v>
      </c>
      <c r="AJ39" s="3152"/>
      <c r="AK39" s="3150" t="s">
        <v>28</v>
      </c>
      <c r="AL39" s="3152"/>
      <c r="AM39" s="3150" t="s">
        <v>29</v>
      </c>
      <c r="AN39" s="3152"/>
      <c r="AO39" s="3150" t="s">
        <v>30</v>
      </c>
      <c r="AP39" s="3416"/>
      <c r="AQ39" s="2961"/>
      <c r="AR39" s="2961"/>
      <c r="AS39" s="2961"/>
      <c r="AT39" s="2961"/>
      <c r="AU39" s="2912"/>
      <c r="AV39" s="2912"/>
      <c r="AW39" s="3064"/>
      <c r="BJ39" s="3"/>
      <c r="BK39" s="3"/>
      <c r="BL39" s="3"/>
      <c r="BM39" s="4"/>
      <c r="BN39" s="4"/>
      <c r="BO39" s="4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3116"/>
      <c r="B40" s="3116"/>
      <c r="C40" s="2961"/>
      <c r="D40" s="1384" t="s">
        <v>31</v>
      </c>
      <c r="E40" s="1365" t="s">
        <v>32</v>
      </c>
      <c r="F40" s="1385" t="s">
        <v>33</v>
      </c>
      <c r="G40" s="1384" t="s">
        <v>32</v>
      </c>
      <c r="H40" s="1385" t="s">
        <v>33</v>
      </c>
      <c r="I40" s="1384" t="s">
        <v>32</v>
      </c>
      <c r="J40" s="1385" t="s">
        <v>33</v>
      </c>
      <c r="K40" s="1364" t="s">
        <v>32</v>
      </c>
      <c r="L40" s="1385" t="s">
        <v>33</v>
      </c>
      <c r="M40" s="1365" t="s">
        <v>32</v>
      </c>
      <c r="N40" s="1385" t="s">
        <v>33</v>
      </c>
      <c r="O40" s="1365" t="s">
        <v>32</v>
      </c>
      <c r="P40" s="1385" t="s">
        <v>33</v>
      </c>
      <c r="Q40" s="1365" t="s">
        <v>32</v>
      </c>
      <c r="R40" s="1385" t="s">
        <v>33</v>
      </c>
      <c r="S40" s="1365" t="s">
        <v>32</v>
      </c>
      <c r="T40" s="1385" t="s">
        <v>33</v>
      </c>
      <c r="U40" s="1386" t="s">
        <v>32</v>
      </c>
      <c r="V40" s="1344" t="s">
        <v>33</v>
      </c>
      <c r="W40" s="1386" t="s">
        <v>32</v>
      </c>
      <c r="X40" s="1344" t="s">
        <v>33</v>
      </c>
      <c r="Y40" s="1386" t="s">
        <v>32</v>
      </c>
      <c r="Z40" s="1344" t="s">
        <v>33</v>
      </c>
      <c r="AA40" s="1386" t="s">
        <v>32</v>
      </c>
      <c r="AB40" s="1344" t="s">
        <v>33</v>
      </c>
      <c r="AC40" s="1386" t="s">
        <v>32</v>
      </c>
      <c r="AD40" s="1344" t="s">
        <v>33</v>
      </c>
      <c r="AE40" s="1386" t="s">
        <v>32</v>
      </c>
      <c r="AF40" s="1344" t="s">
        <v>33</v>
      </c>
      <c r="AG40" s="1386" t="s">
        <v>32</v>
      </c>
      <c r="AH40" s="1344" t="s">
        <v>33</v>
      </c>
      <c r="AI40" s="1386" t="s">
        <v>32</v>
      </c>
      <c r="AJ40" s="1344" t="s">
        <v>33</v>
      </c>
      <c r="AK40" s="1386" t="s">
        <v>32</v>
      </c>
      <c r="AL40" s="1344" t="s">
        <v>33</v>
      </c>
      <c r="AM40" s="1386" t="s">
        <v>32</v>
      </c>
      <c r="AN40" s="1344" t="s">
        <v>33</v>
      </c>
      <c r="AO40" s="1386" t="s">
        <v>32</v>
      </c>
      <c r="AP40" s="1366" t="s">
        <v>33</v>
      </c>
      <c r="AQ40" s="3248"/>
      <c r="AR40" s="3248"/>
      <c r="AS40" s="3248"/>
      <c r="AT40" s="3248"/>
      <c r="AU40" s="3149"/>
      <c r="AV40" s="3149"/>
      <c r="AW40" s="3177"/>
      <c r="BJ40" s="3"/>
      <c r="BK40" s="3"/>
      <c r="BL40" s="3"/>
      <c r="BM40" s="4"/>
      <c r="BN40" s="4"/>
      <c r="BO40" s="4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3371" t="s">
        <v>66</v>
      </c>
      <c r="B41" s="3403"/>
      <c r="C41" s="3372"/>
      <c r="D41" s="1019">
        <f>SUM(E41+F41)</f>
        <v>0</v>
      </c>
      <c r="E41" s="92">
        <f>SUM(U41+W41+Y41+AA41+AC41+AE41+AG41+AI41+AK41+AM41+AO41)</f>
        <v>0</v>
      </c>
      <c r="F41" s="1387">
        <f>SUM(V41+X41+Z41+AB41+AD41+AF41+AH41+AJ41+AL41+AN41+AP41)</f>
        <v>0</v>
      </c>
      <c r="G41" s="839"/>
      <c r="H41" s="841"/>
      <c r="I41" s="839"/>
      <c r="J41" s="841"/>
      <c r="K41" s="839"/>
      <c r="L41" s="841"/>
      <c r="M41" s="839"/>
      <c r="N41" s="841"/>
      <c r="O41" s="839"/>
      <c r="P41" s="841"/>
      <c r="Q41" s="839"/>
      <c r="R41" s="841"/>
      <c r="S41" s="839"/>
      <c r="T41" s="841"/>
      <c r="U41" s="1021"/>
      <c r="V41" s="95"/>
      <c r="W41" s="1021"/>
      <c r="X41" s="95"/>
      <c r="Y41" s="1021"/>
      <c r="Z41" s="95"/>
      <c r="AA41" s="1388"/>
      <c r="AB41" s="95"/>
      <c r="AC41" s="1389"/>
      <c r="AD41" s="95"/>
      <c r="AE41" s="1388"/>
      <c r="AF41" s="95"/>
      <c r="AG41" s="1021"/>
      <c r="AH41" s="95"/>
      <c r="AI41" s="1021"/>
      <c r="AJ41" s="95"/>
      <c r="AK41" s="1388"/>
      <c r="AL41" s="95"/>
      <c r="AM41" s="1389"/>
      <c r="AN41" s="95"/>
      <c r="AO41" s="1390"/>
      <c r="AP41" s="99"/>
      <c r="AQ41" s="1023"/>
      <c r="AR41" s="1391"/>
      <c r="AS41" s="1391"/>
      <c r="AT41" s="1391"/>
      <c r="AU41" s="1391"/>
      <c r="AV41" s="1391"/>
      <c r="AW41" s="1391"/>
      <c r="AX41" s="671" t="str">
        <f t="shared" ref="AX41:AX63" si="35">$CA41&amp;$CB41&amp;$CC41&amp;$CD41&amp;$CE41&amp;$CF41&amp;$CG41</f>
        <v/>
      </c>
      <c r="BJ41" s="3"/>
      <c r="BK41" s="3"/>
      <c r="BL41" s="3"/>
      <c r="BM41" s="4"/>
      <c r="BN41" s="4"/>
      <c r="BO41" s="4"/>
      <c r="CA41" s="31" t="str">
        <f>IF(CH41=1,"* Las consultas de 60 años NO DEBEN ser mayor que el total de Consultas entre 60-64 Años. ","")</f>
        <v/>
      </c>
      <c r="CB41" s="31" t="str">
        <f t="shared" ref="CB41:CB63" si="36">IF(CI41=1,"* Las actividades de usuarios en situación de discapacidad NO DEBEN superar el total. ","")</f>
        <v/>
      </c>
      <c r="CC41" s="31" t="str">
        <f>IF(CJ41=1,"* Las consultas de 12 años NO DEBEN ser mayor que el total de Consultas entre 10-14 Años. ","")</f>
        <v/>
      </c>
      <c r="CD41" s="31" t="str">
        <f>IF(CK41=1,"* Las consultas de Pacientes en control PSCV NO DEBEN ser mayor que el total de Consultas. ","")</f>
        <v/>
      </c>
      <c r="CE41" s="31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1" t="str">
        <f>IF(AND(AU41="",D41&lt;&gt;0),"* No olvide digitar la población SENAME (Digite CEROS si no tiene). ",IF(D41&lt;AU41,"* La Población SENAME NO DEBE ser mayor al Total. ",""))</f>
        <v/>
      </c>
      <c r="CG41" s="31" t="str">
        <f>IF(AND(AV41="",D41&lt;&gt;0),"* No olvide digitar la población Migrante (Digite CEROS si no tiene). ",IF(D41&lt;AV41,"* La Población Migrante NO DEBE ser mayor al Total. ",""))</f>
        <v/>
      </c>
      <c r="CH41" s="32">
        <f>IF(AS41&gt;(AK41+AL41),1,0)</f>
        <v>0</v>
      </c>
      <c r="CI41" s="32">
        <f>IF(D41&lt;AT41,1,0)</f>
        <v>0</v>
      </c>
      <c r="CJ41" s="32">
        <f>IF((Y41+Z41)&lt;AQ41,1,0)</f>
        <v>0</v>
      </c>
      <c r="CK41" s="32">
        <f>IF(D41&lt;AW41,1,0)</f>
        <v>0</v>
      </c>
      <c r="CL41" s="32">
        <f>IF(AND(AR41="",D41&lt;&gt;0),1,IF(F41&lt;AR41,1,0))</f>
        <v>0</v>
      </c>
      <c r="CM41" s="32">
        <f>IF(AND(AU41="",D41&lt;&gt;0),1,IF(D41&lt;AU41,1,0))</f>
        <v>0</v>
      </c>
      <c r="CN41" s="32">
        <f>IF(AND(AV41="",D41&lt;&gt;0),1,IF(D41&lt;AV41,1,0))</f>
        <v>0</v>
      </c>
    </row>
    <row r="42" spans="1:92" ht="24" customHeight="1" x14ac:dyDescent="0.2">
      <c r="A42" s="3156" t="s">
        <v>67</v>
      </c>
      <c r="B42" s="3157"/>
      <c r="C42" s="3158"/>
      <c r="D42" s="102">
        <f>SUM(E42+F42)</f>
        <v>0</v>
      </c>
      <c r="E42" s="103">
        <f>+G42+I42+K42+M42+O42+Q42+S42+U42+W42+Y42+AA42</f>
        <v>0</v>
      </c>
      <c r="F42" s="1004">
        <f>+H42+J42+L42+N42+P42+R42+T42+V42+X42+Z42+AB42</f>
        <v>0</v>
      </c>
      <c r="G42" s="105"/>
      <c r="H42" s="106"/>
      <c r="I42" s="105"/>
      <c r="J42" s="107"/>
      <c r="K42" s="105"/>
      <c r="L42" s="106"/>
      <c r="M42" s="105"/>
      <c r="N42" s="106"/>
      <c r="O42" s="105"/>
      <c r="P42" s="106"/>
      <c r="Q42" s="105"/>
      <c r="R42" s="108"/>
      <c r="S42" s="105"/>
      <c r="T42" s="108"/>
      <c r="U42" s="105"/>
      <c r="V42" s="106"/>
      <c r="W42" s="105"/>
      <c r="X42" s="108"/>
      <c r="Y42" s="105"/>
      <c r="Z42" s="108"/>
      <c r="AA42" s="105"/>
      <c r="AB42" s="106"/>
      <c r="AC42" s="839"/>
      <c r="AD42" s="840"/>
      <c r="AE42" s="849"/>
      <c r="AF42" s="840"/>
      <c r="AG42" s="839"/>
      <c r="AH42" s="841"/>
      <c r="AI42" s="839"/>
      <c r="AJ42" s="841"/>
      <c r="AK42" s="849"/>
      <c r="AL42" s="821"/>
      <c r="AM42" s="839"/>
      <c r="AN42" s="840"/>
      <c r="AO42" s="849"/>
      <c r="AP42" s="850"/>
      <c r="AQ42" s="851"/>
      <c r="AR42" s="841"/>
      <c r="AS42" s="841"/>
      <c r="AT42" s="106"/>
      <c r="AU42" s="106"/>
      <c r="AV42" s="106"/>
      <c r="AW42" s="106"/>
      <c r="AX42" s="671" t="str">
        <f t="shared" si="35"/>
        <v/>
      </c>
      <c r="BJ42" s="3"/>
      <c r="BK42" s="3"/>
      <c r="BL42" s="3"/>
      <c r="BM42" s="4"/>
      <c r="BN42" s="4"/>
      <c r="BO42" s="4"/>
      <c r="CA42" s="31"/>
      <c r="CB42" s="31" t="str">
        <f t="shared" si="36"/>
        <v/>
      </c>
      <c r="CC42" s="31"/>
      <c r="CD42" s="31" t="str">
        <f t="shared" ref="CD42:CD63" si="37">IF(CK42=1,"* Las consultas de Pacientes en control PSCV NO DEBEN ser mayor que el total de Consultas. ","")</f>
        <v/>
      </c>
      <c r="CE42" s="31"/>
      <c r="CF42" s="31" t="str">
        <f t="shared" ref="CF42:CF63" si="38">IF(AND(AU42="",D42&lt;&gt;0),"* No olvide digitar la población SENAME (Digite CEROS si no tiene). ",IF(D42&lt;AU42,"* La Población SENAME NO DEBE ser mayor al Total. ",""))</f>
        <v/>
      </c>
      <c r="CG42" s="31" t="str">
        <f t="shared" ref="CG42:CG63" si="39">IF(AND(AV42="",D42&lt;&gt;0),"* No olvide digitar la población Migrante (Digite CEROS si no tiene). ",IF(D42&lt;AV42,"* La Población Migrante NO DEBE ser mayor al Total. ",""))</f>
        <v/>
      </c>
      <c r="CH42" s="32"/>
      <c r="CI42" s="32">
        <f t="shared" ref="CI42:CI63" si="40">IF(D42&lt;AT42,1,0)</f>
        <v>0</v>
      </c>
      <c r="CJ42" s="32"/>
      <c r="CK42" s="32">
        <f t="shared" ref="CK42:CK63" si="41">IF(D42&lt;AW42,1,0)</f>
        <v>0</v>
      </c>
      <c r="CL42" s="32"/>
      <c r="CM42" s="32">
        <f t="shared" ref="CM42:CM63" si="42">IF(AND(AU42="",D42&lt;&gt;0),1,IF(D42&lt;AU42,1,0))</f>
        <v>0</v>
      </c>
      <c r="CN42" s="32">
        <f t="shared" ref="CN42:CN63" si="43">IF(AND(AV42="",D42&lt;&gt;0),1,IF(D42&lt;AV42,1,0))</f>
        <v>0</v>
      </c>
    </row>
    <row r="43" spans="1:92" ht="16.350000000000001" customHeight="1" x14ac:dyDescent="0.2">
      <c r="A43" s="3156" t="s">
        <v>68</v>
      </c>
      <c r="B43" s="3157"/>
      <c r="C43" s="3158"/>
      <c r="D43" s="102">
        <f>SUM(E43+F43)</f>
        <v>0</v>
      </c>
      <c r="E43" s="103">
        <f>+G43+I43+K43+M43+O43+Q43+S43+U43+W43+Y43+AA43</f>
        <v>0</v>
      </c>
      <c r="F43" s="1004">
        <f>+H43+J43+L43+N43+P43+R43+T43+V43+X43+Z43+AB43</f>
        <v>0</v>
      </c>
      <c r="G43" s="105"/>
      <c r="H43" s="106"/>
      <c r="I43" s="105"/>
      <c r="J43" s="107"/>
      <c r="K43" s="105"/>
      <c r="L43" s="106"/>
      <c r="M43" s="105"/>
      <c r="N43" s="106"/>
      <c r="O43" s="105"/>
      <c r="P43" s="106"/>
      <c r="Q43" s="105"/>
      <c r="R43" s="108"/>
      <c r="S43" s="105"/>
      <c r="T43" s="108"/>
      <c r="U43" s="105"/>
      <c r="V43" s="106"/>
      <c r="W43" s="105"/>
      <c r="X43" s="108"/>
      <c r="Y43" s="105"/>
      <c r="Z43" s="108"/>
      <c r="AA43" s="105"/>
      <c r="AB43" s="106"/>
      <c r="AC43" s="839"/>
      <c r="AD43" s="840"/>
      <c r="AE43" s="849"/>
      <c r="AF43" s="840"/>
      <c r="AG43" s="839"/>
      <c r="AH43" s="841"/>
      <c r="AI43" s="839"/>
      <c r="AJ43" s="841"/>
      <c r="AK43" s="849"/>
      <c r="AL43" s="821"/>
      <c r="AM43" s="839"/>
      <c r="AN43" s="840"/>
      <c r="AO43" s="849"/>
      <c r="AP43" s="850"/>
      <c r="AQ43" s="851"/>
      <c r="AR43" s="841"/>
      <c r="AS43" s="841"/>
      <c r="AT43" s="106"/>
      <c r="AU43" s="106"/>
      <c r="AV43" s="106"/>
      <c r="AW43" s="106"/>
      <c r="AX43" s="671" t="str">
        <f t="shared" si="35"/>
        <v/>
      </c>
      <c r="BJ43" s="3"/>
      <c r="BK43" s="3"/>
      <c r="BL43" s="3"/>
      <c r="BM43" s="4"/>
      <c r="BN43" s="4"/>
      <c r="BO43" s="4"/>
      <c r="CA43" s="31"/>
      <c r="CB43" s="31" t="str">
        <f t="shared" si="36"/>
        <v/>
      </c>
      <c r="CC43" s="31"/>
      <c r="CD43" s="31" t="str">
        <f t="shared" si="37"/>
        <v/>
      </c>
      <c r="CE43" s="31"/>
      <c r="CF43" s="31" t="str">
        <f t="shared" si="38"/>
        <v/>
      </c>
      <c r="CG43" s="31" t="str">
        <f t="shared" si="39"/>
        <v/>
      </c>
      <c r="CH43" s="32"/>
      <c r="CI43" s="32">
        <f t="shared" si="40"/>
        <v>0</v>
      </c>
      <c r="CJ43" s="32"/>
      <c r="CK43" s="32">
        <f t="shared" si="41"/>
        <v>0</v>
      </c>
      <c r="CL43" s="32"/>
      <c r="CM43" s="32">
        <f t="shared" si="42"/>
        <v>0</v>
      </c>
      <c r="CN43" s="32">
        <f t="shared" si="43"/>
        <v>0</v>
      </c>
    </row>
    <row r="44" spans="1:92" ht="16.350000000000001" customHeight="1" x14ac:dyDescent="0.2">
      <c r="A44" s="3156" t="s">
        <v>69</v>
      </c>
      <c r="B44" s="3157"/>
      <c r="C44" s="3158"/>
      <c r="D44" s="852">
        <f>SUM(E44+F44)</f>
        <v>0</v>
      </c>
      <c r="E44" s="853">
        <f t="shared" ref="E44:F47" si="44">+U44+W44+Y44+AA44+AC44+AE44+AG44+AI44+AK44+AM44+AO44</f>
        <v>0</v>
      </c>
      <c r="F44" s="854">
        <f t="shared" si="44"/>
        <v>0</v>
      </c>
      <c r="G44" s="839"/>
      <c r="H44" s="841"/>
      <c r="I44" s="839"/>
      <c r="J44" s="841"/>
      <c r="K44" s="839"/>
      <c r="L44" s="841"/>
      <c r="M44" s="839"/>
      <c r="N44" s="841"/>
      <c r="O44" s="839"/>
      <c r="P44" s="841"/>
      <c r="Q44" s="839"/>
      <c r="R44" s="841"/>
      <c r="S44" s="839"/>
      <c r="T44" s="841"/>
      <c r="U44" s="855"/>
      <c r="V44" s="856"/>
      <c r="W44" s="855"/>
      <c r="X44" s="856"/>
      <c r="Y44" s="855"/>
      <c r="Z44" s="856"/>
      <c r="AA44" s="857"/>
      <c r="AB44" s="858"/>
      <c r="AC44" s="855"/>
      <c r="AD44" s="856"/>
      <c r="AE44" s="857"/>
      <c r="AF44" s="856"/>
      <c r="AG44" s="855"/>
      <c r="AH44" s="856"/>
      <c r="AI44" s="855"/>
      <c r="AJ44" s="856"/>
      <c r="AK44" s="857"/>
      <c r="AL44" s="858"/>
      <c r="AM44" s="855"/>
      <c r="AN44" s="856"/>
      <c r="AO44" s="857"/>
      <c r="AP44" s="859"/>
      <c r="AQ44" s="860"/>
      <c r="AR44" s="861"/>
      <c r="AS44" s="861"/>
      <c r="AT44" s="861"/>
      <c r="AU44" s="861"/>
      <c r="AV44" s="861"/>
      <c r="AW44" s="861"/>
      <c r="AX44" s="671" t="str">
        <f t="shared" si="35"/>
        <v/>
      </c>
      <c r="BJ44" s="3"/>
      <c r="BK44" s="3"/>
      <c r="BL44" s="3"/>
      <c r="BM44" s="4"/>
      <c r="BN44" s="4"/>
      <c r="BO44" s="4"/>
      <c r="CA44" s="31" t="str">
        <f t="shared" ref="CA44:CA63" si="45">IF(CH44=1,"* Las consultas de 60 años NO DEBEN ser mayor que el total de Consultas entre 60-64 Años. ","")</f>
        <v/>
      </c>
      <c r="CB44" s="31" t="str">
        <f t="shared" si="36"/>
        <v/>
      </c>
      <c r="CC44" s="31" t="str">
        <f t="shared" ref="CC44:CC63" si="46">IF(CJ44=1,"* Las consultas de 12 años NO DEBEN ser mayor que el total de Consultas entre 10-14 Años. ","")</f>
        <v/>
      </c>
      <c r="CD44" s="31" t="str">
        <f t="shared" si="37"/>
        <v/>
      </c>
      <c r="CE44" s="31" t="str">
        <f t="shared" ref="CE44:CE63" si="47">IF(AND(AR44="",D44&lt;&gt;0),"* Recuerde que las Embarazadas deben ser incluídas en el ingreso por rango Etario (Digite CEROS si no tiene). ",IF(F44&lt;AR44,"* Las Embarazadas NO DEBEN ser mayor al total de mujeres. ",""))</f>
        <v/>
      </c>
      <c r="CF44" s="31" t="str">
        <f t="shared" si="38"/>
        <v/>
      </c>
      <c r="CG44" s="31" t="str">
        <f t="shared" si="39"/>
        <v/>
      </c>
      <c r="CH44" s="32">
        <f t="shared" ref="CH44:CH63" si="48">IF(AS44&gt;(AK44+AL44),1,0)</f>
        <v>0</v>
      </c>
      <c r="CI44" s="32">
        <f t="shared" si="40"/>
        <v>0</v>
      </c>
      <c r="CJ44" s="32">
        <f t="shared" ref="CJ44:CJ63" si="49">IF((Y44+Z44)&lt;AQ44,1,0)</f>
        <v>0</v>
      </c>
      <c r="CK44" s="32">
        <f t="shared" si="41"/>
        <v>0</v>
      </c>
      <c r="CL44" s="32">
        <f t="shared" ref="CL44:CL63" si="50">IF(AND(AR44="",D44&lt;&gt;0),1,IF(F44&lt;AR44,1,0))</f>
        <v>0</v>
      </c>
      <c r="CM44" s="32">
        <f t="shared" si="42"/>
        <v>0</v>
      </c>
      <c r="CN44" s="32">
        <f t="shared" si="43"/>
        <v>0</v>
      </c>
    </row>
    <row r="45" spans="1:92" ht="16.350000000000001" customHeight="1" x14ac:dyDescent="0.2">
      <c r="A45" s="3156" t="s">
        <v>70</v>
      </c>
      <c r="B45" s="3157"/>
      <c r="C45" s="3158"/>
      <c r="D45" s="1392">
        <f>SUM(E45+F45)</f>
        <v>0</v>
      </c>
      <c r="E45" s="1393">
        <f t="shared" si="44"/>
        <v>0</v>
      </c>
      <c r="F45" s="1394">
        <f t="shared" si="44"/>
        <v>0</v>
      </c>
      <c r="G45" s="1395"/>
      <c r="H45" s="1396"/>
      <c r="I45" s="1395"/>
      <c r="J45" s="1396"/>
      <c r="K45" s="1395"/>
      <c r="L45" s="1396"/>
      <c r="M45" s="1395"/>
      <c r="N45" s="1396"/>
      <c r="O45" s="1395"/>
      <c r="P45" s="1396"/>
      <c r="Q45" s="1395"/>
      <c r="R45" s="1396"/>
      <c r="S45" s="1395"/>
      <c r="T45" s="1396"/>
      <c r="U45" s="867"/>
      <c r="V45" s="868"/>
      <c r="W45" s="867"/>
      <c r="X45" s="868"/>
      <c r="Y45" s="867"/>
      <c r="Z45" s="868"/>
      <c r="AA45" s="1397"/>
      <c r="AB45" s="1398"/>
      <c r="AC45" s="867"/>
      <c r="AD45" s="868"/>
      <c r="AE45" s="1399"/>
      <c r="AF45" s="868"/>
      <c r="AG45" s="867"/>
      <c r="AH45" s="868"/>
      <c r="AI45" s="867"/>
      <c r="AJ45" s="868"/>
      <c r="AK45" s="1397"/>
      <c r="AL45" s="1398"/>
      <c r="AM45" s="867"/>
      <c r="AN45" s="868"/>
      <c r="AO45" s="1399"/>
      <c r="AP45" s="872"/>
      <c r="AQ45" s="873"/>
      <c r="AR45" s="1400"/>
      <c r="AS45" s="1401"/>
      <c r="AT45" s="1400"/>
      <c r="AU45" s="1400"/>
      <c r="AV45" s="1400"/>
      <c r="AW45" s="1400"/>
      <c r="AX45" s="671" t="str">
        <f t="shared" si="35"/>
        <v/>
      </c>
      <c r="BJ45" s="3"/>
      <c r="BK45" s="3"/>
      <c r="BL45" s="3"/>
      <c r="BM45" s="4"/>
      <c r="BN45" s="4"/>
      <c r="BO45" s="4"/>
      <c r="CA45" s="31"/>
      <c r="CB45" s="31" t="str">
        <f t="shared" si="36"/>
        <v/>
      </c>
      <c r="CC45" s="31" t="str">
        <f t="shared" si="46"/>
        <v/>
      </c>
      <c r="CD45" s="31" t="str">
        <f t="shared" si="37"/>
        <v/>
      </c>
      <c r="CE45" s="31" t="str">
        <f t="shared" si="47"/>
        <v/>
      </c>
      <c r="CF45" s="31" t="str">
        <f t="shared" si="38"/>
        <v/>
      </c>
      <c r="CG45" s="31" t="str">
        <f t="shared" si="39"/>
        <v/>
      </c>
      <c r="CH45" s="32"/>
      <c r="CI45" s="32">
        <f t="shared" si="40"/>
        <v>0</v>
      </c>
      <c r="CJ45" s="32">
        <f t="shared" si="49"/>
        <v>0</v>
      </c>
      <c r="CK45" s="32">
        <f t="shared" si="41"/>
        <v>0</v>
      </c>
      <c r="CL45" s="32">
        <f t="shared" si="50"/>
        <v>0</v>
      </c>
      <c r="CM45" s="32">
        <f t="shared" si="42"/>
        <v>0</v>
      </c>
      <c r="CN45" s="32">
        <f t="shared" si="43"/>
        <v>0</v>
      </c>
    </row>
    <row r="46" spans="1:92" ht="16.350000000000001" customHeight="1" x14ac:dyDescent="0.2">
      <c r="A46" s="3150" t="s">
        <v>71</v>
      </c>
      <c r="B46" s="3178"/>
      <c r="C46" s="3165"/>
      <c r="D46" s="1345">
        <f t="shared" ref="D46:D59" si="51">SUM(E46+F46)</f>
        <v>0</v>
      </c>
      <c r="E46" s="1371">
        <f t="shared" si="44"/>
        <v>0</v>
      </c>
      <c r="F46" s="1344">
        <f t="shared" si="44"/>
        <v>0</v>
      </c>
      <c r="G46" s="1402"/>
      <c r="H46" s="1403"/>
      <c r="I46" s="1402"/>
      <c r="J46" s="1403"/>
      <c r="K46" s="1402"/>
      <c r="L46" s="1403"/>
      <c r="M46" s="1402"/>
      <c r="N46" s="1403"/>
      <c r="O46" s="1402"/>
      <c r="P46" s="1403"/>
      <c r="Q46" s="1402"/>
      <c r="R46" s="1403"/>
      <c r="S46" s="1402"/>
      <c r="T46" s="1403"/>
      <c r="U46" s="1345">
        <f>SUM(U44:U45)</f>
        <v>0</v>
      </c>
      <c r="V46" s="1343">
        <f t="shared" ref="V46:AD46" si="52">SUM(V44:V45)</f>
        <v>0</v>
      </c>
      <c r="W46" s="1345">
        <f t="shared" si="52"/>
        <v>0</v>
      </c>
      <c r="X46" s="1343">
        <f t="shared" si="52"/>
        <v>0</v>
      </c>
      <c r="Y46" s="1345">
        <f t="shared" si="52"/>
        <v>0</v>
      </c>
      <c r="Z46" s="1343">
        <f t="shared" si="52"/>
        <v>0</v>
      </c>
      <c r="AA46" s="1345">
        <f t="shared" si="52"/>
        <v>0</v>
      </c>
      <c r="AB46" s="1343">
        <f t="shared" si="52"/>
        <v>0</v>
      </c>
      <c r="AC46" s="1345">
        <f t="shared" si="52"/>
        <v>0</v>
      </c>
      <c r="AD46" s="1344">
        <f t="shared" si="52"/>
        <v>0</v>
      </c>
      <c r="AE46" s="1343">
        <f>SUM(AE44:AE45)</f>
        <v>0</v>
      </c>
      <c r="AF46" s="1343">
        <f t="shared" ref="AF46:AN46" si="53">SUM(AF44:AF45)</f>
        <v>0</v>
      </c>
      <c r="AG46" s="1345">
        <f t="shared" si="53"/>
        <v>0</v>
      </c>
      <c r="AH46" s="1343">
        <f t="shared" si="53"/>
        <v>0</v>
      </c>
      <c r="AI46" s="1345">
        <f t="shared" si="53"/>
        <v>0</v>
      </c>
      <c r="AJ46" s="1343">
        <f t="shared" si="53"/>
        <v>0</v>
      </c>
      <c r="AK46" s="1345">
        <f t="shared" si="53"/>
        <v>0</v>
      </c>
      <c r="AL46" s="1343">
        <f t="shared" si="53"/>
        <v>0</v>
      </c>
      <c r="AM46" s="1345">
        <f t="shared" si="53"/>
        <v>0</v>
      </c>
      <c r="AN46" s="1344">
        <f t="shared" si="53"/>
        <v>0</v>
      </c>
      <c r="AO46" s="1343">
        <f>SUM(AO44:AO45)</f>
        <v>0</v>
      </c>
      <c r="AP46" s="1404">
        <f>SUM(AP44:AP45)</f>
        <v>0</v>
      </c>
      <c r="AQ46" s="1343">
        <f>SUM(AQ44:AQ45)</f>
        <v>0</v>
      </c>
      <c r="AR46" s="1405">
        <f>SUM(AR44:AR45)</f>
        <v>0</v>
      </c>
      <c r="AS46" s="1344">
        <f>SUM(AS44)</f>
        <v>0</v>
      </c>
      <c r="AT46" s="1344">
        <f>SUM(AT44:AT45)</f>
        <v>0</v>
      </c>
      <c r="AU46" s="1344">
        <f>SUM(AU44:AU45)</f>
        <v>0</v>
      </c>
      <c r="AV46" s="1344">
        <f>SUM(AV44:AV45)</f>
        <v>0</v>
      </c>
      <c r="AW46" s="1344">
        <f>SUM(AW44:AW45)</f>
        <v>0</v>
      </c>
      <c r="BJ46" s="3"/>
      <c r="BK46" s="3"/>
      <c r="BL46" s="3"/>
      <c r="BM46" s="4"/>
      <c r="BN46" s="4"/>
      <c r="BO46" s="4"/>
      <c r="CA46" s="31"/>
      <c r="CB46" s="31"/>
      <c r="CC46" s="31"/>
      <c r="CD46" s="31"/>
      <c r="CE46" s="31"/>
      <c r="CF46" s="31"/>
      <c r="CG46" s="31"/>
      <c r="CH46" s="32"/>
      <c r="CI46" s="32"/>
      <c r="CJ46" s="32"/>
      <c r="CK46" s="32"/>
      <c r="CL46" s="32"/>
      <c r="CM46" s="32"/>
      <c r="CN46" s="32"/>
    </row>
    <row r="47" spans="1:92" ht="16.350000000000001" customHeight="1" x14ac:dyDescent="0.2">
      <c r="A47" s="3443" t="s">
        <v>72</v>
      </c>
      <c r="B47" s="3444"/>
      <c r="C47" s="3445"/>
      <c r="D47" s="1345">
        <f t="shared" si="51"/>
        <v>0</v>
      </c>
      <c r="E47" s="1371">
        <f t="shared" si="44"/>
        <v>0</v>
      </c>
      <c r="F47" s="1344">
        <f t="shared" si="44"/>
        <v>0</v>
      </c>
      <c r="G47" s="1402"/>
      <c r="H47" s="1403"/>
      <c r="I47" s="1402"/>
      <c r="J47" s="1403"/>
      <c r="K47" s="1402"/>
      <c r="L47" s="1403"/>
      <c r="M47" s="1402"/>
      <c r="N47" s="1403"/>
      <c r="O47" s="1402"/>
      <c r="P47" s="1403"/>
      <c r="Q47" s="1402"/>
      <c r="R47" s="1403"/>
      <c r="S47" s="1402"/>
      <c r="T47" s="1403"/>
      <c r="U47" s="1406"/>
      <c r="V47" s="1407"/>
      <c r="W47" s="1406"/>
      <c r="X47" s="1407"/>
      <c r="Y47" s="1406"/>
      <c r="Z47" s="1407"/>
      <c r="AA47" s="1406"/>
      <c r="AB47" s="1407"/>
      <c r="AC47" s="1408"/>
      <c r="AD47" s="1407"/>
      <c r="AE47" s="1409"/>
      <c r="AF47" s="1407"/>
      <c r="AG47" s="1406"/>
      <c r="AH47" s="1407"/>
      <c r="AI47" s="1406"/>
      <c r="AJ47" s="1407"/>
      <c r="AK47" s="1406"/>
      <c r="AL47" s="1407"/>
      <c r="AM47" s="1408"/>
      <c r="AN47" s="1407"/>
      <c r="AO47" s="1410"/>
      <c r="AP47" s="1411"/>
      <c r="AQ47" s="1412"/>
      <c r="AR47" s="1413"/>
      <c r="AS47" s="1413"/>
      <c r="AT47" s="1413"/>
      <c r="AU47" s="1413"/>
      <c r="AV47" s="1413"/>
      <c r="AW47" s="1413"/>
      <c r="AX47" s="671" t="str">
        <f t="shared" si="35"/>
        <v/>
      </c>
      <c r="BJ47" s="3"/>
      <c r="BK47" s="3"/>
      <c r="BL47" s="3"/>
      <c r="BM47" s="4"/>
      <c r="BN47" s="4"/>
      <c r="BO47" s="4"/>
      <c r="CA47" s="31" t="str">
        <f t="shared" si="45"/>
        <v/>
      </c>
      <c r="CB47" s="31" t="str">
        <f t="shared" si="36"/>
        <v/>
      </c>
      <c r="CC47" s="31" t="str">
        <f t="shared" si="46"/>
        <v/>
      </c>
      <c r="CD47" s="31" t="str">
        <f t="shared" si="37"/>
        <v/>
      </c>
      <c r="CE47" s="31" t="str">
        <f t="shared" si="47"/>
        <v/>
      </c>
      <c r="CF47" s="31" t="str">
        <f t="shared" si="38"/>
        <v/>
      </c>
      <c r="CG47" s="31" t="str">
        <f t="shared" si="39"/>
        <v/>
      </c>
      <c r="CH47" s="32">
        <f t="shared" si="48"/>
        <v>0</v>
      </c>
      <c r="CI47" s="32">
        <f t="shared" si="40"/>
        <v>0</v>
      </c>
      <c r="CJ47" s="32">
        <f t="shared" si="49"/>
        <v>0</v>
      </c>
      <c r="CK47" s="32">
        <f t="shared" si="41"/>
        <v>0</v>
      </c>
      <c r="CL47" s="32">
        <f t="shared" si="50"/>
        <v>0</v>
      </c>
      <c r="CM47" s="32">
        <f t="shared" si="42"/>
        <v>0</v>
      </c>
      <c r="CN47" s="32">
        <f t="shared" si="43"/>
        <v>0</v>
      </c>
    </row>
    <row r="48" spans="1:92" ht="16.350000000000001" customHeight="1" x14ac:dyDescent="0.2">
      <c r="A48" s="3388" t="s">
        <v>73</v>
      </c>
      <c r="B48" s="3390"/>
      <c r="C48" s="149">
        <v>0</v>
      </c>
      <c r="D48" s="150">
        <f t="shared" si="51"/>
        <v>0</v>
      </c>
      <c r="E48" s="151">
        <f>SUM(G48+I48+K48+M48+O48+Q48+S48+U48+W48+Y48+AA48+AC48+AE48+AG48+AI48+AK48+AM48+AO48)</f>
        <v>0</v>
      </c>
      <c r="F48" s="1004">
        <f>SUM(H48+J48+L48+N48+P48+R48+T48+V48+X48+Z48+AB48+AD48+AF48+AH48+AJ48+AL48+AN48+AP48)</f>
        <v>0</v>
      </c>
      <c r="G48" s="105"/>
      <c r="H48" s="106"/>
      <c r="I48" s="105"/>
      <c r="J48" s="107"/>
      <c r="K48" s="105"/>
      <c r="L48" s="106"/>
      <c r="M48" s="105"/>
      <c r="N48" s="106"/>
      <c r="O48" s="105"/>
      <c r="P48" s="106"/>
      <c r="Q48" s="105"/>
      <c r="R48" s="108"/>
      <c r="S48" s="105"/>
      <c r="T48" s="108"/>
      <c r="U48" s="105"/>
      <c r="V48" s="108"/>
      <c r="W48" s="105"/>
      <c r="X48" s="108"/>
      <c r="Y48" s="105"/>
      <c r="Z48" s="108"/>
      <c r="AA48" s="105"/>
      <c r="AB48" s="108"/>
      <c r="AC48" s="152"/>
      <c r="AD48" s="108"/>
      <c r="AE48" s="153"/>
      <c r="AF48" s="108"/>
      <c r="AG48" s="105"/>
      <c r="AH48" s="108"/>
      <c r="AI48" s="105"/>
      <c r="AJ48" s="108"/>
      <c r="AK48" s="105"/>
      <c r="AL48" s="108"/>
      <c r="AM48" s="152"/>
      <c r="AN48" s="108"/>
      <c r="AO48" s="107"/>
      <c r="AP48" s="154"/>
      <c r="AQ48" s="155"/>
      <c r="AR48" s="106"/>
      <c r="AS48" s="106"/>
      <c r="AT48" s="106"/>
      <c r="AU48" s="106"/>
      <c r="AV48" s="106"/>
      <c r="AW48" s="106"/>
      <c r="AX48" s="671" t="str">
        <f t="shared" si="35"/>
        <v/>
      </c>
      <c r="BJ48" s="3"/>
      <c r="BK48" s="3"/>
      <c r="BL48" s="3"/>
      <c r="BM48" s="4"/>
      <c r="BN48" s="4"/>
      <c r="BO48" s="4"/>
      <c r="CA48" s="31" t="str">
        <f t="shared" si="45"/>
        <v/>
      </c>
      <c r="CB48" s="31" t="str">
        <f t="shared" si="36"/>
        <v/>
      </c>
      <c r="CC48" s="31" t="str">
        <f t="shared" si="46"/>
        <v/>
      </c>
      <c r="CD48" s="31" t="str">
        <f t="shared" si="37"/>
        <v/>
      </c>
      <c r="CE48" s="31" t="str">
        <f t="shared" si="47"/>
        <v/>
      </c>
      <c r="CF48" s="31" t="str">
        <f t="shared" si="38"/>
        <v/>
      </c>
      <c r="CG48" s="31" t="str">
        <f t="shared" si="39"/>
        <v/>
      </c>
      <c r="CH48" s="32">
        <f t="shared" si="48"/>
        <v>0</v>
      </c>
      <c r="CI48" s="32">
        <f t="shared" si="40"/>
        <v>0</v>
      </c>
      <c r="CJ48" s="32">
        <f t="shared" si="49"/>
        <v>0</v>
      </c>
      <c r="CK48" s="32">
        <f t="shared" si="41"/>
        <v>0</v>
      </c>
      <c r="CL48" s="32">
        <f t="shared" si="50"/>
        <v>0</v>
      </c>
      <c r="CM48" s="32">
        <f t="shared" si="42"/>
        <v>0</v>
      </c>
      <c r="CN48" s="32">
        <f t="shared" si="43"/>
        <v>0</v>
      </c>
    </row>
    <row r="49" spans="1:92" ht="16.350000000000001" customHeight="1" x14ac:dyDescent="0.2">
      <c r="A49" s="3011"/>
      <c r="B49" s="3013"/>
      <c r="C49" s="876" t="s">
        <v>74</v>
      </c>
      <c r="D49" s="852">
        <f t="shared" si="51"/>
        <v>0</v>
      </c>
      <c r="E49" s="151">
        <f t="shared" ref="E49:F58" si="54">SUM(G49+I49+K49+M49+O49+Q49+S49+U49+W49+Y49+AA49+AC49+AE49+AG49+AI49+AK49+AM49+AO49)</f>
        <v>0</v>
      </c>
      <c r="F49" s="1004">
        <f t="shared" si="54"/>
        <v>0</v>
      </c>
      <c r="G49" s="855"/>
      <c r="H49" s="861"/>
      <c r="I49" s="855"/>
      <c r="J49" s="877"/>
      <c r="K49" s="855"/>
      <c r="L49" s="861"/>
      <c r="M49" s="855"/>
      <c r="N49" s="861"/>
      <c r="O49" s="855"/>
      <c r="P49" s="861"/>
      <c r="Q49" s="855"/>
      <c r="R49" s="856"/>
      <c r="S49" s="855"/>
      <c r="T49" s="856"/>
      <c r="U49" s="855"/>
      <c r="V49" s="856"/>
      <c r="W49" s="855"/>
      <c r="X49" s="856"/>
      <c r="Y49" s="855"/>
      <c r="Z49" s="856"/>
      <c r="AA49" s="855"/>
      <c r="AB49" s="856"/>
      <c r="AC49" s="878"/>
      <c r="AD49" s="856"/>
      <c r="AE49" s="857"/>
      <c r="AF49" s="856"/>
      <c r="AG49" s="855"/>
      <c r="AH49" s="856"/>
      <c r="AI49" s="855"/>
      <c r="AJ49" s="856"/>
      <c r="AK49" s="855"/>
      <c r="AL49" s="856"/>
      <c r="AM49" s="878"/>
      <c r="AN49" s="856"/>
      <c r="AO49" s="877"/>
      <c r="AP49" s="859"/>
      <c r="AQ49" s="860"/>
      <c r="AR49" s="861"/>
      <c r="AS49" s="861"/>
      <c r="AT49" s="861"/>
      <c r="AU49" s="861"/>
      <c r="AV49" s="861"/>
      <c r="AW49" s="861"/>
      <c r="AX49" s="671" t="str">
        <f t="shared" si="35"/>
        <v/>
      </c>
      <c r="BJ49" s="3"/>
      <c r="BK49" s="3"/>
      <c r="BL49" s="3"/>
      <c r="BM49" s="4"/>
      <c r="BN49" s="4"/>
      <c r="BO49" s="4"/>
      <c r="CA49" s="31" t="str">
        <f t="shared" si="45"/>
        <v/>
      </c>
      <c r="CB49" s="31" t="str">
        <f t="shared" si="36"/>
        <v/>
      </c>
      <c r="CC49" s="31" t="str">
        <f t="shared" si="46"/>
        <v/>
      </c>
      <c r="CD49" s="31" t="str">
        <f t="shared" si="37"/>
        <v/>
      </c>
      <c r="CE49" s="31" t="str">
        <f t="shared" si="47"/>
        <v/>
      </c>
      <c r="CF49" s="31" t="str">
        <f t="shared" si="38"/>
        <v/>
      </c>
      <c r="CG49" s="31" t="str">
        <f t="shared" si="39"/>
        <v/>
      </c>
      <c r="CH49" s="32">
        <f t="shared" si="48"/>
        <v>0</v>
      </c>
      <c r="CI49" s="32">
        <f t="shared" si="40"/>
        <v>0</v>
      </c>
      <c r="CJ49" s="32">
        <f t="shared" si="49"/>
        <v>0</v>
      </c>
      <c r="CK49" s="32">
        <f t="shared" si="41"/>
        <v>0</v>
      </c>
      <c r="CL49" s="32">
        <f t="shared" si="50"/>
        <v>0</v>
      </c>
      <c r="CM49" s="32">
        <f t="shared" si="42"/>
        <v>0</v>
      </c>
      <c r="CN49" s="32">
        <f t="shared" si="43"/>
        <v>0</v>
      </c>
    </row>
    <row r="50" spans="1:92" ht="16.350000000000001" customHeight="1" x14ac:dyDescent="0.2">
      <c r="A50" s="3011"/>
      <c r="B50" s="3013"/>
      <c r="C50" s="876" t="s">
        <v>75</v>
      </c>
      <c r="D50" s="852">
        <f t="shared" si="51"/>
        <v>0</v>
      </c>
      <c r="E50" s="151">
        <f t="shared" si="54"/>
        <v>0</v>
      </c>
      <c r="F50" s="1004">
        <f t="shared" si="54"/>
        <v>0</v>
      </c>
      <c r="G50" s="855"/>
      <c r="H50" s="861"/>
      <c r="I50" s="855"/>
      <c r="J50" s="877"/>
      <c r="K50" s="855"/>
      <c r="L50" s="861"/>
      <c r="M50" s="855"/>
      <c r="N50" s="861"/>
      <c r="O50" s="855"/>
      <c r="P50" s="861"/>
      <c r="Q50" s="855"/>
      <c r="R50" s="856"/>
      <c r="S50" s="855"/>
      <c r="T50" s="856"/>
      <c r="U50" s="855"/>
      <c r="V50" s="856"/>
      <c r="W50" s="855"/>
      <c r="X50" s="856"/>
      <c r="Y50" s="855"/>
      <c r="Z50" s="856"/>
      <c r="AA50" s="855"/>
      <c r="AB50" s="856"/>
      <c r="AC50" s="878"/>
      <c r="AD50" s="856"/>
      <c r="AE50" s="857"/>
      <c r="AF50" s="856"/>
      <c r="AG50" s="855"/>
      <c r="AH50" s="856"/>
      <c r="AI50" s="855"/>
      <c r="AJ50" s="856"/>
      <c r="AK50" s="855"/>
      <c r="AL50" s="856"/>
      <c r="AM50" s="878"/>
      <c r="AN50" s="856"/>
      <c r="AO50" s="877"/>
      <c r="AP50" s="859"/>
      <c r="AQ50" s="860"/>
      <c r="AR50" s="861"/>
      <c r="AS50" s="861"/>
      <c r="AT50" s="861"/>
      <c r="AU50" s="861"/>
      <c r="AV50" s="861"/>
      <c r="AW50" s="861"/>
      <c r="AX50" s="671" t="str">
        <f t="shared" si="35"/>
        <v/>
      </c>
      <c r="BJ50" s="3"/>
      <c r="BK50" s="3"/>
      <c r="BL50" s="3"/>
      <c r="BM50" s="4"/>
      <c r="BN50" s="4"/>
      <c r="BO50" s="4"/>
      <c r="CA50" s="31" t="str">
        <f t="shared" si="45"/>
        <v/>
      </c>
      <c r="CB50" s="31" t="str">
        <f t="shared" si="36"/>
        <v/>
      </c>
      <c r="CC50" s="31" t="str">
        <f t="shared" si="46"/>
        <v/>
      </c>
      <c r="CD50" s="31" t="str">
        <f t="shared" si="37"/>
        <v/>
      </c>
      <c r="CE50" s="31" t="str">
        <f t="shared" si="47"/>
        <v/>
      </c>
      <c r="CF50" s="31" t="str">
        <f t="shared" si="38"/>
        <v/>
      </c>
      <c r="CG50" s="31" t="str">
        <f t="shared" si="39"/>
        <v/>
      </c>
      <c r="CH50" s="32">
        <f t="shared" si="48"/>
        <v>0</v>
      </c>
      <c r="CI50" s="32">
        <f t="shared" si="40"/>
        <v>0</v>
      </c>
      <c r="CJ50" s="32">
        <f t="shared" si="49"/>
        <v>0</v>
      </c>
      <c r="CK50" s="32">
        <f t="shared" si="41"/>
        <v>0</v>
      </c>
      <c r="CL50" s="32">
        <f t="shared" si="50"/>
        <v>0</v>
      </c>
      <c r="CM50" s="32">
        <f t="shared" si="42"/>
        <v>0</v>
      </c>
      <c r="CN50" s="32">
        <f t="shared" si="43"/>
        <v>0</v>
      </c>
    </row>
    <row r="51" spans="1:92" ht="16.350000000000001" customHeight="1" x14ac:dyDescent="0.2">
      <c r="A51" s="3011"/>
      <c r="B51" s="3013"/>
      <c r="C51" s="876" t="s">
        <v>76</v>
      </c>
      <c r="D51" s="852">
        <f t="shared" si="51"/>
        <v>0</v>
      </c>
      <c r="E51" s="151">
        <f t="shared" si="54"/>
        <v>0</v>
      </c>
      <c r="F51" s="1004">
        <f t="shared" si="54"/>
        <v>0</v>
      </c>
      <c r="G51" s="855"/>
      <c r="H51" s="861"/>
      <c r="I51" s="855"/>
      <c r="J51" s="877"/>
      <c r="K51" s="855"/>
      <c r="L51" s="861"/>
      <c r="M51" s="855"/>
      <c r="N51" s="861"/>
      <c r="O51" s="855"/>
      <c r="P51" s="861"/>
      <c r="Q51" s="855"/>
      <c r="R51" s="856"/>
      <c r="S51" s="855"/>
      <c r="T51" s="856"/>
      <c r="U51" s="855"/>
      <c r="V51" s="856"/>
      <c r="W51" s="855"/>
      <c r="X51" s="856"/>
      <c r="Y51" s="855"/>
      <c r="Z51" s="856"/>
      <c r="AA51" s="855"/>
      <c r="AB51" s="856"/>
      <c r="AC51" s="878"/>
      <c r="AD51" s="856"/>
      <c r="AE51" s="857"/>
      <c r="AF51" s="856"/>
      <c r="AG51" s="855"/>
      <c r="AH51" s="856"/>
      <c r="AI51" s="855"/>
      <c r="AJ51" s="856"/>
      <c r="AK51" s="855"/>
      <c r="AL51" s="856"/>
      <c r="AM51" s="878"/>
      <c r="AN51" s="856"/>
      <c r="AO51" s="877"/>
      <c r="AP51" s="859"/>
      <c r="AQ51" s="860"/>
      <c r="AR51" s="861"/>
      <c r="AS51" s="861"/>
      <c r="AT51" s="861"/>
      <c r="AU51" s="861"/>
      <c r="AV51" s="861"/>
      <c r="AW51" s="861"/>
      <c r="AX51" s="671" t="str">
        <f t="shared" si="35"/>
        <v/>
      </c>
      <c r="BJ51" s="3"/>
      <c r="BK51" s="3"/>
      <c r="BL51" s="3"/>
      <c r="BM51" s="4"/>
      <c r="BN51" s="4"/>
      <c r="BO51" s="4"/>
      <c r="CA51" s="31" t="str">
        <f t="shared" si="45"/>
        <v/>
      </c>
      <c r="CB51" s="31" t="str">
        <f t="shared" si="36"/>
        <v/>
      </c>
      <c r="CC51" s="31" t="str">
        <f t="shared" si="46"/>
        <v/>
      </c>
      <c r="CD51" s="31" t="str">
        <f t="shared" si="37"/>
        <v/>
      </c>
      <c r="CE51" s="31" t="str">
        <f t="shared" si="47"/>
        <v/>
      </c>
      <c r="CF51" s="31" t="str">
        <f t="shared" si="38"/>
        <v/>
      </c>
      <c r="CG51" s="31" t="str">
        <f t="shared" si="39"/>
        <v/>
      </c>
      <c r="CH51" s="32">
        <f t="shared" si="48"/>
        <v>0</v>
      </c>
      <c r="CI51" s="32">
        <f t="shared" si="40"/>
        <v>0</v>
      </c>
      <c r="CJ51" s="32">
        <f t="shared" si="49"/>
        <v>0</v>
      </c>
      <c r="CK51" s="32">
        <f t="shared" si="41"/>
        <v>0</v>
      </c>
      <c r="CL51" s="32">
        <f t="shared" si="50"/>
        <v>0</v>
      </c>
      <c r="CM51" s="32">
        <f t="shared" si="42"/>
        <v>0</v>
      </c>
      <c r="CN51" s="32">
        <f t="shared" si="43"/>
        <v>0</v>
      </c>
    </row>
    <row r="52" spans="1:92" ht="16.350000000000001" customHeight="1" x14ac:dyDescent="0.2">
      <c r="A52" s="3011"/>
      <c r="B52" s="3013"/>
      <c r="C52" s="1414" t="s">
        <v>77</v>
      </c>
      <c r="D52" s="1392">
        <f>SUM(E52+F52)</f>
        <v>0</v>
      </c>
      <c r="E52" s="151">
        <f t="shared" si="54"/>
        <v>0</v>
      </c>
      <c r="F52" s="1004">
        <f t="shared" si="54"/>
        <v>0</v>
      </c>
      <c r="G52" s="1415"/>
      <c r="H52" s="1416"/>
      <c r="I52" s="1415"/>
      <c r="J52" s="162"/>
      <c r="K52" s="1415"/>
      <c r="L52" s="1416"/>
      <c r="M52" s="1415"/>
      <c r="N52" s="1416"/>
      <c r="O52" s="1415"/>
      <c r="P52" s="1416"/>
      <c r="Q52" s="1415"/>
      <c r="R52" s="1417"/>
      <c r="S52" s="1415"/>
      <c r="T52" s="1417"/>
      <c r="U52" s="1415"/>
      <c r="V52" s="1417"/>
      <c r="W52" s="1415"/>
      <c r="X52" s="1417"/>
      <c r="Y52" s="1415"/>
      <c r="Z52" s="1417"/>
      <c r="AA52" s="1415"/>
      <c r="AB52" s="1417"/>
      <c r="AC52" s="1418"/>
      <c r="AD52" s="1417"/>
      <c r="AE52" s="1397"/>
      <c r="AF52" s="1417"/>
      <c r="AG52" s="1415"/>
      <c r="AH52" s="1417"/>
      <c r="AI52" s="1415"/>
      <c r="AJ52" s="1417"/>
      <c r="AK52" s="1415"/>
      <c r="AL52" s="1417"/>
      <c r="AM52" s="1418"/>
      <c r="AN52" s="1417"/>
      <c r="AO52" s="162"/>
      <c r="AP52" s="1419"/>
      <c r="AQ52" s="1420"/>
      <c r="AR52" s="1416"/>
      <c r="AS52" s="1416"/>
      <c r="AT52" s="1416"/>
      <c r="AU52" s="1416"/>
      <c r="AV52" s="1416"/>
      <c r="AW52" s="1416"/>
      <c r="AX52" s="671" t="str">
        <f t="shared" si="35"/>
        <v/>
      </c>
      <c r="BJ52" s="3"/>
      <c r="BK52" s="3"/>
      <c r="BL52" s="3"/>
      <c r="BM52" s="4"/>
      <c r="BN52" s="4"/>
      <c r="BO52" s="4"/>
      <c r="CA52" s="31" t="str">
        <f t="shared" si="45"/>
        <v/>
      </c>
      <c r="CB52" s="31" t="str">
        <f t="shared" si="36"/>
        <v/>
      </c>
      <c r="CC52" s="31" t="str">
        <f t="shared" si="46"/>
        <v/>
      </c>
      <c r="CD52" s="31" t="str">
        <f t="shared" si="37"/>
        <v/>
      </c>
      <c r="CE52" s="31" t="str">
        <f t="shared" si="47"/>
        <v/>
      </c>
      <c r="CF52" s="31" t="str">
        <f t="shared" si="38"/>
        <v/>
      </c>
      <c r="CG52" s="31" t="str">
        <f t="shared" si="39"/>
        <v/>
      </c>
      <c r="CH52" s="32">
        <f t="shared" si="48"/>
        <v>0</v>
      </c>
      <c r="CI52" s="32">
        <f t="shared" si="40"/>
        <v>0</v>
      </c>
      <c r="CJ52" s="32">
        <f t="shared" si="49"/>
        <v>0</v>
      </c>
      <c r="CK52" s="32">
        <f t="shared" si="41"/>
        <v>0</v>
      </c>
      <c r="CL52" s="32">
        <f t="shared" si="50"/>
        <v>0</v>
      </c>
      <c r="CM52" s="32">
        <f t="shared" si="42"/>
        <v>0</v>
      </c>
      <c r="CN52" s="32">
        <f t="shared" si="43"/>
        <v>0</v>
      </c>
    </row>
    <row r="53" spans="1:92" ht="16.350000000000001" customHeight="1" x14ac:dyDescent="0.2">
      <c r="A53" s="3011"/>
      <c r="B53" s="3013"/>
      <c r="C53" s="1414" t="s">
        <v>78</v>
      </c>
      <c r="D53" s="886">
        <f t="shared" si="51"/>
        <v>0</v>
      </c>
      <c r="E53" s="887">
        <f t="shared" si="54"/>
        <v>0</v>
      </c>
      <c r="F53" s="1421">
        <f t="shared" si="54"/>
        <v>0</v>
      </c>
      <c r="G53" s="867"/>
      <c r="H53" s="1400"/>
      <c r="I53" s="867"/>
      <c r="J53" s="1422"/>
      <c r="K53" s="867"/>
      <c r="L53" s="1400"/>
      <c r="M53" s="867"/>
      <c r="N53" s="1400"/>
      <c r="O53" s="867"/>
      <c r="P53" s="1400"/>
      <c r="Q53" s="867"/>
      <c r="R53" s="868"/>
      <c r="S53" s="867"/>
      <c r="T53" s="868"/>
      <c r="U53" s="867"/>
      <c r="V53" s="868"/>
      <c r="W53" s="867"/>
      <c r="X53" s="868"/>
      <c r="Y53" s="867"/>
      <c r="Z53" s="868"/>
      <c r="AA53" s="867"/>
      <c r="AB53" s="868"/>
      <c r="AC53" s="1423"/>
      <c r="AD53" s="868"/>
      <c r="AE53" s="1399"/>
      <c r="AF53" s="868"/>
      <c r="AG53" s="867"/>
      <c r="AH53" s="868"/>
      <c r="AI53" s="867"/>
      <c r="AJ53" s="868"/>
      <c r="AK53" s="867"/>
      <c r="AL53" s="868"/>
      <c r="AM53" s="1423"/>
      <c r="AN53" s="868"/>
      <c r="AO53" s="1422"/>
      <c r="AP53" s="872"/>
      <c r="AQ53" s="1400"/>
      <c r="AR53" s="1400"/>
      <c r="AS53" s="1400"/>
      <c r="AT53" s="1400"/>
      <c r="AU53" s="1400"/>
      <c r="AV53" s="1400"/>
      <c r="AW53" s="1400"/>
      <c r="AX53" s="671" t="str">
        <f t="shared" si="35"/>
        <v/>
      </c>
      <c r="BJ53" s="3"/>
      <c r="BK53" s="3"/>
      <c r="BL53" s="3"/>
      <c r="BM53" s="4"/>
      <c r="BN53" s="4"/>
      <c r="BO53" s="4"/>
      <c r="CA53" s="31" t="str">
        <f t="shared" si="45"/>
        <v/>
      </c>
      <c r="CB53" s="31" t="str">
        <f t="shared" si="36"/>
        <v/>
      </c>
      <c r="CC53" s="31" t="str">
        <f t="shared" si="46"/>
        <v/>
      </c>
      <c r="CD53" s="31" t="str">
        <f t="shared" si="37"/>
        <v/>
      </c>
      <c r="CE53" s="31" t="str">
        <f t="shared" si="47"/>
        <v/>
      </c>
      <c r="CF53" s="31" t="str">
        <f t="shared" si="38"/>
        <v/>
      </c>
      <c r="CG53" s="31" t="str">
        <f t="shared" si="39"/>
        <v/>
      </c>
      <c r="CH53" s="32">
        <f t="shared" si="48"/>
        <v>0</v>
      </c>
      <c r="CI53" s="32">
        <f t="shared" si="40"/>
        <v>0</v>
      </c>
      <c r="CJ53" s="32">
        <f t="shared" si="49"/>
        <v>0</v>
      </c>
      <c r="CK53" s="32">
        <f t="shared" si="41"/>
        <v>0</v>
      </c>
      <c r="CL53" s="32">
        <f t="shared" si="50"/>
        <v>0</v>
      </c>
      <c r="CM53" s="32">
        <f t="shared" si="42"/>
        <v>0</v>
      </c>
      <c r="CN53" s="32">
        <f t="shared" si="43"/>
        <v>0</v>
      </c>
    </row>
    <row r="54" spans="1:92" ht="16.350000000000001" customHeight="1" x14ac:dyDescent="0.2">
      <c r="A54" s="3420" t="s">
        <v>4</v>
      </c>
      <c r="B54" s="3420"/>
      <c r="C54" s="3420"/>
      <c r="D54" s="1345">
        <f>SUM(D48:D53)</f>
        <v>0</v>
      </c>
      <c r="E54" s="1343">
        <f>SUM(E48:E53)</f>
        <v>0</v>
      </c>
      <c r="F54" s="1344">
        <f>SUM(F48:F53)</f>
        <v>0</v>
      </c>
      <c r="G54" s="1345">
        <f>SUM(G48:G53)</f>
        <v>0</v>
      </c>
      <c r="H54" s="645">
        <f t="shared" ref="H54:AW54" si="55">SUM(H48:H53)</f>
        <v>0</v>
      </c>
      <c r="I54" s="1345">
        <f t="shared" si="55"/>
        <v>0</v>
      </c>
      <c r="J54" s="645">
        <f t="shared" si="55"/>
        <v>0</v>
      </c>
      <c r="K54" s="1345">
        <f t="shared" si="55"/>
        <v>0</v>
      </c>
      <c r="L54" s="645">
        <f t="shared" si="55"/>
        <v>0</v>
      </c>
      <c r="M54" s="1345">
        <f t="shared" si="55"/>
        <v>0</v>
      </c>
      <c r="N54" s="645">
        <f t="shared" si="55"/>
        <v>0</v>
      </c>
      <c r="O54" s="1345">
        <f t="shared" si="55"/>
        <v>0</v>
      </c>
      <c r="P54" s="645">
        <f t="shared" si="55"/>
        <v>0</v>
      </c>
      <c r="Q54" s="1345">
        <f t="shared" si="55"/>
        <v>0</v>
      </c>
      <c r="R54" s="645">
        <f t="shared" si="55"/>
        <v>0</v>
      </c>
      <c r="S54" s="1345">
        <f t="shared" si="55"/>
        <v>0</v>
      </c>
      <c r="T54" s="645">
        <f t="shared" si="55"/>
        <v>0</v>
      </c>
      <c r="U54" s="1345">
        <f t="shared" si="55"/>
        <v>0</v>
      </c>
      <c r="V54" s="645">
        <f t="shared" si="55"/>
        <v>0</v>
      </c>
      <c r="W54" s="1345">
        <f t="shared" si="55"/>
        <v>0</v>
      </c>
      <c r="X54" s="645">
        <f t="shared" si="55"/>
        <v>0</v>
      </c>
      <c r="Y54" s="1345">
        <f t="shared" si="55"/>
        <v>0</v>
      </c>
      <c r="Z54" s="645">
        <f t="shared" si="55"/>
        <v>0</v>
      </c>
      <c r="AA54" s="1345">
        <f t="shared" si="55"/>
        <v>0</v>
      </c>
      <c r="AB54" s="645">
        <f t="shared" si="55"/>
        <v>0</v>
      </c>
      <c r="AC54" s="1345">
        <f t="shared" si="55"/>
        <v>0</v>
      </c>
      <c r="AD54" s="645">
        <f t="shared" si="55"/>
        <v>0</v>
      </c>
      <c r="AE54" s="1345">
        <f t="shared" si="55"/>
        <v>0</v>
      </c>
      <c r="AF54" s="645">
        <f t="shared" si="55"/>
        <v>0</v>
      </c>
      <c r="AG54" s="1345">
        <f t="shared" si="55"/>
        <v>0</v>
      </c>
      <c r="AH54" s="645">
        <f t="shared" si="55"/>
        <v>0</v>
      </c>
      <c r="AI54" s="1345">
        <f t="shared" si="55"/>
        <v>0</v>
      </c>
      <c r="AJ54" s="645">
        <f t="shared" si="55"/>
        <v>0</v>
      </c>
      <c r="AK54" s="1345">
        <f t="shared" si="55"/>
        <v>0</v>
      </c>
      <c r="AL54" s="645">
        <f t="shared" si="55"/>
        <v>0</v>
      </c>
      <c r="AM54" s="1345">
        <f t="shared" si="55"/>
        <v>0</v>
      </c>
      <c r="AN54" s="645">
        <f t="shared" si="55"/>
        <v>0</v>
      </c>
      <c r="AO54" s="1345">
        <f t="shared" si="55"/>
        <v>0</v>
      </c>
      <c r="AP54" s="672">
        <f t="shared" si="55"/>
        <v>0</v>
      </c>
      <c r="AQ54" s="645">
        <f t="shared" si="55"/>
        <v>0</v>
      </c>
      <c r="AR54" s="1006">
        <f t="shared" si="55"/>
        <v>0</v>
      </c>
      <c r="AS54" s="1006">
        <f t="shared" si="55"/>
        <v>0</v>
      </c>
      <c r="AT54" s="1006">
        <f t="shared" si="55"/>
        <v>0</v>
      </c>
      <c r="AU54" s="1006">
        <f t="shared" si="55"/>
        <v>0</v>
      </c>
      <c r="AV54" s="1006">
        <f t="shared" si="55"/>
        <v>0</v>
      </c>
      <c r="AW54" s="1405">
        <f t="shared" si="55"/>
        <v>0</v>
      </c>
      <c r="BJ54" s="3"/>
      <c r="BK54" s="3"/>
      <c r="BL54" s="3"/>
      <c r="BM54" s="4"/>
      <c r="BN54" s="4"/>
      <c r="BO54" s="4"/>
      <c r="CA54" s="31"/>
      <c r="CB54" s="31"/>
      <c r="CC54" s="31"/>
      <c r="CD54" s="31"/>
      <c r="CE54" s="31"/>
      <c r="CF54" s="31"/>
      <c r="CG54" s="31"/>
      <c r="CH54" s="32"/>
      <c r="CI54" s="32"/>
      <c r="CJ54" s="32"/>
      <c r="CK54" s="32"/>
      <c r="CL54" s="32"/>
      <c r="CM54" s="32"/>
      <c r="CN54" s="32"/>
    </row>
    <row r="55" spans="1:92" ht="16.350000000000001" customHeight="1" x14ac:dyDescent="0.2">
      <c r="A55" s="3011" t="s">
        <v>79</v>
      </c>
      <c r="B55" s="3013"/>
      <c r="C55" s="175">
        <v>0</v>
      </c>
      <c r="D55" s="1019">
        <f t="shared" si="51"/>
        <v>0</v>
      </c>
      <c r="E55" s="176">
        <f t="shared" si="54"/>
        <v>0</v>
      </c>
      <c r="F55" s="177">
        <f t="shared" si="54"/>
        <v>0</v>
      </c>
      <c r="G55" s="1021"/>
      <c r="H55" s="95"/>
      <c r="I55" s="1021"/>
      <c r="J55" s="95"/>
      <c r="K55" s="1021"/>
      <c r="L55" s="95"/>
      <c r="M55" s="1021"/>
      <c r="N55" s="95"/>
      <c r="O55" s="1021"/>
      <c r="P55" s="95"/>
      <c r="Q55" s="1021"/>
      <c r="R55" s="95"/>
      <c r="S55" s="1021"/>
      <c r="T55" s="95"/>
      <c r="U55" s="1021"/>
      <c r="V55" s="95"/>
      <c r="W55" s="1021"/>
      <c r="X55" s="95"/>
      <c r="Y55" s="1021"/>
      <c r="Z55" s="95"/>
      <c r="AA55" s="1021"/>
      <c r="AB55" s="95"/>
      <c r="AC55" s="1021"/>
      <c r="AD55" s="95"/>
      <c r="AE55" s="1021"/>
      <c r="AF55" s="95"/>
      <c r="AG55" s="1021"/>
      <c r="AH55" s="95"/>
      <c r="AI55" s="1021"/>
      <c r="AJ55" s="95"/>
      <c r="AK55" s="1021"/>
      <c r="AL55" s="95"/>
      <c r="AM55" s="1021"/>
      <c r="AN55" s="95"/>
      <c r="AO55" s="1021"/>
      <c r="AP55" s="99"/>
      <c r="AQ55" s="1391"/>
      <c r="AR55" s="1391"/>
      <c r="AS55" s="1025"/>
      <c r="AT55" s="1025"/>
      <c r="AU55" s="1025"/>
      <c r="AV55" s="1025"/>
      <c r="AW55" s="1025"/>
      <c r="AX55" s="671" t="str">
        <f t="shared" si="35"/>
        <v/>
      </c>
      <c r="BJ55" s="3"/>
      <c r="BK55" s="3"/>
      <c r="BL55" s="3"/>
      <c r="BM55" s="4"/>
      <c r="BN55" s="4"/>
      <c r="BO55" s="4"/>
      <c r="CA55" s="31" t="str">
        <f t="shared" si="45"/>
        <v/>
      </c>
      <c r="CB55" s="31" t="str">
        <f t="shared" si="36"/>
        <v/>
      </c>
      <c r="CC55" s="31" t="str">
        <f t="shared" si="46"/>
        <v/>
      </c>
      <c r="CD55" s="31" t="str">
        <f t="shared" si="37"/>
        <v/>
      </c>
      <c r="CE55" s="31" t="str">
        <f t="shared" si="47"/>
        <v/>
      </c>
      <c r="CF55" s="31" t="str">
        <f t="shared" si="38"/>
        <v/>
      </c>
      <c r="CG55" s="31" t="str">
        <f t="shared" si="39"/>
        <v/>
      </c>
      <c r="CH55" s="32">
        <f t="shared" si="48"/>
        <v>0</v>
      </c>
      <c r="CI55" s="32">
        <f t="shared" si="40"/>
        <v>0</v>
      </c>
      <c r="CJ55" s="32">
        <f t="shared" si="49"/>
        <v>0</v>
      </c>
      <c r="CK55" s="32">
        <f t="shared" si="41"/>
        <v>0</v>
      </c>
      <c r="CL55" s="32">
        <f t="shared" si="50"/>
        <v>0</v>
      </c>
      <c r="CM55" s="32">
        <f t="shared" si="42"/>
        <v>0</v>
      </c>
      <c r="CN55" s="32">
        <f t="shared" si="43"/>
        <v>0</v>
      </c>
    </row>
    <row r="56" spans="1:92" ht="16.350000000000001" customHeight="1" x14ac:dyDescent="0.2">
      <c r="A56" s="3011"/>
      <c r="B56" s="3013"/>
      <c r="C56" s="876" t="s">
        <v>80</v>
      </c>
      <c r="D56" s="852">
        <f t="shared" si="51"/>
        <v>0</v>
      </c>
      <c r="E56" s="891">
        <f t="shared" si="54"/>
        <v>0</v>
      </c>
      <c r="F56" s="892">
        <f t="shared" si="54"/>
        <v>0</v>
      </c>
      <c r="G56" s="855"/>
      <c r="H56" s="856"/>
      <c r="I56" s="855"/>
      <c r="J56" s="856"/>
      <c r="K56" s="855"/>
      <c r="L56" s="856"/>
      <c r="M56" s="855"/>
      <c r="N56" s="856"/>
      <c r="O56" s="855"/>
      <c r="P56" s="856"/>
      <c r="Q56" s="855"/>
      <c r="R56" s="856"/>
      <c r="S56" s="855"/>
      <c r="T56" s="856"/>
      <c r="U56" s="855"/>
      <c r="V56" s="856"/>
      <c r="W56" s="855"/>
      <c r="X56" s="856"/>
      <c r="Y56" s="855"/>
      <c r="Z56" s="856"/>
      <c r="AA56" s="855"/>
      <c r="AB56" s="856"/>
      <c r="AC56" s="855"/>
      <c r="AD56" s="856"/>
      <c r="AE56" s="855"/>
      <c r="AF56" s="856"/>
      <c r="AG56" s="855"/>
      <c r="AH56" s="856"/>
      <c r="AI56" s="855"/>
      <c r="AJ56" s="856"/>
      <c r="AK56" s="855"/>
      <c r="AL56" s="856"/>
      <c r="AM56" s="855"/>
      <c r="AN56" s="856"/>
      <c r="AO56" s="855"/>
      <c r="AP56" s="859"/>
      <c r="AQ56" s="861"/>
      <c r="AR56" s="861"/>
      <c r="AS56" s="893"/>
      <c r="AT56" s="893"/>
      <c r="AU56" s="893"/>
      <c r="AV56" s="893"/>
      <c r="AW56" s="893"/>
      <c r="AX56" s="671" t="str">
        <f t="shared" si="35"/>
        <v/>
      </c>
      <c r="BJ56" s="3"/>
      <c r="BK56" s="3"/>
      <c r="BL56" s="3"/>
      <c r="BM56" s="4"/>
      <c r="BN56" s="4"/>
      <c r="BO56" s="4"/>
      <c r="CA56" s="31" t="str">
        <f t="shared" si="45"/>
        <v/>
      </c>
      <c r="CB56" s="31" t="str">
        <f t="shared" si="36"/>
        <v/>
      </c>
      <c r="CC56" s="31" t="str">
        <f t="shared" si="46"/>
        <v/>
      </c>
      <c r="CD56" s="31" t="str">
        <f t="shared" si="37"/>
        <v/>
      </c>
      <c r="CE56" s="31" t="str">
        <f t="shared" si="47"/>
        <v/>
      </c>
      <c r="CF56" s="31" t="str">
        <f t="shared" si="38"/>
        <v/>
      </c>
      <c r="CG56" s="31" t="str">
        <f t="shared" si="39"/>
        <v/>
      </c>
      <c r="CH56" s="32">
        <f t="shared" si="48"/>
        <v>0</v>
      </c>
      <c r="CI56" s="32">
        <f t="shared" si="40"/>
        <v>0</v>
      </c>
      <c r="CJ56" s="32">
        <f t="shared" si="49"/>
        <v>0</v>
      </c>
      <c r="CK56" s="32">
        <f t="shared" si="41"/>
        <v>0</v>
      </c>
      <c r="CL56" s="32">
        <f t="shared" si="50"/>
        <v>0</v>
      </c>
      <c r="CM56" s="32">
        <f t="shared" si="42"/>
        <v>0</v>
      </c>
      <c r="CN56" s="32">
        <f t="shared" si="43"/>
        <v>0</v>
      </c>
    </row>
    <row r="57" spans="1:92" ht="16.350000000000001" customHeight="1" x14ac:dyDescent="0.2">
      <c r="A57" s="3011"/>
      <c r="B57" s="3013"/>
      <c r="C57" s="876" t="s">
        <v>81</v>
      </c>
      <c r="D57" s="852">
        <f t="shared" si="51"/>
        <v>0</v>
      </c>
      <c r="E57" s="891">
        <f t="shared" si="54"/>
        <v>0</v>
      </c>
      <c r="F57" s="892">
        <f t="shared" si="54"/>
        <v>0</v>
      </c>
      <c r="G57" s="855"/>
      <c r="H57" s="856"/>
      <c r="I57" s="855"/>
      <c r="J57" s="856"/>
      <c r="K57" s="855"/>
      <c r="L57" s="856"/>
      <c r="M57" s="855"/>
      <c r="N57" s="856"/>
      <c r="O57" s="855"/>
      <c r="P57" s="856"/>
      <c r="Q57" s="855"/>
      <c r="R57" s="856"/>
      <c r="S57" s="855"/>
      <c r="T57" s="856"/>
      <c r="U57" s="855"/>
      <c r="V57" s="856"/>
      <c r="W57" s="855"/>
      <c r="X57" s="856"/>
      <c r="Y57" s="855"/>
      <c r="Z57" s="856"/>
      <c r="AA57" s="855"/>
      <c r="AB57" s="856"/>
      <c r="AC57" s="855"/>
      <c r="AD57" s="856"/>
      <c r="AE57" s="855"/>
      <c r="AF57" s="856"/>
      <c r="AG57" s="855"/>
      <c r="AH57" s="856"/>
      <c r="AI57" s="855"/>
      <c r="AJ57" s="856"/>
      <c r="AK57" s="855"/>
      <c r="AL57" s="856"/>
      <c r="AM57" s="855"/>
      <c r="AN57" s="856"/>
      <c r="AO57" s="855"/>
      <c r="AP57" s="859"/>
      <c r="AQ57" s="861"/>
      <c r="AR57" s="861"/>
      <c r="AS57" s="893"/>
      <c r="AT57" s="893"/>
      <c r="AU57" s="893"/>
      <c r="AV57" s="893"/>
      <c r="AW57" s="893"/>
      <c r="AX57" s="671" t="str">
        <f t="shared" si="35"/>
        <v/>
      </c>
      <c r="BJ57" s="3"/>
      <c r="BK57" s="3"/>
      <c r="BL57" s="3"/>
      <c r="BM57" s="4"/>
      <c r="BN57" s="4"/>
      <c r="BO57" s="4"/>
      <c r="CA57" s="31" t="str">
        <f t="shared" si="45"/>
        <v/>
      </c>
      <c r="CB57" s="31" t="str">
        <f t="shared" si="36"/>
        <v/>
      </c>
      <c r="CC57" s="31" t="str">
        <f t="shared" si="46"/>
        <v/>
      </c>
      <c r="CD57" s="31" t="str">
        <f t="shared" si="37"/>
        <v/>
      </c>
      <c r="CE57" s="31" t="str">
        <f t="shared" si="47"/>
        <v/>
      </c>
      <c r="CF57" s="31" t="str">
        <f t="shared" si="38"/>
        <v/>
      </c>
      <c r="CG57" s="31" t="str">
        <f t="shared" si="39"/>
        <v/>
      </c>
      <c r="CH57" s="32">
        <f t="shared" si="48"/>
        <v>0</v>
      </c>
      <c r="CI57" s="32">
        <f t="shared" si="40"/>
        <v>0</v>
      </c>
      <c r="CJ57" s="32">
        <f t="shared" si="49"/>
        <v>0</v>
      </c>
      <c r="CK57" s="32">
        <f t="shared" si="41"/>
        <v>0</v>
      </c>
      <c r="CL57" s="32">
        <f t="shared" si="50"/>
        <v>0</v>
      </c>
      <c r="CM57" s="32">
        <f t="shared" si="42"/>
        <v>0</v>
      </c>
      <c r="CN57" s="32">
        <f t="shared" si="43"/>
        <v>0</v>
      </c>
    </row>
    <row r="58" spans="1:92" ht="16.350000000000001" customHeight="1" x14ac:dyDescent="0.2">
      <c r="A58" s="3011"/>
      <c r="B58" s="3013"/>
      <c r="C58" s="876" t="s">
        <v>82</v>
      </c>
      <c r="D58" s="852">
        <f t="shared" si="51"/>
        <v>0</v>
      </c>
      <c r="E58" s="891">
        <f t="shared" si="54"/>
        <v>0</v>
      </c>
      <c r="F58" s="892">
        <f t="shared" si="54"/>
        <v>0</v>
      </c>
      <c r="G58" s="855"/>
      <c r="H58" s="856"/>
      <c r="I58" s="855"/>
      <c r="J58" s="856"/>
      <c r="K58" s="855"/>
      <c r="L58" s="856"/>
      <c r="M58" s="855"/>
      <c r="N58" s="856"/>
      <c r="O58" s="855"/>
      <c r="P58" s="856"/>
      <c r="Q58" s="855"/>
      <c r="R58" s="856"/>
      <c r="S58" s="855"/>
      <c r="T58" s="856"/>
      <c r="U58" s="855"/>
      <c r="V58" s="856"/>
      <c r="W58" s="855"/>
      <c r="X58" s="856"/>
      <c r="Y58" s="855"/>
      <c r="Z58" s="856"/>
      <c r="AA58" s="855"/>
      <c r="AB58" s="856"/>
      <c r="AC58" s="855"/>
      <c r="AD58" s="856"/>
      <c r="AE58" s="855"/>
      <c r="AF58" s="856"/>
      <c r="AG58" s="855"/>
      <c r="AH58" s="856"/>
      <c r="AI58" s="855"/>
      <c r="AJ58" s="856"/>
      <c r="AK58" s="855"/>
      <c r="AL58" s="856"/>
      <c r="AM58" s="855"/>
      <c r="AN58" s="856"/>
      <c r="AO58" s="855"/>
      <c r="AP58" s="859"/>
      <c r="AQ58" s="861"/>
      <c r="AR58" s="861"/>
      <c r="AS58" s="893"/>
      <c r="AT58" s="893"/>
      <c r="AU58" s="893"/>
      <c r="AV58" s="893"/>
      <c r="AW58" s="893"/>
      <c r="AX58" s="671" t="str">
        <f t="shared" si="35"/>
        <v/>
      </c>
      <c r="BJ58" s="3"/>
      <c r="BK58" s="3"/>
      <c r="BL58" s="3"/>
      <c r="BM58" s="4"/>
      <c r="BN58" s="4"/>
      <c r="BO58" s="4"/>
      <c r="CA58" s="31" t="str">
        <f t="shared" si="45"/>
        <v/>
      </c>
      <c r="CB58" s="31" t="str">
        <f t="shared" si="36"/>
        <v/>
      </c>
      <c r="CC58" s="31" t="str">
        <f t="shared" si="46"/>
        <v/>
      </c>
      <c r="CD58" s="31" t="str">
        <f t="shared" si="37"/>
        <v/>
      </c>
      <c r="CE58" s="31" t="str">
        <f t="shared" si="47"/>
        <v/>
      </c>
      <c r="CF58" s="31" t="str">
        <f t="shared" si="38"/>
        <v/>
      </c>
      <c r="CG58" s="31" t="str">
        <f t="shared" si="39"/>
        <v/>
      </c>
      <c r="CH58" s="32">
        <f t="shared" si="48"/>
        <v>0</v>
      </c>
      <c r="CI58" s="32">
        <f t="shared" si="40"/>
        <v>0</v>
      </c>
      <c r="CJ58" s="32">
        <f t="shared" si="49"/>
        <v>0</v>
      </c>
      <c r="CK58" s="32">
        <f t="shared" si="41"/>
        <v>0</v>
      </c>
      <c r="CL58" s="32">
        <f t="shared" si="50"/>
        <v>0</v>
      </c>
      <c r="CM58" s="32">
        <f t="shared" si="42"/>
        <v>0</v>
      </c>
      <c r="CN58" s="32">
        <f t="shared" si="43"/>
        <v>0</v>
      </c>
    </row>
    <row r="59" spans="1:92" ht="16.350000000000001" customHeight="1" x14ac:dyDescent="0.2">
      <c r="A59" s="3391"/>
      <c r="B59" s="3243"/>
      <c r="C59" s="1424" t="s">
        <v>83</v>
      </c>
      <c r="D59" s="886">
        <f t="shared" si="51"/>
        <v>0</v>
      </c>
      <c r="E59" s="887">
        <f>SUM(G59+I59+K59+M59+O59+Q59+S59+U59+W59+Y59+AA59+AC59+AE59+AG59+AI59+AK59+AM59+AO59)</f>
        <v>0</v>
      </c>
      <c r="F59" s="894">
        <f>SUM(H59+J59+L59+N59+P59+R59+T59+V59+X59+Z59+AB59+AD59+AF59+AH59+AJ59+AL59+AN59+AP59)</f>
        <v>0</v>
      </c>
      <c r="G59" s="867"/>
      <c r="H59" s="868"/>
      <c r="I59" s="867"/>
      <c r="J59" s="868"/>
      <c r="K59" s="867"/>
      <c r="L59" s="868"/>
      <c r="M59" s="867"/>
      <c r="N59" s="868"/>
      <c r="O59" s="867"/>
      <c r="P59" s="868"/>
      <c r="Q59" s="867"/>
      <c r="R59" s="868"/>
      <c r="S59" s="867"/>
      <c r="T59" s="868"/>
      <c r="U59" s="867"/>
      <c r="V59" s="868"/>
      <c r="W59" s="867"/>
      <c r="X59" s="868"/>
      <c r="Y59" s="867"/>
      <c r="Z59" s="868"/>
      <c r="AA59" s="867"/>
      <c r="AB59" s="868"/>
      <c r="AC59" s="867"/>
      <c r="AD59" s="868"/>
      <c r="AE59" s="867"/>
      <c r="AF59" s="868"/>
      <c r="AG59" s="867"/>
      <c r="AH59" s="868"/>
      <c r="AI59" s="867"/>
      <c r="AJ59" s="868"/>
      <c r="AK59" s="867"/>
      <c r="AL59" s="868"/>
      <c r="AM59" s="867"/>
      <c r="AN59" s="868"/>
      <c r="AO59" s="867"/>
      <c r="AP59" s="872"/>
      <c r="AQ59" s="1400"/>
      <c r="AR59" s="1400"/>
      <c r="AS59" s="1425"/>
      <c r="AT59" s="1425"/>
      <c r="AU59" s="1425"/>
      <c r="AV59" s="1425"/>
      <c r="AW59" s="1425"/>
      <c r="AX59" s="671" t="str">
        <f t="shared" si="35"/>
        <v/>
      </c>
      <c r="BJ59" s="3"/>
      <c r="BK59" s="3"/>
      <c r="BL59" s="3"/>
      <c r="BM59" s="4"/>
      <c r="BN59" s="4"/>
      <c r="BO59" s="4"/>
      <c r="CA59" s="31" t="str">
        <f t="shared" si="45"/>
        <v/>
      </c>
      <c r="CB59" s="31" t="str">
        <f t="shared" si="36"/>
        <v/>
      </c>
      <c r="CC59" s="31" t="str">
        <f t="shared" si="46"/>
        <v/>
      </c>
      <c r="CD59" s="31" t="str">
        <f t="shared" si="37"/>
        <v/>
      </c>
      <c r="CE59" s="31" t="str">
        <f t="shared" si="47"/>
        <v/>
      </c>
      <c r="CF59" s="31" t="str">
        <f t="shared" si="38"/>
        <v/>
      </c>
      <c r="CG59" s="31" t="str">
        <f t="shared" si="39"/>
        <v/>
      </c>
      <c r="CH59" s="32">
        <f t="shared" si="48"/>
        <v>0</v>
      </c>
      <c r="CI59" s="32">
        <f t="shared" si="40"/>
        <v>0</v>
      </c>
      <c r="CJ59" s="32">
        <f t="shared" si="49"/>
        <v>0</v>
      </c>
      <c r="CK59" s="32">
        <f t="shared" si="41"/>
        <v>0</v>
      </c>
      <c r="CL59" s="32">
        <f t="shared" si="50"/>
        <v>0</v>
      </c>
      <c r="CM59" s="32">
        <f t="shared" si="42"/>
        <v>0</v>
      </c>
      <c r="CN59" s="32">
        <f t="shared" si="43"/>
        <v>0</v>
      </c>
    </row>
    <row r="60" spans="1:92" ht="16.350000000000001" customHeight="1" x14ac:dyDescent="0.2">
      <c r="A60" s="3441" t="s">
        <v>4</v>
      </c>
      <c r="B60" s="3442"/>
      <c r="C60" s="3243"/>
      <c r="D60" s="1426">
        <f t="shared" ref="D60:AW60" si="56">SUM(D55:D59)</f>
        <v>0</v>
      </c>
      <c r="E60" s="1427">
        <f>SUM(E55:E59)</f>
        <v>0</v>
      </c>
      <c r="F60" s="1428">
        <f>SUM(F55:F59)</f>
        <v>0</v>
      </c>
      <c r="G60" s="1426">
        <f t="shared" si="56"/>
        <v>0</v>
      </c>
      <c r="H60" s="1429">
        <f t="shared" si="56"/>
        <v>0</v>
      </c>
      <c r="I60" s="1426">
        <f t="shared" si="56"/>
        <v>0</v>
      </c>
      <c r="J60" s="1429">
        <f t="shared" si="56"/>
        <v>0</v>
      </c>
      <c r="K60" s="1426">
        <f t="shared" si="56"/>
        <v>0</v>
      </c>
      <c r="L60" s="1429">
        <f t="shared" si="56"/>
        <v>0</v>
      </c>
      <c r="M60" s="1426">
        <f t="shared" si="56"/>
        <v>0</v>
      </c>
      <c r="N60" s="1429">
        <f t="shared" si="56"/>
        <v>0</v>
      </c>
      <c r="O60" s="1426">
        <f t="shared" si="56"/>
        <v>0</v>
      </c>
      <c r="P60" s="1429">
        <f t="shared" si="56"/>
        <v>0</v>
      </c>
      <c r="Q60" s="1426">
        <f t="shared" si="56"/>
        <v>0</v>
      </c>
      <c r="R60" s="1429">
        <f t="shared" si="56"/>
        <v>0</v>
      </c>
      <c r="S60" s="1426">
        <f t="shared" si="56"/>
        <v>0</v>
      </c>
      <c r="T60" s="1428">
        <f t="shared" si="56"/>
        <v>0</v>
      </c>
      <c r="U60" s="1426">
        <f t="shared" si="56"/>
        <v>0</v>
      </c>
      <c r="V60" s="1429">
        <f t="shared" si="56"/>
        <v>0</v>
      </c>
      <c r="W60" s="1426">
        <f t="shared" si="56"/>
        <v>0</v>
      </c>
      <c r="X60" s="1429">
        <f t="shared" si="56"/>
        <v>0</v>
      </c>
      <c r="Y60" s="1426">
        <f t="shared" si="56"/>
        <v>0</v>
      </c>
      <c r="Z60" s="1429">
        <f t="shared" si="56"/>
        <v>0</v>
      </c>
      <c r="AA60" s="1426">
        <f t="shared" si="56"/>
        <v>0</v>
      </c>
      <c r="AB60" s="1429">
        <f t="shared" si="56"/>
        <v>0</v>
      </c>
      <c r="AC60" s="1426">
        <f t="shared" si="56"/>
        <v>0</v>
      </c>
      <c r="AD60" s="1429">
        <f t="shared" si="56"/>
        <v>0</v>
      </c>
      <c r="AE60" s="1426">
        <f t="shared" si="56"/>
        <v>0</v>
      </c>
      <c r="AF60" s="1429">
        <f t="shared" si="56"/>
        <v>0</v>
      </c>
      <c r="AG60" s="1426">
        <f t="shared" si="56"/>
        <v>0</v>
      </c>
      <c r="AH60" s="1429">
        <f t="shared" si="56"/>
        <v>0</v>
      </c>
      <c r="AI60" s="1426">
        <f t="shared" si="56"/>
        <v>0</v>
      </c>
      <c r="AJ60" s="1429">
        <f t="shared" si="56"/>
        <v>0</v>
      </c>
      <c r="AK60" s="1426">
        <f t="shared" si="56"/>
        <v>0</v>
      </c>
      <c r="AL60" s="1429">
        <f t="shared" si="56"/>
        <v>0</v>
      </c>
      <c r="AM60" s="1426">
        <f t="shared" si="56"/>
        <v>0</v>
      </c>
      <c r="AN60" s="1429">
        <f t="shared" si="56"/>
        <v>0</v>
      </c>
      <c r="AO60" s="1426">
        <f t="shared" si="56"/>
        <v>0</v>
      </c>
      <c r="AP60" s="1430">
        <f t="shared" si="56"/>
        <v>0</v>
      </c>
      <c r="AQ60" s="1429">
        <f t="shared" si="56"/>
        <v>0</v>
      </c>
      <c r="AR60" s="1426">
        <f t="shared" si="56"/>
        <v>0</v>
      </c>
      <c r="AS60" s="1426">
        <f t="shared" si="56"/>
        <v>0</v>
      </c>
      <c r="AT60" s="1426">
        <f t="shared" si="56"/>
        <v>0</v>
      </c>
      <c r="AU60" s="1426">
        <f t="shared" si="56"/>
        <v>0</v>
      </c>
      <c r="AV60" s="1426">
        <f t="shared" si="56"/>
        <v>0</v>
      </c>
      <c r="AW60" s="1431">
        <f t="shared" si="56"/>
        <v>0</v>
      </c>
      <c r="BJ60" s="3"/>
      <c r="BK60" s="3"/>
      <c r="BL60" s="3"/>
      <c r="BM60" s="4"/>
      <c r="BN60" s="4"/>
      <c r="BO60" s="4"/>
      <c r="CA60" s="31"/>
      <c r="CB60" s="31"/>
      <c r="CC60" s="31"/>
      <c r="CD60" s="31"/>
      <c r="CE60" s="31"/>
      <c r="CF60" s="31"/>
      <c r="CG60" s="31"/>
      <c r="CH60" s="32"/>
      <c r="CI60" s="32"/>
      <c r="CJ60" s="32"/>
      <c r="CK60" s="32"/>
      <c r="CL60" s="32"/>
      <c r="CM60" s="32"/>
      <c r="CN60" s="32"/>
    </row>
    <row r="61" spans="1:92" ht="16.350000000000001" customHeight="1" x14ac:dyDescent="0.25">
      <c r="A61" s="3392" t="s">
        <v>84</v>
      </c>
      <c r="B61" s="3369"/>
      <c r="C61" s="876">
        <v>0</v>
      </c>
      <c r="D61" s="1392">
        <f>SUM(E61:F61)</f>
        <v>0</v>
      </c>
      <c r="E61" s="1393">
        <f>SUM(U61+W61+Y61+AA61+AC61+AE61+AG61+AI61+AK61+AM61+AO61)</f>
        <v>0</v>
      </c>
      <c r="F61" s="854">
        <f t="shared" ref="E61:F63" si="57">SUM(V61+X61+Z61+AB61+AD61+AF61+AH61+AJ61+AL61+AN61+AP61)</f>
        <v>0</v>
      </c>
      <c r="G61" s="1026"/>
      <c r="H61" s="192"/>
      <c r="I61" s="1432"/>
      <c r="J61" s="192"/>
      <c r="K61" s="1432"/>
      <c r="L61" s="192"/>
      <c r="M61" s="1432"/>
      <c r="N61" s="192"/>
      <c r="O61" s="1432"/>
      <c r="P61" s="192"/>
      <c r="Q61" s="1432"/>
      <c r="R61" s="192"/>
      <c r="S61" s="1433"/>
      <c r="T61" s="1434"/>
      <c r="U61" s="646"/>
      <c r="V61" s="648"/>
      <c r="W61" s="646"/>
      <c r="X61" s="648"/>
      <c r="Y61" s="1397"/>
      <c r="Z61" s="1417"/>
      <c r="AA61" s="1415"/>
      <c r="AB61" s="1417"/>
      <c r="AC61" s="1435"/>
      <c r="AD61" s="1436"/>
      <c r="AE61" s="646"/>
      <c r="AF61" s="648"/>
      <c r="AG61" s="646"/>
      <c r="AH61" s="648"/>
      <c r="AI61" s="1397"/>
      <c r="AJ61" s="1417"/>
      <c r="AK61" s="1415"/>
      <c r="AL61" s="1417"/>
      <c r="AM61" s="1435"/>
      <c r="AN61" s="1436"/>
      <c r="AO61" s="1397"/>
      <c r="AP61" s="99"/>
      <c r="AQ61" s="1437"/>
      <c r="AR61" s="1416"/>
      <c r="AS61" s="1416"/>
      <c r="AT61" s="1438"/>
      <c r="AU61" s="1416"/>
      <c r="AV61" s="1438"/>
      <c r="AW61" s="1438"/>
      <c r="AX61" s="671" t="str">
        <f t="shared" si="35"/>
        <v/>
      </c>
      <c r="BJ61" s="3"/>
      <c r="BK61" s="3"/>
      <c r="BL61" s="3"/>
      <c r="BM61" s="4"/>
      <c r="BN61" s="4"/>
      <c r="BO61" s="4"/>
      <c r="CA61" s="31" t="str">
        <f t="shared" si="45"/>
        <v/>
      </c>
      <c r="CB61" s="31" t="str">
        <f t="shared" si="36"/>
        <v/>
      </c>
      <c r="CC61" s="31" t="str">
        <f t="shared" si="46"/>
        <v/>
      </c>
      <c r="CD61" s="31" t="str">
        <f t="shared" si="37"/>
        <v/>
      </c>
      <c r="CE61" s="31" t="str">
        <f t="shared" si="47"/>
        <v/>
      </c>
      <c r="CF61" s="31" t="str">
        <f t="shared" si="38"/>
        <v/>
      </c>
      <c r="CG61" s="31" t="str">
        <f t="shared" si="39"/>
        <v/>
      </c>
      <c r="CH61" s="32">
        <f t="shared" si="48"/>
        <v>0</v>
      </c>
      <c r="CI61" s="32">
        <f t="shared" si="40"/>
        <v>0</v>
      </c>
      <c r="CJ61" s="32">
        <f t="shared" si="49"/>
        <v>0</v>
      </c>
      <c r="CK61" s="32">
        <f t="shared" si="41"/>
        <v>0</v>
      </c>
      <c r="CL61" s="32">
        <f t="shared" si="50"/>
        <v>0</v>
      </c>
      <c r="CM61" s="32">
        <f t="shared" si="42"/>
        <v>0</v>
      </c>
      <c r="CN61" s="32">
        <f t="shared" si="43"/>
        <v>0</v>
      </c>
    </row>
    <row r="62" spans="1:92" ht="16.350000000000001" customHeight="1" x14ac:dyDescent="0.25">
      <c r="A62" s="3051"/>
      <c r="B62" s="2961"/>
      <c r="C62" s="876" t="s">
        <v>85</v>
      </c>
      <c r="D62" s="1392">
        <f>SUM(E62:F62)</f>
        <v>0</v>
      </c>
      <c r="E62" s="1393">
        <f t="shared" si="57"/>
        <v>0</v>
      </c>
      <c r="F62" s="854">
        <f t="shared" si="57"/>
        <v>0</v>
      </c>
      <c r="G62" s="899"/>
      <c r="H62" s="900"/>
      <c r="I62" s="899"/>
      <c r="J62" s="900"/>
      <c r="K62" s="899"/>
      <c r="L62" s="900"/>
      <c r="M62" s="899"/>
      <c r="N62" s="900"/>
      <c r="O62" s="899"/>
      <c r="P62" s="900"/>
      <c r="Q62" s="899"/>
      <c r="R62" s="900"/>
      <c r="S62" s="1433"/>
      <c r="T62" s="1434"/>
      <c r="U62" s="1397"/>
      <c r="V62" s="1417"/>
      <c r="W62" s="1397"/>
      <c r="X62" s="1417"/>
      <c r="Y62" s="1397"/>
      <c r="Z62" s="1417"/>
      <c r="AA62" s="1415"/>
      <c r="AB62" s="1417"/>
      <c r="AC62" s="1415"/>
      <c r="AD62" s="1417"/>
      <c r="AE62" s="1397"/>
      <c r="AF62" s="1417"/>
      <c r="AG62" s="1397"/>
      <c r="AH62" s="1417"/>
      <c r="AI62" s="1397"/>
      <c r="AJ62" s="1417"/>
      <c r="AK62" s="1415"/>
      <c r="AL62" s="1417"/>
      <c r="AM62" s="1415"/>
      <c r="AN62" s="1417"/>
      <c r="AO62" s="1397"/>
      <c r="AP62" s="1419"/>
      <c r="AQ62" s="1420"/>
      <c r="AR62" s="1416"/>
      <c r="AS62" s="1416"/>
      <c r="AT62" s="1439"/>
      <c r="AU62" s="1416"/>
      <c r="AV62" s="1439"/>
      <c r="AW62" s="1439"/>
      <c r="AX62" s="671" t="str">
        <f t="shared" si="35"/>
        <v/>
      </c>
      <c r="BJ62" s="3"/>
      <c r="BK62" s="3"/>
      <c r="BL62" s="3"/>
      <c r="BM62" s="4"/>
      <c r="BN62" s="4"/>
      <c r="BO62" s="4"/>
      <c r="CA62" s="31" t="str">
        <f t="shared" si="45"/>
        <v/>
      </c>
      <c r="CB62" s="31" t="str">
        <f t="shared" si="36"/>
        <v/>
      </c>
      <c r="CC62" s="31" t="str">
        <f t="shared" si="46"/>
        <v/>
      </c>
      <c r="CD62" s="31" t="str">
        <f t="shared" si="37"/>
        <v/>
      </c>
      <c r="CE62" s="31" t="str">
        <f t="shared" si="47"/>
        <v/>
      </c>
      <c r="CF62" s="31" t="str">
        <f t="shared" si="38"/>
        <v/>
      </c>
      <c r="CG62" s="31" t="str">
        <f t="shared" si="39"/>
        <v/>
      </c>
      <c r="CH62" s="32">
        <f t="shared" si="48"/>
        <v>0</v>
      </c>
      <c r="CI62" s="32">
        <f t="shared" si="40"/>
        <v>0</v>
      </c>
      <c r="CJ62" s="32">
        <f t="shared" si="49"/>
        <v>0</v>
      </c>
      <c r="CK62" s="32">
        <f t="shared" si="41"/>
        <v>0</v>
      </c>
      <c r="CL62" s="32">
        <f t="shared" si="50"/>
        <v>0</v>
      </c>
      <c r="CM62" s="32">
        <f t="shared" si="42"/>
        <v>0</v>
      </c>
      <c r="CN62" s="32">
        <f t="shared" si="43"/>
        <v>0</v>
      </c>
    </row>
    <row r="63" spans="1:92" ht="16.350000000000001" customHeight="1" x14ac:dyDescent="0.25">
      <c r="A63" s="3051"/>
      <c r="B63" s="2961"/>
      <c r="C63" s="1414" t="s">
        <v>86</v>
      </c>
      <c r="D63" s="1392">
        <f>SUM(E63:F63)</f>
        <v>0</v>
      </c>
      <c r="E63" s="1393">
        <f t="shared" si="57"/>
        <v>0</v>
      </c>
      <c r="F63" s="854">
        <f t="shared" si="57"/>
        <v>0</v>
      </c>
      <c r="G63" s="899"/>
      <c r="H63" s="900"/>
      <c r="I63" s="899"/>
      <c r="J63" s="900"/>
      <c r="K63" s="899"/>
      <c r="L63" s="900"/>
      <c r="M63" s="899"/>
      <c r="N63" s="900"/>
      <c r="O63" s="899"/>
      <c r="P63" s="900"/>
      <c r="Q63" s="899"/>
      <c r="R63" s="900"/>
      <c r="S63" s="1433"/>
      <c r="T63" s="1434"/>
      <c r="U63" s="1397"/>
      <c r="V63" s="1417"/>
      <c r="W63" s="1397"/>
      <c r="X63" s="1417"/>
      <c r="Y63" s="1397"/>
      <c r="Z63" s="1417"/>
      <c r="AA63" s="1415"/>
      <c r="AB63" s="1417"/>
      <c r="AC63" s="1415"/>
      <c r="AD63" s="1417"/>
      <c r="AE63" s="1397"/>
      <c r="AF63" s="1417"/>
      <c r="AG63" s="1397"/>
      <c r="AH63" s="1417"/>
      <c r="AI63" s="1397"/>
      <c r="AJ63" s="1417"/>
      <c r="AK63" s="1415"/>
      <c r="AL63" s="1417"/>
      <c r="AM63" s="867"/>
      <c r="AN63" s="868"/>
      <c r="AO63" s="1397"/>
      <c r="AP63" s="1419"/>
      <c r="AQ63" s="873"/>
      <c r="AR63" s="1416"/>
      <c r="AS63" s="1416"/>
      <c r="AT63" s="1439"/>
      <c r="AU63" s="1416"/>
      <c r="AV63" s="1439"/>
      <c r="AW63" s="1439"/>
      <c r="AX63" s="671" t="str">
        <f t="shared" si="35"/>
        <v/>
      </c>
      <c r="BJ63" s="3"/>
      <c r="BK63" s="3"/>
      <c r="BL63" s="3"/>
      <c r="BM63" s="4"/>
      <c r="BN63" s="4"/>
      <c r="BO63" s="4"/>
      <c r="CA63" s="31" t="str">
        <f t="shared" si="45"/>
        <v/>
      </c>
      <c r="CB63" s="31" t="str">
        <f t="shared" si="36"/>
        <v/>
      </c>
      <c r="CC63" s="31" t="str">
        <f t="shared" si="46"/>
        <v/>
      </c>
      <c r="CD63" s="31" t="str">
        <f t="shared" si="37"/>
        <v/>
      </c>
      <c r="CE63" s="31" t="str">
        <f t="shared" si="47"/>
        <v/>
      </c>
      <c r="CF63" s="31" t="str">
        <f t="shared" si="38"/>
        <v/>
      </c>
      <c r="CG63" s="31" t="str">
        <f t="shared" si="39"/>
        <v/>
      </c>
      <c r="CH63" s="32">
        <f t="shared" si="48"/>
        <v>0</v>
      </c>
      <c r="CI63" s="32">
        <f t="shared" si="40"/>
        <v>0</v>
      </c>
      <c r="CJ63" s="32">
        <f t="shared" si="49"/>
        <v>0</v>
      </c>
      <c r="CK63" s="32">
        <f t="shared" si="41"/>
        <v>0</v>
      </c>
      <c r="CL63" s="32">
        <f t="shared" si="50"/>
        <v>0</v>
      </c>
      <c r="CM63" s="32">
        <f t="shared" si="42"/>
        <v>0</v>
      </c>
      <c r="CN63" s="32">
        <f t="shared" si="43"/>
        <v>0</v>
      </c>
    </row>
    <row r="64" spans="1:92" ht="16.350000000000001" customHeight="1" x14ac:dyDescent="0.2">
      <c r="A64" s="3394"/>
      <c r="B64" s="3248"/>
      <c r="C64" s="1405" t="s">
        <v>4</v>
      </c>
      <c r="D64" s="1426">
        <f>SUM(E64:F64)</f>
        <v>0</v>
      </c>
      <c r="E64" s="1427">
        <f>SUM(E61:E63)</f>
        <v>0</v>
      </c>
      <c r="F64" s="1344">
        <f>SUM(F61:F63)</f>
        <v>0</v>
      </c>
      <c r="G64" s="1440"/>
      <c r="H64" s="1441"/>
      <c r="I64" s="1440"/>
      <c r="J64" s="1441"/>
      <c r="K64" s="1440"/>
      <c r="L64" s="1441"/>
      <c r="M64" s="1440"/>
      <c r="N64" s="1441"/>
      <c r="O64" s="1440"/>
      <c r="P64" s="1441"/>
      <c r="Q64" s="1440"/>
      <c r="R64" s="1441"/>
      <c r="S64" s="1440"/>
      <c r="T64" s="1442"/>
      <c r="U64" s="1343">
        <f t="shared" ref="U64:AW64" si="58">SUM(U61:U63)</f>
        <v>0</v>
      </c>
      <c r="V64" s="1443">
        <f t="shared" si="58"/>
        <v>0</v>
      </c>
      <c r="W64" s="1343">
        <f t="shared" si="58"/>
        <v>0</v>
      </c>
      <c r="X64" s="1443">
        <f t="shared" si="58"/>
        <v>0</v>
      </c>
      <c r="Y64" s="1343">
        <f t="shared" si="58"/>
        <v>0</v>
      </c>
      <c r="Z64" s="1344">
        <f t="shared" si="58"/>
        <v>0</v>
      </c>
      <c r="AA64" s="1345">
        <f t="shared" si="58"/>
        <v>0</v>
      </c>
      <c r="AB64" s="1344">
        <f t="shared" si="58"/>
        <v>0</v>
      </c>
      <c r="AC64" s="1345">
        <f t="shared" si="58"/>
        <v>0</v>
      </c>
      <c r="AD64" s="1443">
        <f t="shared" si="58"/>
        <v>0</v>
      </c>
      <c r="AE64" s="1343">
        <f t="shared" si="58"/>
        <v>0</v>
      </c>
      <c r="AF64" s="1443">
        <f t="shared" si="58"/>
        <v>0</v>
      </c>
      <c r="AG64" s="1343">
        <f t="shared" si="58"/>
        <v>0</v>
      </c>
      <c r="AH64" s="1443">
        <f t="shared" si="58"/>
        <v>0</v>
      </c>
      <c r="AI64" s="1343">
        <f t="shared" si="58"/>
        <v>0</v>
      </c>
      <c r="AJ64" s="1344">
        <f t="shared" si="58"/>
        <v>0</v>
      </c>
      <c r="AK64" s="1345">
        <f t="shared" si="58"/>
        <v>0</v>
      </c>
      <c r="AL64" s="1344">
        <f t="shared" si="58"/>
        <v>0</v>
      </c>
      <c r="AM64" s="1345">
        <f t="shared" si="58"/>
        <v>0</v>
      </c>
      <c r="AN64" s="1443">
        <f t="shared" si="58"/>
        <v>0</v>
      </c>
      <c r="AO64" s="1343">
        <f t="shared" si="58"/>
        <v>0</v>
      </c>
      <c r="AP64" s="1404">
        <f t="shared" si="58"/>
        <v>0</v>
      </c>
      <c r="AQ64" s="1444">
        <f t="shared" si="58"/>
        <v>0</v>
      </c>
      <c r="AR64" s="1344">
        <f t="shared" si="58"/>
        <v>0</v>
      </c>
      <c r="AS64" s="1344">
        <f t="shared" si="58"/>
        <v>0</v>
      </c>
      <c r="AT64" s="1405">
        <f t="shared" si="58"/>
        <v>0</v>
      </c>
      <c r="AU64" s="1344">
        <f t="shared" si="58"/>
        <v>0</v>
      </c>
      <c r="AV64" s="1405">
        <f t="shared" si="58"/>
        <v>0</v>
      </c>
      <c r="AW64" s="1405">
        <f t="shared" si="58"/>
        <v>0</v>
      </c>
      <c r="BJ64" s="3"/>
      <c r="BK64" s="3"/>
      <c r="BL64" s="3"/>
      <c r="BM64" s="4"/>
      <c r="BN64" s="4"/>
      <c r="BO64" s="4"/>
      <c r="CA64" s="31"/>
      <c r="CB64" s="31"/>
      <c r="CC64" s="31"/>
      <c r="CD64" s="31"/>
      <c r="CE64" s="31"/>
      <c r="CF64" s="31"/>
      <c r="CG64" s="31"/>
      <c r="CH64" s="32"/>
      <c r="CI64" s="32"/>
      <c r="CJ64" s="32"/>
      <c r="CK64" s="32"/>
      <c r="CL64" s="32"/>
      <c r="CM64" s="32"/>
      <c r="CN64" s="32"/>
    </row>
    <row r="65" spans="1:92" ht="33.75" customHeight="1" x14ac:dyDescent="0.2">
      <c r="A65" s="85" t="s">
        <v>87</v>
      </c>
      <c r="B65" s="210"/>
      <c r="C65" s="210"/>
      <c r="D65" s="211"/>
      <c r="E65" s="87"/>
      <c r="AH65" s="9"/>
      <c r="AI65" s="9"/>
      <c r="AJ65" s="9"/>
      <c r="AK65" s="9"/>
      <c r="AL65" s="212"/>
      <c r="AM65" s="212"/>
      <c r="AN65" s="212"/>
      <c r="AO65" s="212"/>
      <c r="AP65" s="212"/>
      <c r="AQ65" s="212"/>
      <c r="AR65" s="212"/>
      <c r="AS65" s="212"/>
      <c r="AT65" s="9"/>
      <c r="AU65" s="9"/>
      <c r="BU65" s="3"/>
      <c r="BV65" s="3"/>
      <c r="BW65" s="3"/>
      <c r="CA65" s="31"/>
      <c r="CB65" s="31"/>
      <c r="CC65" s="31"/>
      <c r="CD65" s="31"/>
      <c r="CE65" s="31"/>
      <c r="CF65" s="31"/>
      <c r="CG65" s="31"/>
      <c r="CH65" s="32"/>
      <c r="CI65" s="32"/>
      <c r="CJ65" s="32"/>
      <c r="CK65" s="32"/>
      <c r="CL65" s="32"/>
      <c r="CM65" s="14"/>
      <c r="CN65" s="14"/>
    </row>
    <row r="66" spans="1:92" ht="68.25" customHeight="1" x14ac:dyDescent="0.2">
      <c r="A66" s="3407" t="s">
        <v>88</v>
      </c>
      <c r="B66" s="3430"/>
      <c r="C66" s="3152"/>
      <c r="D66" s="1445" t="s">
        <v>4</v>
      </c>
      <c r="E66" s="1445" t="s">
        <v>89</v>
      </c>
      <c r="F66" s="1373" t="s">
        <v>90</v>
      </c>
      <c r="G66" s="1373" t="s">
        <v>91</v>
      </c>
      <c r="H66" s="1446" t="s">
        <v>92</v>
      </c>
      <c r="I66" s="1446" t="s">
        <v>11</v>
      </c>
      <c r="J66" s="9"/>
      <c r="K66" s="9"/>
      <c r="L66" s="9"/>
      <c r="M66" s="9"/>
      <c r="N66" s="9"/>
      <c r="AD66" s="9"/>
      <c r="AE66" s="9"/>
      <c r="AF66" s="9"/>
      <c r="AG66" s="9"/>
      <c r="AH66" s="9"/>
      <c r="AI66" s="9"/>
      <c r="AJ66" s="9"/>
      <c r="AK66" s="9"/>
      <c r="AL66" s="212"/>
      <c r="AM66" s="212"/>
      <c r="AN66" s="212"/>
      <c r="AO66" s="212"/>
      <c r="AP66" s="212"/>
      <c r="AQ66" s="212"/>
      <c r="AR66" s="212"/>
      <c r="AS66" s="212"/>
      <c r="AT66" s="9"/>
      <c r="AU66" s="9"/>
      <c r="BU66" s="3"/>
      <c r="BV66" s="3"/>
      <c r="BW66" s="3"/>
      <c r="CA66" s="31"/>
      <c r="CB66" s="31"/>
      <c r="CC66" s="31"/>
      <c r="CD66" s="31"/>
      <c r="CE66" s="31"/>
      <c r="CF66" s="31"/>
      <c r="CG66" s="31"/>
      <c r="CH66" s="32"/>
      <c r="CI66" s="32"/>
      <c r="CJ66" s="32"/>
      <c r="CK66" s="32"/>
      <c r="CL66" s="32"/>
      <c r="CM66" s="14"/>
      <c r="CN66" s="14"/>
    </row>
    <row r="67" spans="1:92" ht="19.5" customHeight="1" x14ac:dyDescent="0.2">
      <c r="A67" s="3443" t="s">
        <v>93</v>
      </c>
      <c r="B67" s="3444"/>
      <c r="C67" s="3445"/>
      <c r="D67" s="1447"/>
      <c r="E67" s="1447"/>
      <c r="F67" s="1447"/>
      <c r="G67" s="1447"/>
      <c r="H67" s="1447"/>
      <c r="I67" s="1447"/>
      <c r="J67" s="216" t="str">
        <f>CA67&amp;CB67&amp;CC67&amp;CD67&amp;CE67</f>
        <v/>
      </c>
      <c r="K67" s="30"/>
      <c r="L67" s="30"/>
      <c r="M67" s="30"/>
      <c r="N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BU67" s="3"/>
      <c r="BV67" s="3"/>
      <c r="BW67" s="3"/>
      <c r="CA67" s="31" t="str">
        <f>IF(CH67=1,"* Las Interconsultas de Gestantes NO DEBEN ser mayor al Total de Interconsultas. ","")</f>
        <v/>
      </c>
      <c r="CB67" s="31" t="str">
        <f>IF(CI67=1,"* Las Interconsultas de Pacientes de 60 años NO DEBEN ser mayor al Total de Interconsultas. ","")</f>
        <v/>
      </c>
      <c r="CC67" s="31" t="str">
        <f>IF(CJ67=1,"* Las Interconsultas de Usuarios en situación de Discapacidad NO DEBEN ser mayor al Total de Interconsultas. ","")</f>
        <v/>
      </c>
      <c r="CD67" s="31" t="str">
        <f>IF(CK67=1,"* Las Interconsultas de Niños, Niñas, Adolescentes y Jóvenes Red SENAME NO DEBEN ser mayor al Total de Interconsultas. ","")</f>
        <v/>
      </c>
      <c r="CE67" s="31" t="str">
        <f>IF(CL67=1,"* Las Interconsultas de Migrantes NO DEBEN ser mayor al Total de Interconsultas. ","")</f>
        <v/>
      </c>
      <c r="CF67" s="31"/>
      <c r="CG67" s="31"/>
      <c r="CH67" s="32">
        <f>IF($D67&lt;E67,1,0)</f>
        <v>0</v>
      </c>
      <c r="CI67" s="32">
        <f t="shared" ref="CI67:CL81" si="59">IF($D67&lt;F67,1,0)</f>
        <v>0</v>
      </c>
      <c r="CJ67" s="32">
        <f t="shared" si="59"/>
        <v>0</v>
      </c>
      <c r="CK67" s="32">
        <f t="shared" si="59"/>
        <v>0</v>
      </c>
      <c r="CL67" s="32">
        <f t="shared" si="59"/>
        <v>0</v>
      </c>
      <c r="CM67" s="14"/>
      <c r="CN67" s="14"/>
    </row>
    <row r="68" spans="1:92" x14ac:dyDescent="0.2">
      <c r="A68" s="3113" t="s">
        <v>94</v>
      </c>
      <c r="B68" s="3114" t="s">
        <v>95</v>
      </c>
      <c r="C68" s="3115"/>
      <c r="D68" s="217"/>
      <c r="E68" s="217"/>
      <c r="F68" s="217"/>
      <c r="G68" s="217"/>
      <c r="H68" s="217"/>
      <c r="I68" s="217"/>
      <c r="J68" s="216" t="str">
        <f t="shared" ref="J68:J81" si="60">CA68&amp;CB68&amp;CC68&amp;CD68&amp;CE68</f>
        <v/>
      </c>
      <c r="K68" s="30"/>
      <c r="L68" s="30"/>
      <c r="M68" s="30"/>
      <c r="N68" s="9"/>
      <c r="AL68" s="9"/>
      <c r="AM68" s="9"/>
      <c r="AN68" s="9"/>
      <c r="AO68" s="9"/>
      <c r="AP68" s="9"/>
      <c r="AQ68" s="9"/>
      <c r="BQ68" s="3"/>
      <c r="BR68" s="3"/>
      <c r="BS68" s="3"/>
      <c r="BT68" s="4"/>
      <c r="BU68" s="4"/>
      <c r="BV68" s="4"/>
      <c r="CA68" s="31" t="str">
        <f t="shared" ref="CA68:CA79" si="61">IF(CH68=1,"* Las Interconsultas de Gestantes NO DEBEN ser mayor al Total de Interconsultas. ","")</f>
        <v/>
      </c>
      <c r="CB68" s="31" t="str">
        <f t="shared" ref="CB68:CB79" si="62">IF(CI68=1,"* Las Interconsultas de Pacientes de 60 años NO DEBEN ser mayor al Total de Interconsultas. ","")</f>
        <v/>
      </c>
      <c r="CC68" s="31" t="str">
        <f t="shared" ref="CC68:CC79" si="63">IF(CJ68=1,"* Las Interconsultas de Usuarios en situación de Discapacidad NO DEBEN ser mayor al Total de Interconsultas. ","")</f>
        <v/>
      </c>
      <c r="CD68" s="31" t="str">
        <f t="shared" ref="CD68:CD79" si="64">IF(CK68=1,"* Las Interconsultas de Niños, Niñas, Adolescentes y Jóvenes Red SENAME NO DEBEN ser mayor al Total de Interconsultas. ","")</f>
        <v/>
      </c>
      <c r="CE68" s="31" t="str">
        <f t="shared" ref="CE68:CE79" si="65">IF(CL68=1,"* Las Interconsultas de Migrantes NO DEBEN ser mayor al Total de Interconsultas. ","")</f>
        <v/>
      </c>
      <c r="CF68" s="31"/>
      <c r="CG68" s="31"/>
      <c r="CH68" s="32">
        <f t="shared" ref="CH68:CH79" si="66">IF($D68&lt;E68,1,0)</f>
        <v>0</v>
      </c>
      <c r="CI68" s="32">
        <f t="shared" si="59"/>
        <v>0</v>
      </c>
      <c r="CJ68" s="32">
        <f t="shared" si="59"/>
        <v>0</v>
      </c>
      <c r="CK68" s="32">
        <f t="shared" si="59"/>
        <v>0</v>
      </c>
      <c r="CL68" s="32">
        <f t="shared" si="59"/>
        <v>0</v>
      </c>
      <c r="CM68" s="14"/>
      <c r="CN68" s="14"/>
    </row>
    <row r="69" spans="1:92" ht="16.350000000000001" customHeight="1" x14ac:dyDescent="0.2">
      <c r="A69" s="3113"/>
      <c r="B69" s="3156" t="s">
        <v>96</v>
      </c>
      <c r="C69" s="3158"/>
      <c r="D69" s="902"/>
      <c r="E69" s="902"/>
      <c r="F69" s="902"/>
      <c r="G69" s="902"/>
      <c r="H69" s="902"/>
      <c r="I69" s="902"/>
      <c r="J69" s="216" t="str">
        <f t="shared" si="60"/>
        <v/>
      </c>
      <c r="K69" s="30"/>
      <c r="L69" s="30"/>
      <c r="M69" s="30"/>
      <c r="N69" s="30"/>
      <c r="O69" s="30"/>
      <c r="P69" s="30"/>
      <c r="Q69" s="30"/>
      <c r="R69" s="9"/>
      <c r="BR69" s="3"/>
      <c r="BS69" s="3"/>
      <c r="BT69" s="4"/>
      <c r="BU69" s="4"/>
      <c r="BV69" s="4"/>
      <c r="CA69" s="31" t="str">
        <f t="shared" si="61"/>
        <v/>
      </c>
      <c r="CB69" s="31" t="str">
        <f t="shared" si="62"/>
        <v/>
      </c>
      <c r="CC69" s="31" t="str">
        <f t="shared" si="63"/>
        <v/>
      </c>
      <c r="CD69" s="31" t="str">
        <f t="shared" si="64"/>
        <v/>
      </c>
      <c r="CE69" s="31" t="str">
        <f t="shared" si="65"/>
        <v/>
      </c>
      <c r="CF69" s="31"/>
      <c r="CG69" s="31"/>
      <c r="CH69" s="32">
        <f t="shared" si="66"/>
        <v>0</v>
      </c>
      <c r="CI69" s="32">
        <f t="shared" si="59"/>
        <v>0</v>
      </c>
      <c r="CJ69" s="32">
        <f t="shared" si="59"/>
        <v>0</v>
      </c>
      <c r="CK69" s="32">
        <f t="shared" si="59"/>
        <v>0</v>
      </c>
      <c r="CL69" s="32">
        <f t="shared" si="59"/>
        <v>0</v>
      </c>
      <c r="CM69" s="14"/>
      <c r="CN69" s="14"/>
    </row>
    <row r="70" spans="1:92" ht="16.350000000000001" customHeight="1" x14ac:dyDescent="0.2">
      <c r="A70" s="3432"/>
      <c r="B70" s="3435" t="s">
        <v>97</v>
      </c>
      <c r="C70" s="3437"/>
      <c r="D70" s="1448"/>
      <c r="E70" s="1448"/>
      <c r="F70" s="1449"/>
      <c r="G70" s="1450"/>
      <c r="H70" s="1450"/>
      <c r="I70" s="1450"/>
      <c r="J70" s="216" t="str">
        <f t="shared" si="60"/>
        <v/>
      </c>
      <c r="K70" s="30"/>
      <c r="L70" s="30"/>
      <c r="M70" s="30"/>
      <c r="N70" s="30"/>
      <c r="O70" s="30"/>
      <c r="P70" s="30"/>
      <c r="Q70" s="30"/>
      <c r="R70" s="9"/>
      <c r="BR70" s="3"/>
      <c r="BS70" s="3"/>
      <c r="BT70" s="4"/>
      <c r="BU70" s="4"/>
      <c r="BV70" s="4"/>
      <c r="CA70" s="31" t="str">
        <f t="shared" si="61"/>
        <v/>
      </c>
      <c r="CB70" s="31" t="str">
        <f t="shared" si="62"/>
        <v/>
      </c>
      <c r="CC70" s="31" t="str">
        <f t="shared" si="63"/>
        <v/>
      </c>
      <c r="CD70" s="31" t="str">
        <f t="shared" si="64"/>
        <v/>
      </c>
      <c r="CE70" s="31" t="str">
        <f t="shared" si="65"/>
        <v/>
      </c>
      <c r="CF70" s="31"/>
      <c r="CG70" s="31"/>
      <c r="CH70" s="32">
        <f t="shared" si="66"/>
        <v>0</v>
      </c>
      <c r="CI70" s="32">
        <f t="shared" si="59"/>
        <v>0</v>
      </c>
      <c r="CJ70" s="32">
        <f t="shared" si="59"/>
        <v>0</v>
      </c>
      <c r="CK70" s="32">
        <f t="shared" si="59"/>
        <v>0</v>
      </c>
      <c r="CL70" s="32">
        <f t="shared" si="59"/>
        <v>0</v>
      </c>
      <c r="CM70" s="14"/>
      <c r="CN70" s="14"/>
    </row>
    <row r="71" spans="1:92" ht="16.350000000000001" customHeight="1" x14ac:dyDescent="0.2">
      <c r="A71" s="3153" t="s">
        <v>98</v>
      </c>
      <c r="B71" s="3154"/>
      <c r="C71" s="3155"/>
      <c r="D71" s="1027"/>
      <c r="E71" s="1027"/>
      <c r="F71" s="1027"/>
      <c r="G71" s="1027"/>
      <c r="H71" s="1027"/>
      <c r="I71" s="1027"/>
      <c r="J71" s="216" t="str">
        <f t="shared" si="60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61"/>
        <v/>
      </c>
      <c r="CB71" s="31" t="str">
        <f t="shared" si="62"/>
        <v/>
      </c>
      <c r="CC71" s="31" t="str">
        <f t="shared" si="63"/>
        <v/>
      </c>
      <c r="CD71" s="31" t="str">
        <f t="shared" si="64"/>
        <v/>
      </c>
      <c r="CE71" s="31" t="str">
        <f t="shared" si="65"/>
        <v/>
      </c>
      <c r="CF71" s="31"/>
      <c r="CG71" s="31"/>
      <c r="CH71" s="32">
        <f t="shared" si="66"/>
        <v>0</v>
      </c>
      <c r="CI71" s="32">
        <f t="shared" si="59"/>
        <v>0</v>
      </c>
      <c r="CJ71" s="32">
        <f t="shared" si="59"/>
        <v>0</v>
      </c>
      <c r="CK71" s="32">
        <f t="shared" si="59"/>
        <v>0</v>
      </c>
      <c r="CL71" s="32">
        <f t="shared" si="59"/>
        <v>0</v>
      </c>
      <c r="CM71" s="14"/>
      <c r="CN71" s="14"/>
    </row>
    <row r="72" spans="1:92" ht="16.350000000000001" customHeight="1" x14ac:dyDescent="0.2">
      <c r="A72" s="3438" t="s">
        <v>99</v>
      </c>
      <c r="B72" s="3103"/>
      <c r="C72" s="3439"/>
      <c r="D72" s="902"/>
      <c r="E72" s="902"/>
      <c r="F72" s="902"/>
      <c r="G72" s="902"/>
      <c r="H72" s="902"/>
      <c r="I72" s="902"/>
      <c r="J72" s="216" t="str">
        <f t="shared" si="60"/>
        <v/>
      </c>
      <c r="K72" s="30"/>
      <c r="L72" s="30"/>
      <c r="M72" s="30"/>
      <c r="N72" s="30"/>
      <c r="O72" s="30"/>
      <c r="P72" s="30"/>
      <c r="Q72" s="30"/>
      <c r="R72" s="9"/>
      <c r="BV72" s="3"/>
      <c r="BW72" s="3"/>
      <c r="CA72" s="31" t="str">
        <f t="shared" si="61"/>
        <v/>
      </c>
      <c r="CB72" s="31" t="str">
        <f t="shared" si="62"/>
        <v/>
      </c>
      <c r="CC72" s="31" t="str">
        <f t="shared" si="63"/>
        <v/>
      </c>
      <c r="CD72" s="31" t="str">
        <f t="shared" si="64"/>
        <v/>
      </c>
      <c r="CE72" s="31" t="str">
        <f t="shared" si="65"/>
        <v/>
      </c>
      <c r="CF72" s="31"/>
      <c r="CG72" s="31"/>
      <c r="CH72" s="32">
        <f t="shared" si="66"/>
        <v>0</v>
      </c>
      <c r="CI72" s="32">
        <f t="shared" si="59"/>
        <v>0</v>
      </c>
      <c r="CJ72" s="32">
        <f t="shared" si="59"/>
        <v>0</v>
      </c>
      <c r="CK72" s="32">
        <f t="shared" si="59"/>
        <v>0</v>
      </c>
      <c r="CL72" s="32">
        <f t="shared" si="59"/>
        <v>0</v>
      </c>
      <c r="CM72" s="14"/>
      <c r="CN72" s="14"/>
    </row>
    <row r="73" spans="1:92" ht="16.350000000000001" customHeight="1" x14ac:dyDescent="0.2">
      <c r="A73" s="3440" t="s">
        <v>100</v>
      </c>
      <c r="B73" s="3315"/>
      <c r="C73" s="3316"/>
      <c r="D73" s="1448"/>
      <c r="E73" s="1448"/>
      <c r="F73" s="1448"/>
      <c r="G73" s="1448"/>
      <c r="H73" s="1448"/>
      <c r="I73" s="1448"/>
      <c r="J73" s="216" t="str">
        <f t="shared" si="60"/>
        <v/>
      </c>
      <c r="K73" s="30"/>
      <c r="L73" s="30"/>
      <c r="M73" s="30"/>
      <c r="N73" s="30"/>
      <c r="O73" s="30"/>
      <c r="P73" s="30"/>
      <c r="Q73" s="30"/>
      <c r="R73" s="9"/>
      <c r="BV73" s="3"/>
      <c r="BW73" s="3"/>
      <c r="CA73" s="31" t="str">
        <f t="shared" si="61"/>
        <v/>
      </c>
      <c r="CB73" s="31" t="str">
        <f t="shared" si="62"/>
        <v/>
      </c>
      <c r="CC73" s="31" t="str">
        <f t="shared" si="63"/>
        <v/>
      </c>
      <c r="CD73" s="31" t="str">
        <f t="shared" si="64"/>
        <v/>
      </c>
      <c r="CE73" s="31" t="str">
        <f t="shared" si="65"/>
        <v/>
      </c>
      <c r="CF73" s="31"/>
      <c r="CG73" s="31"/>
      <c r="CH73" s="32">
        <f t="shared" si="66"/>
        <v>0</v>
      </c>
      <c r="CI73" s="32">
        <f t="shared" si="59"/>
        <v>0</v>
      </c>
      <c r="CJ73" s="32">
        <f t="shared" si="59"/>
        <v>0</v>
      </c>
      <c r="CK73" s="32">
        <f t="shared" si="59"/>
        <v>0</v>
      </c>
      <c r="CL73" s="32">
        <f t="shared" si="59"/>
        <v>0</v>
      </c>
      <c r="CM73" s="14"/>
      <c r="CN73" s="14"/>
    </row>
    <row r="74" spans="1:92" ht="16.350000000000001" customHeight="1" x14ac:dyDescent="0.2">
      <c r="A74" s="3431" t="s">
        <v>101</v>
      </c>
      <c r="B74" s="3153" t="s">
        <v>102</v>
      </c>
      <c r="C74" s="3155"/>
      <c r="D74" s="1027"/>
      <c r="E74" s="1027"/>
      <c r="F74" s="1028"/>
      <c r="G74" s="1029"/>
      <c r="H74" s="1029"/>
      <c r="I74" s="1029"/>
      <c r="J74" s="216" t="str">
        <f t="shared" si="60"/>
        <v/>
      </c>
      <c r="K74" s="30"/>
      <c r="L74" s="30"/>
      <c r="M74" s="30"/>
      <c r="N74" s="30"/>
      <c r="O74" s="30"/>
      <c r="P74" s="30"/>
      <c r="Q74" s="30"/>
      <c r="R74" s="9"/>
      <c r="BV74" s="3"/>
      <c r="BW74" s="3"/>
      <c r="CA74" s="31" t="str">
        <f t="shared" si="61"/>
        <v/>
      </c>
      <c r="CB74" s="31" t="str">
        <f t="shared" si="62"/>
        <v/>
      </c>
      <c r="CC74" s="31" t="str">
        <f t="shared" si="63"/>
        <v/>
      </c>
      <c r="CD74" s="31" t="str">
        <f t="shared" si="64"/>
        <v/>
      </c>
      <c r="CE74" s="31" t="str">
        <f t="shared" si="65"/>
        <v/>
      </c>
      <c r="CF74" s="31"/>
      <c r="CG74" s="31"/>
      <c r="CH74" s="32">
        <f t="shared" si="66"/>
        <v>0</v>
      </c>
      <c r="CI74" s="32">
        <f t="shared" si="59"/>
        <v>0</v>
      </c>
      <c r="CJ74" s="32">
        <f t="shared" si="59"/>
        <v>0</v>
      </c>
      <c r="CK74" s="32">
        <f t="shared" si="59"/>
        <v>0</v>
      </c>
      <c r="CL74" s="32">
        <f t="shared" si="59"/>
        <v>0</v>
      </c>
      <c r="CM74" s="14"/>
      <c r="CN74" s="14"/>
    </row>
    <row r="75" spans="1:92" ht="16.350000000000001" customHeight="1" x14ac:dyDescent="0.2">
      <c r="A75" s="3432"/>
      <c r="B75" s="3435" t="s">
        <v>103</v>
      </c>
      <c r="C75" s="3437"/>
      <c r="D75" s="1451"/>
      <c r="E75" s="1451"/>
      <c r="F75" s="1451"/>
      <c r="G75" s="1451"/>
      <c r="H75" s="1451"/>
      <c r="I75" s="1451"/>
      <c r="J75" s="216" t="str">
        <f t="shared" si="60"/>
        <v/>
      </c>
      <c r="K75" s="30"/>
      <c r="L75" s="30"/>
      <c r="M75" s="30"/>
      <c r="N75" s="30"/>
      <c r="O75" s="30"/>
      <c r="P75" s="30"/>
      <c r="Q75" s="30"/>
      <c r="R75" s="9"/>
      <c r="BV75" s="3"/>
      <c r="BW75" s="3"/>
      <c r="CA75" s="31" t="str">
        <f t="shared" si="61"/>
        <v/>
      </c>
      <c r="CB75" s="31" t="str">
        <f t="shared" si="62"/>
        <v/>
      </c>
      <c r="CC75" s="31" t="str">
        <f t="shared" si="63"/>
        <v/>
      </c>
      <c r="CD75" s="31" t="str">
        <f t="shared" si="64"/>
        <v/>
      </c>
      <c r="CE75" s="31" t="str">
        <f t="shared" si="65"/>
        <v/>
      </c>
      <c r="CF75" s="31"/>
      <c r="CG75" s="31"/>
      <c r="CH75" s="32">
        <f t="shared" si="66"/>
        <v>0</v>
      </c>
      <c r="CI75" s="32">
        <f t="shared" si="59"/>
        <v>0</v>
      </c>
      <c r="CJ75" s="32">
        <f t="shared" si="59"/>
        <v>0</v>
      </c>
      <c r="CK75" s="32">
        <f t="shared" si="59"/>
        <v>0</v>
      </c>
      <c r="CL75" s="32">
        <f t="shared" si="59"/>
        <v>0</v>
      </c>
      <c r="CM75" s="14"/>
      <c r="CN75" s="14"/>
    </row>
    <row r="76" spans="1:92" ht="16.350000000000001" customHeight="1" x14ac:dyDescent="0.2">
      <c r="A76" s="3153" t="s">
        <v>104</v>
      </c>
      <c r="B76" s="3154"/>
      <c r="C76" s="3155"/>
      <c r="D76" s="1027"/>
      <c r="E76" s="1027"/>
      <c r="F76" s="1027"/>
      <c r="G76" s="1027"/>
      <c r="H76" s="1027"/>
      <c r="I76" s="1027"/>
      <c r="J76" s="216" t="str">
        <f t="shared" si="60"/>
        <v/>
      </c>
      <c r="K76" s="30"/>
      <c r="L76" s="30"/>
      <c r="M76" s="30"/>
      <c r="N76" s="30"/>
      <c r="O76" s="30"/>
      <c r="P76" s="30"/>
      <c r="Q76" s="30"/>
      <c r="R76" s="9"/>
      <c r="BV76" s="3"/>
      <c r="BW76" s="3"/>
      <c r="CA76" s="31" t="str">
        <f t="shared" si="61"/>
        <v/>
      </c>
      <c r="CB76" s="31" t="str">
        <f t="shared" si="62"/>
        <v/>
      </c>
      <c r="CC76" s="31" t="str">
        <f t="shared" si="63"/>
        <v/>
      </c>
      <c r="CD76" s="31" t="str">
        <f t="shared" si="64"/>
        <v/>
      </c>
      <c r="CE76" s="31" t="str">
        <f t="shared" si="65"/>
        <v/>
      </c>
      <c r="CF76" s="31"/>
      <c r="CG76" s="31"/>
      <c r="CH76" s="32">
        <f t="shared" si="66"/>
        <v>0</v>
      </c>
      <c r="CI76" s="32">
        <f t="shared" si="59"/>
        <v>0</v>
      </c>
      <c r="CJ76" s="32">
        <f t="shared" si="59"/>
        <v>0</v>
      </c>
      <c r="CK76" s="32">
        <f t="shared" si="59"/>
        <v>0</v>
      </c>
      <c r="CL76" s="32">
        <f t="shared" si="59"/>
        <v>0</v>
      </c>
      <c r="CM76" s="14"/>
      <c r="CN76" s="14"/>
    </row>
    <row r="77" spans="1:92" ht="16.350000000000001" customHeight="1" x14ac:dyDescent="0.2">
      <c r="A77" s="3156" t="s">
        <v>105</v>
      </c>
      <c r="B77" s="3157"/>
      <c r="C77" s="3158"/>
      <c r="D77" s="902"/>
      <c r="E77" s="902"/>
      <c r="F77" s="904"/>
      <c r="G77" s="905"/>
      <c r="H77" s="905"/>
      <c r="I77" s="905"/>
      <c r="J77" s="216" t="str">
        <f t="shared" si="60"/>
        <v/>
      </c>
      <c r="K77" s="30"/>
      <c r="L77" s="30"/>
      <c r="M77" s="30"/>
      <c r="N77" s="30"/>
      <c r="O77" s="30"/>
      <c r="P77" s="30"/>
      <c r="Q77" s="30"/>
      <c r="R77" s="9"/>
      <c r="BV77" s="3"/>
      <c r="BW77" s="3"/>
      <c r="CA77" s="31" t="str">
        <f t="shared" si="61"/>
        <v/>
      </c>
      <c r="CB77" s="31" t="str">
        <f t="shared" si="62"/>
        <v/>
      </c>
      <c r="CC77" s="31" t="str">
        <f t="shared" si="63"/>
        <v/>
      </c>
      <c r="CD77" s="31" t="str">
        <f t="shared" si="64"/>
        <v/>
      </c>
      <c r="CE77" s="31" t="str">
        <f t="shared" si="65"/>
        <v/>
      </c>
      <c r="CF77" s="31"/>
      <c r="CG77" s="31"/>
      <c r="CH77" s="32">
        <f t="shared" si="66"/>
        <v>0</v>
      </c>
      <c r="CI77" s="32">
        <f t="shared" si="59"/>
        <v>0</v>
      </c>
      <c r="CJ77" s="32">
        <f t="shared" si="59"/>
        <v>0</v>
      </c>
      <c r="CK77" s="32">
        <f t="shared" si="59"/>
        <v>0</v>
      </c>
      <c r="CL77" s="32">
        <f t="shared" si="59"/>
        <v>0</v>
      </c>
      <c r="CM77" s="14"/>
      <c r="CN77" s="14"/>
    </row>
    <row r="78" spans="1:92" ht="16.350000000000001" customHeight="1" x14ac:dyDescent="0.2">
      <c r="A78" s="3156" t="s">
        <v>106</v>
      </c>
      <c r="B78" s="3157"/>
      <c r="C78" s="3158"/>
      <c r="D78" s="902"/>
      <c r="E78" s="902"/>
      <c r="F78" s="904"/>
      <c r="G78" s="905"/>
      <c r="H78" s="905"/>
      <c r="I78" s="905"/>
      <c r="J78" s="216" t="str">
        <f t="shared" si="60"/>
        <v/>
      </c>
      <c r="K78" s="30"/>
      <c r="L78" s="30"/>
      <c r="M78" s="30"/>
      <c r="N78" s="30"/>
      <c r="O78" s="30"/>
      <c r="P78" s="30"/>
      <c r="Q78" s="30"/>
      <c r="R78" s="9"/>
      <c r="BV78" s="3"/>
      <c r="BW78" s="3"/>
      <c r="CA78" s="31" t="str">
        <f t="shared" si="61"/>
        <v/>
      </c>
      <c r="CB78" s="31" t="str">
        <f t="shared" si="62"/>
        <v/>
      </c>
      <c r="CC78" s="31" t="str">
        <f t="shared" si="63"/>
        <v/>
      </c>
      <c r="CD78" s="31" t="str">
        <f t="shared" si="64"/>
        <v/>
      </c>
      <c r="CE78" s="31" t="str">
        <f t="shared" si="65"/>
        <v/>
      </c>
      <c r="CF78" s="31"/>
      <c r="CG78" s="31"/>
      <c r="CH78" s="32">
        <f t="shared" si="66"/>
        <v>0</v>
      </c>
      <c r="CI78" s="32">
        <f t="shared" si="59"/>
        <v>0</v>
      </c>
      <c r="CJ78" s="32">
        <f t="shared" si="59"/>
        <v>0</v>
      </c>
      <c r="CK78" s="32">
        <f t="shared" si="59"/>
        <v>0</v>
      </c>
      <c r="CL78" s="32">
        <f t="shared" si="59"/>
        <v>0</v>
      </c>
      <c r="CM78" s="14"/>
      <c r="CN78" s="14"/>
    </row>
    <row r="79" spans="1:92" ht="16.350000000000001" customHeight="1" x14ac:dyDescent="0.2">
      <c r="A79" s="3156" t="s">
        <v>107</v>
      </c>
      <c r="B79" s="3157"/>
      <c r="C79" s="3158"/>
      <c r="D79" s="902"/>
      <c r="E79" s="902"/>
      <c r="F79" s="904"/>
      <c r="G79" s="905"/>
      <c r="H79" s="905"/>
      <c r="I79" s="905"/>
      <c r="J79" s="216" t="str">
        <f t="shared" si="60"/>
        <v/>
      </c>
      <c r="K79" s="30"/>
      <c r="L79" s="30"/>
      <c r="M79" s="30"/>
      <c r="N79" s="30"/>
      <c r="O79" s="30"/>
      <c r="P79" s="30"/>
      <c r="Q79" s="30"/>
      <c r="R79" s="9"/>
      <c r="BV79" s="3"/>
      <c r="BW79" s="3"/>
      <c r="CA79" s="31" t="str">
        <f t="shared" si="61"/>
        <v/>
      </c>
      <c r="CB79" s="31" t="str">
        <f t="shared" si="62"/>
        <v/>
      </c>
      <c r="CC79" s="31" t="str">
        <f t="shared" si="63"/>
        <v/>
      </c>
      <c r="CD79" s="31" t="str">
        <f t="shared" si="64"/>
        <v/>
      </c>
      <c r="CE79" s="31" t="str">
        <f t="shared" si="65"/>
        <v/>
      </c>
      <c r="CF79" s="31"/>
      <c r="CG79" s="31"/>
      <c r="CH79" s="32">
        <f t="shared" si="66"/>
        <v>0</v>
      </c>
      <c r="CI79" s="32">
        <f t="shared" si="59"/>
        <v>0</v>
      </c>
      <c r="CJ79" s="32">
        <f t="shared" si="59"/>
        <v>0</v>
      </c>
      <c r="CK79" s="32">
        <f t="shared" si="59"/>
        <v>0</v>
      </c>
      <c r="CL79" s="32">
        <f t="shared" si="59"/>
        <v>0</v>
      </c>
      <c r="CM79" s="14"/>
      <c r="CN79" s="14"/>
    </row>
    <row r="80" spans="1:92" ht="16.350000000000001" customHeight="1" x14ac:dyDescent="0.2">
      <c r="A80" s="3156" t="s">
        <v>108</v>
      </c>
      <c r="B80" s="3157"/>
      <c r="C80" s="3158"/>
      <c r="D80" s="902"/>
      <c r="E80" s="902"/>
      <c r="F80" s="904"/>
      <c r="G80" s="905"/>
      <c r="H80" s="905"/>
      <c r="I80" s="905"/>
      <c r="J80" s="216" t="str">
        <f t="shared" si="60"/>
        <v/>
      </c>
      <c r="K80" s="30"/>
      <c r="L80" s="30"/>
      <c r="M80" s="30"/>
      <c r="N80" s="30"/>
      <c r="O80" s="30"/>
      <c r="P80" s="30"/>
      <c r="Q80" s="30"/>
      <c r="R80" s="9"/>
      <c r="BV80" s="3"/>
      <c r="BW80" s="3"/>
      <c r="CA80" s="31" t="str">
        <f>IF(CH80=1,"* Las Interconsultas de Gestantes NO DEBEN ser mayor al Total de Interconsultas. ","")</f>
        <v/>
      </c>
      <c r="CB80" s="31" t="str">
        <f>IF(CI80=1,"* Las Interconsultas de Pacientes de 60 años NO DEBEN ser mayor al Total de Interconsultas. ","")</f>
        <v/>
      </c>
      <c r="CC80" s="31" t="str">
        <f>IF(CJ80=1,"* Las Interconsultas de Usuarios en situación de Discapacidad NO DEBEN ser mayor al Total de Interconsultas. ","")</f>
        <v/>
      </c>
      <c r="CD80" s="31" t="str">
        <f>IF(CK80=1,"* Las Interconsultas de Niños, Niñas, Adolescentes y Jóvenes Red SENAME NO DEBEN ser mayor al Total de Interconsultas. ","")</f>
        <v/>
      </c>
      <c r="CE80" s="31" t="str">
        <f>IF(CL80=1,"* Las Interconsultas de Migrantes NO DEBEN ser mayor al Total de Interconsultas. ","")</f>
        <v/>
      </c>
      <c r="CF80" s="31"/>
      <c r="CG80" s="31"/>
      <c r="CH80" s="32">
        <f>IF($D80&lt;E80,1,0)</f>
        <v>0</v>
      </c>
      <c r="CI80" s="32">
        <f t="shared" si="59"/>
        <v>0</v>
      </c>
      <c r="CJ80" s="32">
        <f t="shared" si="59"/>
        <v>0</v>
      </c>
      <c r="CK80" s="32">
        <f t="shared" si="59"/>
        <v>0</v>
      </c>
      <c r="CL80" s="32">
        <f t="shared" si="59"/>
        <v>0</v>
      </c>
      <c r="CM80" s="14"/>
      <c r="CN80" s="14"/>
    </row>
    <row r="81" spans="1:92" ht="16.350000000000001" customHeight="1" x14ac:dyDescent="0.2">
      <c r="A81" s="3435" t="s">
        <v>109</v>
      </c>
      <c r="B81" s="3436"/>
      <c r="C81" s="3437"/>
      <c r="D81" s="1451"/>
      <c r="E81" s="1451"/>
      <c r="F81" s="1452"/>
      <c r="G81" s="1453"/>
      <c r="H81" s="1453"/>
      <c r="I81" s="1453"/>
      <c r="J81" s="216" t="str">
        <f t="shared" si="60"/>
        <v/>
      </c>
      <c r="K81" s="30"/>
      <c r="L81" s="30"/>
      <c r="M81" s="30"/>
      <c r="N81" s="30"/>
      <c r="O81" s="30"/>
      <c r="P81" s="30"/>
      <c r="Q81" s="30"/>
      <c r="R81" s="9"/>
      <c r="BV81" s="3"/>
      <c r="BW81" s="3"/>
      <c r="CA81" s="31" t="str">
        <f t="shared" ref="CA81" si="67">IF(CH81=1,"* Las Interconsultas de Gestantes NO DEBEN ser mayor al Total de Interconsultas. ","")</f>
        <v/>
      </c>
      <c r="CB81" s="31" t="str">
        <f t="shared" ref="CB81" si="68">IF(CI81=1,"* Las Interconsultas de Pacientes de 60 años NO DEBEN ser mayor al Total de Interconsultas. ","")</f>
        <v/>
      </c>
      <c r="CC81" s="31" t="str">
        <f t="shared" ref="CC81" si="69">IF(CJ81=1,"* Las Interconsultas de Usuarios en situación de Discapacidad NO DEBEN ser mayor al Total de Interconsultas. ","")</f>
        <v/>
      </c>
      <c r="CD81" s="31" t="str">
        <f t="shared" ref="CD81" si="70">IF(CK81=1,"* Las Interconsultas de Niños, Niñas, Adolescentes y Jóvenes Red SENAME NO DEBEN ser mayor al Total de Interconsultas. ","")</f>
        <v/>
      </c>
      <c r="CE81" s="31" t="str">
        <f t="shared" ref="CE81" si="71">IF(CL81=1,"* Las Interconsultas de Migrantes NO DEBEN ser mayor al Total de Interconsultas. ","")</f>
        <v/>
      </c>
      <c r="CF81" s="31"/>
      <c r="CG81" s="31"/>
      <c r="CH81" s="32">
        <f t="shared" ref="CH81" si="72">IF($D81&lt;E81,1,0)</f>
        <v>0</v>
      </c>
      <c r="CI81" s="32">
        <f t="shared" si="59"/>
        <v>0</v>
      </c>
      <c r="CJ81" s="32">
        <f t="shared" si="59"/>
        <v>0</v>
      </c>
      <c r="CK81" s="32">
        <f t="shared" si="59"/>
        <v>0</v>
      </c>
      <c r="CL81" s="32">
        <f t="shared" si="59"/>
        <v>0</v>
      </c>
      <c r="CM81" s="14"/>
      <c r="CN81" s="14"/>
    </row>
    <row r="82" spans="1:92" ht="25.5" customHeight="1" x14ac:dyDescent="0.2">
      <c r="A82" s="230" t="s">
        <v>110</v>
      </c>
      <c r="B82" s="52"/>
      <c r="C82" s="231"/>
      <c r="D82" s="52"/>
      <c r="E82" s="52"/>
      <c r="F82" s="232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BV82" s="3"/>
      <c r="BW82" s="3"/>
      <c r="CA82" s="31"/>
      <c r="CB82" s="31"/>
      <c r="CC82" s="31"/>
      <c r="CD82" s="31"/>
      <c r="CE82" s="31"/>
      <c r="CF82" s="31"/>
      <c r="CG82" s="31"/>
      <c r="CH82" s="32"/>
      <c r="CI82" s="32"/>
      <c r="CJ82" s="32"/>
      <c r="CK82" s="32"/>
      <c r="CL82" s="32"/>
      <c r="CM82" s="32"/>
      <c r="CN82" s="32"/>
    </row>
    <row r="83" spans="1:92" ht="16.350000000000001" customHeight="1" x14ac:dyDescent="0.2">
      <c r="A83" s="3166" t="s">
        <v>111</v>
      </c>
      <c r="B83" s="3167"/>
      <c r="C83" s="3168"/>
      <c r="D83" s="3407" t="s">
        <v>112</v>
      </c>
      <c r="E83" s="3430"/>
      <c r="F83" s="3152"/>
      <c r="BV83" s="3"/>
      <c r="BW83" s="3"/>
      <c r="CA83" s="31"/>
      <c r="CB83" s="31"/>
      <c r="CC83" s="31"/>
      <c r="CD83" s="31"/>
      <c r="CE83" s="31"/>
      <c r="CF83" s="31"/>
      <c r="CG83" s="31"/>
      <c r="CH83" s="32"/>
      <c r="CI83" s="32"/>
      <c r="CJ83" s="32"/>
      <c r="CK83" s="32"/>
      <c r="CL83" s="32"/>
      <c r="CM83" s="32"/>
      <c r="CN83" s="32"/>
    </row>
    <row r="84" spans="1:92" ht="32.1" customHeight="1" x14ac:dyDescent="0.2">
      <c r="A84" s="3169"/>
      <c r="B84" s="3170"/>
      <c r="C84" s="3171"/>
      <c r="D84" s="1454" t="s">
        <v>4</v>
      </c>
      <c r="E84" s="1384" t="s">
        <v>32</v>
      </c>
      <c r="F84" s="1455" t="s">
        <v>33</v>
      </c>
      <c r="BV84" s="3"/>
      <c r="BW84" s="3"/>
      <c r="CA84" s="31"/>
      <c r="CB84" s="31"/>
      <c r="CC84" s="31"/>
      <c r="CD84" s="31"/>
      <c r="CE84" s="31"/>
      <c r="CF84" s="31"/>
      <c r="CG84" s="31"/>
      <c r="CH84" s="32"/>
      <c r="CI84" s="32"/>
      <c r="CJ84" s="32"/>
      <c r="CK84" s="32"/>
      <c r="CL84" s="32"/>
      <c r="CM84" s="32"/>
      <c r="CN84" s="32"/>
    </row>
    <row r="85" spans="1:92" ht="16.350000000000001" customHeight="1" x14ac:dyDescent="0.2">
      <c r="A85" s="3431" t="s">
        <v>113</v>
      </c>
      <c r="B85" s="3433" t="s">
        <v>114</v>
      </c>
      <c r="C85" s="3434"/>
      <c r="D85" s="909">
        <f>SUM(E85+F85)</f>
        <v>0</v>
      </c>
      <c r="E85" s="23"/>
      <c r="F85" s="26"/>
      <c r="BV85" s="3"/>
      <c r="BW85" s="3"/>
      <c r="CA85" s="31"/>
      <c r="CB85" s="31"/>
      <c r="CC85" s="31"/>
      <c r="CD85" s="31"/>
      <c r="CE85" s="31"/>
      <c r="CF85" s="31"/>
      <c r="CG85" s="31"/>
      <c r="CH85" s="32"/>
      <c r="CI85" s="32"/>
      <c r="CJ85" s="32"/>
      <c r="CK85" s="32"/>
      <c r="CL85" s="32"/>
      <c r="CM85" s="32"/>
      <c r="CN85" s="32"/>
    </row>
    <row r="86" spans="1:92" ht="16.350000000000001" customHeight="1" x14ac:dyDescent="0.2">
      <c r="A86" s="3432"/>
      <c r="B86" s="3162" t="s">
        <v>115</v>
      </c>
      <c r="C86" s="3164"/>
      <c r="D86" s="1350">
        <f>SUM(E86+F86)</f>
        <v>0</v>
      </c>
      <c r="E86" s="836"/>
      <c r="F86" s="817"/>
      <c r="BV86" s="3"/>
      <c r="BW86" s="3"/>
      <c r="CA86" s="31"/>
      <c r="CB86" s="31"/>
      <c r="CC86" s="31"/>
      <c r="CD86" s="31"/>
      <c r="CE86" s="31"/>
      <c r="CF86" s="31"/>
      <c r="CG86" s="31"/>
      <c r="CH86" s="32"/>
      <c r="CI86" s="32"/>
      <c r="CJ86" s="32"/>
      <c r="CK86" s="32"/>
      <c r="CL86" s="32"/>
      <c r="CM86" s="32"/>
      <c r="CN86" s="32"/>
    </row>
    <row r="87" spans="1:92" ht="33" customHeight="1" x14ac:dyDescent="0.2">
      <c r="A87" s="237" t="s">
        <v>116</v>
      </c>
      <c r="B87" s="238"/>
      <c r="C87" s="238"/>
      <c r="BV87" s="3"/>
      <c r="BW87" s="3"/>
      <c r="CA87" s="31"/>
      <c r="CB87" s="31"/>
      <c r="CC87" s="31"/>
      <c r="CD87" s="31"/>
      <c r="CE87" s="31"/>
      <c r="CF87" s="31"/>
      <c r="CG87" s="31"/>
      <c r="CH87" s="32"/>
      <c r="CI87" s="32"/>
      <c r="CJ87" s="32"/>
      <c r="CK87" s="32"/>
      <c r="CL87" s="32"/>
      <c r="CM87" s="32"/>
      <c r="CN87" s="32"/>
    </row>
    <row r="88" spans="1:92" ht="27.75" customHeight="1" x14ac:dyDescent="0.2">
      <c r="A88" s="3167" t="s">
        <v>117</v>
      </c>
      <c r="B88" s="3167"/>
      <c r="C88" s="3168"/>
      <c r="D88" s="3166" t="s">
        <v>4</v>
      </c>
      <c r="E88" s="3167"/>
      <c r="F88" s="3168"/>
      <c r="G88" s="3150" t="s">
        <v>5</v>
      </c>
      <c r="H88" s="3178"/>
      <c r="I88" s="3178"/>
      <c r="J88" s="3178"/>
      <c r="K88" s="3178"/>
      <c r="L88" s="3178"/>
      <c r="M88" s="3178"/>
      <c r="N88" s="3178"/>
      <c r="O88" s="3178"/>
      <c r="P88" s="3178"/>
      <c r="Q88" s="3178"/>
      <c r="R88" s="3178"/>
      <c r="S88" s="3178"/>
      <c r="T88" s="3178"/>
      <c r="U88" s="3178"/>
      <c r="V88" s="3178"/>
      <c r="W88" s="3178"/>
      <c r="X88" s="3178"/>
      <c r="Y88" s="3178"/>
      <c r="Z88" s="3178"/>
      <c r="AA88" s="3178"/>
      <c r="AB88" s="3178"/>
      <c r="AC88" s="3178"/>
      <c r="AD88" s="3178"/>
      <c r="AE88" s="3178"/>
      <c r="AF88" s="3178"/>
      <c r="AG88" s="3178"/>
      <c r="AH88" s="3178"/>
      <c r="AI88" s="3178"/>
      <c r="AJ88" s="3178"/>
      <c r="AK88" s="3178"/>
      <c r="AL88" s="3178"/>
      <c r="AM88" s="3178"/>
      <c r="AN88" s="3395"/>
      <c r="AO88" s="3165" t="s">
        <v>118</v>
      </c>
      <c r="AP88" s="3420" t="s">
        <v>7</v>
      </c>
      <c r="AQ88" s="3428" t="s">
        <v>41</v>
      </c>
      <c r="AR88" s="3148" t="s">
        <v>119</v>
      </c>
      <c r="AS88" s="3148" t="s">
        <v>120</v>
      </c>
      <c r="AT88" s="3413" t="s">
        <v>121</v>
      </c>
      <c r="AU88" s="3413" t="s">
        <v>122</v>
      </c>
      <c r="AV88" s="3373" t="s">
        <v>11</v>
      </c>
      <c r="BW88" s="3"/>
      <c r="BX88" s="3"/>
      <c r="CA88" s="31"/>
      <c r="CB88" s="31"/>
      <c r="CC88" s="31"/>
      <c r="CD88" s="31"/>
      <c r="CE88" s="31"/>
      <c r="CF88" s="31"/>
      <c r="CG88" s="31"/>
      <c r="CH88" s="32"/>
      <c r="CI88" s="32"/>
      <c r="CJ88" s="32"/>
      <c r="CK88" s="32"/>
      <c r="CL88" s="32"/>
      <c r="CM88" s="32"/>
      <c r="CN88" s="32"/>
    </row>
    <row r="89" spans="1:92" ht="27.75" customHeight="1" x14ac:dyDescent="0.2">
      <c r="A89" s="2934"/>
      <c r="B89" s="2934"/>
      <c r="C89" s="2935"/>
      <c r="D89" s="3169"/>
      <c r="E89" s="3170"/>
      <c r="F89" s="3171"/>
      <c r="G89" s="3376" t="s">
        <v>123</v>
      </c>
      <c r="H89" s="3182"/>
      <c r="I89" s="3150" t="s">
        <v>15</v>
      </c>
      <c r="J89" s="3178"/>
      <c r="K89" s="3150" t="s">
        <v>16</v>
      </c>
      <c r="L89" s="3165"/>
      <c r="M89" s="3150" t="s">
        <v>17</v>
      </c>
      <c r="N89" s="3165"/>
      <c r="O89" s="3150" t="s">
        <v>18</v>
      </c>
      <c r="P89" s="3165"/>
      <c r="Q89" s="3150" t="s">
        <v>19</v>
      </c>
      <c r="R89" s="3165"/>
      <c r="S89" s="3150" t="s">
        <v>20</v>
      </c>
      <c r="T89" s="3165"/>
      <c r="U89" s="3178" t="s">
        <v>21</v>
      </c>
      <c r="V89" s="3165"/>
      <c r="W89" s="3150" t="s">
        <v>22</v>
      </c>
      <c r="X89" s="3152"/>
      <c r="Y89" s="3150" t="s">
        <v>23</v>
      </c>
      <c r="Z89" s="3152"/>
      <c r="AA89" s="3150" t="s">
        <v>24</v>
      </c>
      <c r="AB89" s="3152"/>
      <c r="AC89" s="3178" t="s">
        <v>25</v>
      </c>
      <c r="AD89" s="3152"/>
      <c r="AE89" s="3178" t="s">
        <v>26</v>
      </c>
      <c r="AF89" s="3152"/>
      <c r="AG89" s="3178" t="s">
        <v>27</v>
      </c>
      <c r="AH89" s="3152"/>
      <c r="AI89" s="3178" t="s">
        <v>28</v>
      </c>
      <c r="AJ89" s="3152"/>
      <c r="AK89" s="3178" t="s">
        <v>29</v>
      </c>
      <c r="AL89" s="3152"/>
      <c r="AM89" s="3150" t="s">
        <v>30</v>
      </c>
      <c r="AN89" s="3416"/>
      <c r="AO89" s="3165"/>
      <c r="AP89" s="3420"/>
      <c r="AQ89" s="3091"/>
      <c r="AR89" s="2912"/>
      <c r="AS89" s="2912"/>
      <c r="AT89" s="3413"/>
      <c r="AU89" s="3413"/>
      <c r="AV89" s="2971"/>
      <c r="BU89" s="3"/>
      <c r="BV89" s="3"/>
      <c r="BW89" s="4"/>
      <c r="CA89" s="31"/>
      <c r="CB89" s="31"/>
      <c r="CC89" s="31"/>
      <c r="CD89" s="31"/>
      <c r="CE89" s="31"/>
      <c r="CF89" s="31"/>
      <c r="CG89" s="31"/>
      <c r="CH89" s="32"/>
      <c r="CI89" s="32"/>
      <c r="CJ89" s="32"/>
      <c r="CK89" s="32"/>
      <c r="CL89" s="32"/>
      <c r="CM89" s="32"/>
      <c r="CN89" s="32"/>
    </row>
    <row r="90" spans="1:92" ht="27.75" customHeight="1" x14ac:dyDescent="0.2">
      <c r="A90" s="3170"/>
      <c r="B90" s="3170"/>
      <c r="C90" s="3171"/>
      <c r="D90" s="1345" t="s">
        <v>31</v>
      </c>
      <c r="E90" s="1343" t="s">
        <v>32</v>
      </c>
      <c r="F90" s="1344" t="s">
        <v>33</v>
      </c>
      <c r="G90" s="1345" t="s">
        <v>32</v>
      </c>
      <c r="H90" s="1344" t="s">
        <v>33</v>
      </c>
      <c r="I90" s="1345" t="s">
        <v>32</v>
      </c>
      <c r="J90" s="1374" t="s">
        <v>33</v>
      </c>
      <c r="K90" s="1345" t="s">
        <v>32</v>
      </c>
      <c r="L90" s="1344" t="s">
        <v>33</v>
      </c>
      <c r="M90" s="1345" t="s">
        <v>32</v>
      </c>
      <c r="N90" s="1344" t="s">
        <v>33</v>
      </c>
      <c r="O90" s="1343" t="s">
        <v>32</v>
      </c>
      <c r="P90" s="1344" t="s">
        <v>33</v>
      </c>
      <c r="Q90" s="1343" t="s">
        <v>32</v>
      </c>
      <c r="R90" s="1344" t="s">
        <v>33</v>
      </c>
      <c r="S90" s="1343" t="s">
        <v>32</v>
      </c>
      <c r="T90" s="1344" t="s">
        <v>33</v>
      </c>
      <c r="U90" s="1343" t="s">
        <v>32</v>
      </c>
      <c r="V90" s="1344" t="s">
        <v>33</v>
      </c>
      <c r="W90" s="1343" t="s">
        <v>32</v>
      </c>
      <c r="X90" s="1344" t="s">
        <v>33</v>
      </c>
      <c r="Y90" s="1343" t="s">
        <v>32</v>
      </c>
      <c r="Z90" s="1344" t="s">
        <v>33</v>
      </c>
      <c r="AA90" s="1343" t="s">
        <v>32</v>
      </c>
      <c r="AB90" s="1344" t="s">
        <v>33</v>
      </c>
      <c r="AC90" s="1343" t="s">
        <v>32</v>
      </c>
      <c r="AD90" s="1344" t="s">
        <v>33</v>
      </c>
      <c r="AE90" s="1343" t="s">
        <v>32</v>
      </c>
      <c r="AF90" s="1344" t="s">
        <v>33</v>
      </c>
      <c r="AG90" s="1343" t="s">
        <v>32</v>
      </c>
      <c r="AH90" s="1344" t="s">
        <v>33</v>
      </c>
      <c r="AI90" s="1343" t="s">
        <v>32</v>
      </c>
      <c r="AJ90" s="1344" t="s">
        <v>33</v>
      </c>
      <c r="AK90" s="1343" t="s">
        <v>32</v>
      </c>
      <c r="AL90" s="1344" t="s">
        <v>33</v>
      </c>
      <c r="AM90" s="1343" t="s">
        <v>32</v>
      </c>
      <c r="AN90" s="1366" t="s">
        <v>33</v>
      </c>
      <c r="AO90" s="3165"/>
      <c r="AP90" s="3420"/>
      <c r="AQ90" s="3429"/>
      <c r="AR90" s="3149"/>
      <c r="AS90" s="3149"/>
      <c r="AT90" s="3413"/>
      <c r="AU90" s="3413"/>
      <c r="AV90" s="3199"/>
      <c r="BU90" s="3"/>
      <c r="BV90" s="3"/>
      <c r="BW90" s="4"/>
      <c r="CA90" s="31"/>
      <c r="CB90" s="31"/>
      <c r="CC90" s="31"/>
      <c r="CD90" s="31"/>
      <c r="CE90" s="31"/>
      <c r="CF90" s="31"/>
      <c r="CG90" s="31"/>
      <c r="CH90" s="32"/>
      <c r="CI90" s="32"/>
      <c r="CJ90" s="32"/>
      <c r="CK90" s="32"/>
      <c r="CL90" s="32"/>
      <c r="CM90" s="32"/>
      <c r="CN90" s="32"/>
    </row>
    <row r="91" spans="1:92" ht="16.350000000000001" customHeight="1" x14ac:dyDescent="0.2">
      <c r="A91" s="3297" t="s">
        <v>124</v>
      </c>
      <c r="B91" s="3297"/>
      <c r="C91" s="3297"/>
      <c r="D91" s="1030">
        <f>SUM(E91:F91)</f>
        <v>92</v>
      </c>
      <c r="E91" s="1367">
        <f>SUM(G91+I91+K91+M91+O91+Q91+S91+U91+W91+Y91+AA91+AC91+AE91+AG91+AI91+AK91+AM91)</f>
        <v>33</v>
      </c>
      <c r="F91" s="22">
        <f>SUM(H91+J91+L91+N91+P91+R91+T91+V91+X91+Z91+AB91+AD91+AF91+AH91+AJ91+AL91+AN91)</f>
        <v>59</v>
      </c>
      <c r="G91" s="1014">
        <v>0</v>
      </c>
      <c r="H91" s="60">
        <v>0</v>
      </c>
      <c r="I91" s="1014">
        <v>0</v>
      </c>
      <c r="J91" s="63">
        <v>0</v>
      </c>
      <c r="K91" s="1014">
        <v>1</v>
      </c>
      <c r="L91" s="60">
        <v>0</v>
      </c>
      <c r="M91" s="1014">
        <v>2</v>
      </c>
      <c r="N91" s="60">
        <v>0</v>
      </c>
      <c r="O91" s="1346">
        <v>2</v>
      </c>
      <c r="P91" s="60">
        <v>0</v>
      </c>
      <c r="Q91" s="1346">
        <v>1</v>
      </c>
      <c r="R91" s="60">
        <v>0</v>
      </c>
      <c r="S91" s="1346">
        <v>1</v>
      </c>
      <c r="T91" s="60">
        <v>0</v>
      </c>
      <c r="U91" s="1346">
        <v>1</v>
      </c>
      <c r="V91" s="60">
        <v>0</v>
      </c>
      <c r="W91" s="1346">
        <v>7</v>
      </c>
      <c r="X91" s="60">
        <v>5</v>
      </c>
      <c r="Y91" s="1346">
        <v>2</v>
      </c>
      <c r="Z91" s="60">
        <v>6</v>
      </c>
      <c r="AA91" s="1346">
        <v>0</v>
      </c>
      <c r="AB91" s="60">
        <v>7</v>
      </c>
      <c r="AC91" s="1346">
        <v>0</v>
      </c>
      <c r="AD91" s="60">
        <v>16</v>
      </c>
      <c r="AE91" s="1346">
        <v>2</v>
      </c>
      <c r="AF91" s="60">
        <v>8</v>
      </c>
      <c r="AG91" s="1346">
        <v>5</v>
      </c>
      <c r="AH91" s="60">
        <v>11</v>
      </c>
      <c r="AI91" s="1346">
        <v>0</v>
      </c>
      <c r="AJ91" s="60">
        <v>2</v>
      </c>
      <c r="AK91" s="1346">
        <v>7</v>
      </c>
      <c r="AL91" s="60">
        <v>4</v>
      </c>
      <c r="AM91" s="1346">
        <v>2</v>
      </c>
      <c r="AN91" s="64">
        <v>0</v>
      </c>
      <c r="AO91" s="1375">
        <v>0</v>
      </c>
      <c r="AP91" s="1031">
        <v>7</v>
      </c>
      <c r="AQ91" s="1031">
        <v>92</v>
      </c>
      <c r="AR91" s="1031">
        <v>0</v>
      </c>
      <c r="AS91" s="1031"/>
      <c r="AT91" s="1031">
        <v>2</v>
      </c>
      <c r="AU91" s="1031">
        <v>0</v>
      </c>
      <c r="AV91" s="1031">
        <v>0</v>
      </c>
      <c r="AW91" s="671" t="str">
        <f t="shared" ref="AW91:AW144" si="73">$CA91&amp;$CB91&amp;$CC91&amp;$CD91&amp;$CE91&amp;$CF91&amp;$CG91</f>
        <v/>
      </c>
      <c r="BT91" s="3"/>
      <c r="BU91" s="3"/>
      <c r="BV91" s="4"/>
      <c r="BW91" s="4"/>
      <c r="CA91" s="31" t="str">
        <f>IF(CH91=1,"* Las consultas de 12 años NO DEBEN ser mayor que el total de Consultas entre 10-14 Años. ","")</f>
        <v/>
      </c>
      <c r="CB91" s="31" t="str">
        <f>IF(CI91=1,"* Las consultas de 60 años NO DEBEN ser mayor que el total de Consultas entre 60-64 Años. ","")</f>
        <v/>
      </c>
      <c r="CC91" s="31" t="str">
        <f>IF(CJ91=1,"* Las actividades de usuarios en situación de discapacidad NO DEBEN superar el total. ","")</f>
        <v/>
      </c>
      <c r="CD91" s="31" t="str">
        <f>IF(AND(AP91="",D91&lt;&gt;0),"* Recuerde que las Embarazadas deben ser incluídas en el ingreso por rango Etario (Digite CEROS si no tiene). ",IF(F91&lt;AP91,"* Las Embarazadas NO DEBEN ser mayor al total de mujeres. ",""))</f>
        <v/>
      </c>
      <c r="CE91" s="31" t="str">
        <f>IF(AND(AQ91="",D91&lt;&gt;0),"* No olvide digitar la columna Beneficiarios (Digite CEROS si no tiene). ",IF(D91&lt;AQ91,"* El número de Beneficiarios NO DEBE ser mayor que el Total. ",""))</f>
        <v/>
      </c>
      <c r="CF91" s="31" t="str">
        <f>IF(AND(AU91="",D91&lt;&gt;0),"* No olvide digitar la Población SENAME (Digite CEROS si no tiene). ",IF(D91&lt;AU91,"* La Población SENAME NO DEBE ser mayor al Total. ",""))</f>
        <v/>
      </c>
      <c r="CG91" s="31" t="str">
        <f>IF(AND(AV91="",D91&lt;&gt;0),"* No olvide digitar la Población Migrante (Digite CEROS si no tiene). ",IF(D91&lt;AV91,"* La Población Migrante NO DEBE superar el Total. ",""))</f>
        <v/>
      </c>
      <c r="CH91" s="32">
        <f>IF(AO91&gt;(W91+X91),1,0)</f>
        <v>0</v>
      </c>
      <c r="CI91" s="32">
        <f>IF(AR91&gt;(AI91+AJ91),1,0)</f>
        <v>0</v>
      </c>
      <c r="CJ91" s="32">
        <f>IF(D91&lt;AT91,1,0)</f>
        <v>0</v>
      </c>
      <c r="CK91" s="32">
        <f>IF(AND(AP91="",D91&lt;&gt;0),1,IF(F91&lt;AP91,1,0))</f>
        <v>0</v>
      </c>
      <c r="CL91" s="32">
        <f>IF(AND(AQ91="",D91&lt;&gt;0),1,IF(D91&lt;AQ91,1,0))</f>
        <v>0</v>
      </c>
      <c r="CM91" s="32">
        <f>IF(AND(AU91="",D91&lt;&gt;0),1,IF(D91&lt;AU91,1,0))</f>
        <v>0</v>
      </c>
      <c r="CN91" s="32">
        <f>IF(AND(AV91="",D91&lt;&gt;0),1,IF(D91&lt;AV91,1,0))</f>
        <v>0</v>
      </c>
    </row>
    <row r="92" spans="1:92" x14ac:dyDescent="0.2">
      <c r="A92" s="3292" t="s">
        <v>125</v>
      </c>
      <c r="B92" s="3292"/>
      <c r="C92" s="3292"/>
      <c r="D92" s="910">
        <f t="shared" ref="D92:D145" si="74">SUM(E92:F92)</f>
        <v>3</v>
      </c>
      <c r="E92" s="828">
        <f t="shared" ref="E92:E145" si="75">SUM(G92+I92+K92+M92+O92+Q92+S92+U92+W92+Y92+AA92+AC92+AE92+AG92+AI92+AK92+AM92)</f>
        <v>1</v>
      </c>
      <c r="F92" s="830">
        <f t="shared" ref="F92:F145" si="76">SUM(H92+J92+L92+N92+P92+R92+T92+V92+X92+Z92+AB92+AD92+AF92+AH92+AJ92+AL92+AN92)</f>
        <v>2</v>
      </c>
      <c r="G92" s="831">
        <v>0</v>
      </c>
      <c r="H92" s="808">
        <v>0</v>
      </c>
      <c r="I92" s="831">
        <v>0</v>
      </c>
      <c r="J92" s="842">
        <v>0</v>
      </c>
      <c r="K92" s="831">
        <v>0</v>
      </c>
      <c r="L92" s="808">
        <v>0</v>
      </c>
      <c r="M92" s="831">
        <v>0</v>
      </c>
      <c r="N92" s="808">
        <v>0</v>
      </c>
      <c r="O92" s="807">
        <v>0</v>
      </c>
      <c r="P92" s="808">
        <v>0</v>
      </c>
      <c r="Q92" s="807">
        <v>0</v>
      </c>
      <c r="R92" s="808">
        <v>0</v>
      </c>
      <c r="S92" s="807">
        <v>0</v>
      </c>
      <c r="T92" s="808">
        <v>0</v>
      </c>
      <c r="U92" s="807">
        <v>0</v>
      </c>
      <c r="V92" s="808">
        <v>0</v>
      </c>
      <c r="W92" s="807">
        <v>1</v>
      </c>
      <c r="X92" s="808">
        <v>0</v>
      </c>
      <c r="Y92" s="807">
        <v>0</v>
      </c>
      <c r="Z92" s="808">
        <v>1</v>
      </c>
      <c r="AA92" s="807">
        <v>0</v>
      </c>
      <c r="AB92" s="808">
        <v>0</v>
      </c>
      <c r="AC92" s="807">
        <v>0</v>
      </c>
      <c r="AD92" s="808">
        <v>1</v>
      </c>
      <c r="AE92" s="807">
        <v>0</v>
      </c>
      <c r="AF92" s="808">
        <v>0</v>
      </c>
      <c r="AG92" s="807">
        <v>0</v>
      </c>
      <c r="AH92" s="808">
        <v>0</v>
      </c>
      <c r="AI92" s="807">
        <v>0</v>
      </c>
      <c r="AJ92" s="808">
        <v>0</v>
      </c>
      <c r="AK92" s="807">
        <v>0</v>
      </c>
      <c r="AL92" s="808">
        <v>0</v>
      </c>
      <c r="AM92" s="807">
        <v>0</v>
      </c>
      <c r="AN92" s="809">
        <v>0</v>
      </c>
      <c r="AO92" s="832">
        <v>0</v>
      </c>
      <c r="AP92" s="832">
        <v>0</v>
      </c>
      <c r="AQ92" s="811">
        <v>3</v>
      </c>
      <c r="AR92" s="811">
        <v>0</v>
      </c>
      <c r="AS92" s="811"/>
      <c r="AT92" s="832">
        <v>0</v>
      </c>
      <c r="AU92" s="832">
        <v>0</v>
      </c>
      <c r="AV92" s="832">
        <v>0</v>
      </c>
      <c r="AW92" s="671" t="str">
        <f t="shared" si="73"/>
        <v/>
      </c>
      <c r="BT92" s="3"/>
      <c r="BU92" s="3"/>
      <c r="BV92" s="4"/>
      <c r="BW92" s="4"/>
      <c r="CA92" s="31" t="str">
        <f t="shared" ref="CA92:CA144" si="77">IF(CH92=1,"* Las consultas de 12 años NO DEBEN ser mayor que el total de Consultas entre 10-14 Años. ","")</f>
        <v/>
      </c>
      <c r="CB92" s="31" t="str">
        <f t="shared" ref="CB92:CB144" si="78">IF(CI92=1,"* Las consultas de 60 años NO DEBEN ser mayor que el total de Consultas entre 60-64 Años. ","")</f>
        <v/>
      </c>
      <c r="CC92" s="31" t="str">
        <f t="shared" ref="CC92:CC144" si="79">IF(CJ92=1,"* Las actividades de usuarios en situación de discapacidad NO DEBEN superar el total. ","")</f>
        <v/>
      </c>
      <c r="CD92" s="31" t="str">
        <f t="shared" ref="CD92:CD144" si="80">IF(AND(AP92="",D92&lt;&gt;0),"* Recuerde que las Embarazadas deben ser incluídas en el ingreso por rango Etario (Digite CEROS si no tiene). ",IF(F92&lt;AP92,"* Las Embarazadas NO DEBEN ser mayor al total de mujeres. ",""))</f>
        <v/>
      </c>
      <c r="CE92" s="31" t="str">
        <f t="shared" ref="CE92:CE144" si="81">IF(AND(AQ92="",D92&lt;&gt;0),"* No olvide digitar la columna Beneficiarios (Digite CEROS si no tiene). ",IF(D92&lt;AQ92,"* El número de Beneficiarios NO DEBE ser mayor que el Total. ",""))</f>
        <v/>
      </c>
      <c r="CF92" s="31" t="str">
        <f t="shared" ref="CF92:CF144" si="82">IF(AND(AU92="",D92&lt;&gt;0),"* No olvide digitar la Población SENAME (Digite CEROS si no tiene). ",IF(D92&lt;AU92,"* La Población SENAME NO DEBE ser mayor al Total. ",""))</f>
        <v/>
      </c>
      <c r="CG92" s="31" t="str">
        <f t="shared" ref="CG92:CG144" si="83">IF(AND(AV92="",D92&lt;&gt;0),"* No olvide digitar la Población Migrante (Digite CEROS si no tiene). ",IF(D92&lt;AV92,"* La Población Migrante NO DEBE superar el Total. ",""))</f>
        <v/>
      </c>
      <c r="CH92" s="32">
        <f t="shared" ref="CH92:CH144" si="84">IF(AO92&gt;(W92+X92),1,0)</f>
        <v>0</v>
      </c>
      <c r="CI92" s="32">
        <f t="shared" ref="CI92:CI144" si="85">IF(AR92&gt;(AI92+AJ92),1,0)</f>
        <v>0</v>
      </c>
      <c r="CJ92" s="32">
        <f t="shared" ref="CJ92:CJ144" si="86">IF(D92&lt;AT92,1,0)</f>
        <v>0</v>
      </c>
      <c r="CK92" s="32">
        <f t="shared" ref="CK92:CK144" si="87">IF(AND(AP92="",D92&lt;&gt;0),1,IF(F92&lt;AP92,1,0))</f>
        <v>0</v>
      </c>
      <c r="CL92" s="32">
        <f t="shared" ref="CL92:CL144" si="88">IF(AND(AQ92="",D92&lt;&gt;0),1,IF(D92&lt;AQ92,1,0))</f>
        <v>0</v>
      </c>
      <c r="CM92" s="32">
        <f t="shared" ref="CM92:CM144" si="89">IF(AND(AU92="",D92&lt;&gt;0),1,IF(D92&lt;AU92,1,0))</f>
        <v>0</v>
      </c>
      <c r="CN92" s="32">
        <f t="shared" ref="CN92:CN144" si="90">IF(AND(AV92="",D92&lt;&gt;0),1,IF(D92&lt;AV92,1,0))</f>
        <v>0</v>
      </c>
    </row>
    <row r="93" spans="1:92" ht="16.350000000000001" customHeight="1" x14ac:dyDescent="0.2">
      <c r="A93" s="3284" t="s">
        <v>126</v>
      </c>
      <c r="B93" s="3285"/>
      <c r="C93" s="3286"/>
      <c r="D93" s="910">
        <f t="shared" si="74"/>
        <v>11</v>
      </c>
      <c r="E93" s="828">
        <f t="shared" si="75"/>
        <v>8</v>
      </c>
      <c r="F93" s="830">
        <f t="shared" si="76"/>
        <v>3</v>
      </c>
      <c r="G93" s="831">
        <v>0</v>
      </c>
      <c r="H93" s="26">
        <v>0</v>
      </c>
      <c r="I93" s="23">
        <v>0</v>
      </c>
      <c r="J93" s="242">
        <v>0</v>
      </c>
      <c r="K93" s="23">
        <v>0</v>
      </c>
      <c r="L93" s="808">
        <v>0</v>
      </c>
      <c r="M93" s="831">
        <v>0</v>
      </c>
      <c r="N93" s="808">
        <v>0</v>
      </c>
      <c r="O93" s="807">
        <v>0</v>
      </c>
      <c r="P93" s="808">
        <v>0</v>
      </c>
      <c r="Q93" s="807">
        <v>0</v>
      </c>
      <c r="R93" s="808">
        <v>0</v>
      </c>
      <c r="S93" s="807">
        <v>0</v>
      </c>
      <c r="T93" s="808">
        <v>0</v>
      </c>
      <c r="U93" s="807">
        <v>1</v>
      </c>
      <c r="V93" s="808">
        <v>0</v>
      </c>
      <c r="W93" s="807">
        <v>0</v>
      </c>
      <c r="X93" s="808">
        <v>0</v>
      </c>
      <c r="Y93" s="807">
        <v>0</v>
      </c>
      <c r="Z93" s="808">
        <v>0</v>
      </c>
      <c r="AA93" s="807">
        <v>0</v>
      </c>
      <c r="AB93" s="808">
        <v>0</v>
      </c>
      <c r="AC93" s="807">
        <v>4</v>
      </c>
      <c r="AD93" s="808">
        <v>1</v>
      </c>
      <c r="AE93" s="807">
        <v>0</v>
      </c>
      <c r="AF93" s="808">
        <v>1</v>
      </c>
      <c r="AG93" s="807">
        <v>1</v>
      </c>
      <c r="AH93" s="808">
        <v>1</v>
      </c>
      <c r="AI93" s="807">
        <v>1</v>
      </c>
      <c r="AJ93" s="808">
        <v>0</v>
      </c>
      <c r="AK93" s="807">
        <v>1</v>
      </c>
      <c r="AL93" s="808">
        <v>0</v>
      </c>
      <c r="AM93" s="807">
        <v>0</v>
      </c>
      <c r="AN93" s="809">
        <v>0</v>
      </c>
      <c r="AO93" s="832">
        <v>0</v>
      </c>
      <c r="AP93" s="24">
        <v>0</v>
      </c>
      <c r="AQ93" s="28">
        <v>11</v>
      </c>
      <c r="AR93" s="28">
        <v>0</v>
      </c>
      <c r="AS93" s="28"/>
      <c r="AT93" s="24">
        <v>0</v>
      </c>
      <c r="AU93" s="24">
        <v>0</v>
      </c>
      <c r="AV93" s="24">
        <v>0</v>
      </c>
      <c r="AW93" s="671" t="str">
        <f t="shared" si="73"/>
        <v/>
      </c>
      <c r="BU93" s="3"/>
      <c r="BV93" s="3"/>
      <c r="BW93" s="4"/>
      <c r="CA93" s="31" t="str">
        <f t="shared" si="77"/>
        <v/>
      </c>
      <c r="CB93" s="31" t="str">
        <f t="shared" si="78"/>
        <v/>
      </c>
      <c r="CC93" s="31" t="str">
        <f t="shared" si="79"/>
        <v/>
      </c>
      <c r="CD93" s="31" t="str">
        <f t="shared" si="80"/>
        <v/>
      </c>
      <c r="CE93" s="31" t="str">
        <f t="shared" si="81"/>
        <v/>
      </c>
      <c r="CF93" s="31" t="str">
        <f t="shared" si="82"/>
        <v/>
      </c>
      <c r="CG93" s="31" t="str">
        <f t="shared" si="83"/>
        <v/>
      </c>
      <c r="CH93" s="32">
        <f t="shared" si="84"/>
        <v>0</v>
      </c>
      <c r="CI93" s="32">
        <f t="shared" si="85"/>
        <v>0</v>
      </c>
      <c r="CJ93" s="32">
        <f t="shared" si="86"/>
        <v>0</v>
      </c>
      <c r="CK93" s="32">
        <f t="shared" si="87"/>
        <v>0</v>
      </c>
      <c r="CL93" s="32">
        <f t="shared" si="88"/>
        <v>0</v>
      </c>
      <c r="CM93" s="32">
        <f t="shared" si="89"/>
        <v>0</v>
      </c>
      <c r="CN93" s="32">
        <f t="shared" si="90"/>
        <v>0</v>
      </c>
    </row>
    <row r="94" spans="1:92" ht="16.350000000000001" customHeight="1" x14ac:dyDescent="0.2">
      <c r="A94" s="3284" t="s">
        <v>127</v>
      </c>
      <c r="B94" s="3285"/>
      <c r="C94" s="3286"/>
      <c r="D94" s="910">
        <f t="shared" si="74"/>
        <v>3</v>
      </c>
      <c r="E94" s="828">
        <f t="shared" si="75"/>
        <v>2</v>
      </c>
      <c r="F94" s="830">
        <f t="shared" si="76"/>
        <v>1</v>
      </c>
      <c r="G94" s="831">
        <v>0</v>
      </c>
      <c r="H94" s="26">
        <v>0</v>
      </c>
      <c r="I94" s="23">
        <v>0</v>
      </c>
      <c r="J94" s="242">
        <v>0</v>
      </c>
      <c r="K94" s="23">
        <v>0</v>
      </c>
      <c r="L94" s="808">
        <v>0</v>
      </c>
      <c r="M94" s="831">
        <v>0</v>
      </c>
      <c r="N94" s="808">
        <v>0</v>
      </c>
      <c r="O94" s="807">
        <v>0</v>
      </c>
      <c r="P94" s="808">
        <v>0</v>
      </c>
      <c r="Q94" s="807">
        <v>0</v>
      </c>
      <c r="R94" s="808">
        <v>0</v>
      </c>
      <c r="S94" s="807">
        <v>0</v>
      </c>
      <c r="T94" s="808">
        <v>0</v>
      </c>
      <c r="U94" s="807">
        <v>0</v>
      </c>
      <c r="V94" s="808">
        <v>0</v>
      </c>
      <c r="W94" s="807">
        <v>0</v>
      </c>
      <c r="X94" s="808">
        <v>0</v>
      </c>
      <c r="Y94" s="807">
        <v>0</v>
      </c>
      <c r="Z94" s="808">
        <v>0</v>
      </c>
      <c r="AA94" s="807">
        <v>1</v>
      </c>
      <c r="AB94" s="808">
        <v>0</v>
      </c>
      <c r="AC94" s="807">
        <v>0</v>
      </c>
      <c r="AD94" s="808">
        <v>0</v>
      </c>
      <c r="AE94" s="807">
        <v>1</v>
      </c>
      <c r="AF94" s="808">
        <v>0</v>
      </c>
      <c r="AG94" s="807">
        <v>0</v>
      </c>
      <c r="AH94" s="808">
        <v>0</v>
      </c>
      <c r="AI94" s="807">
        <v>0</v>
      </c>
      <c r="AJ94" s="808">
        <v>0</v>
      </c>
      <c r="AK94" s="807">
        <v>0</v>
      </c>
      <c r="AL94" s="808">
        <v>0</v>
      </c>
      <c r="AM94" s="807">
        <v>0</v>
      </c>
      <c r="AN94" s="809">
        <v>1</v>
      </c>
      <c r="AO94" s="832">
        <v>0</v>
      </c>
      <c r="AP94" s="24">
        <v>0</v>
      </c>
      <c r="AQ94" s="28">
        <v>3</v>
      </c>
      <c r="AR94" s="28">
        <v>0</v>
      </c>
      <c r="AS94" s="28"/>
      <c r="AT94" s="24">
        <v>0</v>
      </c>
      <c r="AU94" s="24">
        <v>0</v>
      </c>
      <c r="AV94" s="24">
        <v>0</v>
      </c>
      <c r="AW94" s="671" t="str">
        <f t="shared" si="73"/>
        <v/>
      </c>
      <c r="BU94" s="3"/>
      <c r="BV94" s="3"/>
      <c r="BW94" s="4"/>
      <c r="CA94" s="31" t="str">
        <f t="shared" si="77"/>
        <v/>
      </c>
      <c r="CB94" s="31" t="str">
        <f t="shared" si="78"/>
        <v/>
      </c>
      <c r="CC94" s="31" t="str">
        <f t="shared" si="79"/>
        <v/>
      </c>
      <c r="CD94" s="31" t="str">
        <f t="shared" si="80"/>
        <v/>
      </c>
      <c r="CE94" s="31" t="str">
        <f t="shared" si="81"/>
        <v/>
      </c>
      <c r="CF94" s="31" t="str">
        <f t="shared" si="82"/>
        <v/>
      </c>
      <c r="CG94" s="31" t="str">
        <f t="shared" si="83"/>
        <v/>
      </c>
      <c r="CH94" s="32">
        <f t="shared" si="84"/>
        <v>0</v>
      </c>
      <c r="CI94" s="32">
        <f t="shared" si="85"/>
        <v>0</v>
      </c>
      <c r="CJ94" s="32">
        <f t="shared" si="86"/>
        <v>0</v>
      </c>
      <c r="CK94" s="32">
        <f t="shared" si="87"/>
        <v>0</v>
      </c>
      <c r="CL94" s="32">
        <f t="shared" si="88"/>
        <v>0</v>
      </c>
      <c r="CM94" s="32">
        <f t="shared" si="89"/>
        <v>0</v>
      </c>
      <c r="CN94" s="32">
        <f t="shared" si="90"/>
        <v>0</v>
      </c>
    </row>
    <row r="95" spans="1:92" ht="16.350000000000001" customHeight="1" x14ac:dyDescent="0.2">
      <c r="A95" s="3284" t="s">
        <v>128</v>
      </c>
      <c r="B95" s="3285"/>
      <c r="C95" s="3286"/>
      <c r="D95" s="910">
        <f t="shared" si="74"/>
        <v>0</v>
      </c>
      <c r="E95" s="828">
        <f t="shared" si="75"/>
        <v>0</v>
      </c>
      <c r="F95" s="830">
        <f t="shared" si="76"/>
        <v>0</v>
      </c>
      <c r="G95" s="831"/>
      <c r="H95" s="26"/>
      <c r="I95" s="23"/>
      <c r="J95" s="242"/>
      <c r="K95" s="23"/>
      <c r="L95" s="808"/>
      <c r="M95" s="831"/>
      <c r="N95" s="808"/>
      <c r="O95" s="807"/>
      <c r="P95" s="808"/>
      <c r="Q95" s="807"/>
      <c r="R95" s="808"/>
      <c r="S95" s="807"/>
      <c r="T95" s="808"/>
      <c r="U95" s="807"/>
      <c r="V95" s="808"/>
      <c r="W95" s="807"/>
      <c r="X95" s="808"/>
      <c r="Y95" s="807"/>
      <c r="Z95" s="808"/>
      <c r="AA95" s="807"/>
      <c r="AB95" s="808"/>
      <c r="AC95" s="807"/>
      <c r="AD95" s="808"/>
      <c r="AE95" s="807"/>
      <c r="AF95" s="808"/>
      <c r="AG95" s="807"/>
      <c r="AH95" s="808"/>
      <c r="AI95" s="807"/>
      <c r="AJ95" s="808"/>
      <c r="AK95" s="807"/>
      <c r="AL95" s="808"/>
      <c r="AM95" s="807"/>
      <c r="AN95" s="809"/>
      <c r="AO95" s="832"/>
      <c r="AP95" s="24">
        <v>0</v>
      </c>
      <c r="AQ95" s="28">
        <v>0</v>
      </c>
      <c r="AR95" s="28"/>
      <c r="AS95" s="28"/>
      <c r="AT95" s="24"/>
      <c r="AU95" s="24"/>
      <c r="AV95" s="24"/>
      <c r="AW95" s="671" t="str">
        <f t="shared" si="73"/>
        <v/>
      </c>
      <c r="BU95" s="3"/>
      <c r="BV95" s="3"/>
      <c r="BW95" s="4"/>
      <c r="CA95" s="31" t="str">
        <f t="shared" si="77"/>
        <v/>
      </c>
      <c r="CB95" s="31" t="str">
        <f t="shared" si="78"/>
        <v/>
      </c>
      <c r="CC95" s="31" t="str">
        <f t="shared" si="79"/>
        <v/>
      </c>
      <c r="CD95" s="31" t="str">
        <f t="shared" si="80"/>
        <v/>
      </c>
      <c r="CE95" s="31" t="str">
        <f t="shared" si="81"/>
        <v/>
      </c>
      <c r="CF95" s="31" t="str">
        <f t="shared" si="82"/>
        <v/>
      </c>
      <c r="CG95" s="31" t="str">
        <f t="shared" si="83"/>
        <v/>
      </c>
      <c r="CH95" s="32">
        <f t="shared" si="84"/>
        <v>0</v>
      </c>
      <c r="CI95" s="32">
        <f t="shared" si="85"/>
        <v>0</v>
      </c>
      <c r="CJ95" s="32">
        <f t="shared" si="86"/>
        <v>0</v>
      </c>
      <c r="CK95" s="32">
        <f t="shared" si="87"/>
        <v>0</v>
      </c>
      <c r="CL95" s="32">
        <f t="shared" si="88"/>
        <v>0</v>
      </c>
      <c r="CM95" s="32">
        <f t="shared" si="89"/>
        <v>0</v>
      </c>
      <c r="CN95" s="32">
        <f t="shared" si="90"/>
        <v>0</v>
      </c>
    </row>
    <row r="96" spans="1:92" ht="16.350000000000001" customHeight="1" x14ac:dyDescent="0.2">
      <c r="A96" s="3284" t="s">
        <v>129</v>
      </c>
      <c r="B96" s="3285"/>
      <c r="C96" s="3286"/>
      <c r="D96" s="910">
        <f t="shared" si="74"/>
        <v>0</v>
      </c>
      <c r="E96" s="828">
        <f>SUM(Y96+AA96+AC96+AE96+AG96+AI96+AK96+AM96)</f>
        <v>0</v>
      </c>
      <c r="F96" s="830">
        <f>SUM(Z96+AB96+AD96+AF96+AH96+AJ96+AL96+AN96)</f>
        <v>0</v>
      </c>
      <c r="G96" s="911"/>
      <c r="H96" s="912"/>
      <c r="I96" s="911"/>
      <c r="J96" s="913"/>
      <c r="K96" s="911"/>
      <c r="L96" s="912"/>
      <c r="M96" s="911"/>
      <c r="N96" s="912"/>
      <c r="O96" s="914"/>
      <c r="P96" s="912"/>
      <c r="Q96" s="914"/>
      <c r="R96" s="912"/>
      <c r="S96" s="914"/>
      <c r="T96" s="912"/>
      <c r="U96" s="914"/>
      <c r="V96" s="912"/>
      <c r="W96" s="914"/>
      <c r="X96" s="912"/>
      <c r="Y96" s="807"/>
      <c r="Z96" s="808"/>
      <c r="AA96" s="807"/>
      <c r="AB96" s="808"/>
      <c r="AC96" s="807"/>
      <c r="AD96" s="808"/>
      <c r="AE96" s="807"/>
      <c r="AF96" s="808"/>
      <c r="AG96" s="807"/>
      <c r="AH96" s="808"/>
      <c r="AI96" s="807"/>
      <c r="AJ96" s="808"/>
      <c r="AK96" s="807"/>
      <c r="AL96" s="808"/>
      <c r="AM96" s="807"/>
      <c r="AN96" s="809"/>
      <c r="AO96" s="915"/>
      <c r="AP96" s="24"/>
      <c r="AQ96" s="28">
        <v>0</v>
      </c>
      <c r="AR96" s="28"/>
      <c r="AS96" s="28"/>
      <c r="AT96" s="24"/>
      <c r="AU96" s="24"/>
      <c r="AV96" s="24"/>
      <c r="AW96" s="671" t="str">
        <f t="shared" si="73"/>
        <v/>
      </c>
      <c r="BU96" s="3"/>
      <c r="BV96" s="3"/>
      <c r="BW96" s="4"/>
      <c r="CA96" s="31"/>
      <c r="CB96" s="31" t="str">
        <f t="shared" si="78"/>
        <v/>
      </c>
      <c r="CC96" s="31" t="str">
        <f t="shared" si="79"/>
        <v/>
      </c>
      <c r="CD96" s="31" t="str">
        <f t="shared" si="80"/>
        <v/>
      </c>
      <c r="CE96" s="31" t="str">
        <f t="shared" si="81"/>
        <v/>
      </c>
      <c r="CF96" s="31" t="str">
        <f t="shared" si="82"/>
        <v/>
      </c>
      <c r="CG96" s="31" t="str">
        <f t="shared" si="83"/>
        <v/>
      </c>
      <c r="CH96" s="32"/>
      <c r="CI96" s="32">
        <f t="shared" si="85"/>
        <v>0</v>
      </c>
      <c r="CJ96" s="32">
        <f t="shared" si="86"/>
        <v>0</v>
      </c>
      <c r="CK96" s="32">
        <f t="shared" si="87"/>
        <v>0</v>
      </c>
      <c r="CL96" s="32">
        <f t="shared" si="88"/>
        <v>0</v>
      </c>
      <c r="CM96" s="32">
        <f t="shared" si="89"/>
        <v>0</v>
      </c>
      <c r="CN96" s="32">
        <f t="shared" si="90"/>
        <v>0</v>
      </c>
    </row>
    <row r="97" spans="1:92" ht="16.350000000000001" customHeight="1" x14ac:dyDescent="0.2">
      <c r="A97" s="3292" t="s">
        <v>130</v>
      </c>
      <c r="B97" s="3292"/>
      <c r="C97" s="3292"/>
      <c r="D97" s="910">
        <f t="shared" si="74"/>
        <v>8</v>
      </c>
      <c r="E97" s="828">
        <f t="shared" si="75"/>
        <v>2</v>
      </c>
      <c r="F97" s="830">
        <f t="shared" si="76"/>
        <v>6</v>
      </c>
      <c r="G97" s="831">
        <v>0</v>
      </c>
      <c r="H97" s="808">
        <v>0</v>
      </c>
      <c r="I97" s="831">
        <v>0</v>
      </c>
      <c r="J97" s="842">
        <v>0</v>
      </c>
      <c r="K97" s="831">
        <v>0</v>
      </c>
      <c r="L97" s="808">
        <v>0</v>
      </c>
      <c r="M97" s="831">
        <v>0</v>
      </c>
      <c r="N97" s="808">
        <v>0</v>
      </c>
      <c r="O97" s="807">
        <v>0</v>
      </c>
      <c r="P97" s="808">
        <v>0</v>
      </c>
      <c r="Q97" s="807">
        <v>0</v>
      </c>
      <c r="R97" s="808">
        <v>0</v>
      </c>
      <c r="S97" s="807">
        <v>0</v>
      </c>
      <c r="T97" s="808">
        <v>0</v>
      </c>
      <c r="U97" s="807">
        <v>0</v>
      </c>
      <c r="V97" s="808">
        <v>0</v>
      </c>
      <c r="W97" s="807">
        <v>0</v>
      </c>
      <c r="X97" s="808">
        <v>0</v>
      </c>
      <c r="Y97" s="807">
        <v>1</v>
      </c>
      <c r="Z97" s="808">
        <v>1</v>
      </c>
      <c r="AA97" s="807">
        <v>1</v>
      </c>
      <c r="AB97" s="808">
        <v>1</v>
      </c>
      <c r="AC97" s="807">
        <v>0</v>
      </c>
      <c r="AD97" s="808">
        <v>1</v>
      </c>
      <c r="AE97" s="807">
        <v>0</v>
      </c>
      <c r="AF97" s="808">
        <v>0</v>
      </c>
      <c r="AG97" s="807">
        <v>0</v>
      </c>
      <c r="AH97" s="808">
        <v>1</v>
      </c>
      <c r="AI97" s="807">
        <v>0</v>
      </c>
      <c r="AJ97" s="808">
        <v>1</v>
      </c>
      <c r="AK97" s="807">
        <v>0</v>
      </c>
      <c r="AL97" s="808">
        <v>1</v>
      </c>
      <c r="AM97" s="807">
        <v>0</v>
      </c>
      <c r="AN97" s="809">
        <v>0</v>
      </c>
      <c r="AO97" s="832">
        <v>0</v>
      </c>
      <c r="AP97" s="832">
        <v>0</v>
      </c>
      <c r="AQ97" s="811">
        <v>8</v>
      </c>
      <c r="AR97" s="811">
        <v>0</v>
      </c>
      <c r="AS97" s="811"/>
      <c r="AT97" s="832">
        <v>0</v>
      </c>
      <c r="AU97" s="832">
        <v>0</v>
      </c>
      <c r="AV97" s="832">
        <v>0</v>
      </c>
      <c r="AW97" s="671" t="str">
        <f t="shared" si="73"/>
        <v/>
      </c>
      <c r="BU97" s="3"/>
      <c r="BV97" s="3"/>
      <c r="BW97" s="4"/>
      <c r="CA97" s="31" t="str">
        <f t="shared" si="77"/>
        <v/>
      </c>
      <c r="CB97" s="31" t="str">
        <f t="shared" si="78"/>
        <v/>
      </c>
      <c r="CC97" s="31" t="str">
        <f t="shared" si="79"/>
        <v/>
      </c>
      <c r="CD97" s="31" t="str">
        <f t="shared" si="80"/>
        <v/>
      </c>
      <c r="CE97" s="31" t="str">
        <f t="shared" si="81"/>
        <v/>
      </c>
      <c r="CF97" s="31" t="str">
        <f t="shared" si="82"/>
        <v/>
      </c>
      <c r="CG97" s="31" t="str">
        <f t="shared" si="83"/>
        <v/>
      </c>
      <c r="CH97" s="32">
        <f t="shared" si="84"/>
        <v>0</v>
      </c>
      <c r="CI97" s="32">
        <f t="shared" si="85"/>
        <v>0</v>
      </c>
      <c r="CJ97" s="32">
        <f t="shared" si="86"/>
        <v>0</v>
      </c>
      <c r="CK97" s="32">
        <f t="shared" si="87"/>
        <v>0</v>
      </c>
      <c r="CL97" s="32">
        <f t="shared" si="88"/>
        <v>0</v>
      </c>
      <c r="CM97" s="32">
        <f t="shared" si="89"/>
        <v>0</v>
      </c>
      <c r="CN97" s="32">
        <f t="shared" si="90"/>
        <v>0</v>
      </c>
    </row>
    <row r="98" spans="1:92" ht="16.350000000000001" customHeight="1" x14ac:dyDescent="0.2">
      <c r="A98" s="3292" t="s">
        <v>131</v>
      </c>
      <c r="B98" s="3292"/>
      <c r="C98" s="3292"/>
      <c r="D98" s="910">
        <f t="shared" si="74"/>
        <v>0</v>
      </c>
      <c r="E98" s="828">
        <f t="shared" si="75"/>
        <v>0</v>
      </c>
      <c r="F98" s="830">
        <f t="shared" si="76"/>
        <v>0</v>
      </c>
      <c r="G98" s="831">
        <v>0</v>
      </c>
      <c r="H98" s="808">
        <v>0</v>
      </c>
      <c r="I98" s="831">
        <v>0</v>
      </c>
      <c r="J98" s="842">
        <v>0</v>
      </c>
      <c r="K98" s="831">
        <v>0</v>
      </c>
      <c r="L98" s="808">
        <v>0</v>
      </c>
      <c r="M98" s="831">
        <v>0</v>
      </c>
      <c r="N98" s="808">
        <v>0</v>
      </c>
      <c r="O98" s="807">
        <v>0</v>
      </c>
      <c r="P98" s="808">
        <v>0</v>
      </c>
      <c r="Q98" s="807">
        <v>0</v>
      </c>
      <c r="R98" s="808">
        <v>0</v>
      </c>
      <c r="S98" s="807">
        <v>0</v>
      </c>
      <c r="T98" s="808">
        <v>0</v>
      </c>
      <c r="U98" s="807">
        <v>0</v>
      </c>
      <c r="V98" s="808">
        <v>0</v>
      </c>
      <c r="W98" s="807">
        <v>0</v>
      </c>
      <c r="X98" s="808">
        <v>0</v>
      </c>
      <c r="Y98" s="807">
        <v>0</v>
      </c>
      <c r="Z98" s="808">
        <v>0</v>
      </c>
      <c r="AA98" s="807">
        <v>0</v>
      </c>
      <c r="AB98" s="808">
        <v>0</v>
      </c>
      <c r="AC98" s="807">
        <v>0</v>
      </c>
      <c r="AD98" s="808">
        <v>0</v>
      </c>
      <c r="AE98" s="807">
        <v>0</v>
      </c>
      <c r="AF98" s="808">
        <v>0</v>
      </c>
      <c r="AG98" s="807">
        <v>0</v>
      </c>
      <c r="AH98" s="808">
        <v>0</v>
      </c>
      <c r="AI98" s="807">
        <v>0</v>
      </c>
      <c r="AJ98" s="808">
        <v>0</v>
      </c>
      <c r="AK98" s="807">
        <v>0</v>
      </c>
      <c r="AL98" s="808">
        <v>0</v>
      </c>
      <c r="AM98" s="807">
        <v>0</v>
      </c>
      <c r="AN98" s="809">
        <v>0</v>
      </c>
      <c r="AO98" s="832">
        <v>0</v>
      </c>
      <c r="AP98" s="832">
        <v>0</v>
      </c>
      <c r="AQ98" s="811">
        <v>0</v>
      </c>
      <c r="AR98" s="811">
        <v>0</v>
      </c>
      <c r="AS98" s="811"/>
      <c r="AT98" s="832">
        <v>0</v>
      </c>
      <c r="AU98" s="832">
        <v>0</v>
      </c>
      <c r="AV98" s="832">
        <v>0</v>
      </c>
      <c r="AW98" s="671" t="str">
        <f t="shared" si="73"/>
        <v/>
      </c>
      <c r="BU98" s="3"/>
      <c r="BV98" s="3"/>
      <c r="BW98" s="4"/>
      <c r="CA98" s="31" t="str">
        <f t="shared" si="77"/>
        <v/>
      </c>
      <c r="CB98" s="31" t="str">
        <f t="shared" si="78"/>
        <v/>
      </c>
      <c r="CC98" s="31" t="str">
        <f t="shared" si="79"/>
        <v/>
      </c>
      <c r="CD98" s="31" t="str">
        <f t="shared" si="80"/>
        <v/>
      </c>
      <c r="CE98" s="31" t="str">
        <f t="shared" si="81"/>
        <v/>
      </c>
      <c r="CF98" s="31" t="str">
        <f t="shared" si="82"/>
        <v/>
      </c>
      <c r="CG98" s="31" t="str">
        <f t="shared" si="83"/>
        <v/>
      </c>
      <c r="CH98" s="32">
        <f t="shared" si="84"/>
        <v>0</v>
      </c>
      <c r="CI98" s="32">
        <f t="shared" si="85"/>
        <v>0</v>
      </c>
      <c r="CJ98" s="32">
        <f t="shared" si="86"/>
        <v>0</v>
      </c>
      <c r="CK98" s="32">
        <f t="shared" si="87"/>
        <v>0</v>
      </c>
      <c r="CL98" s="32">
        <f t="shared" si="88"/>
        <v>0</v>
      </c>
      <c r="CM98" s="32">
        <f t="shared" si="89"/>
        <v>0</v>
      </c>
      <c r="CN98" s="32">
        <f t="shared" si="90"/>
        <v>0</v>
      </c>
    </row>
    <row r="99" spans="1:92" ht="16.350000000000001" customHeight="1" x14ac:dyDescent="0.2">
      <c r="A99" s="3185" t="s">
        <v>132</v>
      </c>
      <c r="B99" s="3185"/>
      <c r="C99" s="3185"/>
      <c r="D99" s="910">
        <f t="shared" si="74"/>
        <v>0</v>
      </c>
      <c r="E99" s="828">
        <f t="shared" si="75"/>
        <v>0</v>
      </c>
      <c r="F99" s="830">
        <f t="shared" si="76"/>
        <v>0</v>
      </c>
      <c r="G99" s="831">
        <v>0</v>
      </c>
      <c r="H99" s="808">
        <v>0</v>
      </c>
      <c r="I99" s="831">
        <v>0</v>
      </c>
      <c r="J99" s="842">
        <v>0</v>
      </c>
      <c r="K99" s="831">
        <v>0</v>
      </c>
      <c r="L99" s="808">
        <v>0</v>
      </c>
      <c r="M99" s="831">
        <v>0</v>
      </c>
      <c r="N99" s="808">
        <v>0</v>
      </c>
      <c r="O99" s="807">
        <v>0</v>
      </c>
      <c r="P99" s="808">
        <v>0</v>
      </c>
      <c r="Q99" s="807">
        <v>0</v>
      </c>
      <c r="R99" s="808">
        <v>0</v>
      </c>
      <c r="S99" s="807">
        <v>0</v>
      </c>
      <c r="T99" s="808">
        <v>0</v>
      </c>
      <c r="U99" s="807">
        <v>0</v>
      </c>
      <c r="V99" s="808">
        <v>0</v>
      </c>
      <c r="W99" s="807">
        <v>0</v>
      </c>
      <c r="X99" s="808">
        <v>0</v>
      </c>
      <c r="Y99" s="807">
        <v>0</v>
      </c>
      <c r="Z99" s="808">
        <v>0</v>
      </c>
      <c r="AA99" s="807">
        <v>0</v>
      </c>
      <c r="AB99" s="808">
        <v>0</v>
      </c>
      <c r="AC99" s="807">
        <v>0</v>
      </c>
      <c r="AD99" s="808">
        <v>0</v>
      </c>
      <c r="AE99" s="807">
        <v>0</v>
      </c>
      <c r="AF99" s="808">
        <v>0</v>
      </c>
      <c r="AG99" s="807">
        <v>0</v>
      </c>
      <c r="AH99" s="808">
        <v>0</v>
      </c>
      <c r="AI99" s="807">
        <v>0</v>
      </c>
      <c r="AJ99" s="808">
        <v>0</v>
      </c>
      <c r="AK99" s="807">
        <v>0</v>
      </c>
      <c r="AL99" s="808">
        <v>0</v>
      </c>
      <c r="AM99" s="807">
        <v>0</v>
      </c>
      <c r="AN99" s="809">
        <v>0</v>
      </c>
      <c r="AO99" s="832">
        <v>0</v>
      </c>
      <c r="AP99" s="832">
        <v>0</v>
      </c>
      <c r="AQ99" s="811">
        <v>0</v>
      </c>
      <c r="AR99" s="811">
        <v>0</v>
      </c>
      <c r="AS99" s="811"/>
      <c r="AT99" s="832">
        <v>0</v>
      </c>
      <c r="AU99" s="832">
        <v>0</v>
      </c>
      <c r="AV99" s="832">
        <v>0</v>
      </c>
      <c r="AW99" s="671" t="str">
        <f t="shared" si="73"/>
        <v/>
      </c>
      <c r="BU99" s="3"/>
      <c r="BV99" s="3"/>
      <c r="BW99" s="4"/>
      <c r="CA99" s="31" t="str">
        <f t="shared" si="77"/>
        <v/>
      </c>
      <c r="CB99" s="31" t="str">
        <f t="shared" si="78"/>
        <v/>
      </c>
      <c r="CC99" s="31" t="str">
        <f t="shared" si="79"/>
        <v/>
      </c>
      <c r="CD99" s="31" t="str">
        <f t="shared" si="80"/>
        <v/>
      </c>
      <c r="CE99" s="31" t="str">
        <f t="shared" si="81"/>
        <v/>
      </c>
      <c r="CF99" s="31" t="str">
        <f t="shared" si="82"/>
        <v/>
      </c>
      <c r="CG99" s="31" t="str">
        <f t="shared" si="83"/>
        <v/>
      </c>
      <c r="CH99" s="32">
        <f t="shared" si="84"/>
        <v>0</v>
      </c>
      <c r="CI99" s="32">
        <f t="shared" si="85"/>
        <v>0</v>
      </c>
      <c r="CJ99" s="32">
        <f t="shared" si="86"/>
        <v>0</v>
      </c>
      <c r="CK99" s="32">
        <f t="shared" si="87"/>
        <v>0</v>
      </c>
      <c r="CL99" s="32">
        <f t="shared" si="88"/>
        <v>0</v>
      </c>
      <c r="CM99" s="32">
        <f t="shared" si="89"/>
        <v>0</v>
      </c>
      <c r="CN99" s="32">
        <f t="shared" si="90"/>
        <v>0</v>
      </c>
    </row>
    <row r="100" spans="1:92" ht="16.350000000000001" customHeight="1" x14ac:dyDescent="0.2">
      <c r="A100" s="3156" t="s">
        <v>133</v>
      </c>
      <c r="B100" s="3157"/>
      <c r="C100" s="3158"/>
      <c r="D100" s="910">
        <f t="shared" si="74"/>
        <v>84</v>
      </c>
      <c r="E100" s="828">
        <f t="shared" si="75"/>
        <v>22</v>
      </c>
      <c r="F100" s="830">
        <f t="shared" si="76"/>
        <v>62</v>
      </c>
      <c r="G100" s="831">
        <v>0</v>
      </c>
      <c r="H100" s="26">
        <v>0</v>
      </c>
      <c r="I100" s="23">
        <v>0</v>
      </c>
      <c r="J100" s="242">
        <v>0</v>
      </c>
      <c r="K100" s="23">
        <v>0</v>
      </c>
      <c r="L100" s="808">
        <v>0</v>
      </c>
      <c r="M100" s="831">
        <v>0</v>
      </c>
      <c r="N100" s="808">
        <v>0</v>
      </c>
      <c r="O100" s="807">
        <v>0</v>
      </c>
      <c r="P100" s="808">
        <v>0</v>
      </c>
      <c r="Q100" s="807">
        <v>0</v>
      </c>
      <c r="R100" s="808">
        <v>0</v>
      </c>
      <c r="S100" s="807">
        <v>0</v>
      </c>
      <c r="T100" s="808">
        <v>0</v>
      </c>
      <c r="U100" s="807">
        <v>0</v>
      </c>
      <c r="V100" s="808">
        <v>0</v>
      </c>
      <c r="W100" s="807">
        <v>1</v>
      </c>
      <c r="X100" s="808">
        <v>0</v>
      </c>
      <c r="Y100" s="807">
        <v>0</v>
      </c>
      <c r="Z100" s="808">
        <v>1</v>
      </c>
      <c r="AA100" s="807">
        <v>0</v>
      </c>
      <c r="AB100" s="808">
        <v>1</v>
      </c>
      <c r="AC100" s="807">
        <v>0</v>
      </c>
      <c r="AD100" s="808">
        <v>13</v>
      </c>
      <c r="AE100" s="807">
        <v>0</v>
      </c>
      <c r="AF100" s="808">
        <v>17</v>
      </c>
      <c r="AG100" s="807">
        <v>9</v>
      </c>
      <c r="AH100" s="808">
        <v>22</v>
      </c>
      <c r="AI100" s="807">
        <v>0</v>
      </c>
      <c r="AJ100" s="808">
        <v>8</v>
      </c>
      <c r="AK100" s="807">
        <v>9</v>
      </c>
      <c r="AL100" s="808">
        <v>0</v>
      </c>
      <c r="AM100" s="807">
        <v>3</v>
      </c>
      <c r="AN100" s="809">
        <v>0</v>
      </c>
      <c r="AO100" s="832">
        <v>0</v>
      </c>
      <c r="AP100" s="24">
        <v>0</v>
      </c>
      <c r="AQ100" s="28">
        <v>84</v>
      </c>
      <c r="AR100" s="28">
        <v>1</v>
      </c>
      <c r="AS100" s="28"/>
      <c r="AT100" s="24">
        <v>0</v>
      </c>
      <c r="AU100" s="24">
        <v>0</v>
      </c>
      <c r="AV100" s="24">
        <v>0</v>
      </c>
      <c r="AW100" s="671" t="str">
        <f t="shared" si="73"/>
        <v/>
      </c>
      <c r="BU100" s="3"/>
      <c r="BV100" s="3"/>
      <c r="BW100" s="4"/>
      <c r="CA100" s="31" t="str">
        <f t="shared" si="77"/>
        <v/>
      </c>
      <c r="CB100" s="31" t="str">
        <f t="shared" si="78"/>
        <v/>
      </c>
      <c r="CC100" s="31" t="str">
        <f t="shared" si="79"/>
        <v/>
      </c>
      <c r="CD100" s="31" t="str">
        <f t="shared" si="80"/>
        <v/>
      </c>
      <c r="CE100" s="31" t="str">
        <f t="shared" si="81"/>
        <v/>
      </c>
      <c r="CF100" s="31" t="str">
        <f t="shared" si="82"/>
        <v/>
      </c>
      <c r="CG100" s="31" t="str">
        <f t="shared" si="83"/>
        <v/>
      </c>
      <c r="CH100" s="32">
        <f t="shared" si="84"/>
        <v>0</v>
      </c>
      <c r="CI100" s="32">
        <f t="shared" si="85"/>
        <v>0</v>
      </c>
      <c r="CJ100" s="32">
        <f t="shared" si="86"/>
        <v>0</v>
      </c>
      <c r="CK100" s="32">
        <f t="shared" si="87"/>
        <v>0</v>
      </c>
      <c r="CL100" s="32">
        <f t="shared" si="88"/>
        <v>0</v>
      </c>
      <c r="CM100" s="32">
        <f t="shared" si="89"/>
        <v>0</v>
      </c>
      <c r="CN100" s="32">
        <f t="shared" si="90"/>
        <v>0</v>
      </c>
    </row>
    <row r="101" spans="1:92" ht="16.350000000000001" customHeight="1" x14ac:dyDescent="0.2">
      <c r="A101" s="3284" t="s">
        <v>134</v>
      </c>
      <c r="B101" s="3285"/>
      <c r="C101" s="3286"/>
      <c r="D101" s="910">
        <f t="shared" si="74"/>
        <v>0</v>
      </c>
      <c r="E101" s="828">
        <f>SUM(Y101+AA101+AC101+AE101+AG101+AI101+AK101+AM101)</f>
        <v>0</v>
      </c>
      <c r="F101" s="830">
        <f>SUM(Z101+AB101+AD101+AF101+AH101+AJ101+AL101+AN101)</f>
        <v>0</v>
      </c>
      <c r="G101" s="911"/>
      <c r="H101" s="912"/>
      <c r="I101" s="911"/>
      <c r="J101" s="913"/>
      <c r="K101" s="911"/>
      <c r="L101" s="912"/>
      <c r="M101" s="911"/>
      <c r="N101" s="912"/>
      <c r="O101" s="914"/>
      <c r="P101" s="912"/>
      <c r="Q101" s="914"/>
      <c r="R101" s="912"/>
      <c r="S101" s="914"/>
      <c r="T101" s="912"/>
      <c r="U101" s="914"/>
      <c r="V101" s="912"/>
      <c r="W101" s="914"/>
      <c r="X101" s="912"/>
      <c r="Y101" s="807"/>
      <c r="Z101" s="808"/>
      <c r="AA101" s="807"/>
      <c r="AB101" s="808"/>
      <c r="AC101" s="807"/>
      <c r="AD101" s="808"/>
      <c r="AE101" s="807"/>
      <c r="AF101" s="808"/>
      <c r="AG101" s="807"/>
      <c r="AH101" s="808"/>
      <c r="AI101" s="807"/>
      <c r="AJ101" s="808"/>
      <c r="AK101" s="807"/>
      <c r="AL101" s="808"/>
      <c r="AM101" s="807"/>
      <c r="AN101" s="809"/>
      <c r="AO101" s="915"/>
      <c r="AP101" s="24"/>
      <c r="AQ101" s="28">
        <v>0</v>
      </c>
      <c r="AR101" s="28"/>
      <c r="AS101" s="28"/>
      <c r="AT101" s="24"/>
      <c r="AU101" s="24"/>
      <c r="AV101" s="24"/>
      <c r="AW101" s="671" t="str">
        <f t="shared" si="73"/>
        <v/>
      </c>
      <c r="BU101" s="3"/>
      <c r="BV101" s="3"/>
      <c r="BW101" s="4"/>
      <c r="CA101" s="31"/>
      <c r="CB101" s="31" t="str">
        <f t="shared" si="78"/>
        <v/>
      </c>
      <c r="CC101" s="31" t="str">
        <f t="shared" si="79"/>
        <v/>
      </c>
      <c r="CD101" s="31" t="str">
        <f t="shared" si="80"/>
        <v/>
      </c>
      <c r="CE101" s="31" t="str">
        <f t="shared" si="81"/>
        <v/>
      </c>
      <c r="CF101" s="31" t="str">
        <f t="shared" si="82"/>
        <v/>
      </c>
      <c r="CG101" s="31" t="str">
        <f t="shared" si="83"/>
        <v/>
      </c>
      <c r="CH101" s="32"/>
      <c r="CI101" s="32">
        <f t="shared" si="85"/>
        <v>0</v>
      </c>
      <c r="CJ101" s="32">
        <f t="shared" si="86"/>
        <v>0</v>
      </c>
      <c r="CK101" s="32">
        <f t="shared" si="87"/>
        <v>0</v>
      </c>
      <c r="CL101" s="32">
        <f t="shared" si="88"/>
        <v>0</v>
      </c>
      <c r="CM101" s="32">
        <f t="shared" si="89"/>
        <v>0</v>
      </c>
      <c r="CN101" s="32">
        <f t="shared" si="90"/>
        <v>0</v>
      </c>
    </row>
    <row r="102" spans="1:92" ht="16.350000000000001" customHeight="1" x14ac:dyDescent="0.2">
      <c r="A102" s="3292" t="s">
        <v>135</v>
      </c>
      <c r="B102" s="3292"/>
      <c r="C102" s="3292"/>
      <c r="D102" s="910">
        <f t="shared" si="74"/>
        <v>4</v>
      </c>
      <c r="E102" s="828">
        <f>SUM(G102+I102+K102+M102+O102+Q102+S102+U102+W102+Y102)</f>
        <v>2</v>
      </c>
      <c r="F102" s="830">
        <f>SUM(H102+J102+L102+N102+P102+R102+T102+V102+X102+Z102)</f>
        <v>2</v>
      </c>
      <c r="G102" s="831">
        <v>0</v>
      </c>
      <c r="H102" s="808">
        <v>0</v>
      </c>
      <c r="I102" s="831">
        <v>0</v>
      </c>
      <c r="J102" s="842">
        <v>0</v>
      </c>
      <c r="K102" s="23">
        <v>0</v>
      </c>
      <c r="L102" s="808">
        <v>0</v>
      </c>
      <c r="M102" s="831">
        <v>0</v>
      </c>
      <c r="N102" s="808">
        <v>0</v>
      </c>
      <c r="O102" s="807">
        <v>0</v>
      </c>
      <c r="P102" s="808">
        <v>0</v>
      </c>
      <c r="Q102" s="807">
        <v>0</v>
      </c>
      <c r="R102" s="808">
        <v>0</v>
      </c>
      <c r="S102" s="807">
        <v>0</v>
      </c>
      <c r="T102" s="808">
        <v>0</v>
      </c>
      <c r="U102" s="807">
        <v>0</v>
      </c>
      <c r="V102" s="808">
        <v>0</v>
      </c>
      <c r="W102" s="807">
        <v>0</v>
      </c>
      <c r="X102" s="808">
        <v>1</v>
      </c>
      <c r="Y102" s="807">
        <v>2</v>
      </c>
      <c r="Z102" s="808">
        <v>1</v>
      </c>
      <c r="AA102" s="914"/>
      <c r="AB102" s="912"/>
      <c r="AC102" s="914"/>
      <c r="AD102" s="912"/>
      <c r="AE102" s="914"/>
      <c r="AF102" s="912"/>
      <c r="AG102" s="914"/>
      <c r="AH102" s="912"/>
      <c r="AI102" s="914"/>
      <c r="AJ102" s="912"/>
      <c r="AK102" s="914"/>
      <c r="AL102" s="912"/>
      <c r="AM102" s="914"/>
      <c r="AN102" s="916"/>
      <c r="AO102" s="832">
        <v>0</v>
      </c>
      <c r="AP102" s="832">
        <v>0</v>
      </c>
      <c r="AQ102" s="811">
        <v>4</v>
      </c>
      <c r="AR102" s="917"/>
      <c r="AS102" s="811">
        <v>0</v>
      </c>
      <c r="AT102" s="832">
        <v>0</v>
      </c>
      <c r="AU102" s="832">
        <v>0</v>
      </c>
      <c r="AV102" s="832">
        <v>0</v>
      </c>
      <c r="AW102" s="671" t="str">
        <f t="shared" si="73"/>
        <v/>
      </c>
      <c r="BU102" s="3"/>
      <c r="BV102" s="3"/>
      <c r="BW102" s="4"/>
      <c r="CA102" s="31" t="str">
        <f t="shared" si="77"/>
        <v/>
      </c>
      <c r="CB102" s="31"/>
      <c r="CC102" s="31" t="str">
        <f t="shared" si="79"/>
        <v/>
      </c>
      <c r="CD102" s="31" t="str">
        <f t="shared" si="80"/>
        <v/>
      </c>
      <c r="CE102" s="31" t="str">
        <f t="shared" si="81"/>
        <v/>
      </c>
      <c r="CF102" s="31" t="str">
        <f t="shared" si="82"/>
        <v/>
      </c>
      <c r="CG102" s="31" t="str">
        <f t="shared" si="83"/>
        <v/>
      </c>
      <c r="CH102" s="32">
        <f t="shared" si="84"/>
        <v>0</v>
      </c>
      <c r="CI102" s="32"/>
      <c r="CJ102" s="32">
        <f t="shared" si="86"/>
        <v>0</v>
      </c>
      <c r="CK102" s="32">
        <f t="shared" si="87"/>
        <v>0</v>
      </c>
      <c r="CL102" s="32">
        <f t="shared" si="88"/>
        <v>0</v>
      </c>
      <c r="CM102" s="32">
        <f t="shared" si="89"/>
        <v>0</v>
      </c>
      <c r="CN102" s="32">
        <f t="shared" si="90"/>
        <v>0</v>
      </c>
    </row>
    <row r="103" spans="1:92" ht="16.350000000000001" customHeight="1" x14ac:dyDescent="0.2">
      <c r="A103" s="3425" t="s">
        <v>136</v>
      </c>
      <c r="B103" s="3084"/>
      <c r="C103" s="3426"/>
      <c r="D103" s="910">
        <f t="shared" si="74"/>
        <v>12</v>
      </c>
      <c r="E103" s="828">
        <f t="shared" si="75"/>
        <v>4</v>
      </c>
      <c r="F103" s="830">
        <f t="shared" si="76"/>
        <v>8</v>
      </c>
      <c r="G103" s="831">
        <v>0</v>
      </c>
      <c r="H103" s="808">
        <v>0</v>
      </c>
      <c r="I103" s="831">
        <v>0</v>
      </c>
      <c r="J103" s="842">
        <v>0</v>
      </c>
      <c r="K103" s="23">
        <v>0</v>
      </c>
      <c r="L103" s="808">
        <v>0</v>
      </c>
      <c r="M103" s="831">
        <v>0</v>
      </c>
      <c r="N103" s="808">
        <v>0</v>
      </c>
      <c r="O103" s="807">
        <v>0</v>
      </c>
      <c r="P103" s="808">
        <v>0</v>
      </c>
      <c r="Q103" s="807">
        <v>0</v>
      </c>
      <c r="R103" s="808">
        <v>0</v>
      </c>
      <c r="S103" s="807">
        <v>0</v>
      </c>
      <c r="T103" s="808">
        <v>0</v>
      </c>
      <c r="U103" s="807">
        <v>0</v>
      </c>
      <c r="V103" s="808">
        <v>0</v>
      </c>
      <c r="W103" s="807">
        <v>0</v>
      </c>
      <c r="X103" s="808">
        <v>3</v>
      </c>
      <c r="Y103" s="807">
        <v>4</v>
      </c>
      <c r="Z103" s="808">
        <v>5</v>
      </c>
      <c r="AA103" s="807">
        <v>0</v>
      </c>
      <c r="AB103" s="808">
        <v>0</v>
      </c>
      <c r="AC103" s="807">
        <v>0</v>
      </c>
      <c r="AD103" s="808">
        <v>0</v>
      </c>
      <c r="AE103" s="807">
        <v>0</v>
      </c>
      <c r="AF103" s="808">
        <v>0</v>
      </c>
      <c r="AG103" s="807">
        <v>0</v>
      </c>
      <c r="AH103" s="808">
        <v>0</v>
      </c>
      <c r="AI103" s="807">
        <v>0</v>
      </c>
      <c r="AJ103" s="808">
        <v>0</v>
      </c>
      <c r="AK103" s="807">
        <v>0</v>
      </c>
      <c r="AL103" s="808">
        <v>0</v>
      </c>
      <c r="AM103" s="807">
        <v>0</v>
      </c>
      <c r="AN103" s="809">
        <v>0</v>
      </c>
      <c r="AO103" s="832">
        <v>0</v>
      </c>
      <c r="AP103" s="832">
        <v>0</v>
      </c>
      <c r="AQ103" s="811">
        <v>12</v>
      </c>
      <c r="AR103" s="28">
        <v>0</v>
      </c>
      <c r="AS103" s="811"/>
      <c r="AT103" s="832">
        <v>0</v>
      </c>
      <c r="AU103" s="832">
        <v>0</v>
      </c>
      <c r="AV103" s="832">
        <v>0</v>
      </c>
      <c r="AW103" s="671" t="str">
        <f t="shared" si="73"/>
        <v/>
      </c>
      <c r="BU103" s="3"/>
      <c r="BV103" s="3"/>
      <c r="BW103" s="4"/>
      <c r="CA103" s="31" t="str">
        <f t="shared" si="77"/>
        <v/>
      </c>
      <c r="CB103" s="31" t="str">
        <f t="shared" si="78"/>
        <v/>
      </c>
      <c r="CC103" s="31" t="str">
        <f t="shared" si="79"/>
        <v/>
      </c>
      <c r="CD103" s="31" t="str">
        <f t="shared" si="80"/>
        <v/>
      </c>
      <c r="CE103" s="31" t="str">
        <f t="shared" si="81"/>
        <v/>
      </c>
      <c r="CF103" s="31" t="str">
        <f t="shared" si="82"/>
        <v/>
      </c>
      <c r="CG103" s="31" t="str">
        <f t="shared" si="83"/>
        <v/>
      </c>
      <c r="CH103" s="32">
        <f t="shared" si="84"/>
        <v>0</v>
      </c>
      <c r="CI103" s="32">
        <f t="shared" si="85"/>
        <v>0</v>
      </c>
      <c r="CJ103" s="32">
        <f t="shared" si="86"/>
        <v>0</v>
      </c>
      <c r="CK103" s="32">
        <f t="shared" si="87"/>
        <v>0</v>
      </c>
      <c r="CL103" s="32">
        <f t="shared" si="88"/>
        <v>0</v>
      </c>
      <c r="CM103" s="32">
        <f t="shared" si="89"/>
        <v>0</v>
      </c>
      <c r="CN103" s="32">
        <f t="shared" si="90"/>
        <v>0</v>
      </c>
    </row>
    <row r="104" spans="1:92" ht="16.350000000000001" customHeight="1" x14ac:dyDescent="0.2">
      <c r="A104" s="3425" t="s">
        <v>137</v>
      </c>
      <c r="B104" s="3084"/>
      <c r="C104" s="3426"/>
      <c r="D104" s="910">
        <f t="shared" si="74"/>
        <v>10</v>
      </c>
      <c r="E104" s="828">
        <f t="shared" si="75"/>
        <v>2</v>
      </c>
      <c r="F104" s="830">
        <f t="shared" si="76"/>
        <v>8</v>
      </c>
      <c r="G104" s="831">
        <v>0</v>
      </c>
      <c r="H104" s="808">
        <v>0</v>
      </c>
      <c r="I104" s="831">
        <v>0</v>
      </c>
      <c r="J104" s="842">
        <v>0</v>
      </c>
      <c r="K104" s="23">
        <v>0</v>
      </c>
      <c r="L104" s="808">
        <v>0</v>
      </c>
      <c r="M104" s="831">
        <v>0</v>
      </c>
      <c r="N104" s="808">
        <v>0</v>
      </c>
      <c r="O104" s="807">
        <v>0</v>
      </c>
      <c r="P104" s="808">
        <v>0</v>
      </c>
      <c r="Q104" s="807">
        <v>0</v>
      </c>
      <c r="R104" s="808">
        <v>0</v>
      </c>
      <c r="S104" s="807">
        <v>0</v>
      </c>
      <c r="T104" s="808">
        <v>0</v>
      </c>
      <c r="U104" s="807">
        <v>0</v>
      </c>
      <c r="V104" s="808">
        <v>0</v>
      </c>
      <c r="W104" s="807">
        <v>0</v>
      </c>
      <c r="X104" s="808">
        <v>0</v>
      </c>
      <c r="Y104" s="807">
        <v>2</v>
      </c>
      <c r="Z104" s="808">
        <v>0</v>
      </c>
      <c r="AA104" s="807">
        <v>0</v>
      </c>
      <c r="AB104" s="808">
        <v>1</v>
      </c>
      <c r="AC104" s="807">
        <v>0</v>
      </c>
      <c r="AD104" s="808">
        <v>1</v>
      </c>
      <c r="AE104" s="807">
        <v>0</v>
      </c>
      <c r="AF104" s="808">
        <v>2</v>
      </c>
      <c r="AG104" s="807">
        <v>0</v>
      </c>
      <c r="AH104" s="808">
        <v>0</v>
      </c>
      <c r="AI104" s="807">
        <v>0</v>
      </c>
      <c r="AJ104" s="808">
        <v>2</v>
      </c>
      <c r="AK104" s="807">
        <v>0</v>
      </c>
      <c r="AL104" s="808">
        <v>1</v>
      </c>
      <c r="AM104" s="807">
        <v>0</v>
      </c>
      <c r="AN104" s="809">
        <v>1</v>
      </c>
      <c r="AO104" s="832">
        <v>0</v>
      </c>
      <c r="AP104" s="832">
        <v>0</v>
      </c>
      <c r="AQ104" s="811">
        <v>10</v>
      </c>
      <c r="AR104" s="28"/>
      <c r="AS104" s="811"/>
      <c r="AT104" s="832"/>
      <c r="AU104" s="832">
        <v>0</v>
      </c>
      <c r="AV104" s="832">
        <v>0</v>
      </c>
      <c r="AW104" s="671" t="str">
        <f t="shared" si="73"/>
        <v/>
      </c>
      <c r="BU104" s="3"/>
      <c r="BV104" s="3"/>
      <c r="BW104" s="4"/>
      <c r="CA104" s="31" t="str">
        <f t="shared" si="77"/>
        <v/>
      </c>
      <c r="CB104" s="31" t="str">
        <f t="shared" si="78"/>
        <v/>
      </c>
      <c r="CC104" s="31" t="str">
        <f t="shared" si="79"/>
        <v/>
      </c>
      <c r="CD104" s="31" t="str">
        <f t="shared" si="80"/>
        <v/>
      </c>
      <c r="CE104" s="31" t="str">
        <f t="shared" si="81"/>
        <v/>
      </c>
      <c r="CF104" s="31" t="str">
        <f t="shared" si="82"/>
        <v/>
      </c>
      <c r="CG104" s="31" t="str">
        <f t="shared" si="83"/>
        <v/>
      </c>
      <c r="CH104" s="32">
        <f t="shared" si="84"/>
        <v>0</v>
      </c>
      <c r="CI104" s="32">
        <f t="shared" si="85"/>
        <v>0</v>
      </c>
      <c r="CJ104" s="32">
        <f t="shared" si="86"/>
        <v>0</v>
      </c>
      <c r="CK104" s="32">
        <f t="shared" si="87"/>
        <v>0</v>
      </c>
      <c r="CL104" s="32">
        <f t="shared" si="88"/>
        <v>0</v>
      </c>
      <c r="CM104" s="32">
        <f t="shared" si="89"/>
        <v>0</v>
      </c>
      <c r="CN104" s="32">
        <f t="shared" si="90"/>
        <v>0</v>
      </c>
    </row>
    <row r="105" spans="1:92" ht="16.350000000000001" customHeight="1" x14ac:dyDescent="0.2">
      <c r="A105" s="3292" t="s">
        <v>138</v>
      </c>
      <c r="B105" s="3292"/>
      <c r="C105" s="3292"/>
      <c r="D105" s="910">
        <f t="shared" si="74"/>
        <v>6</v>
      </c>
      <c r="E105" s="828">
        <f t="shared" si="75"/>
        <v>4</v>
      </c>
      <c r="F105" s="830">
        <f t="shared" si="76"/>
        <v>2</v>
      </c>
      <c r="G105" s="831"/>
      <c r="H105" s="808"/>
      <c r="I105" s="831"/>
      <c r="J105" s="842"/>
      <c r="K105" s="831"/>
      <c r="L105" s="808"/>
      <c r="M105" s="831"/>
      <c r="N105" s="808"/>
      <c r="O105" s="807"/>
      <c r="P105" s="808"/>
      <c r="Q105" s="807"/>
      <c r="R105" s="808"/>
      <c r="S105" s="807"/>
      <c r="T105" s="808"/>
      <c r="U105" s="807">
        <v>0</v>
      </c>
      <c r="V105" s="808">
        <v>0</v>
      </c>
      <c r="W105" s="807">
        <v>0</v>
      </c>
      <c r="X105" s="808">
        <v>0</v>
      </c>
      <c r="Y105" s="807">
        <v>4</v>
      </c>
      <c r="Z105" s="808">
        <v>1</v>
      </c>
      <c r="AA105" s="807">
        <v>0</v>
      </c>
      <c r="AB105" s="808">
        <v>1</v>
      </c>
      <c r="AC105" s="807">
        <v>0</v>
      </c>
      <c r="AD105" s="808">
        <v>0</v>
      </c>
      <c r="AE105" s="807">
        <v>0</v>
      </c>
      <c r="AF105" s="808">
        <v>0</v>
      </c>
      <c r="AG105" s="807">
        <v>0</v>
      </c>
      <c r="AH105" s="808">
        <v>0</v>
      </c>
      <c r="AI105" s="807">
        <v>0</v>
      </c>
      <c r="AJ105" s="808">
        <v>0</v>
      </c>
      <c r="AK105" s="807">
        <v>0</v>
      </c>
      <c r="AL105" s="808">
        <v>0</v>
      </c>
      <c r="AM105" s="807">
        <v>0</v>
      </c>
      <c r="AN105" s="809">
        <v>0</v>
      </c>
      <c r="AO105" s="832">
        <v>0</v>
      </c>
      <c r="AP105" s="832">
        <v>0</v>
      </c>
      <c r="AQ105" s="811">
        <v>6</v>
      </c>
      <c r="AR105" s="28">
        <v>0</v>
      </c>
      <c r="AS105" s="811"/>
      <c r="AT105" s="832">
        <v>0</v>
      </c>
      <c r="AU105" s="832">
        <v>0</v>
      </c>
      <c r="AV105" s="832">
        <v>0</v>
      </c>
      <c r="AW105" s="671" t="str">
        <f t="shared" si="73"/>
        <v/>
      </c>
      <c r="BU105" s="3"/>
      <c r="BV105" s="3"/>
      <c r="BW105" s="4"/>
      <c r="CA105" s="31" t="str">
        <f t="shared" si="77"/>
        <v/>
      </c>
      <c r="CB105" s="31" t="str">
        <f t="shared" si="78"/>
        <v/>
      </c>
      <c r="CC105" s="31" t="str">
        <f t="shared" si="79"/>
        <v/>
      </c>
      <c r="CD105" s="31" t="str">
        <f t="shared" si="80"/>
        <v/>
      </c>
      <c r="CE105" s="31" t="str">
        <f t="shared" si="81"/>
        <v/>
      </c>
      <c r="CF105" s="31" t="str">
        <f t="shared" si="82"/>
        <v/>
      </c>
      <c r="CG105" s="31" t="str">
        <f t="shared" si="83"/>
        <v/>
      </c>
      <c r="CH105" s="32">
        <f t="shared" si="84"/>
        <v>0</v>
      </c>
      <c r="CI105" s="32">
        <f t="shared" si="85"/>
        <v>0</v>
      </c>
      <c r="CJ105" s="32">
        <f t="shared" si="86"/>
        <v>0</v>
      </c>
      <c r="CK105" s="32">
        <f t="shared" si="87"/>
        <v>0</v>
      </c>
      <c r="CL105" s="32">
        <f t="shared" si="88"/>
        <v>0</v>
      </c>
      <c r="CM105" s="32">
        <f t="shared" si="89"/>
        <v>0</v>
      </c>
      <c r="CN105" s="32">
        <f t="shared" si="90"/>
        <v>0</v>
      </c>
    </row>
    <row r="106" spans="1:92" ht="16.350000000000001" customHeight="1" x14ac:dyDescent="0.2">
      <c r="A106" s="3292" t="s">
        <v>139</v>
      </c>
      <c r="B106" s="3292"/>
      <c r="C106" s="3292"/>
      <c r="D106" s="910">
        <f t="shared" si="74"/>
        <v>0</v>
      </c>
      <c r="E106" s="828">
        <f t="shared" si="75"/>
        <v>0</v>
      </c>
      <c r="F106" s="830">
        <f t="shared" si="76"/>
        <v>0</v>
      </c>
      <c r="G106" s="831"/>
      <c r="H106" s="808"/>
      <c r="I106" s="831"/>
      <c r="J106" s="842"/>
      <c r="K106" s="831"/>
      <c r="L106" s="808"/>
      <c r="M106" s="831"/>
      <c r="N106" s="808"/>
      <c r="O106" s="807"/>
      <c r="P106" s="808"/>
      <c r="Q106" s="807"/>
      <c r="R106" s="808"/>
      <c r="S106" s="807"/>
      <c r="T106" s="808"/>
      <c r="U106" s="807"/>
      <c r="V106" s="808"/>
      <c r="W106" s="807"/>
      <c r="X106" s="808"/>
      <c r="Y106" s="807"/>
      <c r="Z106" s="808"/>
      <c r="AA106" s="807"/>
      <c r="AB106" s="808"/>
      <c r="AC106" s="807"/>
      <c r="AD106" s="808"/>
      <c r="AE106" s="807"/>
      <c r="AF106" s="808"/>
      <c r="AG106" s="807"/>
      <c r="AH106" s="808"/>
      <c r="AI106" s="807"/>
      <c r="AJ106" s="808"/>
      <c r="AK106" s="807"/>
      <c r="AL106" s="808"/>
      <c r="AM106" s="807"/>
      <c r="AN106" s="809"/>
      <c r="AO106" s="832"/>
      <c r="AP106" s="832"/>
      <c r="AQ106" s="811">
        <v>0</v>
      </c>
      <c r="AR106" s="28"/>
      <c r="AS106" s="811"/>
      <c r="AT106" s="832"/>
      <c r="AU106" s="832"/>
      <c r="AV106" s="832"/>
      <c r="AW106" s="671" t="str">
        <f t="shared" si="73"/>
        <v/>
      </c>
      <c r="BU106" s="3"/>
      <c r="BV106" s="3"/>
      <c r="BW106" s="4"/>
      <c r="CA106" s="31" t="str">
        <f t="shared" si="77"/>
        <v/>
      </c>
      <c r="CB106" s="31" t="str">
        <f t="shared" si="78"/>
        <v/>
      </c>
      <c r="CC106" s="31" t="str">
        <f t="shared" si="79"/>
        <v/>
      </c>
      <c r="CD106" s="31" t="str">
        <f t="shared" si="80"/>
        <v/>
      </c>
      <c r="CE106" s="31" t="str">
        <f t="shared" si="81"/>
        <v/>
      </c>
      <c r="CF106" s="31" t="str">
        <f t="shared" si="82"/>
        <v/>
      </c>
      <c r="CG106" s="31" t="str">
        <f t="shared" si="83"/>
        <v/>
      </c>
      <c r="CH106" s="32">
        <f t="shared" si="84"/>
        <v>0</v>
      </c>
      <c r="CI106" s="32">
        <f t="shared" si="85"/>
        <v>0</v>
      </c>
      <c r="CJ106" s="32">
        <f t="shared" si="86"/>
        <v>0</v>
      </c>
      <c r="CK106" s="32">
        <f t="shared" si="87"/>
        <v>0</v>
      </c>
      <c r="CL106" s="32">
        <f t="shared" si="88"/>
        <v>0</v>
      </c>
      <c r="CM106" s="32">
        <f t="shared" si="89"/>
        <v>0</v>
      </c>
      <c r="CN106" s="32">
        <f t="shared" si="90"/>
        <v>0</v>
      </c>
    </row>
    <row r="107" spans="1:92" ht="16.350000000000001" customHeight="1" x14ac:dyDescent="0.2">
      <c r="A107" s="3292" t="s">
        <v>140</v>
      </c>
      <c r="B107" s="3292"/>
      <c r="C107" s="3292"/>
      <c r="D107" s="910">
        <f t="shared" si="74"/>
        <v>0</v>
      </c>
      <c r="E107" s="828">
        <f>SUM(G107+I107+K107+M107+O107+Q107+S107+U107+W107)</f>
        <v>0</v>
      </c>
      <c r="F107" s="830">
        <f>SUM(H107+J107+L107+N107+P107+R107+T107+V107+X107)</f>
        <v>0</v>
      </c>
      <c r="G107" s="918"/>
      <c r="H107" s="808"/>
      <c r="I107" s="918"/>
      <c r="J107" s="842"/>
      <c r="K107" s="831"/>
      <c r="L107" s="808"/>
      <c r="M107" s="831"/>
      <c r="N107" s="808"/>
      <c r="O107" s="807"/>
      <c r="P107" s="808"/>
      <c r="Q107" s="807"/>
      <c r="R107" s="808"/>
      <c r="S107" s="807"/>
      <c r="T107" s="808"/>
      <c r="U107" s="807"/>
      <c r="V107" s="808"/>
      <c r="W107" s="807"/>
      <c r="X107" s="808"/>
      <c r="Y107" s="914"/>
      <c r="Z107" s="912"/>
      <c r="AA107" s="914"/>
      <c r="AB107" s="912"/>
      <c r="AC107" s="914"/>
      <c r="AD107" s="912"/>
      <c r="AE107" s="914"/>
      <c r="AF107" s="912"/>
      <c r="AG107" s="914"/>
      <c r="AH107" s="912"/>
      <c r="AI107" s="914"/>
      <c r="AJ107" s="912"/>
      <c r="AK107" s="914"/>
      <c r="AL107" s="912"/>
      <c r="AM107" s="914"/>
      <c r="AN107" s="916"/>
      <c r="AO107" s="832"/>
      <c r="AP107" s="832"/>
      <c r="AQ107" s="811">
        <v>0</v>
      </c>
      <c r="AR107" s="917"/>
      <c r="AS107" s="811"/>
      <c r="AT107" s="832"/>
      <c r="AU107" s="832"/>
      <c r="AV107" s="832"/>
      <c r="AW107" s="671" t="str">
        <f t="shared" si="73"/>
        <v/>
      </c>
      <c r="BU107" s="3"/>
      <c r="BV107" s="3"/>
      <c r="BW107" s="4"/>
      <c r="CA107" s="31" t="str">
        <f t="shared" si="77"/>
        <v/>
      </c>
      <c r="CB107" s="31"/>
      <c r="CC107" s="31" t="str">
        <f t="shared" si="79"/>
        <v/>
      </c>
      <c r="CD107" s="31" t="str">
        <f t="shared" si="80"/>
        <v/>
      </c>
      <c r="CE107" s="31" t="str">
        <f t="shared" si="81"/>
        <v/>
      </c>
      <c r="CF107" s="31" t="str">
        <f t="shared" si="82"/>
        <v/>
      </c>
      <c r="CG107" s="31" t="str">
        <f t="shared" si="83"/>
        <v/>
      </c>
      <c r="CH107" s="32">
        <f t="shared" si="84"/>
        <v>0</v>
      </c>
      <c r="CI107" s="32"/>
      <c r="CJ107" s="32">
        <f t="shared" si="86"/>
        <v>0</v>
      </c>
      <c r="CK107" s="32">
        <f t="shared" si="87"/>
        <v>0</v>
      </c>
      <c r="CL107" s="32">
        <f t="shared" si="88"/>
        <v>0</v>
      </c>
      <c r="CM107" s="32">
        <f t="shared" si="89"/>
        <v>0</v>
      </c>
      <c r="CN107" s="32">
        <f t="shared" si="90"/>
        <v>0</v>
      </c>
    </row>
    <row r="108" spans="1:92" ht="16.350000000000001" customHeight="1" x14ac:dyDescent="0.2">
      <c r="A108" s="3292" t="s">
        <v>141</v>
      </c>
      <c r="B108" s="3292"/>
      <c r="C108" s="3292"/>
      <c r="D108" s="910">
        <f t="shared" si="74"/>
        <v>6</v>
      </c>
      <c r="E108" s="828">
        <f>SUM(Q108+S108+U108+W108+Y108+AA108+AC108+AE108+AG108+AI108+AK108+AM108)</f>
        <v>1</v>
      </c>
      <c r="F108" s="830">
        <f>SUM(R108+T108+V108+X108+Z108+AB108+AD108+AF108+AH108+AJ108+AL108+AN108)</f>
        <v>5</v>
      </c>
      <c r="G108" s="839"/>
      <c r="H108" s="840"/>
      <c r="I108" s="839"/>
      <c r="J108" s="919"/>
      <c r="K108" s="839"/>
      <c r="L108" s="840"/>
      <c r="M108" s="839"/>
      <c r="N108" s="840"/>
      <c r="O108" s="849"/>
      <c r="P108" s="840"/>
      <c r="Q108" s="807"/>
      <c r="R108" s="808"/>
      <c r="S108" s="807"/>
      <c r="T108" s="808"/>
      <c r="U108" s="807"/>
      <c r="V108" s="808"/>
      <c r="W108" s="807">
        <v>1</v>
      </c>
      <c r="X108" s="808">
        <v>0</v>
      </c>
      <c r="Y108" s="807">
        <v>0</v>
      </c>
      <c r="Z108" s="808">
        <v>1</v>
      </c>
      <c r="AA108" s="807">
        <v>0</v>
      </c>
      <c r="AB108" s="808">
        <v>1</v>
      </c>
      <c r="AC108" s="807">
        <v>0</v>
      </c>
      <c r="AD108" s="808">
        <v>0</v>
      </c>
      <c r="AE108" s="807">
        <v>0</v>
      </c>
      <c r="AF108" s="808">
        <v>0</v>
      </c>
      <c r="AG108" s="807">
        <v>0</v>
      </c>
      <c r="AH108" s="808">
        <v>0</v>
      </c>
      <c r="AI108" s="807">
        <v>0</v>
      </c>
      <c r="AJ108" s="808">
        <v>2</v>
      </c>
      <c r="AK108" s="807">
        <v>0</v>
      </c>
      <c r="AL108" s="808">
        <v>1</v>
      </c>
      <c r="AM108" s="807">
        <v>0</v>
      </c>
      <c r="AN108" s="809">
        <v>0</v>
      </c>
      <c r="AO108" s="832">
        <v>0</v>
      </c>
      <c r="AP108" s="832">
        <v>0</v>
      </c>
      <c r="AQ108" s="811">
        <v>6</v>
      </c>
      <c r="AR108" s="811">
        <v>0</v>
      </c>
      <c r="AS108" s="811"/>
      <c r="AT108" s="832">
        <v>0</v>
      </c>
      <c r="AU108" s="832">
        <v>0</v>
      </c>
      <c r="AV108" s="832">
        <v>0</v>
      </c>
      <c r="AW108" s="671" t="str">
        <f t="shared" si="73"/>
        <v/>
      </c>
      <c r="BU108" s="3"/>
      <c r="BV108" s="3"/>
      <c r="BW108" s="4"/>
      <c r="CA108" s="31" t="str">
        <f t="shared" si="77"/>
        <v/>
      </c>
      <c r="CB108" s="31" t="str">
        <f t="shared" si="78"/>
        <v/>
      </c>
      <c r="CC108" s="31" t="str">
        <f t="shared" si="79"/>
        <v/>
      </c>
      <c r="CD108" s="31" t="str">
        <f t="shared" si="80"/>
        <v/>
      </c>
      <c r="CE108" s="31" t="str">
        <f t="shared" si="81"/>
        <v/>
      </c>
      <c r="CF108" s="31" t="str">
        <f t="shared" si="82"/>
        <v/>
      </c>
      <c r="CG108" s="31" t="str">
        <f t="shared" si="83"/>
        <v/>
      </c>
      <c r="CH108" s="32">
        <f t="shared" si="84"/>
        <v>0</v>
      </c>
      <c r="CI108" s="32">
        <f t="shared" si="85"/>
        <v>0</v>
      </c>
      <c r="CJ108" s="32">
        <f t="shared" si="86"/>
        <v>0</v>
      </c>
      <c r="CK108" s="32">
        <f t="shared" si="87"/>
        <v>0</v>
      </c>
      <c r="CL108" s="32">
        <f t="shared" si="88"/>
        <v>0</v>
      </c>
      <c r="CM108" s="32">
        <f t="shared" si="89"/>
        <v>0</v>
      </c>
      <c r="CN108" s="32">
        <f t="shared" si="90"/>
        <v>0</v>
      </c>
    </row>
    <row r="109" spans="1:92" ht="16.350000000000001" customHeight="1" x14ac:dyDescent="0.2">
      <c r="A109" s="3292" t="s">
        <v>142</v>
      </c>
      <c r="B109" s="3292"/>
      <c r="C109" s="3292"/>
      <c r="D109" s="910">
        <f t="shared" si="74"/>
        <v>6</v>
      </c>
      <c r="E109" s="828">
        <f t="shared" ref="E109:F110" si="91">SUM(Q109+S109+U109+W109+Y109+AA109+AC109+AE109+AG109+AI109+AK109+AM109)</f>
        <v>1</v>
      </c>
      <c r="F109" s="830">
        <f t="shared" si="91"/>
        <v>5</v>
      </c>
      <c r="G109" s="839"/>
      <c r="H109" s="840"/>
      <c r="I109" s="839"/>
      <c r="J109" s="919"/>
      <c r="K109" s="839"/>
      <c r="L109" s="840"/>
      <c r="M109" s="839"/>
      <c r="N109" s="840"/>
      <c r="O109" s="849"/>
      <c r="P109" s="840"/>
      <c r="Q109" s="807"/>
      <c r="R109" s="808"/>
      <c r="S109" s="807"/>
      <c r="T109" s="808"/>
      <c r="U109" s="807"/>
      <c r="V109" s="808"/>
      <c r="W109" s="807">
        <v>0</v>
      </c>
      <c r="X109" s="808">
        <v>0</v>
      </c>
      <c r="Y109" s="807">
        <v>0</v>
      </c>
      <c r="Z109" s="808">
        <v>1</v>
      </c>
      <c r="AA109" s="807">
        <v>0</v>
      </c>
      <c r="AB109" s="808">
        <v>0</v>
      </c>
      <c r="AC109" s="807">
        <v>0</v>
      </c>
      <c r="AD109" s="808">
        <v>3</v>
      </c>
      <c r="AE109" s="807">
        <v>1</v>
      </c>
      <c r="AF109" s="808">
        <v>1</v>
      </c>
      <c r="AG109" s="807">
        <v>0</v>
      </c>
      <c r="AH109" s="808">
        <v>0</v>
      </c>
      <c r="AI109" s="807">
        <v>0</v>
      </c>
      <c r="AJ109" s="808">
        <v>0</v>
      </c>
      <c r="AK109" s="807">
        <v>0</v>
      </c>
      <c r="AL109" s="808">
        <v>0</v>
      </c>
      <c r="AM109" s="807">
        <v>0</v>
      </c>
      <c r="AN109" s="809">
        <v>0</v>
      </c>
      <c r="AO109" s="832">
        <v>0</v>
      </c>
      <c r="AP109" s="832">
        <v>0</v>
      </c>
      <c r="AQ109" s="811">
        <v>6</v>
      </c>
      <c r="AR109" s="811">
        <v>0</v>
      </c>
      <c r="AS109" s="811"/>
      <c r="AT109" s="832">
        <v>0</v>
      </c>
      <c r="AU109" s="832">
        <v>0</v>
      </c>
      <c r="AV109" s="832">
        <v>0</v>
      </c>
      <c r="AW109" s="671" t="str">
        <f t="shared" si="73"/>
        <v/>
      </c>
      <c r="BU109" s="3"/>
      <c r="BV109" s="3"/>
      <c r="BW109" s="4"/>
      <c r="CA109" s="31" t="str">
        <f t="shared" si="77"/>
        <v/>
      </c>
      <c r="CB109" s="31" t="str">
        <f t="shared" si="78"/>
        <v/>
      </c>
      <c r="CC109" s="31" t="str">
        <f t="shared" si="79"/>
        <v/>
      </c>
      <c r="CD109" s="31" t="str">
        <f t="shared" si="80"/>
        <v/>
      </c>
      <c r="CE109" s="31" t="str">
        <f t="shared" si="81"/>
        <v/>
      </c>
      <c r="CF109" s="31" t="str">
        <f t="shared" si="82"/>
        <v/>
      </c>
      <c r="CG109" s="31" t="str">
        <f t="shared" si="83"/>
        <v/>
      </c>
      <c r="CH109" s="32">
        <f t="shared" si="84"/>
        <v>0</v>
      </c>
      <c r="CI109" s="32">
        <f t="shared" si="85"/>
        <v>0</v>
      </c>
      <c r="CJ109" s="32">
        <f t="shared" si="86"/>
        <v>0</v>
      </c>
      <c r="CK109" s="32">
        <f t="shared" si="87"/>
        <v>0</v>
      </c>
      <c r="CL109" s="32">
        <f t="shared" si="88"/>
        <v>0</v>
      </c>
      <c r="CM109" s="32">
        <f t="shared" si="89"/>
        <v>0</v>
      </c>
      <c r="CN109" s="32">
        <f t="shared" si="90"/>
        <v>0</v>
      </c>
    </row>
    <row r="110" spans="1:92" ht="16.350000000000001" customHeight="1" x14ac:dyDescent="0.2">
      <c r="A110" s="3292" t="s">
        <v>143</v>
      </c>
      <c r="B110" s="3292"/>
      <c r="C110" s="3292"/>
      <c r="D110" s="910">
        <f t="shared" si="74"/>
        <v>6</v>
      </c>
      <c r="E110" s="828">
        <f t="shared" si="91"/>
        <v>1</v>
      </c>
      <c r="F110" s="830">
        <f t="shared" si="91"/>
        <v>5</v>
      </c>
      <c r="G110" s="839"/>
      <c r="H110" s="840"/>
      <c r="I110" s="839"/>
      <c r="J110" s="919"/>
      <c r="K110" s="839"/>
      <c r="L110" s="840"/>
      <c r="M110" s="839"/>
      <c r="N110" s="840"/>
      <c r="O110" s="849"/>
      <c r="P110" s="840"/>
      <c r="Q110" s="807"/>
      <c r="R110" s="808"/>
      <c r="S110" s="807"/>
      <c r="T110" s="808"/>
      <c r="U110" s="807"/>
      <c r="V110" s="808"/>
      <c r="W110" s="807">
        <v>0</v>
      </c>
      <c r="X110" s="808">
        <v>0</v>
      </c>
      <c r="Y110" s="807">
        <v>1</v>
      </c>
      <c r="Z110" s="808">
        <v>0</v>
      </c>
      <c r="AA110" s="807">
        <v>0</v>
      </c>
      <c r="AB110" s="808">
        <v>1</v>
      </c>
      <c r="AC110" s="807">
        <v>0</v>
      </c>
      <c r="AD110" s="808">
        <v>3</v>
      </c>
      <c r="AE110" s="807">
        <v>0</v>
      </c>
      <c r="AF110" s="808">
        <v>0</v>
      </c>
      <c r="AG110" s="807">
        <v>0</v>
      </c>
      <c r="AH110" s="808">
        <v>1</v>
      </c>
      <c r="AI110" s="807">
        <v>0</v>
      </c>
      <c r="AJ110" s="808">
        <v>0</v>
      </c>
      <c r="AK110" s="807">
        <v>0</v>
      </c>
      <c r="AL110" s="808">
        <v>0</v>
      </c>
      <c r="AM110" s="807">
        <v>0</v>
      </c>
      <c r="AN110" s="809">
        <v>0</v>
      </c>
      <c r="AO110" s="832">
        <v>0</v>
      </c>
      <c r="AP110" s="832">
        <v>0</v>
      </c>
      <c r="AQ110" s="811">
        <v>6</v>
      </c>
      <c r="AR110" s="811">
        <v>0</v>
      </c>
      <c r="AS110" s="811"/>
      <c r="AT110" s="832">
        <v>0</v>
      </c>
      <c r="AU110" s="832">
        <v>0</v>
      </c>
      <c r="AV110" s="832">
        <v>0</v>
      </c>
      <c r="AW110" s="671" t="str">
        <f t="shared" si="73"/>
        <v/>
      </c>
      <c r="BU110" s="3"/>
      <c r="BV110" s="3"/>
      <c r="BW110" s="4"/>
      <c r="CA110" s="31" t="str">
        <f t="shared" si="77"/>
        <v/>
      </c>
      <c r="CB110" s="31" t="str">
        <f t="shared" si="78"/>
        <v/>
      </c>
      <c r="CC110" s="31" t="str">
        <f t="shared" si="79"/>
        <v/>
      </c>
      <c r="CD110" s="31" t="str">
        <f t="shared" si="80"/>
        <v/>
      </c>
      <c r="CE110" s="31" t="str">
        <f t="shared" si="81"/>
        <v/>
      </c>
      <c r="CF110" s="31" t="str">
        <f t="shared" si="82"/>
        <v/>
      </c>
      <c r="CG110" s="31" t="str">
        <f t="shared" si="83"/>
        <v/>
      </c>
      <c r="CH110" s="32">
        <f t="shared" si="84"/>
        <v>0</v>
      </c>
      <c r="CI110" s="32">
        <f t="shared" si="85"/>
        <v>0</v>
      </c>
      <c r="CJ110" s="32">
        <f t="shared" si="86"/>
        <v>0</v>
      </c>
      <c r="CK110" s="32">
        <f t="shared" si="87"/>
        <v>0</v>
      </c>
      <c r="CL110" s="32">
        <f t="shared" si="88"/>
        <v>0</v>
      </c>
      <c r="CM110" s="32">
        <f t="shared" si="89"/>
        <v>0</v>
      </c>
      <c r="CN110" s="32">
        <f t="shared" si="90"/>
        <v>0</v>
      </c>
    </row>
    <row r="111" spans="1:92" ht="16.350000000000001" customHeight="1" x14ac:dyDescent="0.2">
      <c r="A111" s="3284" t="s">
        <v>144</v>
      </c>
      <c r="B111" s="3285"/>
      <c r="C111" s="3286"/>
      <c r="D111" s="910">
        <f t="shared" si="74"/>
        <v>0</v>
      </c>
      <c r="E111" s="828">
        <f>SUM(Q111+S111+U111+W111+Y111)</f>
        <v>0</v>
      </c>
      <c r="F111" s="830">
        <f>SUM(R111+T111+V111+X111+Z111)</f>
        <v>0</v>
      </c>
      <c r="G111" s="911"/>
      <c r="H111" s="912"/>
      <c r="I111" s="911"/>
      <c r="J111" s="913"/>
      <c r="K111" s="911"/>
      <c r="L111" s="912"/>
      <c r="M111" s="911"/>
      <c r="N111" s="912"/>
      <c r="O111" s="914"/>
      <c r="P111" s="912"/>
      <c r="Q111" s="807"/>
      <c r="R111" s="808"/>
      <c r="S111" s="807"/>
      <c r="T111" s="808"/>
      <c r="U111" s="807"/>
      <c r="V111" s="808"/>
      <c r="W111" s="807"/>
      <c r="X111" s="808"/>
      <c r="Y111" s="807"/>
      <c r="Z111" s="808"/>
      <c r="AA111" s="914"/>
      <c r="AB111" s="912"/>
      <c r="AC111" s="914"/>
      <c r="AD111" s="912"/>
      <c r="AE111" s="914"/>
      <c r="AF111" s="912"/>
      <c r="AG111" s="914"/>
      <c r="AH111" s="912"/>
      <c r="AI111" s="914"/>
      <c r="AJ111" s="912"/>
      <c r="AK111" s="914"/>
      <c r="AL111" s="912"/>
      <c r="AM111" s="914"/>
      <c r="AN111" s="916"/>
      <c r="AO111" s="832"/>
      <c r="AP111" s="1252"/>
      <c r="AQ111" s="811">
        <v>0</v>
      </c>
      <c r="AR111" s="917"/>
      <c r="AS111" s="811"/>
      <c r="AT111" s="832"/>
      <c r="AU111" s="832"/>
      <c r="AV111" s="832"/>
      <c r="AW111" s="671" t="str">
        <f t="shared" si="73"/>
        <v/>
      </c>
      <c r="BU111" s="3"/>
      <c r="BV111" s="3"/>
      <c r="BW111" s="4"/>
      <c r="CA111" s="31" t="str">
        <f t="shared" si="77"/>
        <v/>
      </c>
      <c r="CB111" s="31"/>
      <c r="CC111" s="31" t="str">
        <f t="shared" si="79"/>
        <v/>
      </c>
      <c r="CD111" s="31"/>
      <c r="CE111" s="31" t="str">
        <f t="shared" si="81"/>
        <v/>
      </c>
      <c r="CF111" s="31" t="str">
        <f t="shared" si="82"/>
        <v/>
      </c>
      <c r="CG111" s="31" t="str">
        <f t="shared" si="83"/>
        <v/>
      </c>
      <c r="CH111" s="32">
        <f t="shared" si="84"/>
        <v>0</v>
      </c>
      <c r="CI111" s="32"/>
      <c r="CJ111" s="32">
        <f t="shared" si="86"/>
        <v>0</v>
      </c>
      <c r="CK111" s="32"/>
      <c r="CL111" s="32">
        <f t="shared" si="88"/>
        <v>0</v>
      </c>
      <c r="CM111" s="32">
        <f t="shared" si="89"/>
        <v>0</v>
      </c>
      <c r="CN111" s="32">
        <f t="shared" si="90"/>
        <v>0</v>
      </c>
    </row>
    <row r="112" spans="1:92" ht="16.350000000000001" customHeight="1" x14ac:dyDescent="0.2">
      <c r="A112" s="3284" t="s">
        <v>145</v>
      </c>
      <c r="B112" s="3285"/>
      <c r="C112" s="3286"/>
      <c r="D112" s="910">
        <f t="shared" si="74"/>
        <v>0</v>
      </c>
      <c r="E112" s="828">
        <f>SUM(Q112+S112+U112+W112+Y112+AA112+AC112+AE112+AG112+AI112+AK112+AM112)</f>
        <v>0</v>
      </c>
      <c r="F112" s="830">
        <f>SUM(R112+T112+V112+X112+Z112+AB112+AD112+AF112+AH112+AJ112+AL112+AN112)</f>
        <v>0</v>
      </c>
      <c r="G112" s="911"/>
      <c r="H112" s="912"/>
      <c r="I112" s="911"/>
      <c r="J112" s="913"/>
      <c r="K112" s="911"/>
      <c r="L112" s="912"/>
      <c r="M112" s="911"/>
      <c r="N112" s="912"/>
      <c r="O112" s="914"/>
      <c r="P112" s="912"/>
      <c r="Q112" s="807"/>
      <c r="R112" s="808"/>
      <c r="S112" s="807"/>
      <c r="T112" s="808"/>
      <c r="U112" s="807"/>
      <c r="V112" s="808"/>
      <c r="W112" s="807"/>
      <c r="X112" s="808"/>
      <c r="Y112" s="807"/>
      <c r="Z112" s="808"/>
      <c r="AA112" s="807"/>
      <c r="AB112" s="808"/>
      <c r="AC112" s="807"/>
      <c r="AD112" s="808"/>
      <c r="AE112" s="807"/>
      <c r="AF112" s="808"/>
      <c r="AG112" s="807"/>
      <c r="AH112" s="808"/>
      <c r="AI112" s="807"/>
      <c r="AJ112" s="808"/>
      <c r="AK112" s="807"/>
      <c r="AL112" s="808"/>
      <c r="AM112" s="807"/>
      <c r="AN112" s="809"/>
      <c r="AO112" s="832"/>
      <c r="AP112" s="832"/>
      <c r="AQ112" s="811">
        <v>0</v>
      </c>
      <c r="AR112" s="811"/>
      <c r="AS112" s="811"/>
      <c r="AT112" s="832"/>
      <c r="AU112" s="832"/>
      <c r="AV112" s="832"/>
      <c r="AW112" s="671" t="str">
        <f t="shared" si="73"/>
        <v/>
      </c>
      <c r="BU112" s="3"/>
      <c r="BV112" s="3"/>
      <c r="BW112" s="4"/>
      <c r="CA112" s="31" t="str">
        <f t="shared" si="77"/>
        <v/>
      </c>
      <c r="CB112" s="31" t="str">
        <f t="shared" si="78"/>
        <v/>
      </c>
      <c r="CC112" s="31" t="str">
        <f t="shared" si="79"/>
        <v/>
      </c>
      <c r="CD112" s="31" t="str">
        <f t="shared" si="80"/>
        <v/>
      </c>
      <c r="CE112" s="31" t="str">
        <f t="shared" si="81"/>
        <v/>
      </c>
      <c r="CF112" s="31" t="str">
        <f t="shared" si="82"/>
        <v/>
      </c>
      <c r="CG112" s="31" t="str">
        <f t="shared" si="83"/>
        <v/>
      </c>
      <c r="CH112" s="32">
        <f t="shared" si="84"/>
        <v>0</v>
      </c>
      <c r="CI112" s="32">
        <f t="shared" si="85"/>
        <v>0</v>
      </c>
      <c r="CJ112" s="32">
        <f t="shared" si="86"/>
        <v>0</v>
      </c>
      <c r="CK112" s="32">
        <f t="shared" si="87"/>
        <v>0</v>
      </c>
      <c r="CL112" s="32">
        <f t="shared" si="88"/>
        <v>0</v>
      </c>
      <c r="CM112" s="32">
        <f t="shared" si="89"/>
        <v>0</v>
      </c>
      <c r="CN112" s="32">
        <f t="shared" si="90"/>
        <v>0</v>
      </c>
    </row>
    <row r="113" spans="1:92" ht="16.350000000000001" customHeight="1" x14ac:dyDescent="0.2">
      <c r="A113" s="3284" t="s">
        <v>146</v>
      </c>
      <c r="B113" s="3285"/>
      <c r="C113" s="3286"/>
      <c r="D113" s="910">
        <f t="shared" si="74"/>
        <v>0</v>
      </c>
      <c r="E113" s="828">
        <f>SUM(Q113+S113+U113+W113+Y113+AA113+AC113+AE113+AG113+AI113+AK113+AM113)</f>
        <v>0</v>
      </c>
      <c r="F113" s="830">
        <f>SUM(R113+T113+V113+X113+Z113+AB113+AD113+AF113+AH113+AJ113+AL113+AN113)</f>
        <v>0</v>
      </c>
      <c r="G113" s="911"/>
      <c r="H113" s="912"/>
      <c r="I113" s="911"/>
      <c r="J113" s="913"/>
      <c r="K113" s="911"/>
      <c r="L113" s="912"/>
      <c r="M113" s="911"/>
      <c r="N113" s="912"/>
      <c r="O113" s="914"/>
      <c r="P113" s="912"/>
      <c r="Q113" s="807"/>
      <c r="R113" s="808"/>
      <c r="S113" s="807"/>
      <c r="T113" s="808"/>
      <c r="U113" s="807"/>
      <c r="V113" s="808"/>
      <c r="W113" s="807"/>
      <c r="X113" s="808"/>
      <c r="Y113" s="807"/>
      <c r="Z113" s="808"/>
      <c r="AA113" s="807"/>
      <c r="AB113" s="808"/>
      <c r="AC113" s="807"/>
      <c r="AD113" s="808"/>
      <c r="AE113" s="807"/>
      <c r="AF113" s="808"/>
      <c r="AG113" s="807"/>
      <c r="AH113" s="808"/>
      <c r="AI113" s="807"/>
      <c r="AJ113" s="808"/>
      <c r="AK113" s="807"/>
      <c r="AL113" s="808"/>
      <c r="AM113" s="807"/>
      <c r="AN113" s="809"/>
      <c r="AO113" s="832"/>
      <c r="AP113" s="832"/>
      <c r="AQ113" s="811">
        <v>0</v>
      </c>
      <c r="AR113" s="811"/>
      <c r="AS113" s="811"/>
      <c r="AT113" s="832"/>
      <c r="AU113" s="832"/>
      <c r="AV113" s="832"/>
      <c r="AW113" s="671" t="str">
        <f t="shared" si="73"/>
        <v/>
      </c>
      <c r="BU113" s="3"/>
      <c r="BV113" s="3"/>
      <c r="BW113" s="4"/>
      <c r="CA113" s="31" t="str">
        <f t="shared" si="77"/>
        <v/>
      </c>
      <c r="CB113" s="31" t="str">
        <f t="shared" si="78"/>
        <v/>
      </c>
      <c r="CC113" s="31" t="str">
        <f t="shared" si="79"/>
        <v/>
      </c>
      <c r="CD113" s="31" t="str">
        <f t="shared" si="80"/>
        <v/>
      </c>
      <c r="CE113" s="31" t="str">
        <f t="shared" si="81"/>
        <v/>
      </c>
      <c r="CF113" s="31" t="str">
        <f t="shared" si="82"/>
        <v/>
      </c>
      <c r="CG113" s="31" t="str">
        <f t="shared" si="83"/>
        <v/>
      </c>
      <c r="CH113" s="32">
        <f t="shared" si="84"/>
        <v>0</v>
      </c>
      <c r="CI113" s="32">
        <f t="shared" si="85"/>
        <v>0</v>
      </c>
      <c r="CJ113" s="32">
        <f t="shared" si="86"/>
        <v>0</v>
      </c>
      <c r="CK113" s="32">
        <f t="shared" si="87"/>
        <v>0</v>
      </c>
      <c r="CL113" s="32">
        <f t="shared" si="88"/>
        <v>0</v>
      </c>
      <c r="CM113" s="32">
        <f t="shared" si="89"/>
        <v>0</v>
      </c>
      <c r="CN113" s="32">
        <f t="shared" si="90"/>
        <v>0</v>
      </c>
    </row>
    <row r="114" spans="1:92" ht="16.350000000000001" customHeight="1" x14ac:dyDescent="0.2">
      <c r="A114" s="3284" t="s">
        <v>147</v>
      </c>
      <c r="B114" s="3285"/>
      <c r="C114" s="3286"/>
      <c r="D114" s="910">
        <f t="shared" si="74"/>
        <v>0</v>
      </c>
      <c r="E114" s="828">
        <f t="shared" si="75"/>
        <v>0</v>
      </c>
      <c r="F114" s="830">
        <f t="shared" si="76"/>
        <v>0</v>
      </c>
      <c r="G114" s="918"/>
      <c r="H114" s="920"/>
      <c r="I114" s="831"/>
      <c r="J114" s="842"/>
      <c r="K114" s="831"/>
      <c r="L114" s="808"/>
      <c r="M114" s="831"/>
      <c r="N114" s="808"/>
      <c r="O114" s="807"/>
      <c r="P114" s="808"/>
      <c r="Q114" s="807"/>
      <c r="R114" s="808"/>
      <c r="S114" s="807"/>
      <c r="T114" s="808"/>
      <c r="U114" s="807"/>
      <c r="V114" s="808"/>
      <c r="W114" s="807"/>
      <c r="X114" s="808"/>
      <c r="Y114" s="807"/>
      <c r="Z114" s="808"/>
      <c r="AA114" s="807"/>
      <c r="AB114" s="808"/>
      <c r="AC114" s="807"/>
      <c r="AD114" s="808"/>
      <c r="AE114" s="807"/>
      <c r="AF114" s="808"/>
      <c r="AG114" s="807"/>
      <c r="AH114" s="808"/>
      <c r="AI114" s="807"/>
      <c r="AJ114" s="808"/>
      <c r="AK114" s="807"/>
      <c r="AL114" s="808"/>
      <c r="AM114" s="807"/>
      <c r="AN114" s="809"/>
      <c r="AO114" s="832"/>
      <c r="AP114" s="832"/>
      <c r="AQ114" s="811">
        <v>0</v>
      </c>
      <c r="AR114" s="811"/>
      <c r="AS114" s="811"/>
      <c r="AT114" s="832"/>
      <c r="AU114" s="832"/>
      <c r="AV114" s="832"/>
      <c r="AW114" s="671" t="str">
        <f t="shared" si="73"/>
        <v/>
      </c>
      <c r="BU114" s="3"/>
      <c r="BV114" s="3"/>
      <c r="BW114" s="4"/>
      <c r="CA114" s="31" t="str">
        <f t="shared" si="77"/>
        <v/>
      </c>
      <c r="CB114" s="31" t="str">
        <f t="shared" si="78"/>
        <v/>
      </c>
      <c r="CC114" s="31" t="str">
        <f t="shared" si="79"/>
        <v/>
      </c>
      <c r="CD114" s="31" t="str">
        <f t="shared" si="80"/>
        <v/>
      </c>
      <c r="CE114" s="31" t="str">
        <f t="shared" si="81"/>
        <v/>
      </c>
      <c r="CF114" s="31" t="str">
        <f t="shared" si="82"/>
        <v/>
      </c>
      <c r="CG114" s="31" t="str">
        <f t="shared" si="83"/>
        <v/>
      </c>
      <c r="CH114" s="32">
        <f t="shared" si="84"/>
        <v>0</v>
      </c>
      <c r="CI114" s="32">
        <f t="shared" si="85"/>
        <v>0</v>
      </c>
      <c r="CJ114" s="32">
        <f t="shared" si="86"/>
        <v>0</v>
      </c>
      <c r="CK114" s="32">
        <f t="shared" si="87"/>
        <v>0</v>
      </c>
      <c r="CL114" s="32">
        <f t="shared" si="88"/>
        <v>0</v>
      </c>
      <c r="CM114" s="32">
        <f t="shared" si="89"/>
        <v>0</v>
      </c>
      <c r="CN114" s="32">
        <f t="shared" si="90"/>
        <v>0</v>
      </c>
    </row>
    <row r="115" spans="1:92" ht="16.350000000000001" customHeight="1" x14ac:dyDescent="0.2">
      <c r="A115" s="3284" t="s">
        <v>148</v>
      </c>
      <c r="B115" s="3285"/>
      <c r="C115" s="3286"/>
      <c r="D115" s="910">
        <f t="shared" si="74"/>
        <v>0</v>
      </c>
      <c r="E115" s="828">
        <f t="shared" si="75"/>
        <v>0</v>
      </c>
      <c r="F115" s="830">
        <f t="shared" si="76"/>
        <v>0</v>
      </c>
      <c r="G115" s="918"/>
      <c r="H115" s="920"/>
      <c r="I115" s="831"/>
      <c r="J115" s="842"/>
      <c r="K115" s="831"/>
      <c r="L115" s="808"/>
      <c r="M115" s="831"/>
      <c r="N115" s="808"/>
      <c r="O115" s="807"/>
      <c r="P115" s="808"/>
      <c r="Q115" s="807"/>
      <c r="R115" s="808"/>
      <c r="S115" s="807"/>
      <c r="T115" s="808"/>
      <c r="U115" s="807"/>
      <c r="V115" s="808"/>
      <c r="W115" s="807"/>
      <c r="X115" s="808"/>
      <c r="Y115" s="807"/>
      <c r="Z115" s="808"/>
      <c r="AA115" s="807"/>
      <c r="AB115" s="808"/>
      <c r="AC115" s="807"/>
      <c r="AD115" s="808"/>
      <c r="AE115" s="807"/>
      <c r="AF115" s="808"/>
      <c r="AG115" s="807"/>
      <c r="AH115" s="808"/>
      <c r="AI115" s="807"/>
      <c r="AJ115" s="808"/>
      <c r="AK115" s="807"/>
      <c r="AL115" s="808"/>
      <c r="AM115" s="807"/>
      <c r="AN115" s="809"/>
      <c r="AO115" s="832"/>
      <c r="AP115" s="832"/>
      <c r="AQ115" s="811">
        <v>0</v>
      </c>
      <c r="AR115" s="811"/>
      <c r="AS115" s="811"/>
      <c r="AT115" s="832"/>
      <c r="AU115" s="832"/>
      <c r="AV115" s="832"/>
      <c r="AW115" s="671" t="str">
        <f t="shared" si="73"/>
        <v/>
      </c>
      <c r="BU115" s="3"/>
      <c r="BV115" s="3"/>
      <c r="BW115" s="4"/>
      <c r="CA115" s="31" t="str">
        <f t="shared" si="77"/>
        <v/>
      </c>
      <c r="CB115" s="31" t="str">
        <f t="shared" si="78"/>
        <v/>
      </c>
      <c r="CC115" s="31" t="str">
        <f t="shared" si="79"/>
        <v/>
      </c>
      <c r="CD115" s="31" t="str">
        <f t="shared" si="80"/>
        <v/>
      </c>
      <c r="CE115" s="31" t="str">
        <f t="shared" si="81"/>
        <v/>
      </c>
      <c r="CF115" s="31" t="str">
        <f t="shared" si="82"/>
        <v/>
      </c>
      <c r="CG115" s="31" t="str">
        <f t="shared" si="83"/>
        <v/>
      </c>
      <c r="CH115" s="32">
        <f t="shared" si="84"/>
        <v>0</v>
      </c>
      <c r="CI115" s="32">
        <f t="shared" si="85"/>
        <v>0</v>
      </c>
      <c r="CJ115" s="32">
        <f t="shared" si="86"/>
        <v>0</v>
      </c>
      <c r="CK115" s="32">
        <f t="shared" si="87"/>
        <v>0</v>
      </c>
      <c r="CL115" s="32">
        <f t="shared" si="88"/>
        <v>0</v>
      </c>
      <c r="CM115" s="32">
        <f t="shared" si="89"/>
        <v>0</v>
      </c>
      <c r="CN115" s="32">
        <f t="shared" si="90"/>
        <v>0</v>
      </c>
    </row>
    <row r="116" spans="1:92" ht="16.350000000000001" customHeight="1" x14ac:dyDescent="0.2">
      <c r="A116" s="3284" t="s">
        <v>149</v>
      </c>
      <c r="B116" s="3285"/>
      <c r="C116" s="3286"/>
      <c r="D116" s="910">
        <f t="shared" si="74"/>
        <v>0</v>
      </c>
      <c r="E116" s="828">
        <f t="shared" si="75"/>
        <v>0</v>
      </c>
      <c r="F116" s="830">
        <f t="shared" si="76"/>
        <v>0</v>
      </c>
      <c r="G116" s="918"/>
      <c r="H116" s="920"/>
      <c r="I116" s="831"/>
      <c r="J116" s="842"/>
      <c r="K116" s="831"/>
      <c r="L116" s="808"/>
      <c r="M116" s="831"/>
      <c r="N116" s="808"/>
      <c r="O116" s="807"/>
      <c r="P116" s="808"/>
      <c r="Q116" s="807"/>
      <c r="R116" s="808"/>
      <c r="S116" s="807"/>
      <c r="T116" s="808"/>
      <c r="U116" s="807"/>
      <c r="V116" s="808"/>
      <c r="W116" s="807"/>
      <c r="X116" s="808"/>
      <c r="Y116" s="807"/>
      <c r="Z116" s="808"/>
      <c r="AA116" s="807"/>
      <c r="AB116" s="808"/>
      <c r="AC116" s="807"/>
      <c r="AD116" s="808"/>
      <c r="AE116" s="807"/>
      <c r="AF116" s="808"/>
      <c r="AG116" s="807"/>
      <c r="AH116" s="808"/>
      <c r="AI116" s="807"/>
      <c r="AJ116" s="808"/>
      <c r="AK116" s="807"/>
      <c r="AL116" s="808"/>
      <c r="AM116" s="807"/>
      <c r="AN116" s="809"/>
      <c r="AO116" s="832"/>
      <c r="AP116" s="832"/>
      <c r="AQ116" s="811">
        <v>0</v>
      </c>
      <c r="AR116" s="811"/>
      <c r="AS116" s="811"/>
      <c r="AT116" s="832"/>
      <c r="AU116" s="832"/>
      <c r="AV116" s="832"/>
      <c r="AW116" s="671" t="str">
        <f t="shared" si="73"/>
        <v/>
      </c>
      <c r="BU116" s="3"/>
      <c r="BV116" s="3"/>
      <c r="BW116" s="4"/>
      <c r="CA116" s="31" t="str">
        <f t="shared" si="77"/>
        <v/>
      </c>
      <c r="CB116" s="31" t="str">
        <f t="shared" si="78"/>
        <v/>
      </c>
      <c r="CC116" s="31" t="str">
        <f t="shared" si="79"/>
        <v/>
      </c>
      <c r="CD116" s="31" t="str">
        <f t="shared" si="80"/>
        <v/>
      </c>
      <c r="CE116" s="31" t="str">
        <f t="shared" si="81"/>
        <v/>
      </c>
      <c r="CF116" s="31" t="str">
        <f t="shared" si="82"/>
        <v/>
      </c>
      <c r="CG116" s="31" t="str">
        <f t="shared" si="83"/>
        <v/>
      </c>
      <c r="CH116" s="32">
        <f t="shared" si="84"/>
        <v>0</v>
      </c>
      <c r="CI116" s="32">
        <f t="shared" si="85"/>
        <v>0</v>
      </c>
      <c r="CJ116" s="32">
        <f t="shared" si="86"/>
        <v>0</v>
      </c>
      <c r="CK116" s="32">
        <f t="shared" si="87"/>
        <v>0</v>
      </c>
      <c r="CL116" s="32">
        <f t="shared" si="88"/>
        <v>0</v>
      </c>
      <c r="CM116" s="32">
        <f t="shared" si="89"/>
        <v>0</v>
      </c>
      <c r="CN116" s="32">
        <f t="shared" si="90"/>
        <v>0</v>
      </c>
    </row>
    <row r="117" spans="1:92" ht="16.350000000000001" customHeight="1" x14ac:dyDescent="0.2">
      <c r="A117" s="3284" t="s">
        <v>150</v>
      </c>
      <c r="B117" s="3285"/>
      <c r="C117" s="3286"/>
      <c r="D117" s="910">
        <f t="shared" si="74"/>
        <v>0</v>
      </c>
      <c r="E117" s="828">
        <f t="shared" si="75"/>
        <v>0</v>
      </c>
      <c r="F117" s="830">
        <f t="shared" si="76"/>
        <v>0</v>
      </c>
      <c r="G117" s="918"/>
      <c r="H117" s="920"/>
      <c r="I117" s="831"/>
      <c r="J117" s="842"/>
      <c r="K117" s="831"/>
      <c r="L117" s="808"/>
      <c r="M117" s="831"/>
      <c r="N117" s="808"/>
      <c r="O117" s="807"/>
      <c r="P117" s="808"/>
      <c r="Q117" s="807"/>
      <c r="R117" s="808"/>
      <c r="S117" s="807"/>
      <c r="T117" s="808"/>
      <c r="U117" s="807"/>
      <c r="V117" s="808"/>
      <c r="W117" s="807"/>
      <c r="X117" s="808"/>
      <c r="Y117" s="807"/>
      <c r="Z117" s="808"/>
      <c r="AA117" s="807"/>
      <c r="AB117" s="808"/>
      <c r="AC117" s="807"/>
      <c r="AD117" s="808"/>
      <c r="AE117" s="807"/>
      <c r="AF117" s="808"/>
      <c r="AG117" s="807"/>
      <c r="AH117" s="808"/>
      <c r="AI117" s="807"/>
      <c r="AJ117" s="808"/>
      <c r="AK117" s="807"/>
      <c r="AL117" s="808"/>
      <c r="AM117" s="807"/>
      <c r="AN117" s="809"/>
      <c r="AO117" s="832"/>
      <c r="AP117" s="832"/>
      <c r="AQ117" s="811">
        <v>0</v>
      </c>
      <c r="AR117" s="811"/>
      <c r="AS117" s="811"/>
      <c r="AT117" s="832"/>
      <c r="AU117" s="832"/>
      <c r="AV117" s="832"/>
      <c r="AW117" s="671" t="str">
        <f t="shared" si="73"/>
        <v/>
      </c>
      <c r="BU117" s="3"/>
      <c r="BV117" s="3"/>
      <c r="BW117" s="4"/>
      <c r="CA117" s="31" t="str">
        <f t="shared" si="77"/>
        <v/>
      </c>
      <c r="CB117" s="31" t="str">
        <f t="shared" si="78"/>
        <v/>
      </c>
      <c r="CC117" s="31" t="str">
        <f t="shared" si="79"/>
        <v/>
      </c>
      <c r="CD117" s="31" t="str">
        <f t="shared" si="80"/>
        <v/>
      </c>
      <c r="CE117" s="31" t="str">
        <f t="shared" si="81"/>
        <v/>
      </c>
      <c r="CF117" s="31" t="str">
        <f t="shared" si="82"/>
        <v/>
      </c>
      <c r="CG117" s="31" t="str">
        <f t="shared" si="83"/>
        <v/>
      </c>
      <c r="CH117" s="32">
        <f t="shared" si="84"/>
        <v>0</v>
      </c>
      <c r="CI117" s="32">
        <f t="shared" si="85"/>
        <v>0</v>
      </c>
      <c r="CJ117" s="32">
        <f t="shared" si="86"/>
        <v>0</v>
      </c>
      <c r="CK117" s="32">
        <f t="shared" si="87"/>
        <v>0</v>
      </c>
      <c r="CL117" s="32">
        <f t="shared" si="88"/>
        <v>0</v>
      </c>
      <c r="CM117" s="32">
        <f t="shared" si="89"/>
        <v>0</v>
      </c>
      <c r="CN117" s="32">
        <f t="shared" si="90"/>
        <v>0</v>
      </c>
    </row>
    <row r="118" spans="1:92" ht="16.350000000000001" customHeight="1" x14ac:dyDescent="0.2">
      <c r="A118" s="3292" t="s">
        <v>151</v>
      </c>
      <c r="B118" s="3292"/>
      <c r="C118" s="3292"/>
      <c r="D118" s="910">
        <f t="shared" si="74"/>
        <v>0</v>
      </c>
      <c r="E118" s="828">
        <f>SUM(S118+U118+W118+Y118+AA118+AC118+AE118+AG118+AI118+AK118+AM118)</f>
        <v>0</v>
      </c>
      <c r="F118" s="830">
        <f>SUM(T118+V118+X118+Z118+AB118+AD118+AF118+AH118+AJ118+AL118+AN118)</f>
        <v>0</v>
      </c>
      <c r="G118" s="839"/>
      <c r="H118" s="840"/>
      <c r="I118" s="839"/>
      <c r="J118" s="919"/>
      <c r="K118" s="839"/>
      <c r="L118" s="840"/>
      <c r="M118" s="839"/>
      <c r="N118" s="840"/>
      <c r="O118" s="849"/>
      <c r="P118" s="840"/>
      <c r="Q118" s="849"/>
      <c r="R118" s="840"/>
      <c r="S118" s="807"/>
      <c r="T118" s="808"/>
      <c r="U118" s="807"/>
      <c r="V118" s="808"/>
      <c r="W118" s="807"/>
      <c r="X118" s="808"/>
      <c r="Y118" s="807"/>
      <c r="Z118" s="808"/>
      <c r="AA118" s="807"/>
      <c r="AB118" s="808"/>
      <c r="AC118" s="807"/>
      <c r="AD118" s="808"/>
      <c r="AE118" s="807"/>
      <c r="AF118" s="808"/>
      <c r="AG118" s="807"/>
      <c r="AH118" s="808"/>
      <c r="AI118" s="807"/>
      <c r="AJ118" s="808"/>
      <c r="AK118" s="807"/>
      <c r="AL118" s="808"/>
      <c r="AM118" s="807"/>
      <c r="AN118" s="809"/>
      <c r="AO118" s="832"/>
      <c r="AP118" s="832"/>
      <c r="AQ118" s="811">
        <v>0</v>
      </c>
      <c r="AR118" s="811"/>
      <c r="AS118" s="811"/>
      <c r="AT118" s="832"/>
      <c r="AU118" s="832"/>
      <c r="AV118" s="832"/>
      <c r="AW118" s="671" t="str">
        <f t="shared" si="73"/>
        <v/>
      </c>
      <c r="BU118" s="3"/>
      <c r="BV118" s="3"/>
      <c r="BW118" s="4"/>
      <c r="CA118" s="31" t="str">
        <f t="shared" si="77"/>
        <v/>
      </c>
      <c r="CB118" s="31" t="str">
        <f t="shared" si="78"/>
        <v/>
      </c>
      <c r="CC118" s="31" t="str">
        <f t="shared" si="79"/>
        <v/>
      </c>
      <c r="CD118" s="31" t="str">
        <f t="shared" si="80"/>
        <v/>
      </c>
      <c r="CE118" s="31" t="str">
        <f t="shared" si="81"/>
        <v/>
      </c>
      <c r="CF118" s="31" t="str">
        <f t="shared" si="82"/>
        <v/>
      </c>
      <c r="CG118" s="31" t="str">
        <f t="shared" si="83"/>
        <v/>
      </c>
      <c r="CH118" s="32">
        <f t="shared" si="84"/>
        <v>0</v>
      </c>
      <c r="CI118" s="32">
        <f t="shared" si="85"/>
        <v>0</v>
      </c>
      <c r="CJ118" s="32">
        <f t="shared" si="86"/>
        <v>0</v>
      </c>
      <c r="CK118" s="32">
        <f t="shared" si="87"/>
        <v>0</v>
      </c>
      <c r="CL118" s="32">
        <f t="shared" si="88"/>
        <v>0</v>
      </c>
      <c r="CM118" s="32">
        <f t="shared" si="89"/>
        <v>0</v>
      </c>
      <c r="CN118" s="32">
        <f t="shared" si="90"/>
        <v>0</v>
      </c>
    </row>
    <row r="119" spans="1:92" ht="16.350000000000001" customHeight="1" x14ac:dyDescent="0.2">
      <c r="A119" s="3292" t="s">
        <v>152</v>
      </c>
      <c r="B119" s="3292"/>
      <c r="C119" s="3292"/>
      <c r="D119" s="910">
        <f t="shared" si="74"/>
        <v>11</v>
      </c>
      <c r="E119" s="828">
        <f>SUM(S119+U119+W119+Y119+AA119+AC119+AE119+AG119+AI119+AK119+AM119)</f>
        <v>2</v>
      </c>
      <c r="F119" s="830">
        <f>SUM(T119+V119+X119+Z119+AB119+AD119+AF119+AH119+AJ119+AL119+AN119)</f>
        <v>9</v>
      </c>
      <c r="G119" s="911"/>
      <c r="H119" s="912"/>
      <c r="I119" s="911"/>
      <c r="J119" s="913"/>
      <c r="K119" s="911"/>
      <c r="L119" s="912"/>
      <c r="M119" s="911"/>
      <c r="N119" s="912"/>
      <c r="O119" s="914"/>
      <c r="P119" s="912"/>
      <c r="Q119" s="914"/>
      <c r="R119" s="912"/>
      <c r="S119" s="807">
        <v>0</v>
      </c>
      <c r="T119" s="808">
        <v>0</v>
      </c>
      <c r="U119" s="807">
        <v>0</v>
      </c>
      <c r="V119" s="808">
        <v>0</v>
      </c>
      <c r="W119" s="807">
        <v>0</v>
      </c>
      <c r="X119" s="808">
        <v>2</v>
      </c>
      <c r="Y119" s="807">
        <v>1</v>
      </c>
      <c r="Z119" s="808">
        <v>0</v>
      </c>
      <c r="AA119" s="807">
        <v>0</v>
      </c>
      <c r="AB119" s="808">
        <v>0</v>
      </c>
      <c r="AC119" s="807">
        <v>0</v>
      </c>
      <c r="AD119" s="808">
        <v>0</v>
      </c>
      <c r="AE119" s="807">
        <v>0</v>
      </c>
      <c r="AF119" s="808">
        <v>3</v>
      </c>
      <c r="AG119" s="807">
        <v>1</v>
      </c>
      <c r="AH119" s="808">
        <v>3</v>
      </c>
      <c r="AI119" s="807">
        <v>0</v>
      </c>
      <c r="AJ119" s="808">
        <v>1</v>
      </c>
      <c r="AK119" s="807">
        <v>0</v>
      </c>
      <c r="AL119" s="808">
        <v>0</v>
      </c>
      <c r="AM119" s="807">
        <v>0</v>
      </c>
      <c r="AN119" s="809">
        <v>0</v>
      </c>
      <c r="AO119" s="832">
        <v>0</v>
      </c>
      <c r="AP119" s="832">
        <v>0</v>
      </c>
      <c r="AQ119" s="811">
        <v>11</v>
      </c>
      <c r="AR119" s="811">
        <v>0</v>
      </c>
      <c r="AS119" s="811"/>
      <c r="AT119" s="832">
        <v>0</v>
      </c>
      <c r="AU119" s="832">
        <v>0</v>
      </c>
      <c r="AV119" s="832">
        <v>0</v>
      </c>
      <c r="AW119" s="671" t="str">
        <f t="shared" si="73"/>
        <v/>
      </c>
      <c r="BU119" s="3"/>
      <c r="BV119" s="3"/>
      <c r="BW119" s="4"/>
      <c r="CA119" s="31" t="str">
        <f t="shared" si="77"/>
        <v/>
      </c>
      <c r="CB119" s="31" t="str">
        <f t="shared" si="78"/>
        <v/>
      </c>
      <c r="CC119" s="31" t="str">
        <f t="shared" si="79"/>
        <v/>
      </c>
      <c r="CD119" s="31" t="str">
        <f t="shared" si="80"/>
        <v/>
      </c>
      <c r="CE119" s="31" t="str">
        <f t="shared" si="81"/>
        <v/>
      </c>
      <c r="CF119" s="31" t="str">
        <f t="shared" si="82"/>
        <v/>
      </c>
      <c r="CG119" s="31" t="str">
        <f t="shared" si="83"/>
        <v/>
      </c>
      <c r="CH119" s="32">
        <f t="shared" si="84"/>
        <v>0</v>
      </c>
      <c r="CI119" s="32">
        <f t="shared" si="85"/>
        <v>0</v>
      </c>
      <c r="CJ119" s="32">
        <f t="shared" si="86"/>
        <v>0</v>
      </c>
      <c r="CK119" s="32">
        <f t="shared" si="87"/>
        <v>0</v>
      </c>
      <c r="CL119" s="32">
        <f t="shared" si="88"/>
        <v>0</v>
      </c>
      <c r="CM119" s="32">
        <f t="shared" si="89"/>
        <v>0</v>
      </c>
      <c r="CN119" s="32">
        <f t="shared" si="90"/>
        <v>0</v>
      </c>
    </row>
    <row r="120" spans="1:92" ht="16.350000000000001" customHeight="1" x14ac:dyDescent="0.2">
      <c r="A120" s="3284" t="s">
        <v>153</v>
      </c>
      <c r="B120" s="3285"/>
      <c r="C120" s="3286"/>
      <c r="D120" s="910">
        <f t="shared" si="74"/>
        <v>4</v>
      </c>
      <c r="E120" s="828">
        <f>SUM(U120+W120+Y120+AA120+AC120+AE120+AG120+AI120+AK120+AM120)</f>
        <v>3</v>
      </c>
      <c r="F120" s="830">
        <f>SUM(V120+X120+Z120+AB120+AD120+AF120+AH120+AJ120+AL120+AN120)</f>
        <v>1</v>
      </c>
      <c r="G120" s="911"/>
      <c r="H120" s="912"/>
      <c r="I120" s="911"/>
      <c r="J120" s="913"/>
      <c r="K120" s="911"/>
      <c r="L120" s="912"/>
      <c r="M120" s="911"/>
      <c r="N120" s="912"/>
      <c r="O120" s="914"/>
      <c r="P120" s="912"/>
      <c r="Q120" s="914"/>
      <c r="R120" s="912"/>
      <c r="S120" s="914"/>
      <c r="T120" s="912"/>
      <c r="U120" s="807"/>
      <c r="V120" s="808"/>
      <c r="W120" s="807"/>
      <c r="X120" s="808"/>
      <c r="Y120" s="807"/>
      <c r="Z120" s="808"/>
      <c r="AA120" s="807"/>
      <c r="AB120" s="808"/>
      <c r="AC120" s="807"/>
      <c r="AD120" s="808"/>
      <c r="AE120" s="807">
        <v>1</v>
      </c>
      <c r="AF120" s="808">
        <v>1</v>
      </c>
      <c r="AG120" s="807">
        <v>2</v>
      </c>
      <c r="AH120" s="808">
        <v>0</v>
      </c>
      <c r="AI120" s="807">
        <v>0</v>
      </c>
      <c r="AJ120" s="808">
        <v>0</v>
      </c>
      <c r="AK120" s="807">
        <v>0</v>
      </c>
      <c r="AL120" s="808">
        <v>0</v>
      </c>
      <c r="AM120" s="807">
        <v>0</v>
      </c>
      <c r="AN120" s="809">
        <v>0</v>
      </c>
      <c r="AO120" s="832">
        <v>0</v>
      </c>
      <c r="AP120" s="832">
        <v>0</v>
      </c>
      <c r="AQ120" s="811">
        <v>4</v>
      </c>
      <c r="AR120" s="811">
        <v>0</v>
      </c>
      <c r="AS120" s="811"/>
      <c r="AT120" s="832">
        <v>0</v>
      </c>
      <c r="AU120" s="832">
        <v>0</v>
      </c>
      <c r="AV120" s="832">
        <v>0</v>
      </c>
      <c r="AW120" s="671" t="str">
        <f t="shared" si="73"/>
        <v/>
      </c>
      <c r="BU120" s="3"/>
      <c r="BV120" s="3"/>
      <c r="BW120" s="4"/>
      <c r="CA120" s="31" t="str">
        <f t="shared" si="77"/>
        <v/>
      </c>
      <c r="CB120" s="31" t="str">
        <f t="shared" si="78"/>
        <v/>
      </c>
      <c r="CC120" s="31" t="str">
        <f t="shared" si="79"/>
        <v/>
      </c>
      <c r="CD120" s="31" t="str">
        <f t="shared" si="80"/>
        <v/>
      </c>
      <c r="CE120" s="31" t="str">
        <f t="shared" si="81"/>
        <v/>
      </c>
      <c r="CF120" s="31" t="str">
        <f t="shared" si="82"/>
        <v/>
      </c>
      <c r="CG120" s="31" t="str">
        <f t="shared" si="83"/>
        <v/>
      </c>
      <c r="CH120" s="32">
        <f t="shared" si="84"/>
        <v>0</v>
      </c>
      <c r="CI120" s="32">
        <f t="shared" si="85"/>
        <v>0</v>
      </c>
      <c r="CJ120" s="32">
        <f t="shared" si="86"/>
        <v>0</v>
      </c>
      <c r="CK120" s="32">
        <f t="shared" si="87"/>
        <v>0</v>
      </c>
      <c r="CL120" s="32">
        <f t="shared" si="88"/>
        <v>0</v>
      </c>
      <c r="CM120" s="32">
        <f t="shared" si="89"/>
        <v>0</v>
      </c>
      <c r="CN120" s="32">
        <f t="shared" si="90"/>
        <v>0</v>
      </c>
    </row>
    <row r="121" spans="1:92" ht="16.350000000000001" customHeight="1" x14ac:dyDescent="0.2">
      <c r="A121" s="3284" t="s">
        <v>154</v>
      </c>
      <c r="B121" s="3285"/>
      <c r="C121" s="3286"/>
      <c r="D121" s="910">
        <f t="shared" si="74"/>
        <v>0</v>
      </c>
      <c r="E121" s="828">
        <f>SUM(Y121+AA121+AC121+AE121+AG121+AI121+AK121+AM121)</f>
        <v>0</v>
      </c>
      <c r="F121" s="830">
        <f>SUM(Z121+AB121+AD121+AF121+AH121+AJ121+AL121+AN121)</f>
        <v>0</v>
      </c>
      <c r="G121" s="911"/>
      <c r="H121" s="912"/>
      <c r="I121" s="911"/>
      <c r="J121" s="913"/>
      <c r="K121" s="911"/>
      <c r="L121" s="912"/>
      <c r="M121" s="911"/>
      <c r="N121" s="912"/>
      <c r="O121" s="914"/>
      <c r="P121" s="912"/>
      <c r="Q121" s="914"/>
      <c r="R121" s="912"/>
      <c r="S121" s="914"/>
      <c r="T121" s="912"/>
      <c r="U121" s="914"/>
      <c r="V121" s="912"/>
      <c r="W121" s="914"/>
      <c r="X121" s="912"/>
      <c r="Y121" s="807"/>
      <c r="Z121" s="808"/>
      <c r="AA121" s="807"/>
      <c r="AB121" s="808"/>
      <c r="AC121" s="807"/>
      <c r="AD121" s="808"/>
      <c r="AE121" s="807"/>
      <c r="AF121" s="808"/>
      <c r="AG121" s="807"/>
      <c r="AH121" s="808"/>
      <c r="AI121" s="807"/>
      <c r="AJ121" s="808"/>
      <c r="AK121" s="807"/>
      <c r="AL121" s="808"/>
      <c r="AM121" s="807"/>
      <c r="AN121" s="809"/>
      <c r="AO121" s="915"/>
      <c r="AP121" s="832"/>
      <c r="AQ121" s="811">
        <v>0</v>
      </c>
      <c r="AR121" s="811"/>
      <c r="AS121" s="811"/>
      <c r="AT121" s="832"/>
      <c r="AU121" s="832"/>
      <c r="AV121" s="832"/>
      <c r="AW121" s="671" t="str">
        <f t="shared" si="73"/>
        <v/>
      </c>
      <c r="BU121" s="3"/>
      <c r="BV121" s="3"/>
      <c r="BW121" s="4"/>
      <c r="CA121" s="31"/>
      <c r="CB121" s="31" t="str">
        <f t="shared" si="78"/>
        <v/>
      </c>
      <c r="CC121" s="31" t="str">
        <f t="shared" si="79"/>
        <v/>
      </c>
      <c r="CD121" s="31" t="str">
        <f t="shared" si="80"/>
        <v/>
      </c>
      <c r="CE121" s="31" t="str">
        <f t="shared" si="81"/>
        <v/>
      </c>
      <c r="CF121" s="31" t="str">
        <f t="shared" si="82"/>
        <v/>
      </c>
      <c r="CG121" s="31" t="str">
        <f t="shared" si="83"/>
        <v/>
      </c>
      <c r="CH121" s="32"/>
      <c r="CI121" s="32">
        <f t="shared" si="85"/>
        <v>0</v>
      </c>
      <c r="CJ121" s="32">
        <f t="shared" si="86"/>
        <v>0</v>
      </c>
      <c r="CK121" s="32">
        <f t="shared" si="87"/>
        <v>0</v>
      </c>
      <c r="CL121" s="32">
        <f t="shared" si="88"/>
        <v>0</v>
      </c>
      <c r="CM121" s="32">
        <f t="shared" si="89"/>
        <v>0</v>
      </c>
      <c r="CN121" s="32">
        <f t="shared" si="90"/>
        <v>0</v>
      </c>
    </row>
    <row r="122" spans="1:92" ht="16.350000000000001" customHeight="1" x14ac:dyDescent="0.2">
      <c r="A122" s="3295" t="s">
        <v>155</v>
      </c>
      <c r="B122" s="3295"/>
      <c r="C122" s="3295"/>
      <c r="D122" s="910">
        <f t="shared" si="74"/>
        <v>10</v>
      </c>
      <c r="E122" s="828">
        <f t="shared" si="75"/>
        <v>2</v>
      </c>
      <c r="F122" s="830">
        <f t="shared" si="76"/>
        <v>8</v>
      </c>
      <c r="G122" s="831">
        <v>0</v>
      </c>
      <c r="H122" s="808">
        <v>0</v>
      </c>
      <c r="I122" s="831">
        <v>0</v>
      </c>
      <c r="J122" s="842">
        <v>0</v>
      </c>
      <c r="K122" s="831">
        <v>0</v>
      </c>
      <c r="L122" s="808">
        <v>0</v>
      </c>
      <c r="M122" s="831">
        <v>0</v>
      </c>
      <c r="N122" s="808">
        <v>0</v>
      </c>
      <c r="O122" s="807">
        <v>0</v>
      </c>
      <c r="P122" s="808">
        <v>0</v>
      </c>
      <c r="Q122" s="807">
        <v>0</v>
      </c>
      <c r="R122" s="808">
        <v>0</v>
      </c>
      <c r="S122" s="807">
        <v>0</v>
      </c>
      <c r="T122" s="808">
        <v>0</v>
      </c>
      <c r="U122" s="807">
        <v>0</v>
      </c>
      <c r="V122" s="808">
        <v>0</v>
      </c>
      <c r="W122" s="807">
        <v>0</v>
      </c>
      <c r="X122" s="808">
        <v>0</v>
      </c>
      <c r="Y122" s="807">
        <v>2</v>
      </c>
      <c r="Z122" s="808">
        <v>0</v>
      </c>
      <c r="AA122" s="807">
        <v>0</v>
      </c>
      <c r="AB122" s="808">
        <v>1</v>
      </c>
      <c r="AC122" s="807">
        <v>0</v>
      </c>
      <c r="AD122" s="808">
        <v>1</v>
      </c>
      <c r="AE122" s="807">
        <v>0</v>
      </c>
      <c r="AF122" s="808">
        <v>2</v>
      </c>
      <c r="AG122" s="807">
        <v>0</v>
      </c>
      <c r="AH122" s="808">
        <v>0</v>
      </c>
      <c r="AI122" s="807">
        <v>0</v>
      </c>
      <c r="AJ122" s="808">
        <v>2</v>
      </c>
      <c r="AK122" s="807">
        <v>0</v>
      </c>
      <c r="AL122" s="808">
        <v>1</v>
      </c>
      <c r="AM122" s="807">
        <v>0</v>
      </c>
      <c r="AN122" s="809">
        <v>1</v>
      </c>
      <c r="AO122" s="832">
        <v>0</v>
      </c>
      <c r="AP122" s="832">
        <v>0</v>
      </c>
      <c r="AQ122" s="811">
        <v>10</v>
      </c>
      <c r="AR122" s="811">
        <v>0</v>
      </c>
      <c r="AS122" s="811"/>
      <c r="AT122" s="832">
        <v>0</v>
      </c>
      <c r="AU122" s="832">
        <v>0</v>
      </c>
      <c r="AV122" s="832">
        <v>0</v>
      </c>
      <c r="AW122" s="671" t="str">
        <f t="shared" si="73"/>
        <v/>
      </c>
      <c r="BU122" s="3"/>
      <c r="BV122" s="3"/>
      <c r="BW122" s="4"/>
      <c r="CA122" s="31" t="str">
        <f t="shared" si="77"/>
        <v/>
      </c>
      <c r="CB122" s="31" t="str">
        <f t="shared" si="78"/>
        <v/>
      </c>
      <c r="CC122" s="31" t="str">
        <f t="shared" si="79"/>
        <v/>
      </c>
      <c r="CD122" s="31" t="str">
        <f t="shared" si="80"/>
        <v/>
      </c>
      <c r="CE122" s="31" t="str">
        <f t="shared" si="81"/>
        <v/>
      </c>
      <c r="CF122" s="31" t="str">
        <f t="shared" si="82"/>
        <v/>
      </c>
      <c r="CG122" s="31" t="str">
        <f t="shared" si="83"/>
        <v/>
      </c>
      <c r="CH122" s="32">
        <f t="shared" si="84"/>
        <v>0</v>
      </c>
      <c r="CI122" s="32">
        <f t="shared" si="85"/>
        <v>0</v>
      </c>
      <c r="CJ122" s="32">
        <f t="shared" si="86"/>
        <v>0</v>
      </c>
      <c r="CK122" s="32">
        <f t="shared" si="87"/>
        <v>0</v>
      </c>
      <c r="CL122" s="32">
        <f t="shared" si="88"/>
        <v>0</v>
      </c>
      <c r="CM122" s="32">
        <f t="shared" si="89"/>
        <v>0</v>
      </c>
      <c r="CN122" s="32">
        <f t="shared" si="90"/>
        <v>0</v>
      </c>
    </row>
    <row r="123" spans="1:92" ht="16.350000000000001" customHeight="1" x14ac:dyDescent="0.2">
      <c r="A123" s="3400" t="s">
        <v>156</v>
      </c>
      <c r="B123" s="3031"/>
      <c r="C123" s="3427"/>
      <c r="D123" s="910">
        <f t="shared" si="74"/>
        <v>0</v>
      </c>
      <c r="E123" s="828">
        <f>SUM(Y123+AA123+AC123+AE123+AG123+AI123+AK123+AM123)</f>
        <v>0</v>
      </c>
      <c r="F123" s="830">
        <f>SUM(Z123+AB123+AD123+AF123+AH123+AJ123+AL123+AN123)</f>
        <v>0</v>
      </c>
      <c r="G123" s="911"/>
      <c r="H123" s="912"/>
      <c r="I123" s="911"/>
      <c r="J123" s="913"/>
      <c r="K123" s="911"/>
      <c r="L123" s="912"/>
      <c r="M123" s="911"/>
      <c r="N123" s="912"/>
      <c r="O123" s="914"/>
      <c r="P123" s="912"/>
      <c r="Q123" s="914"/>
      <c r="R123" s="912"/>
      <c r="S123" s="914"/>
      <c r="T123" s="912"/>
      <c r="U123" s="914"/>
      <c r="V123" s="912"/>
      <c r="W123" s="914"/>
      <c r="X123" s="912"/>
      <c r="Y123" s="807"/>
      <c r="Z123" s="808"/>
      <c r="AA123" s="807"/>
      <c r="AB123" s="808"/>
      <c r="AC123" s="807"/>
      <c r="AD123" s="808"/>
      <c r="AE123" s="807"/>
      <c r="AF123" s="808"/>
      <c r="AG123" s="807"/>
      <c r="AH123" s="808"/>
      <c r="AI123" s="807"/>
      <c r="AJ123" s="808"/>
      <c r="AK123" s="807"/>
      <c r="AL123" s="808"/>
      <c r="AM123" s="807"/>
      <c r="AN123" s="809"/>
      <c r="AO123" s="915"/>
      <c r="AP123" s="832"/>
      <c r="AQ123" s="811">
        <v>0</v>
      </c>
      <c r="AR123" s="921"/>
      <c r="AS123" s="811"/>
      <c r="AT123" s="832"/>
      <c r="AU123" s="832"/>
      <c r="AV123" s="832"/>
      <c r="AW123" s="671" t="str">
        <f t="shared" si="73"/>
        <v/>
      </c>
      <c r="BU123" s="3"/>
      <c r="BV123" s="3"/>
      <c r="BW123" s="4"/>
      <c r="CA123" s="31"/>
      <c r="CB123" s="31" t="str">
        <f t="shared" si="78"/>
        <v/>
      </c>
      <c r="CC123" s="31" t="str">
        <f t="shared" si="79"/>
        <v/>
      </c>
      <c r="CD123" s="31" t="str">
        <f t="shared" si="80"/>
        <v/>
      </c>
      <c r="CE123" s="31" t="str">
        <f t="shared" si="81"/>
        <v/>
      </c>
      <c r="CF123" s="31" t="str">
        <f t="shared" si="82"/>
        <v/>
      </c>
      <c r="CG123" s="31" t="str">
        <f t="shared" si="83"/>
        <v/>
      </c>
      <c r="CH123" s="32"/>
      <c r="CI123" s="32">
        <f t="shared" si="85"/>
        <v>0</v>
      </c>
      <c r="CJ123" s="32">
        <f t="shared" si="86"/>
        <v>0</v>
      </c>
      <c r="CK123" s="32">
        <f t="shared" si="87"/>
        <v>0</v>
      </c>
      <c r="CL123" s="32">
        <f t="shared" si="88"/>
        <v>0</v>
      </c>
      <c r="CM123" s="32">
        <f t="shared" si="89"/>
        <v>0</v>
      </c>
      <c r="CN123" s="32">
        <f t="shared" si="90"/>
        <v>0</v>
      </c>
    </row>
    <row r="124" spans="1:92" ht="16.350000000000001" customHeight="1" x14ac:dyDescent="0.2">
      <c r="A124" s="3400" t="s">
        <v>157</v>
      </c>
      <c r="B124" s="3031"/>
      <c r="C124" s="3427"/>
      <c r="D124" s="910">
        <f t="shared" si="74"/>
        <v>0</v>
      </c>
      <c r="E124" s="828">
        <f t="shared" ref="E124:F129" si="92">SUM(Y124+AA124+AC124+AE124+AG124+AI124+AK124+AM124)</f>
        <v>0</v>
      </c>
      <c r="F124" s="830">
        <f t="shared" si="92"/>
        <v>0</v>
      </c>
      <c r="G124" s="911"/>
      <c r="H124" s="912"/>
      <c r="I124" s="911"/>
      <c r="J124" s="913"/>
      <c r="K124" s="911"/>
      <c r="L124" s="912"/>
      <c r="M124" s="911"/>
      <c r="N124" s="912"/>
      <c r="O124" s="914"/>
      <c r="P124" s="912"/>
      <c r="Q124" s="914"/>
      <c r="R124" s="912"/>
      <c r="S124" s="914"/>
      <c r="T124" s="912"/>
      <c r="U124" s="914"/>
      <c r="V124" s="912"/>
      <c r="W124" s="914"/>
      <c r="X124" s="912"/>
      <c r="Y124" s="807"/>
      <c r="Z124" s="808"/>
      <c r="AA124" s="807"/>
      <c r="AB124" s="808"/>
      <c r="AC124" s="807"/>
      <c r="AD124" s="808"/>
      <c r="AE124" s="807"/>
      <c r="AF124" s="808"/>
      <c r="AG124" s="807"/>
      <c r="AH124" s="808"/>
      <c r="AI124" s="807"/>
      <c r="AJ124" s="808"/>
      <c r="AK124" s="807"/>
      <c r="AL124" s="808"/>
      <c r="AM124" s="807"/>
      <c r="AN124" s="809"/>
      <c r="AO124" s="915"/>
      <c r="AP124" s="832"/>
      <c r="AQ124" s="811">
        <v>0</v>
      </c>
      <c r="AR124" s="921"/>
      <c r="AS124" s="811"/>
      <c r="AT124" s="832"/>
      <c r="AU124" s="832"/>
      <c r="AV124" s="832"/>
      <c r="AW124" s="671" t="str">
        <f t="shared" si="73"/>
        <v/>
      </c>
      <c r="BU124" s="3"/>
      <c r="BV124" s="3"/>
      <c r="BW124" s="4"/>
      <c r="CA124" s="31"/>
      <c r="CB124" s="31" t="str">
        <f t="shared" si="78"/>
        <v/>
      </c>
      <c r="CC124" s="31" t="str">
        <f t="shared" si="79"/>
        <v/>
      </c>
      <c r="CD124" s="31" t="str">
        <f t="shared" si="80"/>
        <v/>
      </c>
      <c r="CE124" s="31" t="str">
        <f t="shared" si="81"/>
        <v/>
      </c>
      <c r="CF124" s="31" t="str">
        <f t="shared" si="82"/>
        <v/>
      </c>
      <c r="CG124" s="31" t="str">
        <f t="shared" si="83"/>
        <v/>
      </c>
      <c r="CH124" s="32"/>
      <c r="CI124" s="32">
        <f t="shared" si="85"/>
        <v>0</v>
      </c>
      <c r="CJ124" s="32">
        <f t="shared" si="86"/>
        <v>0</v>
      </c>
      <c r="CK124" s="32">
        <f t="shared" si="87"/>
        <v>0</v>
      </c>
      <c r="CL124" s="32">
        <f t="shared" si="88"/>
        <v>0</v>
      </c>
      <c r="CM124" s="32">
        <f t="shared" si="89"/>
        <v>0</v>
      </c>
      <c r="CN124" s="32">
        <f t="shared" si="90"/>
        <v>0</v>
      </c>
    </row>
    <row r="125" spans="1:92" ht="16.350000000000001" customHeight="1" x14ac:dyDescent="0.2">
      <c r="A125" s="3295" t="s">
        <v>158</v>
      </c>
      <c r="B125" s="3295"/>
      <c r="C125" s="3295"/>
      <c r="D125" s="910">
        <f t="shared" si="74"/>
        <v>0</v>
      </c>
      <c r="E125" s="828">
        <f t="shared" si="92"/>
        <v>0</v>
      </c>
      <c r="F125" s="830">
        <f t="shared" si="92"/>
        <v>0</v>
      </c>
      <c r="G125" s="911"/>
      <c r="H125" s="912"/>
      <c r="I125" s="911"/>
      <c r="J125" s="913"/>
      <c r="K125" s="911"/>
      <c r="L125" s="912"/>
      <c r="M125" s="911"/>
      <c r="N125" s="912"/>
      <c r="O125" s="914"/>
      <c r="P125" s="912"/>
      <c r="Q125" s="914"/>
      <c r="R125" s="912"/>
      <c r="S125" s="914"/>
      <c r="T125" s="912"/>
      <c r="U125" s="914"/>
      <c r="V125" s="912"/>
      <c r="W125" s="914"/>
      <c r="X125" s="912"/>
      <c r="Y125" s="807"/>
      <c r="Z125" s="808"/>
      <c r="AA125" s="807"/>
      <c r="AB125" s="808"/>
      <c r="AC125" s="807"/>
      <c r="AD125" s="808"/>
      <c r="AE125" s="807"/>
      <c r="AF125" s="808"/>
      <c r="AG125" s="807"/>
      <c r="AH125" s="808"/>
      <c r="AI125" s="807"/>
      <c r="AJ125" s="808"/>
      <c r="AK125" s="807"/>
      <c r="AL125" s="808"/>
      <c r="AM125" s="807"/>
      <c r="AN125" s="809"/>
      <c r="AO125" s="915"/>
      <c r="AP125" s="832"/>
      <c r="AQ125" s="811">
        <v>0</v>
      </c>
      <c r="AR125" s="811"/>
      <c r="AS125" s="811"/>
      <c r="AT125" s="832"/>
      <c r="AU125" s="832"/>
      <c r="AV125" s="832"/>
      <c r="AW125" s="671" t="str">
        <f t="shared" si="73"/>
        <v/>
      </c>
      <c r="BU125" s="3"/>
      <c r="BV125" s="3"/>
      <c r="BW125" s="4"/>
      <c r="CA125" s="31"/>
      <c r="CB125" s="31" t="str">
        <f t="shared" si="78"/>
        <v/>
      </c>
      <c r="CC125" s="31" t="str">
        <f t="shared" si="79"/>
        <v/>
      </c>
      <c r="CD125" s="31" t="str">
        <f t="shared" si="80"/>
        <v/>
      </c>
      <c r="CE125" s="31" t="str">
        <f t="shared" si="81"/>
        <v/>
      </c>
      <c r="CF125" s="31" t="str">
        <f t="shared" si="82"/>
        <v/>
      </c>
      <c r="CG125" s="31" t="str">
        <f t="shared" si="83"/>
        <v/>
      </c>
      <c r="CH125" s="32"/>
      <c r="CI125" s="32">
        <f t="shared" si="85"/>
        <v>0</v>
      </c>
      <c r="CJ125" s="32">
        <f t="shared" si="86"/>
        <v>0</v>
      </c>
      <c r="CK125" s="32">
        <f t="shared" si="87"/>
        <v>0</v>
      </c>
      <c r="CL125" s="32">
        <f t="shared" si="88"/>
        <v>0</v>
      </c>
      <c r="CM125" s="32">
        <f t="shared" si="89"/>
        <v>0</v>
      </c>
      <c r="CN125" s="32">
        <f t="shared" si="90"/>
        <v>0</v>
      </c>
    </row>
    <row r="126" spans="1:92" ht="16.350000000000001" customHeight="1" x14ac:dyDescent="0.2">
      <c r="A126" s="3292" t="s">
        <v>159</v>
      </c>
      <c r="B126" s="3292"/>
      <c r="C126" s="3292"/>
      <c r="D126" s="910">
        <f t="shared" si="74"/>
        <v>0</v>
      </c>
      <c r="E126" s="828">
        <f t="shared" si="92"/>
        <v>0</v>
      </c>
      <c r="F126" s="830">
        <f t="shared" si="92"/>
        <v>0</v>
      </c>
      <c r="G126" s="911"/>
      <c r="H126" s="912"/>
      <c r="I126" s="911"/>
      <c r="J126" s="913"/>
      <c r="K126" s="911"/>
      <c r="L126" s="912"/>
      <c r="M126" s="911"/>
      <c r="N126" s="912"/>
      <c r="O126" s="914"/>
      <c r="P126" s="912"/>
      <c r="Q126" s="914"/>
      <c r="R126" s="912"/>
      <c r="S126" s="914"/>
      <c r="T126" s="912"/>
      <c r="U126" s="914"/>
      <c r="V126" s="912"/>
      <c r="W126" s="914"/>
      <c r="X126" s="912"/>
      <c r="Y126" s="807"/>
      <c r="Z126" s="808"/>
      <c r="AA126" s="807"/>
      <c r="AB126" s="808"/>
      <c r="AC126" s="807"/>
      <c r="AD126" s="808"/>
      <c r="AE126" s="807"/>
      <c r="AF126" s="808"/>
      <c r="AG126" s="807"/>
      <c r="AH126" s="808"/>
      <c r="AI126" s="807"/>
      <c r="AJ126" s="808"/>
      <c r="AK126" s="807"/>
      <c r="AL126" s="808"/>
      <c r="AM126" s="807"/>
      <c r="AN126" s="809"/>
      <c r="AO126" s="915"/>
      <c r="AP126" s="832"/>
      <c r="AQ126" s="811">
        <v>0</v>
      </c>
      <c r="AR126" s="811"/>
      <c r="AS126" s="811"/>
      <c r="AT126" s="832"/>
      <c r="AU126" s="832"/>
      <c r="AV126" s="832"/>
      <c r="AW126" s="671" t="str">
        <f t="shared" si="73"/>
        <v/>
      </c>
      <c r="BU126" s="3"/>
      <c r="BV126" s="3"/>
      <c r="BW126" s="4"/>
      <c r="CA126" s="31"/>
      <c r="CB126" s="31" t="str">
        <f t="shared" si="78"/>
        <v/>
      </c>
      <c r="CC126" s="31" t="str">
        <f t="shared" si="79"/>
        <v/>
      </c>
      <c r="CD126" s="31" t="str">
        <f t="shared" si="80"/>
        <v/>
      </c>
      <c r="CE126" s="31" t="str">
        <f t="shared" si="81"/>
        <v/>
      </c>
      <c r="CF126" s="31" t="str">
        <f t="shared" si="82"/>
        <v/>
      </c>
      <c r="CG126" s="31" t="str">
        <f t="shared" si="83"/>
        <v/>
      </c>
      <c r="CH126" s="32"/>
      <c r="CI126" s="32">
        <f t="shared" si="85"/>
        <v>0</v>
      </c>
      <c r="CJ126" s="32">
        <f t="shared" si="86"/>
        <v>0</v>
      </c>
      <c r="CK126" s="32">
        <f t="shared" si="87"/>
        <v>0</v>
      </c>
      <c r="CL126" s="32">
        <f t="shared" si="88"/>
        <v>0</v>
      </c>
      <c r="CM126" s="32">
        <f t="shared" si="89"/>
        <v>0</v>
      </c>
      <c r="CN126" s="32">
        <f t="shared" si="90"/>
        <v>0</v>
      </c>
    </row>
    <row r="127" spans="1:92" ht="16.350000000000001" customHeight="1" x14ac:dyDescent="0.2">
      <c r="A127" s="3292" t="s">
        <v>160</v>
      </c>
      <c r="B127" s="3292"/>
      <c r="C127" s="3292"/>
      <c r="D127" s="910">
        <f t="shared" si="74"/>
        <v>0</v>
      </c>
      <c r="E127" s="828">
        <f>SUM(Y127+AA127+AC127+AE127+AG127+AI127+AK127+AM127)</f>
        <v>0</v>
      </c>
      <c r="F127" s="830">
        <f t="shared" si="92"/>
        <v>0</v>
      </c>
      <c r="G127" s="911"/>
      <c r="H127" s="912"/>
      <c r="I127" s="911"/>
      <c r="J127" s="913"/>
      <c r="K127" s="911"/>
      <c r="L127" s="912"/>
      <c r="M127" s="911"/>
      <c r="N127" s="912"/>
      <c r="O127" s="914"/>
      <c r="P127" s="912"/>
      <c r="Q127" s="914"/>
      <c r="R127" s="912"/>
      <c r="S127" s="914"/>
      <c r="T127" s="912"/>
      <c r="U127" s="914"/>
      <c r="V127" s="912"/>
      <c r="W127" s="914"/>
      <c r="X127" s="912"/>
      <c r="Y127" s="807"/>
      <c r="Z127" s="808"/>
      <c r="AA127" s="807"/>
      <c r="AB127" s="808"/>
      <c r="AC127" s="807"/>
      <c r="AD127" s="808"/>
      <c r="AE127" s="807"/>
      <c r="AF127" s="808"/>
      <c r="AG127" s="807"/>
      <c r="AH127" s="808"/>
      <c r="AI127" s="807"/>
      <c r="AJ127" s="808"/>
      <c r="AK127" s="807"/>
      <c r="AL127" s="808"/>
      <c r="AM127" s="807"/>
      <c r="AN127" s="809"/>
      <c r="AO127" s="915"/>
      <c r="AP127" s="832"/>
      <c r="AQ127" s="811">
        <v>0</v>
      </c>
      <c r="AR127" s="811"/>
      <c r="AS127" s="811"/>
      <c r="AT127" s="832"/>
      <c r="AU127" s="832"/>
      <c r="AV127" s="832"/>
      <c r="AW127" s="671" t="str">
        <f t="shared" si="73"/>
        <v/>
      </c>
      <c r="BU127" s="3"/>
      <c r="BV127" s="3"/>
      <c r="BW127" s="4"/>
      <c r="CA127" s="31"/>
      <c r="CB127" s="31" t="str">
        <f t="shared" si="78"/>
        <v/>
      </c>
      <c r="CC127" s="31" t="str">
        <f t="shared" si="79"/>
        <v/>
      </c>
      <c r="CD127" s="31" t="str">
        <f t="shared" si="80"/>
        <v/>
      </c>
      <c r="CE127" s="31" t="str">
        <f t="shared" si="81"/>
        <v/>
      </c>
      <c r="CF127" s="31" t="str">
        <f t="shared" si="82"/>
        <v/>
      </c>
      <c r="CG127" s="31" t="str">
        <f t="shared" si="83"/>
        <v/>
      </c>
      <c r="CH127" s="32"/>
      <c r="CI127" s="32">
        <f t="shared" si="85"/>
        <v>0</v>
      </c>
      <c r="CJ127" s="32">
        <f t="shared" si="86"/>
        <v>0</v>
      </c>
      <c r="CK127" s="32">
        <f t="shared" si="87"/>
        <v>0</v>
      </c>
      <c r="CL127" s="32">
        <f t="shared" si="88"/>
        <v>0</v>
      </c>
      <c r="CM127" s="32">
        <f t="shared" si="89"/>
        <v>0</v>
      </c>
      <c r="CN127" s="32">
        <f t="shared" si="90"/>
        <v>0</v>
      </c>
    </row>
    <row r="128" spans="1:92" ht="16.350000000000001" customHeight="1" x14ac:dyDescent="0.2">
      <c r="A128" s="3425" t="s">
        <v>161</v>
      </c>
      <c r="B128" s="3084"/>
      <c r="C128" s="3426"/>
      <c r="D128" s="910">
        <f t="shared" si="74"/>
        <v>4</v>
      </c>
      <c r="E128" s="828">
        <f t="shared" si="92"/>
        <v>2</v>
      </c>
      <c r="F128" s="830">
        <f t="shared" si="92"/>
        <v>2</v>
      </c>
      <c r="G128" s="911"/>
      <c r="H128" s="912"/>
      <c r="I128" s="911"/>
      <c r="J128" s="913"/>
      <c r="K128" s="911"/>
      <c r="L128" s="912"/>
      <c r="M128" s="911"/>
      <c r="N128" s="912"/>
      <c r="O128" s="914"/>
      <c r="P128" s="912"/>
      <c r="Q128" s="914"/>
      <c r="R128" s="912"/>
      <c r="S128" s="914"/>
      <c r="T128" s="912"/>
      <c r="U128" s="914"/>
      <c r="V128" s="912"/>
      <c r="W128" s="914"/>
      <c r="X128" s="912"/>
      <c r="Y128" s="807"/>
      <c r="Z128" s="808"/>
      <c r="AA128" s="807"/>
      <c r="AB128" s="808"/>
      <c r="AC128" s="807"/>
      <c r="AD128" s="808"/>
      <c r="AE128" s="807"/>
      <c r="AF128" s="808"/>
      <c r="AG128" s="807"/>
      <c r="AH128" s="808"/>
      <c r="AI128" s="807">
        <v>0</v>
      </c>
      <c r="AJ128" s="808">
        <v>1</v>
      </c>
      <c r="AK128" s="807">
        <v>0</v>
      </c>
      <c r="AL128" s="808">
        <v>0</v>
      </c>
      <c r="AM128" s="807">
        <v>2</v>
      </c>
      <c r="AN128" s="809">
        <v>1</v>
      </c>
      <c r="AO128" s="915"/>
      <c r="AP128" s="832">
        <v>0</v>
      </c>
      <c r="AQ128" s="811">
        <v>4</v>
      </c>
      <c r="AR128" s="921">
        <v>0</v>
      </c>
      <c r="AS128" s="811">
        <v>0</v>
      </c>
      <c r="AT128" s="832">
        <v>0</v>
      </c>
      <c r="AU128" s="832">
        <v>0</v>
      </c>
      <c r="AV128" s="832">
        <v>0</v>
      </c>
      <c r="AW128" s="671" t="str">
        <f t="shared" si="73"/>
        <v/>
      </c>
      <c r="BU128" s="3"/>
      <c r="BV128" s="3"/>
      <c r="BW128" s="4"/>
      <c r="CA128" s="31"/>
      <c r="CB128" s="31" t="str">
        <f t="shared" si="78"/>
        <v/>
      </c>
      <c r="CC128" s="31" t="str">
        <f t="shared" si="79"/>
        <v/>
      </c>
      <c r="CD128" s="31" t="str">
        <f t="shared" si="80"/>
        <v/>
      </c>
      <c r="CE128" s="31" t="str">
        <f t="shared" si="81"/>
        <v/>
      </c>
      <c r="CF128" s="31" t="str">
        <f t="shared" si="82"/>
        <v/>
      </c>
      <c r="CG128" s="31" t="str">
        <f t="shared" si="83"/>
        <v/>
      </c>
      <c r="CH128" s="32"/>
      <c r="CI128" s="32">
        <f t="shared" si="85"/>
        <v>0</v>
      </c>
      <c r="CJ128" s="32">
        <f t="shared" si="86"/>
        <v>0</v>
      </c>
      <c r="CK128" s="32">
        <f t="shared" si="87"/>
        <v>0</v>
      </c>
      <c r="CL128" s="32">
        <f t="shared" si="88"/>
        <v>0</v>
      </c>
      <c r="CM128" s="32">
        <f t="shared" si="89"/>
        <v>0</v>
      </c>
      <c r="CN128" s="32">
        <f t="shared" si="90"/>
        <v>0</v>
      </c>
    </row>
    <row r="129" spans="1:92" ht="16.350000000000001" customHeight="1" x14ac:dyDescent="0.2">
      <c r="A129" s="3284" t="s">
        <v>162</v>
      </c>
      <c r="B129" s="3285"/>
      <c r="C129" s="3286"/>
      <c r="D129" s="910">
        <f t="shared" si="74"/>
        <v>0</v>
      </c>
      <c r="E129" s="828">
        <f t="shared" si="92"/>
        <v>0</v>
      </c>
      <c r="F129" s="830">
        <f t="shared" si="92"/>
        <v>0</v>
      </c>
      <c r="G129" s="911"/>
      <c r="H129" s="912"/>
      <c r="I129" s="911"/>
      <c r="J129" s="913"/>
      <c r="K129" s="911"/>
      <c r="L129" s="912"/>
      <c r="M129" s="911"/>
      <c r="N129" s="912"/>
      <c r="O129" s="914"/>
      <c r="P129" s="912"/>
      <c r="Q129" s="914"/>
      <c r="R129" s="912"/>
      <c r="S129" s="914"/>
      <c r="T129" s="912"/>
      <c r="U129" s="914"/>
      <c r="V129" s="912"/>
      <c r="W129" s="914"/>
      <c r="X129" s="912"/>
      <c r="Y129" s="807"/>
      <c r="Z129" s="808"/>
      <c r="AA129" s="807"/>
      <c r="AB129" s="808"/>
      <c r="AC129" s="807"/>
      <c r="AD129" s="808"/>
      <c r="AE129" s="807"/>
      <c r="AF129" s="808"/>
      <c r="AG129" s="807"/>
      <c r="AH129" s="808"/>
      <c r="AI129" s="807"/>
      <c r="AJ129" s="808"/>
      <c r="AK129" s="807"/>
      <c r="AL129" s="808"/>
      <c r="AM129" s="807"/>
      <c r="AN129" s="809"/>
      <c r="AO129" s="915"/>
      <c r="AP129" s="832"/>
      <c r="AQ129" s="811">
        <v>0</v>
      </c>
      <c r="AR129" s="921"/>
      <c r="AS129" s="811"/>
      <c r="AT129" s="832"/>
      <c r="AU129" s="832"/>
      <c r="AV129" s="832"/>
      <c r="AW129" s="671" t="str">
        <f t="shared" si="73"/>
        <v/>
      </c>
      <c r="BU129" s="3"/>
      <c r="BV129" s="3"/>
      <c r="BW129" s="4"/>
      <c r="CA129" s="31"/>
      <c r="CB129" s="31" t="str">
        <f t="shared" si="78"/>
        <v/>
      </c>
      <c r="CC129" s="31" t="str">
        <f t="shared" si="79"/>
        <v/>
      </c>
      <c r="CD129" s="31" t="str">
        <f t="shared" si="80"/>
        <v/>
      </c>
      <c r="CE129" s="31" t="str">
        <f t="shared" si="81"/>
        <v/>
      </c>
      <c r="CF129" s="31" t="str">
        <f t="shared" si="82"/>
        <v/>
      </c>
      <c r="CG129" s="31" t="str">
        <f t="shared" si="83"/>
        <v/>
      </c>
      <c r="CH129" s="32"/>
      <c r="CI129" s="32">
        <f t="shared" si="85"/>
        <v>0</v>
      </c>
      <c r="CJ129" s="32">
        <f t="shared" si="86"/>
        <v>0</v>
      </c>
      <c r="CK129" s="32">
        <f t="shared" si="87"/>
        <v>0</v>
      </c>
      <c r="CL129" s="32">
        <f t="shared" si="88"/>
        <v>0</v>
      </c>
      <c r="CM129" s="32">
        <f t="shared" si="89"/>
        <v>0</v>
      </c>
      <c r="CN129" s="32">
        <f t="shared" si="90"/>
        <v>0</v>
      </c>
    </row>
    <row r="130" spans="1:92" ht="16.350000000000001" customHeight="1" x14ac:dyDescent="0.2">
      <c r="A130" s="3284" t="s">
        <v>163</v>
      </c>
      <c r="B130" s="3285"/>
      <c r="C130" s="3286"/>
      <c r="D130" s="910">
        <f t="shared" si="74"/>
        <v>0</v>
      </c>
      <c r="E130" s="828">
        <f t="shared" si="75"/>
        <v>0</v>
      </c>
      <c r="F130" s="830">
        <f t="shared" si="76"/>
        <v>0</v>
      </c>
      <c r="G130" s="918"/>
      <c r="H130" s="920"/>
      <c r="I130" s="918"/>
      <c r="J130" s="922"/>
      <c r="K130" s="918"/>
      <c r="L130" s="920"/>
      <c r="M130" s="918"/>
      <c r="N130" s="920"/>
      <c r="O130" s="923"/>
      <c r="P130" s="808"/>
      <c r="Q130" s="807"/>
      <c r="R130" s="808"/>
      <c r="S130" s="807"/>
      <c r="T130" s="920"/>
      <c r="U130" s="923"/>
      <c r="V130" s="808"/>
      <c r="W130" s="807"/>
      <c r="X130" s="808"/>
      <c r="Y130" s="807"/>
      <c r="Z130" s="808"/>
      <c r="AA130" s="807"/>
      <c r="AB130" s="808"/>
      <c r="AC130" s="807"/>
      <c r="AD130" s="808"/>
      <c r="AE130" s="807"/>
      <c r="AF130" s="808"/>
      <c r="AG130" s="807"/>
      <c r="AH130" s="808"/>
      <c r="AI130" s="807"/>
      <c r="AJ130" s="808"/>
      <c r="AK130" s="807"/>
      <c r="AL130" s="808"/>
      <c r="AM130" s="807"/>
      <c r="AN130" s="809"/>
      <c r="AO130" s="832"/>
      <c r="AP130" s="924"/>
      <c r="AQ130" s="921">
        <v>0</v>
      </c>
      <c r="AR130" s="921"/>
      <c r="AS130" s="811"/>
      <c r="AT130" s="832"/>
      <c r="AU130" s="832"/>
      <c r="AV130" s="832"/>
      <c r="AW130" s="671" t="str">
        <f t="shared" si="73"/>
        <v/>
      </c>
      <c r="BU130" s="3"/>
      <c r="BV130" s="3"/>
      <c r="BW130" s="4"/>
      <c r="CA130" s="31" t="str">
        <f t="shared" si="77"/>
        <v/>
      </c>
      <c r="CB130" s="31" t="str">
        <f t="shared" si="78"/>
        <v/>
      </c>
      <c r="CC130" s="31" t="str">
        <f t="shared" si="79"/>
        <v/>
      </c>
      <c r="CD130" s="31" t="str">
        <f t="shared" si="80"/>
        <v/>
      </c>
      <c r="CE130" s="31" t="str">
        <f t="shared" si="81"/>
        <v/>
      </c>
      <c r="CF130" s="31" t="str">
        <f t="shared" si="82"/>
        <v/>
      </c>
      <c r="CG130" s="31" t="str">
        <f t="shared" si="83"/>
        <v/>
      </c>
      <c r="CH130" s="32">
        <f t="shared" si="84"/>
        <v>0</v>
      </c>
      <c r="CI130" s="32">
        <f t="shared" si="85"/>
        <v>0</v>
      </c>
      <c r="CJ130" s="32">
        <f t="shared" si="86"/>
        <v>0</v>
      </c>
      <c r="CK130" s="32">
        <f t="shared" si="87"/>
        <v>0</v>
      </c>
      <c r="CL130" s="32">
        <f t="shared" si="88"/>
        <v>0</v>
      </c>
      <c r="CM130" s="32">
        <f t="shared" si="89"/>
        <v>0</v>
      </c>
      <c r="CN130" s="32">
        <f t="shared" si="90"/>
        <v>0</v>
      </c>
    </row>
    <row r="131" spans="1:92" ht="16.350000000000001" customHeight="1" x14ac:dyDescent="0.2">
      <c r="A131" s="3284" t="s">
        <v>164</v>
      </c>
      <c r="B131" s="3285"/>
      <c r="C131" s="3286"/>
      <c r="D131" s="910">
        <f t="shared" si="74"/>
        <v>0</v>
      </c>
      <c r="E131" s="828">
        <f t="shared" si="75"/>
        <v>0</v>
      </c>
      <c r="F131" s="830">
        <f t="shared" si="76"/>
        <v>0</v>
      </c>
      <c r="G131" s="918"/>
      <c r="H131" s="920"/>
      <c r="I131" s="918"/>
      <c r="J131" s="922"/>
      <c r="K131" s="918"/>
      <c r="L131" s="920"/>
      <c r="M131" s="918"/>
      <c r="N131" s="920"/>
      <c r="O131" s="923"/>
      <c r="P131" s="808"/>
      <c r="Q131" s="807"/>
      <c r="R131" s="808"/>
      <c r="S131" s="807"/>
      <c r="T131" s="920"/>
      <c r="U131" s="923"/>
      <c r="V131" s="808"/>
      <c r="W131" s="807"/>
      <c r="X131" s="808"/>
      <c r="Y131" s="807"/>
      <c r="Z131" s="808"/>
      <c r="AA131" s="807"/>
      <c r="AB131" s="808"/>
      <c r="AC131" s="807"/>
      <c r="AD131" s="808"/>
      <c r="AE131" s="807"/>
      <c r="AF131" s="808"/>
      <c r="AG131" s="807"/>
      <c r="AH131" s="808"/>
      <c r="AI131" s="807"/>
      <c r="AJ131" s="808"/>
      <c r="AK131" s="807"/>
      <c r="AL131" s="808"/>
      <c r="AM131" s="807"/>
      <c r="AN131" s="809"/>
      <c r="AO131" s="832"/>
      <c r="AP131" s="924"/>
      <c r="AQ131" s="921">
        <v>0</v>
      </c>
      <c r="AR131" s="921"/>
      <c r="AS131" s="811"/>
      <c r="AT131" s="832"/>
      <c r="AU131" s="832"/>
      <c r="AV131" s="832"/>
      <c r="AW131" s="671" t="str">
        <f t="shared" si="73"/>
        <v/>
      </c>
      <c r="BU131" s="3"/>
      <c r="BV131" s="3"/>
      <c r="BW131" s="4"/>
      <c r="CA131" s="31" t="str">
        <f t="shared" si="77"/>
        <v/>
      </c>
      <c r="CB131" s="31" t="str">
        <f t="shared" si="78"/>
        <v/>
      </c>
      <c r="CC131" s="31" t="str">
        <f t="shared" si="79"/>
        <v/>
      </c>
      <c r="CD131" s="31" t="str">
        <f t="shared" si="80"/>
        <v/>
      </c>
      <c r="CE131" s="31" t="str">
        <f t="shared" si="81"/>
        <v/>
      </c>
      <c r="CF131" s="31" t="str">
        <f t="shared" si="82"/>
        <v/>
      </c>
      <c r="CG131" s="31" t="str">
        <f t="shared" si="83"/>
        <v/>
      </c>
      <c r="CH131" s="32">
        <f t="shared" si="84"/>
        <v>0</v>
      </c>
      <c r="CI131" s="32">
        <f t="shared" si="85"/>
        <v>0</v>
      </c>
      <c r="CJ131" s="32">
        <f t="shared" si="86"/>
        <v>0</v>
      </c>
      <c r="CK131" s="32">
        <f t="shared" si="87"/>
        <v>0</v>
      </c>
      <c r="CL131" s="32">
        <f t="shared" si="88"/>
        <v>0</v>
      </c>
      <c r="CM131" s="32">
        <f t="shared" si="89"/>
        <v>0</v>
      </c>
      <c r="CN131" s="32">
        <f t="shared" si="90"/>
        <v>0</v>
      </c>
    </row>
    <row r="132" spans="1:92" ht="16.350000000000001" customHeight="1" x14ac:dyDescent="0.2">
      <c r="A132" s="3284" t="s">
        <v>165</v>
      </c>
      <c r="B132" s="3285"/>
      <c r="C132" s="3286"/>
      <c r="D132" s="910">
        <f t="shared" si="74"/>
        <v>0</v>
      </c>
      <c r="E132" s="828">
        <f t="shared" si="75"/>
        <v>0</v>
      </c>
      <c r="F132" s="830">
        <f t="shared" si="76"/>
        <v>0</v>
      </c>
      <c r="G132" s="918"/>
      <c r="H132" s="920"/>
      <c r="I132" s="918"/>
      <c r="J132" s="922"/>
      <c r="K132" s="918"/>
      <c r="L132" s="920"/>
      <c r="M132" s="918"/>
      <c r="N132" s="920"/>
      <c r="O132" s="923"/>
      <c r="P132" s="808"/>
      <c r="Q132" s="807"/>
      <c r="R132" s="808"/>
      <c r="S132" s="807"/>
      <c r="T132" s="920"/>
      <c r="U132" s="923"/>
      <c r="V132" s="808"/>
      <c r="W132" s="807"/>
      <c r="X132" s="808"/>
      <c r="Y132" s="807"/>
      <c r="Z132" s="808"/>
      <c r="AA132" s="807"/>
      <c r="AB132" s="808"/>
      <c r="AC132" s="807"/>
      <c r="AD132" s="808"/>
      <c r="AE132" s="807"/>
      <c r="AF132" s="808"/>
      <c r="AG132" s="807"/>
      <c r="AH132" s="808"/>
      <c r="AI132" s="807"/>
      <c r="AJ132" s="808"/>
      <c r="AK132" s="807"/>
      <c r="AL132" s="808"/>
      <c r="AM132" s="807"/>
      <c r="AN132" s="809"/>
      <c r="AO132" s="832"/>
      <c r="AP132" s="924"/>
      <c r="AQ132" s="921">
        <v>0</v>
      </c>
      <c r="AR132" s="921"/>
      <c r="AS132" s="811"/>
      <c r="AT132" s="832"/>
      <c r="AU132" s="832"/>
      <c r="AV132" s="832"/>
      <c r="AW132" s="671" t="str">
        <f t="shared" si="73"/>
        <v/>
      </c>
      <c r="BU132" s="3"/>
      <c r="BV132" s="3"/>
      <c r="BW132" s="4"/>
      <c r="CA132" s="31" t="str">
        <f t="shared" si="77"/>
        <v/>
      </c>
      <c r="CB132" s="31" t="str">
        <f t="shared" si="78"/>
        <v/>
      </c>
      <c r="CC132" s="31" t="str">
        <f t="shared" si="79"/>
        <v/>
      </c>
      <c r="CD132" s="31" t="str">
        <f t="shared" si="80"/>
        <v/>
      </c>
      <c r="CE132" s="31" t="str">
        <f t="shared" si="81"/>
        <v/>
      </c>
      <c r="CF132" s="31" t="str">
        <f t="shared" si="82"/>
        <v/>
      </c>
      <c r="CG132" s="31" t="str">
        <f t="shared" si="83"/>
        <v/>
      </c>
      <c r="CH132" s="32">
        <f t="shared" si="84"/>
        <v>0</v>
      </c>
      <c r="CI132" s="32">
        <f t="shared" si="85"/>
        <v>0</v>
      </c>
      <c r="CJ132" s="32">
        <f t="shared" si="86"/>
        <v>0</v>
      </c>
      <c r="CK132" s="32">
        <f t="shared" si="87"/>
        <v>0</v>
      </c>
      <c r="CL132" s="32">
        <f t="shared" si="88"/>
        <v>0</v>
      </c>
      <c r="CM132" s="32">
        <f t="shared" si="89"/>
        <v>0</v>
      </c>
      <c r="CN132" s="32">
        <f t="shared" si="90"/>
        <v>0</v>
      </c>
    </row>
    <row r="133" spans="1:92" ht="16.350000000000001" customHeight="1" x14ac:dyDescent="0.2">
      <c r="A133" s="3284" t="s">
        <v>166</v>
      </c>
      <c r="B133" s="3285"/>
      <c r="C133" s="3286"/>
      <c r="D133" s="910">
        <f t="shared" si="74"/>
        <v>0</v>
      </c>
      <c r="E133" s="828">
        <f t="shared" si="75"/>
        <v>0</v>
      </c>
      <c r="F133" s="830">
        <f t="shared" si="76"/>
        <v>0</v>
      </c>
      <c r="G133" s="918"/>
      <c r="H133" s="920"/>
      <c r="I133" s="918"/>
      <c r="J133" s="922"/>
      <c r="K133" s="918"/>
      <c r="L133" s="920"/>
      <c r="M133" s="918"/>
      <c r="N133" s="920"/>
      <c r="O133" s="923"/>
      <c r="P133" s="808"/>
      <c r="Q133" s="807"/>
      <c r="R133" s="808"/>
      <c r="S133" s="807"/>
      <c r="T133" s="920"/>
      <c r="U133" s="923"/>
      <c r="V133" s="808"/>
      <c r="W133" s="807"/>
      <c r="X133" s="808"/>
      <c r="Y133" s="807"/>
      <c r="Z133" s="808"/>
      <c r="AA133" s="807"/>
      <c r="AB133" s="808"/>
      <c r="AC133" s="807"/>
      <c r="AD133" s="808"/>
      <c r="AE133" s="807"/>
      <c r="AF133" s="808"/>
      <c r="AG133" s="807"/>
      <c r="AH133" s="808"/>
      <c r="AI133" s="807"/>
      <c r="AJ133" s="808"/>
      <c r="AK133" s="807"/>
      <c r="AL133" s="808"/>
      <c r="AM133" s="807"/>
      <c r="AN133" s="809"/>
      <c r="AO133" s="832"/>
      <c r="AP133" s="924"/>
      <c r="AQ133" s="921">
        <v>0</v>
      </c>
      <c r="AR133" s="921"/>
      <c r="AS133" s="811"/>
      <c r="AT133" s="832"/>
      <c r="AU133" s="832"/>
      <c r="AV133" s="832"/>
      <c r="AW133" s="671" t="str">
        <f t="shared" si="73"/>
        <v/>
      </c>
      <c r="BU133" s="3"/>
      <c r="BV133" s="3"/>
      <c r="BW133" s="4"/>
      <c r="CA133" s="31" t="str">
        <f t="shared" si="77"/>
        <v/>
      </c>
      <c r="CB133" s="31" t="str">
        <f t="shared" si="78"/>
        <v/>
      </c>
      <c r="CC133" s="31" t="str">
        <f t="shared" si="79"/>
        <v/>
      </c>
      <c r="CD133" s="31" t="str">
        <f t="shared" si="80"/>
        <v/>
      </c>
      <c r="CE133" s="31" t="str">
        <f t="shared" si="81"/>
        <v/>
      </c>
      <c r="CF133" s="31" t="str">
        <f t="shared" si="82"/>
        <v/>
      </c>
      <c r="CG133" s="31" t="str">
        <f t="shared" si="83"/>
        <v/>
      </c>
      <c r="CH133" s="32">
        <f t="shared" si="84"/>
        <v>0</v>
      </c>
      <c r="CI133" s="32">
        <f t="shared" si="85"/>
        <v>0</v>
      </c>
      <c r="CJ133" s="32">
        <f t="shared" si="86"/>
        <v>0</v>
      </c>
      <c r="CK133" s="32">
        <f t="shared" si="87"/>
        <v>0</v>
      </c>
      <c r="CL133" s="32">
        <f t="shared" si="88"/>
        <v>0</v>
      </c>
      <c r="CM133" s="32">
        <f t="shared" si="89"/>
        <v>0</v>
      </c>
      <c r="CN133" s="32">
        <f t="shared" si="90"/>
        <v>0</v>
      </c>
    </row>
    <row r="134" spans="1:92" ht="16.350000000000001" customHeight="1" x14ac:dyDescent="0.2">
      <c r="A134" s="3284" t="s">
        <v>167</v>
      </c>
      <c r="B134" s="3285"/>
      <c r="C134" s="3286"/>
      <c r="D134" s="910">
        <f t="shared" si="74"/>
        <v>0</v>
      </c>
      <c r="E134" s="828">
        <f t="shared" si="75"/>
        <v>0</v>
      </c>
      <c r="F134" s="830">
        <f t="shared" si="76"/>
        <v>0</v>
      </c>
      <c r="G134" s="918"/>
      <c r="H134" s="920"/>
      <c r="I134" s="918"/>
      <c r="J134" s="922"/>
      <c r="K134" s="918"/>
      <c r="L134" s="920"/>
      <c r="M134" s="918"/>
      <c r="N134" s="920"/>
      <c r="O134" s="923"/>
      <c r="P134" s="808"/>
      <c r="Q134" s="807"/>
      <c r="R134" s="808"/>
      <c r="S134" s="807"/>
      <c r="T134" s="920"/>
      <c r="U134" s="923"/>
      <c r="V134" s="808"/>
      <c r="W134" s="807"/>
      <c r="X134" s="808"/>
      <c r="Y134" s="807"/>
      <c r="Z134" s="808"/>
      <c r="AA134" s="807"/>
      <c r="AB134" s="808"/>
      <c r="AC134" s="807"/>
      <c r="AD134" s="808"/>
      <c r="AE134" s="807"/>
      <c r="AF134" s="808"/>
      <c r="AG134" s="807"/>
      <c r="AH134" s="808"/>
      <c r="AI134" s="807"/>
      <c r="AJ134" s="808"/>
      <c r="AK134" s="807"/>
      <c r="AL134" s="808"/>
      <c r="AM134" s="807"/>
      <c r="AN134" s="809"/>
      <c r="AO134" s="832"/>
      <c r="AP134" s="924"/>
      <c r="AQ134" s="921">
        <v>0</v>
      </c>
      <c r="AR134" s="921"/>
      <c r="AS134" s="811"/>
      <c r="AT134" s="832"/>
      <c r="AU134" s="832"/>
      <c r="AV134" s="832"/>
      <c r="AW134" s="671" t="str">
        <f t="shared" si="73"/>
        <v/>
      </c>
      <c r="BU134" s="3"/>
      <c r="BV134" s="3"/>
      <c r="BW134" s="4"/>
      <c r="CA134" s="31" t="str">
        <f t="shared" si="77"/>
        <v/>
      </c>
      <c r="CB134" s="31" t="str">
        <f t="shared" si="78"/>
        <v/>
      </c>
      <c r="CC134" s="31" t="str">
        <f t="shared" si="79"/>
        <v/>
      </c>
      <c r="CD134" s="31" t="str">
        <f t="shared" si="80"/>
        <v/>
      </c>
      <c r="CE134" s="31" t="str">
        <f t="shared" si="81"/>
        <v/>
      </c>
      <c r="CF134" s="31" t="str">
        <f t="shared" si="82"/>
        <v/>
      </c>
      <c r="CG134" s="31" t="str">
        <f t="shared" si="83"/>
        <v/>
      </c>
      <c r="CH134" s="32">
        <f t="shared" si="84"/>
        <v>0</v>
      </c>
      <c r="CI134" s="32">
        <f t="shared" si="85"/>
        <v>0</v>
      </c>
      <c r="CJ134" s="32">
        <f t="shared" si="86"/>
        <v>0</v>
      </c>
      <c r="CK134" s="32">
        <f t="shared" si="87"/>
        <v>0</v>
      </c>
      <c r="CL134" s="32">
        <f t="shared" si="88"/>
        <v>0</v>
      </c>
      <c r="CM134" s="32">
        <f t="shared" si="89"/>
        <v>0</v>
      </c>
      <c r="CN134" s="32">
        <f t="shared" si="90"/>
        <v>0</v>
      </c>
    </row>
    <row r="135" spans="1:92" ht="16.350000000000001" customHeight="1" x14ac:dyDescent="0.2">
      <c r="A135" s="3284" t="s">
        <v>168</v>
      </c>
      <c r="B135" s="3285"/>
      <c r="C135" s="3286"/>
      <c r="D135" s="910">
        <f t="shared" si="74"/>
        <v>0</v>
      </c>
      <c r="E135" s="828">
        <f t="shared" si="75"/>
        <v>0</v>
      </c>
      <c r="F135" s="830">
        <f t="shared" si="76"/>
        <v>0</v>
      </c>
      <c r="G135" s="918"/>
      <c r="H135" s="920"/>
      <c r="I135" s="918"/>
      <c r="J135" s="922"/>
      <c r="K135" s="918"/>
      <c r="L135" s="920"/>
      <c r="M135" s="918"/>
      <c r="N135" s="920"/>
      <c r="O135" s="923"/>
      <c r="P135" s="808"/>
      <c r="Q135" s="807"/>
      <c r="R135" s="808"/>
      <c r="S135" s="807"/>
      <c r="T135" s="920"/>
      <c r="U135" s="923"/>
      <c r="V135" s="808"/>
      <c r="W135" s="807"/>
      <c r="X135" s="808"/>
      <c r="Y135" s="807"/>
      <c r="Z135" s="808"/>
      <c r="AA135" s="807"/>
      <c r="AB135" s="808"/>
      <c r="AC135" s="807"/>
      <c r="AD135" s="808"/>
      <c r="AE135" s="807"/>
      <c r="AF135" s="808"/>
      <c r="AG135" s="807"/>
      <c r="AH135" s="808"/>
      <c r="AI135" s="807"/>
      <c r="AJ135" s="808"/>
      <c r="AK135" s="807"/>
      <c r="AL135" s="808"/>
      <c r="AM135" s="807"/>
      <c r="AN135" s="809"/>
      <c r="AO135" s="832"/>
      <c r="AP135" s="924"/>
      <c r="AQ135" s="921">
        <v>0</v>
      </c>
      <c r="AR135" s="921"/>
      <c r="AS135" s="811"/>
      <c r="AT135" s="832"/>
      <c r="AU135" s="832"/>
      <c r="AV135" s="832"/>
      <c r="AW135" s="671" t="str">
        <f t="shared" si="73"/>
        <v/>
      </c>
      <c r="BU135" s="3"/>
      <c r="BV135" s="3"/>
      <c r="BW135" s="4"/>
      <c r="CA135" s="31" t="str">
        <f t="shared" si="77"/>
        <v/>
      </c>
      <c r="CB135" s="31" t="str">
        <f t="shared" si="78"/>
        <v/>
      </c>
      <c r="CC135" s="31" t="str">
        <f t="shared" si="79"/>
        <v/>
      </c>
      <c r="CD135" s="31" t="str">
        <f t="shared" si="80"/>
        <v/>
      </c>
      <c r="CE135" s="31" t="str">
        <f t="shared" si="81"/>
        <v/>
      </c>
      <c r="CF135" s="31" t="str">
        <f t="shared" si="82"/>
        <v/>
      </c>
      <c r="CG135" s="31" t="str">
        <f t="shared" si="83"/>
        <v/>
      </c>
      <c r="CH135" s="32">
        <f t="shared" si="84"/>
        <v>0</v>
      </c>
      <c r="CI135" s="32">
        <f t="shared" si="85"/>
        <v>0</v>
      </c>
      <c r="CJ135" s="32">
        <f t="shared" si="86"/>
        <v>0</v>
      </c>
      <c r="CK135" s="32">
        <f t="shared" si="87"/>
        <v>0</v>
      </c>
      <c r="CL135" s="32">
        <f t="shared" si="88"/>
        <v>0</v>
      </c>
      <c r="CM135" s="32">
        <f t="shared" si="89"/>
        <v>0</v>
      </c>
      <c r="CN135" s="32">
        <f t="shared" si="90"/>
        <v>0</v>
      </c>
    </row>
    <row r="136" spans="1:92" ht="16.350000000000001" customHeight="1" x14ac:dyDescent="0.2">
      <c r="A136" s="3292" t="s">
        <v>169</v>
      </c>
      <c r="B136" s="3292"/>
      <c r="C136" s="3292"/>
      <c r="D136" s="910">
        <f t="shared" si="74"/>
        <v>0</v>
      </c>
      <c r="E136" s="828">
        <f t="shared" si="75"/>
        <v>0</v>
      </c>
      <c r="F136" s="830">
        <f t="shared" si="76"/>
        <v>0</v>
      </c>
      <c r="G136" s="831"/>
      <c r="H136" s="808"/>
      <c r="I136" s="831"/>
      <c r="J136" s="842"/>
      <c r="K136" s="831"/>
      <c r="L136" s="808"/>
      <c r="M136" s="831"/>
      <c r="N136" s="808"/>
      <c r="O136" s="807"/>
      <c r="P136" s="808"/>
      <c r="Q136" s="807"/>
      <c r="R136" s="808"/>
      <c r="S136" s="807"/>
      <c r="T136" s="808"/>
      <c r="U136" s="807"/>
      <c r="V136" s="808"/>
      <c r="W136" s="807"/>
      <c r="X136" s="808"/>
      <c r="Y136" s="807"/>
      <c r="Z136" s="808"/>
      <c r="AA136" s="807"/>
      <c r="AB136" s="808"/>
      <c r="AC136" s="807"/>
      <c r="AD136" s="808"/>
      <c r="AE136" s="807"/>
      <c r="AF136" s="808"/>
      <c r="AG136" s="807"/>
      <c r="AH136" s="808"/>
      <c r="AI136" s="807"/>
      <c r="AJ136" s="808"/>
      <c r="AK136" s="807"/>
      <c r="AL136" s="808"/>
      <c r="AM136" s="807"/>
      <c r="AN136" s="809"/>
      <c r="AO136" s="832"/>
      <c r="AP136" s="832"/>
      <c r="AQ136" s="811">
        <v>0</v>
      </c>
      <c r="AR136" s="811"/>
      <c r="AS136" s="811"/>
      <c r="AT136" s="832"/>
      <c r="AU136" s="832"/>
      <c r="AV136" s="832"/>
      <c r="AW136" s="671" t="str">
        <f t="shared" si="73"/>
        <v/>
      </c>
      <c r="BU136" s="3"/>
      <c r="BV136" s="3"/>
      <c r="BW136" s="4"/>
      <c r="CA136" s="31" t="str">
        <f t="shared" si="77"/>
        <v/>
      </c>
      <c r="CB136" s="31" t="str">
        <f t="shared" si="78"/>
        <v/>
      </c>
      <c r="CC136" s="31" t="str">
        <f t="shared" si="79"/>
        <v/>
      </c>
      <c r="CD136" s="31" t="str">
        <f t="shared" si="80"/>
        <v/>
      </c>
      <c r="CE136" s="31" t="str">
        <f t="shared" si="81"/>
        <v/>
      </c>
      <c r="CF136" s="31" t="str">
        <f t="shared" si="82"/>
        <v/>
      </c>
      <c r="CG136" s="31" t="str">
        <f t="shared" si="83"/>
        <v/>
      </c>
      <c r="CH136" s="32">
        <f t="shared" si="84"/>
        <v>0</v>
      </c>
      <c r="CI136" s="32">
        <f t="shared" si="85"/>
        <v>0</v>
      </c>
      <c r="CJ136" s="32">
        <f t="shared" si="86"/>
        <v>0</v>
      </c>
      <c r="CK136" s="32">
        <f t="shared" si="87"/>
        <v>0</v>
      </c>
      <c r="CL136" s="32">
        <f t="shared" si="88"/>
        <v>0</v>
      </c>
      <c r="CM136" s="32">
        <f t="shared" si="89"/>
        <v>0</v>
      </c>
      <c r="CN136" s="32">
        <f t="shared" si="90"/>
        <v>0</v>
      </c>
    </row>
    <row r="137" spans="1:92" ht="16.350000000000001" customHeight="1" x14ac:dyDescent="0.2">
      <c r="A137" s="3284" t="s">
        <v>170</v>
      </c>
      <c r="B137" s="3285"/>
      <c r="C137" s="3286"/>
      <c r="D137" s="910">
        <f t="shared" si="74"/>
        <v>0</v>
      </c>
      <c r="E137" s="828">
        <f t="shared" si="75"/>
        <v>0</v>
      </c>
      <c r="F137" s="830">
        <f t="shared" si="76"/>
        <v>0</v>
      </c>
      <c r="G137" s="831"/>
      <c r="H137" s="808"/>
      <c r="I137" s="831"/>
      <c r="J137" s="842"/>
      <c r="K137" s="831"/>
      <c r="L137" s="808"/>
      <c r="M137" s="831"/>
      <c r="N137" s="808"/>
      <c r="O137" s="807"/>
      <c r="P137" s="808"/>
      <c r="Q137" s="807"/>
      <c r="R137" s="808"/>
      <c r="S137" s="807"/>
      <c r="T137" s="808"/>
      <c r="U137" s="807"/>
      <c r="V137" s="808"/>
      <c r="W137" s="807"/>
      <c r="X137" s="808"/>
      <c r="Y137" s="807"/>
      <c r="Z137" s="808"/>
      <c r="AA137" s="807"/>
      <c r="AB137" s="808"/>
      <c r="AC137" s="807"/>
      <c r="AD137" s="808"/>
      <c r="AE137" s="807"/>
      <c r="AF137" s="808"/>
      <c r="AG137" s="807"/>
      <c r="AH137" s="808"/>
      <c r="AI137" s="807"/>
      <c r="AJ137" s="808"/>
      <c r="AK137" s="807"/>
      <c r="AL137" s="808"/>
      <c r="AM137" s="807"/>
      <c r="AN137" s="809"/>
      <c r="AO137" s="832"/>
      <c r="AP137" s="832"/>
      <c r="AQ137" s="811">
        <v>0</v>
      </c>
      <c r="AR137" s="811"/>
      <c r="AS137" s="811"/>
      <c r="AT137" s="832"/>
      <c r="AU137" s="832"/>
      <c r="AV137" s="832"/>
      <c r="AW137" s="671" t="str">
        <f t="shared" si="73"/>
        <v/>
      </c>
      <c r="BU137" s="3"/>
      <c r="BV137" s="3"/>
      <c r="BW137" s="4"/>
      <c r="CA137" s="31" t="str">
        <f t="shared" si="77"/>
        <v/>
      </c>
      <c r="CB137" s="31" t="str">
        <f t="shared" si="78"/>
        <v/>
      </c>
      <c r="CC137" s="31" t="str">
        <f t="shared" si="79"/>
        <v/>
      </c>
      <c r="CD137" s="31" t="str">
        <f t="shared" si="80"/>
        <v/>
      </c>
      <c r="CE137" s="31" t="str">
        <f t="shared" si="81"/>
        <v/>
      </c>
      <c r="CF137" s="31" t="str">
        <f t="shared" si="82"/>
        <v/>
      </c>
      <c r="CG137" s="31" t="str">
        <f t="shared" si="83"/>
        <v/>
      </c>
      <c r="CH137" s="32">
        <f t="shared" si="84"/>
        <v>0</v>
      </c>
      <c r="CI137" s="32">
        <f t="shared" si="85"/>
        <v>0</v>
      </c>
      <c r="CJ137" s="32">
        <f t="shared" si="86"/>
        <v>0</v>
      </c>
      <c r="CK137" s="32">
        <f t="shared" si="87"/>
        <v>0</v>
      </c>
      <c r="CL137" s="32">
        <f t="shared" si="88"/>
        <v>0</v>
      </c>
      <c r="CM137" s="32">
        <f t="shared" si="89"/>
        <v>0</v>
      </c>
      <c r="CN137" s="32">
        <f t="shared" si="90"/>
        <v>0</v>
      </c>
    </row>
    <row r="138" spans="1:92" ht="16.350000000000001" customHeight="1" x14ac:dyDescent="0.2">
      <c r="A138" s="3284" t="s">
        <v>171</v>
      </c>
      <c r="B138" s="3285"/>
      <c r="C138" s="3286"/>
      <c r="D138" s="910">
        <f t="shared" si="74"/>
        <v>0</v>
      </c>
      <c r="E138" s="828">
        <f t="shared" si="75"/>
        <v>0</v>
      </c>
      <c r="F138" s="830">
        <f t="shared" si="76"/>
        <v>0</v>
      </c>
      <c r="G138" s="1456"/>
      <c r="H138" s="1457"/>
      <c r="I138" s="1456"/>
      <c r="J138" s="1458"/>
      <c r="K138" s="1456"/>
      <c r="L138" s="808"/>
      <c r="M138" s="831"/>
      <c r="N138" s="808"/>
      <c r="O138" s="807"/>
      <c r="P138" s="808"/>
      <c r="Q138" s="807"/>
      <c r="R138" s="808"/>
      <c r="S138" s="807"/>
      <c r="T138" s="808"/>
      <c r="U138" s="807"/>
      <c r="V138" s="808"/>
      <c r="W138" s="807"/>
      <c r="X138" s="808"/>
      <c r="Y138" s="807"/>
      <c r="Z138" s="808"/>
      <c r="AA138" s="807"/>
      <c r="AB138" s="808"/>
      <c r="AC138" s="807"/>
      <c r="AD138" s="808"/>
      <c r="AE138" s="807"/>
      <c r="AF138" s="808"/>
      <c r="AG138" s="807"/>
      <c r="AH138" s="808"/>
      <c r="AI138" s="807"/>
      <c r="AJ138" s="808"/>
      <c r="AK138" s="807"/>
      <c r="AL138" s="808"/>
      <c r="AM138" s="807"/>
      <c r="AN138" s="809"/>
      <c r="AO138" s="832"/>
      <c r="AP138" s="1459"/>
      <c r="AQ138" s="811">
        <v>0</v>
      </c>
      <c r="AR138" s="811"/>
      <c r="AS138" s="1348"/>
      <c r="AT138" s="832"/>
      <c r="AU138" s="832"/>
      <c r="AV138" s="832"/>
      <c r="AW138" s="671" t="str">
        <f t="shared" si="73"/>
        <v/>
      </c>
      <c r="BU138" s="3"/>
      <c r="BV138" s="3"/>
      <c r="BW138" s="4"/>
      <c r="CA138" s="31" t="str">
        <f t="shared" si="77"/>
        <v/>
      </c>
      <c r="CB138" s="31" t="str">
        <f t="shared" si="78"/>
        <v/>
      </c>
      <c r="CC138" s="31" t="str">
        <f t="shared" si="79"/>
        <v/>
      </c>
      <c r="CD138" s="31" t="str">
        <f t="shared" si="80"/>
        <v/>
      </c>
      <c r="CE138" s="31" t="str">
        <f t="shared" si="81"/>
        <v/>
      </c>
      <c r="CF138" s="31" t="str">
        <f t="shared" si="82"/>
        <v/>
      </c>
      <c r="CG138" s="31" t="str">
        <f t="shared" si="83"/>
        <v/>
      </c>
      <c r="CH138" s="32">
        <f t="shared" si="84"/>
        <v>0</v>
      </c>
      <c r="CI138" s="32">
        <f t="shared" si="85"/>
        <v>0</v>
      </c>
      <c r="CJ138" s="32">
        <f t="shared" si="86"/>
        <v>0</v>
      </c>
      <c r="CK138" s="32">
        <f t="shared" si="87"/>
        <v>0</v>
      </c>
      <c r="CL138" s="32">
        <f t="shared" si="88"/>
        <v>0</v>
      </c>
      <c r="CM138" s="32">
        <f t="shared" si="89"/>
        <v>0</v>
      </c>
      <c r="CN138" s="32">
        <f t="shared" si="90"/>
        <v>0</v>
      </c>
    </row>
    <row r="139" spans="1:92" ht="16.350000000000001" customHeight="1" x14ac:dyDescent="0.2">
      <c r="A139" s="3284" t="s">
        <v>172</v>
      </c>
      <c r="B139" s="3285"/>
      <c r="C139" s="3286"/>
      <c r="D139" s="910">
        <f t="shared" si="74"/>
        <v>0</v>
      </c>
      <c r="E139" s="828">
        <f t="shared" si="75"/>
        <v>0</v>
      </c>
      <c r="F139" s="830">
        <f t="shared" si="76"/>
        <v>0</v>
      </c>
      <c r="G139" s="1456"/>
      <c r="H139" s="1457"/>
      <c r="I139" s="1456"/>
      <c r="J139" s="1458"/>
      <c r="K139" s="1456"/>
      <c r="L139" s="808"/>
      <c r="M139" s="831"/>
      <c r="N139" s="808"/>
      <c r="O139" s="807"/>
      <c r="P139" s="808"/>
      <c r="Q139" s="807"/>
      <c r="R139" s="808"/>
      <c r="S139" s="807"/>
      <c r="T139" s="808"/>
      <c r="U139" s="807"/>
      <c r="V139" s="808"/>
      <c r="W139" s="807"/>
      <c r="X139" s="808"/>
      <c r="Y139" s="807"/>
      <c r="Z139" s="808"/>
      <c r="AA139" s="807"/>
      <c r="AB139" s="808"/>
      <c r="AC139" s="807"/>
      <c r="AD139" s="808"/>
      <c r="AE139" s="807"/>
      <c r="AF139" s="808"/>
      <c r="AG139" s="807"/>
      <c r="AH139" s="808"/>
      <c r="AI139" s="807"/>
      <c r="AJ139" s="808"/>
      <c r="AK139" s="807"/>
      <c r="AL139" s="808"/>
      <c r="AM139" s="807"/>
      <c r="AN139" s="809"/>
      <c r="AO139" s="832"/>
      <c r="AP139" s="1459"/>
      <c r="AQ139" s="811">
        <v>0</v>
      </c>
      <c r="AR139" s="811"/>
      <c r="AS139" s="1348"/>
      <c r="AT139" s="832"/>
      <c r="AU139" s="832"/>
      <c r="AV139" s="832"/>
      <c r="AW139" s="671" t="str">
        <f t="shared" si="73"/>
        <v/>
      </c>
      <c r="BU139" s="3"/>
      <c r="BV139" s="3"/>
      <c r="BW139" s="4"/>
      <c r="CA139" s="31" t="str">
        <f t="shared" si="77"/>
        <v/>
      </c>
      <c r="CB139" s="31" t="str">
        <f t="shared" si="78"/>
        <v/>
      </c>
      <c r="CC139" s="31" t="str">
        <f t="shared" si="79"/>
        <v/>
      </c>
      <c r="CD139" s="31" t="str">
        <f t="shared" si="80"/>
        <v/>
      </c>
      <c r="CE139" s="31" t="str">
        <f t="shared" si="81"/>
        <v/>
      </c>
      <c r="CF139" s="31" t="str">
        <f t="shared" si="82"/>
        <v/>
      </c>
      <c r="CG139" s="31" t="str">
        <f t="shared" si="83"/>
        <v/>
      </c>
      <c r="CH139" s="32">
        <f t="shared" si="84"/>
        <v>0</v>
      </c>
      <c r="CI139" s="32">
        <f t="shared" si="85"/>
        <v>0</v>
      </c>
      <c r="CJ139" s="32">
        <f t="shared" si="86"/>
        <v>0</v>
      </c>
      <c r="CK139" s="32">
        <f t="shared" si="87"/>
        <v>0</v>
      </c>
      <c r="CL139" s="32">
        <f t="shared" si="88"/>
        <v>0</v>
      </c>
      <c r="CM139" s="32">
        <f t="shared" si="89"/>
        <v>0</v>
      </c>
      <c r="CN139" s="32">
        <f t="shared" si="90"/>
        <v>0</v>
      </c>
    </row>
    <row r="140" spans="1:92" ht="16.350000000000001" customHeight="1" x14ac:dyDescent="0.2">
      <c r="A140" s="3284" t="s">
        <v>173</v>
      </c>
      <c r="B140" s="3285"/>
      <c r="C140" s="3286"/>
      <c r="D140" s="910">
        <f t="shared" si="74"/>
        <v>0</v>
      </c>
      <c r="E140" s="828">
        <f t="shared" si="75"/>
        <v>0</v>
      </c>
      <c r="F140" s="830">
        <f t="shared" si="76"/>
        <v>0</v>
      </c>
      <c r="G140" s="1456"/>
      <c r="H140" s="1457"/>
      <c r="I140" s="1456"/>
      <c r="J140" s="1458"/>
      <c r="K140" s="1456"/>
      <c r="L140" s="808"/>
      <c r="M140" s="831"/>
      <c r="N140" s="808"/>
      <c r="O140" s="807"/>
      <c r="P140" s="808"/>
      <c r="Q140" s="807"/>
      <c r="R140" s="808"/>
      <c r="S140" s="807"/>
      <c r="T140" s="808"/>
      <c r="U140" s="807"/>
      <c r="V140" s="808"/>
      <c r="W140" s="807"/>
      <c r="X140" s="808"/>
      <c r="Y140" s="807"/>
      <c r="Z140" s="808"/>
      <c r="AA140" s="807"/>
      <c r="AB140" s="808"/>
      <c r="AC140" s="807"/>
      <c r="AD140" s="808"/>
      <c r="AE140" s="807"/>
      <c r="AF140" s="808"/>
      <c r="AG140" s="807"/>
      <c r="AH140" s="808"/>
      <c r="AI140" s="807"/>
      <c r="AJ140" s="808"/>
      <c r="AK140" s="807"/>
      <c r="AL140" s="808"/>
      <c r="AM140" s="807"/>
      <c r="AN140" s="809"/>
      <c r="AO140" s="832"/>
      <c r="AP140" s="1459"/>
      <c r="AQ140" s="811">
        <v>0</v>
      </c>
      <c r="AR140" s="811"/>
      <c r="AS140" s="1348"/>
      <c r="AT140" s="832"/>
      <c r="AU140" s="832"/>
      <c r="AV140" s="832"/>
      <c r="AW140" s="671" t="str">
        <f t="shared" si="73"/>
        <v/>
      </c>
      <c r="BU140" s="3"/>
      <c r="BV140" s="3"/>
      <c r="BW140" s="4"/>
      <c r="CA140" s="31" t="str">
        <f t="shared" si="77"/>
        <v/>
      </c>
      <c r="CB140" s="31" t="str">
        <f t="shared" si="78"/>
        <v/>
      </c>
      <c r="CC140" s="31" t="str">
        <f t="shared" si="79"/>
        <v/>
      </c>
      <c r="CD140" s="31" t="str">
        <f t="shared" si="80"/>
        <v/>
      </c>
      <c r="CE140" s="31" t="str">
        <f t="shared" si="81"/>
        <v/>
      </c>
      <c r="CF140" s="31" t="str">
        <f t="shared" si="82"/>
        <v/>
      </c>
      <c r="CG140" s="31" t="str">
        <f t="shared" si="83"/>
        <v/>
      </c>
      <c r="CH140" s="32">
        <f t="shared" si="84"/>
        <v>0</v>
      </c>
      <c r="CI140" s="32">
        <f t="shared" si="85"/>
        <v>0</v>
      </c>
      <c r="CJ140" s="32">
        <f t="shared" si="86"/>
        <v>0</v>
      </c>
      <c r="CK140" s="32">
        <f t="shared" si="87"/>
        <v>0</v>
      </c>
      <c r="CL140" s="32">
        <f t="shared" si="88"/>
        <v>0</v>
      </c>
      <c r="CM140" s="32">
        <f t="shared" si="89"/>
        <v>0</v>
      </c>
      <c r="CN140" s="32">
        <f t="shared" si="90"/>
        <v>0</v>
      </c>
    </row>
    <row r="141" spans="1:92" ht="16.350000000000001" customHeight="1" x14ac:dyDescent="0.2">
      <c r="A141" s="3284" t="s">
        <v>174</v>
      </c>
      <c r="B141" s="3285"/>
      <c r="C141" s="3286"/>
      <c r="D141" s="910">
        <f t="shared" si="74"/>
        <v>0</v>
      </c>
      <c r="E141" s="828">
        <f t="shared" si="75"/>
        <v>0</v>
      </c>
      <c r="F141" s="830">
        <f t="shared" si="76"/>
        <v>0</v>
      </c>
      <c r="G141" s="1456"/>
      <c r="H141" s="1457"/>
      <c r="I141" s="1456"/>
      <c r="J141" s="1458"/>
      <c r="K141" s="1456"/>
      <c r="L141" s="808"/>
      <c r="M141" s="831"/>
      <c r="N141" s="808"/>
      <c r="O141" s="807"/>
      <c r="P141" s="808"/>
      <c r="Q141" s="807"/>
      <c r="R141" s="808"/>
      <c r="S141" s="807"/>
      <c r="T141" s="808"/>
      <c r="U141" s="807"/>
      <c r="V141" s="808"/>
      <c r="W141" s="807"/>
      <c r="X141" s="808"/>
      <c r="Y141" s="807"/>
      <c r="Z141" s="808"/>
      <c r="AA141" s="807"/>
      <c r="AB141" s="808"/>
      <c r="AC141" s="807"/>
      <c r="AD141" s="808"/>
      <c r="AE141" s="807"/>
      <c r="AF141" s="808"/>
      <c r="AG141" s="807"/>
      <c r="AH141" s="808"/>
      <c r="AI141" s="807"/>
      <c r="AJ141" s="808"/>
      <c r="AK141" s="807"/>
      <c r="AL141" s="808"/>
      <c r="AM141" s="807"/>
      <c r="AN141" s="809"/>
      <c r="AO141" s="832"/>
      <c r="AP141" s="1459"/>
      <c r="AQ141" s="811">
        <v>0</v>
      </c>
      <c r="AR141" s="811"/>
      <c r="AS141" s="1348"/>
      <c r="AT141" s="832"/>
      <c r="AU141" s="832"/>
      <c r="AV141" s="832"/>
      <c r="AW141" s="671" t="str">
        <f t="shared" si="73"/>
        <v/>
      </c>
      <c r="BU141" s="3"/>
      <c r="BV141" s="3"/>
      <c r="BW141" s="4"/>
      <c r="CA141" s="31" t="str">
        <f t="shared" si="77"/>
        <v/>
      </c>
      <c r="CB141" s="31" t="str">
        <f t="shared" si="78"/>
        <v/>
      </c>
      <c r="CC141" s="31" t="str">
        <f t="shared" si="79"/>
        <v/>
      </c>
      <c r="CD141" s="31" t="str">
        <f t="shared" si="80"/>
        <v/>
      </c>
      <c r="CE141" s="31" t="str">
        <f t="shared" si="81"/>
        <v/>
      </c>
      <c r="CF141" s="31" t="str">
        <f t="shared" si="82"/>
        <v/>
      </c>
      <c r="CG141" s="31" t="str">
        <f t="shared" si="83"/>
        <v/>
      </c>
      <c r="CH141" s="32">
        <f t="shared" si="84"/>
        <v>0</v>
      </c>
      <c r="CI141" s="32">
        <f t="shared" si="85"/>
        <v>0</v>
      </c>
      <c r="CJ141" s="32">
        <f t="shared" si="86"/>
        <v>0</v>
      </c>
      <c r="CK141" s="32">
        <f t="shared" si="87"/>
        <v>0</v>
      </c>
      <c r="CL141" s="32">
        <f t="shared" si="88"/>
        <v>0</v>
      </c>
      <c r="CM141" s="32">
        <f t="shared" si="89"/>
        <v>0</v>
      </c>
      <c r="CN141" s="32">
        <f t="shared" si="90"/>
        <v>0</v>
      </c>
    </row>
    <row r="142" spans="1:92" ht="16.350000000000001" customHeight="1" x14ac:dyDescent="0.2">
      <c r="A142" s="3284" t="s">
        <v>175</v>
      </c>
      <c r="B142" s="3285"/>
      <c r="C142" s="3286"/>
      <c r="D142" s="910">
        <f t="shared" si="74"/>
        <v>0</v>
      </c>
      <c r="E142" s="828">
        <f t="shared" si="75"/>
        <v>0</v>
      </c>
      <c r="F142" s="830">
        <f t="shared" si="76"/>
        <v>0</v>
      </c>
      <c r="G142" s="1456"/>
      <c r="H142" s="1457"/>
      <c r="I142" s="1456"/>
      <c r="J142" s="1458"/>
      <c r="K142" s="1456"/>
      <c r="L142" s="808"/>
      <c r="M142" s="831"/>
      <c r="N142" s="808"/>
      <c r="O142" s="807"/>
      <c r="P142" s="808"/>
      <c r="Q142" s="807"/>
      <c r="R142" s="808"/>
      <c r="S142" s="807"/>
      <c r="T142" s="808"/>
      <c r="U142" s="807"/>
      <c r="V142" s="808"/>
      <c r="W142" s="807"/>
      <c r="X142" s="808"/>
      <c r="Y142" s="807"/>
      <c r="Z142" s="808"/>
      <c r="AA142" s="807"/>
      <c r="AB142" s="808"/>
      <c r="AC142" s="807"/>
      <c r="AD142" s="808"/>
      <c r="AE142" s="807"/>
      <c r="AF142" s="808"/>
      <c r="AG142" s="807"/>
      <c r="AH142" s="808"/>
      <c r="AI142" s="807"/>
      <c r="AJ142" s="808"/>
      <c r="AK142" s="807"/>
      <c r="AL142" s="808"/>
      <c r="AM142" s="807"/>
      <c r="AN142" s="809"/>
      <c r="AO142" s="832"/>
      <c r="AP142" s="1459"/>
      <c r="AQ142" s="811">
        <v>0</v>
      </c>
      <c r="AR142" s="811"/>
      <c r="AS142" s="1348"/>
      <c r="AT142" s="832"/>
      <c r="AU142" s="832"/>
      <c r="AV142" s="832"/>
      <c r="AW142" s="671" t="str">
        <f t="shared" si="73"/>
        <v/>
      </c>
      <c r="BU142" s="3"/>
      <c r="BV142" s="3"/>
      <c r="BW142" s="4"/>
      <c r="CA142" s="31" t="str">
        <f t="shared" si="77"/>
        <v/>
      </c>
      <c r="CB142" s="31" t="str">
        <f t="shared" si="78"/>
        <v/>
      </c>
      <c r="CC142" s="31" t="str">
        <f t="shared" si="79"/>
        <v/>
      </c>
      <c r="CD142" s="31" t="str">
        <f t="shared" si="80"/>
        <v/>
      </c>
      <c r="CE142" s="31" t="str">
        <f t="shared" si="81"/>
        <v/>
      </c>
      <c r="CF142" s="31" t="str">
        <f t="shared" si="82"/>
        <v/>
      </c>
      <c r="CG142" s="31" t="str">
        <f t="shared" si="83"/>
        <v/>
      </c>
      <c r="CH142" s="32">
        <f t="shared" si="84"/>
        <v>0</v>
      </c>
      <c r="CI142" s="32">
        <f t="shared" si="85"/>
        <v>0</v>
      </c>
      <c r="CJ142" s="32">
        <f t="shared" si="86"/>
        <v>0</v>
      </c>
      <c r="CK142" s="32">
        <f t="shared" si="87"/>
        <v>0</v>
      </c>
      <c r="CL142" s="32">
        <f t="shared" si="88"/>
        <v>0</v>
      </c>
      <c r="CM142" s="32">
        <f t="shared" si="89"/>
        <v>0</v>
      </c>
      <c r="CN142" s="32">
        <f t="shared" si="90"/>
        <v>0</v>
      </c>
    </row>
    <row r="143" spans="1:92" ht="16.350000000000001" customHeight="1" x14ac:dyDescent="0.2">
      <c r="A143" s="3284" t="s">
        <v>176</v>
      </c>
      <c r="B143" s="3285"/>
      <c r="C143" s="3286"/>
      <c r="D143" s="910">
        <f t="shared" si="74"/>
        <v>0</v>
      </c>
      <c r="E143" s="828">
        <f t="shared" si="75"/>
        <v>0</v>
      </c>
      <c r="F143" s="830">
        <f t="shared" si="76"/>
        <v>0</v>
      </c>
      <c r="G143" s="918"/>
      <c r="H143" s="920"/>
      <c r="I143" s="918"/>
      <c r="J143" s="842"/>
      <c r="K143" s="831"/>
      <c r="L143" s="808"/>
      <c r="M143" s="831"/>
      <c r="N143" s="808"/>
      <c r="O143" s="807"/>
      <c r="P143" s="808"/>
      <c r="Q143" s="807"/>
      <c r="R143" s="808"/>
      <c r="S143" s="807"/>
      <c r="T143" s="808"/>
      <c r="U143" s="807"/>
      <c r="V143" s="808"/>
      <c r="W143" s="807"/>
      <c r="X143" s="808"/>
      <c r="Y143" s="807"/>
      <c r="Z143" s="808"/>
      <c r="AA143" s="807"/>
      <c r="AB143" s="808"/>
      <c r="AC143" s="807"/>
      <c r="AD143" s="808"/>
      <c r="AE143" s="807"/>
      <c r="AF143" s="808"/>
      <c r="AG143" s="807"/>
      <c r="AH143" s="808"/>
      <c r="AI143" s="807"/>
      <c r="AJ143" s="808"/>
      <c r="AK143" s="807"/>
      <c r="AL143" s="808"/>
      <c r="AM143" s="807"/>
      <c r="AN143" s="809"/>
      <c r="AO143" s="832"/>
      <c r="AP143" s="832"/>
      <c r="AQ143" s="811">
        <v>0</v>
      </c>
      <c r="AR143" s="811"/>
      <c r="AS143" s="811"/>
      <c r="AT143" s="832"/>
      <c r="AU143" s="832"/>
      <c r="AV143" s="832"/>
      <c r="AW143" s="671" t="str">
        <f t="shared" si="73"/>
        <v/>
      </c>
      <c r="BU143" s="3"/>
      <c r="BV143" s="3"/>
      <c r="BW143" s="4"/>
      <c r="CA143" s="31" t="str">
        <f t="shared" si="77"/>
        <v/>
      </c>
      <c r="CB143" s="31" t="str">
        <f t="shared" si="78"/>
        <v/>
      </c>
      <c r="CC143" s="31" t="str">
        <f t="shared" si="79"/>
        <v/>
      </c>
      <c r="CD143" s="31" t="str">
        <f t="shared" si="80"/>
        <v/>
      </c>
      <c r="CE143" s="31" t="str">
        <f t="shared" si="81"/>
        <v/>
      </c>
      <c r="CF143" s="31" t="str">
        <f t="shared" si="82"/>
        <v/>
      </c>
      <c r="CG143" s="31" t="str">
        <f t="shared" si="83"/>
        <v/>
      </c>
      <c r="CH143" s="32">
        <f t="shared" si="84"/>
        <v>0</v>
      </c>
      <c r="CI143" s="32">
        <f t="shared" si="85"/>
        <v>0</v>
      </c>
      <c r="CJ143" s="32">
        <f t="shared" si="86"/>
        <v>0</v>
      </c>
      <c r="CK143" s="32">
        <f t="shared" si="87"/>
        <v>0</v>
      </c>
      <c r="CL143" s="32">
        <f t="shared" si="88"/>
        <v>0</v>
      </c>
      <c r="CM143" s="32">
        <f t="shared" si="89"/>
        <v>0</v>
      </c>
      <c r="CN143" s="32">
        <f t="shared" si="90"/>
        <v>0</v>
      </c>
    </row>
    <row r="144" spans="1:92" ht="16.350000000000001" customHeight="1" x14ac:dyDescent="0.2">
      <c r="A144" s="3422" t="s">
        <v>177</v>
      </c>
      <c r="B144" s="3423"/>
      <c r="C144" s="3424"/>
      <c r="D144" s="929">
        <f t="shared" si="74"/>
        <v>0</v>
      </c>
      <c r="E144" s="1368">
        <f t="shared" si="75"/>
        <v>0</v>
      </c>
      <c r="F144" s="835">
        <f t="shared" si="76"/>
        <v>0</v>
      </c>
      <c r="G144" s="255"/>
      <c r="H144" s="649"/>
      <c r="I144" s="255"/>
      <c r="J144" s="663"/>
      <c r="K144" s="256"/>
      <c r="L144" s="817"/>
      <c r="M144" s="836"/>
      <c r="N144" s="817"/>
      <c r="O144" s="1351"/>
      <c r="P144" s="817"/>
      <c r="Q144" s="1351"/>
      <c r="R144" s="817"/>
      <c r="S144" s="1351"/>
      <c r="T144" s="817"/>
      <c r="U144" s="1351"/>
      <c r="V144" s="817"/>
      <c r="W144" s="1351"/>
      <c r="X144" s="817"/>
      <c r="Y144" s="1351"/>
      <c r="Z144" s="817"/>
      <c r="AA144" s="1351"/>
      <c r="AB144" s="817"/>
      <c r="AC144" s="1351"/>
      <c r="AD144" s="817"/>
      <c r="AE144" s="1351"/>
      <c r="AF144" s="817"/>
      <c r="AG144" s="1351"/>
      <c r="AH144" s="817"/>
      <c r="AI144" s="1351"/>
      <c r="AJ144" s="817"/>
      <c r="AK144" s="1351"/>
      <c r="AL144" s="817"/>
      <c r="AM144" s="1351"/>
      <c r="AN144" s="818"/>
      <c r="AO144" s="1369"/>
      <c r="AP144" s="832"/>
      <c r="AQ144" s="811">
        <v>0</v>
      </c>
      <c r="AR144" s="811"/>
      <c r="AS144" s="811"/>
      <c r="AT144" s="832"/>
      <c r="AU144" s="77"/>
      <c r="AV144" s="77"/>
      <c r="AW144" s="671" t="str">
        <f t="shared" si="73"/>
        <v/>
      </c>
      <c r="BU144" s="3"/>
      <c r="BV144" s="3"/>
      <c r="BW144" s="4"/>
      <c r="CA144" s="31" t="str">
        <f t="shared" si="77"/>
        <v/>
      </c>
      <c r="CB144" s="31" t="str">
        <f t="shared" si="78"/>
        <v/>
      </c>
      <c r="CC144" s="31" t="str">
        <f t="shared" si="79"/>
        <v/>
      </c>
      <c r="CD144" s="31" t="str">
        <f t="shared" si="80"/>
        <v/>
      </c>
      <c r="CE144" s="31" t="str">
        <f t="shared" si="81"/>
        <v/>
      </c>
      <c r="CF144" s="31" t="str">
        <f t="shared" si="82"/>
        <v/>
      </c>
      <c r="CG144" s="31" t="str">
        <f t="shared" si="83"/>
        <v/>
      </c>
      <c r="CH144" s="32">
        <f t="shared" si="84"/>
        <v>0</v>
      </c>
      <c r="CI144" s="32">
        <f t="shared" si="85"/>
        <v>0</v>
      </c>
      <c r="CJ144" s="32">
        <f t="shared" si="86"/>
        <v>0</v>
      </c>
      <c r="CK144" s="32">
        <f t="shared" si="87"/>
        <v>0</v>
      </c>
      <c r="CL144" s="32">
        <f t="shared" si="88"/>
        <v>0</v>
      </c>
      <c r="CM144" s="32">
        <f t="shared" si="89"/>
        <v>0</v>
      </c>
      <c r="CN144" s="32">
        <f t="shared" si="90"/>
        <v>0</v>
      </c>
    </row>
    <row r="145" spans="1:92" ht="16.350000000000001" customHeight="1" x14ac:dyDescent="0.2">
      <c r="A145" s="3150" t="s">
        <v>4</v>
      </c>
      <c r="B145" s="3178"/>
      <c r="C145" s="3165"/>
      <c r="D145" s="1460">
        <f t="shared" si="74"/>
        <v>280</v>
      </c>
      <c r="E145" s="1380">
        <f t="shared" si="75"/>
        <v>92</v>
      </c>
      <c r="F145" s="1461">
        <f t="shared" si="76"/>
        <v>188</v>
      </c>
      <c r="G145" s="1460">
        <f t="shared" ref="G145:AO145" si="93">SUM(G91:G144)</f>
        <v>0</v>
      </c>
      <c r="H145" s="1462">
        <f t="shared" si="93"/>
        <v>0</v>
      </c>
      <c r="I145" s="1460">
        <f t="shared" si="93"/>
        <v>0</v>
      </c>
      <c r="J145" s="1463">
        <f t="shared" si="93"/>
        <v>0</v>
      </c>
      <c r="K145" s="1460">
        <f t="shared" si="93"/>
        <v>1</v>
      </c>
      <c r="L145" s="1462">
        <f t="shared" si="93"/>
        <v>0</v>
      </c>
      <c r="M145" s="1464">
        <f t="shared" si="93"/>
        <v>2</v>
      </c>
      <c r="N145" s="1465">
        <f t="shared" si="93"/>
        <v>0</v>
      </c>
      <c r="O145" s="1466">
        <f t="shared" si="93"/>
        <v>2</v>
      </c>
      <c r="P145" s="1465">
        <f t="shared" si="93"/>
        <v>0</v>
      </c>
      <c r="Q145" s="1466">
        <f t="shared" si="93"/>
        <v>1</v>
      </c>
      <c r="R145" s="1465">
        <f t="shared" si="93"/>
        <v>0</v>
      </c>
      <c r="S145" s="1466">
        <f t="shared" si="93"/>
        <v>1</v>
      </c>
      <c r="T145" s="1465">
        <f t="shared" si="93"/>
        <v>0</v>
      </c>
      <c r="U145" s="1466">
        <f t="shared" si="93"/>
        <v>2</v>
      </c>
      <c r="V145" s="1465">
        <f t="shared" si="93"/>
        <v>0</v>
      </c>
      <c r="W145" s="1466">
        <f t="shared" si="93"/>
        <v>10</v>
      </c>
      <c r="X145" s="1465">
        <f t="shared" si="93"/>
        <v>11</v>
      </c>
      <c r="Y145" s="1466">
        <f t="shared" si="93"/>
        <v>19</v>
      </c>
      <c r="Z145" s="1465">
        <f t="shared" si="93"/>
        <v>18</v>
      </c>
      <c r="AA145" s="1466">
        <f t="shared" si="93"/>
        <v>2</v>
      </c>
      <c r="AB145" s="1465">
        <f t="shared" si="93"/>
        <v>14</v>
      </c>
      <c r="AC145" s="1466">
        <f t="shared" si="93"/>
        <v>4</v>
      </c>
      <c r="AD145" s="1465">
        <f t="shared" si="93"/>
        <v>40</v>
      </c>
      <c r="AE145" s="1466">
        <f t="shared" si="93"/>
        <v>5</v>
      </c>
      <c r="AF145" s="1465">
        <f t="shared" si="93"/>
        <v>35</v>
      </c>
      <c r="AG145" s="1466">
        <f t="shared" si="93"/>
        <v>18</v>
      </c>
      <c r="AH145" s="1465">
        <f t="shared" si="93"/>
        <v>39</v>
      </c>
      <c r="AI145" s="1466">
        <f t="shared" si="93"/>
        <v>1</v>
      </c>
      <c r="AJ145" s="1465">
        <f t="shared" si="93"/>
        <v>19</v>
      </c>
      <c r="AK145" s="1466">
        <f t="shared" si="93"/>
        <v>17</v>
      </c>
      <c r="AL145" s="1465">
        <f t="shared" si="93"/>
        <v>8</v>
      </c>
      <c r="AM145" s="1466">
        <f t="shared" si="93"/>
        <v>7</v>
      </c>
      <c r="AN145" s="1467">
        <f t="shared" si="93"/>
        <v>4</v>
      </c>
      <c r="AO145" s="1468">
        <f t="shared" si="93"/>
        <v>0</v>
      </c>
      <c r="AP145" s="1469">
        <f t="shared" ref="AP145:AV145" si="94">SUM(AP90:AP144)</f>
        <v>7</v>
      </c>
      <c r="AQ145" s="1469">
        <f t="shared" si="94"/>
        <v>280</v>
      </c>
      <c r="AR145" s="1469">
        <f t="shared" si="94"/>
        <v>1</v>
      </c>
      <c r="AS145" s="1469">
        <f t="shared" si="94"/>
        <v>0</v>
      </c>
      <c r="AT145" s="1469">
        <f t="shared" si="94"/>
        <v>2</v>
      </c>
      <c r="AU145" s="1469">
        <f t="shared" si="94"/>
        <v>0</v>
      </c>
      <c r="AV145" s="1469">
        <f t="shared" si="94"/>
        <v>0</v>
      </c>
      <c r="BU145" s="3"/>
      <c r="BV145" s="3"/>
      <c r="BW145" s="4"/>
      <c r="CA145" s="31"/>
      <c r="CB145" s="31"/>
      <c r="CC145" s="31"/>
      <c r="CD145" s="31"/>
      <c r="CE145" s="31"/>
      <c r="CF145" s="31"/>
      <c r="CG145" s="31"/>
      <c r="CH145" s="32"/>
      <c r="CI145" s="32"/>
      <c r="CJ145" s="32"/>
      <c r="CK145" s="32"/>
      <c r="CL145" s="32"/>
      <c r="CM145" s="32"/>
      <c r="CN145" s="32"/>
    </row>
    <row r="146" spans="1:92" ht="24" customHeight="1" x14ac:dyDescent="0.2">
      <c r="A146" s="237" t="s">
        <v>178</v>
      </c>
      <c r="B146" s="232"/>
      <c r="C146" s="232"/>
      <c r="BW146" s="3"/>
      <c r="BX146" s="3"/>
      <c r="CH146" s="14"/>
      <c r="CI146" s="14"/>
      <c r="CJ146" s="14"/>
      <c r="CK146" s="14"/>
      <c r="CL146" s="14"/>
      <c r="CM146" s="14"/>
      <c r="CN146" s="14"/>
    </row>
    <row r="147" spans="1:92" ht="33" customHeight="1" x14ac:dyDescent="0.2">
      <c r="A147" s="3421" t="s">
        <v>179</v>
      </c>
      <c r="B147" s="3421"/>
      <c r="C147" s="3421"/>
      <c r="D147" s="3392" t="s">
        <v>4</v>
      </c>
      <c r="E147" s="3393"/>
      <c r="F147" s="3369"/>
      <c r="G147" s="3150" t="s">
        <v>5</v>
      </c>
      <c r="H147" s="3178"/>
      <c r="I147" s="3178"/>
      <c r="J147" s="3178"/>
      <c r="K147" s="3178"/>
      <c r="L147" s="3178"/>
      <c r="M147" s="3178"/>
      <c r="N147" s="3178"/>
      <c r="O147" s="3178"/>
      <c r="P147" s="3178"/>
      <c r="Q147" s="3178"/>
      <c r="R147" s="3178"/>
      <c r="S147" s="3178"/>
      <c r="T147" s="3178"/>
      <c r="U147" s="3178"/>
      <c r="V147" s="3178"/>
      <c r="W147" s="3178"/>
      <c r="X147" s="3178"/>
      <c r="Y147" s="3178"/>
      <c r="Z147" s="3178"/>
      <c r="AA147" s="3178"/>
      <c r="AB147" s="3178"/>
      <c r="AC147" s="3178"/>
      <c r="AD147" s="3178"/>
      <c r="AE147" s="3178"/>
      <c r="AF147" s="3178"/>
      <c r="AG147" s="3178"/>
      <c r="AH147" s="3178"/>
      <c r="AI147" s="3178"/>
      <c r="AJ147" s="3178"/>
      <c r="AK147" s="3178"/>
      <c r="AL147" s="3178"/>
      <c r="AM147" s="3178"/>
      <c r="AN147" s="3178"/>
      <c r="AO147" s="3178"/>
      <c r="AP147" s="3395"/>
      <c r="AQ147" s="3165" t="s">
        <v>118</v>
      </c>
      <c r="AR147" s="3420" t="s">
        <v>7</v>
      </c>
      <c r="AS147" s="3420" t="s">
        <v>41</v>
      </c>
      <c r="AT147" s="3420" t="s">
        <v>8</v>
      </c>
      <c r="AU147" s="3420" t="s">
        <v>42</v>
      </c>
      <c r="AV147" s="3413" t="s">
        <v>121</v>
      </c>
      <c r="AW147" s="3413" t="s">
        <v>122</v>
      </c>
      <c r="AX147" s="3413" t="s">
        <v>11</v>
      </c>
      <c r="BV147" s="3"/>
      <c r="BW147" s="3"/>
      <c r="CH147" s="14"/>
      <c r="CI147" s="14"/>
      <c r="CJ147" s="14"/>
      <c r="CK147" s="14"/>
      <c r="CL147" s="14"/>
      <c r="CM147" s="14"/>
      <c r="CN147" s="14"/>
    </row>
    <row r="148" spans="1:92" ht="37.5" customHeight="1" x14ac:dyDescent="0.2">
      <c r="A148" s="3421"/>
      <c r="B148" s="3421"/>
      <c r="C148" s="3421"/>
      <c r="D148" s="3394"/>
      <c r="E148" s="3247"/>
      <c r="F148" s="3248"/>
      <c r="G148" s="3376" t="s">
        <v>13</v>
      </c>
      <c r="H148" s="3182"/>
      <c r="I148" s="3150" t="s">
        <v>14</v>
      </c>
      <c r="J148" s="3165"/>
      <c r="K148" s="3178" t="s">
        <v>15</v>
      </c>
      <c r="L148" s="3165"/>
      <c r="M148" s="3150" t="s">
        <v>16</v>
      </c>
      <c r="N148" s="3165"/>
      <c r="O148" s="3150" t="s">
        <v>17</v>
      </c>
      <c r="P148" s="3165"/>
      <c r="Q148" s="3150" t="s">
        <v>18</v>
      </c>
      <c r="R148" s="3165"/>
      <c r="S148" s="3150" t="s">
        <v>19</v>
      </c>
      <c r="T148" s="3165"/>
      <c r="U148" s="3150" t="s">
        <v>20</v>
      </c>
      <c r="V148" s="3165"/>
      <c r="W148" s="3150" t="s">
        <v>21</v>
      </c>
      <c r="X148" s="3165"/>
      <c r="Y148" s="3150" t="s">
        <v>22</v>
      </c>
      <c r="Z148" s="3152"/>
      <c r="AA148" s="3150" t="s">
        <v>23</v>
      </c>
      <c r="AB148" s="3152"/>
      <c r="AC148" s="3150" t="s">
        <v>24</v>
      </c>
      <c r="AD148" s="3152"/>
      <c r="AE148" s="3150" t="s">
        <v>25</v>
      </c>
      <c r="AF148" s="3152"/>
      <c r="AG148" s="3150" t="s">
        <v>26</v>
      </c>
      <c r="AH148" s="3152"/>
      <c r="AI148" s="3150" t="s">
        <v>27</v>
      </c>
      <c r="AJ148" s="3152"/>
      <c r="AK148" s="3150" t="s">
        <v>28</v>
      </c>
      <c r="AL148" s="3152"/>
      <c r="AM148" s="3150" t="s">
        <v>29</v>
      </c>
      <c r="AN148" s="3152"/>
      <c r="AO148" s="3150" t="s">
        <v>30</v>
      </c>
      <c r="AP148" s="3416"/>
      <c r="AQ148" s="3165"/>
      <c r="AR148" s="3420"/>
      <c r="AS148" s="3420"/>
      <c r="AT148" s="3420"/>
      <c r="AU148" s="3420"/>
      <c r="AV148" s="3413"/>
      <c r="AW148" s="3413"/>
      <c r="AX148" s="3413"/>
      <c r="BV148" s="3"/>
      <c r="BW148" s="3"/>
      <c r="CH148" s="14"/>
      <c r="CI148" s="14"/>
      <c r="CJ148" s="14"/>
      <c r="CK148" s="14"/>
      <c r="CL148" s="14"/>
      <c r="CM148" s="14"/>
      <c r="CN148" s="14"/>
    </row>
    <row r="149" spans="1:92" ht="45.75" customHeight="1" x14ac:dyDescent="0.2">
      <c r="A149" s="3421"/>
      <c r="B149" s="3421"/>
      <c r="C149" s="3421"/>
      <c r="D149" s="1344" t="s">
        <v>180</v>
      </c>
      <c r="E149" s="1345" t="s">
        <v>32</v>
      </c>
      <c r="F149" s="1344" t="s">
        <v>33</v>
      </c>
      <c r="G149" s="1345" t="s">
        <v>32</v>
      </c>
      <c r="H149" s="1344" t="s">
        <v>33</v>
      </c>
      <c r="I149" s="1345" t="s">
        <v>32</v>
      </c>
      <c r="J149" s="1344" t="s">
        <v>33</v>
      </c>
      <c r="K149" s="1345" t="s">
        <v>32</v>
      </c>
      <c r="L149" s="1344" t="s">
        <v>33</v>
      </c>
      <c r="M149" s="1345" t="s">
        <v>32</v>
      </c>
      <c r="N149" s="1344" t="s">
        <v>33</v>
      </c>
      <c r="O149" s="1345" t="s">
        <v>32</v>
      </c>
      <c r="P149" s="1344" t="s">
        <v>33</v>
      </c>
      <c r="Q149" s="1345" t="s">
        <v>32</v>
      </c>
      <c r="R149" s="1344" t="s">
        <v>33</v>
      </c>
      <c r="S149" s="1345" t="s">
        <v>32</v>
      </c>
      <c r="T149" s="1344" t="s">
        <v>33</v>
      </c>
      <c r="U149" s="1345" t="s">
        <v>32</v>
      </c>
      <c r="V149" s="1344" t="s">
        <v>33</v>
      </c>
      <c r="W149" s="1345" t="s">
        <v>32</v>
      </c>
      <c r="X149" s="1344" t="s">
        <v>33</v>
      </c>
      <c r="Y149" s="1345" t="s">
        <v>32</v>
      </c>
      <c r="Z149" s="1344" t="s">
        <v>33</v>
      </c>
      <c r="AA149" s="1345" t="s">
        <v>32</v>
      </c>
      <c r="AB149" s="1344" t="s">
        <v>33</v>
      </c>
      <c r="AC149" s="1345" t="s">
        <v>32</v>
      </c>
      <c r="AD149" s="1344" t="s">
        <v>33</v>
      </c>
      <c r="AE149" s="1345" t="s">
        <v>32</v>
      </c>
      <c r="AF149" s="1344" t="s">
        <v>33</v>
      </c>
      <c r="AG149" s="1345" t="s">
        <v>32</v>
      </c>
      <c r="AH149" s="1344" t="s">
        <v>33</v>
      </c>
      <c r="AI149" s="1345" t="s">
        <v>32</v>
      </c>
      <c r="AJ149" s="1344" t="s">
        <v>33</v>
      </c>
      <c r="AK149" s="1345" t="s">
        <v>32</v>
      </c>
      <c r="AL149" s="1344" t="s">
        <v>33</v>
      </c>
      <c r="AM149" s="1345" t="s">
        <v>32</v>
      </c>
      <c r="AN149" s="1344" t="s">
        <v>33</v>
      </c>
      <c r="AO149" s="1345" t="s">
        <v>32</v>
      </c>
      <c r="AP149" s="1366" t="s">
        <v>33</v>
      </c>
      <c r="AQ149" s="3165"/>
      <c r="AR149" s="3420"/>
      <c r="AS149" s="3420"/>
      <c r="AT149" s="3420"/>
      <c r="AU149" s="3420"/>
      <c r="AV149" s="3413"/>
      <c r="AW149" s="3413"/>
      <c r="AX149" s="3413"/>
      <c r="BV149" s="3"/>
      <c r="BW149" s="3"/>
      <c r="CA149" s="31"/>
      <c r="CB149" s="31"/>
      <c r="CC149" s="31"/>
      <c r="CD149" s="31"/>
      <c r="CH149" s="32"/>
      <c r="CI149" s="32"/>
      <c r="CJ149" s="32"/>
      <c r="CK149" s="32"/>
      <c r="CM149" s="14"/>
      <c r="CN149" s="14"/>
    </row>
    <row r="150" spans="1:92" ht="16.350000000000001" customHeight="1" x14ac:dyDescent="0.2">
      <c r="A150" s="3417" t="s">
        <v>181</v>
      </c>
      <c r="B150" s="3418"/>
      <c r="C150" s="3419"/>
      <c r="D150" s="1032">
        <f>SUM(G150:AP150)</f>
        <v>284</v>
      </c>
      <c r="E150" s="1367">
        <f>SUM(G150+I150+K150+M150+O150+Q150+S150+U150+W150+Y150+AA150+AC150+AE150+AG150+AI150+AK150+AM150+AO150)</f>
        <v>82</v>
      </c>
      <c r="F150" s="22">
        <f>SUM(H150+J150+L150+N150+P150+R150+T150+V150+X150+Z150+AB150+AD150+AF150+AH150+AJ150+AL150+AN150+AP150)</f>
        <v>202</v>
      </c>
      <c r="G150" s="1014">
        <v>0</v>
      </c>
      <c r="H150" s="60">
        <v>0</v>
      </c>
      <c r="I150" s="1346">
        <v>0</v>
      </c>
      <c r="J150" s="60">
        <v>0</v>
      </c>
      <c r="K150" s="1346">
        <v>0</v>
      </c>
      <c r="L150" s="60">
        <v>0</v>
      </c>
      <c r="M150" s="1346">
        <v>0</v>
      </c>
      <c r="N150" s="60">
        <v>0</v>
      </c>
      <c r="O150" s="268">
        <v>4</v>
      </c>
      <c r="P150" s="60">
        <v>6</v>
      </c>
      <c r="Q150" s="268">
        <v>0</v>
      </c>
      <c r="R150" s="60">
        <v>2</v>
      </c>
      <c r="S150" s="268">
        <v>6</v>
      </c>
      <c r="T150" s="60">
        <v>0</v>
      </c>
      <c r="U150" s="1346">
        <v>6</v>
      </c>
      <c r="V150" s="60">
        <v>0</v>
      </c>
      <c r="W150" s="1346">
        <v>2</v>
      </c>
      <c r="X150" s="60">
        <v>8</v>
      </c>
      <c r="Y150" s="1346">
        <v>7</v>
      </c>
      <c r="Z150" s="60">
        <v>14</v>
      </c>
      <c r="AA150" s="1346">
        <v>2</v>
      </c>
      <c r="AB150" s="60">
        <v>8</v>
      </c>
      <c r="AC150" s="1346">
        <v>0</v>
      </c>
      <c r="AD150" s="60">
        <v>13</v>
      </c>
      <c r="AE150" s="1346">
        <v>8</v>
      </c>
      <c r="AF150" s="60">
        <v>73</v>
      </c>
      <c r="AG150" s="1346">
        <v>3</v>
      </c>
      <c r="AH150" s="60">
        <v>26</v>
      </c>
      <c r="AI150" s="1346">
        <v>4</v>
      </c>
      <c r="AJ150" s="60">
        <v>32</v>
      </c>
      <c r="AK150" s="1346">
        <v>0</v>
      </c>
      <c r="AL150" s="60">
        <v>17</v>
      </c>
      <c r="AM150" s="1346">
        <v>36</v>
      </c>
      <c r="AN150" s="60">
        <v>3</v>
      </c>
      <c r="AO150" s="1346">
        <v>4</v>
      </c>
      <c r="AP150" s="64">
        <v>0</v>
      </c>
      <c r="AQ150" s="1375">
        <v>0</v>
      </c>
      <c r="AR150" s="24">
        <v>5</v>
      </c>
      <c r="AS150" s="24">
        <v>284</v>
      </c>
      <c r="AT150" s="28">
        <v>1</v>
      </c>
      <c r="AU150" s="28"/>
      <c r="AV150" s="28">
        <v>0</v>
      </c>
      <c r="AW150" s="28">
        <v>0</v>
      </c>
      <c r="AX150" s="28">
        <v>0</v>
      </c>
      <c r="AY150" s="671" t="str">
        <f t="shared" ref="AY150:AY158" si="95">$CA150&amp;$CB150&amp;$CC150&amp;$CD150&amp;$CE150&amp;$CF150&amp;$CG150</f>
        <v/>
      </c>
      <c r="BV150" s="3"/>
      <c r="BW150" s="3"/>
      <c r="CA150" s="31" t="str">
        <f t="shared" ref="CA150:CA158" si="96">IF(CH150=1,"* Las consultas de 12 años NO DEBEN ser mayor que el total de Consultas entre 10-14 Años. ","")</f>
        <v/>
      </c>
      <c r="CB150" s="31" t="str">
        <f t="shared" ref="CB150:CB158" si="97">IF(CI150=1,"* Las consultas de 60 años NO DEBEN ser mayor que el total de Consultas entre 60-64 Años. ","")</f>
        <v/>
      </c>
      <c r="CC150" s="31" t="str">
        <f t="shared" ref="CC150:CC158" si="98">IF(CJ150=1,"* Las actividades de usuarios en situación de discapacidad NO DEBEN superar el total. ","")</f>
        <v/>
      </c>
      <c r="CD150" s="31" t="str">
        <f t="shared" ref="CD150:CD158" si="99">IF(AND(AR150="",D150&lt;&gt;0),"* Recuerde que las Embarazadas deben ser incluídas en el ingreso por rango Etario (Digite CEROS si no tiene). ",IF(F150&lt;AR150,"* Las Embarazadas NO DEBEN ser mayor al total de mujeres. ",""))</f>
        <v/>
      </c>
      <c r="CE150" s="31" t="str">
        <f t="shared" ref="CE150:CE158" si="100">IF(AND(AS150="",D150&lt;&gt;0),"* No olvide digitar la columna Beneficiarios (Digite CEROS si no tiene). ",IF(D150&lt;AS150,"* El número de Beneficiarios NO DEBE ser mayor que el Total. ",""))</f>
        <v/>
      </c>
      <c r="CF150" s="31" t="str">
        <f t="shared" ref="CF150:CF158" si="101">IF(AND(AW150="",D150&lt;&gt;0),"* No olvide digitar la Población SENAME (Digite CEROS si no tiene). ",IF(D150&lt;AW150,"* La Población SENAME NO DEBE ser mayor al Total. ",""))</f>
        <v/>
      </c>
      <c r="CG150" s="31" t="str">
        <f t="shared" ref="CG150:CG158" si="102">IF(AND(AX150="",D150&lt;&gt;0),"* No olvide digitar la Población Migrante (Digite CEROS si no tiene). ",IF(D150&lt;AX150,"* La Población Migrante NO DEBE superar el Total. ",""))</f>
        <v/>
      </c>
      <c r="CH150" s="32">
        <f t="shared" ref="CH150:CH158" si="103">IF(AQ150&gt;(Y150+Z150),1,0)</f>
        <v>0</v>
      </c>
      <c r="CI150" s="32">
        <f t="shared" ref="CI150:CI158" si="104">IF(AT150&gt;(AK150+AL150),1,0)</f>
        <v>0</v>
      </c>
      <c r="CJ150" s="32">
        <f t="shared" ref="CJ150:CJ158" si="105">IF(D150&lt;AV150,1,0)</f>
        <v>0</v>
      </c>
      <c r="CK150" s="32">
        <f t="shared" ref="CK150:CK158" si="106">IF(AND(AR150="",D150&lt;&gt;0),1,IF(F150&lt;AR150,1,0))</f>
        <v>0</v>
      </c>
      <c r="CL150" s="32">
        <f t="shared" ref="CL150:CL158" si="107">IF(AND(AS150="",D150&lt;&gt;0),1,IF(D150&lt;AS150,1,0))</f>
        <v>0</v>
      </c>
      <c r="CM150" s="32">
        <f t="shared" ref="CM150:CM158" si="108">IF(AND(AW150="",D150&lt;&gt;0),1,IF(D150&lt;AW150,1,0))</f>
        <v>0</v>
      </c>
      <c r="CN150" s="32">
        <f t="shared" ref="CN150:CN158" si="109">IF(AND(AX150="",D150&lt;&gt;0),1,IF(D150&lt;AX150,1,0))</f>
        <v>0</v>
      </c>
    </row>
    <row r="151" spans="1:92" ht="16.350000000000001" customHeight="1" x14ac:dyDescent="0.2">
      <c r="A151" s="3284" t="s">
        <v>182</v>
      </c>
      <c r="B151" s="3285"/>
      <c r="C151" s="3286"/>
      <c r="D151" s="269">
        <f t="shared" ref="D151:D158" si="110">SUM(G151:AP151)</f>
        <v>36</v>
      </c>
      <c r="E151" s="828">
        <f t="shared" ref="E151:E157" si="111">SUM(G151+I151+K151+M151+O151+Q151+S151+U151+W151+Y151+AA151+AC151+AE151+AG151+AI151+AK151+AM151+AO151)</f>
        <v>9</v>
      </c>
      <c r="F151" s="830">
        <f t="shared" ref="F151:F158" si="112">SUM(H151+J151+L151+N151+P151+R151+T151+V151+X151+Z151+AB151+AD151+AF151+AH151+AJ151+AL151+AN151+AP151)</f>
        <v>27</v>
      </c>
      <c r="G151" s="831">
        <v>0</v>
      </c>
      <c r="H151" s="808">
        <v>0</v>
      </c>
      <c r="I151" s="807">
        <v>0</v>
      </c>
      <c r="J151" s="808">
        <v>0</v>
      </c>
      <c r="K151" s="807">
        <v>0</v>
      </c>
      <c r="L151" s="808">
        <v>0</v>
      </c>
      <c r="M151" s="807">
        <v>0</v>
      </c>
      <c r="N151" s="808">
        <v>0</v>
      </c>
      <c r="O151" s="930">
        <v>0</v>
      </c>
      <c r="P151" s="808">
        <v>0</v>
      </c>
      <c r="Q151" s="930">
        <v>0</v>
      </c>
      <c r="R151" s="808">
        <v>0</v>
      </c>
      <c r="S151" s="930">
        <v>0</v>
      </c>
      <c r="T151" s="808">
        <v>0</v>
      </c>
      <c r="U151" s="807">
        <v>0</v>
      </c>
      <c r="V151" s="808">
        <v>0</v>
      </c>
      <c r="W151" s="807">
        <v>0</v>
      </c>
      <c r="X151" s="808">
        <v>0</v>
      </c>
      <c r="Y151" s="807">
        <v>0</v>
      </c>
      <c r="Z151" s="808">
        <v>4</v>
      </c>
      <c r="AA151" s="807">
        <v>5</v>
      </c>
      <c r="AB151" s="808">
        <v>9</v>
      </c>
      <c r="AC151" s="807">
        <v>0</v>
      </c>
      <c r="AD151" s="808">
        <v>0</v>
      </c>
      <c r="AE151" s="807">
        <v>0</v>
      </c>
      <c r="AF151" s="808">
        <v>2</v>
      </c>
      <c r="AG151" s="807">
        <v>0</v>
      </c>
      <c r="AH151" s="808">
        <v>12</v>
      </c>
      <c r="AI151" s="807">
        <v>4</v>
      </c>
      <c r="AJ151" s="808">
        <v>0</v>
      </c>
      <c r="AK151" s="807">
        <v>0</v>
      </c>
      <c r="AL151" s="808">
        <v>0</v>
      </c>
      <c r="AM151" s="807">
        <v>0</v>
      </c>
      <c r="AN151" s="808">
        <v>0</v>
      </c>
      <c r="AO151" s="807">
        <v>0</v>
      </c>
      <c r="AP151" s="809">
        <v>0</v>
      </c>
      <c r="AQ151" s="832">
        <v>0</v>
      </c>
      <c r="AR151" s="24">
        <v>0</v>
      </c>
      <c r="AS151" s="24">
        <v>36</v>
      </c>
      <c r="AT151" s="28">
        <v>0</v>
      </c>
      <c r="AU151" s="28"/>
      <c r="AV151" s="28">
        <v>0</v>
      </c>
      <c r="AW151" s="28">
        <v>0</v>
      </c>
      <c r="AX151" s="28">
        <v>0</v>
      </c>
      <c r="AY151" s="671" t="str">
        <f t="shared" si="95"/>
        <v/>
      </c>
      <c r="BV151" s="3"/>
      <c r="BW151" s="3"/>
      <c r="CA151" s="31" t="str">
        <f t="shared" si="96"/>
        <v/>
      </c>
      <c r="CB151" s="31" t="str">
        <f t="shared" si="97"/>
        <v/>
      </c>
      <c r="CC151" s="31" t="str">
        <f t="shared" si="98"/>
        <v/>
      </c>
      <c r="CD151" s="31" t="str">
        <f t="shared" si="99"/>
        <v/>
      </c>
      <c r="CE151" s="31" t="str">
        <f t="shared" si="100"/>
        <v/>
      </c>
      <c r="CF151" s="31" t="str">
        <f t="shared" si="101"/>
        <v/>
      </c>
      <c r="CG151" s="31" t="str">
        <f t="shared" si="102"/>
        <v/>
      </c>
      <c r="CH151" s="32">
        <f t="shared" si="103"/>
        <v>0</v>
      </c>
      <c r="CI151" s="32">
        <f t="shared" si="104"/>
        <v>0</v>
      </c>
      <c r="CJ151" s="32">
        <f t="shared" si="105"/>
        <v>0</v>
      </c>
      <c r="CK151" s="32">
        <f t="shared" si="106"/>
        <v>0</v>
      </c>
      <c r="CL151" s="32">
        <f t="shared" si="107"/>
        <v>0</v>
      </c>
      <c r="CM151" s="32">
        <f t="shared" si="108"/>
        <v>0</v>
      </c>
      <c r="CN151" s="32">
        <f t="shared" si="109"/>
        <v>0</v>
      </c>
    </row>
    <row r="152" spans="1:92" ht="16.350000000000001" customHeight="1" x14ac:dyDescent="0.2">
      <c r="A152" s="3156" t="s">
        <v>183</v>
      </c>
      <c r="B152" s="3157"/>
      <c r="C152" s="3158"/>
      <c r="D152" s="931">
        <f>SUM(G152:AP152)</f>
        <v>0</v>
      </c>
      <c r="E152" s="828">
        <f t="shared" si="111"/>
        <v>0</v>
      </c>
      <c r="F152" s="830">
        <f t="shared" si="112"/>
        <v>0</v>
      </c>
      <c r="G152" s="831"/>
      <c r="H152" s="808"/>
      <c r="I152" s="807"/>
      <c r="J152" s="808"/>
      <c r="K152" s="807"/>
      <c r="L152" s="808"/>
      <c r="M152" s="807"/>
      <c r="N152" s="808"/>
      <c r="O152" s="930"/>
      <c r="P152" s="808"/>
      <c r="Q152" s="930"/>
      <c r="R152" s="808"/>
      <c r="S152" s="930"/>
      <c r="T152" s="808"/>
      <c r="U152" s="807"/>
      <c r="V152" s="808"/>
      <c r="W152" s="807"/>
      <c r="X152" s="808"/>
      <c r="Y152" s="807"/>
      <c r="Z152" s="808"/>
      <c r="AA152" s="807"/>
      <c r="AB152" s="808"/>
      <c r="AC152" s="807"/>
      <c r="AD152" s="808"/>
      <c r="AE152" s="807"/>
      <c r="AF152" s="808"/>
      <c r="AG152" s="807"/>
      <c r="AH152" s="808"/>
      <c r="AI152" s="807"/>
      <c r="AJ152" s="808"/>
      <c r="AK152" s="807"/>
      <c r="AL152" s="808"/>
      <c r="AM152" s="807"/>
      <c r="AN152" s="808"/>
      <c r="AO152" s="807"/>
      <c r="AP152" s="809"/>
      <c r="AQ152" s="832"/>
      <c r="AR152" s="24"/>
      <c r="AS152" s="24">
        <v>0</v>
      </c>
      <c r="AT152" s="28"/>
      <c r="AU152" s="28"/>
      <c r="AV152" s="28"/>
      <c r="AW152" s="28"/>
      <c r="AX152" s="28"/>
      <c r="AY152" s="671" t="str">
        <f t="shared" si="95"/>
        <v/>
      </c>
      <c r="BV152" s="3"/>
      <c r="BW152" s="3"/>
      <c r="CA152" s="31" t="str">
        <f t="shared" si="96"/>
        <v/>
      </c>
      <c r="CB152" s="31" t="str">
        <f t="shared" si="97"/>
        <v/>
      </c>
      <c r="CC152" s="31" t="str">
        <f t="shared" si="98"/>
        <v/>
      </c>
      <c r="CD152" s="31" t="str">
        <f t="shared" si="99"/>
        <v/>
      </c>
      <c r="CE152" s="31" t="str">
        <f t="shared" si="100"/>
        <v/>
      </c>
      <c r="CF152" s="31" t="str">
        <f t="shared" si="101"/>
        <v/>
      </c>
      <c r="CG152" s="31" t="str">
        <f t="shared" si="102"/>
        <v/>
      </c>
      <c r="CH152" s="32">
        <f t="shared" si="103"/>
        <v>0</v>
      </c>
      <c r="CI152" s="32">
        <f t="shared" si="104"/>
        <v>0</v>
      </c>
      <c r="CJ152" s="32">
        <f t="shared" si="105"/>
        <v>0</v>
      </c>
      <c r="CK152" s="32">
        <f t="shared" si="106"/>
        <v>0</v>
      </c>
      <c r="CL152" s="32">
        <f t="shared" si="107"/>
        <v>0</v>
      </c>
      <c r="CM152" s="32">
        <f t="shared" si="108"/>
        <v>0</v>
      </c>
      <c r="CN152" s="32">
        <f t="shared" si="109"/>
        <v>0</v>
      </c>
    </row>
    <row r="153" spans="1:92" ht="16.350000000000001" customHeight="1" x14ac:dyDescent="0.2">
      <c r="A153" s="3156" t="s">
        <v>184</v>
      </c>
      <c r="B153" s="3157"/>
      <c r="C153" s="3158"/>
      <c r="D153" s="795">
        <f t="shared" si="110"/>
        <v>0</v>
      </c>
      <c r="E153" s="828">
        <f t="shared" si="111"/>
        <v>0</v>
      </c>
      <c r="F153" s="830">
        <f t="shared" si="112"/>
        <v>0</v>
      </c>
      <c r="G153" s="831"/>
      <c r="H153" s="808"/>
      <c r="I153" s="807"/>
      <c r="J153" s="808"/>
      <c r="K153" s="807"/>
      <c r="L153" s="808"/>
      <c r="M153" s="807"/>
      <c r="N153" s="808"/>
      <c r="O153" s="930"/>
      <c r="P153" s="808"/>
      <c r="Q153" s="930"/>
      <c r="R153" s="808"/>
      <c r="S153" s="930"/>
      <c r="T153" s="808"/>
      <c r="U153" s="807"/>
      <c r="V153" s="808"/>
      <c r="W153" s="807"/>
      <c r="X153" s="808"/>
      <c r="Y153" s="807"/>
      <c r="Z153" s="808"/>
      <c r="AA153" s="807"/>
      <c r="AB153" s="808"/>
      <c r="AC153" s="807"/>
      <c r="AD153" s="808"/>
      <c r="AE153" s="807"/>
      <c r="AF153" s="808"/>
      <c r="AG153" s="807"/>
      <c r="AH153" s="808"/>
      <c r="AI153" s="807"/>
      <c r="AJ153" s="808"/>
      <c r="AK153" s="807"/>
      <c r="AL153" s="808"/>
      <c r="AM153" s="807"/>
      <c r="AN153" s="808"/>
      <c r="AO153" s="807"/>
      <c r="AP153" s="809"/>
      <c r="AQ153" s="832"/>
      <c r="AR153" s="24"/>
      <c r="AS153" s="24">
        <v>0</v>
      </c>
      <c r="AT153" s="28"/>
      <c r="AU153" s="28"/>
      <c r="AV153" s="28"/>
      <c r="AW153" s="28"/>
      <c r="AX153" s="28"/>
      <c r="AY153" s="671" t="str">
        <f t="shared" si="95"/>
        <v/>
      </c>
      <c r="BV153" s="3"/>
      <c r="BW153" s="3"/>
      <c r="CA153" s="31" t="str">
        <f t="shared" si="96"/>
        <v/>
      </c>
      <c r="CB153" s="31" t="str">
        <f t="shared" si="97"/>
        <v/>
      </c>
      <c r="CC153" s="31" t="str">
        <f t="shared" si="98"/>
        <v/>
      </c>
      <c r="CD153" s="31" t="str">
        <f t="shared" si="99"/>
        <v/>
      </c>
      <c r="CE153" s="31" t="str">
        <f t="shared" si="100"/>
        <v/>
      </c>
      <c r="CF153" s="31" t="str">
        <f t="shared" si="101"/>
        <v/>
      </c>
      <c r="CG153" s="31" t="str">
        <f t="shared" si="102"/>
        <v/>
      </c>
      <c r="CH153" s="32">
        <f t="shared" si="103"/>
        <v>0</v>
      </c>
      <c r="CI153" s="32">
        <f t="shared" si="104"/>
        <v>0</v>
      </c>
      <c r="CJ153" s="32">
        <f t="shared" si="105"/>
        <v>0</v>
      </c>
      <c r="CK153" s="32">
        <f t="shared" si="106"/>
        <v>0</v>
      </c>
      <c r="CL153" s="32">
        <f t="shared" si="107"/>
        <v>0</v>
      </c>
      <c r="CM153" s="32">
        <f t="shared" si="108"/>
        <v>0</v>
      </c>
      <c r="CN153" s="32">
        <f t="shared" si="109"/>
        <v>0</v>
      </c>
    </row>
    <row r="154" spans="1:92" ht="16.350000000000001" customHeight="1" x14ac:dyDescent="0.2">
      <c r="A154" s="3188" t="s">
        <v>185</v>
      </c>
      <c r="B154" s="3264"/>
      <c r="C154" s="3189"/>
      <c r="D154" s="795">
        <f t="shared" si="110"/>
        <v>0</v>
      </c>
      <c r="E154" s="828">
        <f t="shared" si="111"/>
        <v>0</v>
      </c>
      <c r="F154" s="830">
        <f t="shared" si="112"/>
        <v>0</v>
      </c>
      <c r="G154" s="831"/>
      <c r="H154" s="808"/>
      <c r="I154" s="807"/>
      <c r="J154" s="808"/>
      <c r="K154" s="807"/>
      <c r="L154" s="808"/>
      <c r="M154" s="807"/>
      <c r="N154" s="808"/>
      <c r="O154" s="930"/>
      <c r="P154" s="808"/>
      <c r="Q154" s="930"/>
      <c r="R154" s="808"/>
      <c r="S154" s="930"/>
      <c r="T154" s="808"/>
      <c r="U154" s="807"/>
      <c r="V154" s="808"/>
      <c r="W154" s="807"/>
      <c r="X154" s="808"/>
      <c r="Y154" s="807"/>
      <c r="Z154" s="808"/>
      <c r="AA154" s="807"/>
      <c r="AB154" s="808"/>
      <c r="AC154" s="807"/>
      <c r="AD154" s="808"/>
      <c r="AE154" s="807"/>
      <c r="AF154" s="808"/>
      <c r="AG154" s="807"/>
      <c r="AH154" s="808"/>
      <c r="AI154" s="807"/>
      <c r="AJ154" s="808"/>
      <c r="AK154" s="807"/>
      <c r="AL154" s="808"/>
      <c r="AM154" s="807"/>
      <c r="AN154" s="808"/>
      <c r="AO154" s="807"/>
      <c r="AP154" s="809"/>
      <c r="AQ154" s="832"/>
      <c r="AR154" s="24"/>
      <c r="AS154" s="24">
        <v>0</v>
      </c>
      <c r="AT154" s="28"/>
      <c r="AU154" s="28"/>
      <c r="AV154" s="28"/>
      <c r="AW154" s="28"/>
      <c r="AX154" s="28"/>
      <c r="AY154" s="671" t="str">
        <f t="shared" si="95"/>
        <v/>
      </c>
      <c r="BV154" s="3"/>
      <c r="BW154" s="3"/>
      <c r="CA154" s="31" t="str">
        <f t="shared" si="96"/>
        <v/>
      </c>
      <c r="CB154" s="31" t="str">
        <f t="shared" si="97"/>
        <v/>
      </c>
      <c r="CC154" s="31" t="str">
        <f t="shared" si="98"/>
        <v/>
      </c>
      <c r="CD154" s="31" t="str">
        <f t="shared" si="99"/>
        <v/>
      </c>
      <c r="CE154" s="31" t="str">
        <f t="shared" si="100"/>
        <v/>
      </c>
      <c r="CF154" s="31" t="str">
        <f t="shared" si="101"/>
        <v/>
      </c>
      <c r="CG154" s="31" t="str">
        <f t="shared" si="102"/>
        <v/>
      </c>
      <c r="CH154" s="32">
        <f t="shared" si="103"/>
        <v>0</v>
      </c>
      <c r="CI154" s="32">
        <f t="shared" si="104"/>
        <v>0</v>
      </c>
      <c r="CJ154" s="32">
        <f t="shared" si="105"/>
        <v>0</v>
      </c>
      <c r="CK154" s="32">
        <f t="shared" si="106"/>
        <v>0</v>
      </c>
      <c r="CL154" s="32">
        <f t="shared" si="107"/>
        <v>0</v>
      </c>
      <c r="CM154" s="32">
        <f t="shared" si="108"/>
        <v>0</v>
      </c>
      <c r="CN154" s="32">
        <f t="shared" si="109"/>
        <v>0</v>
      </c>
    </row>
    <row r="155" spans="1:92" ht="16.350000000000001" customHeight="1" x14ac:dyDescent="0.2">
      <c r="A155" s="3188" t="s">
        <v>186</v>
      </c>
      <c r="B155" s="3264"/>
      <c r="C155" s="3189"/>
      <c r="D155" s="795">
        <f t="shared" si="110"/>
        <v>0</v>
      </c>
      <c r="E155" s="828">
        <f t="shared" si="111"/>
        <v>0</v>
      </c>
      <c r="F155" s="830">
        <f t="shared" si="112"/>
        <v>0</v>
      </c>
      <c r="G155" s="831"/>
      <c r="H155" s="808"/>
      <c r="I155" s="807"/>
      <c r="J155" s="808"/>
      <c r="K155" s="807"/>
      <c r="L155" s="808"/>
      <c r="M155" s="807"/>
      <c r="N155" s="808"/>
      <c r="O155" s="930"/>
      <c r="P155" s="808"/>
      <c r="Q155" s="930"/>
      <c r="R155" s="808"/>
      <c r="S155" s="930"/>
      <c r="T155" s="808"/>
      <c r="U155" s="807"/>
      <c r="V155" s="808"/>
      <c r="W155" s="807"/>
      <c r="X155" s="808"/>
      <c r="Y155" s="807"/>
      <c r="Z155" s="808"/>
      <c r="AA155" s="807"/>
      <c r="AB155" s="808"/>
      <c r="AC155" s="807"/>
      <c r="AD155" s="808"/>
      <c r="AE155" s="807"/>
      <c r="AF155" s="808"/>
      <c r="AG155" s="807"/>
      <c r="AH155" s="808"/>
      <c r="AI155" s="807"/>
      <c r="AJ155" s="808"/>
      <c r="AK155" s="807"/>
      <c r="AL155" s="808"/>
      <c r="AM155" s="807"/>
      <c r="AN155" s="808"/>
      <c r="AO155" s="807"/>
      <c r="AP155" s="809"/>
      <c r="AQ155" s="832"/>
      <c r="AR155" s="24"/>
      <c r="AS155" s="24">
        <v>0</v>
      </c>
      <c r="AT155" s="28"/>
      <c r="AU155" s="28"/>
      <c r="AV155" s="28"/>
      <c r="AW155" s="28"/>
      <c r="AX155" s="28"/>
      <c r="AY155" s="671" t="str">
        <f t="shared" si="95"/>
        <v/>
      </c>
      <c r="BV155" s="3"/>
      <c r="BW155" s="3"/>
      <c r="CA155" s="31" t="str">
        <f t="shared" si="96"/>
        <v/>
      </c>
      <c r="CB155" s="31" t="str">
        <f t="shared" si="97"/>
        <v/>
      </c>
      <c r="CC155" s="31" t="str">
        <f t="shared" si="98"/>
        <v/>
      </c>
      <c r="CD155" s="31" t="str">
        <f t="shared" si="99"/>
        <v/>
      </c>
      <c r="CE155" s="31" t="str">
        <f t="shared" si="100"/>
        <v/>
      </c>
      <c r="CF155" s="31" t="str">
        <f t="shared" si="101"/>
        <v/>
      </c>
      <c r="CG155" s="31" t="str">
        <f t="shared" si="102"/>
        <v/>
      </c>
      <c r="CH155" s="32">
        <f t="shared" si="103"/>
        <v>0</v>
      </c>
      <c r="CI155" s="32">
        <f t="shared" si="104"/>
        <v>0</v>
      </c>
      <c r="CJ155" s="32">
        <f t="shared" si="105"/>
        <v>0</v>
      </c>
      <c r="CK155" s="32">
        <f t="shared" si="106"/>
        <v>0</v>
      </c>
      <c r="CL155" s="32">
        <f t="shared" si="107"/>
        <v>0</v>
      </c>
      <c r="CM155" s="32">
        <f t="shared" si="108"/>
        <v>0</v>
      </c>
      <c r="CN155" s="32">
        <f t="shared" si="109"/>
        <v>0</v>
      </c>
    </row>
    <row r="156" spans="1:92" ht="16.350000000000001" customHeight="1" x14ac:dyDescent="0.2">
      <c r="A156" s="3188" t="s">
        <v>187</v>
      </c>
      <c r="B156" s="3264"/>
      <c r="C156" s="3189"/>
      <c r="D156" s="795">
        <f t="shared" si="110"/>
        <v>0</v>
      </c>
      <c r="E156" s="828">
        <f t="shared" si="111"/>
        <v>0</v>
      </c>
      <c r="F156" s="830">
        <f t="shared" si="112"/>
        <v>0</v>
      </c>
      <c r="G156" s="831"/>
      <c r="H156" s="808"/>
      <c r="I156" s="807"/>
      <c r="J156" s="808"/>
      <c r="K156" s="807"/>
      <c r="L156" s="808"/>
      <c r="M156" s="807"/>
      <c r="N156" s="808"/>
      <c r="O156" s="930"/>
      <c r="P156" s="808"/>
      <c r="Q156" s="930"/>
      <c r="R156" s="808"/>
      <c r="S156" s="930"/>
      <c r="T156" s="808"/>
      <c r="U156" s="807"/>
      <c r="V156" s="808"/>
      <c r="W156" s="807"/>
      <c r="X156" s="808"/>
      <c r="Y156" s="807"/>
      <c r="Z156" s="808"/>
      <c r="AA156" s="807"/>
      <c r="AB156" s="808"/>
      <c r="AC156" s="807"/>
      <c r="AD156" s="808"/>
      <c r="AE156" s="807"/>
      <c r="AF156" s="808"/>
      <c r="AG156" s="807"/>
      <c r="AH156" s="808"/>
      <c r="AI156" s="807"/>
      <c r="AJ156" s="808"/>
      <c r="AK156" s="807"/>
      <c r="AL156" s="808"/>
      <c r="AM156" s="807"/>
      <c r="AN156" s="808"/>
      <c r="AO156" s="807"/>
      <c r="AP156" s="809"/>
      <c r="AQ156" s="832"/>
      <c r="AR156" s="24"/>
      <c r="AS156" s="24">
        <v>0</v>
      </c>
      <c r="AT156" s="28"/>
      <c r="AU156" s="28"/>
      <c r="AV156" s="28"/>
      <c r="AW156" s="28"/>
      <c r="AX156" s="28"/>
      <c r="AY156" s="671" t="str">
        <f t="shared" si="95"/>
        <v/>
      </c>
      <c r="BV156" s="3"/>
      <c r="BW156" s="3"/>
      <c r="CA156" s="31" t="str">
        <f t="shared" si="96"/>
        <v/>
      </c>
      <c r="CB156" s="31" t="str">
        <f t="shared" si="97"/>
        <v/>
      </c>
      <c r="CC156" s="31" t="str">
        <f t="shared" si="98"/>
        <v/>
      </c>
      <c r="CD156" s="31" t="str">
        <f t="shared" si="99"/>
        <v/>
      </c>
      <c r="CE156" s="31" t="str">
        <f t="shared" si="100"/>
        <v/>
      </c>
      <c r="CF156" s="31" t="str">
        <f t="shared" si="101"/>
        <v/>
      </c>
      <c r="CG156" s="31" t="str">
        <f t="shared" si="102"/>
        <v/>
      </c>
      <c r="CH156" s="32">
        <f t="shared" si="103"/>
        <v>0</v>
      </c>
      <c r="CI156" s="32">
        <f t="shared" si="104"/>
        <v>0</v>
      </c>
      <c r="CJ156" s="32">
        <f t="shared" si="105"/>
        <v>0</v>
      </c>
      <c r="CK156" s="32">
        <f t="shared" si="106"/>
        <v>0</v>
      </c>
      <c r="CL156" s="32">
        <f t="shared" si="107"/>
        <v>0</v>
      </c>
      <c r="CM156" s="32">
        <f t="shared" si="108"/>
        <v>0</v>
      </c>
      <c r="CN156" s="32">
        <f t="shared" si="109"/>
        <v>0</v>
      </c>
    </row>
    <row r="157" spans="1:92" ht="16.350000000000001" customHeight="1" x14ac:dyDescent="0.2">
      <c r="A157" s="3156" t="s">
        <v>188</v>
      </c>
      <c r="B157" s="3157"/>
      <c r="C157" s="3158"/>
      <c r="D157" s="795">
        <f t="shared" si="110"/>
        <v>0</v>
      </c>
      <c r="E157" s="828">
        <f t="shared" si="111"/>
        <v>0</v>
      </c>
      <c r="F157" s="830">
        <f t="shared" si="112"/>
        <v>0</v>
      </c>
      <c r="G157" s="831"/>
      <c r="H157" s="808"/>
      <c r="I157" s="807"/>
      <c r="J157" s="808"/>
      <c r="K157" s="807"/>
      <c r="L157" s="808"/>
      <c r="M157" s="807"/>
      <c r="N157" s="808"/>
      <c r="O157" s="930"/>
      <c r="P157" s="808"/>
      <c r="Q157" s="930"/>
      <c r="R157" s="808"/>
      <c r="S157" s="930"/>
      <c r="T157" s="808"/>
      <c r="U157" s="807"/>
      <c r="V157" s="808"/>
      <c r="W157" s="807"/>
      <c r="X157" s="808"/>
      <c r="Y157" s="807"/>
      <c r="Z157" s="808"/>
      <c r="AA157" s="807"/>
      <c r="AB157" s="808"/>
      <c r="AC157" s="807"/>
      <c r="AD157" s="808"/>
      <c r="AE157" s="807"/>
      <c r="AF157" s="808"/>
      <c r="AG157" s="807"/>
      <c r="AH157" s="808"/>
      <c r="AI157" s="807"/>
      <c r="AJ157" s="808"/>
      <c r="AK157" s="807"/>
      <c r="AL157" s="808"/>
      <c r="AM157" s="807"/>
      <c r="AN157" s="808"/>
      <c r="AO157" s="807"/>
      <c r="AP157" s="809"/>
      <c r="AQ157" s="832"/>
      <c r="AR157" s="24"/>
      <c r="AS157" s="24">
        <v>0</v>
      </c>
      <c r="AT157" s="28"/>
      <c r="AU157" s="28"/>
      <c r="AV157" s="28"/>
      <c r="AW157" s="28"/>
      <c r="AX157" s="28"/>
      <c r="AY157" s="671" t="str">
        <f t="shared" si="95"/>
        <v/>
      </c>
      <c r="BV157" s="3"/>
      <c r="BW157" s="3"/>
      <c r="CA157" s="31" t="str">
        <f t="shared" si="96"/>
        <v/>
      </c>
      <c r="CB157" s="31" t="str">
        <f t="shared" si="97"/>
        <v/>
      </c>
      <c r="CC157" s="31" t="str">
        <f t="shared" si="98"/>
        <v/>
      </c>
      <c r="CD157" s="31" t="str">
        <f t="shared" si="99"/>
        <v/>
      </c>
      <c r="CE157" s="31" t="str">
        <f t="shared" si="100"/>
        <v/>
      </c>
      <c r="CF157" s="31" t="str">
        <f t="shared" si="101"/>
        <v/>
      </c>
      <c r="CG157" s="31" t="str">
        <f t="shared" si="102"/>
        <v/>
      </c>
      <c r="CH157" s="32">
        <f t="shared" si="103"/>
        <v>0</v>
      </c>
      <c r="CI157" s="32">
        <f t="shared" si="104"/>
        <v>0</v>
      </c>
      <c r="CJ157" s="32">
        <f t="shared" si="105"/>
        <v>0</v>
      </c>
      <c r="CK157" s="32">
        <f t="shared" si="106"/>
        <v>0</v>
      </c>
      <c r="CL157" s="32">
        <f t="shared" si="107"/>
        <v>0</v>
      </c>
      <c r="CM157" s="32">
        <f t="shared" si="108"/>
        <v>0</v>
      </c>
      <c r="CN157" s="32">
        <f t="shared" si="109"/>
        <v>0</v>
      </c>
    </row>
    <row r="158" spans="1:92" ht="16.350000000000001" customHeight="1" x14ac:dyDescent="0.2">
      <c r="A158" s="3414" t="s">
        <v>189</v>
      </c>
      <c r="B158" s="3414"/>
      <c r="C158" s="3415"/>
      <c r="D158" s="931">
        <f t="shared" si="110"/>
        <v>0</v>
      </c>
      <c r="E158" s="828">
        <f>SUM(G158+I158+K158+M158+O158+Q158+S158+U158+W158+Y158+AA158+AC158+AE158+AG158+AI158+AK158+AM158+AO158)</f>
        <v>0</v>
      </c>
      <c r="F158" s="830">
        <f t="shared" si="112"/>
        <v>0</v>
      </c>
      <c r="G158" s="836"/>
      <c r="H158" s="817"/>
      <c r="I158" s="1351"/>
      <c r="J158" s="817"/>
      <c r="K158" s="1351"/>
      <c r="L158" s="817"/>
      <c r="M158" s="1351"/>
      <c r="N158" s="817"/>
      <c r="O158" s="932"/>
      <c r="P158" s="817"/>
      <c r="Q158" s="932"/>
      <c r="R158" s="817"/>
      <c r="S158" s="932"/>
      <c r="T158" s="817"/>
      <c r="U158" s="1351"/>
      <c r="V158" s="817"/>
      <c r="W158" s="1351"/>
      <c r="X158" s="817"/>
      <c r="Y158" s="1351"/>
      <c r="Z158" s="817"/>
      <c r="AA158" s="1351"/>
      <c r="AB158" s="817"/>
      <c r="AC158" s="1351"/>
      <c r="AD158" s="817"/>
      <c r="AE158" s="1351"/>
      <c r="AF158" s="817"/>
      <c r="AG158" s="1351"/>
      <c r="AH158" s="817"/>
      <c r="AI158" s="1351"/>
      <c r="AJ158" s="817"/>
      <c r="AK158" s="1351"/>
      <c r="AL158" s="817"/>
      <c r="AM158" s="1351"/>
      <c r="AN158" s="817"/>
      <c r="AO158" s="1351"/>
      <c r="AP158" s="818"/>
      <c r="AQ158" s="1459"/>
      <c r="AR158" s="832"/>
      <c r="AS158" s="832">
        <v>0</v>
      </c>
      <c r="AT158" s="811"/>
      <c r="AU158" s="1348"/>
      <c r="AV158" s="1348"/>
      <c r="AW158" s="1348"/>
      <c r="AX158" s="1348"/>
      <c r="AY158" s="671" t="str">
        <f t="shared" si="95"/>
        <v/>
      </c>
      <c r="BV158" s="3"/>
      <c r="BW158" s="3"/>
      <c r="CA158" s="31" t="str">
        <f t="shared" si="96"/>
        <v/>
      </c>
      <c r="CB158" s="31" t="str">
        <f t="shared" si="97"/>
        <v/>
      </c>
      <c r="CC158" s="31" t="str">
        <f t="shared" si="98"/>
        <v/>
      </c>
      <c r="CD158" s="31" t="str">
        <f t="shared" si="99"/>
        <v/>
      </c>
      <c r="CE158" s="31" t="str">
        <f t="shared" si="100"/>
        <v/>
      </c>
      <c r="CF158" s="31" t="str">
        <f t="shared" si="101"/>
        <v/>
      </c>
      <c r="CG158" s="31" t="str">
        <f t="shared" si="102"/>
        <v/>
      </c>
      <c r="CH158" s="32">
        <f t="shared" si="103"/>
        <v>0</v>
      </c>
      <c r="CI158" s="32">
        <f t="shared" si="104"/>
        <v>0</v>
      </c>
      <c r="CJ158" s="32">
        <f t="shared" si="105"/>
        <v>0</v>
      </c>
      <c r="CK158" s="32">
        <f t="shared" si="106"/>
        <v>0</v>
      </c>
      <c r="CL158" s="32">
        <f t="shared" si="107"/>
        <v>0</v>
      </c>
      <c r="CM158" s="32">
        <f t="shared" si="108"/>
        <v>0</v>
      </c>
      <c r="CN158" s="32">
        <f t="shared" si="109"/>
        <v>0</v>
      </c>
    </row>
    <row r="159" spans="1:92" ht="16.350000000000001" customHeight="1" x14ac:dyDescent="0.2">
      <c r="A159" s="3150" t="s">
        <v>4</v>
      </c>
      <c r="B159" s="3178"/>
      <c r="C159" s="3165"/>
      <c r="D159" s="1462">
        <f>SUM(D150:D158)</f>
        <v>320</v>
      </c>
      <c r="E159" s="1460">
        <f>SUM(E150:E158)</f>
        <v>91</v>
      </c>
      <c r="F159" s="1465">
        <f>SUM(F150:F158)</f>
        <v>229</v>
      </c>
      <c r="G159" s="1470">
        <f t="shared" ref="G159:AU159" si="113">SUM(G150:G158)</f>
        <v>0</v>
      </c>
      <c r="H159" s="1465">
        <f t="shared" si="113"/>
        <v>0</v>
      </c>
      <c r="I159" s="1470">
        <f t="shared" si="113"/>
        <v>0</v>
      </c>
      <c r="J159" s="1471">
        <f t="shared" si="113"/>
        <v>0</v>
      </c>
      <c r="K159" s="1470">
        <f t="shared" si="113"/>
        <v>0</v>
      </c>
      <c r="L159" s="1471">
        <f t="shared" si="113"/>
        <v>0</v>
      </c>
      <c r="M159" s="1470">
        <f t="shared" si="113"/>
        <v>0</v>
      </c>
      <c r="N159" s="1465">
        <f t="shared" si="113"/>
        <v>0</v>
      </c>
      <c r="O159" s="1470">
        <f t="shared" si="113"/>
        <v>4</v>
      </c>
      <c r="P159" s="1465">
        <f t="shared" si="113"/>
        <v>6</v>
      </c>
      <c r="Q159" s="1470">
        <f t="shared" si="113"/>
        <v>0</v>
      </c>
      <c r="R159" s="1465">
        <f t="shared" si="113"/>
        <v>2</v>
      </c>
      <c r="S159" s="1470">
        <f t="shared" si="113"/>
        <v>6</v>
      </c>
      <c r="T159" s="1465">
        <f t="shared" si="113"/>
        <v>0</v>
      </c>
      <c r="U159" s="1470">
        <f t="shared" si="113"/>
        <v>6</v>
      </c>
      <c r="V159" s="1465">
        <f t="shared" si="113"/>
        <v>0</v>
      </c>
      <c r="W159" s="1470">
        <f t="shared" si="113"/>
        <v>2</v>
      </c>
      <c r="X159" s="1465">
        <f t="shared" si="113"/>
        <v>8</v>
      </c>
      <c r="Y159" s="1470">
        <f t="shared" si="113"/>
        <v>7</v>
      </c>
      <c r="Z159" s="1465">
        <f t="shared" si="113"/>
        <v>18</v>
      </c>
      <c r="AA159" s="1470">
        <f t="shared" si="113"/>
        <v>7</v>
      </c>
      <c r="AB159" s="1465">
        <f t="shared" si="113"/>
        <v>17</v>
      </c>
      <c r="AC159" s="1470">
        <f t="shared" si="113"/>
        <v>0</v>
      </c>
      <c r="AD159" s="1465">
        <f t="shared" si="113"/>
        <v>13</v>
      </c>
      <c r="AE159" s="1470">
        <f t="shared" si="113"/>
        <v>8</v>
      </c>
      <c r="AF159" s="1465">
        <f t="shared" si="113"/>
        <v>75</v>
      </c>
      <c r="AG159" s="1470">
        <f t="shared" si="113"/>
        <v>3</v>
      </c>
      <c r="AH159" s="1465">
        <f t="shared" si="113"/>
        <v>38</v>
      </c>
      <c r="AI159" s="1470">
        <f t="shared" si="113"/>
        <v>8</v>
      </c>
      <c r="AJ159" s="1465">
        <f t="shared" si="113"/>
        <v>32</v>
      </c>
      <c r="AK159" s="1470">
        <f t="shared" si="113"/>
        <v>0</v>
      </c>
      <c r="AL159" s="1465">
        <f t="shared" si="113"/>
        <v>17</v>
      </c>
      <c r="AM159" s="1470">
        <f t="shared" si="113"/>
        <v>36</v>
      </c>
      <c r="AN159" s="1465">
        <f t="shared" si="113"/>
        <v>3</v>
      </c>
      <c r="AO159" s="1470">
        <f t="shared" si="113"/>
        <v>4</v>
      </c>
      <c r="AP159" s="1467">
        <f t="shared" si="113"/>
        <v>0</v>
      </c>
      <c r="AQ159" s="1465">
        <f t="shared" si="113"/>
        <v>0</v>
      </c>
      <c r="AR159" s="1466">
        <f t="shared" si="113"/>
        <v>5</v>
      </c>
      <c r="AS159" s="1469">
        <f t="shared" si="113"/>
        <v>320</v>
      </c>
      <c r="AT159" s="1465">
        <f t="shared" si="113"/>
        <v>1</v>
      </c>
      <c r="AU159" s="1472">
        <f t="shared" si="113"/>
        <v>0</v>
      </c>
      <c r="AV159" s="1472">
        <f>SUM(AV150:AV158)</f>
        <v>0</v>
      </c>
      <c r="AW159" s="1472">
        <f>SUM(AW150:AW158)</f>
        <v>0</v>
      </c>
      <c r="AX159" s="1472">
        <f t="shared" ref="AX159" si="114">SUM(AX150:AX158)</f>
        <v>0</v>
      </c>
      <c r="BV159" s="3"/>
      <c r="BW159" s="3"/>
      <c r="CA159" s="31"/>
      <c r="CB159" s="31"/>
      <c r="CC159" s="31"/>
      <c r="CD159" s="31"/>
      <c r="CH159" s="32"/>
      <c r="CI159" s="32"/>
      <c r="CJ159" s="32"/>
      <c r="CK159" s="32"/>
      <c r="CL159" s="14"/>
      <c r="CM159" s="14"/>
      <c r="CN159" s="14"/>
    </row>
    <row r="160" spans="1:92" ht="27" customHeight="1" x14ac:dyDescent="0.2">
      <c r="A160" s="85" t="s">
        <v>190</v>
      </c>
      <c r="B160" s="86"/>
      <c r="C160" s="86"/>
      <c r="D160" s="86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30"/>
      <c r="R160" s="52"/>
      <c r="S160" s="9"/>
      <c r="T160" s="9"/>
      <c r="U160" s="9"/>
      <c r="V160" s="9"/>
      <c r="W160" s="9"/>
      <c r="X160" s="232"/>
      <c r="Y160" s="9"/>
      <c r="Z160" s="9"/>
      <c r="AA160" s="9"/>
      <c r="AB160" s="9"/>
      <c r="AC160" s="9"/>
      <c r="AD160" s="9"/>
      <c r="AE160" s="9"/>
      <c r="AF160" s="9"/>
      <c r="BV160" s="3"/>
      <c r="BW160" s="3"/>
      <c r="CA160" s="31"/>
      <c r="CB160" s="31"/>
      <c r="CC160" s="31"/>
      <c r="CD160" s="31"/>
      <c r="CH160" s="32"/>
      <c r="CI160" s="32"/>
      <c r="CJ160" s="32"/>
      <c r="CK160" s="32"/>
      <c r="CL160" s="14"/>
      <c r="CM160" s="14"/>
      <c r="CN160" s="14"/>
    </row>
    <row r="161" spans="1:92" ht="16.350000000000001" customHeight="1" x14ac:dyDescent="0.2">
      <c r="A161" s="3166" t="s">
        <v>191</v>
      </c>
      <c r="B161" s="3167"/>
      <c r="C161" s="3168"/>
      <c r="D161" s="3392" t="s">
        <v>4</v>
      </c>
      <c r="E161" s="3393"/>
      <c r="F161" s="3369"/>
      <c r="G161" s="3150" t="s">
        <v>5</v>
      </c>
      <c r="H161" s="3178"/>
      <c r="I161" s="3178"/>
      <c r="J161" s="3178"/>
      <c r="K161" s="3178"/>
      <c r="L161" s="3178"/>
      <c r="M161" s="3178"/>
      <c r="N161" s="3178"/>
      <c r="O161" s="3178"/>
      <c r="P161" s="3178"/>
      <c r="Q161" s="3178"/>
      <c r="R161" s="3178"/>
      <c r="S161" s="3178"/>
      <c r="T161" s="3178"/>
      <c r="U161" s="3178"/>
      <c r="V161" s="3178"/>
      <c r="W161" s="3178"/>
      <c r="X161" s="3178"/>
      <c r="Y161" s="3178"/>
      <c r="Z161" s="3178"/>
      <c r="AA161" s="3178"/>
      <c r="AB161" s="3178"/>
      <c r="AC161" s="3178"/>
      <c r="AD161" s="3178"/>
      <c r="AE161" s="3178"/>
      <c r="AF161" s="3178"/>
      <c r="AG161" s="3178"/>
      <c r="AH161" s="3178"/>
      <c r="AI161" s="3178"/>
      <c r="AJ161" s="3178"/>
      <c r="AK161" s="3178"/>
      <c r="AL161" s="3178"/>
      <c r="AM161" s="3178"/>
      <c r="AN161" s="3178"/>
      <c r="AO161" s="3178"/>
      <c r="AP161" s="3165"/>
      <c r="AQ161" s="3179" t="s">
        <v>42</v>
      </c>
      <c r="AR161" s="3390" t="s">
        <v>192</v>
      </c>
      <c r="AS161" s="3413" t="s">
        <v>122</v>
      </c>
      <c r="AT161" s="3413" t="s">
        <v>11</v>
      </c>
      <c r="AU161" s="3373" t="s">
        <v>193</v>
      </c>
      <c r="AV161" s="3174" t="s">
        <v>194</v>
      </c>
      <c r="BV161" s="3"/>
      <c r="BW161" s="3"/>
      <c r="CA161" s="31"/>
      <c r="CB161" s="31"/>
      <c r="CC161" s="31"/>
      <c r="CD161" s="31"/>
      <c r="CH161" s="32"/>
      <c r="CI161" s="32"/>
      <c r="CJ161" s="32"/>
      <c r="CK161" s="32"/>
      <c r="CL161" s="14"/>
      <c r="CM161" s="14"/>
      <c r="CN161" s="14"/>
    </row>
    <row r="162" spans="1:92" ht="32.1" customHeight="1" x14ac:dyDescent="0.2">
      <c r="A162" s="2933"/>
      <c r="B162" s="2934"/>
      <c r="C162" s="2935"/>
      <c r="D162" s="3051"/>
      <c r="E162" s="3052"/>
      <c r="F162" s="2961"/>
      <c r="G162" s="3376" t="s">
        <v>13</v>
      </c>
      <c r="H162" s="3182"/>
      <c r="I162" s="3150" t="s">
        <v>14</v>
      </c>
      <c r="J162" s="3165"/>
      <c r="K162" s="3178" t="s">
        <v>15</v>
      </c>
      <c r="L162" s="3165"/>
      <c r="M162" s="3150" t="s">
        <v>16</v>
      </c>
      <c r="N162" s="3165"/>
      <c r="O162" s="3150" t="s">
        <v>17</v>
      </c>
      <c r="P162" s="3165"/>
      <c r="Q162" s="3150" t="s">
        <v>18</v>
      </c>
      <c r="R162" s="3165"/>
      <c r="S162" s="3150" t="s">
        <v>19</v>
      </c>
      <c r="T162" s="3165"/>
      <c r="U162" s="3150" t="s">
        <v>20</v>
      </c>
      <c r="V162" s="3165"/>
      <c r="W162" s="3150" t="s">
        <v>21</v>
      </c>
      <c r="X162" s="3165"/>
      <c r="Y162" s="3150" t="s">
        <v>22</v>
      </c>
      <c r="Z162" s="3152"/>
      <c r="AA162" s="3150" t="s">
        <v>23</v>
      </c>
      <c r="AB162" s="3152"/>
      <c r="AC162" s="3150" t="s">
        <v>24</v>
      </c>
      <c r="AD162" s="3152"/>
      <c r="AE162" s="3150" t="s">
        <v>25</v>
      </c>
      <c r="AF162" s="3152"/>
      <c r="AG162" s="3150" t="s">
        <v>26</v>
      </c>
      <c r="AH162" s="3152"/>
      <c r="AI162" s="3150" t="s">
        <v>27</v>
      </c>
      <c r="AJ162" s="3152"/>
      <c r="AK162" s="3150" t="s">
        <v>28</v>
      </c>
      <c r="AL162" s="3152"/>
      <c r="AM162" s="3150" t="s">
        <v>29</v>
      </c>
      <c r="AN162" s="3152"/>
      <c r="AO162" s="3150" t="s">
        <v>30</v>
      </c>
      <c r="AP162" s="3152"/>
      <c r="AQ162" s="2947"/>
      <c r="AR162" s="3013"/>
      <c r="AS162" s="3413"/>
      <c r="AT162" s="3413"/>
      <c r="AU162" s="2971"/>
      <c r="AV162" s="3064"/>
      <c r="BV162" s="3"/>
      <c r="BW162" s="3"/>
      <c r="CA162" s="31"/>
      <c r="CB162" s="31"/>
      <c r="CC162" s="31"/>
      <c r="CD162" s="31"/>
      <c r="CH162" s="32"/>
      <c r="CI162" s="32"/>
      <c r="CJ162" s="32"/>
      <c r="CK162" s="32"/>
      <c r="CL162" s="14"/>
      <c r="CM162" s="14"/>
      <c r="CN162" s="14"/>
    </row>
    <row r="163" spans="1:92" ht="16.350000000000001" customHeight="1" x14ac:dyDescent="0.2">
      <c r="A163" s="3169"/>
      <c r="B163" s="3170"/>
      <c r="C163" s="3171"/>
      <c r="D163" s="1454" t="s">
        <v>31</v>
      </c>
      <c r="E163" s="1385" t="s">
        <v>32</v>
      </c>
      <c r="F163" s="1405" t="s">
        <v>33</v>
      </c>
      <c r="G163" s="1345" t="s">
        <v>32</v>
      </c>
      <c r="H163" s="1344" t="s">
        <v>33</v>
      </c>
      <c r="I163" s="1345" t="s">
        <v>32</v>
      </c>
      <c r="J163" s="1344" t="s">
        <v>33</v>
      </c>
      <c r="K163" s="1345" t="s">
        <v>32</v>
      </c>
      <c r="L163" s="1344" t="s">
        <v>33</v>
      </c>
      <c r="M163" s="1345" t="s">
        <v>32</v>
      </c>
      <c r="N163" s="1344" t="s">
        <v>33</v>
      </c>
      <c r="O163" s="1345" t="s">
        <v>32</v>
      </c>
      <c r="P163" s="1344" t="s">
        <v>33</v>
      </c>
      <c r="Q163" s="1345" t="s">
        <v>32</v>
      </c>
      <c r="R163" s="1344" t="s">
        <v>33</v>
      </c>
      <c r="S163" s="1345" t="s">
        <v>32</v>
      </c>
      <c r="T163" s="1344" t="s">
        <v>33</v>
      </c>
      <c r="U163" s="1345" t="s">
        <v>32</v>
      </c>
      <c r="V163" s="1344" t="s">
        <v>33</v>
      </c>
      <c r="W163" s="1345" t="s">
        <v>32</v>
      </c>
      <c r="X163" s="1344" t="s">
        <v>33</v>
      </c>
      <c r="Y163" s="1345" t="s">
        <v>32</v>
      </c>
      <c r="Z163" s="1344" t="s">
        <v>33</v>
      </c>
      <c r="AA163" s="1345" t="s">
        <v>32</v>
      </c>
      <c r="AB163" s="1344" t="s">
        <v>33</v>
      </c>
      <c r="AC163" s="1345" t="s">
        <v>32</v>
      </c>
      <c r="AD163" s="1344" t="s">
        <v>33</v>
      </c>
      <c r="AE163" s="1345" t="s">
        <v>32</v>
      </c>
      <c r="AF163" s="1344" t="s">
        <v>33</v>
      </c>
      <c r="AG163" s="1345" t="s">
        <v>32</v>
      </c>
      <c r="AH163" s="1344" t="s">
        <v>33</v>
      </c>
      <c r="AI163" s="1345" t="s">
        <v>32</v>
      </c>
      <c r="AJ163" s="1344" t="s">
        <v>33</v>
      </c>
      <c r="AK163" s="1345" t="s">
        <v>32</v>
      </c>
      <c r="AL163" s="1344" t="s">
        <v>33</v>
      </c>
      <c r="AM163" s="1345" t="s">
        <v>32</v>
      </c>
      <c r="AN163" s="1344" t="s">
        <v>33</v>
      </c>
      <c r="AO163" s="1345" t="s">
        <v>32</v>
      </c>
      <c r="AP163" s="1344" t="s">
        <v>33</v>
      </c>
      <c r="AQ163" s="3180"/>
      <c r="AR163" s="3243"/>
      <c r="AS163" s="3413"/>
      <c r="AT163" s="3413"/>
      <c r="AU163" s="3199"/>
      <c r="AV163" s="3177"/>
      <c r="BV163" s="3"/>
      <c r="BW163" s="3"/>
      <c r="CA163" s="31"/>
      <c r="CB163" s="31"/>
      <c r="CC163" s="31"/>
      <c r="CD163" s="31"/>
      <c r="CH163" s="32"/>
      <c r="CI163" s="32"/>
      <c r="CJ163" s="32"/>
      <c r="CK163" s="32"/>
      <c r="CL163" s="14"/>
      <c r="CM163" s="14"/>
      <c r="CN163" s="14"/>
    </row>
    <row r="164" spans="1:92" ht="16.350000000000001" customHeight="1" x14ac:dyDescent="0.2">
      <c r="A164" s="3148" t="s">
        <v>195</v>
      </c>
      <c r="B164" s="3409" t="s">
        <v>196</v>
      </c>
      <c r="C164" s="3410"/>
      <c r="D164" s="1033">
        <f>SUM(E164+F164)</f>
        <v>0</v>
      </c>
      <c r="E164" s="1034"/>
      <c r="F164" s="1035">
        <f>SUM(AD164+AF164+AH164+AJ164+AL164+AN164+AP164)</f>
        <v>0</v>
      </c>
      <c r="G164" s="1036"/>
      <c r="H164" s="281"/>
      <c r="I164" s="1036"/>
      <c r="J164" s="281"/>
      <c r="K164" s="1036"/>
      <c r="L164" s="281"/>
      <c r="M164" s="1036"/>
      <c r="N164" s="281"/>
      <c r="O164" s="1036"/>
      <c r="P164" s="281"/>
      <c r="Q164" s="1036"/>
      <c r="R164" s="281"/>
      <c r="S164" s="1036"/>
      <c r="T164" s="281"/>
      <c r="U164" s="1036"/>
      <c r="V164" s="281"/>
      <c r="W164" s="1036"/>
      <c r="X164" s="281"/>
      <c r="Y164" s="1036"/>
      <c r="Z164" s="281"/>
      <c r="AA164" s="1036"/>
      <c r="AB164" s="281"/>
      <c r="AC164" s="1037"/>
      <c r="AD164" s="60"/>
      <c r="AE164" s="1037"/>
      <c r="AF164" s="60"/>
      <c r="AG164" s="1037"/>
      <c r="AH164" s="60"/>
      <c r="AI164" s="1037"/>
      <c r="AJ164" s="60"/>
      <c r="AK164" s="1037"/>
      <c r="AL164" s="60"/>
      <c r="AM164" s="1037"/>
      <c r="AN164" s="60"/>
      <c r="AO164" s="1037"/>
      <c r="AP164" s="60"/>
      <c r="AQ164" s="1038"/>
      <c r="AR164" s="60"/>
      <c r="AS164" s="1375"/>
      <c r="AT164" s="60"/>
      <c r="AU164" s="1039"/>
      <c r="AV164" s="1473"/>
      <c r="AW164" s="671" t="str">
        <f t="shared" ref="AW164:AW198" si="115">$CA164&amp;$CB164&amp;$CC164&amp;$CD164&amp;$CE164&amp;$CF164&amp;$CG164</f>
        <v/>
      </c>
      <c r="BV164" s="3"/>
      <c r="BW164" s="3"/>
      <c r="CA164" s="31" t="str">
        <f t="shared" ref="CA164:CA198" si="116">IF(CH164=1,"* El número de actividades en usuarios en situacion de discapacidad NO DEBE ser mayor al total. ","")</f>
        <v/>
      </c>
      <c r="CB164" s="31" t="str">
        <f t="shared" ref="CB164:CB198" si="117">IF(CI164=1," * El número de actividades en Niños, Niñas, Adolescentes y Jóvenes de la red SENAME NO DEBE ser mayor al total. ","")</f>
        <v/>
      </c>
      <c r="CC164" s="31" t="str">
        <f t="shared" ref="CC164:CC198" si="118">IF(CJ164=1," * El número de actividades en Población Migrante NO DEBE ser mayor al total. ","")</f>
        <v/>
      </c>
      <c r="CD164" s="31" t="str">
        <f>IF(CK164=1," * El número de actividades en Pacientes Diabéticos en Control PSCV NO DEBE superar el total. ","")</f>
        <v/>
      </c>
      <c r="CH164" s="32">
        <f>IF($D164&lt;AR164,1,0)</f>
        <v>0</v>
      </c>
      <c r="CI164" s="32">
        <f>IF($D164&lt;AS164,1,0)</f>
        <v>0</v>
      </c>
      <c r="CJ164" s="32">
        <f>IF($D164&lt;AT164,1,0)</f>
        <v>0</v>
      </c>
      <c r="CK164" s="32">
        <f>IF($D164&lt;AV164,1,0)</f>
        <v>0</v>
      </c>
      <c r="CM164" s="14"/>
      <c r="CN164" s="14"/>
    </row>
    <row r="165" spans="1:92" ht="16.350000000000001" customHeight="1" x14ac:dyDescent="0.2">
      <c r="A165" s="2912"/>
      <c r="B165" s="3188" t="s">
        <v>95</v>
      </c>
      <c r="C165" s="3189"/>
      <c r="D165" s="934">
        <f t="shared" ref="D165:D177" si="119">SUM(E165+F165)</f>
        <v>0</v>
      </c>
      <c r="E165" s="935"/>
      <c r="F165" s="936">
        <f t="shared" ref="F165:F173" si="120">SUM(AD165+AF165+AH165+AJ165+AL165+AN165+AP165)</f>
        <v>0</v>
      </c>
      <c r="G165" s="289"/>
      <c r="H165" s="650"/>
      <c r="I165" s="289"/>
      <c r="J165" s="650"/>
      <c r="K165" s="289"/>
      <c r="L165" s="650"/>
      <c r="M165" s="289"/>
      <c r="N165" s="650"/>
      <c r="O165" s="289"/>
      <c r="P165" s="650"/>
      <c r="Q165" s="289"/>
      <c r="R165" s="650"/>
      <c r="S165" s="289"/>
      <c r="T165" s="650"/>
      <c r="U165" s="289"/>
      <c r="V165" s="650"/>
      <c r="W165" s="289"/>
      <c r="X165" s="650"/>
      <c r="Y165" s="289"/>
      <c r="Z165" s="650"/>
      <c r="AA165" s="289"/>
      <c r="AB165" s="650"/>
      <c r="AC165" s="291"/>
      <c r="AD165" s="26"/>
      <c r="AE165" s="291"/>
      <c r="AF165" s="26"/>
      <c r="AG165" s="291"/>
      <c r="AH165" s="26"/>
      <c r="AI165" s="291"/>
      <c r="AJ165" s="26"/>
      <c r="AK165" s="291"/>
      <c r="AL165" s="26"/>
      <c r="AM165" s="291"/>
      <c r="AN165" s="26"/>
      <c r="AO165" s="291"/>
      <c r="AP165" s="26"/>
      <c r="AQ165" s="292"/>
      <c r="AR165" s="26"/>
      <c r="AS165" s="24"/>
      <c r="AT165" s="26"/>
      <c r="AU165" s="293"/>
      <c r="AV165" s="294"/>
      <c r="AW165" s="671" t="str">
        <f t="shared" si="115"/>
        <v/>
      </c>
      <c r="BV165" s="3"/>
      <c r="BW165" s="3"/>
      <c r="CA165" s="31" t="str">
        <f t="shared" si="116"/>
        <v/>
      </c>
      <c r="CB165" s="31" t="str">
        <f t="shared" si="117"/>
        <v/>
      </c>
      <c r="CC165" s="31" t="str">
        <f t="shared" si="118"/>
        <v/>
      </c>
      <c r="CD165" s="31" t="str">
        <f t="shared" ref="CD165:CD197" si="121">IF(CK165=1," * El número de actividades en Pacientes Diabéticos en Control PSCV NO DEBE superar el total. ","")</f>
        <v/>
      </c>
      <c r="CH165" s="32">
        <f t="shared" ref="CH165:CJ197" si="122">IF($D165&lt;AR165,1,0)</f>
        <v>0</v>
      </c>
      <c r="CI165" s="32">
        <f t="shared" si="122"/>
        <v>0</v>
      </c>
      <c r="CJ165" s="32">
        <f t="shared" si="122"/>
        <v>0</v>
      </c>
      <c r="CK165" s="32">
        <f t="shared" ref="CK165:CK197" si="123">IF($D165&lt;AV165,1,0)</f>
        <v>0</v>
      </c>
      <c r="CL165" s="14"/>
      <c r="CM165" s="14"/>
      <c r="CN165" s="14"/>
    </row>
    <row r="166" spans="1:92" ht="16.350000000000001" customHeight="1" x14ac:dyDescent="0.2">
      <c r="A166" s="2912"/>
      <c r="B166" s="3411" t="s">
        <v>161</v>
      </c>
      <c r="C166" s="3412"/>
      <c r="D166" s="1474">
        <f t="shared" si="119"/>
        <v>0</v>
      </c>
      <c r="E166" s="1475"/>
      <c r="F166" s="1476">
        <f t="shared" si="120"/>
        <v>0</v>
      </c>
      <c r="G166" s="940"/>
      <c r="H166" s="941"/>
      <c r="I166" s="940"/>
      <c r="J166" s="941"/>
      <c r="K166" s="940"/>
      <c r="L166" s="941"/>
      <c r="M166" s="940"/>
      <c r="N166" s="941"/>
      <c r="O166" s="940"/>
      <c r="P166" s="941"/>
      <c r="Q166" s="940"/>
      <c r="R166" s="941"/>
      <c r="S166" s="940"/>
      <c r="T166" s="941"/>
      <c r="U166" s="940"/>
      <c r="V166" s="941"/>
      <c r="W166" s="940"/>
      <c r="X166" s="941"/>
      <c r="Y166" s="940"/>
      <c r="Z166" s="941"/>
      <c r="AA166" s="940"/>
      <c r="AB166" s="941"/>
      <c r="AC166" s="1477"/>
      <c r="AD166" s="1478"/>
      <c r="AE166" s="1477"/>
      <c r="AF166" s="1478"/>
      <c r="AG166" s="1477"/>
      <c r="AH166" s="1478"/>
      <c r="AI166" s="1477"/>
      <c r="AJ166" s="1478"/>
      <c r="AK166" s="1477"/>
      <c r="AL166" s="1478"/>
      <c r="AM166" s="1477"/>
      <c r="AN166" s="1478"/>
      <c r="AO166" s="1477"/>
      <c r="AP166" s="1478"/>
      <c r="AQ166" s="1479"/>
      <c r="AR166" s="1478"/>
      <c r="AS166" s="713"/>
      <c r="AT166" s="1478"/>
      <c r="AU166" s="1480"/>
      <c r="AV166" s="714"/>
      <c r="AW166" s="671" t="str">
        <f t="shared" si="115"/>
        <v/>
      </c>
      <c r="BV166" s="3"/>
      <c r="BW166" s="3"/>
      <c r="CA166" s="31" t="str">
        <f t="shared" si="116"/>
        <v/>
      </c>
      <c r="CB166" s="31" t="str">
        <f t="shared" si="117"/>
        <v/>
      </c>
      <c r="CC166" s="31" t="str">
        <f t="shared" si="118"/>
        <v/>
      </c>
      <c r="CD166" s="31" t="str">
        <f t="shared" si="121"/>
        <v/>
      </c>
      <c r="CH166" s="32">
        <f t="shared" si="122"/>
        <v>0</v>
      </c>
      <c r="CI166" s="32">
        <f t="shared" si="122"/>
        <v>0</v>
      </c>
      <c r="CJ166" s="32">
        <f t="shared" si="122"/>
        <v>0</v>
      </c>
      <c r="CK166" s="32">
        <f t="shared" si="123"/>
        <v>0</v>
      </c>
      <c r="CL166" s="14"/>
      <c r="CM166" s="14"/>
      <c r="CN166" s="14"/>
    </row>
    <row r="167" spans="1:92" ht="16.350000000000001" customHeight="1" x14ac:dyDescent="0.2">
      <c r="A167" s="2912"/>
      <c r="B167" s="3148" t="s">
        <v>197</v>
      </c>
      <c r="C167" s="1481" t="s">
        <v>4</v>
      </c>
      <c r="D167" s="1474">
        <f t="shared" si="119"/>
        <v>0</v>
      </c>
      <c r="E167" s="1475"/>
      <c r="F167" s="1472">
        <f t="shared" si="120"/>
        <v>0</v>
      </c>
      <c r="G167" s="1402"/>
      <c r="H167" s="1482"/>
      <c r="I167" s="1402"/>
      <c r="J167" s="1482"/>
      <c r="K167" s="1402"/>
      <c r="L167" s="1482"/>
      <c r="M167" s="1402"/>
      <c r="N167" s="1482"/>
      <c r="O167" s="1402"/>
      <c r="P167" s="1482"/>
      <c r="Q167" s="1402"/>
      <c r="R167" s="1482"/>
      <c r="S167" s="1402"/>
      <c r="T167" s="1482"/>
      <c r="U167" s="1402"/>
      <c r="V167" s="1482"/>
      <c r="W167" s="1402"/>
      <c r="X167" s="1482"/>
      <c r="Y167" s="1402"/>
      <c r="Z167" s="1482"/>
      <c r="AA167" s="1402"/>
      <c r="AB167" s="1482"/>
      <c r="AC167" s="1483"/>
      <c r="AD167" s="1461">
        <f t="shared" ref="AD167:AV167" si="124">SUM(AD168:AD173)</f>
        <v>0</v>
      </c>
      <c r="AE167" s="1483"/>
      <c r="AF167" s="1461">
        <f t="shared" si="124"/>
        <v>0</v>
      </c>
      <c r="AG167" s="1483"/>
      <c r="AH167" s="1461">
        <f t="shared" si="124"/>
        <v>0</v>
      </c>
      <c r="AI167" s="1483"/>
      <c r="AJ167" s="1461">
        <f t="shared" si="124"/>
        <v>0</v>
      </c>
      <c r="AK167" s="1483"/>
      <c r="AL167" s="1461">
        <f t="shared" si="124"/>
        <v>0</v>
      </c>
      <c r="AM167" s="1483"/>
      <c r="AN167" s="1461">
        <f t="shared" si="124"/>
        <v>0</v>
      </c>
      <c r="AO167" s="1483"/>
      <c r="AP167" s="1461">
        <f t="shared" si="124"/>
        <v>0</v>
      </c>
      <c r="AQ167" s="1484">
        <f>SUM(AQ168:AQ173)</f>
        <v>0</v>
      </c>
      <c r="AR167" s="1461">
        <f t="shared" si="124"/>
        <v>0</v>
      </c>
      <c r="AS167" s="1379">
        <f t="shared" si="124"/>
        <v>0</v>
      </c>
      <c r="AT167" s="1461">
        <f t="shared" si="124"/>
        <v>0</v>
      </c>
      <c r="AU167" s="1383">
        <f t="shared" si="124"/>
        <v>0</v>
      </c>
      <c r="AV167" s="1379">
        <f t="shared" si="124"/>
        <v>0</v>
      </c>
      <c r="AW167" s="671" t="str">
        <f t="shared" si="115"/>
        <v/>
      </c>
      <c r="BV167" s="3"/>
      <c r="BW167" s="3"/>
      <c r="CA167" s="31"/>
      <c r="CB167" s="31"/>
      <c r="CC167" s="31"/>
      <c r="CD167" s="31"/>
      <c r="CH167" s="32"/>
      <c r="CI167" s="32"/>
      <c r="CJ167" s="32"/>
      <c r="CK167" s="32"/>
      <c r="CL167" s="14"/>
      <c r="CM167" s="14"/>
      <c r="CN167" s="14"/>
    </row>
    <row r="168" spans="1:92" ht="16.350000000000001" customHeight="1" x14ac:dyDescent="0.2">
      <c r="A168" s="2912"/>
      <c r="B168" s="2912"/>
      <c r="C168" s="310" t="s">
        <v>198</v>
      </c>
      <c r="D168" s="311">
        <f t="shared" si="119"/>
        <v>0</v>
      </c>
      <c r="E168" s="1034"/>
      <c r="F168" s="312">
        <f>SUM(AD168+AF168+AH168+AJ168+AL168+AN168+AP168)</f>
        <v>0</v>
      </c>
      <c r="G168" s="289"/>
      <c r="H168" s="650"/>
      <c r="I168" s="289"/>
      <c r="J168" s="650"/>
      <c r="K168" s="289"/>
      <c r="L168" s="650"/>
      <c r="M168" s="289"/>
      <c r="N168" s="650"/>
      <c r="O168" s="289"/>
      <c r="P168" s="650"/>
      <c r="Q168" s="289"/>
      <c r="R168" s="650"/>
      <c r="S168" s="289"/>
      <c r="T168" s="650"/>
      <c r="U168" s="289"/>
      <c r="V168" s="650"/>
      <c r="W168" s="289"/>
      <c r="X168" s="650"/>
      <c r="Y168" s="289"/>
      <c r="Z168" s="650"/>
      <c r="AA168" s="289"/>
      <c r="AB168" s="650"/>
      <c r="AC168" s="291"/>
      <c r="AD168" s="26"/>
      <c r="AE168" s="291"/>
      <c r="AF168" s="26"/>
      <c r="AG168" s="291"/>
      <c r="AH168" s="26"/>
      <c r="AI168" s="291"/>
      <c r="AJ168" s="26"/>
      <c r="AK168" s="291"/>
      <c r="AL168" s="26"/>
      <c r="AM168" s="291"/>
      <c r="AN168" s="26"/>
      <c r="AO168" s="291"/>
      <c r="AP168" s="26"/>
      <c r="AQ168" s="292"/>
      <c r="AR168" s="26"/>
      <c r="AS168" s="24"/>
      <c r="AT168" s="26"/>
      <c r="AU168" s="28"/>
      <c r="AV168" s="24"/>
      <c r="AW168" s="671" t="str">
        <f t="shared" si="115"/>
        <v/>
      </c>
      <c r="BV168" s="3"/>
      <c r="BW168" s="3"/>
      <c r="CA168" s="31" t="str">
        <f t="shared" si="116"/>
        <v/>
      </c>
      <c r="CB168" s="31" t="str">
        <f t="shared" si="117"/>
        <v/>
      </c>
      <c r="CC168" s="31" t="str">
        <f t="shared" si="118"/>
        <v/>
      </c>
      <c r="CD168" s="31" t="str">
        <f t="shared" si="121"/>
        <v/>
      </c>
      <c r="CH168" s="32">
        <f t="shared" si="122"/>
        <v>0</v>
      </c>
      <c r="CI168" s="32">
        <f t="shared" si="122"/>
        <v>0</v>
      </c>
      <c r="CJ168" s="32">
        <f t="shared" si="122"/>
        <v>0</v>
      </c>
      <c r="CK168" s="32">
        <f t="shared" si="123"/>
        <v>0</v>
      </c>
      <c r="CL168" s="14"/>
      <c r="CM168" s="14"/>
      <c r="CN168" s="14"/>
    </row>
    <row r="169" spans="1:92" ht="16.350000000000001" customHeight="1" x14ac:dyDescent="0.2">
      <c r="A169" s="2912"/>
      <c r="B169" s="2912"/>
      <c r="C169" s="942" t="s">
        <v>199</v>
      </c>
      <c r="D169" s="311">
        <f t="shared" si="119"/>
        <v>0</v>
      </c>
      <c r="E169" s="935"/>
      <c r="F169" s="936">
        <f t="shared" si="120"/>
        <v>0</v>
      </c>
      <c r="G169" s="839"/>
      <c r="H169" s="840"/>
      <c r="I169" s="839"/>
      <c r="J169" s="840"/>
      <c r="K169" s="839"/>
      <c r="L169" s="840"/>
      <c r="M169" s="839"/>
      <c r="N169" s="840"/>
      <c r="O169" s="839"/>
      <c r="P169" s="840"/>
      <c r="Q169" s="839"/>
      <c r="R169" s="840"/>
      <c r="S169" s="839"/>
      <c r="T169" s="840"/>
      <c r="U169" s="839"/>
      <c r="V169" s="840"/>
      <c r="W169" s="839"/>
      <c r="X169" s="840"/>
      <c r="Y169" s="839"/>
      <c r="Z169" s="840"/>
      <c r="AA169" s="839"/>
      <c r="AB169" s="840"/>
      <c r="AC169" s="291"/>
      <c r="AD169" s="26"/>
      <c r="AE169" s="291"/>
      <c r="AF169" s="26"/>
      <c r="AG169" s="291"/>
      <c r="AH169" s="26"/>
      <c r="AI169" s="291"/>
      <c r="AJ169" s="26"/>
      <c r="AK169" s="291"/>
      <c r="AL169" s="26"/>
      <c r="AM169" s="291"/>
      <c r="AN169" s="26"/>
      <c r="AO169" s="291"/>
      <c r="AP169" s="26"/>
      <c r="AQ169" s="292"/>
      <c r="AR169" s="26"/>
      <c r="AS169" s="24"/>
      <c r="AT169" s="26"/>
      <c r="AU169" s="28"/>
      <c r="AV169" s="24"/>
      <c r="AW169" s="671" t="str">
        <f t="shared" si="115"/>
        <v/>
      </c>
      <c r="BV169" s="3"/>
      <c r="BW169" s="3"/>
      <c r="CA169" s="31" t="str">
        <f t="shared" si="116"/>
        <v/>
      </c>
      <c r="CB169" s="31" t="str">
        <f t="shared" si="117"/>
        <v/>
      </c>
      <c r="CC169" s="31" t="str">
        <f t="shared" si="118"/>
        <v/>
      </c>
      <c r="CD169" s="31" t="str">
        <f t="shared" si="121"/>
        <v/>
      </c>
      <c r="CH169" s="32">
        <f t="shared" si="122"/>
        <v>0</v>
      </c>
      <c r="CI169" s="32">
        <f t="shared" si="122"/>
        <v>0</v>
      </c>
      <c r="CJ169" s="32">
        <f t="shared" si="122"/>
        <v>0</v>
      </c>
      <c r="CK169" s="32">
        <f t="shared" si="123"/>
        <v>0</v>
      </c>
      <c r="CL169" s="14"/>
      <c r="CM169" s="14"/>
      <c r="CN169" s="14"/>
    </row>
    <row r="170" spans="1:92" ht="16.350000000000001" customHeight="1" x14ac:dyDescent="0.2">
      <c r="A170" s="2912"/>
      <c r="B170" s="2912"/>
      <c r="C170" s="310" t="s">
        <v>200</v>
      </c>
      <c r="D170" s="311">
        <f t="shared" si="119"/>
        <v>0</v>
      </c>
      <c r="E170" s="935"/>
      <c r="F170" s="936">
        <f t="shared" si="120"/>
        <v>0</v>
      </c>
      <c r="G170" s="289"/>
      <c r="H170" s="650"/>
      <c r="I170" s="289"/>
      <c r="J170" s="650"/>
      <c r="K170" s="289"/>
      <c r="L170" s="650"/>
      <c r="M170" s="289"/>
      <c r="N170" s="650"/>
      <c r="O170" s="289"/>
      <c r="P170" s="650"/>
      <c r="Q170" s="289"/>
      <c r="R170" s="650"/>
      <c r="S170" s="289"/>
      <c r="T170" s="650"/>
      <c r="U170" s="289"/>
      <c r="V170" s="650"/>
      <c r="W170" s="289"/>
      <c r="X170" s="650"/>
      <c r="Y170" s="289"/>
      <c r="Z170" s="650"/>
      <c r="AA170" s="289"/>
      <c r="AB170" s="650"/>
      <c r="AC170" s="291"/>
      <c r="AD170" s="26"/>
      <c r="AE170" s="291"/>
      <c r="AF170" s="26"/>
      <c r="AG170" s="291"/>
      <c r="AH170" s="26"/>
      <c r="AI170" s="291"/>
      <c r="AJ170" s="26"/>
      <c r="AK170" s="291"/>
      <c r="AL170" s="26"/>
      <c r="AM170" s="291"/>
      <c r="AN170" s="26"/>
      <c r="AO170" s="291"/>
      <c r="AP170" s="26"/>
      <c r="AQ170" s="292"/>
      <c r="AR170" s="26"/>
      <c r="AS170" s="24"/>
      <c r="AT170" s="26"/>
      <c r="AU170" s="28"/>
      <c r="AV170" s="24"/>
      <c r="AW170" s="671" t="str">
        <f t="shared" si="115"/>
        <v/>
      </c>
      <c r="BV170" s="3"/>
      <c r="BW170" s="3"/>
      <c r="CA170" s="31" t="str">
        <f t="shared" si="116"/>
        <v/>
      </c>
      <c r="CB170" s="31" t="str">
        <f t="shared" si="117"/>
        <v/>
      </c>
      <c r="CC170" s="31" t="str">
        <f t="shared" si="118"/>
        <v/>
      </c>
      <c r="CD170" s="31" t="str">
        <f t="shared" si="121"/>
        <v/>
      </c>
      <c r="CH170" s="32">
        <f t="shared" si="122"/>
        <v>0</v>
      </c>
      <c r="CI170" s="32">
        <f t="shared" si="122"/>
        <v>0</v>
      </c>
      <c r="CJ170" s="32">
        <f t="shared" si="122"/>
        <v>0</v>
      </c>
      <c r="CK170" s="32">
        <f t="shared" si="123"/>
        <v>0</v>
      </c>
      <c r="CL170" s="14"/>
      <c r="CM170" s="14"/>
      <c r="CN170" s="14"/>
    </row>
    <row r="171" spans="1:92" ht="16.350000000000001" customHeight="1" x14ac:dyDescent="0.2">
      <c r="A171" s="2912"/>
      <c r="B171" s="2912"/>
      <c r="C171" s="310" t="s">
        <v>201</v>
      </c>
      <c r="D171" s="311">
        <f t="shared" si="119"/>
        <v>0</v>
      </c>
      <c r="E171" s="935"/>
      <c r="F171" s="936">
        <f t="shared" si="120"/>
        <v>0</v>
      </c>
      <c r="G171" s="289"/>
      <c r="H171" s="650"/>
      <c r="I171" s="289"/>
      <c r="J171" s="650"/>
      <c r="K171" s="289"/>
      <c r="L171" s="650"/>
      <c r="M171" s="289"/>
      <c r="N171" s="650"/>
      <c r="O171" s="289"/>
      <c r="P171" s="650"/>
      <c r="Q171" s="289"/>
      <c r="R171" s="650"/>
      <c r="S171" s="289"/>
      <c r="T171" s="650"/>
      <c r="U171" s="289"/>
      <c r="V171" s="650"/>
      <c r="W171" s="289"/>
      <c r="X171" s="650"/>
      <c r="Y171" s="289"/>
      <c r="Z171" s="650"/>
      <c r="AA171" s="289"/>
      <c r="AB171" s="650"/>
      <c r="AC171" s="291"/>
      <c r="AD171" s="26"/>
      <c r="AE171" s="291"/>
      <c r="AF171" s="26"/>
      <c r="AG171" s="291"/>
      <c r="AH171" s="26"/>
      <c r="AI171" s="291"/>
      <c r="AJ171" s="26"/>
      <c r="AK171" s="291"/>
      <c r="AL171" s="26"/>
      <c r="AM171" s="291"/>
      <c r="AN171" s="26"/>
      <c r="AO171" s="291"/>
      <c r="AP171" s="26"/>
      <c r="AQ171" s="292"/>
      <c r="AR171" s="811"/>
      <c r="AS171" s="24"/>
      <c r="AT171" s="26"/>
      <c r="AU171" s="28"/>
      <c r="AV171" s="24"/>
      <c r="AW171" s="671" t="str">
        <f t="shared" si="115"/>
        <v/>
      </c>
      <c r="BV171" s="3"/>
      <c r="BW171" s="3"/>
      <c r="CA171" s="31" t="str">
        <f t="shared" si="116"/>
        <v/>
      </c>
      <c r="CB171" s="31" t="str">
        <f t="shared" si="117"/>
        <v/>
      </c>
      <c r="CC171" s="31" t="str">
        <f t="shared" si="118"/>
        <v/>
      </c>
      <c r="CD171" s="31" t="str">
        <f t="shared" si="121"/>
        <v/>
      </c>
      <c r="CH171" s="32">
        <f t="shared" si="122"/>
        <v>0</v>
      </c>
      <c r="CI171" s="32">
        <f t="shared" si="122"/>
        <v>0</v>
      </c>
      <c r="CJ171" s="32">
        <f t="shared" si="122"/>
        <v>0</v>
      </c>
      <c r="CK171" s="32">
        <f t="shared" si="123"/>
        <v>0</v>
      </c>
      <c r="CL171" s="14"/>
      <c r="CM171" s="14"/>
      <c r="CN171" s="14"/>
    </row>
    <row r="172" spans="1:92" ht="16.350000000000001" customHeight="1" x14ac:dyDescent="0.2">
      <c r="A172" s="2912"/>
      <c r="B172" s="2912"/>
      <c r="C172" s="942" t="s">
        <v>202</v>
      </c>
      <c r="D172" s="311">
        <f t="shared" si="119"/>
        <v>0</v>
      </c>
      <c r="E172" s="935"/>
      <c r="F172" s="936">
        <f t="shared" si="120"/>
        <v>0</v>
      </c>
      <c r="G172" s="839"/>
      <c r="H172" s="840"/>
      <c r="I172" s="839"/>
      <c r="J172" s="840"/>
      <c r="K172" s="839"/>
      <c r="L172" s="840"/>
      <c r="M172" s="839"/>
      <c r="N172" s="840"/>
      <c r="O172" s="839"/>
      <c r="P172" s="840"/>
      <c r="Q172" s="839"/>
      <c r="R172" s="840"/>
      <c r="S172" s="839"/>
      <c r="T172" s="840"/>
      <c r="U172" s="839"/>
      <c r="V172" s="840"/>
      <c r="W172" s="839"/>
      <c r="X172" s="840"/>
      <c r="Y172" s="839"/>
      <c r="Z172" s="840"/>
      <c r="AA172" s="839"/>
      <c r="AB172" s="840"/>
      <c r="AC172" s="291"/>
      <c r="AD172" s="26"/>
      <c r="AE172" s="291"/>
      <c r="AF172" s="26"/>
      <c r="AG172" s="291"/>
      <c r="AH172" s="26"/>
      <c r="AI172" s="291"/>
      <c r="AJ172" s="26"/>
      <c r="AK172" s="291"/>
      <c r="AL172" s="26"/>
      <c r="AM172" s="291"/>
      <c r="AN172" s="26"/>
      <c r="AO172" s="291"/>
      <c r="AP172" s="26"/>
      <c r="AQ172" s="810"/>
      <c r="AR172" s="28"/>
      <c r="AS172" s="832"/>
      <c r="AT172" s="26"/>
      <c r="AU172" s="28"/>
      <c r="AV172" s="24"/>
      <c r="AW172" s="671" t="str">
        <f t="shared" si="115"/>
        <v/>
      </c>
      <c r="BV172" s="3"/>
      <c r="BW172" s="3"/>
      <c r="CA172" s="31" t="str">
        <f t="shared" si="116"/>
        <v/>
      </c>
      <c r="CB172" s="31" t="str">
        <f t="shared" si="117"/>
        <v/>
      </c>
      <c r="CC172" s="31" t="str">
        <f t="shared" si="118"/>
        <v/>
      </c>
      <c r="CD172" s="31" t="str">
        <f t="shared" si="121"/>
        <v/>
      </c>
      <c r="CH172" s="32">
        <f t="shared" si="122"/>
        <v>0</v>
      </c>
      <c r="CI172" s="32">
        <f t="shared" si="122"/>
        <v>0</v>
      </c>
      <c r="CJ172" s="32">
        <f t="shared" si="122"/>
        <v>0</v>
      </c>
      <c r="CK172" s="32">
        <f t="shared" si="123"/>
        <v>0</v>
      </c>
      <c r="CL172" s="14"/>
      <c r="CM172" s="14"/>
      <c r="CN172" s="14"/>
    </row>
    <row r="173" spans="1:92" ht="16.350000000000001" customHeight="1" x14ac:dyDescent="0.2">
      <c r="A173" s="3149"/>
      <c r="B173" s="3149"/>
      <c r="C173" s="310" t="s">
        <v>203</v>
      </c>
      <c r="D173" s="1474">
        <f t="shared" si="119"/>
        <v>0</v>
      </c>
      <c r="E173" s="1485"/>
      <c r="F173" s="1486">
        <f t="shared" si="120"/>
        <v>0</v>
      </c>
      <c r="G173" s="289"/>
      <c r="H173" s="1487"/>
      <c r="I173" s="289"/>
      <c r="J173" s="1487"/>
      <c r="K173" s="289"/>
      <c r="L173" s="1487"/>
      <c r="M173" s="289"/>
      <c r="N173" s="1487"/>
      <c r="O173" s="289"/>
      <c r="P173" s="1487"/>
      <c r="Q173" s="289"/>
      <c r="R173" s="1487"/>
      <c r="S173" s="289"/>
      <c r="T173" s="1487"/>
      <c r="U173" s="289"/>
      <c r="V173" s="1487"/>
      <c r="W173" s="289"/>
      <c r="X173" s="1487"/>
      <c r="Y173" s="289"/>
      <c r="Z173" s="1487"/>
      <c r="AA173" s="289"/>
      <c r="AB173" s="1487"/>
      <c r="AC173" s="1477"/>
      <c r="AD173" s="651"/>
      <c r="AE173" s="1477"/>
      <c r="AF173" s="651"/>
      <c r="AG173" s="1477"/>
      <c r="AH173" s="651"/>
      <c r="AI173" s="1477"/>
      <c r="AJ173" s="651"/>
      <c r="AK173" s="1477"/>
      <c r="AL173" s="651"/>
      <c r="AM173" s="1477"/>
      <c r="AN173" s="651"/>
      <c r="AO173" s="1477"/>
      <c r="AP173" s="651"/>
      <c r="AQ173" s="319"/>
      <c r="AR173" s="651"/>
      <c r="AS173" s="77"/>
      <c r="AT173" s="651"/>
      <c r="AU173" s="320"/>
      <c r="AV173" s="1352"/>
      <c r="AW173" s="671" t="str">
        <f t="shared" si="115"/>
        <v/>
      </c>
      <c r="BV173" s="3"/>
      <c r="BW173" s="3"/>
      <c r="CA173" s="31" t="str">
        <f t="shared" si="116"/>
        <v/>
      </c>
      <c r="CB173" s="31" t="str">
        <f t="shared" si="117"/>
        <v/>
      </c>
      <c r="CC173" s="31" t="str">
        <f t="shared" si="118"/>
        <v/>
      </c>
      <c r="CD173" s="31" t="str">
        <f t="shared" si="121"/>
        <v/>
      </c>
      <c r="CH173" s="32">
        <f t="shared" si="122"/>
        <v>0</v>
      </c>
      <c r="CI173" s="32">
        <f t="shared" si="122"/>
        <v>0</v>
      </c>
      <c r="CJ173" s="32">
        <f t="shared" si="122"/>
        <v>0</v>
      </c>
      <c r="CK173" s="32">
        <f t="shared" si="123"/>
        <v>0</v>
      </c>
      <c r="CL173" s="14"/>
      <c r="CM173" s="14"/>
      <c r="CN173" s="14"/>
    </row>
    <row r="174" spans="1:92" ht="16.350000000000001" customHeight="1" x14ac:dyDescent="0.2">
      <c r="A174" s="3148" t="s">
        <v>204</v>
      </c>
      <c r="B174" s="3148" t="s">
        <v>205</v>
      </c>
      <c r="C174" s="1040" t="s">
        <v>95</v>
      </c>
      <c r="D174" s="311">
        <f>SUM(E174+F174)</f>
        <v>0</v>
      </c>
      <c r="E174" s="1033">
        <f>SUM(AC174+AE174+AG174+AI174+AK174+AM174+AO174)</f>
        <v>0</v>
      </c>
      <c r="F174" s="1034"/>
      <c r="G174" s="1036"/>
      <c r="H174" s="281"/>
      <c r="I174" s="1036"/>
      <c r="J174" s="322"/>
      <c r="K174" s="1036"/>
      <c r="L174" s="281"/>
      <c r="M174" s="1036"/>
      <c r="N174" s="322"/>
      <c r="O174" s="1036"/>
      <c r="P174" s="281"/>
      <c r="Q174" s="1036"/>
      <c r="R174" s="322"/>
      <c r="S174" s="1036"/>
      <c r="T174" s="281"/>
      <c r="U174" s="1036"/>
      <c r="V174" s="322"/>
      <c r="W174" s="1036"/>
      <c r="X174" s="281"/>
      <c r="Y174" s="1036"/>
      <c r="Z174" s="322"/>
      <c r="AA174" s="1036"/>
      <c r="AB174" s="322"/>
      <c r="AC174" s="1014"/>
      <c r="AD174" s="1488"/>
      <c r="AE174" s="1014"/>
      <c r="AF174" s="1488"/>
      <c r="AG174" s="1014"/>
      <c r="AH174" s="1488"/>
      <c r="AI174" s="1014"/>
      <c r="AJ174" s="1488"/>
      <c r="AK174" s="1014"/>
      <c r="AL174" s="1488"/>
      <c r="AM174" s="1014"/>
      <c r="AN174" s="1488"/>
      <c r="AO174" s="1014"/>
      <c r="AP174" s="1488"/>
      <c r="AQ174" s="1038"/>
      <c r="AR174" s="1375"/>
      <c r="AS174" s="1375"/>
      <c r="AT174" s="1375"/>
      <c r="AU174" s="1039"/>
      <c r="AV174" s="24"/>
      <c r="AW174" s="671" t="str">
        <f t="shared" si="115"/>
        <v/>
      </c>
      <c r="BV174" s="3"/>
      <c r="BW174" s="3"/>
      <c r="CA174" s="31" t="str">
        <f t="shared" si="116"/>
        <v/>
      </c>
      <c r="CB174" s="31" t="str">
        <f t="shared" si="117"/>
        <v/>
      </c>
      <c r="CC174" s="31" t="str">
        <f t="shared" si="118"/>
        <v/>
      </c>
      <c r="CD174" s="31" t="str">
        <f t="shared" si="121"/>
        <v/>
      </c>
      <c r="CH174" s="32">
        <f t="shared" si="122"/>
        <v>0</v>
      </c>
      <c r="CI174" s="32">
        <f t="shared" si="122"/>
        <v>0</v>
      </c>
      <c r="CJ174" s="32">
        <f t="shared" si="122"/>
        <v>0</v>
      </c>
      <c r="CK174" s="32">
        <f t="shared" si="123"/>
        <v>0</v>
      </c>
      <c r="CL174" s="14"/>
      <c r="CM174" s="14"/>
      <c r="CN174" s="14"/>
    </row>
    <row r="175" spans="1:92" ht="16.350000000000001" customHeight="1" x14ac:dyDescent="0.2">
      <c r="A175" s="2912"/>
      <c r="B175" s="2912"/>
      <c r="C175" s="942" t="s">
        <v>206</v>
      </c>
      <c r="D175" s="311">
        <f t="shared" si="119"/>
        <v>0</v>
      </c>
      <c r="E175" s="934">
        <f t="shared" ref="E175:E177" si="125">SUM(AC175+AE175+AG175+AI175+AK175+AM175+AO175)</f>
        <v>0</v>
      </c>
      <c r="F175" s="935"/>
      <c r="G175" s="839"/>
      <c r="H175" s="840"/>
      <c r="I175" s="839"/>
      <c r="J175" s="324"/>
      <c r="K175" s="839"/>
      <c r="L175" s="840"/>
      <c r="M175" s="839"/>
      <c r="N175" s="324"/>
      <c r="O175" s="839"/>
      <c r="P175" s="840"/>
      <c r="Q175" s="839"/>
      <c r="R175" s="324"/>
      <c r="S175" s="839"/>
      <c r="T175" s="840"/>
      <c r="U175" s="839"/>
      <c r="V175" s="324"/>
      <c r="W175" s="839"/>
      <c r="X175" s="840"/>
      <c r="Y175" s="839"/>
      <c r="Z175" s="324"/>
      <c r="AA175" s="839"/>
      <c r="AB175" s="324"/>
      <c r="AC175" s="831"/>
      <c r="AD175" s="325"/>
      <c r="AE175" s="831"/>
      <c r="AF175" s="325"/>
      <c r="AG175" s="831"/>
      <c r="AH175" s="325"/>
      <c r="AI175" s="831"/>
      <c r="AJ175" s="325"/>
      <c r="AK175" s="831"/>
      <c r="AL175" s="325"/>
      <c r="AM175" s="831"/>
      <c r="AN175" s="325"/>
      <c r="AO175" s="831"/>
      <c r="AP175" s="325"/>
      <c r="AQ175" s="810"/>
      <c r="AR175" s="24"/>
      <c r="AS175" s="832"/>
      <c r="AT175" s="24"/>
      <c r="AU175" s="28"/>
      <c r="AV175" s="24"/>
      <c r="AW175" s="671" t="str">
        <f t="shared" si="115"/>
        <v/>
      </c>
      <c r="BV175" s="3"/>
      <c r="BW175" s="3"/>
      <c r="CA175" s="31" t="str">
        <f t="shared" si="116"/>
        <v/>
      </c>
      <c r="CB175" s="31" t="str">
        <f t="shared" si="117"/>
        <v/>
      </c>
      <c r="CC175" s="31" t="str">
        <f t="shared" si="118"/>
        <v/>
      </c>
      <c r="CD175" s="31" t="str">
        <f t="shared" si="121"/>
        <v/>
      </c>
      <c r="CH175" s="32">
        <f t="shared" si="122"/>
        <v>0</v>
      </c>
      <c r="CI175" s="32">
        <f t="shared" si="122"/>
        <v>0</v>
      </c>
      <c r="CJ175" s="32">
        <f t="shared" si="122"/>
        <v>0</v>
      </c>
      <c r="CK175" s="32">
        <f t="shared" si="123"/>
        <v>0</v>
      </c>
      <c r="CL175" s="14"/>
      <c r="CM175" s="14"/>
      <c r="CN175" s="14"/>
    </row>
    <row r="176" spans="1:92" ht="16.350000000000001" customHeight="1" x14ac:dyDescent="0.2">
      <c r="A176" s="2912"/>
      <c r="B176" s="2912"/>
      <c r="C176" s="326" t="s">
        <v>207</v>
      </c>
      <c r="D176" s="311">
        <f t="shared" si="119"/>
        <v>0</v>
      </c>
      <c r="E176" s="934">
        <f t="shared" si="125"/>
        <v>0</v>
      </c>
      <c r="F176" s="327"/>
      <c r="G176" s="839"/>
      <c r="H176" s="840"/>
      <c r="I176" s="839"/>
      <c r="J176" s="324"/>
      <c r="K176" s="839"/>
      <c r="L176" s="840"/>
      <c r="M176" s="839"/>
      <c r="N176" s="324"/>
      <c r="O176" s="839"/>
      <c r="P176" s="840"/>
      <c r="Q176" s="839"/>
      <c r="R176" s="324"/>
      <c r="S176" s="839"/>
      <c r="T176" s="840"/>
      <c r="U176" s="839"/>
      <c r="V176" s="324"/>
      <c r="W176" s="839"/>
      <c r="X176" s="840"/>
      <c r="Y176" s="839"/>
      <c r="Z176" s="324"/>
      <c r="AA176" s="839"/>
      <c r="AB176" s="324"/>
      <c r="AC176" s="831"/>
      <c r="AD176" s="325"/>
      <c r="AE176" s="831"/>
      <c r="AF176" s="325"/>
      <c r="AG176" s="831"/>
      <c r="AH176" s="325"/>
      <c r="AI176" s="831"/>
      <c r="AJ176" s="325"/>
      <c r="AK176" s="831"/>
      <c r="AL176" s="325"/>
      <c r="AM176" s="831"/>
      <c r="AN176" s="325"/>
      <c r="AO176" s="831"/>
      <c r="AP176" s="325"/>
      <c r="AQ176" s="810"/>
      <c r="AR176" s="24"/>
      <c r="AS176" s="832"/>
      <c r="AT176" s="24"/>
      <c r="AU176" s="293"/>
      <c r="AV176" s="24"/>
      <c r="AW176" s="671" t="str">
        <f t="shared" si="115"/>
        <v/>
      </c>
      <c r="BV176" s="3"/>
      <c r="BW176" s="3"/>
      <c r="CA176" s="31" t="str">
        <f t="shared" si="116"/>
        <v/>
      </c>
      <c r="CB176" s="31" t="str">
        <f t="shared" si="117"/>
        <v/>
      </c>
      <c r="CC176" s="31" t="str">
        <f t="shared" si="118"/>
        <v/>
      </c>
      <c r="CD176" s="31" t="str">
        <f t="shared" si="121"/>
        <v/>
      </c>
      <c r="CH176" s="32">
        <f t="shared" si="122"/>
        <v>0</v>
      </c>
      <c r="CI176" s="32">
        <f t="shared" si="122"/>
        <v>0</v>
      </c>
      <c r="CJ176" s="32">
        <f t="shared" si="122"/>
        <v>0</v>
      </c>
      <c r="CK176" s="32">
        <f t="shared" si="123"/>
        <v>0</v>
      </c>
      <c r="CL176" s="14"/>
      <c r="CM176" s="14"/>
      <c r="CN176" s="14"/>
    </row>
    <row r="177" spans="1:92" ht="16.350000000000001" customHeight="1" x14ac:dyDescent="0.2">
      <c r="A177" s="3149"/>
      <c r="B177" s="2912"/>
      <c r="C177" s="326" t="s">
        <v>208</v>
      </c>
      <c r="D177" s="1474">
        <f t="shared" si="119"/>
        <v>0</v>
      </c>
      <c r="E177" s="1474">
        <f t="shared" si="125"/>
        <v>0</v>
      </c>
      <c r="F177" s="1489"/>
      <c r="G177" s="940"/>
      <c r="H177" s="941"/>
      <c r="I177" s="940"/>
      <c r="J177" s="1490"/>
      <c r="K177" s="940"/>
      <c r="L177" s="941"/>
      <c r="M177" s="940"/>
      <c r="N177" s="1490"/>
      <c r="O177" s="940"/>
      <c r="P177" s="941"/>
      <c r="Q177" s="940"/>
      <c r="R177" s="1490"/>
      <c r="S177" s="940"/>
      <c r="T177" s="941"/>
      <c r="U177" s="940"/>
      <c r="V177" s="1490"/>
      <c r="W177" s="940"/>
      <c r="X177" s="941"/>
      <c r="Y177" s="940"/>
      <c r="Z177" s="1490"/>
      <c r="AA177" s="940"/>
      <c r="AB177" s="1490"/>
      <c r="AC177" s="836"/>
      <c r="AD177" s="715"/>
      <c r="AE177" s="836"/>
      <c r="AF177" s="715"/>
      <c r="AG177" s="836"/>
      <c r="AH177" s="715"/>
      <c r="AI177" s="836"/>
      <c r="AJ177" s="715"/>
      <c r="AK177" s="836"/>
      <c r="AL177" s="715"/>
      <c r="AM177" s="836"/>
      <c r="AN177" s="715"/>
      <c r="AO177" s="836"/>
      <c r="AP177" s="715"/>
      <c r="AQ177" s="819"/>
      <c r="AR177" s="713"/>
      <c r="AS177" s="1369"/>
      <c r="AT177" s="713"/>
      <c r="AU177" s="1491"/>
      <c r="AV177" s="1369"/>
      <c r="AW177" s="671" t="str">
        <f t="shared" si="115"/>
        <v/>
      </c>
      <c r="BV177" s="3"/>
      <c r="BW177" s="3"/>
      <c r="CA177" s="31" t="str">
        <f t="shared" si="116"/>
        <v/>
      </c>
      <c r="CB177" s="31" t="str">
        <f t="shared" si="117"/>
        <v/>
      </c>
      <c r="CC177" s="31" t="str">
        <f t="shared" si="118"/>
        <v/>
      </c>
      <c r="CD177" s="31" t="str">
        <f t="shared" si="121"/>
        <v/>
      </c>
      <c r="CH177" s="32">
        <f t="shared" si="122"/>
        <v>0</v>
      </c>
      <c r="CI177" s="32">
        <f t="shared" si="122"/>
        <v>0</v>
      </c>
      <c r="CJ177" s="32">
        <f t="shared" si="122"/>
        <v>0</v>
      </c>
      <c r="CK177" s="32">
        <f t="shared" si="123"/>
        <v>0</v>
      </c>
      <c r="CL177" s="14"/>
      <c r="CM177" s="14"/>
      <c r="CN177" s="14"/>
    </row>
    <row r="178" spans="1:92" ht="21.75" customHeight="1" x14ac:dyDescent="0.2">
      <c r="A178" s="3408" t="s">
        <v>209</v>
      </c>
      <c r="B178" s="3373" t="s">
        <v>210</v>
      </c>
      <c r="C178" s="1042" t="s">
        <v>211</v>
      </c>
      <c r="D178" s="1492">
        <f>SUM(E178:F178)</f>
        <v>0</v>
      </c>
      <c r="E178" s="1492">
        <f t="shared" ref="E178:F180" si="126">+G178+I178+K178+M178+O178+Q178+S178+U178+W178+Y178+AA178+AC178+AE178+AG178+AI178+AK178+AM178+AO178</f>
        <v>0</v>
      </c>
      <c r="F178" s="1493">
        <f t="shared" si="126"/>
        <v>0</v>
      </c>
      <c r="G178" s="1494">
        <f>SUM(G179:G180)</f>
        <v>0</v>
      </c>
      <c r="H178" s="716">
        <f t="shared" ref="H178:AT178" si="127">SUM(H179:H180)</f>
        <v>0</v>
      </c>
      <c r="I178" s="1494">
        <f t="shared" si="127"/>
        <v>0</v>
      </c>
      <c r="J178" s="716">
        <f t="shared" si="127"/>
        <v>0</v>
      </c>
      <c r="K178" s="1494">
        <f>SUM(K179:K180)</f>
        <v>0</v>
      </c>
      <c r="L178" s="664">
        <f t="shared" si="127"/>
        <v>0</v>
      </c>
      <c r="M178" s="1494">
        <f t="shared" si="127"/>
        <v>0</v>
      </c>
      <c r="N178" s="1495">
        <f t="shared" si="127"/>
        <v>0</v>
      </c>
      <c r="O178" s="1496">
        <f t="shared" si="127"/>
        <v>0</v>
      </c>
      <c r="P178" s="716">
        <f t="shared" si="127"/>
        <v>0</v>
      </c>
      <c r="Q178" s="1496">
        <f t="shared" si="127"/>
        <v>0</v>
      </c>
      <c r="R178" s="716">
        <f t="shared" si="127"/>
        <v>0</v>
      </c>
      <c r="S178" s="1496">
        <f t="shared" si="127"/>
        <v>0</v>
      </c>
      <c r="T178" s="716">
        <f t="shared" si="127"/>
        <v>0</v>
      </c>
      <c r="U178" s="1496">
        <f t="shared" si="127"/>
        <v>0</v>
      </c>
      <c r="V178" s="716">
        <f t="shared" si="127"/>
        <v>0</v>
      </c>
      <c r="W178" s="1496">
        <f t="shared" si="127"/>
        <v>0</v>
      </c>
      <c r="X178" s="716">
        <f t="shared" si="127"/>
        <v>0</v>
      </c>
      <c r="Y178" s="1496">
        <f t="shared" si="127"/>
        <v>0</v>
      </c>
      <c r="Z178" s="716">
        <f t="shared" si="127"/>
        <v>0</v>
      </c>
      <c r="AA178" s="1496">
        <f t="shared" si="127"/>
        <v>0</v>
      </c>
      <c r="AB178" s="716">
        <f t="shared" si="127"/>
        <v>0</v>
      </c>
      <c r="AC178" s="1494">
        <f t="shared" si="127"/>
        <v>0</v>
      </c>
      <c r="AD178" s="716">
        <f t="shared" si="127"/>
        <v>0</v>
      </c>
      <c r="AE178" s="1494">
        <f t="shared" si="127"/>
        <v>0</v>
      </c>
      <c r="AF178" s="716">
        <f t="shared" si="127"/>
        <v>0</v>
      </c>
      <c r="AG178" s="1494">
        <f t="shared" si="127"/>
        <v>0</v>
      </c>
      <c r="AH178" s="716">
        <f t="shared" si="127"/>
        <v>0</v>
      </c>
      <c r="AI178" s="1494">
        <f t="shared" si="127"/>
        <v>0</v>
      </c>
      <c r="AJ178" s="716">
        <f t="shared" si="127"/>
        <v>0</v>
      </c>
      <c r="AK178" s="1494">
        <f t="shared" si="127"/>
        <v>0</v>
      </c>
      <c r="AL178" s="716">
        <f t="shared" si="127"/>
        <v>0</v>
      </c>
      <c r="AM178" s="1494">
        <f t="shared" si="127"/>
        <v>0</v>
      </c>
      <c r="AN178" s="716">
        <f t="shared" si="127"/>
        <v>0</v>
      </c>
      <c r="AO178" s="1494">
        <f t="shared" si="127"/>
        <v>0</v>
      </c>
      <c r="AP178" s="716">
        <f t="shared" si="127"/>
        <v>0</v>
      </c>
      <c r="AQ178" s="1497">
        <f t="shared" si="127"/>
        <v>0</v>
      </c>
      <c r="AR178" s="716">
        <f t="shared" si="127"/>
        <v>0</v>
      </c>
      <c r="AS178" s="716">
        <f t="shared" si="127"/>
        <v>0</v>
      </c>
      <c r="AT178" s="716">
        <f t="shared" si="127"/>
        <v>0</v>
      </c>
      <c r="AU178" s="1498">
        <f>SUM(AU179:AU180)</f>
        <v>0</v>
      </c>
      <c r="AV178" s="716">
        <f>SUM(AV179:AV180)</f>
        <v>0</v>
      </c>
      <c r="AW178" s="671" t="str">
        <f t="shared" si="115"/>
        <v/>
      </c>
      <c r="BV178" s="3"/>
      <c r="BW178" s="3"/>
      <c r="CA178" s="31"/>
      <c r="CB178" s="31"/>
      <c r="CC178" s="31"/>
      <c r="CD178" s="31"/>
      <c r="CH178" s="32"/>
      <c r="CI178" s="32"/>
      <c r="CJ178" s="32"/>
      <c r="CK178" s="32"/>
      <c r="CL178" s="14"/>
      <c r="CM178" s="14"/>
      <c r="CN178" s="14"/>
    </row>
    <row r="179" spans="1:92" ht="16.5" customHeight="1" x14ac:dyDescent="0.2">
      <c r="A179" s="3049"/>
      <c r="B179" s="2971"/>
      <c r="C179" s="1042" t="s">
        <v>212</v>
      </c>
      <c r="D179" s="311">
        <f>SUM(E179:F179)</f>
        <v>0</v>
      </c>
      <c r="E179" s="311">
        <f t="shared" si="126"/>
        <v>0</v>
      </c>
      <c r="F179" s="1033">
        <f t="shared" si="126"/>
        <v>0</v>
      </c>
      <c r="G179" s="1346"/>
      <c r="H179" s="60"/>
      <c r="I179" s="1014"/>
      <c r="J179" s="1375"/>
      <c r="K179" s="1014"/>
      <c r="L179" s="1359"/>
      <c r="M179" s="1014"/>
      <c r="N179" s="60"/>
      <c r="O179" s="1014"/>
      <c r="P179" s="24"/>
      <c r="Q179" s="1014"/>
      <c r="R179" s="24"/>
      <c r="S179" s="1014"/>
      <c r="T179" s="24"/>
      <c r="U179" s="1014"/>
      <c r="V179" s="24"/>
      <c r="W179" s="1014"/>
      <c r="X179" s="24"/>
      <c r="Y179" s="1014"/>
      <c r="Z179" s="24"/>
      <c r="AA179" s="23"/>
      <c r="AB179" s="24"/>
      <c r="AC179" s="23"/>
      <c r="AD179" s="24"/>
      <c r="AE179" s="23"/>
      <c r="AF179" s="24"/>
      <c r="AG179" s="23"/>
      <c r="AH179" s="24"/>
      <c r="AI179" s="23"/>
      <c r="AJ179" s="24"/>
      <c r="AK179" s="23"/>
      <c r="AL179" s="24"/>
      <c r="AM179" s="23"/>
      <c r="AN179" s="24"/>
      <c r="AO179" s="23"/>
      <c r="AP179" s="24"/>
      <c r="AQ179" s="292"/>
      <c r="AR179" s="24"/>
      <c r="AS179" s="24"/>
      <c r="AT179" s="24"/>
      <c r="AU179" s="28"/>
      <c r="AV179" s="24"/>
      <c r="AW179" s="671" t="str">
        <f t="shared" si="115"/>
        <v/>
      </c>
      <c r="BV179" s="3"/>
      <c r="BW179" s="3"/>
      <c r="CA179" s="31" t="str">
        <f t="shared" si="116"/>
        <v/>
      </c>
      <c r="CB179" s="31" t="str">
        <f t="shared" si="117"/>
        <v/>
      </c>
      <c r="CC179" s="31" t="str">
        <f t="shared" si="118"/>
        <v/>
      </c>
      <c r="CD179" s="31" t="str">
        <f t="shared" si="121"/>
        <v/>
      </c>
      <c r="CH179" s="32">
        <f t="shared" si="122"/>
        <v>0</v>
      </c>
      <c r="CI179" s="32">
        <f t="shared" si="122"/>
        <v>0</v>
      </c>
      <c r="CJ179" s="32">
        <f t="shared" si="122"/>
        <v>0</v>
      </c>
      <c r="CK179" s="32">
        <f t="shared" si="123"/>
        <v>0</v>
      </c>
      <c r="CL179" s="14"/>
      <c r="CM179" s="14"/>
      <c r="CN179" s="14"/>
    </row>
    <row r="180" spans="1:92" ht="27" customHeight="1" x14ac:dyDescent="0.2">
      <c r="A180" s="3404"/>
      <c r="B180" s="3199"/>
      <c r="C180" s="344" t="s">
        <v>213</v>
      </c>
      <c r="D180" s="1474">
        <f>SUM(E180:F180)</f>
        <v>0</v>
      </c>
      <c r="E180" s="1474">
        <f t="shared" si="126"/>
        <v>0</v>
      </c>
      <c r="F180" s="1474">
        <f t="shared" si="126"/>
        <v>0</v>
      </c>
      <c r="G180" s="1351"/>
      <c r="H180" s="817"/>
      <c r="I180" s="836"/>
      <c r="J180" s="1369"/>
      <c r="K180" s="836"/>
      <c r="L180" s="1362"/>
      <c r="M180" s="836"/>
      <c r="N180" s="817"/>
      <c r="O180" s="836"/>
      <c r="P180" s="1369"/>
      <c r="Q180" s="836"/>
      <c r="R180" s="1369"/>
      <c r="S180" s="836"/>
      <c r="T180" s="1369"/>
      <c r="U180" s="836"/>
      <c r="V180" s="1369"/>
      <c r="W180" s="836"/>
      <c r="X180" s="1369"/>
      <c r="Y180" s="836"/>
      <c r="Z180" s="1369"/>
      <c r="AA180" s="836"/>
      <c r="AB180" s="1369"/>
      <c r="AC180" s="836"/>
      <c r="AD180" s="1369"/>
      <c r="AE180" s="836"/>
      <c r="AF180" s="1369"/>
      <c r="AG180" s="836"/>
      <c r="AH180" s="1369"/>
      <c r="AI180" s="836"/>
      <c r="AJ180" s="1369"/>
      <c r="AK180" s="836"/>
      <c r="AL180" s="1369"/>
      <c r="AM180" s="836"/>
      <c r="AN180" s="1369"/>
      <c r="AO180" s="836"/>
      <c r="AP180" s="1369"/>
      <c r="AQ180" s="819"/>
      <c r="AR180" s="1369"/>
      <c r="AS180" s="1369"/>
      <c r="AT180" s="1369"/>
      <c r="AU180" s="1352"/>
      <c r="AV180" s="1369"/>
      <c r="AW180" s="671" t="str">
        <f t="shared" si="115"/>
        <v/>
      </c>
      <c r="BV180" s="3"/>
      <c r="BW180" s="3"/>
      <c r="CA180" s="31" t="str">
        <f t="shared" si="116"/>
        <v/>
      </c>
      <c r="CB180" s="31" t="str">
        <f t="shared" si="117"/>
        <v/>
      </c>
      <c r="CC180" s="31" t="str">
        <f t="shared" si="118"/>
        <v/>
      </c>
      <c r="CD180" s="31" t="str">
        <f t="shared" si="121"/>
        <v/>
      </c>
      <c r="CH180" s="32">
        <f t="shared" si="122"/>
        <v>0</v>
      </c>
      <c r="CI180" s="32">
        <f t="shared" si="122"/>
        <v>0</v>
      </c>
      <c r="CJ180" s="32">
        <f t="shared" si="122"/>
        <v>0</v>
      </c>
      <c r="CK180" s="32">
        <f t="shared" si="123"/>
        <v>0</v>
      </c>
      <c r="CL180" s="14"/>
      <c r="CM180" s="14"/>
      <c r="CN180" s="14"/>
    </row>
    <row r="181" spans="1:92" ht="16.350000000000001" customHeight="1" x14ac:dyDescent="0.2">
      <c r="A181" s="3408" t="s">
        <v>214</v>
      </c>
      <c r="B181" s="3148" t="s">
        <v>215</v>
      </c>
      <c r="C181" s="1043" t="s">
        <v>216</v>
      </c>
      <c r="D181" s="311">
        <f>SUM(E181+F181)</f>
        <v>0</v>
      </c>
      <c r="E181" s="311">
        <f>SUM(AA181+AC181+AE181+AG181+AI181+AK181+AM181+AO181)</f>
        <v>0</v>
      </c>
      <c r="F181" s="311">
        <f>SUM(AB181+AD181+AF181+AH181+AJ181+AL181+AN181+AP181)</f>
        <v>0</v>
      </c>
      <c r="G181" s="294"/>
      <c r="H181" s="325"/>
      <c r="I181" s="294"/>
      <c r="J181" s="325"/>
      <c r="K181" s="294"/>
      <c r="L181" s="325"/>
      <c r="M181" s="294"/>
      <c r="N181" s="325"/>
      <c r="O181" s="294"/>
      <c r="P181" s="325"/>
      <c r="Q181" s="294"/>
      <c r="R181" s="325"/>
      <c r="S181" s="294"/>
      <c r="T181" s="325"/>
      <c r="U181" s="294"/>
      <c r="V181" s="325"/>
      <c r="W181" s="294"/>
      <c r="X181" s="325"/>
      <c r="Y181" s="294"/>
      <c r="Z181" s="324"/>
      <c r="AA181" s="23"/>
      <c r="AB181" s="24"/>
      <c r="AC181" s="23"/>
      <c r="AD181" s="24"/>
      <c r="AE181" s="23"/>
      <c r="AF181" s="24"/>
      <c r="AG181" s="23"/>
      <c r="AH181" s="24"/>
      <c r="AI181" s="23"/>
      <c r="AJ181" s="24"/>
      <c r="AK181" s="23"/>
      <c r="AL181" s="24"/>
      <c r="AM181" s="23"/>
      <c r="AN181" s="24"/>
      <c r="AO181" s="23"/>
      <c r="AP181" s="24"/>
      <c r="AQ181" s="292"/>
      <c r="AR181" s="26"/>
      <c r="AS181" s="24"/>
      <c r="AT181" s="26"/>
      <c r="AU181" s="28"/>
      <c r="AV181" s="24"/>
      <c r="AW181" s="671" t="str">
        <f t="shared" si="115"/>
        <v/>
      </c>
      <c r="BV181" s="3"/>
      <c r="BW181" s="3"/>
      <c r="CA181" s="31" t="str">
        <f t="shared" si="116"/>
        <v/>
      </c>
      <c r="CB181" s="31" t="str">
        <f t="shared" si="117"/>
        <v/>
      </c>
      <c r="CC181" s="31" t="str">
        <f t="shared" si="118"/>
        <v/>
      </c>
      <c r="CD181" s="31" t="str">
        <f t="shared" si="121"/>
        <v/>
      </c>
      <c r="CH181" s="32">
        <f t="shared" si="122"/>
        <v>0</v>
      </c>
      <c r="CI181" s="32">
        <f t="shared" si="122"/>
        <v>0</v>
      </c>
      <c r="CJ181" s="32">
        <f t="shared" si="122"/>
        <v>0</v>
      </c>
      <c r="CK181" s="32">
        <f t="shared" si="123"/>
        <v>0</v>
      </c>
      <c r="CL181" s="14"/>
      <c r="CM181" s="14"/>
      <c r="CN181" s="14"/>
    </row>
    <row r="182" spans="1:92" ht="16.350000000000001" customHeight="1" x14ac:dyDescent="0.2">
      <c r="A182" s="3049"/>
      <c r="B182" s="2912"/>
      <c r="C182" s="942" t="s">
        <v>217</v>
      </c>
      <c r="D182" s="1499">
        <f>SUM(E182+F182)</f>
        <v>0</v>
      </c>
      <c r="E182" s="311">
        <f t="shared" ref="E182:F185" si="128">SUM(AA182+AC182+AE182+AG182+AI182+AK182+AM182+AO182)</f>
        <v>0</v>
      </c>
      <c r="F182" s="311">
        <f t="shared" si="128"/>
        <v>0</v>
      </c>
      <c r="G182" s="1500"/>
      <c r="H182" s="1501"/>
      <c r="I182" s="1500"/>
      <c r="J182" s="1501"/>
      <c r="K182" s="1500"/>
      <c r="L182" s="1501"/>
      <c r="M182" s="1500"/>
      <c r="N182" s="1501"/>
      <c r="O182" s="1500"/>
      <c r="P182" s="1501"/>
      <c r="Q182" s="1500"/>
      <c r="R182" s="1501"/>
      <c r="S182" s="1500"/>
      <c r="T182" s="1501"/>
      <c r="U182" s="1500"/>
      <c r="V182" s="1501"/>
      <c r="W182" s="1500"/>
      <c r="X182" s="1501"/>
      <c r="Y182" s="1500"/>
      <c r="Z182" s="1502"/>
      <c r="AA182" s="256"/>
      <c r="AB182" s="77"/>
      <c r="AC182" s="256"/>
      <c r="AD182" s="77"/>
      <c r="AE182" s="256"/>
      <c r="AF182" s="77"/>
      <c r="AG182" s="256"/>
      <c r="AH182" s="77"/>
      <c r="AI182" s="256"/>
      <c r="AJ182" s="77"/>
      <c r="AK182" s="256"/>
      <c r="AL182" s="77"/>
      <c r="AM182" s="256"/>
      <c r="AN182" s="77"/>
      <c r="AO182" s="256"/>
      <c r="AP182" s="77"/>
      <c r="AQ182" s="319"/>
      <c r="AR182" s="651"/>
      <c r="AS182" s="77"/>
      <c r="AT182" s="651"/>
      <c r="AU182" s="1503"/>
      <c r="AV182" s="77"/>
      <c r="AW182" s="671" t="str">
        <f t="shared" si="115"/>
        <v/>
      </c>
      <c r="BV182" s="3"/>
      <c r="BW182" s="3"/>
      <c r="CA182" s="31" t="str">
        <f t="shared" si="116"/>
        <v/>
      </c>
      <c r="CB182" s="31" t="str">
        <f t="shared" si="117"/>
        <v/>
      </c>
      <c r="CC182" s="31" t="str">
        <f t="shared" si="118"/>
        <v/>
      </c>
      <c r="CD182" s="31" t="str">
        <f t="shared" si="121"/>
        <v/>
      </c>
      <c r="CH182" s="32">
        <f t="shared" si="122"/>
        <v>0</v>
      </c>
      <c r="CI182" s="32">
        <f t="shared" si="122"/>
        <v>0</v>
      </c>
      <c r="CJ182" s="32">
        <f t="shared" si="122"/>
        <v>0</v>
      </c>
      <c r="CK182" s="32">
        <f t="shared" si="123"/>
        <v>0</v>
      </c>
      <c r="CL182" s="14"/>
      <c r="CM182" s="14"/>
      <c r="CN182" s="14"/>
    </row>
    <row r="183" spans="1:92" ht="16.350000000000001" customHeight="1" x14ac:dyDescent="0.2">
      <c r="A183" s="3049"/>
      <c r="B183" s="3149"/>
      <c r="C183" s="352" t="s">
        <v>218</v>
      </c>
      <c r="D183" s="1499">
        <f t="shared" ref="D183:D196" si="129">SUM(E183+F183)</f>
        <v>0</v>
      </c>
      <c r="E183" s="1474">
        <f>SUM(AA183+AC183+AE183+AG183+AI183+AK183+AM183+AO183)</f>
        <v>0</v>
      </c>
      <c r="F183" s="1474">
        <f t="shared" si="128"/>
        <v>0</v>
      </c>
      <c r="G183" s="953"/>
      <c r="H183" s="1504"/>
      <c r="I183" s="953"/>
      <c r="J183" s="1504"/>
      <c r="K183" s="953"/>
      <c r="L183" s="1504"/>
      <c r="M183" s="953"/>
      <c r="N183" s="1504"/>
      <c r="O183" s="953"/>
      <c r="P183" s="1504"/>
      <c r="Q183" s="953"/>
      <c r="R183" s="1504"/>
      <c r="S183" s="953"/>
      <c r="T183" s="1504"/>
      <c r="U183" s="953"/>
      <c r="V183" s="1504"/>
      <c r="W183" s="953"/>
      <c r="X183" s="1504"/>
      <c r="Y183" s="953"/>
      <c r="Z183" s="955"/>
      <c r="AA183" s="836"/>
      <c r="AB183" s="1369"/>
      <c r="AC183" s="836"/>
      <c r="AD183" s="1369"/>
      <c r="AE183" s="836"/>
      <c r="AF183" s="1369"/>
      <c r="AG183" s="836"/>
      <c r="AH183" s="1369"/>
      <c r="AI183" s="836"/>
      <c r="AJ183" s="1369"/>
      <c r="AK183" s="836"/>
      <c r="AL183" s="1369"/>
      <c r="AM183" s="836"/>
      <c r="AN183" s="1369"/>
      <c r="AO183" s="836"/>
      <c r="AP183" s="1369"/>
      <c r="AQ183" s="819"/>
      <c r="AR183" s="817"/>
      <c r="AS183" s="1369"/>
      <c r="AT183" s="817"/>
      <c r="AU183" s="1491"/>
      <c r="AV183" s="1369"/>
      <c r="AW183" s="671" t="str">
        <f t="shared" si="115"/>
        <v/>
      </c>
      <c r="BV183" s="3"/>
      <c r="BW183" s="3"/>
      <c r="CA183" s="31" t="str">
        <f t="shared" si="116"/>
        <v/>
      </c>
      <c r="CB183" s="31" t="str">
        <f t="shared" si="117"/>
        <v/>
      </c>
      <c r="CC183" s="31" t="str">
        <f t="shared" si="118"/>
        <v/>
      </c>
      <c r="CD183" s="31" t="str">
        <f t="shared" si="121"/>
        <v/>
      </c>
      <c r="CH183" s="32">
        <f t="shared" si="122"/>
        <v>0</v>
      </c>
      <c r="CI183" s="32">
        <f t="shared" si="122"/>
        <v>0</v>
      </c>
      <c r="CJ183" s="32">
        <f t="shared" si="122"/>
        <v>0</v>
      </c>
      <c r="CK183" s="32">
        <f t="shared" si="123"/>
        <v>0</v>
      </c>
      <c r="CL183" s="14"/>
      <c r="CM183" s="14"/>
      <c r="CN183" s="14"/>
    </row>
    <row r="184" spans="1:92" ht="16.350000000000001" customHeight="1" x14ac:dyDescent="0.2">
      <c r="A184" s="3049"/>
      <c r="B184" s="3373" t="s">
        <v>219</v>
      </c>
      <c r="C184" s="1042" t="s">
        <v>216</v>
      </c>
      <c r="D184" s="1033">
        <f t="shared" si="129"/>
        <v>0</v>
      </c>
      <c r="E184" s="311">
        <f>SUM(AA184+AC184+AE184+AG184+AI184+AK184+AM184+AO184)</f>
        <v>0</v>
      </c>
      <c r="F184" s="311">
        <f t="shared" si="128"/>
        <v>0</v>
      </c>
      <c r="G184" s="356"/>
      <c r="H184" s="322"/>
      <c r="I184" s="294"/>
      <c r="J184" s="322"/>
      <c r="K184" s="294"/>
      <c r="L184" s="322"/>
      <c r="M184" s="294"/>
      <c r="N184" s="322"/>
      <c r="O184" s="294"/>
      <c r="P184" s="322"/>
      <c r="Q184" s="294"/>
      <c r="R184" s="322"/>
      <c r="S184" s="294"/>
      <c r="T184" s="322"/>
      <c r="U184" s="294"/>
      <c r="V184" s="322"/>
      <c r="W184" s="294"/>
      <c r="X184" s="322"/>
      <c r="Y184" s="294"/>
      <c r="Z184" s="324"/>
      <c r="AA184" s="256"/>
      <c r="AB184" s="77"/>
      <c r="AC184" s="256"/>
      <c r="AD184" s="77"/>
      <c r="AE184" s="256"/>
      <c r="AF184" s="77"/>
      <c r="AG184" s="256"/>
      <c r="AH184" s="77"/>
      <c r="AI184" s="256"/>
      <c r="AJ184" s="77"/>
      <c r="AK184" s="256"/>
      <c r="AL184" s="77"/>
      <c r="AM184" s="256"/>
      <c r="AN184" s="77"/>
      <c r="AO184" s="256"/>
      <c r="AP184" s="77"/>
      <c r="AQ184" s="319"/>
      <c r="AR184" s="651"/>
      <c r="AS184" s="77"/>
      <c r="AT184" s="651"/>
      <c r="AU184" s="320"/>
      <c r="AV184" s="77"/>
      <c r="AW184" s="671" t="str">
        <f t="shared" si="115"/>
        <v/>
      </c>
      <c r="BV184" s="3"/>
      <c r="BW184" s="3"/>
      <c r="CA184" s="31" t="str">
        <f t="shared" si="116"/>
        <v/>
      </c>
      <c r="CB184" s="31" t="str">
        <f t="shared" si="117"/>
        <v/>
      </c>
      <c r="CC184" s="31" t="str">
        <f t="shared" si="118"/>
        <v/>
      </c>
      <c r="CD184" s="31" t="str">
        <f t="shared" si="121"/>
        <v/>
      </c>
      <c r="CH184" s="32">
        <f t="shared" si="122"/>
        <v>0</v>
      </c>
      <c r="CI184" s="32">
        <f t="shared" si="122"/>
        <v>0</v>
      </c>
      <c r="CJ184" s="32">
        <f t="shared" si="122"/>
        <v>0</v>
      </c>
      <c r="CK184" s="32">
        <f t="shared" si="123"/>
        <v>0</v>
      </c>
      <c r="CL184" s="14"/>
      <c r="CM184" s="14"/>
      <c r="CN184" s="14"/>
    </row>
    <row r="185" spans="1:92" ht="16.350000000000001" customHeight="1" x14ac:dyDescent="0.2">
      <c r="A185" s="3049"/>
      <c r="B185" s="3199"/>
      <c r="C185" s="1505" t="s">
        <v>220</v>
      </c>
      <c r="D185" s="1492">
        <f t="shared" si="129"/>
        <v>0</v>
      </c>
      <c r="E185" s="1474">
        <f>SUM(AA185+AC185+AE185+AG185+AI185+AK185+AM185+AO185)</f>
        <v>0</v>
      </c>
      <c r="F185" s="1474">
        <f t="shared" si="128"/>
        <v>0</v>
      </c>
      <c r="G185" s="953"/>
      <c r="H185" s="957"/>
      <c r="I185" s="953"/>
      <c r="J185" s="957"/>
      <c r="K185" s="953"/>
      <c r="L185" s="957"/>
      <c r="M185" s="953"/>
      <c r="N185" s="957"/>
      <c r="O185" s="953"/>
      <c r="P185" s="957"/>
      <c r="Q185" s="953"/>
      <c r="R185" s="957"/>
      <c r="S185" s="953"/>
      <c r="T185" s="957"/>
      <c r="U185" s="953"/>
      <c r="V185" s="957"/>
      <c r="W185" s="953"/>
      <c r="X185" s="957"/>
      <c r="Y185" s="953"/>
      <c r="Z185" s="955"/>
      <c r="AA185" s="256"/>
      <c r="AB185" s="77"/>
      <c r="AC185" s="256"/>
      <c r="AD185" s="77"/>
      <c r="AE185" s="256"/>
      <c r="AF185" s="77"/>
      <c r="AG185" s="256"/>
      <c r="AH185" s="77"/>
      <c r="AI185" s="256"/>
      <c r="AJ185" s="77"/>
      <c r="AK185" s="256"/>
      <c r="AL185" s="77"/>
      <c r="AM185" s="256"/>
      <c r="AN185" s="77"/>
      <c r="AO185" s="256"/>
      <c r="AP185" s="77"/>
      <c r="AQ185" s="319"/>
      <c r="AR185" s="651"/>
      <c r="AS185" s="77"/>
      <c r="AT185" s="651"/>
      <c r="AU185" s="293"/>
      <c r="AV185" s="77"/>
      <c r="AW185" s="671" t="str">
        <f t="shared" si="115"/>
        <v/>
      </c>
      <c r="BV185" s="3"/>
      <c r="BW185" s="3"/>
      <c r="CA185" s="31" t="str">
        <f t="shared" si="116"/>
        <v/>
      </c>
      <c r="CB185" s="31" t="str">
        <f t="shared" si="117"/>
        <v/>
      </c>
      <c r="CC185" s="31" t="str">
        <f t="shared" si="118"/>
        <v/>
      </c>
      <c r="CD185" s="31" t="str">
        <f t="shared" si="121"/>
        <v/>
      </c>
      <c r="CH185" s="32">
        <f t="shared" si="122"/>
        <v>0</v>
      </c>
      <c r="CI185" s="32">
        <f t="shared" si="122"/>
        <v>0</v>
      </c>
      <c r="CJ185" s="32">
        <f t="shared" si="122"/>
        <v>0</v>
      </c>
      <c r="CK185" s="32">
        <f t="shared" si="123"/>
        <v>0</v>
      </c>
      <c r="CL185" s="14"/>
      <c r="CM185" s="14"/>
      <c r="CN185" s="14"/>
    </row>
    <row r="186" spans="1:92" ht="16.350000000000001" customHeight="1" x14ac:dyDescent="0.2">
      <c r="A186" s="3049"/>
      <c r="B186" s="3392" t="s">
        <v>95</v>
      </c>
      <c r="C186" s="1043" t="s">
        <v>216</v>
      </c>
      <c r="D186" s="311">
        <f t="shared" si="129"/>
        <v>0</v>
      </c>
      <c r="E186" s="311">
        <f>SUM(AC186+AE186+AG186+AI186+AK186+AM186+AO186)</f>
        <v>0</v>
      </c>
      <c r="F186" s="311">
        <f>SUM(AD186+AF186+AH186+AJ186+AL186+AN186+AP186)</f>
        <v>0</v>
      </c>
      <c r="G186" s="291"/>
      <c r="H186" s="325"/>
      <c r="I186" s="291"/>
      <c r="J186" s="325"/>
      <c r="K186" s="291"/>
      <c r="L186" s="325"/>
      <c r="M186" s="291"/>
      <c r="N186" s="325"/>
      <c r="O186" s="291"/>
      <c r="P186" s="325"/>
      <c r="Q186" s="291"/>
      <c r="R186" s="325"/>
      <c r="S186" s="291"/>
      <c r="T186" s="325"/>
      <c r="U186" s="291"/>
      <c r="V186" s="325"/>
      <c r="W186" s="291"/>
      <c r="X186" s="325"/>
      <c r="Y186" s="291"/>
      <c r="Z186" s="325"/>
      <c r="AA186" s="1037"/>
      <c r="AB186" s="1488"/>
      <c r="AC186" s="1014"/>
      <c r="AD186" s="1375"/>
      <c r="AE186" s="1014"/>
      <c r="AF186" s="1375"/>
      <c r="AG186" s="1014"/>
      <c r="AH186" s="1375"/>
      <c r="AI186" s="1014"/>
      <c r="AJ186" s="1375"/>
      <c r="AK186" s="1014"/>
      <c r="AL186" s="1375"/>
      <c r="AM186" s="1014"/>
      <c r="AN186" s="1375"/>
      <c r="AO186" s="1014"/>
      <c r="AP186" s="1375"/>
      <c r="AQ186" s="1038"/>
      <c r="AR186" s="60"/>
      <c r="AS186" s="1375"/>
      <c r="AT186" s="60"/>
      <c r="AU186" s="1031"/>
      <c r="AV186" s="1375"/>
      <c r="AW186" s="671" t="str">
        <f t="shared" si="115"/>
        <v/>
      </c>
      <c r="BV186" s="3"/>
      <c r="BW186" s="3"/>
      <c r="CA186" s="31" t="str">
        <f t="shared" si="116"/>
        <v/>
      </c>
      <c r="CB186" s="31" t="str">
        <f t="shared" si="117"/>
        <v/>
      </c>
      <c r="CC186" s="31" t="str">
        <f t="shared" si="118"/>
        <v/>
      </c>
      <c r="CD186" s="31" t="str">
        <f t="shared" si="121"/>
        <v/>
      </c>
      <c r="CH186" s="32">
        <f t="shared" si="122"/>
        <v>0</v>
      </c>
      <c r="CI186" s="32">
        <f t="shared" si="122"/>
        <v>0</v>
      </c>
      <c r="CJ186" s="32">
        <f t="shared" si="122"/>
        <v>0</v>
      </c>
      <c r="CK186" s="32">
        <f t="shared" si="123"/>
        <v>0</v>
      </c>
      <c r="CL186" s="32"/>
      <c r="CM186" s="14"/>
      <c r="CN186" s="14"/>
    </row>
    <row r="187" spans="1:92" ht="16.350000000000001" customHeight="1" x14ac:dyDescent="0.2">
      <c r="A187" s="3049"/>
      <c r="B187" s="3051"/>
      <c r="C187" s="942" t="s">
        <v>221</v>
      </c>
      <c r="D187" s="1499">
        <f t="shared" si="129"/>
        <v>0</v>
      </c>
      <c r="E187" s="311">
        <f t="shared" ref="E187:F188" si="130">SUM(AC187+AE187+AG187+AI187+AK187+AM187+AO187)</f>
        <v>0</v>
      </c>
      <c r="F187" s="311">
        <f t="shared" si="130"/>
        <v>0</v>
      </c>
      <c r="G187" s="1500"/>
      <c r="H187" s="359"/>
      <c r="I187" s="1500"/>
      <c r="J187" s="359"/>
      <c r="K187" s="1500"/>
      <c r="L187" s="359"/>
      <c r="M187" s="1500"/>
      <c r="N187" s="359"/>
      <c r="O187" s="1500"/>
      <c r="P187" s="359"/>
      <c r="Q187" s="1500"/>
      <c r="R187" s="359"/>
      <c r="S187" s="1500"/>
      <c r="T187" s="359"/>
      <c r="U187" s="1500"/>
      <c r="V187" s="359"/>
      <c r="W187" s="1500"/>
      <c r="X187" s="359"/>
      <c r="Y187" s="1500"/>
      <c r="Z187" s="359"/>
      <c r="AA187" s="1500"/>
      <c r="AB187" s="359"/>
      <c r="AC187" s="256"/>
      <c r="AD187" s="77"/>
      <c r="AE187" s="256"/>
      <c r="AF187" s="77"/>
      <c r="AG187" s="256"/>
      <c r="AH187" s="77"/>
      <c r="AI187" s="256"/>
      <c r="AJ187" s="77"/>
      <c r="AK187" s="256"/>
      <c r="AL187" s="77"/>
      <c r="AM187" s="256"/>
      <c r="AN187" s="77"/>
      <c r="AO187" s="256"/>
      <c r="AP187" s="77"/>
      <c r="AQ187" s="319"/>
      <c r="AR187" s="651"/>
      <c r="AS187" s="77"/>
      <c r="AT187" s="651"/>
      <c r="AU187" s="360"/>
      <c r="AV187" s="77"/>
      <c r="AW187" s="671" t="str">
        <f t="shared" si="115"/>
        <v/>
      </c>
      <c r="BV187" s="3"/>
      <c r="BW187" s="3"/>
      <c r="CA187" s="31" t="str">
        <f t="shared" si="116"/>
        <v/>
      </c>
      <c r="CB187" s="31" t="str">
        <f t="shared" si="117"/>
        <v/>
      </c>
      <c r="CC187" s="31" t="str">
        <f t="shared" si="118"/>
        <v/>
      </c>
      <c r="CD187" s="31" t="str">
        <f t="shared" si="121"/>
        <v/>
      </c>
      <c r="CH187" s="32">
        <f t="shared" si="122"/>
        <v>0</v>
      </c>
      <c r="CI187" s="32">
        <f t="shared" si="122"/>
        <v>0</v>
      </c>
      <c r="CJ187" s="32">
        <f t="shared" si="122"/>
        <v>0</v>
      </c>
      <c r="CK187" s="32">
        <f t="shared" si="123"/>
        <v>0</v>
      </c>
      <c r="CL187" s="32"/>
      <c r="CM187" s="14"/>
      <c r="CN187" s="14"/>
    </row>
    <row r="188" spans="1:92" ht="16.350000000000001" customHeight="1" x14ac:dyDescent="0.2">
      <c r="A188" s="3404"/>
      <c r="B188" s="3394"/>
      <c r="C188" s="1506" t="s">
        <v>222</v>
      </c>
      <c r="D188" s="1499">
        <f t="shared" si="129"/>
        <v>0</v>
      </c>
      <c r="E188" s="1474">
        <f t="shared" si="130"/>
        <v>0</v>
      </c>
      <c r="F188" s="1474">
        <f>SUM(AD188+AF188+AH188+AJ188+AL188+AN188+AP188)</f>
        <v>0</v>
      </c>
      <c r="G188" s="953"/>
      <c r="H188" s="1507"/>
      <c r="I188" s="953"/>
      <c r="J188" s="1507"/>
      <c r="K188" s="953"/>
      <c r="L188" s="1507"/>
      <c r="M188" s="953"/>
      <c r="N188" s="1507"/>
      <c r="O188" s="953"/>
      <c r="P188" s="1507"/>
      <c r="Q188" s="953"/>
      <c r="R188" s="1507"/>
      <c r="S188" s="953"/>
      <c r="T188" s="1507"/>
      <c r="U188" s="953"/>
      <c r="V188" s="1507"/>
      <c r="W188" s="953"/>
      <c r="X188" s="1507"/>
      <c r="Y188" s="953"/>
      <c r="Z188" s="1507"/>
      <c r="AA188" s="953"/>
      <c r="AB188" s="1507"/>
      <c r="AC188" s="836"/>
      <c r="AD188" s="1369"/>
      <c r="AE188" s="836"/>
      <c r="AF188" s="1369"/>
      <c r="AG188" s="836"/>
      <c r="AH188" s="1369"/>
      <c r="AI188" s="836"/>
      <c r="AJ188" s="1369"/>
      <c r="AK188" s="836"/>
      <c r="AL188" s="1369"/>
      <c r="AM188" s="836"/>
      <c r="AN188" s="1369"/>
      <c r="AO188" s="836"/>
      <c r="AP188" s="1369"/>
      <c r="AQ188" s="819"/>
      <c r="AR188" s="817"/>
      <c r="AS188" s="1369"/>
      <c r="AT188" s="817"/>
      <c r="AU188" s="1491"/>
      <c r="AV188" s="1369"/>
      <c r="AW188" s="671" t="str">
        <f t="shared" si="115"/>
        <v/>
      </c>
      <c r="BV188" s="3"/>
      <c r="BW188" s="3"/>
      <c r="CA188" s="31" t="str">
        <f t="shared" si="116"/>
        <v/>
      </c>
      <c r="CB188" s="31" t="str">
        <f t="shared" si="117"/>
        <v/>
      </c>
      <c r="CC188" s="31" t="str">
        <f t="shared" si="118"/>
        <v/>
      </c>
      <c r="CD188" s="31" t="str">
        <f t="shared" si="121"/>
        <v/>
      </c>
      <c r="CH188" s="32">
        <f t="shared" si="122"/>
        <v>0</v>
      </c>
      <c r="CI188" s="32">
        <f t="shared" si="122"/>
        <v>0</v>
      </c>
      <c r="CJ188" s="32">
        <f t="shared" si="122"/>
        <v>0</v>
      </c>
      <c r="CK188" s="32">
        <f t="shared" si="123"/>
        <v>0</v>
      </c>
      <c r="CL188" s="32"/>
      <c r="CM188" s="14"/>
      <c r="CN188" s="14"/>
    </row>
    <row r="189" spans="1:92" ht="16.350000000000001" customHeight="1" x14ac:dyDescent="0.2">
      <c r="A189" s="3148" t="s">
        <v>223</v>
      </c>
      <c r="B189" s="3407" t="s">
        <v>197</v>
      </c>
      <c r="C189" s="3152"/>
      <c r="D189" s="1508">
        <f>SUM(E189+F189)</f>
        <v>0</v>
      </c>
      <c r="E189" s="1508">
        <f>SUM(AC189+AE189+AG189+AI189+AK189)</f>
        <v>0</v>
      </c>
      <c r="F189" s="1508">
        <f>SUM(AD189+AF189+AH189+AJ189+AL189)</f>
        <v>0</v>
      </c>
      <c r="G189" s="1402"/>
      <c r="H189" s="1403"/>
      <c r="I189" s="1402"/>
      <c r="J189" s="1403"/>
      <c r="K189" s="1402"/>
      <c r="L189" s="1403"/>
      <c r="M189" s="1402"/>
      <c r="N189" s="1403"/>
      <c r="O189" s="1402"/>
      <c r="P189" s="1403"/>
      <c r="Q189" s="1402"/>
      <c r="R189" s="1403"/>
      <c r="S189" s="1402"/>
      <c r="T189" s="1403"/>
      <c r="U189" s="1402"/>
      <c r="V189" s="1403"/>
      <c r="W189" s="1402"/>
      <c r="X189" s="1403"/>
      <c r="Y189" s="1402"/>
      <c r="Z189" s="1403"/>
      <c r="AA189" s="1402"/>
      <c r="AB189" s="1403"/>
      <c r="AC189" s="1509"/>
      <c r="AD189" s="1510"/>
      <c r="AE189" s="1509"/>
      <c r="AF189" s="1510"/>
      <c r="AG189" s="1509"/>
      <c r="AH189" s="1510"/>
      <c r="AI189" s="1509"/>
      <c r="AJ189" s="1510"/>
      <c r="AK189" s="1509"/>
      <c r="AL189" s="1510"/>
      <c r="AM189" s="1402"/>
      <c r="AN189" s="1403"/>
      <c r="AO189" s="1402"/>
      <c r="AP189" s="1403"/>
      <c r="AQ189" s="1511"/>
      <c r="AR189" s="1512"/>
      <c r="AS189" s="1510"/>
      <c r="AT189" s="1512"/>
      <c r="AU189" s="1513"/>
      <c r="AV189" s="1513"/>
      <c r="AW189" s="671" t="str">
        <f t="shared" si="115"/>
        <v/>
      </c>
      <c r="BV189" s="3"/>
      <c r="BW189" s="3"/>
      <c r="CA189" s="31" t="str">
        <f t="shared" si="116"/>
        <v/>
      </c>
      <c r="CB189" s="31" t="str">
        <f t="shared" si="117"/>
        <v/>
      </c>
      <c r="CC189" s="31" t="str">
        <f t="shared" si="118"/>
        <v/>
      </c>
      <c r="CD189" s="31" t="str">
        <f t="shared" si="121"/>
        <v/>
      </c>
      <c r="CH189" s="32">
        <f t="shared" si="122"/>
        <v>0</v>
      </c>
      <c r="CI189" s="32">
        <f t="shared" si="122"/>
        <v>0</v>
      </c>
      <c r="CJ189" s="32">
        <f t="shared" si="122"/>
        <v>0</v>
      </c>
      <c r="CK189" s="32">
        <f t="shared" si="123"/>
        <v>0</v>
      </c>
      <c r="CL189" s="32"/>
      <c r="CM189" s="14"/>
      <c r="CN189" s="14"/>
    </row>
    <row r="190" spans="1:92" ht="16.350000000000001" customHeight="1" x14ac:dyDescent="0.2">
      <c r="A190" s="2912"/>
      <c r="B190" s="2912" t="s">
        <v>215</v>
      </c>
      <c r="C190" s="310" t="s">
        <v>216</v>
      </c>
      <c r="D190" s="1033">
        <f t="shared" si="129"/>
        <v>0</v>
      </c>
      <c r="E190" s="1033">
        <f>SUM(AC190+AE190+AG190+AI190+AK190)</f>
        <v>0</v>
      </c>
      <c r="F190" s="369">
        <f t="shared" ref="E190:F193" si="131">SUM(AD190+AF190+AH190+AJ190+AL190)</f>
        <v>0</v>
      </c>
      <c r="G190" s="370"/>
      <c r="H190" s="371"/>
      <c r="I190" s="370"/>
      <c r="J190" s="371"/>
      <c r="K190" s="370"/>
      <c r="L190" s="371"/>
      <c r="M190" s="370"/>
      <c r="N190" s="371"/>
      <c r="O190" s="370"/>
      <c r="P190" s="371"/>
      <c r="Q190" s="370"/>
      <c r="R190" s="371"/>
      <c r="S190" s="370"/>
      <c r="T190" s="371"/>
      <c r="U190" s="370"/>
      <c r="V190" s="371"/>
      <c r="W190" s="370"/>
      <c r="X190" s="371"/>
      <c r="Y190" s="370"/>
      <c r="Z190" s="371"/>
      <c r="AA190" s="370"/>
      <c r="AB190" s="371"/>
      <c r="AC190" s="23"/>
      <c r="AD190" s="24"/>
      <c r="AE190" s="23"/>
      <c r="AF190" s="24"/>
      <c r="AG190" s="23"/>
      <c r="AH190" s="24"/>
      <c r="AI190" s="23"/>
      <c r="AJ190" s="24"/>
      <c r="AK190" s="23"/>
      <c r="AL190" s="24"/>
      <c r="AM190" s="370"/>
      <c r="AN190" s="371"/>
      <c r="AO190" s="370"/>
      <c r="AP190" s="371"/>
      <c r="AQ190" s="292"/>
      <c r="AR190" s="26"/>
      <c r="AS190" s="24"/>
      <c r="AT190" s="26"/>
      <c r="AU190" s="28"/>
      <c r="AV190" s="24"/>
      <c r="AW190" s="671" t="str">
        <f t="shared" si="115"/>
        <v/>
      </c>
      <c r="BV190" s="3"/>
      <c r="BW190" s="3"/>
      <c r="CA190" s="31" t="str">
        <f t="shared" si="116"/>
        <v/>
      </c>
      <c r="CB190" s="31" t="str">
        <f t="shared" si="117"/>
        <v/>
      </c>
      <c r="CC190" s="31" t="str">
        <f t="shared" si="118"/>
        <v/>
      </c>
      <c r="CD190" s="31" t="str">
        <f t="shared" si="121"/>
        <v/>
      </c>
      <c r="CH190" s="32">
        <f t="shared" si="122"/>
        <v>0</v>
      </c>
      <c r="CI190" s="32">
        <f t="shared" si="122"/>
        <v>0</v>
      </c>
      <c r="CJ190" s="32">
        <f t="shared" si="122"/>
        <v>0</v>
      </c>
      <c r="CK190" s="32">
        <f t="shared" si="123"/>
        <v>0</v>
      </c>
      <c r="CL190" s="32"/>
      <c r="CM190" s="14"/>
      <c r="CN190" s="14"/>
    </row>
    <row r="191" spans="1:92" ht="16.350000000000001" customHeight="1" x14ac:dyDescent="0.2">
      <c r="A191" s="2912"/>
      <c r="B191" s="2912"/>
      <c r="C191" s="1514" t="s">
        <v>224</v>
      </c>
      <c r="D191" s="1474">
        <f t="shared" si="129"/>
        <v>0</v>
      </c>
      <c r="E191" s="1474">
        <f t="shared" si="131"/>
        <v>0</v>
      </c>
      <c r="F191" s="1342">
        <f t="shared" si="131"/>
        <v>0</v>
      </c>
      <c r="G191" s="1395"/>
      <c r="H191" s="374"/>
      <c r="I191" s="1395"/>
      <c r="J191" s="374"/>
      <c r="K191" s="1395"/>
      <c r="L191" s="374"/>
      <c r="M191" s="1395"/>
      <c r="N191" s="374"/>
      <c r="O191" s="1395"/>
      <c r="P191" s="374"/>
      <c r="Q191" s="1395"/>
      <c r="R191" s="374"/>
      <c r="S191" s="1395"/>
      <c r="T191" s="374"/>
      <c r="U191" s="1395"/>
      <c r="V191" s="374"/>
      <c r="W191" s="1395"/>
      <c r="X191" s="374"/>
      <c r="Y191" s="1395"/>
      <c r="Z191" s="374"/>
      <c r="AA191" s="1395"/>
      <c r="AB191" s="374"/>
      <c r="AC191" s="256"/>
      <c r="AD191" s="77"/>
      <c r="AE191" s="256"/>
      <c r="AF191" s="77"/>
      <c r="AG191" s="256"/>
      <c r="AH191" s="77"/>
      <c r="AI191" s="256"/>
      <c r="AJ191" s="77"/>
      <c r="AK191" s="256"/>
      <c r="AL191" s="77"/>
      <c r="AM191" s="289"/>
      <c r="AN191" s="374"/>
      <c r="AO191" s="289"/>
      <c r="AP191" s="374"/>
      <c r="AQ191" s="319"/>
      <c r="AR191" s="651"/>
      <c r="AS191" s="77"/>
      <c r="AT191" s="651"/>
      <c r="AU191" s="1491"/>
      <c r="AV191" s="1352"/>
      <c r="AW191" s="671" t="str">
        <f t="shared" si="115"/>
        <v/>
      </c>
      <c r="BV191" s="3"/>
      <c r="BW191" s="3"/>
      <c r="CA191" s="31" t="str">
        <f t="shared" si="116"/>
        <v/>
      </c>
      <c r="CB191" s="31" t="str">
        <f t="shared" si="117"/>
        <v/>
      </c>
      <c r="CC191" s="31" t="str">
        <f t="shared" si="118"/>
        <v/>
      </c>
      <c r="CD191" s="31" t="str">
        <f t="shared" si="121"/>
        <v/>
      </c>
      <c r="CH191" s="32">
        <f t="shared" si="122"/>
        <v>0</v>
      </c>
      <c r="CI191" s="32">
        <f t="shared" si="122"/>
        <v>0</v>
      </c>
      <c r="CJ191" s="32">
        <f t="shared" si="122"/>
        <v>0</v>
      </c>
      <c r="CK191" s="32">
        <f t="shared" si="123"/>
        <v>0</v>
      </c>
      <c r="CL191" s="14"/>
      <c r="CM191" s="14"/>
      <c r="CN191" s="14"/>
    </row>
    <row r="192" spans="1:92" ht="16.350000000000001" customHeight="1" x14ac:dyDescent="0.2">
      <c r="A192" s="2912"/>
      <c r="B192" s="3148" t="s">
        <v>95</v>
      </c>
      <c r="C192" s="1043" t="s">
        <v>216</v>
      </c>
      <c r="D192" s="1033">
        <f t="shared" si="129"/>
        <v>0</v>
      </c>
      <c r="E192" s="311">
        <f t="shared" si="131"/>
        <v>0</v>
      </c>
      <c r="F192" s="369">
        <f t="shared" si="131"/>
        <v>0</v>
      </c>
      <c r="G192" s="1036"/>
      <c r="H192" s="1515"/>
      <c r="I192" s="1036"/>
      <c r="J192" s="1515"/>
      <c r="K192" s="1036"/>
      <c r="L192" s="1515"/>
      <c r="M192" s="1036"/>
      <c r="N192" s="1515"/>
      <c r="O192" s="1036"/>
      <c r="P192" s="1515"/>
      <c r="Q192" s="1036"/>
      <c r="R192" s="1515"/>
      <c r="S192" s="1036"/>
      <c r="T192" s="1515"/>
      <c r="U192" s="1036"/>
      <c r="V192" s="1515"/>
      <c r="W192" s="1036"/>
      <c r="X192" s="1515"/>
      <c r="Y192" s="1036"/>
      <c r="Z192" s="1515"/>
      <c r="AA192" s="1036"/>
      <c r="AB192" s="1515"/>
      <c r="AC192" s="1014"/>
      <c r="AD192" s="1375"/>
      <c r="AE192" s="1014"/>
      <c r="AF192" s="1375"/>
      <c r="AG192" s="1014"/>
      <c r="AH192" s="1375"/>
      <c r="AI192" s="1014"/>
      <c r="AJ192" s="1375"/>
      <c r="AK192" s="1014"/>
      <c r="AL192" s="1375"/>
      <c r="AM192" s="1036"/>
      <c r="AN192" s="1515"/>
      <c r="AO192" s="1036"/>
      <c r="AP192" s="1515"/>
      <c r="AQ192" s="1038"/>
      <c r="AR192" s="60"/>
      <c r="AS192" s="1375"/>
      <c r="AT192" s="60"/>
      <c r="AU192" s="28"/>
      <c r="AV192" s="28"/>
      <c r="AW192" s="671" t="str">
        <f t="shared" si="115"/>
        <v/>
      </c>
      <c r="BV192" s="3"/>
      <c r="BW192" s="3"/>
      <c r="CA192" s="31" t="str">
        <f t="shared" si="116"/>
        <v/>
      </c>
      <c r="CB192" s="31" t="str">
        <f t="shared" si="117"/>
        <v/>
      </c>
      <c r="CC192" s="31" t="str">
        <f t="shared" si="118"/>
        <v/>
      </c>
      <c r="CD192" s="31" t="str">
        <f t="shared" si="121"/>
        <v/>
      </c>
      <c r="CH192" s="32">
        <f t="shared" si="122"/>
        <v>0</v>
      </c>
      <c r="CI192" s="32">
        <f t="shared" si="122"/>
        <v>0</v>
      </c>
      <c r="CJ192" s="32">
        <f t="shared" si="122"/>
        <v>0</v>
      </c>
      <c r="CK192" s="32">
        <f t="shared" si="123"/>
        <v>0</v>
      </c>
      <c r="CL192" s="14"/>
      <c r="CM192" s="14"/>
      <c r="CN192" s="14"/>
    </row>
    <row r="193" spans="1:92" ht="16.350000000000001" customHeight="1" x14ac:dyDescent="0.2">
      <c r="A193" s="3149"/>
      <c r="B193" s="3149"/>
      <c r="C193" s="1516" t="s">
        <v>225</v>
      </c>
      <c r="D193" s="1474">
        <f t="shared" si="129"/>
        <v>0</v>
      </c>
      <c r="E193" s="311">
        <f t="shared" si="131"/>
        <v>0</v>
      </c>
      <c r="F193" s="369">
        <f t="shared" si="131"/>
        <v>0</v>
      </c>
      <c r="G193" s="940"/>
      <c r="H193" s="717"/>
      <c r="I193" s="940"/>
      <c r="J193" s="717"/>
      <c r="K193" s="940"/>
      <c r="L193" s="717"/>
      <c r="M193" s="940"/>
      <c r="N193" s="717"/>
      <c r="O193" s="940"/>
      <c r="P193" s="717"/>
      <c r="Q193" s="940"/>
      <c r="R193" s="717"/>
      <c r="S193" s="940"/>
      <c r="T193" s="717"/>
      <c r="U193" s="940"/>
      <c r="V193" s="717"/>
      <c r="W193" s="940"/>
      <c r="X193" s="717"/>
      <c r="Y193" s="940"/>
      <c r="Z193" s="717"/>
      <c r="AA193" s="940"/>
      <c r="AB193" s="717"/>
      <c r="AC193" s="1517"/>
      <c r="AD193" s="713"/>
      <c r="AE193" s="1517"/>
      <c r="AF193" s="713"/>
      <c r="AG193" s="1517"/>
      <c r="AH193" s="713"/>
      <c r="AI193" s="1517"/>
      <c r="AJ193" s="713"/>
      <c r="AK193" s="1517"/>
      <c r="AL193" s="713"/>
      <c r="AM193" s="1518"/>
      <c r="AN193" s="717"/>
      <c r="AO193" s="1518"/>
      <c r="AP193" s="717"/>
      <c r="AQ193" s="1479"/>
      <c r="AR193" s="1478"/>
      <c r="AS193" s="713"/>
      <c r="AT193" s="1478"/>
      <c r="AU193" s="1491"/>
      <c r="AV193" s="1369"/>
      <c r="AW193" s="671" t="str">
        <f t="shared" si="115"/>
        <v/>
      </c>
      <c r="BV193" s="3"/>
      <c r="BW193" s="3"/>
      <c r="CA193" s="31" t="str">
        <f t="shared" si="116"/>
        <v/>
      </c>
      <c r="CB193" s="31" t="str">
        <f t="shared" si="117"/>
        <v/>
      </c>
      <c r="CC193" s="31" t="str">
        <f t="shared" si="118"/>
        <v/>
      </c>
      <c r="CD193" s="31" t="str">
        <f t="shared" si="121"/>
        <v/>
      </c>
      <c r="CH193" s="32">
        <f t="shared" si="122"/>
        <v>0</v>
      </c>
      <c r="CI193" s="32">
        <f t="shared" si="122"/>
        <v>0</v>
      </c>
      <c r="CJ193" s="32">
        <f t="shared" si="122"/>
        <v>0</v>
      </c>
      <c r="CK193" s="32">
        <f t="shared" si="123"/>
        <v>0</v>
      </c>
      <c r="CL193" s="14"/>
      <c r="CM193" s="14"/>
      <c r="CN193" s="14"/>
    </row>
    <row r="194" spans="1:92" ht="19.5" customHeight="1" x14ac:dyDescent="0.2">
      <c r="A194" s="3408" t="s">
        <v>226</v>
      </c>
      <c r="B194" s="3148" t="s">
        <v>227</v>
      </c>
      <c r="C194" s="1045" t="s">
        <v>228</v>
      </c>
      <c r="D194" s="1033">
        <f t="shared" si="129"/>
        <v>0</v>
      </c>
      <c r="E194" s="1033">
        <f>SUM(AA194+AC194+AE194+AG194+AI194+AK194+AM194+AO194)</f>
        <v>0</v>
      </c>
      <c r="F194" s="1519">
        <f>SUM(AB194+AD194+AF194+AH194+AJ194+AL194+AN194+AP194)</f>
        <v>0</v>
      </c>
      <c r="G194" s="291"/>
      <c r="H194" s="325"/>
      <c r="I194" s="291"/>
      <c r="J194" s="325"/>
      <c r="K194" s="291"/>
      <c r="L194" s="325"/>
      <c r="M194" s="291"/>
      <c r="N194" s="325"/>
      <c r="O194" s="291"/>
      <c r="P194" s="325"/>
      <c r="Q194" s="291"/>
      <c r="R194" s="325"/>
      <c r="S194" s="291"/>
      <c r="T194" s="325"/>
      <c r="U194" s="291"/>
      <c r="V194" s="325"/>
      <c r="W194" s="291"/>
      <c r="X194" s="325"/>
      <c r="Y194" s="291"/>
      <c r="Z194" s="325"/>
      <c r="AA194" s="23"/>
      <c r="AB194" s="24"/>
      <c r="AC194" s="23"/>
      <c r="AD194" s="24"/>
      <c r="AE194" s="23"/>
      <c r="AF194" s="24"/>
      <c r="AG194" s="23"/>
      <c r="AH194" s="24"/>
      <c r="AI194" s="23"/>
      <c r="AJ194" s="24"/>
      <c r="AK194" s="23"/>
      <c r="AL194" s="24"/>
      <c r="AM194" s="23"/>
      <c r="AN194" s="24"/>
      <c r="AO194" s="23"/>
      <c r="AP194" s="24"/>
      <c r="AQ194" s="292"/>
      <c r="AR194" s="26"/>
      <c r="AS194" s="24"/>
      <c r="AT194" s="26"/>
      <c r="AU194" s="28"/>
      <c r="AV194" s="24"/>
      <c r="AW194" s="671" t="str">
        <f t="shared" si="115"/>
        <v/>
      </c>
      <c r="BV194" s="3"/>
      <c r="BW194" s="3"/>
      <c r="CA194" s="31" t="str">
        <f t="shared" si="116"/>
        <v/>
      </c>
      <c r="CB194" s="31" t="str">
        <f t="shared" si="117"/>
        <v/>
      </c>
      <c r="CC194" s="31" t="str">
        <f t="shared" si="118"/>
        <v/>
      </c>
      <c r="CD194" s="31" t="str">
        <f t="shared" si="121"/>
        <v/>
      </c>
      <c r="CH194" s="32">
        <f t="shared" si="122"/>
        <v>0</v>
      </c>
      <c r="CI194" s="32">
        <f t="shared" si="122"/>
        <v>0</v>
      </c>
      <c r="CJ194" s="32">
        <f t="shared" si="122"/>
        <v>0</v>
      </c>
      <c r="CK194" s="32">
        <f t="shared" si="123"/>
        <v>0</v>
      </c>
      <c r="CL194" s="14"/>
      <c r="CM194" s="14"/>
      <c r="CN194" s="14"/>
    </row>
    <row r="195" spans="1:92" ht="24.75" customHeight="1" x14ac:dyDescent="0.2">
      <c r="A195" s="3049"/>
      <c r="B195" s="2912"/>
      <c r="C195" s="1520" t="s">
        <v>229</v>
      </c>
      <c r="D195" s="934">
        <f t="shared" si="129"/>
        <v>0</v>
      </c>
      <c r="E195" s="934">
        <f>SUM(AA195+AC195+AE195+AG195+AI195+AK195+AM195+AO195)</f>
        <v>0</v>
      </c>
      <c r="F195" s="962">
        <f t="shared" ref="F195:F196" si="132">SUM(AB195+AD195+AF195+AH195+AJ195+AL195+AN195+AP195)</f>
        <v>0</v>
      </c>
      <c r="G195" s="384"/>
      <c r="H195" s="359"/>
      <c r="I195" s="384"/>
      <c r="J195" s="359"/>
      <c r="K195" s="384"/>
      <c r="L195" s="359"/>
      <c r="M195" s="384"/>
      <c r="N195" s="359"/>
      <c r="O195" s="384"/>
      <c r="P195" s="359"/>
      <c r="Q195" s="384"/>
      <c r="R195" s="359"/>
      <c r="S195" s="384"/>
      <c r="T195" s="359"/>
      <c r="U195" s="384"/>
      <c r="V195" s="359"/>
      <c r="W195" s="384"/>
      <c r="X195" s="359"/>
      <c r="Y195" s="384"/>
      <c r="Z195" s="359"/>
      <c r="AA195" s="256"/>
      <c r="AB195" s="77"/>
      <c r="AC195" s="256"/>
      <c r="AD195" s="77"/>
      <c r="AE195" s="256"/>
      <c r="AF195" s="77"/>
      <c r="AG195" s="256"/>
      <c r="AH195" s="77"/>
      <c r="AI195" s="256"/>
      <c r="AJ195" s="77"/>
      <c r="AK195" s="256"/>
      <c r="AL195" s="77"/>
      <c r="AM195" s="256"/>
      <c r="AN195" s="77"/>
      <c r="AO195" s="256"/>
      <c r="AP195" s="77"/>
      <c r="AQ195" s="319"/>
      <c r="AR195" s="651"/>
      <c r="AS195" s="77"/>
      <c r="AT195" s="651"/>
      <c r="AU195" s="320"/>
      <c r="AV195" s="77"/>
      <c r="AW195" s="671" t="str">
        <f t="shared" si="115"/>
        <v/>
      </c>
      <c r="BV195" s="3"/>
      <c r="BW195" s="3"/>
      <c r="CA195" s="31" t="str">
        <f t="shared" si="116"/>
        <v/>
      </c>
      <c r="CB195" s="31" t="str">
        <f t="shared" si="117"/>
        <v/>
      </c>
      <c r="CC195" s="31" t="str">
        <f t="shared" si="118"/>
        <v/>
      </c>
      <c r="CD195" s="31" t="str">
        <f t="shared" si="121"/>
        <v/>
      </c>
      <c r="CH195" s="32">
        <f t="shared" si="122"/>
        <v>0</v>
      </c>
      <c r="CI195" s="32">
        <f t="shared" si="122"/>
        <v>0</v>
      </c>
      <c r="CJ195" s="32">
        <f t="shared" si="122"/>
        <v>0</v>
      </c>
      <c r="CK195" s="32">
        <f t="shared" si="123"/>
        <v>0</v>
      </c>
      <c r="CL195" s="14"/>
      <c r="CM195" s="14"/>
      <c r="CN195" s="14"/>
    </row>
    <row r="196" spans="1:92" ht="27" customHeight="1" x14ac:dyDescent="0.2">
      <c r="A196" s="3404"/>
      <c r="B196" s="3149"/>
      <c r="C196" s="1521" t="s">
        <v>230</v>
      </c>
      <c r="D196" s="1474">
        <f t="shared" si="129"/>
        <v>0</v>
      </c>
      <c r="E196" s="1474">
        <f t="shared" ref="E196" si="133">SUM(AA196+AC196+AE196+AG196+AI196+AK196+AM196+AO196)</f>
        <v>0</v>
      </c>
      <c r="F196" s="1522">
        <f t="shared" si="132"/>
        <v>0</v>
      </c>
      <c r="G196" s="953"/>
      <c r="H196" s="1507"/>
      <c r="I196" s="953"/>
      <c r="J196" s="1507"/>
      <c r="K196" s="953"/>
      <c r="L196" s="1507"/>
      <c r="M196" s="953"/>
      <c r="N196" s="1507"/>
      <c r="O196" s="953"/>
      <c r="P196" s="1507"/>
      <c r="Q196" s="953"/>
      <c r="R196" s="1507"/>
      <c r="S196" s="953"/>
      <c r="T196" s="1507"/>
      <c r="U196" s="953"/>
      <c r="V196" s="1507"/>
      <c r="W196" s="953"/>
      <c r="X196" s="1507"/>
      <c r="Y196" s="953"/>
      <c r="Z196" s="1507"/>
      <c r="AA196" s="836"/>
      <c r="AB196" s="1369"/>
      <c r="AC196" s="836"/>
      <c r="AD196" s="1369"/>
      <c r="AE196" s="836"/>
      <c r="AF196" s="1369"/>
      <c r="AG196" s="836"/>
      <c r="AH196" s="1369"/>
      <c r="AI196" s="836"/>
      <c r="AJ196" s="1369"/>
      <c r="AK196" s="836"/>
      <c r="AL196" s="1369"/>
      <c r="AM196" s="836"/>
      <c r="AN196" s="1369"/>
      <c r="AO196" s="836"/>
      <c r="AP196" s="1369"/>
      <c r="AQ196" s="819"/>
      <c r="AR196" s="1369"/>
      <c r="AS196" s="1369"/>
      <c r="AT196" s="1369"/>
      <c r="AU196" s="1352"/>
      <c r="AV196" s="1369"/>
      <c r="AW196" s="671" t="str">
        <f t="shared" si="115"/>
        <v/>
      </c>
      <c r="BV196" s="3"/>
      <c r="BW196" s="3"/>
      <c r="CA196" s="31" t="str">
        <f t="shared" si="116"/>
        <v/>
      </c>
      <c r="CB196" s="31" t="str">
        <f t="shared" si="117"/>
        <v/>
      </c>
      <c r="CC196" s="31" t="str">
        <f t="shared" si="118"/>
        <v/>
      </c>
      <c r="CD196" s="31" t="str">
        <f t="shared" si="121"/>
        <v/>
      </c>
      <c r="CH196" s="32">
        <f t="shared" si="122"/>
        <v>0</v>
      </c>
      <c r="CI196" s="32">
        <f t="shared" si="122"/>
        <v>0</v>
      </c>
      <c r="CJ196" s="32">
        <f t="shared" si="122"/>
        <v>0</v>
      </c>
      <c r="CK196" s="32">
        <f t="shared" si="123"/>
        <v>0</v>
      </c>
      <c r="CL196" s="14"/>
      <c r="CM196" s="14"/>
      <c r="CN196" s="14"/>
    </row>
    <row r="197" spans="1:92" ht="32.25" customHeight="1" x14ac:dyDescent="0.2">
      <c r="A197" s="3049" t="s">
        <v>231</v>
      </c>
      <c r="B197" s="3148" t="s">
        <v>232</v>
      </c>
      <c r="C197" s="1047" t="s">
        <v>233</v>
      </c>
      <c r="D197" s="311">
        <f>SUM(E197+F197)</f>
        <v>0</v>
      </c>
      <c r="E197" s="311">
        <f>SUM(AC197+AE197+AG197+AI197+AK197+AM197+AO197)</f>
        <v>0</v>
      </c>
      <c r="F197" s="388">
        <f>SUM(AD197+AF197+AH197+AJ197+AL197+AN197+AP197)</f>
        <v>0</v>
      </c>
      <c r="G197" s="1036"/>
      <c r="H197" s="1515"/>
      <c r="I197" s="1036"/>
      <c r="J197" s="1515"/>
      <c r="K197" s="1036"/>
      <c r="L197" s="1515"/>
      <c r="M197" s="1036"/>
      <c r="N197" s="1515"/>
      <c r="O197" s="1036"/>
      <c r="P197" s="1515"/>
      <c r="Q197" s="1036"/>
      <c r="R197" s="1515"/>
      <c r="S197" s="1036"/>
      <c r="T197" s="1515"/>
      <c r="U197" s="1036"/>
      <c r="V197" s="1515"/>
      <c r="W197" s="1036"/>
      <c r="X197" s="1515"/>
      <c r="Y197" s="1036"/>
      <c r="Z197" s="1515"/>
      <c r="AA197" s="1036"/>
      <c r="AB197" s="1515"/>
      <c r="AC197" s="1014"/>
      <c r="AD197" s="1375"/>
      <c r="AE197" s="1014"/>
      <c r="AF197" s="1375"/>
      <c r="AG197" s="1014"/>
      <c r="AH197" s="1375"/>
      <c r="AI197" s="1014"/>
      <c r="AJ197" s="1375"/>
      <c r="AK197" s="1014"/>
      <c r="AL197" s="1375"/>
      <c r="AM197" s="1014"/>
      <c r="AN197" s="1375"/>
      <c r="AO197" s="1014"/>
      <c r="AP197" s="1375"/>
      <c r="AQ197" s="1048"/>
      <c r="AR197" s="1375"/>
      <c r="AS197" s="1375"/>
      <c r="AT197" s="1375"/>
      <c r="AU197" s="1049"/>
      <c r="AV197" s="1375"/>
      <c r="AW197" s="671" t="str">
        <f t="shared" si="115"/>
        <v/>
      </c>
      <c r="BV197" s="3"/>
      <c r="BW197" s="3"/>
      <c r="CA197" s="31" t="str">
        <f t="shared" si="116"/>
        <v/>
      </c>
      <c r="CB197" s="31" t="str">
        <f t="shared" si="117"/>
        <v/>
      </c>
      <c r="CC197" s="31" t="str">
        <f t="shared" si="118"/>
        <v/>
      </c>
      <c r="CD197" s="31" t="str">
        <f t="shared" si="121"/>
        <v/>
      </c>
      <c r="CH197" s="32">
        <f t="shared" si="122"/>
        <v>0</v>
      </c>
      <c r="CI197" s="32">
        <f t="shared" si="122"/>
        <v>0</v>
      </c>
      <c r="CJ197" s="32">
        <f t="shared" si="122"/>
        <v>0</v>
      </c>
      <c r="CK197" s="32">
        <f t="shared" si="123"/>
        <v>0</v>
      </c>
      <c r="CL197" s="14"/>
      <c r="CM197" s="14"/>
      <c r="CN197" s="14"/>
    </row>
    <row r="198" spans="1:92" ht="29.25" customHeight="1" x14ac:dyDescent="0.2">
      <c r="A198" s="3404"/>
      <c r="B198" s="3149"/>
      <c r="C198" s="1523" t="s">
        <v>234</v>
      </c>
      <c r="D198" s="1474">
        <f>SUM(E198+F198)</f>
        <v>0</v>
      </c>
      <c r="E198" s="1474">
        <f>SUM(AC198+AE198+AG198+AI198+AK198+AM198+AO198)</f>
        <v>0</v>
      </c>
      <c r="F198" s="1522">
        <f>SUM(AD198+AF198+AH198+AJ198+AL198+AN198+AP198)</f>
        <v>0</v>
      </c>
      <c r="G198" s="940"/>
      <c r="H198" s="1401"/>
      <c r="I198" s="940"/>
      <c r="J198" s="1401"/>
      <c r="K198" s="940"/>
      <c r="L198" s="1401"/>
      <c r="M198" s="940"/>
      <c r="N198" s="1401"/>
      <c r="O198" s="940"/>
      <c r="P198" s="1401"/>
      <c r="Q198" s="940"/>
      <c r="R198" s="1401"/>
      <c r="S198" s="940"/>
      <c r="T198" s="1401"/>
      <c r="U198" s="940"/>
      <c r="V198" s="1401"/>
      <c r="W198" s="940"/>
      <c r="X198" s="1401"/>
      <c r="Y198" s="940"/>
      <c r="Z198" s="1401"/>
      <c r="AA198" s="940"/>
      <c r="AB198" s="1401"/>
      <c r="AC198" s="836"/>
      <c r="AD198" s="1369"/>
      <c r="AE198" s="836"/>
      <c r="AF198" s="1369"/>
      <c r="AG198" s="836"/>
      <c r="AH198" s="1369"/>
      <c r="AI198" s="836"/>
      <c r="AJ198" s="1369"/>
      <c r="AK198" s="836"/>
      <c r="AL198" s="1369"/>
      <c r="AM198" s="836"/>
      <c r="AN198" s="1369"/>
      <c r="AO198" s="836"/>
      <c r="AP198" s="1369"/>
      <c r="AQ198" s="966"/>
      <c r="AR198" s="1369"/>
      <c r="AS198" s="1369"/>
      <c r="AT198" s="1369"/>
      <c r="AU198" s="1361"/>
      <c r="AV198" s="1369"/>
      <c r="AW198" s="671" t="str">
        <f t="shared" si="115"/>
        <v/>
      </c>
      <c r="BV198" s="3"/>
      <c r="BW198" s="3"/>
      <c r="CA198" s="31" t="str">
        <f t="shared" si="116"/>
        <v/>
      </c>
      <c r="CB198" s="31" t="str">
        <f t="shared" si="117"/>
        <v/>
      </c>
      <c r="CC198" s="31" t="str">
        <f t="shared" si="118"/>
        <v/>
      </c>
      <c r="CD198" s="31" t="str">
        <f>IF(CK198=1," * El número de actividades en Pacientes Diabéticos en Control PSCV NO DEBE superar el total. ","")</f>
        <v/>
      </c>
      <c r="CH198" s="32">
        <f>IF($D198&lt;AR198,1,0)</f>
        <v>0</v>
      </c>
      <c r="CI198" s="32">
        <f>IF($D198&lt;AS198,1,0)</f>
        <v>0</v>
      </c>
      <c r="CJ198" s="32">
        <f>IF($D198&lt;AT198,1,0)</f>
        <v>0</v>
      </c>
      <c r="CK198" s="32">
        <f>IF($D198&lt;AV198,1,0)</f>
        <v>0</v>
      </c>
      <c r="CL198" s="14"/>
      <c r="CM198" s="14"/>
      <c r="CN198" s="14"/>
    </row>
    <row r="199" spans="1:92" ht="37.5" customHeight="1" x14ac:dyDescent="0.2">
      <c r="A199" s="49" t="s">
        <v>235</v>
      </c>
      <c r="B199" s="86"/>
      <c r="C199" s="86"/>
      <c r="D199" s="86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2" ht="30" customHeight="1" x14ac:dyDescent="0.2">
      <c r="A200" s="3166" t="s">
        <v>236</v>
      </c>
      <c r="B200" s="3167"/>
      <c r="C200" s="3168"/>
      <c r="D200" s="3392" t="s">
        <v>4</v>
      </c>
      <c r="E200" s="3393"/>
      <c r="F200" s="3369"/>
      <c r="G200" s="3150" t="s">
        <v>5</v>
      </c>
      <c r="H200" s="3178"/>
      <c r="I200" s="3178"/>
      <c r="J200" s="3178"/>
      <c r="K200" s="3178"/>
      <c r="L200" s="3178"/>
      <c r="M200" s="3178"/>
      <c r="N200" s="3178"/>
      <c r="O200" s="3178"/>
      <c r="P200" s="3178"/>
      <c r="Q200" s="3178"/>
      <c r="R200" s="3178"/>
      <c r="S200" s="3178"/>
      <c r="T200" s="3178"/>
      <c r="U200" s="3178"/>
      <c r="V200" s="3178"/>
      <c r="W200" s="3178"/>
      <c r="X200" s="3178"/>
      <c r="Y200" s="3178"/>
      <c r="Z200" s="3178"/>
      <c r="AA200" s="3178"/>
      <c r="AB200" s="3178"/>
      <c r="AC200" s="3178"/>
      <c r="AD200" s="3178"/>
      <c r="AE200" s="3178"/>
      <c r="AF200" s="3178"/>
      <c r="AG200" s="3178"/>
      <c r="AH200" s="3178"/>
      <c r="AI200" s="3178"/>
      <c r="AJ200" s="3178"/>
      <c r="AK200" s="3178"/>
      <c r="AL200" s="3178"/>
      <c r="AM200" s="3178"/>
      <c r="AN200" s="3178"/>
      <c r="AO200" s="3178"/>
      <c r="AP200" s="3165"/>
      <c r="AQ200" s="3405" t="s">
        <v>192</v>
      </c>
      <c r="AR200" s="3390" t="s">
        <v>237</v>
      </c>
      <c r="AS200" s="3390" t="s">
        <v>238</v>
      </c>
      <c r="AT200" s="3390" t="s">
        <v>239</v>
      </c>
      <c r="AU200" s="3390" t="s">
        <v>240</v>
      </c>
      <c r="BV200" s="3"/>
      <c r="BW200" s="3"/>
      <c r="CH200" s="14"/>
      <c r="CI200" s="14"/>
      <c r="CJ200" s="14"/>
      <c r="CK200" s="14"/>
      <c r="CL200" s="14"/>
      <c r="CM200" s="14"/>
      <c r="CN200" s="14"/>
    </row>
    <row r="201" spans="1:92" ht="32.1" customHeight="1" x14ac:dyDescent="0.2">
      <c r="A201" s="2933"/>
      <c r="B201" s="2934"/>
      <c r="C201" s="2935"/>
      <c r="D201" s="3051"/>
      <c r="E201" s="3052"/>
      <c r="F201" s="2961"/>
      <c r="G201" s="3376" t="s">
        <v>13</v>
      </c>
      <c r="H201" s="3182"/>
      <c r="I201" s="3150" t="s">
        <v>14</v>
      </c>
      <c r="J201" s="3165"/>
      <c r="K201" s="3178" t="s">
        <v>15</v>
      </c>
      <c r="L201" s="3165"/>
      <c r="M201" s="3150" t="s">
        <v>16</v>
      </c>
      <c r="N201" s="3165"/>
      <c r="O201" s="3150" t="s">
        <v>17</v>
      </c>
      <c r="P201" s="3165"/>
      <c r="Q201" s="3150" t="s">
        <v>18</v>
      </c>
      <c r="R201" s="3165"/>
      <c r="S201" s="3150" t="s">
        <v>19</v>
      </c>
      <c r="T201" s="3165"/>
      <c r="U201" s="3150" t="s">
        <v>20</v>
      </c>
      <c r="V201" s="3165"/>
      <c r="W201" s="3150" t="s">
        <v>21</v>
      </c>
      <c r="X201" s="3165"/>
      <c r="Y201" s="3150" t="s">
        <v>22</v>
      </c>
      <c r="Z201" s="3152"/>
      <c r="AA201" s="3150" t="s">
        <v>23</v>
      </c>
      <c r="AB201" s="3152"/>
      <c r="AC201" s="3150" t="s">
        <v>24</v>
      </c>
      <c r="AD201" s="3152"/>
      <c r="AE201" s="3150" t="s">
        <v>25</v>
      </c>
      <c r="AF201" s="3152"/>
      <c r="AG201" s="3150" t="s">
        <v>26</v>
      </c>
      <c r="AH201" s="3152"/>
      <c r="AI201" s="3150" t="s">
        <v>27</v>
      </c>
      <c r="AJ201" s="3152"/>
      <c r="AK201" s="3150" t="s">
        <v>28</v>
      </c>
      <c r="AL201" s="3152"/>
      <c r="AM201" s="3150" t="s">
        <v>29</v>
      </c>
      <c r="AN201" s="3152"/>
      <c r="AO201" s="3150" t="s">
        <v>30</v>
      </c>
      <c r="AP201" s="3152"/>
      <c r="AQ201" s="3054"/>
      <c r="AR201" s="3013"/>
      <c r="AS201" s="3013"/>
      <c r="AT201" s="3013"/>
      <c r="AU201" s="3013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2" ht="16.350000000000001" customHeight="1" x14ac:dyDescent="0.2">
      <c r="A202" s="3169"/>
      <c r="B202" s="3170"/>
      <c r="C202" s="3171"/>
      <c r="D202" s="1384" t="s">
        <v>31</v>
      </c>
      <c r="E202" s="1365" t="s">
        <v>32</v>
      </c>
      <c r="F202" s="1344" t="s">
        <v>33</v>
      </c>
      <c r="G202" s="1386" t="s">
        <v>32</v>
      </c>
      <c r="H202" s="1344" t="s">
        <v>33</v>
      </c>
      <c r="I202" s="1386" t="s">
        <v>32</v>
      </c>
      <c r="J202" s="1344" t="s">
        <v>33</v>
      </c>
      <c r="K202" s="1345" t="s">
        <v>32</v>
      </c>
      <c r="L202" s="1344" t="s">
        <v>33</v>
      </c>
      <c r="M202" s="1345" t="s">
        <v>32</v>
      </c>
      <c r="N202" s="1344" t="s">
        <v>33</v>
      </c>
      <c r="O202" s="1345" t="s">
        <v>32</v>
      </c>
      <c r="P202" s="1344" t="s">
        <v>33</v>
      </c>
      <c r="Q202" s="1345" t="s">
        <v>32</v>
      </c>
      <c r="R202" s="1344" t="s">
        <v>33</v>
      </c>
      <c r="S202" s="1345" t="s">
        <v>32</v>
      </c>
      <c r="T202" s="1344" t="s">
        <v>33</v>
      </c>
      <c r="U202" s="1345" t="s">
        <v>32</v>
      </c>
      <c r="V202" s="1344" t="s">
        <v>33</v>
      </c>
      <c r="W202" s="1345" t="s">
        <v>32</v>
      </c>
      <c r="X202" s="1344" t="s">
        <v>33</v>
      </c>
      <c r="Y202" s="1345" t="s">
        <v>32</v>
      </c>
      <c r="Z202" s="1344" t="s">
        <v>33</v>
      </c>
      <c r="AA202" s="1345" t="s">
        <v>32</v>
      </c>
      <c r="AB202" s="1344" t="s">
        <v>33</v>
      </c>
      <c r="AC202" s="1345" t="s">
        <v>32</v>
      </c>
      <c r="AD202" s="1344" t="s">
        <v>33</v>
      </c>
      <c r="AE202" s="1345" t="s">
        <v>32</v>
      </c>
      <c r="AF202" s="1344" t="s">
        <v>33</v>
      </c>
      <c r="AG202" s="1345" t="s">
        <v>32</v>
      </c>
      <c r="AH202" s="1344" t="s">
        <v>33</v>
      </c>
      <c r="AI202" s="1345" t="s">
        <v>32</v>
      </c>
      <c r="AJ202" s="1344" t="s">
        <v>33</v>
      </c>
      <c r="AK202" s="1345" t="s">
        <v>32</v>
      </c>
      <c r="AL202" s="1344" t="s">
        <v>33</v>
      </c>
      <c r="AM202" s="1345" t="s">
        <v>32</v>
      </c>
      <c r="AN202" s="1344" t="s">
        <v>33</v>
      </c>
      <c r="AO202" s="1345" t="s">
        <v>32</v>
      </c>
      <c r="AP202" s="1344" t="s">
        <v>33</v>
      </c>
      <c r="AQ202" s="3406"/>
      <c r="AR202" s="3243"/>
      <c r="AS202" s="3243"/>
      <c r="AT202" s="3243"/>
      <c r="AU202" s="3243"/>
      <c r="BX202" s="2"/>
      <c r="BY202" s="2"/>
      <c r="CH202" s="14"/>
      <c r="CI202" s="14"/>
      <c r="CJ202" s="14"/>
      <c r="CK202" s="14"/>
      <c r="CL202" s="14"/>
      <c r="CM202" s="14"/>
      <c r="CN202" s="14"/>
    </row>
    <row r="203" spans="1:92" ht="16.350000000000001" customHeight="1" x14ac:dyDescent="0.2">
      <c r="A203" s="3371" t="s">
        <v>241</v>
      </c>
      <c r="B203" s="3403"/>
      <c r="C203" s="3372"/>
      <c r="D203" s="1050">
        <f>SUM(E203+F203)</f>
        <v>0</v>
      </c>
      <c r="E203" s="21">
        <f>+K203+M203+O203+Q203+S203</f>
        <v>0</v>
      </c>
      <c r="F203" s="1524">
        <f>+L203+N203+P203+R203+T203</f>
        <v>0</v>
      </c>
      <c r="G203" s="1036"/>
      <c r="H203" s="1515"/>
      <c r="I203" s="1036"/>
      <c r="J203" s="1515"/>
      <c r="K203" s="1014"/>
      <c r="L203" s="1375"/>
      <c r="M203" s="1014"/>
      <c r="N203" s="1375"/>
      <c r="O203" s="1014"/>
      <c r="P203" s="1375"/>
      <c r="Q203" s="1014"/>
      <c r="R203" s="1375"/>
      <c r="S203" s="1014"/>
      <c r="T203" s="1375"/>
      <c r="U203" s="1052"/>
      <c r="V203" s="1525"/>
      <c r="W203" s="1052"/>
      <c r="X203" s="1525"/>
      <c r="Y203" s="1052"/>
      <c r="Z203" s="1525"/>
      <c r="AA203" s="1052"/>
      <c r="AB203" s="1526"/>
      <c r="AC203" s="1052"/>
      <c r="AD203" s="1526"/>
      <c r="AE203" s="1052"/>
      <c r="AF203" s="1526"/>
      <c r="AG203" s="1052"/>
      <c r="AH203" s="1526"/>
      <c r="AI203" s="1052"/>
      <c r="AJ203" s="1526"/>
      <c r="AK203" s="1052"/>
      <c r="AL203" s="1526"/>
      <c r="AM203" s="1052"/>
      <c r="AN203" s="1526"/>
      <c r="AO203" s="1052"/>
      <c r="AP203" s="1526"/>
      <c r="AQ203" s="1038"/>
      <c r="AR203" s="1054">
        <f>SUM(AS203:AU203)</f>
        <v>0</v>
      </c>
      <c r="AS203" s="1375"/>
      <c r="AT203" s="1375"/>
      <c r="AU203" s="1375"/>
      <c r="AV203" s="671" t="str">
        <f t="shared" ref="AV203:AV206" si="134">$CA203&amp;$CB203&amp;$CC203&amp;$CD203&amp;$CE203&amp;$CF203&amp;$CG203</f>
        <v/>
      </c>
      <c r="BX203" s="2"/>
      <c r="BY203" s="2"/>
      <c r="CA203" s="31" t="str">
        <f t="shared" ref="CA203:CA208" si="135">IF(CH203=1,"* El número de actividades en usuarios en situacion de discapacidad NO DEBE ser mayor al total. ","")</f>
        <v/>
      </c>
      <c r="CB203" s="31" t="str">
        <f>IF(CI203=1,"* El número de actividades en usuarios JUNJI NO DEBE ser mayor al total. ","")</f>
        <v/>
      </c>
      <c r="CC203" s="31" t="str">
        <f>IF(CJ203=1,"* El número de actividades en usuarios INTEGRA NO DEBE ser mayor al total. ","")</f>
        <v/>
      </c>
      <c r="CD203" s="31" t="str">
        <f>IF(CK203=1,"* El número de actividades en usuarios MINEDUC NO DEBE ser mayor al total. ","")</f>
        <v/>
      </c>
      <c r="CE203" s="31" t="str">
        <f>IF(CL203=1,"* El total de actividades de JUNJI, Integra y MINEDUC no puede superar el Total.","")</f>
        <v/>
      </c>
      <c r="CH203" s="32">
        <f>IF(D203&lt;AQ203,1,0)</f>
        <v>0</v>
      </c>
      <c r="CI203" s="32">
        <f>IF(D203&lt;AS203,1,0)</f>
        <v>0</v>
      </c>
      <c r="CJ203" s="32">
        <f>IF(D203&lt;AT203,1,0)</f>
        <v>0</v>
      </c>
      <c r="CK203" s="32">
        <f>IF(D203&lt;AU203,1,0)</f>
        <v>0</v>
      </c>
      <c r="CL203" s="32">
        <f>IF(D203&lt;AR203,1,0)</f>
        <v>0</v>
      </c>
      <c r="CM203" s="14"/>
      <c r="CN203" s="14"/>
    </row>
    <row r="204" spans="1:92" ht="16.350000000000001" customHeight="1" x14ac:dyDescent="0.2">
      <c r="A204" s="3188" t="s">
        <v>242</v>
      </c>
      <c r="B204" s="3264"/>
      <c r="C204" s="3189"/>
      <c r="D204" s="400">
        <f>SUM(E204+F204)</f>
        <v>0</v>
      </c>
      <c r="E204" s="829">
        <f t="shared" ref="E204:F206" si="136">+K204+M204+O204+Q204+S204</f>
        <v>0</v>
      </c>
      <c r="F204" s="1011">
        <f t="shared" si="136"/>
        <v>0</v>
      </c>
      <c r="G204" s="370"/>
      <c r="H204" s="371"/>
      <c r="I204" s="370"/>
      <c r="J204" s="371"/>
      <c r="K204" s="23"/>
      <c r="L204" s="24"/>
      <c r="M204" s="23"/>
      <c r="N204" s="24"/>
      <c r="O204" s="23"/>
      <c r="P204" s="24"/>
      <c r="Q204" s="23"/>
      <c r="R204" s="24"/>
      <c r="S204" s="23"/>
      <c r="T204" s="24"/>
      <c r="U204" s="402"/>
      <c r="V204" s="403"/>
      <c r="W204" s="402"/>
      <c r="X204" s="403"/>
      <c r="Y204" s="402"/>
      <c r="Z204" s="403"/>
      <c r="AA204" s="402"/>
      <c r="AB204" s="404"/>
      <c r="AC204" s="402"/>
      <c r="AD204" s="404"/>
      <c r="AE204" s="402"/>
      <c r="AF204" s="404"/>
      <c r="AG204" s="402"/>
      <c r="AH204" s="404"/>
      <c r="AI204" s="402"/>
      <c r="AJ204" s="404"/>
      <c r="AK204" s="402"/>
      <c r="AL204" s="404"/>
      <c r="AM204" s="402"/>
      <c r="AN204" s="404"/>
      <c r="AO204" s="402"/>
      <c r="AP204" s="404"/>
      <c r="AQ204" s="292"/>
      <c r="AR204" s="806">
        <f t="shared" ref="AR204:AR207" si="137">SUM(AS204:AU204)</f>
        <v>0</v>
      </c>
      <c r="AS204" s="24"/>
      <c r="AT204" s="24"/>
      <c r="AU204" s="24"/>
      <c r="AV204" s="671" t="str">
        <f t="shared" si="134"/>
        <v/>
      </c>
      <c r="BX204" s="2"/>
      <c r="BY204" s="2"/>
      <c r="CA204" s="31" t="str">
        <f t="shared" si="135"/>
        <v/>
      </c>
      <c r="CB204" s="31" t="str">
        <f t="shared" ref="CB204:CB208" si="138">IF(CI204=1,"* El número de actividades en usuarios JUNJI NO DEBE ser mayor al total. ","")</f>
        <v/>
      </c>
      <c r="CC204" s="31" t="str">
        <f t="shared" ref="CC204:CC208" si="139">IF(CJ204=1,"* El número de actividades en usuarios INTEGRA NO DEBE ser mayor al total. ","")</f>
        <v/>
      </c>
      <c r="CD204" s="31" t="str">
        <f t="shared" ref="CD204:CD208" si="140">IF(CK204=1,"* El número de actividades en usuarios MINEDUC NO DEBE ser mayor al total. ","")</f>
        <v/>
      </c>
      <c r="CE204" s="31" t="str">
        <f t="shared" ref="CE204:CE208" si="141">IF(CL204=1,"* El total de actividades de JUNJI, Integra y MINEDUC no puede superar el Total.","")</f>
        <v/>
      </c>
      <c r="CH204" s="32">
        <f t="shared" ref="CH204:CH206" si="142">IF(D204&lt;AQ204,1,0)</f>
        <v>0</v>
      </c>
      <c r="CI204" s="32">
        <f t="shared" ref="CI204:CI206" si="143">IF(D204&lt;AS204,1,0)</f>
        <v>0</v>
      </c>
      <c r="CJ204" s="32">
        <f t="shared" ref="CJ204:CJ206" si="144">IF(D204&lt;AT204,1,0)</f>
        <v>0</v>
      </c>
      <c r="CK204" s="32">
        <f t="shared" ref="CK204:CK206" si="145">IF(D204&lt;AU204,1,0)</f>
        <v>0</v>
      </c>
      <c r="CL204" s="32">
        <f t="shared" ref="CL204:CL206" si="146">IF(D204&lt;AR204,1,0)</f>
        <v>0</v>
      </c>
      <c r="CM204" s="14"/>
      <c r="CN204" s="14"/>
    </row>
    <row r="205" spans="1:92" ht="16.350000000000001" customHeight="1" x14ac:dyDescent="0.2">
      <c r="A205" s="3046" t="s">
        <v>243</v>
      </c>
      <c r="B205" s="3047"/>
      <c r="C205" s="3048"/>
      <c r="D205" s="732">
        <f>SUM(E205+F205)</f>
        <v>0</v>
      </c>
      <c r="E205" s="967">
        <f t="shared" si="136"/>
        <v>0</v>
      </c>
      <c r="F205" s="408">
        <f t="shared" si="136"/>
        <v>0</v>
      </c>
      <c r="G205" s="370"/>
      <c r="H205" s="371"/>
      <c r="I205" s="370"/>
      <c r="J205" s="371"/>
      <c r="K205" s="23"/>
      <c r="L205" s="24"/>
      <c r="M205" s="23"/>
      <c r="N205" s="24"/>
      <c r="O205" s="23"/>
      <c r="P205" s="24"/>
      <c r="Q205" s="23"/>
      <c r="R205" s="24"/>
      <c r="S205" s="23"/>
      <c r="T205" s="24"/>
      <c r="U205" s="402"/>
      <c r="V205" s="403"/>
      <c r="W205" s="402"/>
      <c r="X205" s="403"/>
      <c r="Y205" s="402"/>
      <c r="Z205" s="403"/>
      <c r="AA205" s="402"/>
      <c r="AB205" s="404"/>
      <c r="AC205" s="402"/>
      <c r="AD205" s="404"/>
      <c r="AE205" s="402"/>
      <c r="AF205" s="404"/>
      <c r="AG205" s="402"/>
      <c r="AH205" s="404"/>
      <c r="AI205" s="402"/>
      <c r="AJ205" s="404"/>
      <c r="AK205" s="402"/>
      <c r="AL205" s="404"/>
      <c r="AM205" s="402"/>
      <c r="AN205" s="404"/>
      <c r="AO205" s="402"/>
      <c r="AP205" s="404"/>
      <c r="AQ205" s="292"/>
      <c r="AR205" s="806">
        <f t="shared" si="137"/>
        <v>0</v>
      </c>
      <c r="AS205" s="24"/>
      <c r="AT205" s="24"/>
      <c r="AU205" s="24"/>
      <c r="AV205" s="671" t="str">
        <f t="shared" si="134"/>
        <v/>
      </c>
      <c r="BX205" s="2"/>
      <c r="BY205" s="2"/>
      <c r="CA205" s="31" t="str">
        <f t="shared" si="135"/>
        <v/>
      </c>
      <c r="CB205" s="31" t="str">
        <f t="shared" si="138"/>
        <v/>
      </c>
      <c r="CC205" s="31" t="str">
        <f t="shared" si="139"/>
        <v/>
      </c>
      <c r="CD205" s="31" t="str">
        <f t="shared" si="140"/>
        <v/>
      </c>
      <c r="CE205" s="31" t="str">
        <f t="shared" si="141"/>
        <v/>
      </c>
      <c r="CH205" s="32">
        <f t="shared" si="142"/>
        <v>0</v>
      </c>
      <c r="CI205" s="32">
        <f t="shared" si="143"/>
        <v>0</v>
      </c>
      <c r="CJ205" s="32">
        <f t="shared" si="144"/>
        <v>0</v>
      </c>
      <c r="CK205" s="32">
        <f t="shared" si="145"/>
        <v>0</v>
      </c>
      <c r="CL205" s="32">
        <f t="shared" si="146"/>
        <v>0</v>
      </c>
      <c r="CM205" s="14"/>
      <c r="CN205" s="14"/>
    </row>
    <row r="206" spans="1:92" ht="16.350000000000001" customHeight="1" x14ac:dyDescent="0.2">
      <c r="A206" s="3188" t="s">
        <v>244</v>
      </c>
      <c r="B206" s="3264"/>
      <c r="C206" s="3189"/>
      <c r="D206" s="732">
        <f>SUM(E206+F206)</f>
        <v>0</v>
      </c>
      <c r="E206" s="967">
        <f t="shared" si="136"/>
        <v>0</v>
      </c>
      <c r="F206" s="968">
        <f t="shared" si="136"/>
        <v>0</v>
      </c>
      <c r="G206" s="839"/>
      <c r="H206" s="841"/>
      <c r="I206" s="839"/>
      <c r="J206" s="841"/>
      <c r="K206" s="831"/>
      <c r="L206" s="832"/>
      <c r="M206" s="831"/>
      <c r="N206" s="832"/>
      <c r="O206" s="831"/>
      <c r="P206" s="832"/>
      <c r="Q206" s="831"/>
      <c r="R206" s="832"/>
      <c r="S206" s="831"/>
      <c r="T206" s="832"/>
      <c r="U206" s="969"/>
      <c r="V206" s="970"/>
      <c r="W206" s="969"/>
      <c r="X206" s="970"/>
      <c r="Y206" s="969"/>
      <c r="Z206" s="970"/>
      <c r="AA206" s="969"/>
      <c r="AB206" s="971"/>
      <c r="AC206" s="969"/>
      <c r="AD206" s="971"/>
      <c r="AE206" s="969"/>
      <c r="AF206" s="971"/>
      <c r="AG206" s="969"/>
      <c r="AH206" s="971"/>
      <c r="AI206" s="969"/>
      <c r="AJ206" s="971"/>
      <c r="AK206" s="969"/>
      <c r="AL206" s="971"/>
      <c r="AM206" s="969"/>
      <c r="AN206" s="971"/>
      <c r="AO206" s="969"/>
      <c r="AP206" s="971"/>
      <c r="AQ206" s="810"/>
      <c r="AR206" s="806">
        <f t="shared" si="137"/>
        <v>0</v>
      </c>
      <c r="AS206" s="832"/>
      <c r="AT206" s="832"/>
      <c r="AU206" s="832"/>
      <c r="AV206" s="671" t="str">
        <f t="shared" si="134"/>
        <v/>
      </c>
      <c r="BX206" s="2"/>
      <c r="BY206" s="2"/>
      <c r="CA206" s="31" t="str">
        <f t="shared" si="135"/>
        <v/>
      </c>
      <c r="CB206" s="31" t="str">
        <f t="shared" si="138"/>
        <v/>
      </c>
      <c r="CC206" s="31" t="str">
        <f t="shared" si="139"/>
        <v/>
      </c>
      <c r="CD206" s="31" t="str">
        <f t="shared" si="140"/>
        <v/>
      </c>
      <c r="CE206" s="31" t="str">
        <f t="shared" si="141"/>
        <v/>
      </c>
      <c r="CH206" s="32">
        <f t="shared" si="142"/>
        <v>0</v>
      </c>
      <c r="CI206" s="32">
        <f t="shared" si="143"/>
        <v>0</v>
      </c>
      <c r="CJ206" s="32">
        <f t="shared" si="144"/>
        <v>0</v>
      </c>
      <c r="CK206" s="32">
        <f t="shared" si="145"/>
        <v>0</v>
      </c>
      <c r="CL206" s="32">
        <f t="shared" si="146"/>
        <v>0</v>
      </c>
      <c r="CM206" s="14"/>
      <c r="CN206" s="14"/>
    </row>
    <row r="207" spans="1:92" ht="16.350000000000001" customHeight="1" x14ac:dyDescent="0.2">
      <c r="A207" s="3400" t="s">
        <v>245</v>
      </c>
      <c r="B207" s="3031"/>
      <c r="C207" s="3031"/>
      <c r="D207" s="1527"/>
      <c r="E207" s="1528"/>
      <c r="F207" s="1529"/>
      <c r="G207" s="1530"/>
      <c r="H207" s="1396"/>
      <c r="I207" s="1395"/>
      <c r="J207" s="1396"/>
      <c r="K207" s="1395"/>
      <c r="L207" s="1396"/>
      <c r="M207" s="1395"/>
      <c r="N207" s="1396"/>
      <c r="O207" s="1395"/>
      <c r="P207" s="1396"/>
      <c r="Q207" s="1395"/>
      <c r="R207" s="1396"/>
      <c r="S207" s="1395"/>
      <c r="T207" s="1396"/>
      <c r="U207" s="1395"/>
      <c r="V207" s="1396"/>
      <c r="W207" s="1395"/>
      <c r="X207" s="1396"/>
      <c r="Y207" s="1395"/>
      <c r="Z207" s="1396"/>
      <c r="AA207" s="1395"/>
      <c r="AB207" s="1531"/>
      <c r="AC207" s="1395"/>
      <c r="AD207" s="1531"/>
      <c r="AE207" s="1395"/>
      <c r="AF207" s="1531"/>
      <c r="AG207" s="1395"/>
      <c r="AH207" s="1531"/>
      <c r="AI207" s="1395"/>
      <c r="AJ207" s="1531"/>
      <c r="AK207" s="1395"/>
      <c r="AL207" s="1531"/>
      <c r="AM207" s="1395"/>
      <c r="AN207" s="1531"/>
      <c r="AO207" s="1395"/>
      <c r="AP207" s="1531"/>
      <c r="AQ207" s="1532"/>
      <c r="AR207" s="1533">
        <f t="shared" si="137"/>
        <v>0</v>
      </c>
      <c r="AS207" s="1459"/>
      <c r="AT207" s="1459"/>
      <c r="AU207" s="1459"/>
      <c r="AV207" s="671"/>
      <c r="BX207" s="2"/>
      <c r="BY207" s="2"/>
      <c r="CA207" s="31" t="str">
        <f t="shared" si="135"/>
        <v/>
      </c>
      <c r="CB207" s="31" t="str">
        <f t="shared" si="138"/>
        <v/>
      </c>
      <c r="CC207" s="31" t="str">
        <f t="shared" si="139"/>
        <v/>
      </c>
      <c r="CD207" s="31" t="str">
        <f t="shared" si="140"/>
        <v/>
      </c>
      <c r="CE207" s="31" t="str">
        <f t="shared" si="141"/>
        <v/>
      </c>
      <c r="CH207" s="32"/>
      <c r="CI207" s="32"/>
      <c r="CJ207" s="32"/>
      <c r="CK207" s="32"/>
      <c r="CL207" s="32"/>
      <c r="CM207" s="14"/>
      <c r="CN207" s="14"/>
    </row>
    <row r="208" spans="1:92" ht="16.350000000000001" customHeight="1" x14ac:dyDescent="0.2">
      <c r="A208" s="3401" t="s">
        <v>246</v>
      </c>
      <c r="B208" s="3401"/>
      <c r="C208" s="3401"/>
      <c r="D208" s="801"/>
      <c r="E208" s="979"/>
      <c r="F208" s="1534"/>
      <c r="G208" s="940"/>
      <c r="H208" s="1401"/>
      <c r="I208" s="940"/>
      <c r="J208" s="1401"/>
      <c r="K208" s="940"/>
      <c r="L208" s="1401"/>
      <c r="M208" s="940"/>
      <c r="N208" s="1401"/>
      <c r="O208" s="940"/>
      <c r="P208" s="1401"/>
      <c r="Q208" s="940"/>
      <c r="R208" s="1401"/>
      <c r="S208" s="940"/>
      <c r="T208" s="1401"/>
      <c r="U208" s="940"/>
      <c r="V208" s="1401"/>
      <c r="W208" s="940"/>
      <c r="X208" s="1401"/>
      <c r="Y208" s="940"/>
      <c r="Z208" s="1401"/>
      <c r="AA208" s="940"/>
      <c r="AB208" s="981"/>
      <c r="AC208" s="940"/>
      <c r="AD208" s="981"/>
      <c r="AE208" s="940"/>
      <c r="AF208" s="981"/>
      <c r="AG208" s="940"/>
      <c r="AH208" s="981"/>
      <c r="AI208" s="940"/>
      <c r="AJ208" s="981"/>
      <c r="AK208" s="940"/>
      <c r="AL208" s="981"/>
      <c r="AM208" s="940"/>
      <c r="AN208" s="981"/>
      <c r="AO208" s="940"/>
      <c r="AP208" s="981"/>
      <c r="AQ208" s="1278"/>
      <c r="AR208" s="1350">
        <f>SUM(AS208:AU208)</f>
        <v>0</v>
      </c>
      <c r="AS208" s="1369"/>
      <c r="AT208" s="1369"/>
      <c r="AU208" s="1369"/>
      <c r="AV208" s="671"/>
      <c r="BX208" s="2"/>
      <c r="BY208" s="2"/>
      <c r="CA208" s="31" t="str">
        <f t="shared" si="135"/>
        <v/>
      </c>
      <c r="CB208" s="31" t="str">
        <f t="shared" si="138"/>
        <v/>
      </c>
      <c r="CC208" s="31" t="str">
        <f t="shared" si="139"/>
        <v/>
      </c>
      <c r="CD208" s="31" t="str">
        <f t="shared" si="140"/>
        <v/>
      </c>
      <c r="CE208" s="31" t="str">
        <f t="shared" si="141"/>
        <v/>
      </c>
      <c r="CH208" s="32"/>
      <c r="CI208" s="32"/>
      <c r="CJ208" s="32"/>
      <c r="CK208" s="32"/>
      <c r="CL208" s="32"/>
      <c r="CM208" s="14"/>
      <c r="CN208" s="14"/>
    </row>
    <row r="209" spans="1:98" ht="28.5" customHeight="1" x14ac:dyDescent="0.2">
      <c r="A209" s="49" t="s">
        <v>247</v>
      </c>
      <c r="B209" s="665"/>
      <c r="C209" s="86"/>
      <c r="D209" s="87"/>
      <c r="E209" s="87"/>
      <c r="F209" s="426"/>
      <c r="G209" s="426"/>
      <c r="H209" s="426"/>
      <c r="I209" s="52"/>
      <c r="J209" s="1535"/>
      <c r="K209" s="428"/>
      <c r="L209" s="52"/>
      <c r="M209" s="652"/>
      <c r="N209" s="652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30"/>
      <c r="AM209" s="30"/>
      <c r="AN209" s="30"/>
      <c r="AO209" s="30"/>
      <c r="AP209" s="30"/>
      <c r="AQ209" s="30"/>
      <c r="AR209" s="30"/>
      <c r="AS209" s="9"/>
      <c r="AT209" s="9"/>
      <c r="BX209" s="2"/>
      <c r="BY209" s="2"/>
      <c r="CA209" s="31"/>
      <c r="CB209" s="31"/>
      <c r="CC209" s="31"/>
      <c r="CD209" s="31"/>
      <c r="CE209" s="31"/>
      <c r="CF209" s="31"/>
      <c r="CG209" s="31"/>
      <c r="CH209" s="32"/>
      <c r="CI209" s="32"/>
      <c r="CJ209" s="32"/>
      <c r="CK209" s="32"/>
      <c r="CL209" s="32"/>
      <c r="CM209" s="32"/>
      <c r="CN209" s="32"/>
    </row>
    <row r="210" spans="1:98" ht="16.350000000000001" customHeight="1" x14ac:dyDescent="0.2">
      <c r="A210" s="3166" t="s">
        <v>236</v>
      </c>
      <c r="B210" s="3167"/>
      <c r="C210" s="3168"/>
      <c r="D210" s="3392" t="s">
        <v>4</v>
      </c>
      <c r="E210" s="3393"/>
      <c r="F210" s="3402"/>
      <c r="G210" s="3150" t="s">
        <v>5</v>
      </c>
      <c r="H210" s="3178"/>
      <c r="I210" s="3178"/>
      <c r="J210" s="3178"/>
      <c r="K210" s="3178"/>
      <c r="L210" s="3178"/>
      <c r="M210" s="3178"/>
      <c r="N210" s="3178"/>
      <c r="O210" s="3178"/>
      <c r="P210" s="3178"/>
      <c r="Q210" s="3178"/>
      <c r="R210" s="3178"/>
      <c r="S210" s="3178"/>
      <c r="T210" s="3178"/>
      <c r="U210" s="3178"/>
      <c r="V210" s="3178"/>
      <c r="W210" s="3178"/>
      <c r="X210" s="3178"/>
      <c r="Y210" s="3178"/>
      <c r="Z210" s="3178"/>
      <c r="AA210" s="3178"/>
      <c r="AB210" s="3178"/>
      <c r="AC210" s="3178"/>
      <c r="AD210" s="3178"/>
      <c r="AE210" s="3178"/>
      <c r="AF210" s="3178"/>
      <c r="AG210" s="3178"/>
      <c r="AH210" s="3178"/>
      <c r="AI210" s="3178"/>
      <c r="AJ210" s="3178"/>
      <c r="AK210" s="3178"/>
      <c r="AL210" s="3178"/>
      <c r="AM210" s="3178"/>
      <c r="AN210" s="3178"/>
      <c r="AO210" s="3178"/>
      <c r="AP210" s="3165"/>
      <c r="AQ210" s="30"/>
      <c r="AR210" s="30"/>
      <c r="AS210" s="9"/>
      <c r="AT210" s="9"/>
      <c r="BX210" s="2"/>
      <c r="BY210" s="2"/>
      <c r="CA210" s="31"/>
      <c r="CB210" s="31"/>
      <c r="CC210" s="31"/>
      <c r="CD210" s="31"/>
      <c r="CE210" s="31"/>
      <c r="CF210" s="31"/>
      <c r="CG210" s="31"/>
      <c r="CH210" s="32"/>
      <c r="CI210" s="32"/>
      <c r="CJ210" s="32"/>
      <c r="CK210" s="32"/>
      <c r="CL210" s="32"/>
      <c r="CM210" s="32"/>
      <c r="CN210" s="32"/>
    </row>
    <row r="211" spans="1:98" ht="32.1" customHeight="1" x14ac:dyDescent="0.2">
      <c r="A211" s="2933"/>
      <c r="B211" s="2934"/>
      <c r="C211" s="2935"/>
      <c r="D211" s="3394"/>
      <c r="E211" s="3247"/>
      <c r="F211" s="3262"/>
      <c r="G211" s="3376" t="s">
        <v>13</v>
      </c>
      <c r="H211" s="3182"/>
      <c r="I211" s="3150" t="s">
        <v>14</v>
      </c>
      <c r="J211" s="3165"/>
      <c r="K211" s="3178" t="s">
        <v>15</v>
      </c>
      <c r="L211" s="3165"/>
      <c r="M211" s="3150" t="s">
        <v>16</v>
      </c>
      <c r="N211" s="3165"/>
      <c r="O211" s="3150" t="s">
        <v>17</v>
      </c>
      <c r="P211" s="3165"/>
      <c r="Q211" s="3150" t="s">
        <v>18</v>
      </c>
      <c r="R211" s="3165"/>
      <c r="S211" s="3150" t="s">
        <v>19</v>
      </c>
      <c r="T211" s="3165"/>
      <c r="U211" s="3150" t="s">
        <v>20</v>
      </c>
      <c r="V211" s="3165"/>
      <c r="W211" s="3150" t="s">
        <v>21</v>
      </c>
      <c r="X211" s="3165"/>
      <c r="Y211" s="3150" t="s">
        <v>22</v>
      </c>
      <c r="Z211" s="3152"/>
      <c r="AA211" s="3150" t="s">
        <v>23</v>
      </c>
      <c r="AB211" s="3152"/>
      <c r="AC211" s="3150" t="s">
        <v>24</v>
      </c>
      <c r="AD211" s="3152"/>
      <c r="AE211" s="3150" t="s">
        <v>25</v>
      </c>
      <c r="AF211" s="3152"/>
      <c r="AG211" s="3150" t="s">
        <v>26</v>
      </c>
      <c r="AH211" s="3152"/>
      <c r="AI211" s="3150" t="s">
        <v>27</v>
      </c>
      <c r="AJ211" s="3152"/>
      <c r="AK211" s="3150" t="s">
        <v>28</v>
      </c>
      <c r="AL211" s="3152"/>
      <c r="AM211" s="3150" t="s">
        <v>29</v>
      </c>
      <c r="AN211" s="3152"/>
      <c r="AO211" s="3150" t="s">
        <v>30</v>
      </c>
      <c r="AP211" s="3152"/>
      <c r="AQ211" s="30"/>
      <c r="AR211" s="30"/>
      <c r="AS211" s="9"/>
      <c r="AT211" s="9"/>
      <c r="BV211" s="3"/>
      <c r="BW211" s="3"/>
      <c r="CA211" s="31"/>
      <c r="CB211" s="31"/>
      <c r="CC211" s="31"/>
      <c r="CD211" s="31"/>
      <c r="CE211" s="31"/>
      <c r="CF211" s="31"/>
      <c r="CG211" s="31"/>
      <c r="CH211" s="32"/>
      <c r="CI211" s="32"/>
      <c r="CJ211" s="32"/>
      <c r="CK211" s="32"/>
      <c r="CL211" s="32"/>
      <c r="CM211" s="32"/>
      <c r="CN211" s="32"/>
    </row>
    <row r="212" spans="1:98" ht="16.350000000000001" customHeight="1" x14ac:dyDescent="0.2">
      <c r="A212" s="3169"/>
      <c r="B212" s="3170"/>
      <c r="C212" s="3171"/>
      <c r="D212" s="1536" t="s">
        <v>31</v>
      </c>
      <c r="E212" s="1454" t="s">
        <v>32</v>
      </c>
      <c r="F212" s="431" t="s">
        <v>33</v>
      </c>
      <c r="G212" s="1345" t="s">
        <v>32</v>
      </c>
      <c r="H212" s="1344" t="s">
        <v>33</v>
      </c>
      <c r="I212" s="1345" t="s">
        <v>32</v>
      </c>
      <c r="J212" s="1344" t="s">
        <v>33</v>
      </c>
      <c r="K212" s="1345" t="s">
        <v>32</v>
      </c>
      <c r="L212" s="1344" t="s">
        <v>33</v>
      </c>
      <c r="M212" s="1345" t="s">
        <v>32</v>
      </c>
      <c r="N212" s="1344" t="s">
        <v>33</v>
      </c>
      <c r="O212" s="1345" t="s">
        <v>32</v>
      </c>
      <c r="P212" s="1344" t="s">
        <v>33</v>
      </c>
      <c r="Q212" s="1345" t="s">
        <v>32</v>
      </c>
      <c r="R212" s="1344" t="s">
        <v>33</v>
      </c>
      <c r="S212" s="1345" t="s">
        <v>32</v>
      </c>
      <c r="T212" s="1344" t="s">
        <v>33</v>
      </c>
      <c r="U212" s="1345" t="s">
        <v>32</v>
      </c>
      <c r="V212" s="1344" t="s">
        <v>33</v>
      </c>
      <c r="W212" s="1345" t="s">
        <v>32</v>
      </c>
      <c r="X212" s="1344" t="s">
        <v>33</v>
      </c>
      <c r="Y212" s="1345" t="s">
        <v>32</v>
      </c>
      <c r="Z212" s="1344" t="s">
        <v>33</v>
      </c>
      <c r="AA212" s="1345" t="s">
        <v>32</v>
      </c>
      <c r="AB212" s="1344" t="s">
        <v>33</v>
      </c>
      <c r="AC212" s="1345" t="s">
        <v>32</v>
      </c>
      <c r="AD212" s="1344" t="s">
        <v>33</v>
      </c>
      <c r="AE212" s="1345" t="s">
        <v>32</v>
      </c>
      <c r="AF212" s="1344" t="s">
        <v>33</v>
      </c>
      <c r="AG212" s="1345" t="s">
        <v>32</v>
      </c>
      <c r="AH212" s="1344" t="s">
        <v>33</v>
      </c>
      <c r="AI212" s="1345" t="s">
        <v>32</v>
      </c>
      <c r="AJ212" s="1344" t="s">
        <v>33</v>
      </c>
      <c r="AK212" s="1345" t="s">
        <v>32</v>
      </c>
      <c r="AL212" s="1344" t="s">
        <v>33</v>
      </c>
      <c r="AM212" s="1345" t="s">
        <v>32</v>
      </c>
      <c r="AN212" s="1344" t="s">
        <v>33</v>
      </c>
      <c r="AO212" s="1345" t="s">
        <v>32</v>
      </c>
      <c r="AP212" s="1344" t="s">
        <v>33</v>
      </c>
      <c r="BV212" s="3"/>
      <c r="BW212" s="3"/>
      <c r="CA212" s="31"/>
      <c r="CB212" s="31"/>
      <c r="CC212" s="31"/>
      <c r="CD212" s="31"/>
      <c r="CE212" s="31"/>
      <c r="CF212" s="31"/>
      <c r="CG212" s="31"/>
      <c r="CH212" s="32"/>
      <c r="CI212" s="32"/>
      <c r="CJ212" s="32"/>
      <c r="CK212" s="32"/>
      <c r="CL212" s="32"/>
      <c r="CM212" s="32"/>
      <c r="CN212" s="32"/>
    </row>
    <row r="213" spans="1:98" ht="17.25" customHeight="1" x14ac:dyDescent="0.2">
      <c r="A213" s="3232" t="s">
        <v>248</v>
      </c>
      <c r="B213" s="3003"/>
      <c r="C213" s="3004"/>
      <c r="D213" s="1032">
        <f>SUM(E213:F213)</f>
        <v>0</v>
      </c>
      <c r="E213" s="1055">
        <f>SUM(G213+I213+K213+M213+O213+Q213+S213+U213+W213+Y213+AA213+AC213+AE213+AG213+AI213+AK213+AM213+AO213)</f>
        <v>0</v>
      </c>
      <c r="F213" s="1056">
        <f>SUM(H213+J213+L213+N213+P213+R213+T213+V213+X213+Z213+AB213+AD213+AF213+AH213+AJ213+AL213+AN213+AP213)</f>
        <v>0</v>
      </c>
      <c r="G213" s="1057"/>
      <c r="H213" s="60"/>
      <c r="I213" s="1346"/>
      <c r="J213" s="60"/>
      <c r="K213" s="1346"/>
      <c r="L213" s="60"/>
      <c r="M213" s="1346"/>
      <c r="N213" s="60"/>
      <c r="O213" s="1346"/>
      <c r="P213" s="60"/>
      <c r="Q213" s="1346"/>
      <c r="R213" s="60"/>
      <c r="S213" s="1346"/>
      <c r="T213" s="60"/>
      <c r="U213" s="1346"/>
      <c r="V213" s="60"/>
      <c r="W213" s="268"/>
      <c r="X213" s="60"/>
      <c r="Y213" s="1346"/>
      <c r="Z213" s="60"/>
      <c r="AA213" s="1346"/>
      <c r="AB213" s="60"/>
      <c r="AC213" s="1346"/>
      <c r="AD213" s="60"/>
      <c r="AE213" s="1346"/>
      <c r="AF213" s="60"/>
      <c r="AG213" s="1346"/>
      <c r="AH213" s="60"/>
      <c r="AI213" s="1346"/>
      <c r="AJ213" s="60"/>
      <c r="AK213" s="268"/>
      <c r="AL213" s="60"/>
      <c r="AM213" s="1346"/>
      <c r="AN213" s="60"/>
      <c r="AO213" s="1346"/>
      <c r="AP213" s="60"/>
      <c r="BV213" s="3"/>
      <c r="BW213" s="3"/>
      <c r="CA213" s="31"/>
      <c r="CB213" s="31"/>
      <c r="CC213" s="31"/>
      <c r="CD213" s="31"/>
      <c r="CE213" s="31"/>
      <c r="CF213" s="31"/>
      <c r="CG213" s="31"/>
      <c r="CH213" s="32"/>
      <c r="CI213" s="32"/>
      <c r="CJ213" s="32"/>
      <c r="CK213" s="32"/>
      <c r="CL213" s="32"/>
      <c r="CM213" s="32"/>
      <c r="CN213" s="32"/>
    </row>
    <row r="214" spans="1:98" ht="16.350000000000001" customHeight="1" x14ac:dyDescent="0.2">
      <c r="A214" s="3156" t="s">
        <v>249</v>
      </c>
      <c r="B214" s="3157"/>
      <c r="C214" s="3158"/>
      <c r="D214" s="805">
        <f t="shared" ref="D214:D216" si="147">SUM(E214:F214)</f>
        <v>0</v>
      </c>
      <c r="E214" s="983">
        <f t="shared" ref="E214:F216" si="148">SUM(G214+I214+K214+M214+O214+Q214+S214+U214+W214+Y214+AA214+AC214+AE214+AG214+AI214+AK214+AM214+AO214)</f>
        <v>0</v>
      </c>
      <c r="F214" s="984">
        <f t="shared" si="148"/>
        <v>0</v>
      </c>
      <c r="G214" s="985"/>
      <c r="H214" s="808"/>
      <c r="I214" s="807"/>
      <c r="J214" s="808"/>
      <c r="K214" s="807"/>
      <c r="L214" s="808"/>
      <c r="M214" s="807"/>
      <c r="N214" s="808"/>
      <c r="O214" s="807"/>
      <c r="P214" s="808"/>
      <c r="Q214" s="807"/>
      <c r="R214" s="808"/>
      <c r="S214" s="807"/>
      <c r="T214" s="808"/>
      <c r="U214" s="807"/>
      <c r="V214" s="808"/>
      <c r="W214" s="930"/>
      <c r="X214" s="808"/>
      <c r="Y214" s="807"/>
      <c r="Z214" s="808"/>
      <c r="AA214" s="807"/>
      <c r="AB214" s="808"/>
      <c r="AC214" s="807"/>
      <c r="AD214" s="808"/>
      <c r="AE214" s="807"/>
      <c r="AF214" s="808"/>
      <c r="AG214" s="807"/>
      <c r="AH214" s="808"/>
      <c r="AI214" s="807"/>
      <c r="AJ214" s="808"/>
      <c r="AK214" s="930"/>
      <c r="AL214" s="808"/>
      <c r="AM214" s="807"/>
      <c r="AN214" s="808"/>
      <c r="AO214" s="807"/>
      <c r="AP214" s="808"/>
      <c r="BV214" s="3"/>
      <c r="BW214" s="3"/>
      <c r="CA214" s="31"/>
      <c r="CB214" s="31"/>
      <c r="CC214" s="31"/>
      <c r="CD214" s="31"/>
      <c r="CE214" s="31"/>
      <c r="CF214" s="31"/>
      <c r="CG214" s="31"/>
      <c r="CH214" s="32"/>
      <c r="CI214" s="32"/>
      <c r="CJ214" s="32"/>
      <c r="CK214" s="32"/>
      <c r="CL214" s="32"/>
      <c r="CM214" s="32"/>
      <c r="CN214" s="32"/>
    </row>
    <row r="215" spans="1:98" ht="16.350000000000001" customHeight="1" x14ac:dyDescent="0.2">
      <c r="A215" s="3233" t="s">
        <v>250</v>
      </c>
      <c r="B215" s="3234"/>
      <c r="C215" s="3235"/>
      <c r="D215" s="805">
        <f t="shared" si="147"/>
        <v>0</v>
      </c>
      <c r="E215" s="983">
        <f t="shared" si="148"/>
        <v>0</v>
      </c>
      <c r="F215" s="984">
        <f t="shared" si="148"/>
        <v>0</v>
      </c>
      <c r="G215" s="985"/>
      <c r="H215" s="808"/>
      <c r="I215" s="807"/>
      <c r="J215" s="808"/>
      <c r="K215" s="807"/>
      <c r="L215" s="808"/>
      <c r="M215" s="807"/>
      <c r="N215" s="808"/>
      <c r="O215" s="807"/>
      <c r="P215" s="808"/>
      <c r="Q215" s="807"/>
      <c r="R215" s="808"/>
      <c r="S215" s="807"/>
      <c r="T215" s="808"/>
      <c r="U215" s="807"/>
      <c r="V215" s="808"/>
      <c r="W215" s="930"/>
      <c r="X215" s="808"/>
      <c r="Y215" s="807"/>
      <c r="Z215" s="808"/>
      <c r="AA215" s="807"/>
      <c r="AB215" s="808"/>
      <c r="AC215" s="807"/>
      <c r="AD215" s="808"/>
      <c r="AE215" s="807"/>
      <c r="AF215" s="808"/>
      <c r="AG215" s="807"/>
      <c r="AH215" s="808"/>
      <c r="AI215" s="807"/>
      <c r="AJ215" s="808"/>
      <c r="AK215" s="930"/>
      <c r="AL215" s="808"/>
      <c r="AM215" s="807"/>
      <c r="AN215" s="808"/>
      <c r="AO215" s="807"/>
      <c r="AP215" s="808"/>
      <c r="BV215" s="3"/>
      <c r="BW215" s="3"/>
      <c r="CA215" s="31"/>
      <c r="CB215" s="31"/>
      <c r="CC215" s="31"/>
      <c r="CD215" s="31"/>
      <c r="CE215" s="31"/>
      <c r="CF215" s="31"/>
      <c r="CG215" s="31"/>
      <c r="CH215" s="32"/>
      <c r="CI215" s="32"/>
      <c r="CJ215" s="32"/>
      <c r="CK215" s="32"/>
      <c r="CL215" s="32"/>
      <c r="CM215" s="32"/>
      <c r="CN215" s="32"/>
    </row>
    <row r="216" spans="1:98" ht="16.350000000000001" customHeight="1" x14ac:dyDescent="0.2">
      <c r="A216" s="3163" t="s">
        <v>251</v>
      </c>
      <c r="B216" s="3163"/>
      <c r="C216" s="3164"/>
      <c r="D216" s="1349">
        <f t="shared" si="147"/>
        <v>0</v>
      </c>
      <c r="E216" s="1537">
        <f>SUM(G216+I216+K216+M216+O216+Q216+S216+U216+W216+Y216+AA216+AC216+AE216+AG216+AI216+AK216+AM216+AO216)</f>
        <v>0</v>
      </c>
      <c r="F216" s="1538">
        <f t="shared" si="148"/>
        <v>0</v>
      </c>
      <c r="G216" s="1539"/>
      <c r="H216" s="1540"/>
      <c r="I216" s="1351"/>
      <c r="J216" s="1540"/>
      <c r="K216" s="1351"/>
      <c r="L216" s="1540"/>
      <c r="M216" s="1351"/>
      <c r="N216" s="1540"/>
      <c r="O216" s="1351"/>
      <c r="P216" s="1540"/>
      <c r="Q216" s="1351"/>
      <c r="R216" s="1540"/>
      <c r="S216" s="1351"/>
      <c r="T216" s="1540"/>
      <c r="U216" s="1351"/>
      <c r="V216" s="1540"/>
      <c r="W216" s="1541"/>
      <c r="X216" s="1540"/>
      <c r="Y216" s="1351"/>
      <c r="Z216" s="1540"/>
      <c r="AA216" s="1351"/>
      <c r="AB216" s="1540"/>
      <c r="AC216" s="1351"/>
      <c r="AD216" s="1540"/>
      <c r="AE216" s="1351"/>
      <c r="AF216" s="1540"/>
      <c r="AG216" s="1351"/>
      <c r="AH216" s="1540"/>
      <c r="AI216" s="1351"/>
      <c r="AJ216" s="1540"/>
      <c r="AK216" s="1541"/>
      <c r="AL216" s="1540"/>
      <c r="AM216" s="1351"/>
      <c r="AN216" s="1540"/>
      <c r="AO216" s="1351"/>
      <c r="AP216" s="1540"/>
      <c r="BV216" s="3"/>
      <c r="BW216" s="3"/>
      <c r="CA216" s="31"/>
      <c r="CB216" s="31"/>
      <c r="CC216" s="31"/>
      <c r="CD216" s="31"/>
      <c r="CE216" s="31"/>
      <c r="CF216" s="31"/>
      <c r="CG216" s="31"/>
      <c r="CH216" s="32"/>
      <c r="CI216" s="32"/>
      <c r="CJ216" s="32"/>
      <c r="CK216" s="32"/>
      <c r="CL216" s="32"/>
      <c r="CM216" s="32"/>
      <c r="CN216" s="32"/>
    </row>
    <row r="217" spans="1:98" ht="27.75" customHeight="1" x14ac:dyDescent="0.2">
      <c r="A217" s="237" t="s">
        <v>252</v>
      </c>
      <c r="B217" s="443"/>
      <c r="C217" s="443"/>
      <c r="D217" s="444"/>
      <c r="E217" s="444"/>
      <c r="F217" s="444"/>
      <c r="G217" s="666"/>
      <c r="H217" s="666"/>
      <c r="I217" s="666"/>
      <c r="J217" s="667"/>
      <c r="K217" s="718"/>
      <c r="L217" s="666"/>
      <c r="M217" s="718"/>
      <c r="N217" s="1281"/>
      <c r="O217" s="9"/>
      <c r="P217" s="9"/>
      <c r="Q217" s="9"/>
      <c r="R217" s="9"/>
      <c r="S217" s="9"/>
      <c r="T217" s="9"/>
      <c r="U217" s="9"/>
      <c r="V217" s="9"/>
      <c r="W217" s="9"/>
      <c r="BV217" s="3"/>
      <c r="BW217" s="3"/>
      <c r="CA217" s="31"/>
      <c r="CB217" s="31"/>
      <c r="CC217" s="31"/>
      <c r="CD217" s="31"/>
      <c r="CE217" s="31"/>
      <c r="CF217" s="31"/>
      <c r="CG217" s="31"/>
      <c r="CH217" s="32"/>
      <c r="CI217" s="32"/>
      <c r="CJ217" s="32"/>
      <c r="CK217" s="32"/>
      <c r="CL217" s="32"/>
      <c r="CM217" s="32"/>
      <c r="CN217" s="32"/>
    </row>
    <row r="218" spans="1:98" s="1005" customFormat="1" ht="16.350000000000001" customHeight="1" x14ac:dyDescent="0.2">
      <c r="A218" s="3388" t="s">
        <v>253</v>
      </c>
      <c r="B218" s="3389"/>
      <c r="C218" s="3390"/>
      <c r="D218" s="3392" t="s">
        <v>254</v>
      </c>
      <c r="E218" s="3393"/>
      <c r="F218" s="3369"/>
      <c r="G218" s="3150" t="s">
        <v>5</v>
      </c>
      <c r="H218" s="3178"/>
      <c r="I218" s="3178"/>
      <c r="J218" s="3178"/>
      <c r="K218" s="3178"/>
      <c r="L218" s="3178"/>
      <c r="M218" s="3178"/>
      <c r="N218" s="3178"/>
      <c r="O218" s="3178"/>
      <c r="P218" s="3178"/>
      <c r="Q218" s="3178"/>
      <c r="R218" s="3178"/>
      <c r="S218" s="3178"/>
      <c r="T218" s="3178"/>
      <c r="U218" s="3178"/>
      <c r="V218" s="3178"/>
      <c r="W218" s="3178"/>
      <c r="X218" s="3178"/>
      <c r="Y218" s="3178"/>
      <c r="Z218" s="3178"/>
      <c r="AA218" s="3178"/>
      <c r="AB218" s="3178"/>
      <c r="AC218" s="3178"/>
      <c r="AD218" s="3178"/>
      <c r="AE218" s="3178"/>
      <c r="AF218" s="3178"/>
      <c r="AG218" s="3178"/>
      <c r="AH218" s="3178"/>
      <c r="AI218" s="3178"/>
      <c r="AJ218" s="3178"/>
      <c r="AK218" s="3178"/>
      <c r="AL218" s="3178"/>
      <c r="AM218" s="3178"/>
      <c r="AN218" s="3395"/>
      <c r="AO218" s="3396" t="s">
        <v>7</v>
      </c>
      <c r="AP218" s="3398" t="s">
        <v>255</v>
      </c>
      <c r="AQ218" s="3377" t="s">
        <v>256</v>
      </c>
      <c r="AR218" s="3378"/>
      <c r="AS218" s="3379" t="s">
        <v>257</v>
      </c>
      <c r="AT218" s="3381" t="s">
        <v>42</v>
      </c>
      <c r="AU218" s="3383" t="s">
        <v>192</v>
      </c>
      <c r="AV218" s="3385" t="s">
        <v>122</v>
      </c>
      <c r="AW218" s="3378" t="s">
        <v>11</v>
      </c>
      <c r="AY218" s="653"/>
      <c r="AZ218" s="653"/>
      <c r="BA218" s="653"/>
      <c r="BB218" s="654"/>
      <c r="BD218" s="654"/>
      <c r="BF218" s="653"/>
      <c r="BG218" s="653"/>
      <c r="BH218" s="653"/>
      <c r="BI218" s="653"/>
      <c r="BJ218" s="653"/>
      <c r="BK218" s="653"/>
      <c r="BL218" s="653"/>
      <c r="BM218" s="654"/>
      <c r="BO218" s="653"/>
      <c r="BP218" s="653"/>
      <c r="BQ218" s="653"/>
      <c r="BR218" s="653"/>
      <c r="BS218" s="654"/>
      <c r="BT218" s="451"/>
      <c r="BU218" s="655"/>
      <c r="BV218" s="4"/>
      <c r="BW218" s="656"/>
      <c r="BX218" s="4"/>
      <c r="CA218" s="31"/>
      <c r="CB218" s="31"/>
      <c r="CC218" s="31"/>
      <c r="CD218" s="31"/>
      <c r="CE218" s="31"/>
      <c r="CF218" s="31"/>
      <c r="CG218" s="31"/>
      <c r="CH218" s="32"/>
      <c r="CI218" s="32"/>
      <c r="CJ218" s="32"/>
      <c r="CK218" s="32"/>
      <c r="CL218" s="32"/>
      <c r="CM218" s="32"/>
      <c r="CN218" s="32"/>
      <c r="CO218" s="5"/>
      <c r="CP218" s="5"/>
      <c r="CQ218" s="5"/>
      <c r="CR218" s="5"/>
      <c r="CS218" s="5"/>
      <c r="CT218" s="5"/>
    </row>
    <row r="219" spans="1:98" ht="32.1" customHeight="1" x14ac:dyDescent="0.2">
      <c r="A219" s="3011"/>
      <c r="B219" s="3012"/>
      <c r="C219" s="3013"/>
      <c r="D219" s="3394"/>
      <c r="E219" s="3247"/>
      <c r="F219" s="3248"/>
      <c r="G219" s="3376" t="s">
        <v>123</v>
      </c>
      <c r="H219" s="3182"/>
      <c r="I219" s="3178" t="s">
        <v>15</v>
      </c>
      <c r="J219" s="3165"/>
      <c r="K219" s="3150" t="s">
        <v>16</v>
      </c>
      <c r="L219" s="3165"/>
      <c r="M219" s="3150" t="s">
        <v>17</v>
      </c>
      <c r="N219" s="3165"/>
      <c r="O219" s="3150" t="s">
        <v>18</v>
      </c>
      <c r="P219" s="3165"/>
      <c r="Q219" s="3150" t="s">
        <v>19</v>
      </c>
      <c r="R219" s="3165"/>
      <c r="S219" s="3150" t="s">
        <v>20</v>
      </c>
      <c r="T219" s="3165"/>
      <c r="U219" s="3150" t="s">
        <v>21</v>
      </c>
      <c r="V219" s="3165"/>
      <c r="W219" s="3150" t="s">
        <v>22</v>
      </c>
      <c r="X219" s="3152"/>
      <c r="Y219" s="3150" t="s">
        <v>23</v>
      </c>
      <c r="Z219" s="3152"/>
      <c r="AA219" s="3150" t="s">
        <v>24</v>
      </c>
      <c r="AB219" s="3152"/>
      <c r="AC219" s="3150" t="s">
        <v>25</v>
      </c>
      <c r="AD219" s="3152"/>
      <c r="AE219" s="3150" t="s">
        <v>26</v>
      </c>
      <c r="AF219" s="3152"/>
      <c r="AG219" s="3150" t="s">
        <v>27</v>
      </c>
      <c r="AH219" s="3152"/>
      <c r="AI219" s="3150" t="s">
        <v>28</v>
      </c>
      <c r="AJ219" s="3152"/>
      <c r="AK219" s="3150" t="s">
        <v>29</v>
      </c>
      <c r="AL219" s="3152"/>
      <c r="AM219" s="3150" t="s">
        <v>30</v>
      </c>
      <c r="AN219" s="3152"/>
      <c r="AO219" s="3025"/>
      <c r="AP219" s="3253"/>
      <c r="AQ219" s="3382" t="s">
        <v>258</v>
      </c>
      <c r="AR219" s="3386" t="s">
        <v>259</v>
      </c>
      <c r="AS219" s="2988"/>
      <c r="AT219" s="3222"/>
      <c r="AU219" s="2997"/>
      <c r="AV219" s="3385"/>
      <c r="AW219" s="3378"/>
      <c r="BT219" s="3"/>
      <c r="BU219" s="3"/>
      <c r="BV219" s="4"/>
      <c r="BW219" s="4"/>
      <c r="CA219" s="31"/>
      <c r="CB219" s="31"/>
      <c r="CC219" s="31"/>
      <c r="CD219" s="31"/>
      <c r="CE219" s="31"/>
      <c r="CF219" s="31"/>
      <c r="CG219" s="31"/>
      <c r="CH219" s="32"/>
      <c r="CI219" s="32"/>
      <c r="CJ219" s="32"/>
      <c r="CK219" s="32"/>
      <c r="CL219" s="32"/>
      <c r="CM219" s="32"/>
      <c r="CN219" s="32"/>
    </row>
    <row r="220" spans="1:98" ht="25.35" customHeight="1" x14ac:dyDescent="0.2">
      <c r="A220" s="3391"/>
      <c r="B220" s="3242"/>
      <c r="C220" s="3243"/>
      <c r="D220" s="1542" t="s">
        <v>31</v>
      </c>
      <c r="E220" s="1543" t="s">
        <v>32</v>
      </c>
      <c r="F220" s="1003" t="s">
        <v>33</v>
      </c>
      <c r="G220" s="1345" t="s">
        <v>32</v>
      </c>
      <c r="H220" s="1344" t="s">
        <v>33</v>
      </c>
      <c r="I220" s="1345" t="s">
        <v>32</v>
      </c>
      <c r="J220" s="1344" t="s">
        <v>33</v>
      </c>
      <c r="K220" s="1345" t="s">
        <v>32</v>
      </c>
      <c r="L220" s="1344" t="s">
        <v>33</v>
      </c>
      <c r="M220" s="1345" t="s">
        <v>32</v>
      </c>
      <c r="N220" s="1344" t="s">
        <v>33</v>
      </c>
      <c r="O220" s="1345" t="s">
        <v>32</v>
      </c>
      <c r="P220" s="1344" t="s">
        <v>33</v>
      </c>
      <c r="Q220" s="1345" t="s">
        <v>32</v>
      </c>
      <c r="R220" s="1344" t="s">
        <v>33</v>
      </c>
      <c r="S220" s="1345" t="s">
        <v>32</v>
      </c>
      <c r="T220" s="1344" t="s">
        <v>33</v>
      </c>
      <c r="U220" s="1345" t="s">
        <v>32</v>
      </c>
      <c r="V220" s="1344" t="s">
        <v>33</v>
      </c>
      <c r="W220" s="1345" t="s">
        <v>32</v>
      </c>
      <c r="X220" s="1344" t="s">
        <v>33</v>
      </c>
      <c r="Y220" s="1345" t="s">
        <v>32</v>
      </c>
      <c r="Z220" s="1344" t="s">
        <v>33</v>
      </c>
      <c r="AA220" s="1345" t="s">
        <v>32</v>
      </c>
      <c r="AB220" s="1344" t="s">
        <v>33</v>
      </c>
      <c r="AC220" s="1345" t="s">
        <v>32</v>
      </c>
      <c r="AD220" s="1344" t="s">
        <v>33</v>
      </c>
      <c r="AE220" s="1345" t="s">
        <v>32</v>
      </c>
      <c r="AF220" s="1344" t="s">
        <v>33</v>
      </c>
      <c r="AG220" s="1345" t="s">
        <v>32</v>
      </c>
      <c r="AH220" s="1344" t="s">
        <v>33</v>
      </c>
      <c r="AI220" s="1345" t="s">
        <v>32</v>
      </c>
      <c r="AJ220" s="1344" t="s">
        <v>33</v>
      </c>
      <c r="AK220" s="1345" t="s">
        <v>32</v>
      </c>
      <c r="AL220" s="1344" t="s">
        <v>33</v>
      </c>
      <c r="AM220" s="1345" t="s">
        <v>32</v>
      </c>
      <c r="AN220" s="1344" t="s">
        <v>33</v>
      </c>
      <c r="AO220" s="3397"/>
      <c r="AP220" s="3399"/>
      <c r="AQ220" s="3226"/>
      <c r="AR220" s="3387"/>
      <c r="AS220" s="3380"/>
      <c r="AT220" s="3223"/>
      <c r="AU220" s="3384"/>
      <c r="AV220" s="3385"/>
      <c r="AW220" s="3378"/>
      <c r="BT220" s="3"/>
      <c r="BU220" s="3"/>
      <c r="BV220" s="4"/>
      <c r="BW220" s="4"/>
      <c r="CA220" s="31"/>
      <c r="CB220" s="31"/>
      <c r="CC220" s="31"/>
      <c r="CD220" s="31"/>
      <c r="CE220" s="31"/>
      <c r="CF220" s="31"/>
      <c r="CG220" s="31"/>
      <c r="CH220" s="32"/>
      <c r="CI220" s="32"/>
      <c r="CJ220" s="32"/>
      <c r="CK220" s="32"/>
      <c r="CL220" s="32"/>
      <c r="CM220" s="32"/>
      <c r="CN220" s="32"/>
    </row>
    <row r="221" spans="1:98" ht="16.350000000000001" customHeight="1" x14ac:dyDescent="0.2">
      <c r="A221" s="3206" t="s">
        <v>260</v>
      </c>
      <c r="B221" s="3374" t="s">
        <v>261</v>
      </c>
      <c r="C221" s="3375"/>
      <c r="D221" s="1058">
        <f t="shared" ref="D221:D271" si="149">SUM(E221+F221)</f>
        <v>5</v>
      </c>
      <c r="E221" s="457">
        <f>SUM(G221+I221+K221+M221+O221+Q221+S221+U221+W221+Y221+AA221+AC221+AE221+AG221+AI221+AK221+AM221)</f>
        <v>2</v>
      </c>
      <c r="F221" s="1544">
        <f>SUM(H221+J221+L221+N221+P221+R221+T221+V221+X221+Z221+AB221+AD221+AF221+AH221+AJ221+AL221+AN221)</f>
        <v>3</v>
      </c>
      <c r="G221" s="1060">
        <v>0</v>
      </c>
      <c r="H221" s="459">
        <v>0</v>
      </c>
      <c r="I221" s="1545">
        <v>0</v>
      </c>
      <c r="J221" s="459">
        <v>0</v>
      </c>
      <c r="K221" s="1545">
        <v>0</v>
      </c>
      <c r="L221" s="459">
        <v>0</v>
      </c>
      <c r="M221" s="1545">
        <v>0</v>
      </c>
      <c r="N221" s="459">
        <v>0</v>
      </c>
      <c r="O221" s="1545">
        <v>0</v>
      </c>
      <c r="P221" s="459">
        <v>0</v>
      </c>
      <c r="Q221" s="1545">
        <v>0</v>
      </c>
      <c r="R221" s="459">
        <v>0</v>
      </c>
      <c r="S221" s="1545">
        <v>0</v>
      </c>
      <c r="T221" s="459">
        <v>0</v>
      </c>
      <c r="U221" s="1545">
        <v>0</v>
      </c>
      <c r="V221" s="1546">
        <v>0</v>
      </c>
      <c r="W221" s="1545">
        <v>0</v>
      </c>
      <c r="X221" s="1546">
        <v>0</v>
      </c>
      <c r="Y221" s="1545">
        <v>0</v>
      </c>
      <c r="Z221" s="1546">
        <v>1</v>
      </c>
      <c r="AA221" s="1545">
        <v>0</v>
      </c>
      <c r="AB221" s="1546">
        <v>0</v>
      </c>
      <c r="AC221" s="1545">
        <v>1</v>
      </c>
      <c r="AD221" s="1546">
        <v>1</v>
      </c>
      <c r="AE221" s="1545">
        <v>0</v>
      </c>
      <c r="AF221" s="1546">
        <v>0</v>
      </c>
      <c r="AG221" s="1545">
        <v>1</v>
      </c>
      <c r="AH221" s="1546">
        <v>1</v>
      </c>
      <c r="AI221" s="1545">
        <v>0</v>
      </c>
      <c r="AJ221" s="1546">
        <v>0</v>
      </c>
      <c r="AK221" s="1545">
        <v>0</v>
      </c>
      <c r="AL221" s="1546">
        <v>0</v>
      </c>
      <c r="AM221" s="1545">
        <v>0</v>
      </c>
      <c r="AN221" s="1546">
        <v>0</v>
      </c>
      <c r="AO221" s="1062">
        <v>0</v>
      </c>
      <c r="AP221" s="460">
        <v>0</v>
      </c>
      <c r="AQ221" s="1060">
        <v>0</v>
      </c>
      <c r="AR221" s="459">
        <v>0</v>
      </c>
      <c r="AS221" s="1060">
        <v>0</v>
      </c>
      <c r="AT221" s="1545"/>
      <c r="AU221" s="461">
        <v>0</v>
      </c>
      <c r="AV221" s="461">
        <v>0</v>
      </c>
      <c r="AW221" s="1546">
        <v>0</v>
      </c>
      <c r="AX221" s="671" t="str">
        <f t="shared" ref="AX221:AX284" si="150">$CA221&amp;$CB221&amp;$CC221&amp;$CD221&amp;$CE221&amp;$CF221&amp;$CG221</f>
        <v/>
      </c>
      <c r="BT221" s="3"/>
      <c r="BU221" s="3"/>
      <c r="BV221" s="4"/>
      <c r="BW221" s="4"/>
      <c r="CA221" s="31" t="str">
        <f>IF(CH221=1,"* El número de pacientes de 60 años NO DEBE Ser mayor a lo registrado en el grupo Etario 60-64 años. ","")</f>
        <v/>
      </c>
      <c r="CB221" s="31" t="str">
        <f>IF(CI221=1,"* La consulta pertinente según Protocolo de Referencia NO DEBE ser mayor al Total registrado. ","")</f>
        <v/>
      </c>
      <c r="CC221" s="31" t="str">
        <f t="shared" ref="CC221:CC284" si="151">IF(CJ221=1,"* La consulta pertinente según condición clínica NO DEBE ser mayor al Total registrado. ","")</f>
        <v/>
      </c>
      <c r="CD221" s="31" t="str">
        <f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1" t="str">
        <f>IF(AND($D221&lt;&gt;0,AU221=""),"* No olvide digitar la columna Usuarios en Situación de Discapacidad (Digite CEROS si no tiene). ",IF($D221&lt;AU221,"* Los Usuarios en Situación de Discapacidad NO DEBEN ser mayor al total. ",""))</f>
        <v/>
      </c>
      <c r="CF221" s="31" t="str">
        <f>IF(AND($D221&lt;&gt;0,AV221=""),"* No olvide digitar la columna Niños, Niñas, Adolescentes y Jóvenes Población SENAME (Digite CEROS si no tiene). ",IF($D221&lt;AV221,"* Los Niños, Niñas, Adolescentes y Jóvenes Población SENAME NO DEBEN ser mayor al total. ",""))</f>
        <v/>
      </c>
      <c r="CG221" s="31" t="str">
        <f>IF(AND($D221&lt;&gt;0,AW221=""),"* No olvide digitar la columna Migrantes (Digite CEROS si no tiene). ",IF($D221&lt;AW221,"* Los Migrantes NO DEBEN ser mayor al total. ",""))</f>
        <v/>
      </c>
      <c r="CH221" s="32">
        <f>IF((AI221+AJ221)&lt;AP221,1,0)</f>
        <v>0</v>
      </c>
      <c r="CI221" s="32">
        <f>IF(D221&lt;AQ221,1,0)</f>
        <v>0</v>
      </c>
      <c r="CJ221" s="32">
        <f>IF(D221&lt;AR221,1,0)</f>
        <v>0</v>
      </c>
      <c r="CK221" s="32">
        <f>IF(AND(D221&lt;&gt;0,AO221=""),1,IF(F221&lt;AO221,1,0))</f>
        <v>0</v>
      </c>
      <c r="CL221" s="32">
        <f>IF(AND($D221&lt;&gt;0,AU221=""),1,IF($D221&lt;AU221,1,0))</f>
        <v>0</v>
      </c>
      <c r="CM221" s="32">
        <f>IF(AND($D221&lt;&gt;0,AV221=""),1,IF($D221&lt;AV221,1,0))</f>
        <v>0</v>
      </c>
      <c r="CN221" s="32">
        <f>IF(AND($D221&lt;&gt;0,AW221=""),1,IF($D221&lt;AW221,1,0))</f>
        <v>0</v>
      </c>
    </row>
    <row r="222" spans="1:98" ht="16.350000000000001" customHeight="1" x14ac:dyDescent="0.2">
      <c r="A222" s="3207"/>
      <c r="B222" s="3210" t="s">
        <v>262</v>
      </c>
      <c r="C222" s="3211"/>
      <c r="D222" s="1547">
        <f>SUM(E222+F222)</f>
        <v>9</v>
      </c>
      <c r="E222" s="1548">
        <f t="shared" ref="E222:E240" si="152">SUM(G222+I222+K222+M222+O222+Q222+S222+U222+W222+Y222+AA222+AC222+AE222+AG222+AI222+AK222+AM222)</f>
        <v>5</v>
      </c>
      <c r="F222" s="1284">
        <f t="shared" ref="F222:F270" si="153">SUM(H222+J222+L222+N222+P222+R222+T222+V222+X222+Z222+AB222+AD222+AF222+AH222+AJ222+AL222+AN222)</f>
        <v>4</v>
      </c>
      <c r="G222" s="1549">
        <v>0</v>
      </c>
      <c r="H222" s="1550">
        <v>0</v>
      </c>
      <c r="I222" s="1285">
        <v>0</v>
      </c>
      <c r="J222" s="1550">
        <v>0</v>
      </c>
      <c r="K222" s="1285">
        <v>0</v>
      </c>
      <c r="L222" s="1550">
        <v>0</v>
      </c>
      <c r="M222" s="1285">
        <v>0</v>
      </c>
      <c r="N222" s="1550">
        <v>0</v>
      </c>
      <c r="O222" s="1285">
        <v>0</v>
      </c>
      <c r="P222" s="1550">
        <v>0</v>
      </c>
      <c r="Q222" s="1285">
        <v>0</v>
      </c>
      <c r="R222" s="1550">
        <v>0</v>
      </c>
      <c r="S222" s="1285">
        <v>0</v>
      </c>
      <c r="T222" s="1550">
        <v>0</v>
      </c>
      <c r="U222" s="1285">
        <v>0</v>
      </c>
      <c r="V222" s="1286">
        <v>0</v>
      </c>
      <c r="W222" s="1285">
        <v>0</v>
      </c>
      <c r="X222" s="1286">
        <v>0</v>
      </c>
      <c r="Y222" s="1285">
        <v>0</v>
      </c>
      <c r="Z222" s="1286">
        <v>0</v>
      </c>
      <c r="AA222" s="1285">
        <v>0</v>
      </c>
      <c r="AB222" s="1286">
        <v>0</v>
      </c>
      <c r="AC222" s="1285">
        <v>1</v>
      </c>
      <c r="AD222" s="1286">
        <v>2</v>
      </c>
      <c r="AE222" s="1285">
        <v>0</v>
      </c>
      <c r="AF222" s="1286">
        <v>0</v>
      </c>
      <c r="AG222" s="1285">
        <v>2</v>
      </c>
      <c r="AH222" s="1286">
        <v>0</v>
      </c>
      <c r="AI222" s="1285">
        <v>1</v>
      </c>
      <c r="AJ222" s="1286">
        <v>1</v>
      </c>
      <c r="AK222" s="1285">
        <v>0</v>
      </c>
      <c r="AL222" s="1286">
        <v>1</v>
      </c>
      <c r="AM222" s="1285">
        <v>1</v>
      </c>
      <c r="AN222" s="1286">
        <v>0</v>
      </c>
      <c r="AO222" s="1551">
        <v>0</v>
      </c>
      <c r="AP222" s="1552">
        <v>0</v>
      </c>
      <c r="AQ222" s="1549">
        <v>0</v>
      </c>
      <c r="AR222" s="1550">
        <v>0</v>
      </c>
      <c r="AS222" s="1549">
        <v>0</v>
      </c>
      <c r="AT222" s="1285"/>
      <c r="AU222" s="1553">
        <v>0</v>
      </c>
      <c r="AV222" s="1553">
        <v>0</v>
      </c>
      <c r="AW222" s="1286">
        <v>0</v>
      </c>
      <c r="AX222" s="671" t="str">
        <f t="shared" si="150"/>
        <v/>
      </c>
      <c r="BT222" s="3"/>
      <c r="BU222" s="3"/>
      <c r="BV222" s="4"/>
      <c r="BW222" s="4"/>
      <c r="CA222" s="31" t="str">
        <f t="shared" ref="CA222:CA285" si="154">IF(CH222=1,"* El número de pacientes de 60 años NO DEBE Ser mayor a lo registrado en el grupo Etario 60-64 años. ","")</f>
        <v/>
      </c>
      <c r="CB222" s="31" t="str">
        <f t="shared" ref="CB222:CB285" si="155">IF(CI222=1,"* La consulta pertinente según Protocolo de Referencia NO DEBE ser mayor al Total registrado. ","")</f>
        <v/>
      </c>
      <c r="CC222" s="31" t="str">
        <f t="shared" si="151"/>
        <v/>
      </c>
      <c r="CD222" s="31" t="str">
        <f t="shared" ref="CD222:CD285" si="156">IF(AND(D222&lt;&gt;0,AO222=""),"* Recuerde que las Embarazadas deben ser incluídas en el ingreso por rango Etario (Digite CEROS si no tiene). ",IF(F222&lt;AO222,"* Las Embarazadas NO DEBEN ser mayor al total de Mujeres. ",""))</f>
        <v/>
      </c>
      <c r="CE222" s="31" t="str">
        <f t="shared" ref="CE222:CE285" si="157">IF(AND($D222&lt;&gt;0,AU222=""),"* No olvide digitar la columna Usuarios en Situación de Discapacidad (Digite CEROS si no tiene). ",IF($D222&lt;AU222,"* Los Usuarios en Situación de Discapacidad NO DEBEN ser mayor al total. ",""))</f>
        <v/>
      </c>
      <c r="CF222" s="31" t="str">
        <f t="shared" ref="CF222:CF285" si="158">IF(AND($D222&lt;&gt;0,AV222=""),"* No olvide digitar la columna Niños, Niñas, Adolescentes y Jóvenes Población SENAME (Digite CEROS si no tiene). ",IF($D222&lt;AV222,"* Los Niños, Niñas, Adolescentes y Jóvenes Población SENAME NO DEBEN ser mayor al total. ",""))</f>
        <v/>
      </c>
      <c r="CG222" s="31" t="str">
        <f t="shared" ref="CG222:CG285" si="159">IF(AND($D222&lt;&gt;0,AW222=""),"* No olvide digitar la columna Migrantes (Digite CEROS si no tiene). ",IF($D222&lt;AW222,"* Los Migrantes NO DEBEN ser mayor al total. ",""))</f>
        <v/>
      </c>
      <c r="CH222" s="32">
        <f t="shared" ref="CH222:CH285" si="160">IF((AI222+AJ222)&lt;AP222,1,0)</f>
        <v>0</v>
      </c>
      <c r="CI222" s="32">
        <f t="shared" ref="CI222:CI283" si="161">IF(D222&lt;AQ222,1,0)</f>
        <v>0</v>
      </c>
      <c r="CJ222" s="32">
        <f t="shared" ref="CJ222:CJ283" si="162">IF(D222&lt;AR222,1,0)</f>
        <v>0</v>
      </c>
      <c r="CK222" s="32">
        <f t="shared" ref="CK222:CK285" si="163">IF(AND(D222&lt;&gt;0,AO222=""),1,IF(F222&lt;AO222,1,0))</f>
        <v>0</v>
      </c>
      <c r="CL222" s="32">
        <f t="shared" ref="CL222:CN285" si="164">IF(AND($D222&lt;&gt;0,AU222=""),1,IF($D222&lt;AU222,1,0))</f>
        <v>0</v>
      </c>
      <c r="CM222" s="32">
        <f t="shared" si="164"/>
        <v>0</v>
      </c>
      <c r="CN222" s="32">
        <f t="shared" si="164"/>
        <v>0</v>
      </c>
    </row>
    <row r="223" spans="1:98" ht="16.350000000000001" customHeight="1" x14ac:dyDescent="0.2">
      <c r="A223" s="2912" t="s">
        <v>263</v>
      </c>
      <c r="B223" s="3184" t="s">
        <v>264</v>
      </c>
      <c r="C223" s="3184"/>
      <c r="D223" s="400">
        <f t="shared" si="149"/>
        <v>0</v>
      </c>
      <c r="E223" s="465">
        <f t="shared" si="152"/>
        <v>0</v>
      </c>
      <c r="F223" s="466">
        <f t="shared" si="153"/>
        <v>0</v>
      </c>
      <c r="G223" s="467">
        <v>0</v>
      </c>
      <c r="H223" s="468">
        <v>0</v>
      </c>
      <c r="I223" s="469">
        <v>0</v>
      </c>
      <c r="J223" s="468">
        <v>0</v>
      </c>
      <c r="K223" s="469">
        <v>0</v>
      </c>
      <c r="L223" s="468">
        <v>0</v>
      </c>
      <c r="M223" s="469">
        <v>0</v>
      </c>
      <c r="N223" s="468">
        <v>0</v>
      </c>
      <c r="O223" s="469">
        <v>0</v>
      </c>
      <c r="P223" s="468">
        <v>0</v>
      </c>
      <c r="Q223" s="469">
        <v>0</v>
      </c>
      <c r="R223" s="468">
        <v>0</v>
      </c>
      <c r="S223" s="469">
        <v>0</v>
      </c>
      <c r="T223" s="468">
        <v>0</v>
      </c>
      <c r="U223" s="469">
        <v>0</v>
      </c>
      <c r="V223" s="470">
        <v>0</v>
      </c>
      <c r="W223" s="469">
        <v>0</v>
      </c>
      <c r="X223" s="470">
        <v>0</v>
      </c>
      <c r="Y223" s="469">
        <v>0</v>
      </c>
      <c r="Z223" s="470">
        <v>0</v>
      </c>
      <c r="AA223" s="469">
        <v>0</v>
      </c>
      <c r="AB223" s="470">
        <v>0</v>
      </c>
      <c r="AC223" s="469">
        <v>0</v>
      </c>
      <c r="AD223" s="470">
        <v>0</v>
      </c>
      <c r="AE223" s="469">
        <v>0</v>
      </c>
      <c r="AF223" s="470">
        <v>0</v>
      </c>
      <c r="AG223" s="469">
        <v>0</v>
      </c>
      <c r="AH223" s="470">
        <v>0</v>
      </c>
      <c r="AI223" s="469">
        <v>0</v>
      </c>
      <c r="AJ223" s="470">
        <v>0</v>
      </c>
      <c r="AK223" s="469">
        <v>0</v>
      </c>
      <c r="AL223" s="470">
        <v>0</v>
      </c>
      <c r="AM223" s="469">
        <v>0</v>
      </c>
      <c r="AN223" s="470">
        <v>0</v>
      </c>
      <c r="AO223" s="471">
        <v>0</v>
      </c>
      <c r="AP223" s="472">
        <v>0</v>
      </c>
      <c r="AQ223" s="467">
        <v>0</v>
      </c>
      <c r="AR223" s="472">
        <v>0</v>
      </c>
      <c r="AS223" s="1060">
        <v>0</v>
      </c>
      <c r="AT223" s="469"/>
      <c r="AU223" s="473">
        <v>0</v>
      </c>
      <c r="AV223" s="473">
        <v>0</v>
      </c>
      <c r="AW223" s="468">
        <v>0</v>
      </c>
      <c r="AX223" s="671" t="str">
        <f t="shared" si="150"/>
        <v/>
      </c>
      <c r="BT223" s="3"/>
      <c r="BU223" s="3"/>
      <c r="BV223" s="4"/>
      <c r="BW223" s="4"/>
      <c r="CA223" s="31" t="str">
        <f t="shared" si="154"/>
        <v/>
      </c>
      <c r="CB223" s="31" t="str">
        <f t="shared" si="155"/>
        <v/>
      </c>
      <c r="CC223" s="31" t="str">
        <f t="shared" si="151"/>
        <v/>
      </c>
      <c r="CD223" s="31" t="str">
        <f t="shared" si="156"/>
        <v/>
      </c>
      <c r="CE223" s="31" t="str">
        <f t="shared" si="157"/>
        <v/>
      </c>
      <c r="CF223" s="31" t="str">
        <f t="shared" si="158"/>
        <v/>
      </c>
      <c r="CG223" s="31" t="str">
        <f t="shared" si="159"/>
        <v/>
      </c>
      <c r="CH223" s="32">
        <f t="shared" si="160"/>
        <v>0</v>
      </c>
      <c r="CI223" s="32">
        <f t="shared" si="161"/>
        <v>0</v>
      </c>
      <c r="CJ223" s="32">
        <f t="shared" si="162"/>
        <v>0</v>
      </c>
      <c r="CK223" s="32">
        <f t="shared" si="163"/>
        <v>0</v>
      </c>
      <c r="CL223" s="32">
        <f t="shared" si="164"/>
        <v>0</v>
      </c>
      <c r="CM223" s="32">
        <f t="shared" si="164"/>
        <v>0</v>
      </c>
      <c r="CN223" s="32">
        <f t="shared" si="164"/>
        <v>0</v>
      </c>
    </row>
    <row r="224" spans="1:98" ht="16.350000000000001" customHeight="1" x14ac:dyDescent="0.2">
      <c r="A224" s="2912"/>
      <c r="B224" s="3366" t="s">
        <v>265</v>
      </c>
      <c r="C224" s="3366"/>
      <c r="D224" s="1554">
        <f t="shared" si="149"/>
        <v>0</v>
      </c>
      <c r="E224" s="1555">
        <f t="shared" si="152"/>
        <v>0</v>
      </c>
      <c r="F224" s="1556">
        <f t="shared" si="153"/>
        <v>0</v>
      </c>
      <c r="G224" s="1557">
        <v>0</v>
      </c>
      <c r="H224" s="1558">
        <v>0</v>
      </c>
      <c r="I224" s="1559">
        <v>0</v>
      </c>
      <c r="J224" s="1558">
        <v>0</v>
      </c>
      <c r="K224" s="1559">
        <v>0</v>
      </c>
      <c r="L224" s="1558">
        <v>0</v>
      </c>
      <c r="M224" s="1559">
        <v>0</v>
      </c>
      <c r="N224" s="1558">
        <v>0</v>
      </c>
      <c r="O224" s="1559">
        <v>0</v>
      </c>
      <c r="P224" s="1558">
        <v>0</v>
      </c>
      <c r="Q224" s="1559">
        <v>0</v>
      </c>
      <c r="R224" s="1558">
        <v>0</v>
      </c>
      <c r="S224" s="1559">
        <v>0</v>
      </c>
      <c r="T224" s="1558">
        <v>0</v>
      </c>
      <c r="U224" s="1559">
        <v>0</v>
      </c>
      <c r="V224" s="1560">
        <v>0</v>
      </c>
      <c r="W224" s="1559">
        <v>0</v>
      </c>
      <c r="X224" s="1560">
        <v>0</v>
      </c>
      <c r="Y224" s="1559">
        <v>0</v>
      </c>
      <c r="Z224" s="1560">
        <v>0</v>
      </c>
      <c r="AA224" s="1559">
        <v>0</v>
      </c>
      <c r="AB224" s="1560">
        <v>0</v>
      </c>
      <c r="AC224" s="1559">
        <v>0</v>
      </c>
      <c r="AD224" s="1560">
        <v>0</v>
      </c>
      <c r="AE224" s="1559">
        <v>0</v>
      </c>
      <c r="AF224" s="1560">
        <v>0</v>
      </c>
      <c r="AG224" s="1559">
        <v>0</v>
      </c>
      <c r="AH224" s="1560">
        <v>0</v>
      </c>
      <c r="AI224" s="1559">
        <v>0</v>
      </c>
      <c r="AJ224" s="1560">
        <v>0</v>
      </c>
      <c r="AK224" s="1559">
        <v>0</v>
      </c>
      <c r="AL224" s="1560">
        <v>0</v>
      </c>
      <c r="AM224" s="1559">
        <v>0</v>
      </c>
      <c r="AN224" s="1560">
        <v>0</v>
      </c>
      <c r="AO224" s="1561">
        <v>0</v>
      </c>
      <c r="AP224" s="1562">
        <v>0</v>
      </c>
      <c r="AQ224" s="1563"/>
      <c r="AR224" s="1564"/>
      <c r="AS224" s="467">
        <v>0</v>
      </c>
      <c r="AT224" s="1559"/>
      <c r="AU224" s="1565">
        <v>0</v>
      </c>
      <c r="AV224" s="1565">
        <v>0</v>
      </c>
      <c r="AW224" s="1558">
        <v>0</v>
      </c>
      <c r="AX224" s="671" t="str">
        <f t="shared" si="150"/>
        <v/>
      </c>
      <c r="BT224" s="3"/>
      <c r="BU224" s="3"/>
      <c r="BV224" s="4"/>
      <c r="BW224" s="4"/>
      <c r="CA224" s="31" t="str">
        <f t="shared" si="154"/>
        <v/>
      </c>
      <c r="CB224" s="31"/>
      <c r="CC224" s="31" t="str">
        <f t="shared" si="151"/>
        <v/>
      </c>
      <c r="CD224" s="31" t="str">
        <f t="shared" si="156"/>
        <v/>
      </c>
      <c r="CE224" s="31" t="str">
        <f t="shared" si="157"/>
        <v/>
      </c>
      <c r="CF224" s="31" t="str">
        <f t="shared" si="158"/>
        <v/>
      </c>
      <c r="CG224" s="31" t="str">
        <f t="shared" si="159"/>
        <v/>
      </c>
      <c r="CH224" s="32">
        <f t="shared" si="160"/>
        <v>0</v>
      </c>
      <c r="CI224" s="32"/>
      <c r="CJ224" s="32"/>
      <c r="CK224" s="32">
        <f t="shared" si="163"/>
        <v>0</v>
      </c>
      <c r="CL224" s="32">
        <f t="shared" si="164"/>
        <v>0</v>
      </c>
      <c r="CM224" s="32">
        <f t="shared" si="164"/>
        <v>0</v>
      </c>
      <c r="CN224" s="32">
        <f t="shared" si="164"/>
        <v>0</v>
      </c>
    </row>
    <row r="225" spans="1:92" ht="16.350000000000001" customHeight="1" x14ac:dyDescent="0.2">
      <c r="A225" s="2912"/>
      <c r="B225" s="3366" t="s">
        <v>266</v>
      </c>
      <c r="C225" s="3366"/>
      <c r="D225" s="1554">
        <f t="shared" si="149"/>
        <v>0</v>
      </c>
      <c r="E225" s="1555">
        <f t="shared" si="152"/>
        <v>0</v>
      </c>
      <c r="F225" s="1556">
        <f t="shared" si="153"/>
        <v>0</v>
      </c>
      <c r="G225" s="1557">
        <v>0</v>
      </c>
      <c r="H225" s="1558">
        <v>0</v>
      </c>
      <c r="I225" s="1559">
        <v>0</v>
      </c>
      <c r="J225" s="1558">
        <v>0</v>
      </c>
      <c r="K225" s="1559">
        <v>0</v>
      </c>
      <c r="L225" s="1558">
        <v>0</v>
      </c>
      <c r="M225" s="1559">
        <v>0</v>
      </c>
      <c r="N225" s="1558">
        <v>0</v>
      </c>
      <c r="O225" s="1559">
        <v>0</v>
      </c>
      <c r="P225" s="1558">
        <v>0</v>
      </c>
      <c r="Q225" s="1559">
        <v>0</v>
      </c>
      <c r="R225" s="1558">
        <v>0</v>
      </c>
      <c r="S225" s="1559">
        <v>0</v>
      </c>
      <c r="T225" s="1558">
        <v>0</v>
      </c>
      <c r="U225" s="1559">
        <v>0</v>
      </c>
      <c r="V225" s="1560">
        <v>0</v>
      </c>
      <c r="W225" s="1559">
        <v>0</v>
      </c>
      <c r="X225" s="1560">
        <v>0</v>
      </c>
      <c r="Y225" s="1559">
        <v>0</v>
      </c>
      <c r="Z225" s="1560">
        <v>0</v>
      </c>
      <c r="AA225" s="1559">
        <v>0</v>
      </c>
      <c r="AB225" s="1560">
        <v>0</v>
      </c>
      <c r="AC225" s="1559">
        <v>0</v>
      </c>
      <c r="AD225" s="1560">
        <v>0</v>
      </c>
      <c r="AE225" s="1559">
        <v>0</v>
      </c>
      <c r="AF225" s="1560">
        <v>0</v>
      </c>
      <c r="AG225" s="1559">
        <v>0</v>
      </c>
      <c r="AH225" s="1560">
        <v>0</v>
      </c>
      <c r="AI225" s="1559">
        <v>0</v>
      </c>
      <c r="AJ225" s="1560">
        <v>0</v>
      </c>
      <c r="AK225" s="1559">
        <v>0</v>
      </c>
      <c r="AL225" s="1560">
        <v>0</v>
      </c>
      <c r="AM225" s="1559">
        <v>0</v>
      </c>
      <c r="AN225" s="1560">
        <v>0</v>
      </c>
      <c r="AO225" s="1561">
        <v>0</v>
      </c>
      <c r="AP225" s="1562">
        <v>0</v>
      </c>
      <c r="AQ225" s="1563"/>
      <c r="AR225" s="1564"/>
      <c r="AS225" s="467">
        <v>0</v>
      </c>
      <c r="AT225" s="1559"/>
      <c r="AU225" s="1565">
        <v>0</v>
      </c>
      <c r="AV225" s="1565">
        <v>0</v>
      </c>
      <c r="AW225" s="1558">
        <v>0</v>
      </c>
      <c r="AX225" s="671" t="str">
        <f t="shared" si="150"/>
        <v/>
      </c>
      <c r="BT225" s="3"/>
      <c r="BU225" s="3"/>
      <c r="BV225" s="4"/>
      <c r="BW225" s="4"/>
      <c r="CA225" s="31" t="str">
        <f t="shared" si="154"/>
        <v/>
      </c>
      <c r="CB225" s="31"/>
      <c r="CC225" s="31" t="str">
        <f t="shared" si="151"/>
        <v/>
      </c>
      <c r="CD225" s="31" t="str">
        <f t="shared" si="156"/>
        <v/>
      </c>
      <c r="CE225" s="31" t="str">
        <f t="shared" si="157"/>
        <v/>
      </c>
      <c r="CF225" s="31" t="str">
        <f t="shared" si="158"/>
        <v/>
      </c>
      <c r="CG225" s="31" t="str">
        <f t="shared" si="159"/>
        <v/>
      </c>
      <c r="CH225" s="32">
        <f t="shared" si="160"/>
        <v>0</v>
      </c>
      <c r="CI225" s="32"/>
      <c r="CJ225" s="32"/>
      <c r="CK225" s="32">
        <f t="shared" si="163"/>
        <v>0</v>
      </c>
      <c r="CL225" s="32">
        <f t="shared" si="164"/>
        <v>0</v>
      </c>
      <c r="CM225" s="32">
        <f t="shared" si="164"/>
        <v>0</v>
      </c>
      <c r="CN225" s="32">
        <f t="shared" si="164"/>
        <v>0</v>
      </c>
    </row>
    <row r="226" spans="1:92" ht="16.350000000000001" customHeight="1" x14ac:dyDescent="0.2">
      <c r="A226" s="2912"/>
      <c r="B226" s="3367" t="s">
        <v>267</v>
      </c>
      <c r="C226" s="3368"/>
      <c r="D226" s="1554">
        <f t="shared" si="149"/>
        <v>0</v>
      </c>
      <c r="E226" s="1555">
        <f t="shared" si="152"/>
        <v>0</v>
      </c>
      <c r="F226" s="1556">
        <f t="shared" si="153"/>
        <v>0</v>
      </c>
      <c r="G226" s="1287">
        <v>0</v>
      </c>
      <c r="H226" s="1288">
        <v>0</v>
      </c>
      <c r="I226" s="1289">
        <v>0</v>
      </c>
      <c r="J226" s="1288">
        <v>0</v>
      </c>
      <c r="K226" s="1289">
        <v>0</v>
      </c>
      <c r="L226" s="1288">
        <v>0</v>
      </c>
      <c r="M226" s="1289">
        <v>0</v>
      </c>
      <c r="N226" s="1288">
        <v>0</v>
      </c>
      <c r="O226" s="1289">
        <v>0</v>
      </c>
      <c r="P226" s="1288">
        <v>0</v>
      </c>
      <c r="Q226" s="1289">
        <v>0</v>
      </c>
      <c r="R226" s="1288">
        <v>0</v>
      </c>
      <c r="S226" s="1289">
        <v>0</v>
      </c>
      <c r="T226" s="1288">
        <v>0</v>
      </c>
      <c r="U226" s="1289">
        <v>0</v>
      </c>
      <c r="V226" s="1290">
        <v>0</v>
      </c>
      <c r="W226" s="1289">
        <v>0</v>
      </c>
      <c r="X226" s="1290">
        <v>0</v>
      </c>
      <c r="Y226" s="1289">
        <v>0</v>
      </c>
      <c r="Z226" s="1290">
        <v>0</v>
      </c>
      <c r="AA226" s="1289">
        <v>0</v>
      </c>
      <c r="AB226" s="1290">
        <v>0</v>
      </c>
      <c r="AC226" s="1289">
        <v>0</v>
      </c>
      <c r="AD226" s="1290">
        <v>0</v>
      </c>
      <c r="AE226" s="1289">
        <v>0</v>
      </c>
      <c r="AF226" s="1290">
        <v>0</v>
      </c>
      <c r="AG226" s="1289">
        <v>0</v>
      </c>
      <c r="AH226" s="1290">
        <v>0</v>
      </c>
      <c r="AI226" s="1289">
        <v>0</v>
      </c>
      <c r="AJ226" s="1290">
        <v>0</v>
      </c>
      <c r="AK226" s="1289">
        <v>0</v>
      </c>
      <c r="AL226" s="1290">
        <v>0</v>
      </c>
      <c r="AM226" s="1289">
        <v>0</v>
      </c>
      <c r="AN226" s="1290">
        <v>0</v>
      </c>
      <c r="AO226" s="1291">
        <v>0</v>
      </c>
      <c r="AP226" s="1292">
        <v>0</v>
      </c>
      <c r="AQ226" s="1293"/>
      <c r="AR226" s="1294"/>
      <c r="AS226" s="467">
        <v>0</v>
      </c>
      <c r="AT226" s="1289"/>
      <c r="AU226" s="1295">
        <v>0</v>
      </c>
      <c r="AV226" s="1295">
        <v>0</v>
      </c>
      <c r="AW226" s="1288">
        <v>0</v>
      </c>
      <c r="AX226" s="671" t="str">
        <f t="shared" si="150"/>
        <v/>
      </c>
      <c r="BT226" s="3"/>
      <c r="BU226" s="3"/>
      <c r="BV226" s="4"/>
      <c r="BW226" s="4"/>
      <c r="CA226" s="31" t="str">
        <f t="shared" si="154"/>
        <v/>
      </c>
      <c r="CB226" s="31"/>
      <c r="CC226" s="31" t="str">
        <f t="shared" si="151"/>
        <v/>
      </c>
      <c r="CD226" s="31" t="str">
        <f t="shared" si="156"/>
        <v/>
      </c>
      <c r="CE226" s="31" t="str">
        <f t="shared" si="157"/>
        <v/>
      </c>
      <c r="CF226" s="31" t="str">
        <f t="shared" si="158"/>
        <v/>
      </c>
      <c r="CG226" s="31" t="str">
        <f t="shared" si="159"/>
        <v/>
      </c>
      <c r="CH226" s="32">
        <f t="shared" si="160"/>
        <v>0</v>
      </c>
      <c r="CI226" s="32"/>
      <c r="CJ226" s="32"/>
      <c r="CK226" s="32">
        <f t="shared" si="163"/>
        <v>0</v>
      </c>
      <c r="CL226" s="32">
        <f t="shared" si="164"/>
        <v>0</v>
      </c>
      <c r="CM226" s="32">
        <f t="shared" si="164"/>
        <v>0</v>
      </c>
      <c r="CN226" s="32">
        <f t="shared" si="164"/>
        <v>0</v>
      </c>
    </row>
    <row r="227" spans="1:92" ht="16.350000000000001" customHeight="1" x14ac:dyDescent="0.2">
      <c r="A227" s="2912"/>
      <c r="B227" s="3367" t="s">
        <v>268</v>
      </c>
      <c r="C227" s="3368"/>
      <c r="D227" s="1554">
        <f t="shared" si="149"/>
        <v>0</v>
      </c>
      <c r="E227" s="1555">
        <f t="shared" si="152"/>
        <v>0</v>
      </c>
      <c r="F227" s="1556">
        <f t="shared" si="153"/>
        <v>0</v>
      </c>
      <c r="G227" s="1287">
        <v>0</v>
      </c>
      <c r="H227" s="1288">
        <v>0</v>
      </c>
      <c r="I227" s="1289">
        <v>0</v>
      </c>
      <c r="J227" s="1288">
        <v>0</v>
      </c>
      <c r="K227" s="1289">
        <v>0</v>
      </c>
      <c r="L227" s="1288">
        <v>0</v>
      </c>
      <c r="M227" s="1289">
        <v>0</v>
      </c>
      <c r="N227" s="1288">
        <v>0</v>
      </c>
      <c r="O227" s="1289">
        <v>0</v>
      </c>
      <c r="P227" s="1288">
        <v>0</v>
      </c>
      <c r="Q227" s="1289">
        <v>0</v>
      </c>
      <c r="R227" s="1288">
        <v>0</v>
      </c>
      <c r="S227" s="1289">
        <v>0</v>
      </c>
      <c r="T227" s="1288">
        <v>0</v>
      </c>
      <c r="U227" s="1289">
        <v>0</v>
      </c>
      <c r="V227" s="1290">
        <v>0</v>
      </c>
      <c r="W227" s="1289">
        <v>0</v>
      </c>
      <c r="X227" s="1290">
        <v>0</v>
      </c>
      <c r="Y227" s="1289">
        <v>0</v>
      </c>
      <c r="Z227" s="1290">
        <v>0</v>
      </c>
      <c r="AA227" s="1289">
        <v>0</v>
      </c>
      <c r="AB227" s="1290">
        <v>0</v>
      </c>
      <c r="AC227" s="1289">
        <v>0</v>
      </c>
      <c r="AD227" s="1290">
        <v>0</v>
      </c>
      <c r="AE227" s="1289">
        <v>0</v>
      </c>
      <c r="AF227" s="1290">
        <v>0</v>
      </c>
      <c r="AG227" s="1289">
        <v>0</v>
      </c>
      <c r="AH227" s="1290">
        <v>0</v>
      </c>
      <c r="AI227" s="1289">
        <v>0</v>
      </c>
      <c r="AJ227" s="1290">
        <v>0</v>
      </c>
      <c r="AK227" s="1289">
        <v>0</v>
      </c>
      <c r="AL227" s="1290">
        <v>0</v>
      </c>
      <c r="AM227" s="1289">
        <v>0</v>
      </c>
      <c r="AN227" s="1290">
        <v>0</v>
      </c>
      <c r="AO227" s="1291">
        <v>0</v>
      </c>
      <c r="AP227" s="1292">
        <v>0</v>
      </c>
      <c r="AQ227" s="1293"/>
      <c r="AR227" s="1294"/>
      <c r="AS227" s="467">
        <v>0</v>
      </c>
      <c r="AT227" s="1289"/>
      <c r="AU227" s="1295">
        <v>0</v>
      </c>
      <c r="AV227" s="1295">
        <v>0</v>
      </c>
      <c r="AW227" s="1288">
        <v>0</v>
      </c>
      <c r="AX227" s="671" t="str">
        <f t="shared" si="150"/>
        <v/>
      </c>
      <c r="BT227" s="3"/>
      <c r="BU227" s="3"/>
      <c r="BV227" s="4"/>
      <c r="BW227" s="4"/>
      <c r="CA227" s="31" t="str">
        <f t="shared" si="154"/>
        <v/>
      </c>
      <c r="CB227" s="31"/>
      <c r="CC227" s="31" t="str">
        <f t="shared" si="151"/>
        <v/>
      </c>
      <c r="CD227" s="31" t="str">
        <f t="shared" si="156"/>
        <v/>
      </c>
      <c r="CE227" s="31" t="str">
        <f t="shared" si="157"/>
        <v/>
      </c>
      <c r="CF227" s="31" t="str">
        <f t="shared" si="158"/>
        <v/>
      </c>
      <c r="CG227" s="31" t="str">
        <f t="shared" si="159"/>
        <v/>
      </c>
      <c r="CH227" s="32">
        <f t="shared" si="160"/>
        <v>0</v>
      </c>
      <c r="CI227" s="32"/>
      <c r="CJ227" s="32"/>
      <c r="CK227" s="32">
        <f t="shared" si="163"/>
        <v>0</v>
      </c>
      <c r="CL227" s="32">
        <f t="shared" si="164"/>
        <v>0</v>
      </c>
      <c r="CM227" s="32">
        <f t="shared" si="164"/>
        <v>0</v>
      </c>
      <c r="CN227" s="32">
        <f t="shared" si="164"/>
        <v>0</v>
      </c>
    </row>
    <row r="228" spans="1:92" ht="16.350000000000001" customHeight="1" x14ac:dyDescent="0.2">
      <c r="A228" s="3149"/>
      <c r="B228" s="3190" t="s">
        <v>269</v>
      </c>
      <c r="C228" s="3190"/>
      <c r="D228" s="1566">
        <f t="shared" si="149"/>
        <v>0</v>
      </c>
      <c r="E228" s="1567">
        <f t="shared" si="152"/>
        <v>0</v>
      </c>
      <c r="F228" s="1296">
        <f t="shared" si="153"/>
        <v>0</v>
      </c>
      <c r="G228" s="1549">
        <v>0</v>
      </c>
      <c r="H228" s="1550">
        <v>0</v>
      </c>
      <c r="I228" s="1285">
        <v>0</v>
      </c>
      <c r="J228" s="1550">
        <v>0</v>
      </c>
      <c r="K228" s="1285">
        <v>0</v>
      </c>
      <c r="L228" s="1550">
        <v>0</v>
      </c>
      <c r="M228" s="1285">
        <v>0</v>
      </c>
      <c r="N228" s="1550">
        <v>0</v>
      </c>
      <c r="O228" s="1285">
        <v>0</v>
      </c>
      <c r="P228" s="1550">
        <v>0</v>
      </c>
      <c r="Q228" s="1285">
        <v>0</v>
      </c>
      <c r="R228" s="1550">
        <v>0</v>
      </c>
      <c r="S228" s="1285">
        <v>0</v>
      </c>
      <c r="T228" s="1550">
        <v>0</v>
      </c>
      <c r="U228" s="1285">
        <v>0</v>
      </c>
      <c r="V228" s="1286">
        <v>0</v>
      </c>
      <c r="W228" s="1285">
        <v>0</v>
      </c>
      <c r="X228" s="1286">
        <v>0</v>
      </c>
      <c r="Y228" s="1285">
        <v>0</v>
      </c>
      <c r="Z228" s="1286">
        <v>0</v>
      </c>
      <c r="AA228" s="1285">
        <v>0</v>
      </c>
      <c r="AB228" s="1286">
        <v>0</v>
      </c>
      <c r="AC228" s="1285">
        <v>0</v>
      </c>
      <c r="AD228" s="1286">
        <v>0</v>
      </c>
      <c r="AE228" s="1285">
        <v>0</v>
      </c>
      <c r="AF228" s="1286">
        <v>0</v>
      </c>
      <c r="AG228" s="1285">
        <v>0</v>
      </c>
      <c r="AH228" s="1286">
        <v>0</v>
      </c>
      <c r="AI228" s="1285">
        <v>0</v>
      </c>
      <c r="AJ228" s="1286">
        <v>0</v>
      </c>
      <c r="AK228" s="1285">
        <v>0</v>
      </c>
      <c r="AL228" s="1286">
        <v>0</v>
      </c>
      <c r="AM228" s="1285">
        <v>0</v>
      </c>
      <c r="AN228" s="1286">
        <v>0</v>
      </c>
      <c r="AO228" s="1551">
        <v>0</v>
      </c>
      <c r="AP228" s="1552">
        <v>0</v>
      </c>
      <c r="AQ228" s="1568"/>
      <c r="AR228" s="1569"/>
      <c r="AS228" s="1317">
        <v>0</v>
      </c>
      <c r="AT228" s="1285"/>
      <c r="AU228" s="1553">
        <v>0</v>
      </c>
      <c r="AV228" s="1553">
        <v>0</v>
      </c>
      <c r="AW228" s="1550">
        <v>0</v>
      </c>
      <c r="AX228" s="671" t="str">
        <f t="shared" si="150"/>
        <v/>
      </c>
      <c r="BT228" s="3"/>
      <c r="BU228" s="3"/>
      <c r="BV228" s="4"/>
      <c r="BW228" s="4"/>
      <c r="CA228" s="31" t="str">
        <f t="shared" si="154"/>
        <v/>
      </c>
      <c r="CB228" s="31"/>
      <c r="CC228" s="31" t="str">
        <f t="shared" si="151"/>
        <v/>
      </c>
      <c r="CD228" s="31" t="str">
        <f t="shared" si="156"/>
        <v/>
      </c>
      <c r="CE228" s="31" t="str">
        <f t="shared" si="157"/>
        <v/>
      </c>
      <c r="CF228" s="31" t="str">
        <f t="shared" si="158"/>
        <v/>
      </c>
      <c r="CG228" s="31" t="str">
        <f t="shared" si="159"/>
        <v/>
      </c>
      <c r="CH228" s="32">
        <f t="shared" si="160"/>
        <v>0</v>
      </c>
      <c r="CI228" s="32"/>
      <c r="CJ228" s="32"/>
      <c r="CK228" s="32">
        <f t="shared" si="163"/>
        <v>0</v>
      </c>
      <c r="CL228" s="32">
        <f t="shared" si="164"/>
        <v>0</v>
      </c>
      <c r="CM228" s="32">
        <f t="shared" si="164"/>
        <v>0</v>
      </c>
      <c r="CN228" s="32">
        <f t="shared" si="164"/>
        <v>0</v>
      </c>
    </row>
    <row r="229" spans="1:92" ht="16.350000000000001" customHeight="1" x14ac:dyDescent="0.2">
      <c r="A229" s="3148" t="s">
        <v>99</v>
      </c>
      <c r="B229" s="3184" t="s">
        <v>264</v>
      </c>
      <c r="C229" s="3184"/>
      <c r="D229" s="1050">
        <f t="shared" si="149"/>
        <v>56</v>
      </c>
      <c r="E229" s="485">
        <f t="shared" si="152"/>
        <v>22</v>
      </c>
      <c r="F229" s="1570">
        <f t="shared" si="153"/>
        <v>34</v>
      </c>
      <c r="G229" s="1060">
        <v>0</v>
      </c>
      <c r="H229" s="459">
        <v>0</v>
      </c>
      <c r="I229" s="1545">
        <v>0</v>
      </c>
      <c r="J229" s="459">
        <v>0</v>
      </c>
      <c r="K229" s="1545">
        <v>0</v>
      </c>
      <c r="L229" s="459">
        <v>0</v>
      </c>
      <c r="M229" s="1545">
        <v>0</v>
      </c>
      <c r="N229" s="459">
        <v>0</v>
      </c>
      <c r="O229" s="1545">
        <v>1</v>
      </c>
      <c r="P229" s="459">
        <v>0</v>
      </c>
      <c r="Q229" s="1545">
        <v>0</v>
      </c>
      <c r="R229" s="459">
        <v>0</v>
      </c>
      <c r="S229" s="1545">
        <v>1</v>
      </c>
      <c r="T229" s="459">
        <v>0</v>
      </c>
      <c r="U229" s="1545">
        <v>2</v>
      </c>
      <c r="V229" s="1546">
        <v>0</v>
      </c>
      <c r="W229" s="1545">
        <v>0</v>
      </c>
      <c r="X229" s="1546">
        <v>2</v>
      </c>
      <c r="Y229" s="1545">
        <v>4</v>
      </c>
      <c r="Z229" s="1546">
        <v>16</v>
      </c>
      <c r="AA229" s="1545">
        <v>3</v>
      </c>
      <c r="AB229" s="1546">
        <v>7</v>
      </c>
      <c r="AC229" s="1545">
        <v>6</v>
      </c>
      <c r="AD229" s="1546">
        <v>3</v>
      </c>
      <c r="AE229" s="1545">
        <v>1</v>
      </c>
      <c r="AF229" s="1546">
        <v>2</v>
      </c>
      <c r="AG229" s="1545">
        <v>1</v>
      </c>
      <c r="AH229" s="1546">
        <v>2</v>
      </c>
      <c r="AI229" s="1545">
        <v>1</v>
      </c>
      <c r="AJ229" s="1546">
        <v>0</v>
      </c>
      <c r="AK229" s="1545">
        <v>0</v>
      </c>
      <c r="AL229" s="1546">
        <v>1</v>
      </c>
      <c r="AM229" s="1545">
        <v>2</v>
      </c>
      <c r="AN229" s="1546">
        <v>1</v>
      </c>
      <c r="AO229" s="471">
        <v>0</v>
      </c>
      <c r="AP229" s="472">
        <v>1</v>
      </c>
      <c r="AQ229" s="1060"/>
      <c r="AR229" s="473"/>
      <c r="AS229" s="1060">
        <v>8</v>
      </c>
      <c r="AT229" s="469"/>
      <c r="AU229" s="473">
        <v>0</v>
      </c>
      <c r="AV229" s="473">
        <v>0</v>
      </c>
      <c r="AW229" s="468">
        <v>0</v>
      </c>
      <c r="AX229" s="671" t="str">
        <f t="shared" si="150"/>
        <v/>
      </c>
      <c r="BT229" s="3"/>
      <c r="BU229" s="3"/>
      <c r="BV229" s="4"/>
      <c r="BW229" s="4"/>
      <c r="CA229" s="31" t="str">
        <f t="shared" si="154"/>
        <v/>
      </c>
      <c r="CB229" s="31" t="str">
        <f t="shared" si="155"/>
        <v/>
      </c>
      <c r="CC229" s="31" t="str">
        <f t="shared" si="151"/>
        <v/>
      </c>
      <c r="CD229" s="31" t="str">
        <f t="shared" si="156"/>
        <v/>
      </c>
      <c r="CE229" s="31" t="str">
        <f t="shared" si="157"/>
        <v/>
      </c>
      <c r="CF229" s="31" t="str">
        <f t="shared" si="158"/>
        <v/>
      </c>
      <c r="CG229" s="31" t="str">
        <f t="shared" si="159"/>
        <v/>
      </c>
      <c r="CH229" s="32">
        <f t="shared" si="160"/>
        <v>0</v>
      </c>
      <c r="CI229" s="32">
        <f t="shared" si="161"/>
        <v>0</v>
      </c>
      <c r="CJ229" s="32">
        <f t="shared" si="162"/>
        <v>0</v>
      </c>
      <c r="CK229" s="32">
        <f t="shared" si="163"/>
        <v>0</v>
      </c>
      <c r="CL229" s="32">
        <f t="shared" si="164"/>
        <v>0</v>
      </c>
      <c r="CM229" s="32">
        <f t="shared" si="164"/>
        <v>0</v>
      </c>
      <c r="CN229" s="32">
        <f t="shared" si="164"/>
        <v>0</v>
      </c>
    </row>
    <row r="230" spans="1:92" ht="16.350000000000001" customHeight="1" x14ac:dyDescent="0.2">
      <c r="A230" s="2912"/>
      <c r="B230" s="3366" t="s">
        <v>265</v>
      </c>
      <c r="C230" s="3366"/>
      <c r="D230" s="1554">
        <f t="shared" si="149"/>
        <v>97</v>
      </c>
      <c r="E230" s="1555">
        <f t="shared" si="152"/>
        <v>34</v>
      </c>
      <c r="F230" s="1556">
        <f t="shared" si="153"/>
        <v>63</v>
      </c>
      <c r="G230" s="1557">
        <v>0</v>
      </c>
      <c r="H230" s="1558">
        <v>0</v>
      </c>
      <c r="I230" s="1559">
        <v>0</v>
      </c>
      <c r="J230" s="1558">
        <v>1</v>
      </c>
      <c r="K230" s="1559">
        <v>0</v>
      </c>
      <c r="L230" s="1558">
        <v>1</v>
      </c>
      <c r="M230" s="1559">
        <v>0</v>
      </c>
      <c r="N230" s="1558">
        <v>0</v>
      </c>
      <c r="O230" s="1559">
        <v>0</v>
      </c>
      <c r="P230" s="1558">
        <v>0</v>
      </c>
      <c r="Q230" s="1559">
        <v>1</v>
      </c>
      <c r="R230" s="1558">
        <v>0</v>
      </c>
      <c r="S230" s="1559">
        <v>0</v>
      </c>
      <c r="T230" s="1558">
        <v>1</v>
      </c>
      <c r="U230" s="1559">
        <v>0</v>
      </c>
      <c r="V230" s="1560">
        <v>0</v>
      </c>
      <c r="W230" s="1559">
        <v>0</v>
      </c>
      <c r="X230" s="1560">
        <v>6</v>
      </c>
      <c r="Y230" s="1559">
        <v>12</v>
      </c>
      <c r="Z230" s="1560">
        <v>18</v>
      </c>
      <c r="AA230" s="1559">
        <v>11</v>
      </c>
      <c r="AB230" s="1560">
        <v>16</v>
      </c>
      <c r="AC230" s="1559">
        <v>5</v>
      </c>
      <c r="AD230" s="1560">
        <v>8</v>
      </c>
      <c r="AE230" s="1559">
        <v>1</v>
      </c>
      <c r="AF230" s="1560">
        <v>3</v>
      </c>
      <c r="AG230" s="1559">
        <v>3</v>
      </c>
      <c r="AH230" s="1560">
        <v>3</v>
      </c>
      <c r="AI230" s="1559">
        <v>0</v>
      </c>
      <c r="AJ230" s="1560">
        <v>4</v>
      </c>
      <c r="AK230" s="1559">
        <v>1</v>
      </c>
      <c r="AL230" s="1560">
        <v>1</v>
      </c>
      <c r="AM230" s="1559">
        <v>0</v>
      </c>
      <c r="AN230" s="1560">
        <v>1</v>
      </c>
      <c r="AO230" s="1561">
        <v>1</v>
      </c>
      <c r="AP230" s="1562">
        <v>3</v>
      </c>
      <c r="AQ230" s="1563"/>
      <c r="AR230" s="1571"/>
      <c r="AS230" s="467">
        <v>13</v>
      </c>
      <c r="AT230" s="1559"/>
      <c r="AU230" s="1565">
        <v>0</v>
      </c>
      <c r="AV230" s="1565">
        <v>0</v>
      </c>
      <c r="AW230" s="1558">
        <v>0</v>
      </c>
      <c r="AX230" s="671" t="str">
        <f t="shared" si="150"/>
        <v/>
      </c>
      <c r="BT230" s="3"/>
      <c r="BU230" s="3"/>
      <c r="BV230" s="4"/>
      <c r="BW230" s="4"/>
      <c r="CA230" s="31" t="str">
        <f t="shared" si="154"/>
        <v/>
      </c>
      <c r="CB230" s="31"/>
      <c r="CC230" s="31" t="str">
        <f t="shared" si="151"/>
        <v/>
      </c>
      <c r="CD230" s="31" t="str">
        <f t="shared" si="156"/>
        <v/>
      </c>
      <c r="CE230" s="31" t="str">
        <f t="shared" si="157"/>
        <v/>
      </c>
      <c r="CF230" s="31" t="str">
        <f t="shared" si="158"/>
        <v/>
      </c>
      <c r="CG230" s="31" t="str">
        <f t="shared" si="159"/>
        <v/>
      </c>
      <c r="CH230" s="32">
        <f t="shared" si="160"/>
        <v>0</v>
      </c>
      <c r="CI230" s="32"/>
      <c r="CJ230" s="32"/>
      <c r="CK230" s="32">
        <f t="shared" si="163"/>
        <v>0</v>
      </c>
      <c r="CL230" s="32">
        <f t="shared" si="164"/>
        <v>0</v>
      </c>
      <c r="CM230" s="32">
        <f t="shared" si="164"/>
        <v>0</v>
      </c>
      <c r="CN230" s="32">
        <f t="shared" si="164"/>
        <v>0</v>
      </c>
    </row>
    <row r="231" spans="1:92" ht="16.350000000000001" customHeight="1" x14ac:dyDescent="0.2">
      <c r="A231" s="2912"/>
      <c r="B231" s="3366" t="s">
        <v>266</v>
      </c>
      <c r="C231" s="3366"/>
      <c r="D231" s="1554">
        <f t="shared" si="149"/>
        <v>52</v>
      </c>
      <c r="E231" s="1555">
        <f t="shared" si="152"/>
        <v>23</v>
      </c>
      <c r="F231" s="1556">
        <f t="shared" si="153"/>
        <v>29</v>
      </c>
      <c r="G231" s="1557">
        <v>0</v>
      </c>
      <c r="H231" s="1558">
        <v>0</v>
      </c>
      <c r="I231" s="1559">
        <v>0</v>
      </c>
      <c r="J231" s="1558">
        <v>0</v>
      </c>
      <c r="K231" s="1559">
        <v>0</v>
      </c>
      <c r="L231" s="1558">
        <v>0</v>
      </c>
      <c r="M231" s="1559">
        <v>0</v>
      </c>
      <c r="N231" s="1558">
        <v>0</v>
      </c>
      <c r="O231" s="1559">
        <v>1</v>
      </c>
      <c r="P231" s="1558">
        <v>0</v>
      </c>
      <c r="Q231" s="1559">
        <v>0</v>
      </c>
      <c r="R231" s="1558">
        <v>0</v>
      </c>
      <c r="S231" s="1559">
        <v>0</v>
      </c>
      <c r="T231" s="1558">
        <v>0</v>
      </c>
      <c r="U231" s="1559">
        <v>2</v>
      </c>
      <c r="V231" s="1560">
        <v>0</v>
      </c>
      <c r="W231" s="1559">
        <v>0</v>
      </c>
      <c r="X231" s="1560">
        <v>2</v>
      </c>
      <c r="Y231" s="1559">
        <v>6</v>
      </c>
      <c r="Z231" s="1560">
        <v>11</v>
      </c>
      <c r="AA231" s="1559">
        <v>4</v>
      </c>
      <c r="AB231" s="1560">
        <v>7</v>
      </c>
      <c r="AC231" s="1559">
        <v>5</v>
      </c>
      <c r="AD231" s="1560">
        <v>3</v>
      </c>
      <c r="AE231" s="1559">
        <v>1</v>
      </c>
      <c r="AF231" s="1560">
        <v>2</v>
      </c>
      <c r="AG231" s="1559">
        <v>1</v>
      </c>
      <c r="AH231" s="1560">
        <v>2</v>
      </c>
      <c r="AI231" s="1559">
        <v>1</v>
      </c>
      <c r="AJ231" s="1560">
        <v>0</v>
      </c>
      <c r="AK231" s="1559">
        <v>0</v>
      </c>
      <c r="AL231" s="1560">
        <v>1</v>
      </c>
      <c r="AM231" s="1559">
        <v>2</v>
      </c>
      <c r="AN231" s="1560">
        <v>1</v>
      </c>
      <c r="AO231" s="1561">
        <v>0</v>
      </c>
      <c r="AP231" s="1562">
        <v>1</v>
      </c>
      <c r="AQ231" s="1563"/>
      <c r="AR231" s="1571"/>
      <c r="AS231" s="467">
        <v>0</v>
      </c>
      <c r="AT231" s="1559"/>
      <c r="AU231" s="1565">
        <v>0</v>
      </c>
      <c r="AV231" s="1565">
        <v>0</v>
      </c>
      <c r="AW231" s="1558">
        <v>0</v>
      </c>
      <c r="AX231" s="671" t="str">
        <f t="shared" si="150"/>
        <v/>
      </c>
      <c r="BT231" s="3"/>
      <c r="BU231" s="3"/>
      <c r="BV231" s="4"/>
      <c r="BW231" s="4"/>
      <c r="CA231" s="31" t="str">
        <f t="shared" si="154"/>
        <v/>
      </c>
      <c r="CB231" s="31"/>
      <c r="CC231" s="31" t="str">
        <f t="shared" si="151"/>
        <v/>
      </c>
      <c r="CD231" s="31" t="str">
        <f t="shared" si="156"/>
        <v/>
      </c>
      <c r="CE231" s="31" t="str">
        <f t="shared" si="157"/>
        <v/>
      </c>
      <c r="CF231" s="31" t="str">
        <f t="shared" si="158"/>
        <v/>
      </c>
      <c r="CG231" s="31" t="str">
        <f t="shared" si="159"/>
        <v/>
      </c>
      <c r="CH231" s="32">
        <f t="shared" si="160"/>
        <v>0</v>
      </c>
      <c r="CI231" s="32"/>
      <c r="CJ231" s="32"/>
      <c r="CK231" s="32">
        <f t="shared" si="163"/>
        <v>0</v>
      </c>
      <c r="CL231" s="32">
        <f t="shared" si="164"/>
        <v>0</v>
      </c>
      <c r="CM231" s="32">
        <f t="shared" si="164"/>
        <v>0</v>
      </c>
      <c r="CN231" s="32">
        <f t="shared" si="164"/>
        <v>0</v>
      </c>
    </row>
    <row r="232" spans="1:92" ht="16.350000000000001" customHeight="1" x14ac:dyDescent="0.2">
      <c r="A232" s="2912"/>
      <c r="B232" s="3367" t="s">
        <v>267</v>
      </c>
      <c r="C232" s="3368"/>
      <c r="D232" s="1554">
        <f t="shared" si="149"/>
        <v>34</v>
      </c>
      <c r="E232" s="1555">
        <f t="shared" si="152"/>
        <v>14</v>
      </c>
      <c r="F232" s="1556">
        <f t="shared" si="153"/>
        <v>20</v>
      </c>
      <c r="G232" s="1287">
        <v>0</v>
      </c>
      <c r="H232" s="1288">
        <v>0</v>
      </c>
      <c r="I232" s="1289">
        <v>0</v>
      </c>
      <c r="J232" s="1288">
        <v>1</v>
      </c>
      <c r="K232" s="1289">
        <v>0</v>
      </c>
      <c r="L232" s="1288">
        <v>1</v>
      </c>
      <c r="M232" s="1289">
        <v>0</v>
      </c>
      <c r="N232" s="1288">
        <v>0</v>
      </c>
      <c r="O232" s="1289">
        <v>0</v>
      </c>
      <c r="P232" s="1288">
        <v>0</v>
      </c>
      <c r="Q232" s="1289">
        <v>0</v>
      </c>
      <c r="R232" s="1288">
        <v>0</v>
      </c>
      <c r="S232" s="1289">
        <v>0</v>
      </c>
      <c r="T232" s="1288">
        <v>1</v>
      </c>
      <c r="U232" s="1289">
        <v>0</v>
      </c>
      <c r="V232" s="1290">
        <v>0</v>
      </c>
      <c r="W232" s="1289">
        <v>0</v>
      </c>
      <c r="X232" s="1290">
        <v>1</v>
      </c>
      <c r="Y232" s="1289">
        <v>5</v>
      </c>
      <c r="Z232" s="1290">
        <v>6</v>
      </c>
      <c r="AA232" s="1289">
        <v>4</v>
      </c>
      <c r="AB232" s="1290">
        <v>3</v>
      </c>
      <c r="AC232" s="1289">
        <v>3</v>
      </c>
      <c r="AD232" s="1290">
        <v>2</v>
      </c>
      <c r="AE232" s="1289">
        <v>1</v>
      </c>
      <c r="AF232" s="1290">
        <v>0</v>
      </c>
      <c r="AG232" s="1289">
        <v>1</v>
      </c>
      <c r="AH232" s="1290">
        <v>2</v>
      </c>
      <c r="AI232" s="1289">
        <v>0</v>
      </c>
      <c r="AJ232" s="1290">
        <v>3</v>
      </c>
      <c r="AK232" s="1289">
        <v>0</v>
      </c>
      <c r="AL232" s="1290">
        <v>0</v>
      </c>
      <c r="AM232" s="1289">
        <v>0</v>
      </c>
      <c r="AN232" s="1290">
        <v>0</v>
      </c>
      <c r="AO232" s="1291">
        <v>1</v>
      </c>
      <c r="AP232" s="1292">
        <v>2</v>
      </c>
      <c r="AQ232" s="1563"/>
      <c r="AR232" s="1571"/>
      <c r="AS232" s="467">
        <v>0</v>
      </c>
      <c r="AT232" s="1289"/>
      <c r="AU232" s="1295">
        <v>0</v>
      </c>
      <c r="AV232" s="1295">
        <v>0</v>
      </c>
      <c r="AW232" s="1288">
        <v>0</v>
      </c>
      <c r="AX232" s="671" t="str">
        <f t="shared" si="150"/>
        <v/>
      </c>
      <c r="BT232" s="3"/>
      <c r="BU232" s="3"/>
      <c r="BV232" s="4"/>
      <c r="BW232" s="4"/>
      <c r="CA232" s="31" t="str">
        <f t="shared" si="154"/>
        <v/>
      </c>
      <c r="CB232" s="31"/>
      <c r="CC232" s="31" t="str">
        <f t="shared" si="151"/>
        <v/>
      </c>
      <c r="CD232" s="31" t="str">
        <f t="shared" si="156"/>
        <v/>
      </c>
      <c r="CE232" s="31" t="str">
        <f t="shared" si="157"/>
        <v/>
      </c>
      <c r="CF232" s="31" t="str">
        <f t="shared" si="158"/>
        <v/>
      </c>
      <c r="CG232" s="31" t="str">
        <f t="shared" si="159"/>
        <v/>
      </c>
      <c r="CH232" s="32">
        <f t="shared" si="160"/>
        <v>0</v>
      </c>
      <c r="CI232" s="32"/>
      <c r="CJ232" s="32"/>
      <c r="CK232" s="32">
        <f t="shared" si="163"/>
        <v>0</v>
      </c>
      <c r="CL232" s="32">
        <f t="shared" si="164"/>
        <v>0</v>
      </c>
      <c r="CM232" s="32">
        <f t="shared" si="164"/>
        <v>0</v>
      </c>
      <c r="CN232" s="32">
        <f t="shared" si="164"/>
        <v>0</v>
      </c>
    </row>
    <row r="233" spans="1:92" ht="16.350000000000001" customHeight="1" x14ac:dyDescent="0.2">
      <c r="A233" s="2912"/>
      <c r="B233" s="3367" t="s">
        <v>268</v>
      </c>
      <c r="C233" s="3368"/>
      <c r="D233" s="1554">
        <f t="shared" si="149"/>
        <v>1</v>
      </c>
      <c r="E233" s="1555">
        <f t="shared" si="152"/>
        <v>0</v>
      </c>
      <c r="F233" s="1556">
        <f t="shared" si="153"/>
        <v>1</v>
      </c>
      <c r="G233" s="1287">
        <v>0</v>
      </c>
      <c r="H233" s="1288">
        <v>0</v>
      </c>
      <c r="I233" s="1289">
        <v>0</v>
      </c>
      <c r="J233" s="1288">
        <v>0</v>
      </c>
      <c r="K233" s="1289">
        <v>0</v>
      </c>
      <c r="L233" s="1288">
        <v>0</v>
      </c>
      <c r="M233" s="1289">
        <v>0</v>
      </c>
      <c r="N233" s="1288">
        <v>0</v>
      </c>
      <c r="O233" s="1289">
        <v>0</v>
      </c>
      <c r="P233" s="1288">
        <v>0</v>
      </c>
      <c r="Q233" s="1289">
        <v>0</v>
      </c>
      <c r="R233" s="1288">
        <v>0</v>
      </c>
      <c r="S233" s="1289">
        <v>0</v>
      </c>
      <c r="T233" s="1288">
        <v>0</v>
      </c>
      <c r="U233" s="1289">
        <v>0</v>
      </c>
      <c r="V233" s="1290">
        <v>0</v>
      </c>
      <c r="W233" s="1289">
        <v>0</v>
      </c>
      <c r="X233" s="1290">
        <v>0</v>
      </c>
      <c r="Y233" s="1289">
        <v>0</v>
      </c>
      <c r="Z233" s="1290">
        <v>0</v>
      </c>
      <c r="AA233" s="1289">
        <v>0</v>
      </c>
      <c r="AB233" s="1290">
        <v>0</v>
      </c>
      <c r="AC233" s="1289">
        <v>0</v>
      </c>
      <c r="AD233" s="1290">
        <v>0</v>
      </c>
      <c r="AE233" s="1289">
        <v>0</v>
      </c>
      <c r="AF233" s="1290">
        <v>0</v>
      </c>
      <c r="AG233" s="1289">
        <v>0</v>
      </c>
      <c r="AH233" s="1290">
        <v>1</v>
      </c>
      <c r="AI233" s="1289">
        <v>0</v>
      </c>
      <c r="AJ233" s="1290">
        <v>0</v>
      </c>
      <c r="AK233" s="1289">
        <v>0</v>
      </c>
      <c r="AL233" s="1290">
        <v>0</v>
      </c>
      <c r="AM233" s="1289">
        <v>0</v>
      </c>
      <c r="AN233" s="1290">
        <v>0</v>
      </c>
      <c r="AO233" s="1291">
        <v>0</v>
      </c>
      <c r="AP233" s="1292">
        <v>0</v>
      </c>
      <c r="AQ233" s="1293"/>
      <c r="AR233" s="1294"/>
      <c r="AS233" s="467">
        <v>0</v>
      </c>
      <c r="AT233" s="1289"/>
      <c r="AU233" s="1295">
        <v>0</v>
      </c>
      <c r="AV233" s="1295">
        <v>0</v>
      </c>
      <c r="AW233" s="1288">
        <v>0</v>
      </c>
      <c r="AX233" s="671" t="str">
        <f t="shared" si="150"/>
        <v/>
      </c>
      <c r="BT233" s="3"/>
      <c r="BU233" s="3"/>
      <c r="BV233" s="4"/>
      <c r="BW233" s="4"/>
      <c r="CA233" s="31" t="str">
        <f t="shared" si="154"/>
        <v/>
      </c>
      <c r="CB233" s="31"/>
      <c r="CC233" s="31" t="str">
        <f t="shared" si="151"/>
        <v/>
      </c>
      <c r="CD233" s="31" t="str">
        <f t="shared" si="156"/>
        <v/>
      </c>
      <c r="CE233" s="31" t="str">
        <f t="shared" si="157"/>
        <v/>
      </c>
      <c r="CF233" s="31" t="str">
        <f t="shared" si="158"/>
        <v/>
      </c>
      <c r="CG233" s="31" t="str">
        <f t="shared" si="159"/>
        <v/>
      </c>
      <c r="CH233" s="32">
        <f t="shared" si="160"/>
        <v>0</v>
      </c>
      <c r="CI233" s="32"/>
      <c r="CJ233" s="32"/>
      <c r="CK233" s="32">
        <f t="shared" si="163"/>
        <v>0</v>
      </c>
      <c r="CL233" s="32">
        <f t="shared" si="164"/>
        <v>0</v>
      </c>
      <c r="CM233" s="32">
        <f t="shared" si="164"/>
        <v>0</v>
      </c>
      <c r="CN233" s="32">
        <f t="shared" si="164"/>
        <v>0</v>
      </c>
    </row>
    <row r="234" spans="1:92" ht="16.350000000000001" customHeight="1" x14ac:dyDescent="0.2">
      <c r="A234" s="3149"/>
      <c r="B234" s="3190" t="s">
        <v>269</v>
      </c>
      <c r="C234" s="3190"/>
      <c r="D234" s="1566">
        <f t="shared" si="149"/>
        <v>1</v>
      </c>
      <c r="E234" s="1567">
        <f t="shared" si="152"/>
        <v>1</v>
      </c>
      <c r="F234" s="1296">
        <f t="shared" si="153"/>
        <v>0</v>
      </c>
      <c r="G234" s="1549">
        <v>0</v>
      </c>
      <c r="H234" s="1550">
        <v>0</v>
      </c>
      <c r="I234" s="1285">
        <v>0</v>
      </c>
      <c r="J234" s="1550">
        <v>0</v>
      </c>
      <c r="K234" s="1285">
        <v>0</v>
      </c>
      <c r="L234" s="1550">
        <v>0</v>
      </c>
      <c r="M234" s="1285">
        <v>0</v>
      </c>
      <c r="N234" s="1550">
        <v>0</v>
      </c>
      <c r="O234" s="1285">
        <v>0</v>
      </c>
      <c r="P234" s="1550">
        <v>0</v>
      </c>
      <c r="Q234" s="1285">
        <v>0</v>
      </c>
      <c r="R234" s="1550">
        <v>0</v>
      </c>
      <c r="S234" s="1285">
        <v>0</v>
      </c>
      <c r="T234" s="1550">
        <v>0</v>
      </c>
      <c r="U234" s="1285">
        <v>0</v>
      </c>
      <c r="V234" s="1286">
        <v>0</v>
      </c>
      <c r="W234" s="1285">
        <v>0</v>
      </c>
      <c r="X234" s="1286">
        <v>0</v>
      </c>
      <c r="Y234" s="1285">
        <v>0</v>
      </c>
      <c r="Z234" s="1286">
        <v>0</v>
      </c>
      <c r="AA234" s="1285">
        <v>1</v>
      </c>
      <c r="AB234" s="1286">
        <v>0</v>
      </c>
      <c r="AC234" s="1285">
        <v>0</v>
      </c>
      <c r="AD234" s="1286">
        <v>0</v>
      </c>
      <c r="AE234" s="1285">
        <v>0</v>
      </c>
      <c r="AF234" s="1286">
        <v>0</v>
      </c>
      <c r="AG234" s="1285">
        <v>0</v>
      </c>
      <c r="AH234" s="1286">
        <v>0</v>
      </c>
      <c r="AI234" s="1285">
        <v>0</v>
      </c>
      <c r="AJ234" s="1286">
        <v>0</v>
      </c>
      <c r="AK234" s="1285">
        <v>0</v>
      </c>
      <c r="AL234" s="1286">
        <v>0</v>
      </c>
      <c r="AM234" s="1285">
        <v>0</v>
      </c>
      <c r="AN234" s="1286">
        <v>0</v>
      </c>
      <c r="AO234" s="1551">
        <v>0</v>
      </c>
      <c r="AP234" s="1552">
        <v>0</v>
      </c>
      <c r="AQ234" s="1568"/>
      <c r="AR234" s="1569"/>
      <c r="AS234" s="1317">
        <v>0</v>
      </c>
      <c r="AT234" s="1285"/>
      <c r="AU234" s="1553">
        <v>0</v>
      </c>
      <c r="AV234" s="1553">
        <v>0</v>
      </c>
      <c r="AW234" s="1550">
        <v>0</v>
      </c>
      <c r="AX234" s="671" t="str">
        <f t="shared" si="150"/>
        <v/>
      </c>
      <c r="BT234" s="3"/>
      <c r="BU234" s="3"/>
      <c r="BV234" s="4"/>
      <c r="BW234" s="4"/>
      <c r="CA234" s="31" t="str">
        <f t="shared" si="154"/>
        <v/>
      </c>
      <c r="CB234" s="31"/>
      <c r="CC234" s="31" t="str">
        <f t="shared" si="151"/>
        <v/>
      </c>
      <c r="CD234" s="31" t="str">
        <f t="shared" si="156"/>
        <v/>
      </c>
      <c r="CE234" s="31" t="str">
        <f t="shared" si="157"/>
        <v/>
      </c>
      <c r="CF234" s="31" t="str">
        <f t="shared" si="158"/>
        <v/>
      </c>
      <c r="CG234" s="31" t="str">
        <f t="shared" si="159"/>
        <v/>
      </c>
      <c r="CH234" s="32">
        <f t="shared" si="160"/>
        <v>0</v>
      </c>
      <c r="CI234" s="32"/>
      <c r="CJ234" s="32"/>
      <c r="CK234" s="32">
        <f t="shared" si="163"/>
        <v>0</v>
      </c>
      <c r="CL234" s="32">
        <f t="shared" si="164"/>
        <v>0</v>
      </c>
      <c r="CM234" s="32">
        <f t="shared" si="164"/>
        <v>0</v>
      </c>
      <c r="CN234" s="32">
        <f t="shared" si="164"/>
        <v>0</v>
      </c>
    </row>
    <row r="235" spans="1:92" ht="16.350000000000001" customHeight="1" x14ac:dyDescent="0.2">
      <c r="A235" s="3148" t="s">
        <v>93</v>
      </c>
      <c r="B235" s="3184" t="s">
        <v>264</v>
      </c>
      <c r="C235" s="3184"/>
      <c r="D235" s="1050">
        <f t="shared" si="149"/>
        <v>45</v>
      </c>
      <c r="E235" s="485">
        <f t="shared" si="152"/>
        <v>12</v>
      </c>
      <c r="F235" s="1570">
        <f t="shared" si="153"/>
        <v>33</v>
      </c>
      <c r="G235" s="1060">
        <v>0</v>
      </c>
      <c r="H235" s="459">
        <v>0</v>
      </c>
      <c r="I235" s="1545">
        <v>0</v>
      </c>
      <c r="J235" s="459">
        <v>0</v>
      </c>
      <c r="K235" s="1545">
        <v>0</v>
      </c>
      <c r="L235" s="459">
        <v>0</v>
      </c>
      <c r="M235" s="1545">
        <v>0</v>
      </c>
      <c r="N235" s="459">
        <v>0</v>
      </c>
      <c r="O235" s="1545">
        <v>0</v>
      </c>
      <c r="P235" s="459">
        <v>0</v>
      </c>
      <c r="Q235" s="1545">
        <v>0</v>
      </c>
      <c r="R235" s="459">
        <v>0</v>
      </c>
      <c r="S235" s="1545">
        <v>0</v>
      </c>
      <c r="T235" s="459">
        <v>0</v>
      </c>
      <c r="U235" s="1545">
        <v>1</v>
      </c>
      <c r="V235" s="1546">
        <v>0</v>
      </c>
      <c r="W235" s="1545">
        <v>3</v>
      </c>
      <c r="X235" s="1546">
        <v>4</v>
      </c>
      <c r="Y235" s="1545">
        <v>1</v>
      </c>
      <c r="Z235" s="1546">
        <v>3</v>
      </c>
      <c r="AA235" s="1545">
        <v>0</v>
      </c>
      <c r="AB235" s="1546">
        <v>4</v>
      </c>
      <c r="AC235" s="1545">
        <v>0</v>
      </c>
      <c r="AD235" s="1546">
        <v>14</v>
      </c>
      <c r="AE235" s="1545">
        <v>2</v>
      </c>
      <c r="AF235" s="1546">
        <v>3</v>
      </c>
      <c r="AG235" s="1545">
        <v>3</v>
      </c>
      <c r="AH235" s="1546">
        <v>4</v>
      </c>
      <c r="AI235" s="1545">
        <v>0</v>
      </c>
      <c r="AJ235" s="1546">
        <v>0</v>
      </c>
      <c r="AK235" s="1545">
        <v>2</v>
      </c>
      <c r="AL235" s="1546">
        <v>1</v>
      </c>
      <c r="AM235" s="1545">
        <v>0</v>
      </c>
      <c r="AN235" s="1546">
        <v>0</v>
      </c>
      <c r="AO235" s="471">
        <v>4</v>
      </c>
      <c r="AP235" s="472">
        <v>0</v>
      </c>
      <c r="AQ235" s="1060">
        <v>6</v>
      </c>
      <c r="AR235" s="473">
        <v>1</v>
      </c>
      <c r="AS235" s="1060">
        <v>24</v>
      </c>
      <c r="AT235" s="469"/>
      <c r="AU235" s="473">
        <v>0</v>
      </c>
      <c r="AV235" s="473">
        <v>0</v>
      </c>
      <c r="AW235" s="468">
        <v>0</v>
      </c>
      <c r="AX235" s="671" t="str">
        <f t="shared" si="150"/>
        <v/>
      </c>
      <c r="BT235" s="3"/>
      <c r="BU235" s="3"/>
      <c r="BV235" s="4"/>
      <c r="BW235" s="4"/>
      <c r="CA235" s="31" t="str">
        <f t="shared" si="154"/>
        <v/>
      </c>
      <c r="CB235" s="31" t="str">
        <f t="shared" si="155"/>
        <v/>
      </c>
      <c r="CC235" s="31" t="str">
        <f t="shared" si="151"/>
        <v/>
      </c>
      <c r="CD235" s="31" t="str">
        <f t="shared" si="156"/>
        <v/>
      </c>
      <c r="CE235" s="31" t="str">
        <f t="shared" si="157"/>
        <v/>
      </c>
      <c r="CF235" s="31" t="str">
        <f t="shared" si="158"/>
        <v/>
      </c>
      <c r="CG235" s="31" t="str">
        <f t="shared" si="159"/>
        <v/>
      </c>
      <c r="CH235" s="32">
        <f t="shared" si="160"/>
        <v>0</v>
      </c>
      <c r="CI235" s="32">
        <f t="shared" si="161"/>
        <v>0</v>
      </c>
      <c r="CJ235" s="32">
        <f t="shared" si="162"/>
        <v>0</v>
      </c>
      <c r="CK235" s="32">
        <f t="shared" si="163"/>
        <v>0</v>
      </c>
      <c r="CL235" s="32">
        <f t="shared" si="164"/>
        <v>0</v>
      </c>
      <c r="CM235" s="32">
        <f t="shared" si="164"/>
        <v>0</v>
      </c>
      <c r="CN235" s="32">
        <f t="shared" si="164"/>
        <v>0</v>
      </c>
    </row>
    <row r="236" spans="1:92" ht="16.350000000000001" customHeight="1" x14ac:dyDescent="0.2">
      <c r="A236" s="2912"/>
      <c r="B236" s="3366" t="s">
        <v>265</v>
      </c>
      <c r="C236" s="3366"/>
      <c r="D236" s="1554">
        <f t="shared" si="149"/>
        <v>42</v>
      </c>
      <c r="E236" s="1555">
        <f t="shared" si="152"/>
        <v>2</v>
      </c>
      <c r="F236" s="1556">
        <f t="shared" si="153"/>
        <v>40</v>
      </c>
      <c r="G236" s="1557">
        <v>0</v>
      </c>
      <c r="H236" s="1558">
        <v>0</v>
      </c>
      <c r="I236" s="1559">
        <v>0</v>
      </c>
      <c r="J236" s="1558">
        <v>0</v>
      </c>
      <c r="K236" s="1559">
        <v>0</v>
      </c>
      <c r="L236" s="1558">
        <v>0</v>
      </c>
      <c r="M236" s="1559">
        <v>0</v>
      </c>
      <c r="N236" s="1558">
        <v>0</v>
      </c>
      <c r="O236" s="1559">
        <v>0</v>
      </c>
      <c r="P236" s="1558">
        <v>0</v>
      </c>
      <c r="Q236" s="1559">
        <v>0</v>
      </c>
      <c r="R236" s="1558">
        <v>0</v>
      </c>
      <c r="S236" s="1559">
        <v>0</v>
      </c>
      <c r="T236" s="1558">
        <v>0</v>
      </c>
      <c r="U236" s="1559">
        <v>0</v>
      </c>
      <c r="V236" s="1560">
        <v>0</v>
      </c>
      <c r="W236" s="1559">
        <v>0</v>
      </c>
      <c r="X236" s="1560">
        <v>8</v>
      </c>
      <c r="Y236" s="1559">
        <v>0</v>
      </c>
      <c r="Z236" s="1560">
        <v>4</v>
      </c>
      <c r="AA236" s="1559">
        <v>1</v>
      </c>
      <c r="AB236" s="1560">
        <v>5</v>
      </c>
      <c r="AC236" s="1559">
        <v>0</v>
      </c>
      <c r="AD236" s="1560">
        <v>10</v>
      </c>
      <c r="AE236" s="1559">
        <v>0</v>
      </c>
      <c r="AF236" s="1560">
        <v>6</v>
      </c>
      <c r="AG236" s="1559">
        <v>1</v>
      </c>
      <c r="AH236" s="1560">
        <v>4</v>
      </c>
      <c r="AI236" s="1559">
        <v>0</v>
      </c>
      <c r="AJ236" s="1560">
        <v>2</v>
      </c>
      <c r="AK236" s="1559">
        <v>0</v>
      </c>
      <c r="AL236" s="1560">
        <v>1</v>
      </c>
      <c r="AM236" s="1559">
        <v>0</v>
      </c>
      <c r="AN236" s="1560">
        <v>0</v>
      </c>
      <c r="AO236" s="1561">
        <v>0</v>
      </c>
      <c r="AP236" s="1562">
        <v>0</v>
      </c>
      <c r="AQ236" s="1563"/>
      <c r="AR236" s="1571"/>
      <c r="AS236" s="467">
        <v>22</v>
      </c>
      <c r="AT236" s="1559"/>
      <c r="AU236" s="1565">
        <v>0</v>
      </c>
      <c r="AV236" s="1565">
        <v>0</v>
      </c>
      <c r="AW236" s="1558">
        <v>0</v>
      </c>
      <c r="AX236" s="671" t="str">
        <f t="shared" si="150"/>
        <v/>
      </c>
      <c r="BT236" s="3"/>
      <c r="BU236" s="3"/>
      <c r="BV236" s="4"/>
      <c r="BW236" s="4"/>
      <c r="CA236" s="31" t="str">
        <f t="shared" si="154"/>
        <v/>
      </c>
      <c r="CB236" s="31"/>
      <c r="CC236" s="31" t="str">
        <f t="shared" si="151"/>
        <v/>
      </c>
      <c r="CD236" s="31" t="str">
        <f t="shared" si="156"/>
        <v/>
      </c>
      <c r="CE236" s="31" t="str">
        <f t="shared" si="157"/>
        <v/>
      </c>
      <c r="CF236" s="31" t="str">
        <f t="shared" si="158"/>
        <v/>
      </c>
      <c r="CG236" s="31" t="str">
        <f t="shared" si="159"/>
        <v/>
      </c>
      <c r="CH236" s="32">
        <f t="shared" si="160"/>
        <v>0</v>
      </c>
      <c r="CI236" s="32"/>
      <c r="CJ236" s="32"/>
      <c r="CK236" s="32">
        <f t="shared" si="163"/>
        <v>0</v>
      </c>
      <c r="CL236" s="32">
        <f t="shared" si="164"/>
        <v>0</v>
      </c>
      <c r="CM236" s="32">
        <f t="shared" si="164"/>
        <v>0</v>
      </c>
      <c r="CN236" s="32">
        <f t="shared" si="164"/>
        <v>0</v>
      </c>
    </row>
    <row r="237" spans="1:92" ht="16.350000000000001" customHeight="1" x14ac:dyDescent="0.2">
      <c r="A237" s="2912"/>
      <c r="B237" s="3367" t="s">
        <v>266</v>
      </c>
      <c r="C237" s="3368"/>
      <c r="D237" s="1554">
        <f t="shared" si="149"/>
        <v>26</v>
      </c>
      <c r="E237" s="1555">
        <f t="shared" si="152"/>
        <v>7</v>
      </c>
      <c r="F237" s="1556">
        <f t="shared" si="153"/>
        <v>19</v>
      </c>
      <c r="G237" s="1557">
        <v>0</v>
      </c>
      <c r="H237" s="1558">
        <v>0</v>
      </c>
      <c r="I237" s="1559">
        <v>0</v>
      </c>
      <c r="J237" s="1558">
        <v>0</v>
      </c>
      <c r="K237" s="1559">
        <v>0</v>
      </c>
      <c r="L237" s="1558">
        <v>0</v>
      </c>
      <c r="M237" s="1559">
        <v>0</v>
      </c>
      <c r="N237" s="1558">
        <v>0</v>
      </c>
      <c r="O237" s="1559">
        <v>0</v>
      </c>
      <c r="P237" s="1558">
        <v>0</v>
      </c>
      <c r="Q237" s="1559">
        <v>0</v>
      </c>
      <c r="R237" s="1558">
        <v>0</v>
      </c>
      <c r="S237" s="1559">
        <v>0</v>
      </c>
      <c r="T237" s="1558">
        <v>0</v>
      </c>
      <c r="U237" s="1559">
        <v>0</v>
      </c>
      <c r="V237" s="1560">
        <v>0</v>
      </c>
      <c r="W237" s="1559">
        <v>1</v>
      </c>
      <c r="X237" s="1560">
        <v>2</v>
      </c>
      <c r="Y237" s="1559">
        <v>0</v>
      </c>
      <c r="Z237" s="1560">
        <v>2</v>
      </c>
      <c r="AA237" s="1559">
        <v>0</v>
      </c>
      <c r="AB237" s="1560">
        <v>2</v>
      </c>
      <c r="AC237" s="1559">
        <v>0</v>
      </c>
      <c r="AD237" s="1560">
        <v>8</v>
      </c>
      <c r="AE237" s="1559">
        <v>2</v>
      </c>
      <c r="AF237" s="1560">
        <v>1</v>
      </c>
      <c r="AG237" s="1559">
        <v>3</v>
      </c>
      <c r="AH237" s="1560">
        <v>4</v>
      </c>
      <c r="AI237" s="1559">
        <v>0</v>
      </c>
      <c r="AJ237" s="1560">
        <v>0</v>
      </c>
      <c r="AK237" s="1559">
        <v>1</v>
      </c>
      <c r="AL237" s="1560">
        <v>0</v>
      </c>
      <c r="AM237" s="1559">
        <v>0</v>
      </c>
      <c r="AN237" s="1560">
        <v>0</v>
      </c>
      <c r="AO237" s="1561">
        <v>3</v>
      </c>
      <c r="AP237" s="1562">
        <v>0</v>
      </c>
      <c r="AQ237" s="1563"/>
      <c r="AR237" s="1571"/>
      <c r="AS237" s="467">
        <v>0</v>
      </c>
      <c r="AT237" s="1559"/>
      <c r="AU237" s="1565">
        <v>0</v>
      </c>
      <c r="AV237" s="1565">
        <v>0</v>
      </c>
      <c r="AW237" s="1558">
        <v>0</v>
      </c>
      <c r="AX237" s="671" t="str">
        <f t="shared" si="150"/>
        <v/>
      </c>
      <c r="BT237" s="3"/>
      <c r="BU237" s="3"/>
      <c r="BV237" s="4"/>
      <c r="BW237" s="4"/>
      <c r="CA237" s="31" t="str">
        <f t="shared" si="154"/>
        <v/>
      </c>
      <c r="CB237" s="31"/>
      <c r="CC237" s="31" t="str">
        <f t="shared" si="151"/>
        <v/>
      </c>
      <c r="CD237" s="31" t="str">
        <f t="shared" si="156"/>
        <v/>
      </c>
      <c r="CE237" s="31" t="str">
        <f t="shared" si="157"/>
        <v/>
      </c>
      <c r="CF237" s="31" t="str">
        <f t="shared" si="158"/>
        <v/>
      </c>
      <c r="CG237" s="31" t="str">
        <f t="shared" si="159"/>
        <v/>
      </c>
      <c r="CH237" s="32">
        <f t="shared" si="160"/>
        <v>0</v>
      </c>
      <c r="CI237" s="32"/>
      <c r="CJ237" s="32"/>
      <c r="CK237" s="32">
        <f t="shared" si="163"/>
        <v>0</v>
      </c>
      <c r="CL237" s="32">
        <f t="shared" si="164"/>
        <v>0</v>
      </c>
      <c r="CM237" s="32">
        <f t="shared" si="164"/>
        <v>0</v>
      </c>
      <c r="CN237" s="32">
        <f t="shared" si="164"/>
        <v>0</v>
      </c>
    </row>
    <row r="238" spans="1:92" ht="16.350000000000001" customHeight="1" x14ac:dyDescent="0.2">
      <c r="A238" s="2912"/>
      <c r="B238" s="3366" t="s">
        <v>267</v>
      </c>
      <c r="C238" s="3366"/>
      <c r="D238" s="1554">
        <f t="shared" si="149"/>
        <v>22</v>
      </c>
      <c r="E238" s="1555">
        <f t="shared" si="152"/>
        <v>2</v>
      </c>
      <c r="F238" s="1556">
        <f t="shared" si="153"/>
        <v>20</v>
      </c>
      <c r="G238" s="1287">
        <v>0</v>
      </c>
      <c r="H238" s="1288">
        <v>0</v>
      </c>
      <c r="I238" s="1289">
        <v>0</v>
      </c>
      <c r="J238" s="1288">
        <v>0</v>
      </c>
      <c r="K238" s="1289">
        <v>0</v>
      </c>
      <c r="L238" s="1288">
        <v>0</v>
      </c>
      <c r="M238" s="1289">
        <v>0</v>
      </c>
      <c r="N238" s="1288">
        <v>0</v>
      </c>
      <c r="O238" s="1289">
        <v>0</v>
      </c>
      <c r="P238" s="1288">
        <v>0</v>
      </c>
      <c r="Q238" s="1289">
        <v>0</v>
      </c>
      <c r="R238" s="1288">
        <v>0</v>
      </c>
      <c r="S238" s="1289">
        <v>0</v>
      </c>
      <c r="T238" s="1288">
        <v>0</v>
      </c>
      <c r="U238" s="1289">
        <v>0</v>
      </c>
      <c r="V238" s="1290">
        <v>0</v>
      </c>
      <c r="W238" s="1289">
        <v>0</v>
      </c>
      <c r="X238" s="1290">
        <v>0</v>
      </c>
      <c r="Y238" s="1289">
        <v>0</v>
      </c>
      <c r="Z238" s="1290">
        <v>3</v>
      </c>
      <c r="AA238" s="1289">
        <v>0</v>
      </c>
      <c r="AB238" s="1290">
        <v>3</v>
      </c>
      <c r="AC238" s="1289">
        <v>0</v>
      </c>
      <c r="AD238" s="1290">
        <v>7</v>
      </c>
      <c r="AE238" s="1289">
        <v>1</v>
      </c>
      <c r="AF238" s="1290">
        <v>3</v>
      </c>
      <c r="AG238" s="1289">
        <v>0</v>
      </c>
      <c r="AH238" s="1290">
        <v>2</v>
      </c>
      <c r="AI238" s="1289">
        <v>0</v>
      </c>
      <c r="AJ238" s="1290">
        <v>1</v>
      </c>
      <c r="AK238" s="1289">
        <v>1</v>
      </c>
      <c r="AL238" s="1290">
        <v>1</v>
      </c>
      <c r="AM238" s="1289">
        <v>0</v>
      </c>
      <c r="AN238" s="1290">
        <v>0</v>
      </c>
      <c r="AO238" s="1291">
        <v>0</v>
      </c>
      <c r="AP238" s="1292">
        <v>0</v>
      </c>
      <c r="AQ238" s="1563"/>
      <c r="AR238" s="1571"/>
      <c r="AS238" s="467">
        <v>0</v>
      </c>
      <c r="AT238" s="1289"/>
      <c r="AU238" s="1295">
        <v>0</v>
      </c>
      <c r="AV238" s="1295">
        <v>0</v>
      </c>
      <c r="AW238" s="1288">
        <v>0</v>
      </c>
      <c r="AX238" s="671" t="str">
        <f t="shared" si="150"/>
        <v/>
      </c>
      <c r="BT238" s="3"/>
      <c r="BU238" s="3"/>
      <c r="BV238" s="4"/>
      <c r="BW238" s="4"/>
      <c r="CA238" s="31" t="str">
        <f t="shared" si="154"/>
        <v/>
      </c>
      <c r="CB238" s="31"/>
      <c r="CC238" s="31" t="str">
        <f t="shared" si="151"/>
        <v/>
      </c>
      <c r="CD238" s="31" t="str">
        <f t="shared" si="156"/>
        <v/>
      </c>
      <c r="CE238" s="31" t="str">
        <f t="shared" si="157"/>
        <v/>
      </c>
      <c r="CF238" s="31" t="str">
        <f t="shared" si="158"/>
        <v/>
      </c>
      <c r="CG238" s="31" t="str">
        <f t="shared" si="159"/>
        <v/>
      </c>
      <c r="CH238" s="32">
        <f t="shared" si="160"/>
        <v>0</v>
      </c>
      <c r="CI238" s="32"/>
      <c r="CJ238" s="32"/>
      <c r="CK238" s="32">
        <f t="shared" si="163"/>
        <v>0</v>
      </c>
      <c r="CL238" s="32">
        <f t="shared" si="164"/>
        <v>0</v>
      </c>
      <c r="CM238" s="32">
        <f t="shared" si="164"/>
        <v>0</v>
      </c>
      <c r="CN238" s="32">
        <f t="shared" si="164"/>
        <v>0</v>
      </c>
    </row>
    <row r="239" spans="1:92" ht="16.350000000000001" customHeight="1" x14ac:dyDescent="0.2">
      <c r="A239" s="2912"/>
      <c r="B239" s="3367" t="s">
        <v>268</v>
      </c>
      <c r="C239" s="3368"/>
      <c r="D239" s="1554">
        <f t="shared" si="149"/>
        <v>5</v>
      </c>
      <c r="E239" s="1555">
        <f t="shared" si="152"/>
        <v>0</v>
      </c>
      <c r="F239" s="1556">
        <f t="shared" si="153"/>
        <v>5</v>
      </c>
      <c r="G239" s="1287">
        <v>0</v>
      </c>
      <c r="H239" s="1288">
        <v>0</v>
      </c>
      <c r="I239" s="1289">
        <v>0</v>
      </c>
      <c r="J239" s="1288">
        <v>0</v>
      </c>
      <c r="K239" s="1289">
        <v>0</v>
      </c>
      <c r="L239" s="1288">
        <v>0</v>
      </c>
      <c r="M239" s="1289">
        <v>0</v>
      </c>
      <c r="N239" s="1288">
        <v>0</v>
      </c>
      <c r="O239" s="1289">
        <v>0</v>
      </c>
      <c r="P239" s="1288">
        <v>0</v>
      </c>
      <c r="Q239" s="1289">
        <v>0</v>
      </c>
      <c r="R239" s="1288">
        <v>0</v>
      </c>
      <c r="S239" s="1289">
        <v>0</v>
      </c>
      <c r="T239" s="1288">
        <v>0</v>
      </c>
      <c r="U239" s="1289">
        <v>0</v>
      </c>
      <c r="V239" s="1290">
        <v>0</v>
      </c>
      <c r="W239" s="1289">
        <v>0</v>
      </c>
      <c r="X239" s="1290">
        <v>0</v>
      </c>
      <c r="Y239" s="1289">
        <v>0</v>
      </c>
      <c r="Z239" s="1290">
        <v>1</v>
      </c>
      <c r="AA239" s="1289">
        <v>0</v>
      </c>
      <c r="AB239" s="1290">
        <v>0</v>
      </c>
      <c r="AC239" s="1289">
        <v>0</v>
      </c>
      <c r="AD239" s="1290">
        <v>1</v>
      </c>
      <c r="AE239" s="1289">
        <v>0</v>
      </c>
      <c r="AF239" s="1290">
        <v>1</v>
      </c>
      <c r="AG239" s="1289">
        <v>0</v>
      </c>
      <c r="AH239" s="1290">
        <v>2</v>
      </c>
      <c r="AI239" s="1289">
        <v>0</v>
      </c>
      <c r="AJ239" s="1290">
        <v>0</v>
      </c>
      <c r="AK239" s="1289">
        <v>0</v>
      </c>
      <c r="AL239" s="1290">
        <v>0</v>
      </c>
      <c r="AM239" s="1289">
        <v>0</v>
      </c>
      <c r="AN239" s="1290">
        <v>0</v>
      </c>
      <c r="AO239" s="1291">
        <v>0</v>
      </c>
      <c r="AP239" s="1292">
        <v>0</v>
      </c>
      <c r="AQ239" s="1293"/>
      <c r="AR239" s="1294"/>
      <c r="AS239" s="467">
        <v>0</v>
      </c>
      <c r="AT239" s="1289"/>
      <c r="AU239" s="1295">
        <v>0</v>
      </c>
      <c r="AV239" s="1295">
        <v>0</v>
      </c>
      <c r="AW239" s="1288">
        <v>0</v>
      </c>
      <c r="AX239" s="671" t="str">
        <f t="shared" si="150"/>
        <v/>
      </c>
      <c r="BT239" s="3"/>
      <c r="BU239" s="3"/>
      <c r="BV239" s="4"/>
      <c r="BW239" s="4"/>
      <c r="CA239" s="31" t="str">
        <f t="shared" si="154"/>
        <v/>
      </c>
      <c r="CB239" s="31"/>
      <c r="CC239" s="31" t="str">
        <f t="shared" si="151"/>
        <v/>
      </c>
      <c r="CD239" s="31" t="str">
        <f t="shared" si="156"/>
        <v/>
      </c>
      <c r="CE239" s="31" t="str">
        <f t="shared" si="157"/>
        <v/>
      </c>
      <c r="CF239" s="31" t="str">
        <f t="shared" si="158"/>
        <v/>
      </c>
      <c r="CG239" s="31" t="str">
        <f t="shared" si="159"/>
        <v/>
      </c>
      <c r="CH239" s="32">
        <f t="shared" si="160"/>
        <v>0</v>
      </c>
      <c r="CI239" s="32"/>
      <c r="CJ239" s="32"/>
      <c r="CK239" s="32">
        <f t="shared" si="163"/>
        <v>0</v>
      </c>
      <c r="CL239" s="32">
        <f t="shared" si="164"/>
        <v>0</v>
      </c>
      <c r="CM239" s="32">
        <f t="shared" si="164"/>
        <v>0</v>
      </c>
      <c r="CN239" s="32">
        <f t="shared" si="164"/>
        <v>0</v>
      </c>
    </row>
    <row r="240" spans="1:92" ht="16.350000000000001" customHeight="1" x14ac:dyDescent="0.2">
      <c r="A240" s="3149"/>
      <c r="B240" s="3197" t="s">
        <v>269</v>
      </c>
      <c r="C240" s="3197"/>
      <c r="D240" s="1566">
        <f t="shared" si="149"/>
        <v>1</v>
      </c>
      <c r="E240" s="1567">
        <f t="shared" si="152"/>
        <v>0</v>
      </c>
      <c r="F240" s="1296">
        <f t="shared" si="153"/>
        <v>1</v>
      </c>
      <c r="G240" s="1549">
        <v>0</v>
      </c>
      <c r="H240" s="1550">
        <v>0</v>
      </c>
      <c r="I240" s="1285">
        <v>0</v>
      </c>
      <c r="J240" s="1550">
        <v>0</v>
      </c>
      <c r="K240" s="1285">
        <v>0</v>
      </c>
      <c r="L240" s="1550">
        <v>0</v>
      </c>
      <c r="M240" s="1285">
        <v>0</v>
      </c>
      <c r="N240" s="1550">
        <v>0</v>
      </c>
      <c r="O240" s="1285">
        <v>0</v>
      </c>
      <c r="P240" s="1550">
        <v>0</v>
      </c>
      <c r="Q240" s="1285">
        <v>0</v>
      </c>
      <c r="R240" s="1550">
        <v>0</v>
      </c>
      <c r="S240" s="1285">
        <v>0</v>
      </c>
      <c r="T240" s="1550">
        <v>0</v>
      </c>
      <c r="U240" s="1285">
        <v>0</v>
      </c>
      <c r="V240" s="1286">
        <v>0</v>
      </c>
      <c r="W240" s="1285">
        <v>0</v>
      </c>
      <c r="X240" s="1286">
        <v>0</v>
      </c>
      <c r="Y240" s="1285">
        <v>0</v>
      </c>
      <c r="Z240" s="1286">
        <v>0</v>
      </c>
      <c r="AA240" s="1285">
        <v>0</v>
      </c>
      <c r="AB240" s="1286">
        <v>1</v>
      </c>
      <c r="AC240" s="1285">
        <v>0</v>
      </c>
      <c r="AD240" s="1286">
        <v>0</v>
      </c>
      <c r="AE240" s="1285">
        <v>0</v>
      </c>
      <c r="AF240" s="1286">
        <v>0</v>
      </c>
      <c r="AG240" s="1285">
        <v>0</v>
      </c>
      <c r="AH240" s="1286">
        <v>0</v>
      </c>
      <c r="AI240" s="1285">
        <v>0</v>
      </c>
      <c r="AJ240" s="1286">
        <v>0</v>
      </c>
      <c r="AK240" s="1285">
        <v>0</v>
      </c>
      <c r="AL240" s="1286">
        <v>0</v>
      </c>
      <c r="AM240" s="1285">
        <v>0</v>
      </c>
      <c r="AN240" s="1286">
        <v>0</v>
      </c>
      <c r="AO240" s="1551">
        <v>0</v>
      </c>
      <c r="AP240" s="1552">
        <v>0</v>
      </c>
      <c r="AQ240" s="1568"/>
      <c r="AR240" s="1569"/>
      <c r="AS240" s="1317">
        <v>0</v>
      </c>
      <c r="AT240" s="1285"/>
      <c r="AU240" s="1553">
        <v>0</v>
      </c>
      <c r="AV240" s="1553">
        <v>0</v>
      </c>
      <c r="AW240" s="1550">
        <v>0</v>
      </c>
      <c r="AX240" s="671" t="str">
        <f t="shared" si="150"/>
        <v/>
      </c>
      <c r="BT240" s="3"/>
      <c r="BU240" s="3"/>
      <c r="BV240" s="4"/>
      <c r="BW240" s="4"/>
      <c r="CA240" s="31" t="str">
        <f t="shared" si="154"/>
        <v/>
      </c>
      <c r="CB240" s="31"/>
      <c r="CC240" s="31" t="str">
        <f t="shared" si="151"/>
        <v/>
      </c>
      <c r="CD240" s="31" t="str">
        <f t="shared" si="156"/>
        <v/>
      </c>
      <c r="CE240" s="31" t="str">
        <f t="shared" si="157"/>
        <v/>
      </c>
      <c r="CF240" s="31" t="str">
        <f t="shared" si="158"/>
        <v/>
      </c>
      <c r="CG240" s="31" t="str">
        <f t="shared" si="159"/>
        <v/>
      </c>
      <c r="CH240" s="32">
        <f t="shared" si="160"/>
        <v>0</v>
      </c>
      <c r="CI240" s="32"/>
      <c r="CJ240" s="32"/>
      <c r="CK240" s="32">
        <f t="shared" si="163"/>
        <v>0</v>
      </c>
      <c r="CL240" s="32">
        <f t="shared" si="164"/>
        <v>0</v>
      </c>
      <c r="CM240" s="32">
        <f t="shared" si="164"/>
        <v>0</v>
      </c>
      <c r="CN240" s="32">
        <f t="shared" si="164"/>
        <v>0</v>
      </c>
    </row>
    <row r="241" spans="1:92" ht="16.350000000000001" customHeight="1" x14ac:dyDescent="0.2">
      <c r="A241" s="3148" t="s">
        <v>270</v>
      </c>
      <c r="B241" s="3184" t="s">
        <v>264</v>
      </c>
      <c r="C241" s="3184"/>
      <c r="D241" s="1050">
        <f>SUM(E241+F241)</f>
        <v>9</v>
      </c>
      <c r="E241" s="485">
        <f t="shared" ref="E241:E270" si="165">SUM(G241+I241+K241+M241+O241+Q241+S241+U241+W241+Y241+AA241+AC241+AE241+AG241+AI241+AK241+AM241)</f>
        <v>8</v>
      </c>
      <c r="F241" s="1570">
        <f t="shared" si="153"/>
        <v>1</v>
      </c>
      <c r="G241" s="1060">
        <v>0</v>
      </c>
      <c r="H241" s="459">
        <v>0</v>
      </c>
      <c r="I241" s="1545">
        <v>0</v>
      </c>
      <c r="J241" s="459">
        <v>0</v>
      </c>
      <c r="K241" s="1545">
        <v>1</v>
      </c>
      <c r="L241" s="459">
        <v>0</v>
      </c>
      <c r="M241" s="1545">
        <v>2</v>
      </c>
      <c r="N241" s="459">
        <v>0</v>
      </c>
      <c r="O241" s="1545">
        <v>3</v>
      </c>
      <c r="P241" s="459">
        <v>0</v>
      </c>
      <c r="Q241" s="1545">
        <v>1</v>
      </c>
      <c r="R241" s="459">
        <v>0</v>
      </c>
      <c r="S241" s="1545">
        <v>0</v>
      </c>
      <c r="T241" s="459">
        <v>0</v>
      </c>
      <c r="U241" s="1545">
        <v>0</v>
      </c>
      <c r="V241" s="459">
        <v>0</v>
      </c>
      <c r="W241" s="1545">
        <v>1</v>
      </c>
      <c r="X241" s="459">
        <v>0</v>
      </c>
      <c r="Y241" s="1545">
        <v>0</v>
      </c>
      <c r="Z241" s="459">
        <v>1</v>
      </c>
      <c r="AA241" s="1545">
        <v>0</v>
      </c>
      <c r="AB241" s="459">
        <v>0</v>
      </c>
      <c r="AC241" s="1545">
        <v>0</v>
      </c>
      <c r="AD241" s="459">
        <v>0</v>
      </c>
      <c r="AE241" s="1545">
        <v>0</v>
      </c>
      <c r="AF241" s="459">
        <v>0</v>
      </c>
      <c r="AG241" s="1545">
        <v>0</v>
      </c>
      <c r="AH241" s="459">
        <v>0</v>
      </c>
      <c r="AI241" s="1545">
        <v>0</v>
      </c>
      <c r="AJ241" s="459">
        <v>0</v>
      </c>
      <c r="AK241" s="1545">
        <v>0</v>
      </c>
      <c r="AL241" s="459">
        <v>0</v>
      </c>
      <c r="AM241" s="1545">
        <v>0</v>
      </c>
      <c r="AN241" s="459">
        <v>0</v>
      </c>
      <c r="AO241" s="1062">
        <v>0</v>
      </c>
      <c r="AP241" s="488"/>
      <c r="AQ241" s="1060">
        <v>0</v>
      </c>
      <c r="AR241" s="473">
        <v>4</v>
      </c>
      <c r="AS241" s="1060">
        <v>7</v>
      </c>
      <c r="AT241" s="469"/>
      <c r="AU241" s="473">
        <v>2</v>
      </c>
      <c r="AV241" s="473">
        <v>0</v>
      </c>
      <c r="AW241" s="468">
        <v>0</v>
      </c>
      <c r="AX241" s="671" t="str">
        <f t="shared" si="150"/>
        <v/>
      </c>
      <c r="BT241" s="3"/>
      <c r="BU241" s="3"/>
      <c r="BV241" s="4"/>
      <c r="BW241" s="4"/>
      <c r="CA241" s="31" t="str">
        <f t="shared" si="154"/>
        <v/>
      </c>
      <c r="CB241" s="31" t="str">
        <f t="shared" si="155"/>
        <v/>
      </c>
      <c r="CC241" s="31" t="str">
        <f t="shared" si="151"/>
        <v/>
      </c>
      <c r="CD241" s="31" t="str">
        <f t="shared" si="156"/>
        <v/>
      </c>
      <c r="CE241" s="31" t="str">
        <f t="shared" si="157"/>
        <v/>
      </c>
      <c r="CF241" s="31" t="str">
        <f t="shared" si="158"/>
        <v/>
      </c>
      <c r="CG241" s="31" t="str">
        <f t="shared" si="159"/>
        <v/>
      </c>
      <c r="CH241" s="32"/>
      <c r="CI241" s="32">
        <f t="shared" si="161"/>
        <v>0</v>
      </c>
      <c r="CJ241" s="32">
        <f t="shared" si="162"/>
        <v>0</v>
      </c>
      <c r="CK241" s="32">
        <f t="shared" si="163"/>
        <v>0</v>
      </c>
      <c r="CL241" s="32">
        <f t="shared" si="164"/>
        <v>0</v>
      </c>
      <c r="CM241" s="32">
        <f t="shared" si="164"/>
        <v>0</v>
      </c>
      <c r="CN241" s="32">
        <f t="shared" si="164"/>
        <v>0</v>
      </c>
    </row>
    <row r="242" spans="1:92" ht="16.350000000000001" customHeight="1" x14ac:dyDescent="0.2">
      <c r="A242" s="2912"/>
      <c r="B242" s="3366" t="s">
        <v>265</v>
      </c>
      <c r="C242" s="3366"/>
      <c r="D242" s="1554">
        <f t="shared" si="149"/>
        <v>32</v>
      </c>
      <c r="E242" s="1555">
        <f t="shared" si="165"/>
        <v>23</v>
      </c>
      <c r="F242" s="1556">
        <f t="shared" si="153"/>
        <v>9</v>
      </c>
      <c r="G242" s="1557">
        <v>0</v>
      </c>
      <c r="H242" s="1558">
        <v>0</v>
      </c>
      <c r="I242" s="1559">
        <v>0</v>
      </c>
      <c r="J242" s="1558">
        <v>0</v>
      </c>
      <c r="K242" s="1559">
        <v>2</v>
      </c>
      <c r="L242" s="1558">
        <v>0</v>
      </c>
      <c r="M242" s="1559">
        <v>7</v>
      </c>
      <c r="N242" s="1558">
        <v>1</v>
      </c>
      <c r="O242" s="1559">
        <v>1</v>
      </c>
      <c r="P242" s="1558">
        <v>4</v>
      </c>
      <c r="Q242" s="1559">
        <v>1</v>
      </c>
      <c r="R242" s="1558">
        <v>0</v>
      </c>
      <c r="S242" s="1559">
        <v>7</v>
      </c>
      <c r="T242" s="1558">
        <v>0</v>
      </c>
      <c r="U242" s="1559">
        <v>1</v>
      </c>
      <c r="V242" s="1558">
        <v>2</v>
      </c>
      <c r="W242" s="1559">
        <v>2</v>
      </c>
      <c r="X242" s="1558">
        <v>1</v>
      </c>
      <c r="Y242" s="1559">
        <v>2</v>
      </c>
      <c r="Z242" s="1558">
        <v>1</v>
      </c>
      <c r="AA242" s="1559">
        <v>0</v>
      </c>
      <c r="AB242" s="1558">
        <v>0</v>
      </c>
      <c r="AC242" s="1559">
        <v>0</v>
      </c>
      <c r="AD242" s="1558">
        <v>0</v>
      </c>
      <c r="AE242" s="1559">
        <v>0</v>
      </c>
      <c r="AF242" s="1558">
        <v>0</v>
      </c>
      <c r="AG242" s="1559">
        <v>0</v>
      </c>
      <c r="AH242" s="1558">
        <v>0</v>
      </c>
      <c r="AI242" s="1559">
        <v>0</v>
      </c>
      <c r="AJ242" s="1558">
        <v>0</v>
      </c>
      <c r="AK242" s="1559">
        <v>0</v>
      </c>
      <c r="AL242" s="1558">
        <v>0</v>
      </c>
      <c r="AM242" s="1559">
        <v>0</v>
      </c>
      <c r="AN242" s="1558">
        <v>0</v>
      </c>
      <c r="AO242" s="1561">
        <v>0</v>
      </c>
      <c r="AP242" s="1572"/>
      <c r="AQ242" s="1563"/>
      <c r="AR242" s="1571"/>
      <c r="AS242" s="467">
        <v>10</v>
      </c>
      <c r="AT242" s="1559"/>
      <c r="AU242" s="1565">
        <v>0</v>
      </c>
      <c r="AV242" s="1565">
        <v>0</v>
      </c>
      <c r="AW242" s="1558">
        <v>0</v>
      </c>
      <c r="AX242" s="671" t="str">
        <f t="shared" si="150"/>
        <v/>
      </c>
      <c r="BT242" s="3"/>
      <c r="BU242" s="3"/>
      <c r="BV242" s="4"/>
      <c r="BW242" s="4"/>
      <c r="CA242" s="31" t="str">
        <f t="shared" si="154"/>
        <v/>
      </c>
      <c r="CB242" s="31"/>
      <c r="CC242" s="31" t="str">
        <f t="shared" si="151"/>
        <v/>
      </c>
      <c r="CD242" s="31" t="str">
        <f t="shared" si="156"/>
        <v/>
      </c>
      <c r="CE242" s="31" t="str">
        <f t="shared" si="157"/>
        <v/>
      </c>
      <c r="CF242" s="31" t="str">
        <f t="shared" si="158"/>
        <v/>
      </c>
      <c r="CG242" s="31" t="str">
        <f t="shared" si="159"/>
        <v/>
      </c>
      <c r="CH242" s="32"/>
      <c r="CI242" s="32"/>
      <c r="CJ242" s="32"/>
      <c r="CK242" s="32">
        <f t="shared" si="163"/>
        <v>0</v>
      </c>
      <c r="CL242" s="32">
        <f t="shared" si="164"/>
        <v>0</v>
      </c>
      <c r="CM242" s="32">
        <f t="shared" si="164"/>
        <v>0</v>
      </c>
      <c r="CN242" s="32">
        <f t="shared" si="164"/>
        <v>0</v>
      </c>
    </row>
    <row r="243" spans="1:92" ht="16.350000000000001" customHeight="1" x14ac:dyDescent="0.2">
      <c r="A243" s="2912"/>
      <c r="B243" s="3366" t="s">
        <v>266</v>
      </c>
      <c r="C243" s="3366"/>
      <c r="D243" s="1554">
        <f t="shared" si="149"/>
        <v>9</v>
      </c>
      <c r="E243" s="1555">
        <f t="shared" si="165"/>
        <v>8</v>
      </c>
      <c r="F243" s="1556">
        <f t="shared" si="153"/>
        <v>1</v>
      </c>
      <c r="G243" s="1557">
        <v>0</v>
      </c>
      <c r="H243" s="1558">
        <v>0</v>
      </c>
      <c r="I243" s="1559">
        <v>0</v>
      </c>
      <c r="J243" s="1558">
        <v>0</v>
      </c>
      <c r="K243" s="1559">
        <v>1</v>
      </c>
      <c r="L243" s="1558">
        <v>0</v>
      </c>
      <c r="M243" s="1559">
        <v>2</v>
      </c>
      <c r="N243" s="1558">
        <v>0</v>
      </c>
      <c r="O243" s="1559">
        <v>3</v>
      </c>
      <c r="P243" s="1558">
        <v>0</v>
      </c>
      <c r="Q243" s="1559">
        <v>1</v>
      </c>
      <c r="R243" s="1558">
        <v>0</v>
      </c>
      <c r="S243" s="1559">
        <v>0</v>
      </c>
      <c r="T243" s="1558">
        <v>0</v>
      </c>
      <c r="U243" s="1559">
        <v>0</v>
      </c>
      <c r="V243" s="1558">
        <v>0</v>
      </c>
      <c r="W243" s="1559">
        <v>1</v>
      </c>
      <c r="X243" s="1558">
        <v>0</v>
      </c>
      <c r="Y243" s="1559">
        <v>0</v>
      </c>
      <c r="Z243" s="1558">
        <v>1</v>
      </c>
      <c r="AA243" s="1559">
        <v>0</v>
      </c>
      <c r="AB243" s="1558">
        <v>0</v>
      </c>
      <c r="AC243" s="1559">
        <v>0</v>
      </c>
      <c r="AD243" s="1558">
        <v>0</v>
      </c>
      <c r="AE243" s="1559">
        <v>0</v>
      </c>
      <c r="AF243" s="1558">
        <v>0</v>
      </c>
      <c r="AG243" s="1559">
        <v>0</v>
      </c>
      <c r="AH243" s="1558">
        <v>0</v>
      </c>
      <c r="AI243" s="1559">
        <v>0</v>
      </c>
      <c r="AJ243" s="1558">
        <v>0</v>
      </c>
      <c r="AK243" s="1559">
        <v>0</v>
      </c>
      <c r="AL243" s="1558">
        <v>0</v>
      </c>
      <c r="AM243" s="1559">
        <v>0</v>
      </c>
      <c r="AN243" s="1558">
        <v>0</v>
      </c>
      <c r="AO243" s="1561">
        <v>0</v>
      </c>
      <c r="AP243" s="1572"/>
      <c r="AQ243" s="1563"/>
      <c r="AR243" s="1571"/>
      <c r="AS243" s="467">
        <v>0</v>
      </c>
      <c r="AT243" s="1559"/>
      <c r="AU243" s="1565">
        <v>2</v>
      </c>
      <c r="AV243" s="1565">
        <v>0</v>
      </c>
      <c r="AW243" s="1558">
        <v>0</v>
      </c>
      <c r="AX243" s="671" t="str">
        <f t="shared" si="150"/>
        <v/>
      </c>
      <c r="BT243" s="3"/>
      <c r="BU243" s="3"/>
      <c r="BV243" s="4"/>
      <c r="BW243" s="4"/>
      <c r="CA243" s="31" t="str">
        <f t="shared" si="154"/>
        <v/>
      </c>
      <c r="CB243" s="31"/>
      <c r="CC243" s="31" t="str">
        <f t="shared" si="151"/>
        <v/>
      </c>
      <c r="CD243" s="31" t="str">
        <f t="shared" si="156"/>
        <v/>
      </c>
      <c r="CE243" s="31" t="str">
        <f t="shared" si="157"/>
        <v/>
      </c>
      <c r="CF243" s="31" t="str">
        <f t="shared" si="158"/>
        <v/>
      </c>
      <c r="CG243" s="31" t="str">
        <f t="shared" si="159"/>
        <v/>
      </c>
      <c r="CH243" s="32"/>
      <c r="CI243" s="32"/>
      <c r="CJ243" s="32"/>
      <c r="CK243" s="32">
        <f t="shared" si="163"/>
        <v>0</v>
      </c>
      <c r="CL243" s="32">
        <f t="shared" si="164"/>
        <v>0</v>
      </c>
      <c r="CM243" s="32">
        <f t="shared" si="164"/>
        <v>0</v>
      </c>
      <c r="CN243" s="32">
        <f t="shared" si="164"/>
        <v>0</v>
      </c>
    </row>
    <row r="244" spans="1:92" ht="16.350000000000001" customHeight="1" x14ac:dyDescent="0.2">
      <c r="A244" s="2912"/>
      <c r="B244" s="3366" t="s">
        <v>267</v>
      </c>
      <c r="C244" s="3366"/>
      <c r="D244" s="1554">
        <f t="shared" si="149"/>
        <v>2</v>
      </c>
      <c r="E244" s="1555">
        <f t="shared" si="165"/>
        <v>2</v>
      </c>
      <c r="F244" s="1556">
        <f t="shared" si="153"/>
        <v>0</v>
      </c>
      <c r="G244" s="1287">
        <v>0</v>
      </c>
      <c r="H244" s="1288">
        <v>0</v>
      </c>
      <c r="I244" s="1289">
        <v>0</v>
      </c>
      <c r="J244" s="1288">
        <v>0</v>
      </c>
      <c r="K244" s="1289">
        <v>0</v>
      </c>
      <c r="L244" s="1288">
        <v>0</v>
      </c>
      <c r="M244" s="1289">
        <v>0</v>
      </c>
      <c r="N244" s="1288">
        <v>0</v>
      </c>
      <c r="O244" s="1289">
        <v>0</v>
      </c>
      <c r="P244" s="1288">
        <v>0</v>
      </c>
      <c r="Q244" s="1289">
        <v>0</v>
      </c>
      <c r="R244" s="1288">
        <v>0</v>
      </c>
      <c r="S244" s="1289">
        <v>2</v>
      </c>
      <c r="T244" s="1288">
        <v>0</v>
      </c>
      <c r="U244" s="1289">
        <v>0</v>
      </c>
      <c r="V244" s="1288">
        <v>0</v>
      </c>
      <c r="W244" s="1289">
        <v>0</v>
      </c>
      <c r="X244" s="1288">
        <v>0</v>
      </c>
      <c r="Y244" s="1289">
        <v>0</v>
      </c>
      <c r="Z244" s="1288">
        <v>0</v>
      </c>
      <c r="AA244" s="1289">
        <v>0</v>
      </c>
      <c r="AB244" s="1288">
        <v>0</v>
      </c>
      <c r="AC244" s="1289">
        <v>0</v>
      </c>
      <c r="AD244" s="1288">
        <v>0</v>
      </c>
      <c r="AE244" s="1289">
        <v>0</v>
      </c>
      <c r="AF244" s="1288">
        <v>0</v>
      </c>
      <c r="AG244" s="1289">
        <v>0</v>
      </c>
      <c r="AH244" s="1288">
        <v>0</v>
      </c>
      <c r="AI244" s="1289">
        <v>0</v>
      </c>
      <c r="AJ244" s="1288">
        <v>0</v>
      </c>
      <c r="AK244" s="1289">
        <v>0</v>
      </c>
      <c r="AL244" s="1288">
        <v>0</v>
      </c>
      <c r="AM244" s="1289">
        <v>0</v>
      </c>
      <c r="AN244" s="1288">
        <v>0</v>
      </c>
      <c r="AO244" s="1561">
        <v>0</v>
      </c>
      <c r="AP244" s="1572"/>
      <c r="AQ244" s="1563"/>
      <c r="AR244" s="1571"/>
      <c r="AS244" s="467">
        <v>0</v>
      </c>
      <c r="AT244" s="1289"/>
      <c r="AU244" s="1295">
        <v>0</v>
      </c>
      <c r="AV244" s="1295">
        <v>0</v>
      </c>
      <c r="AW244" s="1288">
        <v>0</v>
      </c>
      <c r="AX244" s="671" t="str">
        <f t="shared" si="150"/>
        <v/>
      </c>
      <c r="BT244" s="3"/>
      <c r="BU244" s="3"/>
      <c r="BV244" s="4"/>
      <c r="BW244" s="4"/>
      <c r="CA244" s="31" t="str">
        <f t="shared" si="154"/>
        <v/>
      </c>
      <c r="CB244" s="31"/>
      <c r="CC244" s="31" t="str">
        <f t="shared" si="151"/>
        <v/>
      </c>
      <c r="CD244" s="31" t="str">
        <f t="shared" si="156"/>
        <v/>
      </c>
      <c r="CE244" s="31" t="str">
        <f t="shared" si="157"/>
        <v/>
      </c>
      <c r="CF244" s="31" t="str">
        <f t="shared" si="158"/>
        <v/>
      </c>
      <c r="CG244" s="31" t="str">
        <f t="shared" si="159"/>
        <v/>
      </c>
      <c r="CH244" s="32"/>
      <c r="CI244" s="32"/>
      <c r="CJ244" s="32"/>
      <c r="CK244" s="32">
        <f t="shared" si="163"/>
        <v>0</v>
      </c>
      <c r="CL244" s="32">
        <f t="shared" si="164"/>
        <v>0</v>
      </c>
      <c r="CM244" s="32">
        <f t="shared" si="164"/>
        <v>0</v>
      </c>
      <c r="CN244" s="32">
        <f t="shared" si="164"/>
        <v>0</v>
      </c>
    </row>
    <row r="245" spans="1:92" ht="16.350000000000001" customHeight="1" x14ac:dyDescent="0.2">
      <c r="A245" s="2912"/>
      <c r="B245" s="3367" t="s">
        <v>268</v>
      </c>
      <c r="C245" s="3368"/>
      <c r="D245" s="1554">
        <f t="shared" si="149"/>
        <v>0</v>
      </c>
      <c r="E245" s="1555">
        <f t="shared" si="165"/>
        <v>0</v>
      </c>
      <c r="F245" s="1556">
        <f t="shared" si="153"/>
        <v>0</v>
      </c>
      <c r="G245" s="1287">
        <v>0</v>
      </c>
      <c r="H245" s="1288">
        <v>0</v>
      </c>
      <c r="I245" s="1289">
        <v>0</v>
      </c>
      <c r="J245" s="1288">
        <v>0</v>
      </c>
      <c r="K245" s="1289">
        <v>0</v>
      </c>
      <c r="L245" s="1288">
        <v>0</v>
      </c>
      <c r="M245" s="1289">
        <v>0</v>
      </c>
      <c r="N245" s="1288">
        <v>0</v>
      </c>
      <c r="O245" s="1289">
        <v>0</v>
      </c>
      <c r="P245" s="1288">
        <v>0</v>
      </c>
      <c r="Q245" s="1289">
        <v>0</v>
      </c>
      <c r="R245" s="1288">
        <v>0</v>
      </c>
      <c r="S245" s="1289">
        <v>0</v>
      </c>
      <c r="T245" s="1288">
        <v>0</v>
      </c>
      <c r="U245" s="1289">
        <v>0</v>
      </c>
      <c r="V245" s="1288">
        <v>0</v>
      </c>
      <c r="W245" s="1289">
        <v>0</v>
      </c>
      <c r="X245" s="1288">
        <v>0</v>
      </c>
      <c r="Y245" s="1289">
        <v>0</v>
      </c>
      <c r="Z245" s="1288">
        <v>0</v>
      </c>
      <c r="AA245" s="1289">
        <v>0</v>
      </c>
      <c r="AB245" s="1288">
        <v>0</v>
      </c>
      <c r="AC245" s="1289">
        <v>0</v>
      </c>
      <c r="AD245" s="1288">
        <v>0</v>
      </c>
      <c r="AE245" s="1289">
        <v>0</v>
      </c>
      <c r="AF245" s="1288">
        <v>0</v>
      </c>
      <c r="AG245" s="1289">
        <v>0</v>
      </c>
      <c r="AH245" s="1288">
        <v>0</v>
      </c>
      <c r="AI245" s="1289">
        <v>0</v>
      </c>
      <c r="AJ245" s="1288">
        <v>0</v>
      </c>
      <c r="AK245" s="1289">
        <v>0</v>
      </c>
      <c r="AL245" s="1288">
        <v>0</v>
      </c>
      <c r="AM245" s="1289">
        <v>0</v>
      </c>
      <c r="AN245" s="1288">
        <v>0</v>
      </c>
      <c r="AO245" s="1291">
        <v>0</v>
      </c>
      <c r="AP245" s="1572"/>
      <c r="AQ245" s="1563"/>
      <c r="AR245" s="1573"/>
      <c r="AS245" s="467">
        <v>0</v>
      </c>
      <c r="AT245" s="1289"/>
      <c r="AU245" s="1295">
        <v>0</v>
      </c>
      <c r="AV245" s="1295">
        <v>0</v>
      </c>
      <c r="AW245" s="1288">
        <v>0</v>
      </c>
      <c r="AX245" s="671" t="str">
        <f t="shared" si="150"/>
        <v/>
      </c>
      <c r="BT245" s="3"/>
      <c r="BU245" s="3"/>
      <c r="BV245" s="4"/>
      <c r="BW245" s="4"/>
      <c r="CA245" s="31" t="str">
        <f t="shared" si="154"/>
        <v/>
      </c>
      <c r="CB245" s="31"/>
      <c r="CC245" s="31" t="str">
        <f t="shared" si="151"/>
        <v/>
      </c>
      <c r="CD245" s="31" t="str">
        <f t="shared" si="156"/>
        <v/>
      </c>
      <c r="CE245" s="31" t="str">
        <f t="shared" si="157"/>
        <v/>
      </c>
      <c r="CF245" s="31" t="str">
        <f t="shared" si="158"/>
        <v/>
      </c>
      <c r="CG245" s="31" t="str">
        <f t="shared" si="159"/>
        <v/>
      </c>
      <c r="CH245" s="32"/>
      <c r="CI245" s="32"/>
      <c r="CJ245" s="32"/>
      <c r="CK245" s="32">
        <f t="shared" si="163"/>
        <v>0</v>
      </c>
      <c r="CL245" s="32">
        <f t="shared" si="164"/>
        <v>0</v>
      </c>
      <c r="CM245" s="32">
        <f t="shared" si="164"/>
        <v>0</v>
      </c>
      <c r="CN245" s="32">
        <f t="shared" si="164"/>
        <v>0</v>
      </c>
    </row>
    <row r="246" spans="1:92" ht="16.350000000000001" customHeight="1" x14ac:dyDescent="0.2">
      <c r="A246" s="3149"/>
      <c r="B246" s="3197" t="s">
        <v>269</v>
      </c>
      <c r="C246" s="3197"/>
      <c r="D246" s="1566">
        <f t="shared" si="149"/>
        <v>0</v>
      </c>
      <c r="E246" s="1567">
        <f t="shared" si="165"/>
        <v>0</v>
      </c>
      <c r="F246" s="1296">
        <f t="shared" si="153"/>
        <v>0</v>
      </c>
      <c r="G246" s="1549">
        <v>0</v>
      </c>
      <c r="H246" s="1550">
        <v>0</v>
      </c>
      <c r="I246" s="1285">
        <v>0</v>
      </c>
      <c r="J246" s="1550">
        <v>0</v>
      </c>
      <c r="K246" s="1285">
        <v>0</v>
      </c>
      <c r="L246" s="1550">
        <v>0</v>
      </c>
      <c r="M246" s="1285">
        <v>0</v>
      </c>
      <c r="N246" s="1550">
        <v>0</v>
      </c>
      <c r="O246" s="1285">
        <v>0</v>
      </c>
      <c r="P246" s="1550">
        <v>0</v>
      </c>
      <c r="Q246" s="1285">
        <v>0</v>
      </c>
      <c r="R246" s="1550">
        <v>0</v>
      </c>
      <c r="S246" s="1285">
        <v>0</v>
      </c>
      <c r="T246" s="1550">
        <v>0</v>
      </c>
      <c r="U246" s="1285">
        <v>0</v>
      </c>
      <c r="V246" s="1550">
        <v>0</v>
      </c>
      <c r="W246" s="1285">
        <v>0</v>
      </c>
      <c r="X246" s="1550">
        <v>0</v>
      </c>
      <c r="Y246" s="1285">
        <v>0</v>
      </c>
      <c r="Z246" s="1550">
        <v>0</v>
      </c>
      <c r="AA246" s="1285">
        <v>0</v>
      </c>
      <c r="AB246" s="1550">
        <v>0</v>
      </c>
      <c r="AC246" s="1285">
        <v>0</v>
      </c>
      <c r="AD246" s="1550">
        <v>0</v>
      </c>
      <c r="AE246" s="1285">
        <v>0</v>
      </c>
      <c r="AF246" s="1550">
        <v>0</v>
      </c>
      <c r="AG246" s="1285">
        <v>0</v>
      </c>
      <c r="AH246" s="1550">
        <v>0</v>
      </c>
      <c r="AI246" s="1285">
        <v>0</v>
      </c>
      <c r="AJ246" s="1550">
        <v>0</v>
      </c>
      <c r="AK246" s="1285">
        <v>0</v>
      </c>
      <c r="AL246" s="1550">
        <v>0</v>
      </c>
      <c r="AM246" s="1285">
        <v>0</v>
      </c>
      <c r="AN246" s="1550">
        <v>0</v>
      </c>
      <c r="AO246" s="1551">
        <v>0</v>
      </c>
      <c r="AP246" s="1569"/>
      <c r="AQ246" s="1568"/>
      <c r="AR246" s="1574"/>
      <c r="AS246" s="1317">
        <v>0</v>
      </c>
      <c r="AT246" s="1285"/>
      <c r="AU246" s="1553">
        <v>0</v>
      </c>
      <c r="AV246" s="1553">
        <v>0</v>
      </c>
      <c r="AW246" s="1550">
        <v>0</v>
      </c>
      <c r="AX246" s="671" t="str">
        <f t="shared" si="150"/>
        <v/>
      </c>
      <c r="BT246" s="3"/>
      <c r="BU246" s="3"/>
      <c r="BV246" s="4"/>
      <c r="BW246" s="4"/>
      <c r="CA246" s="31" t="str">
        <f t="shared" si="154"/>
        <v/>
      </c>
      <c r="CB246" s="31"/>
      <c r="CC246" s="31" t="str">
        <f t="shared" si="151"/>
        <v/>
      </c>
      <c r="CD246" s="31" t="str">
        <f t="shared" si="156"/>
        <v/>
      </c>
      <c r="CE246" s="31" t="str">
        <f t="shared" si="157"/>
        <v/>
      </c>
      <c r="CF246" s="31" t="str">
        <f t="shared" si="158"/>
        <v/>
      </c>
      <c r="CG246" s="31" t="str">
        <f t="shared" si="159"/>
        <v/>
      </c>
      <c r="CH246" s="32"/>
      <c r="CI246" s="32"/>
      <c r="CJ246" s="32"/>
      <c r="CK246" s="32">
        <f t="shared" si="163"/>
        <v>0</v>
      </c>
      <c r="CL246" s="32">
        <f t="shared" si="164"/>
        <v>0</v>
      </c>
      <c r="CM246" s="32">
        <f t="shared" si="164"/>
        <v>0</v>
      </c>
      <c r="CN246" s="32">
        <f t="shared" si="164"/>
        <v>0</v>
      </c>
    </row>
    <row r="247" spans="1:92" ht="16.350000000000001" customHeight="1" x14ac:dyDescent="0.2">
      <c r="A247" s="3148" t="s">
        <v>271</v>
      </c>
      <c r="B247" s="3184" t="s">
        <v>264</v>
      </c>
      <c r="C247" s="3184"/>
      <c r="D247" s="400">
        <f t="shared" si="149"/>
        <v>23</v>
      </c>
      <c r="E247" s="465">
        <f t="shared" si="165"/>
        <v>7</v>
      </c>
      <c r="F247" s="466">
        <f t="shared" si="153"/>
        <v>16</v>
      </c>
      <c r="G247" s="467">
        <v>0</v>
      </c>
      <c r="H247" s="468">
        <v>0</v>
      </c>
      <c r="I247" s="469">
        <v>0</v>
      </c>
      <c r="J247" s="468">
        <v>0</v>
      </c>
      <c r="K247" s="469">
        <v>0</v>
      </c>
      <c r="L247" s="468">
        <v>0</v>
      </c>
      <c r="M247" s="469">
        <v>0</v>
      </c>
      <c r="N247" s="468">
        <v>0</v>
      </c>
      <c r="O247" s="469">
        <v>0</v>
      </c>
      <c r="P247" s="468">
        <v>0</v>
      </c>
      <c r="Q247" s="469">
        <v>0</v>
      </c>
      <c r="R247" s="468">
        <v>0</v>
      </c>
      <c r="S247" s="469">
        <v>0</v>
      </c>
      <c r="T247" s="468">
        <v>0</v>
      </c>
      <c r="U247" s="469">
        <v>0</v>
      </c>
      <c r="V247" s="470">
        <v>0</v>
      </c>
      <c r="W247" s="469">
        <v>2</v>
      </c>
      <c r="X247" s="470">
        <v>0</v>
      </c>
      <c r="Y247" s="469">
        <v>0</v>
      </c>
      <c r="Z247" s="470">
        <v>1</v>
      </c>
      <c r="AA247" s="469">
        <v>0</v>
      </c>
      <c r="AB247" s="470">
        <v>1</v>
      </c>
      <c r="AC247" s="469">
        <v>0</v>
      </c>
      <c r="AD247" s="470">
        <v>3</v>
      </c>
      <c r="AE247" s="469">
        <v>0</v>
      </c>
      <c r="AF247" s="470">
        <v>6</v>
      </c>
      <c r="AG247" s="469">
        <v>1</v>
      </c>
      <c r="AH247" s="470">
        <v>3</v>
      </c>
      <c r="AI247" s="469">
        <v>0</v>
      </c>
      <c r="AJ247" s="470">
        <v>1</v>
      </c>
      <c r="AK247" s="469">
        <v>4</v>
      </c>
      <c r="AL247" s="470">
        <v>1</v>
      </c>
      <c r="AM247" s="469">
        <v>0</v>
      </c>
      <c r="AN247" s="470">
        <v>0</v>
      </c>
      <c r="AO247" s="471">
        <v>0</v>
      </c>
      <c r="AP247" s="472">
        <v>0</v>
      </c>
      <c r="AQ247" s="1060">
        <v>2</v>
      </c>
      <c r="AR247" s="473">
        <v>3</v>
      </c>
      <c r="AS247" s="1060">
        <v>7</v>
      </c>
      <c r="AT247" s="469"/>
      <c r="AU247" s="473">
        <v>0</v>
      </c>
      <c r="AV247" s="473">
        <v>0</v>
      </c>
      <c r="AW247" s="468">
        <v>0</v>
      </c>
      <c r="AX247" s="671" t="str">
        <f t="shared" si="150"/>
        <v/>
      </c>
      <c r="BT247" s="3"/>
      <c r="BU247" s="3"/>
      <c r="BV247" s="4"/>
      <c r="BW247" s="4"/>
      <c r="CA247" s="31" t="str">
        <f t="shared" si="154"/>
        <v/>
      </c>
      <c r="CB247" s="31" t="str">
        <f t="shared" si="155"/>
        <v/>
      </c>
      <c r="CC247" s="31" t="str">
        <f t="shared" si="151"/>
        <v/>
      </c>
      <c r="CD247" s="31" t="str">
        <f t="shared" si="156"/>
        <v/>
      </c>
      <c r="CE247" s="31" t="str">
        <f t="shared" si="157"/>
        <v/>
      </c>
      <c r="CF247" s="31" t="str">
        <f t="shared" si="158"/>
        <v/>
      </c>
      <c r="CG247" s="31" t="str">
        <f t="shared" si="159"/>
        <v/>
      </c>
      <c r="CH247" s="32">
        <f t="shared" si="160"/>
        <v>0</v>
      </c>
      <c r="CI247" s="32">
        <f t="shared" si="161"/>
        <v>0</v>
      </c>
      <c r="CJ247" s="32">
        <f t="shared" si="162"/>
        <v>0</v>
      </c>
      <c r="CK247" s="32">
        <f t="shared" si="163"/>
        <v>0</v>
      </c>
      <c r="CL247" s="32">
        <f t="shared" si="164"/>
        <v>0</v>
      </c>
      <c r="CM247" s="32">
        <f t="shared" si="164"/>
        <v>0</v>
      </c>
      <c r="CN247" s="32">
        <f t="shared" si="164"/>
        <v>0</v>
      </c>
    </row>
    <row r="248" spans="1:92" ht="16.350000000000001" customHeight="1" x14ac:dyDescent="0.2">
      <c r="A248" s="2912"/>
      <c r="B248" s="3366" t="s">
        <v>265</v>
      </c>
      <c r="C248" s="3366"/>
      <c r="D248" s="1554">
        <f t="shared" si="149"/>
        <v>42</v>
      </c>
      <c r="E248" s="1555">
        <f t="shared" si="165"/>
        <v>6</v>
      </c>
      <c r="F248" s="1556">
        <f t="shared" si="153"/>
        <v>36</v>
      </c>
      <c r="G248" s="1557">
        <v>0</v>
      </c>
      <c r="H248" s="1558">
        <v>0</v>
      </c>
      <c r="I248" s="1559">
        <v>0</v>
      </c>
      <c r="J248" s="1558">
        <v>0</v>
      </c>
      <c r="K248" s="1559">
        <v>0</v>
      </c>
      <c r="L248" s="1558">
        <v>0</v>
      </c>
      <c r="M248" s="1559">
        <v>0</v>
      </c>
      <c r="N248" s="1558">
        <v>0</v>
      </c>
      <c r="O248" s="1559">
        <v>0</v>
      </c>
      <c r="P248" s="1558">
        <v>0</v>
      </c>
      <c r="Q248" s="1559">
        <v>0</v>
      </c>
      <c r="R248" s="1558">
        <v>0</v>
      </c>
      <c r="S248" s="1559">
        <v>0</v>
      </c>
      <c r="T248" s="1558">
        <v>0</v>
      </c>
      <c r="U248" s="1559">
        <v>0</v>
      </c>
      <c r="V248" s="1560">
        <v>0</v>
      </c>
      <c r="W248" s="1559">
        <v>0</v>
      </c>
      <c r="X248" s="1560">
        <v>0</v>
      </c>
      <c r="Y248" s="1559">
        <v>0</v>
      </c>
      <c r="Z248" s="1560">
        <v>1</v>
      </c>
      <c r="AA248" s="1559">
        <v>0</v>
      </c>
      <c r="AB248" s="1560">
        <v>0</v>
      </c>
      <c r="AC248" s="1559">
        <v>0</v>
      </c>
      <c r="AD248" s="1560">
        <v>6</v>
      </c>
      <c r="AE248" s="1559">
        <v>0</v>
      </c>
      <c r="AF248" s="1560">
        <v>12</v>
      </c>
      <c r="AG248" s="1559">
        <v>5</v>
      </c>
      <c r="AH248" s="1560">
        <v>11</v>
      </c>
      <c r="AI248" s="1559">
        <v>0</v>
      </c>
      <c r="AJ248" s="1560">
        <v>5</v>
      </c>
      <c r="AK248" s="1559">
        <v>1</v>
      </c>
      <c r="AL248" s="1560">
        <v>1</v>
      </c>
      <c r="AM248" s="1559">
        <v>0</v>
      </c>
      <c r="AN248" s="1560">
        <v>0</v>
      </c>
      <c r="AO248" s="1561">
        <v>0</v>
      </c>
      <c r="AP248" s="1562">
        <v>1</v>
      </c>
      <c r="AQ248" s="1563"/>
      <c r="AR248" s="1571"/>
      <c r="AS248" s="467">
        <v>10</v>
      </c>
      <c r="AT248" s="1559"/>
      <c r="AU248" s="1565">
        <v>0</v>
      </c>
      <c r="AV248" s="1565">
        <v>0</v>
      </c>
      <c r="AW248" s="1558">
        <v>0</v>
      </c>
      <c r="AX248" s="671" t="str">
        <f t="shared" si="150"/>
        <v/>
      </c>
      <c r="BT248" s="3"/>
      <c r="BU248" s="3"/>
      <c r="BV248" s="4"/>
      <c r="BW248" s="4"/>
      <c r="CA248" s="31" t="str">
        <f t="shared" si="154"/>
        <v/>
      </c>
      <c r="CB248" s="31"/>
      <c r="CC248" s="31" t="str">
        <f t="shared" si="151"/>
        <v/>
      </c>
      <c r="CD248" s="31" t="str">
        <f t="shared" si="156"/>
        <v/>
      </c>
      <c r="CE248" s="31" t="str">
        <f t="shared" si="157"/>
        <v/>
      </c>
      <c r="CF248" s="31" t="str">
        <f t="shared" si="158"/>
        <v/>
      </c>
      <c r="CG248" s="31" t="str">
        <f t="shared" si="159"/>
        <v/>
      </c>
      <c r="CH248" s="32">
        <f t="shared" si="160"/>
        <v>0</v>
      </c>
      <c r="CI248" s="32"/>
      <c r="CJ248" s="32"/>
      <c r="CK248" s="32">
        <f t="shared" si="163"/>
        <v>0</v>
      </c>
      <c r="CL248" s="32">
        <f t="shared" si="164"/>
        <v>0</v>
      </c>
      <c r="CM248" s="32">
        <f t="shared" si="164"/>
        <v>0</v>
      </c>
      <c r="CN248" s="32">
        <f t="shared" si="164"/>
        <v>0</v>
      </c>
    </row>
    <row r="249" spans="1:92" ht="16.350000000000001" customHeight="1" x14ac:dyDescent="0.2">
      <c r="A249" s="2912"/>
      <c r="B249" s="3366" t="s">
        <v>266</v>
      </c>
      <c r="C249" s="3366"/>
      <c r="D249" s="1554">
        <f t="shared" si="149"/>
        <v>21</v>
      </c>
      <c r="E249" s="1555">
        <f t="shared" si="165"/>
        <v>7</v>
      </c>
      <c r="F249" s="1556">
        <f t="shared" si="153"/>
        <v>14</v>
      </c>
      <c r="G249" s="1557">
        <v>0</v>
      </c>
      <c r="H249" s="1558">
        <v>0</v>
      </c>
      <c r="I249" s="1559">
        <v>0</v>
      </c>
      <c r="J249" s="1558">
        <v>0</v>
      </c>
      <c r="K249" s="1559">
        <v>0</v>
      </c>
      <c r="L249" s="1558">
        <v>0</v>
      </c>
      <c r="M249" s="1559">
        <v>0</v>
      </c>
      <c r="N249" s="1558">
        <v>0</v>
      </c>
      <c r="O249" s="1559">
        <v>0</v>
      </c>
      <c r="P249" s="1558">
        <v>0</v>
      </c>
      <c r="Q249" s="1559">
        <v>0</v>
      </c>
      <c r="R249" s="1558">
        <v>0</v>
      </c>
      <c r="S249" s="1559">
        <v>0</v>
      </c>
      <c r="T249" s="1558">
        <v>0</v>
      </c>
      <c r="U249" s="1559">
        <v>0</v>
      </c>
      <c r="V249" s="1560">
        <v>0</v>
      </c>
      <c r="W249" s="1559">
        <v>1</v>
      </c>
      <c r="X249" s="1560">
        <v>0</v>
      </c>
      <c r="Y249" s="1559">
        <v>0</v>
      </c>
      <c r="Z249" s="1560">
        <v>1</v>
      </c>
      <c r="AA249" s="1559">
        <v>0</v>
      </c>
      <c r="AB249" s="1560">
        <v>1</v>
      </c>
      <c r="AC249" s="1559">
        <v>0</v>
      </c>
      <c r="AD249" s="1560">
        <v>3</v>
      </c>
      <c r="AE249" s="1559">
        <v>0</v>
      </c>
      <c r="AF249" s="1560">
        <v>3</v>
      </c>
      <c r="AG249" s="1559">
        <v>1</v>
      </c>
      <c r="AH249" s="1560">
        <v>3</v>
      </c>
      <c r="AI249" s="1559">
        <v>0</v>
      </c>
      <c r="AJ249" s="1560">
        <v>2</v>
      </c>
      <c r="AK249" s="1559">
        <v>4</v>
      </c>
      <c r="AL249" s="1560">
        <v>1</v>
      </c>
      <c r="AM249" s="1559">
        <v>1</v>
      </c>
      <c r="AN249" s="1560">
        <v>0</v>
      </c>
      <c r="AO249" s="1561">
        <v>0</v>
      </c>
      <c r="AP249" s="1562"/>
      <c r="AQ249" s="1563"/>
      <c r="AR249" s="1571"/>
      <c r="AS249" s="467">
        <v>0</v>
      </c>
      <c r="AT249" s="1559"/>
      <c r="AU249" s="1565">
        <v>0</v>
      </c>
      <c r="AV249" s="1565">
        <v>0</v>
      </c>
      <c r="AW249" s="1558">
        <v>0</v>
      </c>
      <c r="AX249" s="671" t="str">
        <f t="shared" si="150"/>
        <v/>
      </c>
      <c r="BT249" s="3"/>
      <c r="BU249" s="3"/>
      <c r="BV249" s="4"/>
      <c r="BW249" s="4"/>
      <c r="CA249" s="31" t="str">
        <f t="shared" si="154"/>
        <v/>
      </c>
      <c r="CB249" s="31"/>
      <c r="CC249" s="31" t="str">
        <f t="shared" si="151"/>
        <v/>
      </c>
      <c r="CD249" s="31" t="str">
        <f t="shared" si="156"/>
        <v/>
      </c>
      <c r="CE249" s="31" t="str">
        <f t="shared" si="157"/>
        <v/>
      </c>
      <c r="CF249" s="31" t="str">
        <f t="shared" si="158"/>
        <v/>
      </c>
      <c r="CG249" s="31" t="str">
        <f t="shared" si="159"/>
        <v/>
      </c>
      <c r="CH249" s="32">
        <f t="shared" si="160"/>
        <v>0</v>
      </c>
      <c r="CI249" s="32"/>
      <c r="CJ249" s="32"/>
      <c r="CK249" s="32">
        <f t="shared" si="163"/>
        <v>0</v>
      </c>
      <c r="CL249" s="32">
        <f t="shared" si="164"/>
        <v>0</v>
      </c>
      <c r="CM249" s="32">
        <f t="shared" si="164"/>
        <v>0</v>
      </c>
      <c r="CN249" s="32">
        <f t="shared" si="164"/>
        <v>0</v>
      </c>
    </row>
    <row r="250" spans="1:92" ht="16.350000000000001" customHeight="1" x14ac:dyDescent="0.2">
      <c r="A250" s="2912"/>
      <c r="B250" s="3203" t="s">
        <v>267</v>
      </c>
      <c r="C250" s="3203"/>
      <c r="D250" s="1554">
        <f t="shared" si="149"/>
        <v>20</v>
      </c>
      <c r="E250" s="1555">
        <f>SUM(G250+I250+K250+M250+O250+Q250+S250+U250+W250+Y250+AA250+AC250+AE250+AG250+AI250+AK250+AM250)</f>
        <v>6</v>
      </c>
      <c r="F250" s="1556">
        <f t="shared" si="153"/>
        <v>14</v>
      </c>
      <c r="G250" s="1287">
        <v>0</v>
      </c>
      <c r="H250" s="1288">
        <v>0</v>
      </c>
      <c r="I250" s="1289">
        <v>0</v>
      </c>
      <c r="J250" s="1288">
        <v>0</v>
      </c>
      <c r="K250" s="1289">
        <v>0</v>
      </c>
      <c r="L250" s="1288">
        <v>0</v>
      </c>
      <c r="M250" s="1289">
        <v>0</v>
      </c>
      <c r="N250" s="1288">
        <v>0</v>
      </c>
      <c r="O250" s="1289">
        <v>0</v>
      </c>
      <c r="P250" s="1288">
        <v>0</v>
      </c>
      <c r="Q250" s="1289">
        <v>0</v>
      </c>
      <c r="R250" s="1288">
        <v>0</v>
      </c>
      <c r="S250" s="1289">
        <v>0</v>
      </c>
      <c r="T250" s="1288">
        <v>0</v>
      </c>
      <c r="U250" s="1289">
        <v>0</v>
      </c>
      <c r="V250" s="1290">
        <v>0</v>
      </c>
      <c r="W250" s="1289">
        <v>2</v>
      </c>
      <c r="X250" s="1290">
        <v>0</v>
      </c>
      <c r="Y250" s="1289">
        <v>0</v>
      </c>
      <c r="Z250" s="1290">
        <v>1</v>
      </c>
      <c r="AA250" s="1289">
        <v>0</v>
      </c>
      <c r="AB250" s="1290">
        <v>1</v>
      </c>
      <c r="AC250" s="1289">
        <v>0</v>
      </c>
      <c r="AD250" s="1290">
        <v>4</v>
      </c>
      <c r="AE250" s="1289">
        <v>0</v>
      </c>
      <c r="AF250" s="1290">
        <v>2</v>
      </c>
      <c r="AG250" s="1289">
        <v>1</v>
      </c>
      <c r="AH250" s="1290">
        <v>3</v>
      </c>
      <c r="AI250" s="1289">
        <v>0</v>
      </c>
      <c r="AJ250" s="1290">
        <v>2</v>
      </c>
      <c r="AK250" s="1289">
        <v>2</v>
      </c>
      <c r="AL250" s="1290">
        <v>1</v>
      </c>
      <c r="AM250" s="1289">
        <v>1</v>
      </c>
      <c r="AN250" s="1290">
        <v>0</v>
      </c>
      <c r="AO250" s="1291">
        <v>0</v>
      </c>
      <c r="AP250" s="1292"/>
      <c r="AQ250" s="1563"/>
      <c r="AR250" s="1571"/>
      <c r="AS250" s="467">
        <v>0</v>
      </c>
      <c r="AT250" s="1289"/>
      <c r="AU250" s="1295">
        <v>0</v>
      </c>
      <c r="AV250" s="1295">
        <v>0</v>
      </c>
      <c r="AW250" s="1288">
        <v>0</v>
      </c>
      <c r="AX250" s="671" t="str">
        <f t="shared" si="150"/>
        <v/>
      </c>
      <c r="BT250" s="3"/>
      <c r="BU250" s="3"/>
      <c r="BV250" s="4"/>
      <c r="BW250" s="4"/>
      <c r="CA250" s="31" t="str">
        <f t="shared" si="154"/>
        <v/>
      </c>
      <c r="CB250" s="31"/>
      <c r="CC250" s="31" t="str">
        <f t="shared" si="151"/>
        <v/>
      </c>
      <c r="CD250" s="31" t="str">
        <f t="shared" si="156"/>
        <v/>
      </c>
      <c r="CE250" s="31" t="str">
        <f t="shared" si="157"/>
        <v/>
      </c>
      <c r="CF250" s="31" t="str">
        <f t="shared" si="158"/>
        <v/>
      </c>
      <c r="CG250" s="31" t="str">
        <f t="shared" si="159"/>
        <v/>
      </c>
      <c r="CH250" s="32">
        <f t="shared" si="160"/>
        <v>0</v>
      </c>
      <c r="CI250" s="32"/>
      <c r="CJ250" s="32"/>
      <c r="CK250" s="32">
        <f t="shared" si="163"/>
        <v>0</v>
      </c>
      <c r="CL250" s="32">
        <f t="shared" si="164"/>
        <v>0</v>
      </c>
      <c r="CM250" s="32">
        <f t="shared" si="164"/>
        <v>0</v>
      </c>
      <c r="CN250" s="32">
        <f t="shared" si="164"/>
        <v>0</v>
      </c>
    </row>
    <row r="251" spans="1:92" ht="16.350000000000001" customHeight="1" x14ac:dyDescent="0.2">
      <c r="A251" s="2912"/>
      <c r="B251" s="3367" t="s">
        <v>268</v>
      </c>
      <c r="C251" s="3368"/>
      <c r="D251" s="1554">
        <f t="shared" si="149"/>
        <v>2</v>
      </c>
      <c r="E251" s="1555">
        <f t="shared" si="165"/>
        <v>0</v>
      </c>
      <c r="F251" s="1556">
        <f t="shared" si="153"/>
        <v>2</v>
      </c>
      <c r="G251" s="1287">
        <v>0</v>
      </c>
      <c r="H251" s="1288">
        <v>0</v>
      </c>
      <c r="I251" s="1289">
        <v>0</v>
      </c>
      <c r="J251" s="1288">
        <v>0</v>
      </c>
      <c r="K251" s="1289">
        <v>0</v>
      </c>
      <c r="L251" s="1288">
        <v>0</v>
      </c>
      <c r="M251" s="1289">
        <v>0</v>
      </c>
      <c r="N251" s="1288">
        <v>0</v>
      </c>
      <c r="O251" s="1289">
        <v>0</v>
      </c>
      <c r="P251" s="1288">
        <v>0</v>
      </c>
      <c r="Q251" s="1289">
        <v>0</v>
      </c>
      <c r="R251" s="1288">
        <v>0</v>
      </c>
      <c r="S251" s="1289">
        <v>0</v>
      </c>
      <c r="T251" s="1288">
        <v>0</v>
      </c>
      <c r="U251" s="1289">
        <v>0</v>
      </c>
      <c r="V251" s="1290">
        <v>0</v>
      </c>
      <c r="W251" s="1289">
        <v>0</v>
      </c>
      <c r="X251" s="1290">
        <v>0</v>
      </c>
      <c r="Y251" s="1289">
        <v>0</v>
      </c>
      <c r="Z251" s="1290">
        <v>0</v>
      </c>
      <c r="AA251" s="1289">
        <v>0</v>
      </c>
      <c r="AB251" s="1290">
        <v>0</v>
      </c>
      <c r="AC251" s="1289">
        <v>0</v>
      </c>
      <c r="AD251" s="1290">
        <v>1</v>
      </c>
      <c r="AE251" s="1289">
        <v>0</v>
      </c>
      <c r="AF251" s="1290">
        <v>0</v>
      </c>
      <c r="AG251" s="1289">
        <v>0</v>
      </c>
      <c r="AH251" s="1290">
        <v>1</v>
      </c>
      <c r="AI251" s="1289">
        <v>0</v>
      </c>
      <c r="AJ251" s="1290">
        <v>0</v>
      </c>
      <c r="AK251" s="1289">
        <v>0</v>
      </c>
      <c r="AL251" s="1290">
        <v>0</v>
      </c>
      <c r="AM251" s="1289">
        <v>0</v>
      </c>
      <c r="AN251" s="1290">
        <v>0</v>
      </c>
      <c r="AO251" s="1291">
        <v>0</v>
      </c>
      <c r="AP251" s="1292"/>
      <c r="AQ251" s="1293"/>
      <c r="AR251" s="1294"/>
      <c r="AS251" s="467">
        <v>0</v>
      </c>
      <c r="AT251" s="1289"/>
      <c r="AU251" s="1295">
        <v>0</v>
      </c>
      <c r="AV251" s="1295">
        <v>0</v>
      </c>
      <c r="AW251" s="1288">
        <v>0</v>
      </c>
      <c r="AX251" s="671" t="str">
        <f t="shared" si="150"/>
        <v/>
      </c>
      <c r="BT251" s="3"/>
      <c r="BU251" s="3"/>
      <c r="BV251" s="4"/>
      <c r="BW251" s="4"/>
      <c r="CA251" s="31" t="str">
        <f t="shared" si="154"/>
        <v/>
      </c>
      <c r="CB251" s="31"/>
      <c r="CC251" s="31" t="str">
        <f t="shared" si="151"/>
        <v/>
      </c>
      <c r="CD251" s="31" t="str">
        <f t="shared" si="156"/>
        <v/>
      </c>
      <c r="CE251" s="31" t="str">
        <f t="shared" si="157"/>
        <v/>
      </c>
      <c r="CF251" s="31" t="str">
        <f t="shared" si="158"/>
        <v/>
      </c>
      <c r="CG251" s="31" t="str">
        <f t="shared" si="159"/>
        <v/>
      </c>
      <c r="CH251" s="32">
        <f t="shared" si="160"/>
        <v>0</v>
      </c>
      <c r="CI251" s="32"/>
      <c r="CJ251" s="32"/>
      <c r="CK251" s="32">
        <f t="shared" si="163"/>
        <v>0</v>
      </c>
      <c r="CL251" s="32">
        <f t="shared" si="164"/>
        <v>0</v>
      </c>
      <c r="CM251" s="32">
        <f t="shared" si="164"/>
        <v>0</v>
      </c>
      <c r="CN251" s="32">
        <f t="shared" si="164"/>
        <v>0</v>
      </c>
    </row>
    <row r="252" spans="1:92" ht="16.350000000000001" customHeight="1" x14ac:dyDescent="0.2">
      <c r="A252" s="3149"/>
      <c r="B252" s="3190" t="s">
        <v>269</v>
      </c>
      <c r="C252" s="3190"/>
      <c r="D252" s="1297">
        <f t="shared" si="149"/>
        <v>0</v>
      </c>
      <c r="E252" s="1298">
        <f t="shared" si="165"/>
        <v>0</v>
      </c>
      <c r="F252" s="1299">
        <f t="shared" si="153"/>
        <v>0</v>
      </c>
      <c r="G252" s="1549">
        <v>0</v>
      </c>
      <c r="H252" s="1550">
        <v>0</v>
      </c>
      <c r="I252" s="1285">
        <v>0</v>
      </c>
      <c r="J252" s="1550">
        <v>0</v>
      </c>
      <c r="K252" s="1285">
        <v>0</v>
      </c>
      <c r="L252" s="1550">
        <v>0</v>
      </c>
      <c r="M252" s="1285">
        <v>0</v>
      </c>
      <c r="N252" s="1550">
        <v>0</v>
      </c>
      <c r="O252" s="1285">
        <v>0</v>
      </c>
      <c r="P252" s="1550">
        <v>0</v>
      </c>
      <c r="Q252" s="1285">
        <v>0</v>
      </c>
      <c r="R252" s="1550">
        <v>0</v>
      </c>
      <c r="S252" s="1285">
        <v>0</v>
      </c>
      <c r="T252" s="1550">
        <v>0</v>
      </c>
      <c r="U252" s="1285">
        <v>0</v>
      </c>
      <c r="V252" s="1286">
        <v>0</v>
      </c>
      <c r="W252" s="1285">
        <v>0</v>
      </c>
      <c r="X252" s="1286">
        <v>0</v>
      </c>
      <c r="Y252" s="1289">
        <v>0</v>
      </c>
      <c r="Z252" s="1290">
        <v>0</v>
      </c>
      <c r="AA252" s="1289">
        <v>0</v>
      </c>
      <c r="AB252" s="1290">
        <v>0</v>
      </c>
      <c r="AC252" s="1289">
        <v>0</v>
      </c>
      <c r="AD252" s="1290">
        <v>0</v>
      </c>
      <c r="AE252" s="1289">
        <v>0</v>
      </c>
      <c r="AF252" s="1290">
        <v>0</v>
      </c>
      <c r="AG252" s="1289">
        <v>0</v>
      </c>
      <c r="AH252" s="1290">
        <v>0</v>
      </c>
      <c r="AI252" s="1289">
        <v>0</v>
      </c>
      <c r="AJ252" s="1290">
        <v>0</v>
      </c>
      <c r="AK252" s="1289">
        <v>0</v>
      </c>
      <c r="AL252" s="1290">
        <v>0</v>
      </c>
      <c r="AM252" s="1289">
        <v>0</v>
      </c>
      <c r="AN252" s="1290">
        <v>0</v>
      </c>
      <c r="AO252" s="1551">
        <v>0</v>
      </c>
      <c r="AP252" s="1552"/>
      <c r="AQ252" s="1568"/>
      <c r="AR252" s="1569"/>
      <c r="AS252" s="1317">
        <v>0</v>
      </c>
      <c r="AT252" s="1285"/>
      <c r="AU252" s="1553">
        <v>0</v>
      </c>
      <c r="AV252" s="1553">
        <v>0</v>
      </c>
      <c r="AW252" s="1550">
        <v>0</v>
      </c>
      <c r="AX252" s="671" t="str">
        <f t="shared" si="150"/>
        <v/>
      </c>
      <c r="BT252" s="3"/>
      <c r="BU252" s="3"/>
      <c r="BV252" s="4"/>
      <c r="BW252" s="4"/>
      <c r="CA252" s="31" t="str">
        <f t="shared" si="154"/>
        <v/>
      </c>
      <c r="CB252" s="31"/>
      <c r="CC252" s="31" t="str">
        <f t="shared" si="151"/>
        <v/>
      </c>
      <c r="CD252" s="31" t="str">
        <f t="shared" si="156"/>
        <v/>
      </c>
      <c r="CE252" s="31" t="str">
        <f t="shared" si="157"/>
        <v/>
      </c>
      <c r="CF252" s="31" t="str">
        <f t="shared" si="158"/>
        <v/>
      </c>
      <c r="CG252" s="31" t="str">
        <f t="shared" si="159"/>
        <v/>
      </c>
      <c r="CH252" s="32">
        <f t="shared" si="160"/>
        <v>0</v>
      </c>
      <c r="CI252" s="32"/>
      <c r="CJ252" s="32"/>
      <c r="CK252" s="32">
        <f t="shared" si="163"/>
        <v>0</v>
      </c>
      <c r="CL252" s="32">
        <f t="shared" si="164"/>
        <v>0</v>
      </c>
      <c r="CM252" s="32">
        <f t="shared" si="164"/>
        <v>0</v>
      </c>
      <c r="CN252" s="32">
        <f t="shared" si="164"/>
        <v>0</v>
      </c>
    </row>
    <row r="253" spans="1:92" ht="16.350000000000001" customHeight="1" x14ac:dyDescent="0.2">
      <c r="A253" s="3148" t="s">
        <v>272</v>
      </c>
      <c r="B253" s="3184" t="s">
        <v>264</v>
      </c>
      <c r="C253" s="3184"/>
      <c r="D253" s="1050">
        <f t="shared" si="149"/>
        <v>8</v>
      </c>
      <c r="E253" s="485">
        <f t="shared" si="165"/>
        <v>3</v>
      </c>
      <c r="F253" s="1570">
        <f t="shared" si="153"/>
        <v>5</v>
      </c>
      <c r="G253" s="467"/>
      <c r="H253" s="468"/>
      <c r="I253" s="469"/>
      <c r="J253" s="468"/>
      <c r="K253" s="469"/>
      <c r="L253" s="468"/>
      <c r="M253" s="469"/>
      <c r="N253" s="468"/>
      <c r="O253" s="469"/>
      <c r="P253" s="468"/>
      <c r="Q253" s="469"/>
      <c r="R253" s="468"/>
      <c r="S253" s="469"/>
      <c r="T253" s="468"/>
      <c r="U253" s="469"/>
      <c r="V253" s="470"/>
      <c r="W253" s="469">
        <v>1</v>
      </c>
      <c r="X253" s="470">
        <v>1</v>
      </c>
      <c r="Y253" s="1545">
        <v>1</v>
      </c>
      <c r="Z253" s="1546">
        <v>3</v>
      </c>
      <c r="AA253" s="1545"/>
      <c r="AB253" s="1546">
        <v>1</v>
      </c>
      <c r="AC253" s="1545">
        <v>1</v>
      </c>
      <c r="AD253" s="1546"/>
      <c r="AE253" s="1545"/>
      <c r="AF253" s="1546"/>
      <c r="AG253" s="1545"/>
      <c r="AH253" s="1546"/>
      <c r="AI253" s="1545"/>
      <c r="AJ253" s="1546"/>
      <c r="AK253" s="1545"/>
      <c r="AL253" s="1546"/>
      <c r="AM253" s="1545"/>
      <c r="AN253" s="1546"/>
      <c r="AO253" s="1063"/>
      <c r="AP253" s="488"/>
      <c r="AQ253" s="1060"/>
      <c r="AR253" s="473"/>
      <c r="AS253" s="1060">
        <v>1</v>
      </c>
      <c r="AT253" s="469"/>
      <c r="AU253" s="473">
        <v>0</v>
      </c>
      <c r="AV253" s="473">
        <v>1</v>
      </c>
      <c r="AW253" s="468">
        <v>0</v>
      </c>
      <c r="AX253" s="671" t="str">
        <f t="shared" si="150"/>
        <v/>
      </c>
      <c r="BT253" s="3"/>
      <c r="BU253" s="3"/>
      <c r="BV253" s="4"/>
      <c r="BW253" s="4"/>
      <c r="CA253" s="31" t="str">
        <f t="shared" si="154"/>
        <v/>
      </c>
      <c r="CB253" s="31" t="str">
        <f t="shared" si="155"/>
        <v/>
      </c>
      <c r="CC253" s="31" t="str">
        <f t="shared" si="151"/>
        <v/>
      </c>
      <c r="CD253" s="31"/>
      <c r="CE253" s="31" t="str">
        <f t="shared" si="157"/>
        <v/>
      </c>
      <c r="CF253" s="31" t="str">
        <f t="shared" si="158"/>
        <v/>
      </c>
      <c r="CG253" s="31" t="str">
        <f t="shared" si="159"/>
        <v/>
      </c>
      <c r="CH253" s="32"/>
      <c r="CI253" s="32">
        <f t="shared" si="161"/>
        <v>0</v>
      </c>
      <c r="CJ253" s="32">
        <f t="shared" si="162"/>
        <v>0</v>
      </c>
      <c r="CK253" s="32"/>
      <c r="CL253" s="32">
        <f t="shared" si="164"/>
        <v>0</v>
      </c>
      <c r="CM253" s="32">
        <f t="shared" si="164"/>
        <v>0</v>
      </c>
      <c r="CN253" s="32">
        <f t="shared" si="164"/>
        <v>0</v>
      </c>
    </row>
    <row r="254" spans="1:92" ht="16.350000000000001" customHeight="1" x14ac:dyDescent="0.2">
      <c r="A254" s="2912"/>
      <c r="B254" s="3366" t="s">
        <v>265</v>
      </c>
      <c r="C254" s="3366"/>
      <c r="D254" s="1554">
        <f t="shared" si="149"/>
        <v>141</v>
      </c>
      <c r="E254" s="1555">
        <f t="shared" si="165"/>
        <v>71</v>
      </c>
      <c r="F254" s="1556">
        <f t="shared" si="153"/>
        <v>70</v>
      </c>
      <c r="G254" s="1557"/>
      <c r="H254" s="1558"/>
      <c r="I254" s="1559"/>
      <c r="J254" s="1558"/>
      <c r="K254" s="1559"/>
      <c r="L254" s="1558"/>
      <c r="M254" s="1559"/>
      <c r="N254" s="1558"/>
      <c r="O254" s="1559"/>
      <c r="P254" s="1558"/>
      <c r="Q254" s="1559"/>
      <c r="R254" s="1558"/>
      <c r="S254" s="1559"/>
      <c r="T254" s="1558"/>
      <c r="U254" s="1559">
        <v>1</v>
      </c>
      <c r="V254" s="1560"/>
      <c r="W254" s="1559">
        <v>16</v>
      </c>
      <c r="X254" s="1560">
        <v>15</v>
      </c>
      <c r="Y254" s="1559">
        <v>44</v>
      </c>
      <c r="Z254" s="1560">
        <v>48</v>
      </c>
      <c r="AA254" s="1559">
        <v>10</v>
      </c>
      <c r="AB254" s="1560">
        <v>6</v>
      </c>
      <c r="AC254" s="1559"/>
      <c r="AD254" s="1560"/>
      <c r="AE254" s="1559"/>
      <c r="AF254" s="1560">
        <v>1</v>
      </c>
      <c r="AG254" s="1559"/>
      <c r="AH254" s="1560"/>
      <c r="AI254" s="1559"/>
      <c r="AJ254" s="1560"/>
      <c r="AK254" s="1559"/>
      <c r="AL254" s="1560"/>
      <c r="AM254" s="1559"/>
      <c r="AN254" s="1560"/>
      <c r="AO254" s="1575"/>
      <c r="AP254" s="1572"/>
      <c r="AQ254" s="1563"/>
      <c r="AR254" s="1571"/>
      <c r="AS254" s="467">
        <v>12</v>
      </c>
      <c r="AT254" s="1559"/>
      <c r="AU254" s="1565">
        <v>0</v>
      </c>
      <c r="AV254" s="1565">
        <v>0</v>
      </c>
      <c r="AW254" s="1558">
        <v>0</v>
      </c>
      <c r="AX254" s="671" t="str">
        <f t="shared" si="150"/>
        <v/>
      </c>
      <c r="BT254" s="3"/>
      <c r="BU254" s="3"/>
      <c r="BV254" s="4"/>
      <c r="BW254" s="4"/>
      <c r="CA254" s="31" t="str">
        <f t="shared" si="154"/>
        <v/>
      </c>
      <c r="CB254" s="31"/>
      <c r="CC254" s="31" t="str">
        <f t="shared" si="151"/>
        <v/>
      </c>
      <c r="CD254" s="31"/>
      <c r="CE254" s="31" t="str">
        <f t="shared" si="157"/>
        <v/>
      </c>
      <c r="CF254" s="31" t="str">
        <f t="shared" si="158"/>
        <v/>
      </c>
      <c r="CG254" s="31" t="str">
        <f t="shared" si="159"/>
        <v/>
      </c>
      <c r="CH254" s="32"/>
      <c r="CI254" s="32"/>
      <c r="CJ254" s="32"/>
      <c r="CK254" s="32"/>
      <c r="CL254" s="32">
        <f t="shared" si="164"/>
        <v>0</v>
      </c>
      <c r="CM254" s="32">
        <f t="shared" si="164"/>
        <v>0</v>
      </c>
      <c r="CN254" s="32">
        <f t="shared" si="164"/>
        <v>0</v>
      </c>
    </row>
    <row r="255" spans="1:92" ht="16.350000000000001" customHeight="1" x14ac:dyDescent="0.2">
      <c r="A255" s="2912"/>
      <c r="B255" s="3366" t="s">
        <v>266</v>
      </c>
      <c r="C255" s="3366"/>
      <c r="D255" s="1554">
        <f t="shared" si="149"/>
        <v>11</v>
      </c>
      <c r="E255" s="1555">
        <f t="shared" si="165"/>
        <v>3</v>
      </c>
      <c r="F255" s="1556">
        <f t="shared" si="153"/>
        <v>8</v>
      </c>
      <c r="G255" s="1557"/>
      <c r="H255" s="1558"/>
      <c r="I255" s="1559"/>
      <c r="J255" s="1558"/>
      <c r="K255" s="1559"/>
      <c r="L255" s="1558"/>
      <c r="M255" s="1559"/>
      <c r="N255" s="1558"/>
      <c r="O255" s="1559"/>
      <c r="P255" s="1558"/>
      <c r="Q255" s="1559"/>
      <c r="R255" s="1558"/>
      <c r="S255" s="1559"/>
      <c r="T255" s="1558"/>
      <c r="U255" s="1559"/>
      <c r="V255" s="1560"/>
      <c r="W255" s="1559">
        <v>1</v>
      </c>
      <c r="X255" s="1560">
        <v>1</v>
      </c>
      <c r="Y255" s="1559">
        <v>1</v>
      </c>
      <c r="Z255" s="1560">
        <v>5</v>
      </c>
      <c r="AA255" s="1559"/>
      <c r="AB255" s="1560">
        <v>2</v>
      </c>
      <c r="AC255" s="1559">
        <v>1</v>
      </c>
      <c r="AD255" s="1560"/>
      <c r="AE255" s="1559"/>
      <c r="AF255" s="1560"/>
      <c r="AG255" s="1559"/>
      <c r="AH255" s="1560"/>
      <c r="AI255" s="1559"/>
      <c r="AJ255" s="1560"/>
      <c r="AK255" s="1559"/>
      <c r="AL255" s="1560"/>
      <c r="AM255" s="1559"/>
      <c r="AN255" s="1560"/>
      <c r="AO255" s="1575"/>
      <c r="AP255" s="1572"/>
      <c r="AQ255" s="1563"/>
      <c r="AR255" s="1571"/>
      <c r="AS255" s="467"/>
      <c r="AT255" s="1559"/>
      <c r="AU255" s="1565">
        <v>0</v>
      </c>
      <c r="AV255" s="1565">
        <v>0</v>
      </c>
      <c r="AW255" s="1558">
        <v>0</v>
      </c>
      <c r="AX255" s="671" t="str">
        <f t="shared" si="150"/>
        <v/>
      </c>
      <c r="BT255" s="3"/>
      <c r="BU255" s="3"/>
      <c r="BV255" s="4"/>
      <c r="BW255" s="4"/>
      <c r="CA255" s="31" t="str">
        <f t="shared" si="154"/>
        <v/>
      </c>
      <c r="CB255" s="31"/>
      <c r="CC255" s="31" t="str">
        <f t="shared" si="151"/>
        <v/>
      </c>
      <c r="CD255" s="31"/>
      <c r="CE255" s="31" t="str">
        <f t="shared" si="157"/>
        <v/>
      </c>
      <c r="CF255" s="31" t="str">
        <f t="shared" si="158"/>
        <v/>
      </c>
      <c r="CG255" s="31" t="str">
        <f t="shared" si="159"/>
        <v/>
      </c>
      <c r="CH255" s="32"/>
      <c r="CI255" s="32"/>
      <c r="CJ255" s="32"/>
      <c r="CK255" s="32"/>
      <c r="CL255" s="32">
        <f t="shared" si="164"/>
        <v>0</v>
      </c>
      <c r="CM255" s="32">
        <f t="shared" si="164"/>
        <v>0</v>
      </c>
      <c r="CN255" s="32">
        <f t="shared" si="164"/>
        <v>0</v>
      </c>
    </row>
    <row r="256" spans="1:92" ht="16.350000000000001" customHeight="1" x14ac:dyDescent="0.2">
      <c r="A256" s="2912"/>
      <c r="B256" s="3366" t="s">
        <v>267</v>
      </c>
      <c r="C256" s="3366"/>
      <c r="D256" s="1554">
        <f t="shared" si="149"/>
        <v>5</v>
      </c>
      <c r="E256" s="1555">
        <f t="shared" si="165"/>
        <v>3</v>
      </c>
      <c r="F256" s="1556">
        <f t="shared" si="153"/>
        <v>2</v>
      </c>
      <c r="G256" s="1287"/>
      <c r="H256" s="1288"/>
      <c r="I256" s="1289"/>
      <c r="J256" s="1288"/>
      <c r="K256" s="1289"/>
      <c r="L256" s="1288"/>
      <c r="M256" s="1289"/>
      <c r="N256" s="1288"/>
      <c r="O256" s="1289"/>
      <c r="P256" s="1288"/>
      <c r="Q256" s="1289"/>
      <c r="R256" s="1288"/>
      <c r="S256" s="1289"/>
      <c r="T256" s="1288"/>
      <c r="U256" s="1289"/>
      <c r="V256" s="1290">
        <v>1</v>
      </c>
      <c r="W256" s="1289">
        <v>1</v>
      </c>
      <c r="X256" s="1290"/>
      <c r="Y256" s="1289">
        <v>2</v>
      </c>
      <c r="Z256" s="1290"/>
      <c r="AA256" s="1289"/>
      <c r="AB256" s="1290">
        <v>1</v>
      </c>
      <c r="AC256" s="1289"/>
      <c r="AD256" s="1290"/>
      <c r="AE256" s="1289"/>
      <c r="AF256" s="1290"/>
      <c r="AG256" s="1289"/>
      <c r="AH256" s="1290"/>
      <c r="AI256" s="1289"/>
      <c r="AJ256" s="1290"/>
      <c r="AK256" s="1289"/>
      <c r="AL256" s="1290"/>
      <c r="AM256" s="1289"/>
      <c r="AN256" s="1290"/>
      <c r="AO256" s="1575"/>
      <c r="AP256" s="1572"/>
      <c r="AQ256" s="1563"/>
      <c r="AR256" s="1571"/>
      <c r="AS256" s="467"/>
      <c r="AT256" s="1289"/>
      <c r="AU256" s="1295">
        <v>0</v>
      </c>
      <c r="AV256" s="1295">
        <v>0</v>
      </c>
      <c r="AW256" s="1288">
        <v>0</v>
      </c>
      <c r="AX256" s="671" t="str">
        <f t="shared" si="150"/>
        <v/>
      </c>
      <c r="BT256" s="3"/>
      <c r="BU256" s="3"/>
      <c r="BV256" s="4"/>
      <c r="BW256" s="4"/>
      <c r="CA256" s="31" t="str">
        <f t="shared" si="154"/>
        <v/>
      </c>
      <c r="CB256" s="31"/>
      <c r="CC256" s="31" t="str">
        <f t="shared" si="151"/>
        <v/>
      </c>
      <c r="CD256" s="31"/>
      <c r="CE256" s="31" t="str">
        <f t="shared" si="157"/>
        <v/>
      </c>
      <c r="CF256" s="31" t="str">
        <f t="shared" si="158"/>
        <v/>
      </c>
      <c r="CG256" s="31" t="str">
        <f t="shared" si="159"/>
        <v/>
      </c>
      <c r="CH256" s="32"/>
      <c r="CI256" s="32"/>
      <c r="CJ256" s="32"/>
      <c r="CK256" s="32"/>
      <c r="CL256" s="32">
        <f t="shared" si="164"/>
        <v>0</v>
      </c>
      <c r="CM256" s="32">
        <f t="shared" si="164"/>
        <v>0</v>
      </c>
      <c r="CN256" s="32">
        <f t="shared" si="164"/>
        <v>0</v>
      </c>
    </row>
    <row r="257" spans="1:92" ht="16.350000000000001" customHeight="1" x14ac:dyDescent="0.2">
      <c r="A257" s="2912"/>
      <c r="B257" s="3367" t="s">
        <v>268</v>
      </c>
      <c r="C257" s="3368"/>
      <c r="D257" s="1554">
        <f t="shared" si="149"/>
        <v>0</v>
      </c>
      <c r="E257" s="1555">
        <f t="shared" si="165"/>
        <v>0</v>
      </c>
      <c r="F257" s="1556">
        <f t="shared" si="153"/>
        <v>0</v>
      </c>
      <c r="G257" s="1287"/>
      <c r="H257" s="1288"/>
      <c r="I257" s="1289"/>
      <c r="J257" s="1288"/>
      <c r="K257" s="1289"/>
      <c r="L257" s="1288"/>
      <c r="M257" s="1289"/>
      <c r="N257" s="1288"/>
      <c r="O257" s="1289"/>
      <c r="P257" s="1288"/>
      <c r="Q257" s="1289"/>
      <c r="R257" s="1288"/>
      <c r="S257" s="1289"/>
      <c r="T257" s="1288"/>
      <c r="U257" s="1289"/>
      <c r="V257" s="1290"/>
      <c r="W257" s="1289"/>
      <c r="X257" s="1290"/>
      <c r="Y257" s="1289"/>
      <c r="Z257" s="1290"/>
      <c r="AA257" s="1289"/>
      <c r="AB257" s="1290"/>
      <c r="AC257" s="1289"/>
      <c r="AD257" s="1290"/>
      <c r="AE257" s="1289"/>
      <c r="AF257" s="1290"/>
      <c r="AG257" s="1289"/>
      <c r="AH257" s="1290"/>
      <c r="AI257" s="1289"/>
      <c r="AJ257" s="1290"/>
      <c r="AK257" s="1289"/>
      <c r="AL257" s="1290"/>
      <c r="AM257" s="1289"/>
      <c r="AN257" s="1290"/>
      <c r="AO257" s="1575"/>
      <c r="AP257" s="1572"/>
      <c r="AQ257" s="1563"/>
      <c r="AR257" s="1573"/>
      <c r="AS257" s="467"/>
      <c r="AT257" s="1289"/>
      <c r="AU257" s="1295"/>
      <c r="AV257" s="1295"/>
      <c r="AW257" s="1288"/>
      <c r="AX257" s="671" t="str">
        <f t="shared" si="150"/>
        <v/>
      </c>
      <c r="BT257" s="3"/>
      <c r="BU257" s="3"/>
      <c r="BV257" s="4"/>
      <c r="BW257" s="4"/>
      <c r="CA257" s="31" t="str">
        <f t="shared" si="154"/>
        <v/>
      </c>
      <c r="CB257" s="31"/>
      <c r="CC257" s="31" t="str">
        <f t="shared" si="151"/>
        <v/>
      </c>
      <c r="CD257" s="31"/>
      <c r="CE257" s="31" t="str">
        <f t="shared" si="157"/>
        <v/>
      </c>
      <c r="CF257" s="31" t="str">
        <f t="shared" si="158"/>
        <v/>
      </c>
      <c r="CG257" s="31" t="str">
        <f t="shared" si="159"/>
        <v/>
      </c>
      <c r="CH257" s="32"/>
      <c r="CI257" s="32"/>
      <c r="CJ257" s="32"/>
      <c r="CK257" s="32"/>
      <c r="CL257" s="32">
        <f t="shared" si="164"/>
        <v>0</v>
      </c>
      <c r="CM257" s="32">
        <f t="shared" si="164"/>
        <v>0</v>
      </c>
      <c r="CN257" s="32">
        <f t="shared" si="164"/>
        <v>0</v>
      </c>
    </row>
    <row r="258" spans="1:92" ht="16.350000000000001" customHeight="1" x14ac:dyDescent="0.2">
      <c r="A258" s="3149"/>
      <c r="B258" s="3197" t="s">
        <v>269</v>
      </c>
      <c r="C258" s="3197"/>
      <c r="D258" s="1566">
        <f t="shared" si="149"/>
        <v>0</v>
      </c>
      <c r="E258" s="1567">
        <f t="shared" si="165"/>
        <v>0</v>
      </c>
      <c r="F258" s="1567">
        <f t="shared" si="153"/>
        <v>0</v>
      </c>
      <c r="G258" s="1549"/>
      <c r="H258" s="1550"/>
      <c r="I258" s="1285"/>
      <c r="J258" s="1550"/>
      <c r="K258" s="1285"/>
      <c r="L258" s="1550"/>
      <c r="M258" s="1285"/>
      <c r="N258" s="1550"/>
      <c r="O258" s="1285"/>
      <c r="P258" s="1550"/>
      <c r="Q258" s="1285"/>
      <c r="R258" s="1550"/>
      <c r="S258" s="1285"/>
      <c r="T258" s="1550"/>
      <c r="U258" s="1285"/>
      <c r="V258" s="1286"/>
      <c r="W258" s="1285"/>
      <c r="X258" s="1286"/>
      <c r="Y258" s="1285"/>
      <c r="Z258" s="1286"/>
      <c r="AA258" s="1285"/>
      <c r="AB258" s="1286"/>
      <c r="AC258" s="1285"/>
      <c r="AD258" s="1286"/>
      <c r="AE258" s="1285"/>
      <c r="AF258" s="1286"/>
      <c r="AG258" s="1285"/>
      <c r="AH258" s="1286"/>
      <c r="AI258" s="1285"/>
      <c r="AJ258" s="1286"/>
      <c r="AK258" s="1285"/>
      <c r="AL258" s="1286"/>
      <c r="AM258" s="1285"/>
      <c r="AN258" s="1286"/>
      <c r="AO258" s="1576"/>
      <c r="AP258" s="1569"/>
      <c r="AQ258" s="1568"/>
      <c r="AR258" s="1574"/>
      <c r="AS258" s="1317"/>
      <c r="AT258" s="1285"/>
      <c r="AU258" s="1553"/>
      <c r="AV258" s="1553"/>
      <c r="AW258" s="1550"/>
      <c r="AX258" s="671" t="str">
        <f t="shared" si="150"/>
        <v/>
      </c>
      <c r="BT258" s="3"/>
      <c r="BU258" s="3"/>
      <c r="BV258" s="4"/>
      <c r="BW258" s="4"/>
      <c r="CA258" s="31" t="str">
        <f t="shared" si="154"/>
        <v/>
      </c>
      <c r="CB258" s="31"/>
      <c r="CC258" s="31" t="str">
        <f t="shared" si="151"/>
        <v/>
      </c>
      <c r="CD258" s="31"/>
      <c r="CE258" s="31" t="str">
        <f t="shared" si="157"/>
        <v/>
      </c>
      <c r="CF258" s="31" t="str">
        <f t="shared" si="158"/>
        <v/>
      </c>
      <c r="CG258" s="31" t="str">
        <f t="shared" si="159"/>
        <v/>
      </c>
      <c r="CH258" s="32"/>
      <c r="CI258" s="32"/>
      <c r="CJ258" s="32"/>
      <c r="CK258" s="32"/>
      <c r="CL258" s="32">
        <f t="shared" si="164"/>
        <v>0</v>
      </c>
      <c r="CM258" s="32">
        <f t="shared" si="164"/>
        <v>0</v>
      </c>
      <c r="CN258" s="32">
        <f t="shared" si="164"/>
        <v>0</v>
      </c>
    </row>
    <row r="259" spans="1:92" ht="16.350000000000001" customHeight="1" x14ac:dyDescent="0.2">
      <c r="A259" s="3373" t="s">
        <v>273</v>
      </c>
      <c r="B259" s="3184" t="s">
        <v>264</v>
      </c>
      <c r="C259" s="3184"/>
      <c r="D259" s="1050">
        <f t="shared" si="149"/>
        <v>0</v>
      </c>
      <c r="E259" s="485">
        <f t="shared" si="165"/>
        <v>0</v>
      </c>
      <c r="F259" s="466">
        <f t="shared" si="153"/>
        <v>0</v>
      </c>
      <c r="G259" s="467"/>
      <c r="H259" s="468"/>
      <c r="I259" s="469"/>
      <c r="J259" s="468"/>
      <c r="K259" s="469"/>
      <c r="L259" s="468"/>
      <c r="M259" s="469"/>
      <c r="N259" s="468"/>
      <c r="O259" s="469"/>
      <c r="P259" s="468"/>
      <c r="Q259" s="469"/>
      <c r="R259" s="468"/>
      <c r="S259" s="469"/>
      <c r="T259" s="468"/>
      <c r="U259" s="469"/>
      <c r="V259" s="470"/>
      <c r="W259" s="469"/>
      <c r="X259" s="470"/>
      <c r="Y259" s="469"/>
      <c r="Z259" s="470"/>
      <c r="AA259" s="469"/>
      <c r="AB259" s="470"/>
      <c r="AC259" s="469"/>
      <c r="AD259" s="470"/>
      <c r="AE259" s="469"/>
      <c r="AF259" s="470"/>
      <c r="AG259" s="469"/>
      <c r="AH259" s="1546"/>
      <c r="AI259" s="1545"/>
      <c r="AJ259" s="1546"/>
      <c r="AK259" s="1545"/>
      <c r="AL259" s="1546"/>
      <c r="AM259" s="1545"/>
      <c r="AN259" s="1546"/>
      <c r="AO259" s="1064"/>
      <c r="AP259" s="499"/>
      <c r="AQ259" s="1060"/>
      <c r="AR259" s="473"/>
      <c r="AS259" s="1060"/>
      <c r="AT259" s="469"/>
      <c r="AU259" s="473"/>
      <c r="AV259" s="473"/>
      <c r="AW259" s="468"/>
      <c r="AX259" s="671" t="str">
        <f t="shared" si="150"/>
        <v/>
      </c>
      <c r="BT259" s="3"/>
      <c r="BU259" s="3"/>
      <c r="BV259" s="4"/>
      <c r="BW259" s="4"/>
      <c r="CA259" s="31" t="str">
        <f t="shared" si="154"/>
        <v/>
      </c>
      <c r="CB259" s="31" t="str">
        <f t="shared" si="155"/>
        <v/>
      </c>
      <c r="CC259" s="31" t="str">
        <f t="shared" si="151"/>
        <v/>
      </c>
      <c r="CD259" s="31"/>
      <c r="CE259" s="31" t="str">
        <f t="shared" si="157"/>
        <v/>
      </c>
      <c r="CF259" s="31" t="str">
        <f t="shared" si="158"/>
        <v/>
      </c>
      <c r="CG259" s="31" t="str">
        <f t="shared" si="159"/>
        <v/>
      </c>
      <c r="CH259" s="32"/>
      <c r="CI259" s="32">
        <f t="shared" si="161"/>
        <v>0</v>
      </c>
      <c r="CJ259" s="32">
        <f t="shared" si="162"/>
        <v>0</v>
      </c>
      <c r="CK259" s="32"/>
      <c r="CL259" s="32">
        <f t="shared" si="164"/>
        <v>0</v>
      </c>
      <c r="CM259" s="32">
        <f t="shared" si="164"/>
        <v>0</v>
      </c>
      <c r="CN259" s="32">
        <f t="shared" si="164"/>
        <v>0</v>
      </c>
    </row>
    <row r="260" spans="1:92" ht="16.350000000000001" customHeight="1" x14ac:dyDescent="0.2">
      <c r="A260" s="2971"/>
      <c r="B260" s="3366" t="s">
        <v>265</v>
      </c>
      <c r="C260" s="3366"/>
      <c r="D260" s="1554">
        <f t="shared" si="149"/>
        <v>0</v>
      </c>
      <c r="E260" s="1555">
        <f t="shared" si="165"/>
        <v>0</v>
      </c>
      <c r="F260" s="1556">
        <f t="shared" si="153"/>
        <v>0</v>
      </c>
      <c r="G260" s="1557"/>
      <c r="H260" s="1558"/>
      <c r="I260" s="1559"/>
      <c r="J260" s="1558"/>
      <c r="K260" s="1559"/>
      <c r="L260" s="1558"/>
      <c r="M260" s="1559"/>
      <c r="N260" s="1558"/>
      <c r="O260" s="1559"/>
      <c r="P260" s="1558"/>
      <c r="Q260" s="1559"/>
      <c r="R260" s="1558"/>
      <c r="S260" s="1559"/>
      <c r="T260" s="1558"/>
      <c r="U260" s="1559"/>
      <c r="V260" s="1560"/>
      <c r="W260" s="1559"/>
      <c r="X260" s="1560"/>
      <c r="Y260" s="1559"/>
      <c r="Z260" s="1560"/>
      <c r="AA260" s="1559"/>
      <c r="AB260" s="1560"/>
      <c r="AC260" s="1559"/>
      <c r="AD260" s="1560"/>
      <c r="AE260" s="1559"/>
      <c r="AF260" s="1560"/>
      <c r="AG260" s="1559"/>
      <c r="AH260" s="1560"/>
      <c r="AI260" s="1559"/>
      <c r="AJ260" s="1560"/>
      <c r="AK260" s="1559"/>
      <c r="AL260" s="1560"/>
      <c r="AM260" s="1559"/>
      <c r="AN260" s="1560"/>
      <c r="AO260" s="1577"/>
      <c r="AP260" s="1564"/>
      <c r="AQ260" s="1563"/>
      <c r="AR260" s="1571"/>
      <c r="AS260" s="467"/>
      <c r="AT260" s="1559"/>
      <c r="AU260" s="1565"/>
      <c r="AV260" s="1565"/>
      <c r="AW260" s="1558"/>
      <c r="AX260" s="671" t="str">
        <f t="shared" si="150"/>
        <v/>
      </c>
      <c r="BT260" s="3"/>
      <c r="BU260" s="3"/>
      <c r="BV260" s="4"/>
      <c r="BW260" s="4"/>
      <c r="CA260" s="31" t="str">
        <f t="shared" si="154"/>
        <v/>
      </c>
      <c r="CB260" s="31"/>
      <c r="CC260" s="31" t="str">
        <f t="shared" si="151"/>
        <v/>
      </c>
      <c r="CD260" s="31"/>
      <c r="CE260" s="31" t="str">
        <f t="shared" si="157"/>
        <v/>
      </c>
      <c r="CF260" s="31" t="str">
        <f t="shared" si="158"/>
        <v/>
      </c>
      <c r="CG260" s="31" t="str">
        <f t="shared" si="159"/>
        <v/>
      </c>
      <c r="CH260" s="32"/>
      <c r="CI260" s="32"/>
      <c r="CJ260" s="32"/>
      <c r="CK260" s="32"/>
      <c r="CL260" s="32">
        <f t="shared" si="164"/>
        <v>0</v>
      </c>
      <c r="CM260" s="32">
        <f t="shared" si="164"/>
        <v>0</v>
      </c>
      <c r="CN260" s="32">
        <f t="shared" si="164"/>
        <v>0</v>
      </c>
    </row>
    <row r="261" spans="1:92" ht="16.350000000000001" customHeight="1" x14ac:dyDescent="0.2">
      <c r="A261" s="2971"/>
      <c r="B261" s="3366" t="s">
        <v>266</v>
      </c>
      <c r="C261" s="3366"/>
      <c r="D261" s="1554">
        <f t="shared" si="149"/>
        <v>0</v>
      </c>
      <c r="E261" s="1555">
        <f t="shared" si="165"/>
        <v>0</v>
      </c>
      <c r="F261" s="1556">
        <f t="shared" si="153"/>
        <v>0</v>
      </c>
      <c r="G261" s="1557"/>
      <c r="H261" s="1558"/>
      <c r="I261" s="1559"/>
      <c r="J261" s="1558"/>
      <c r="K261" s="1559"/>
      <c r="L261" s="1558"/>
      <c r="M261" s="1559"/>
      <c r="N261" s="1558"/>
      <c r="O261" s="1559"/>
      <c r="P261" s="1558"/>
      <c r="Q261" s="1559"/>
      <c r="R261" s="1558"/>
      <c r="S261" s="1559"/>
      <c r="T261" s="1558"/>
      <c r="U261" s="1559"/>
      <c r="V261" s="1560"/>
      <c r="W261" s="1559"/>
      <c r="X261" s="1560"/>
      <c r="Y261" s="1559"/>
      <c r="Z261" s="1560"/>
      <c r="AA261" s="1559"/>
      <c r="AB261" s="1560"/>
      <c r="AC261" s="1559"/>
      <c r="AD261" s="1560"/>
      <c r="AE261" s="1559"/>
      <c r="AF261" s="1560"/>
      <c r="AG261" s="1559"/>
      <c r="AH261" s="1560"/>
      <c r="AI261" s="1559"/>
      <c r="AJ261" s="1560"/>
      <c r="AK261" s="1559"/>
      <c r="AL261" s="1560"/>
      <c r="AM261" s="1559"/>
      <c r="AN261" s="1560"/>
      <c r="AO261" s="1577"/>
      <c r="AP261" s="1564"/>
      <c r="AQ261" s="1563"/>
      <c r="AR261" s="1571"/>
      <c r="AS261" s="467"/>
      <c r="AT261" s="1559"/>
      <c r="AU261" s="1565"/>
      <c r="AV261" s="1565"/>
      <c r="AW261" s="1558"/>
      <c r="AX261" s="671" t="str">
        <f t="shared" si="150"/>
        <v/>
      </c>
      <c r="BT261" s="3"/>
      <c r="BU261" s="3"/>
      <c r="BV261" s="4"/>
      <c r="BW261" s="4"/>
      <c r="CA261" s="31" t="str">
        <f t="shared" si="154"/>
        <v/>
      </c>
      <c r="CB261" s="31"/>
      <c r="CC261" s="31" t="str">
        <f t="shared" si="151"/>
        <v/>
      </c>
      <c r="CD261" s="31"/>
      <c r="CE261" s="31" t="str">
        <f t="shared" si="157"/>
        <v/>
      </c>
      <c r="CF261" s="31" t="str">
        <f t="shared" si="158"/>
        <v/>
      </c>
      <c r="CG261" s="31" t="str">
        <f t="shared" si="159"/>
        <v/>
      </c>
      <c r="CH261" s="32"/>
      <c r="CI261" s="32"/>
      <c r="CJ261" s="32"/>
      <c r="CK261" s="32"/>
      <c r="CL261" s="32">
        <f t="shared" si="164"/>
        <v>0</v>
      </c>
      <c r="CM261" s="32">
        <f t="shared" si="164"/>
        <v>0</v>
      </c>
      <c r="CN261" s="32">
        <f t="shared" si="164"/>
        <v>0</v>
      </c>
    </row>
    <row r="262" spans="1:92" ht="16.350000000000001" customHeight="1" x14ac:dyDescent="0.2">
      <c r="A262" s="2971"/>
      <c r="B262" s="3366" t="s">
        <v>267</v>
      </c>
      <c r="C262" s="3366"/>
      <c r="D262" s="1554">
        <f t="shared" si="149"/>
        <v>0</v>
      </c>
      <c r="E262" s="1555">
        <f t="shared" si="165"/>
        <v>0</v>
      </c>
      <c r="F262" s="1556">
        <f t="shared" si="153"/>
        <v>0</v>
      </c>
      <c r="G262" s="1287"/>
      <c r="H262" s="1288"/>
      <c r="I262" s="1289"/>
      <c r="J262" s="1288"/>
      <c r="K262" s="1289"/>
      <c r="L262" s="1288"/>
      <c r="M262" s="1289"/>
      <c r="N262" s="1288"/>
      <c r="O262" s="1289"/>
      <c r="P262" s="1288"/>
      <c r="Q262" s="1289"/>
      <c r="R262" s="1288"/>
      <c r="S262" s="1289"/>
      <c r="T262" s="1288"/>
      <c r="U262" s="1289"/>
      <c r="V262" s="1290"/>
      <c r="W262" s="1289"/>
      <c r="X262" s="1290"/>
      <c r="Y262" s="1559"/>
      <c r="Z262" s="1560"/>
      <c r="AA262" s="1559"/>
      <c r="AB262" s="1560"/>
      <c r="AC262" s="1559"/>
      <c r="AD262" s="1560"/>
      <c r="AE262" s="1559"/>
      <c r="AF262" s="1560"/>
      <c r="AG262" s="1559"/>
      <c r="AH262" s="1560"/>
      <c r="AI262" s="1559"/>
      <c r="AJ262" s="1560"/>
      <c r="AK262" s="1559"/>
      <c r="AL262" s="1560"/>
      <c r="AM262" s="1559"/>
      <c r="AN262" s="1560"/>
      <c r="AO262" s="1577"/>
      <c r="AP262" s="1564"/>
      <c r="AQ262" s="1563"/>
      <c r="AR262" s="1571"/>
      <c r="AS262" s="467"/>
      <c r="AT262" s="1559"/>
      <c r="AU262" s="1565"/>
      <c r="AV262" s="1565"/>
      <c r="AW262" s="1558"/>
      <c r="AX262" s="671" t="str">
        <f t="shared" si="150"/>
        <v/>
      </c>
      <c r="BT262" s="3"/>
      <c r="BU262" s="3"/>
      <c r="BV262" s="4"/>
      <c r="BW262" s="4"/>
      <c r="CA262" s="31" t="str">
        <f t="shared" si="154"/>
        <v/>
      </c>
      <c r="CB262" s="31"/>
      <c r="CC262" s="31" t="str">
        <f t="shared" si="151"/>
        <v/>
      </c>
      <c r="CD262" s="31"/>
      <c r="CE262" s="31" t="str">
        <f t="shared" si="157"/>
        <v/>
      </c>
      <c r="CF262" s="31" t="str">
        <f t="shared" si="158"/>
        <v/>
      </c>
      <c r="CG262" s="31" t="str">
        <f t="shared" si="159"/>
        <v/>
      </c>
      <c r="CH262" s="32"/>
      <c r="CI262" s="32"/>
      <c r="CJ262" s="32"/>
      <c r="CK262" s="32"/>
      <c r="CL262" s="32">
        <f t="shared" si="164"/>
        <v>0</v>
      </c>
      <c r="CM262" s="32">
        <f t="shared" si="164"/>
        <v>0</v>
      </c>
      <c r="CN262" s="32">
        <f t="shared" si="164"/>
        <v>0</v>
      </c>
    </row>
    <row r="263" spans="1:92" ht="16.350000000000001" customHeight="1" x14ac:dyDescent="0.2">
      <c r="A263" s="2971"/>
      <c r="B263" s="3367" t="s">
        <v>268</v>
      </c>
      <c r="C263" s="3368"/>
      <c r="D263" s="1554">
        <f t="shared" si="149"/>
        <v>0</v>
      </c>
      <c r="E263" s="1555">
        <f t="shared" si="165"/>
        <v>0</v>
      </c>
      <c r="F263" s="1556">
        <f t="shared" si="153"/>
        <v>0</v>
      </c>
      <c r="G263" s="1287"/>
      <c r="H263" s="1288"/>
      <c r="I263" s="1289"/>
      <c r="J263" s="1288"/>
      <c r="K263" s="1289"/>
      <c r="L263" s="1288"/>
      <c r="M263" s="1289"/>
      <c r="N263" s="1288"/>
      <c r="O263" s="1289"/>
      <c r="P263" s="1288"/>
      <c r="Q263" s="1289"/>
      <c r="R263" s="1288"/>
      <c r="S263" s="1289"/>
      <c r="T263" s="1288"/>
      <c r="U263" s="1289"/>
      <c r="V263" s="1290"/>
      <c r="W263" s="1289"/>
      <c r="X263" s="1290"/>
      <c r="Y263" s="1559"/>
      <c r="Z263" s="1560"/>
      <c r="AA263" s="1559"/>
      <c r="AB263" s="1560"/>
      <c r="AC263" s="1559"/>
      <c r="AD263" s="1560"/>
      <c r="AE263" s="1559"/>
      <c r="AF263" s="1560"/>
      <c r="AG263" s="1559"/>
      <c r="AH263" s="1560"/>
      <c r="AI263" s="1559"/>
      <c r="AJ263" s="1560"/>
      <c r="AK263" s="1559"/>
      <c r="AL263" s="1560"/>
      <c r="AM263" s="1559"/>
      <c r="AN263" s="1560"/>
      <c r="AO263" s="1577"/>
      <c r="AP263" s="1564"/>
      <c r="AQ263" s="1563"/>
      <c r="AR263" s="1571"/>
      <c r="AS263" s="467"/>
      <c r="AT263" s="1559"/>
      <c r="AU263" s="1565"/>
      <c r="AV263" s="1565"/>
      <c r="AW263" s="1558"/>
      <c r="AX263" s="671" t="str">
        <f t="shared" si="150"/>
        <v/>
      </c>
      <c r="BT263" s="3"/>
      <c r="BU263" s="3"/>
      <c r="BV263" s="4"/>
      <c r="BW263" s="4"/>
      <c r="CA263" s="31" t="str">
        <f t="shared" si="154"/>
        <v/>
      </c>
      <c r="CB263" s="31"/>
      <c r="CC263" s="31" t="str">
        <f t="shared" si="151"/>
        <v/>
      </c>
      <c r="CD263" s="31"/>
      <c r="CE263" s="31" t="str">
        <f t="shared" si="157"/>
        <v/>
      </c>
      <c r="CF263" s="31" t="str">
        <f t="shared" si="158"/>
        <v/>
      </c>
      <c r="CG263" s="31" t="str">
        <f t="shared" si="159"/>
        <v/>
      </c>
      <c r="CH263" s="32"/>
      <c r="CI263" s="32"/>
      <c r="CJ263" s="32"/>
      <c r="CK263" s="32"/>
      <c r="CL263" s="32">
        <f t="shared" si="164"/>
        <v>0</v>
      </c>
      <c r="CM263" s="32">
        <f t="shared" si="164"/>
        <v>0</v>
      </c>
      <c r="CN263" s="32">
        <f t="shared" si="164"/>
        <v>0</v>
      </c>
    </row>
    <row r="264" spans="1:92" ht="16.350000000000001" customHeight="1" x14ac:dyDescent="0.2">
      <c r="A264" s="3199"/>
      <c r="B264" s="3197" t="s">
        <v>269</v>
      </c>
      <c r="C264" s="3197"/>
      <c r="D264" s="1313">
        <f t="shared" si="149"/>
        <v>0</v>
      </c>
      <c r="E264" s="1314">
        <f t="shared" si="165"/>
        <v>0</v>
      </c>
      <c r="F264" s="710">
        <f t="shared" si="153"/>
        <v>0</v>
      </c>
      <c r="G264" s="1549"/>
      <c r="H264" s="1550"/>
      <c r="I264" s="1285"/>
      <c r="J264" s="1550"/>
      <c r="K264" s="1285"/>
      <c r="L264" s="1550"/>
      <c r="M264" s="1285"/>
      <c r="N264" s="1550"/>
      <c r="O264" s="1285"/>
      <c r="P264" s="1550"/>
      <c r="Q264" s="1285"/>
      <c r="R264" s="1550"/>
      <c r="S264" s="1285"/>
      <c r="T264" s="1550"/>
      <c r="U264" s="1285"/>
      <c r="V264" s="1286"/>
      <c r="W264" s="1285"/>
      <c r="X264" s="1286"/>
      <c r="Y264" s="1285"/>
      <c r="Z264" s="1286"/>
      <c r="AA264" s="1285"/>
      <c r="AB264" s="1286"/>
      <c r="AC264" s="766"/>
      <c r="AD264" s="767"/>
      <c r="AE264" s="766"/>
      <c r="AF264" s="767"/>
      <c r="AG264" s="766"/>
      <c r="AH264" s="767"/>
      <c r="AI264" s="766"/>
      <c r="AJ264" s="767"/>
      <c r="AK264" s="766"/>
      <c r="AL264" s="767"/>
      <c r="AM264" s="766"/>
      <c r="AN264" s="767"/>
      <c r="AO264" s="1578"/>
      <c r="AP264" s="1579"/>
      <c r="AQ264" s="1315"/>
      <c r="AR264" s="1580"/>
      <c r="AS264" s="1317"/>
      <c r="AT264" s="766"/>
      <c r="AU264" s="1581"/>
      <c r="AV264" s="1581"/>
      <c r="AW264" s="1582"/>
      <c r="AX264" s="671" t="str">
        <f t="shared" si="150"/>
        <v/>
      </c>
      <c r="BT264" s="3"/>
      <c r="BU264" s="3"/>
      <c r="BV264" s="4"/>
      <c r="BW264" s="4"/>
      <c r="CA264" s="31" t="str">
        <f t="shared" si="154"/>
        <v/>
      </c>
      <c r="CB264" s="31"/>
      <c r="CC264" s="31" t="str">
        <f t="shared" si="151"/>
        <v/>
      </c>
      <c r="CD264" s="31"/>
      <c r="CE264" s="31" t="str">
        <f t="shared" si="157"/>
        <v/>
      </c>
      <c r="CF264" s="31" t="str">
        <f t="shared" si="158"/>
        <v/>
      </c>
      <c r="CG264" s="31" t="str">
        <f t="shared" si="159"/>
        <v/>
      </c>
      <c r="CH264" s="32"/>
      <c r="CI264" s="32"/>
      <c r="CJ264" s="32"/>
      <c r="CK264" s="32"/>
      <c r="CL264" s="32">
        <f t="shared" si="164"/>
        <v>0</v>
      </c>
      <c r="CM264" s="32">
        <f t="shared" si="164"/>
        <v>0</v>
      </c>
      <c r="CN264" s="32">
        <f t="shared" si="164"/>
        <v>0</v>
      </c>
    </row>
    <row r="265" spans="1:92" ht="16.350000000000001" customHeight="1" x14ac:dyDescent="0.2">
      <c r="A265" s="3148" t="s">
        <v>104</v>
      </c>
      <c r="B265" s="3184" t="s">
        <v>264</v>
      </c>
      <c r="C265" s="3184"/>
      <c r="D265" s="400">
        <f t="shared" si="149"/>
        <v>16</v>
      </c>
      <c r="E265" s="465">
        <f t="shared" si="165"/>
        <v>6</v>
      </c>
      <c r="F265" s="466">
        <f t="shared" si="153"/>
        <v>10</v>
      </c>
      <c r="G265" s="467">
        <v>0</v>
      </c>
      <c r="H265" s="468">
        <v>0</v>
      </c>
      <c r="I265" s="469">
        <v>0</v>
      </c>
      <c r="J265" s="468">
        <v>0</v>
      </c>
      <c r="K265" s="469">
        <v>0</v>
      </c>
      <c r="L265" s="468">
        <v>0</v>
      </c>
      <c r="M265" s="469">
        <v>0</v>
      </c>
      <c r="N265" s="468">
        <v>0</v>
      </c>
      <c r="O265" s="469">
        <v>0</v>
      </c>
      <c r="P265" s="468">
        <v>0</v>
      </c>
      <c r="Q265" s="469">
        <v>0</v>
      </c>
      <c r="R265" s="468">
        <v>0</v>
      </c>
      <c r="S265" s="469">
        <v>0</v>
      </c>
      <c r="T265" s="468">
        <v>0</v>
      </c>
      <c r="U265" s="469">
        <v>0</v>
      </c>
      <c r="V265" s="470">
        <v>0</v>
      </c>
      <c r="W265" s="469">
        <v>2</v>
      </c>
      <c r="X265" s="470">
        <v>0</v>
      </c>
      <c r="Y265" s="469">
        <v>0</v>
      </c>
      <c r="Z265" s="470">
        <v>0</v>
      </c>
      <c r="AA265" s="469">
        <v>1</v>
      </c>
      <c r="AB265" s="470">
        <v>0</v>
      </c>
      <c r="AC265" s="469">
        <v>0</v>
      </c>
      <c r="AD265" s="470">
        <v>2</v>
      </c>
      <c r="AE265" s="469">
        <v>0</v>
      </c>
      <c r="AF265" s="470">
        <v>3</v>
      </c>
      <c r="AG265" s="469">
        <v>1</v>
      </c>
      <c r="AH265" s="470">
        <v>3</v>
      </c>
      <c r="AI265" s="469">
        <v>2</v>
      </c>
      <c r="AJ265" s="470">
        <v>0</v>
      </c>
      <c r="AK265" s="469">
        <v>0</v>
      </c>
      <c r="AL265" s="470">
        <v>2</v>
      </c>
      <c r="AM265" s="469">
        <v>0</v>
      </c>
      <c r="AN265" s="470">
        <v>0</v>
      </c>
      <c r="AO265" s="471">
        <v>2</v>
      </c>
      <c r="AP265" s="472">
        <v>0</v>
      </c>
      <c r="AQ265" s="467">
        <v>4</v>
      </c>
      <c r="AR265" s="473">
        <v>5</v>
      </c>
      <c r="AS265" s="1060">
        <v>2</v>
      </c>
      <c r="AT265" s="469"/>
      <c r="AU265" s="473">
        <v>0</v>
      </c>
      <c r="AV265" s="473">
        <v>0</v>
      </c>
      <c r="AW265" s="468">
        <v>0</v>
      </c>
      <c r="AX265" s="671" t="str">
        <f t="shared" si="150"/>
        <v/>
      </c>
      <c r="BT265" s="3"/>
      <c r="BU265" s="3"/>
      <c r="BV265" s="4"/>
      <c r="BW265" s="4"/>
      <c r="CA265" s="31" t="str">
        <f t="shared" si="154"/>
        <v/>
      </c>
      <c r="CB265" s="31" t="str">
        <f t="shared" si="155"/>
        <v/>
      </c>
      <c r="CC265" s="31" t="str">
        <f t="shared" si="151"/>
        <v/>
      </c>
      <c r="CD265" s="31" t="str">
        <f t="shared" si="156"/>
        <v/>
      </c>
      <c r="CE265" s="31" t="str">
        <f t="shared" si="157"/>
        <v/>
      </c>
      <c r="CF265" s="31" t="str">
        <f t="shared" si="158"/>
        <v/>
      </c>
      <c r="CG265" s="31" t="str">
        <f t="shared" si="159"/>
        <v/>
      </c>
      <c r="CH265" s="32">
        <f t="shared" si="160"/>
        <v>0</v>
      </c>
      <c r="CI265" s="32">
        <f t="shared" si="161"/>
        <v>0</v>
      </c>
      <c r="CJ265" s="32">
        <f t="shared" si="162"/>
        <v>0</v>
      </c>
      <c r="CK265" s="32">
        <f t="shared" si="163"/>
        <v>0</v>
      </c>
      <c r="CL265" s="32">
        <f t="shared" si="164"/>
        <v>0</v>
      </c>
      <c r="CM265" s="32">
        <f t="shared" si="164"/>
        <v>0</v>
      </c>
      <c r="CN265" s="32">
        <f t="shared" si="164"/>
        <v>0</v>
      </c>
    </row>
    <row r="266" spans="1:92" ht="16.350000000000001" customHeight="1" x14ac:dyDescent="0.2">
      <c r="A266" s="2912"/>
      <c r="B266" s="3366" t="s">
        <v>265</v>
      </c>
      <c r="C266" s="3366"/>
      <c r="D266" s="1554">
        <f t="shared" si="149"/>
        <v>55</v>
      </c>
      <c r="E266" s="1555">
        <f t="shared" si="165"/>
        <v>12</v>
      </c>
      <c r="F266" s="1556">
        <f t="shared" si="153"/>
        <v>43</v>
      </c>
      <c r="G266" s="1557">
        <v>0</v>
      </c>
      <c r="H266" s="1558">
        <v>0</v>
      </c>
      <c r="I266" s="1559">
        <v>0</v>
      </c>
      <c r="J266" s="1558">
        <v>0</v>
      </c>
      <c r="K266" s="1559">
        <v>0</v>
      </c>
      <c r="L266" s="1558">
        <v>0</v>
      </c>
      <c r="M266" s="1559">
        <v>0</v>
      </c>
      <c r="N266" s="1558">
        <v>0</v>
      </c>
      <c r="O266" s="1559">
        <v>0</v>
      </c>
      <c r="P266" s="1558">
        <v>0</v>
      </c>
      <c r="Q266" s="1559">
        <v>0</v>
      </c>
      <c r="R266" s="1558">
        <v>0</v>
      </c>
      <c r="S266" s="1559">
        <v>0</v>
      </c>
      <c r="T266" s="1558">
        <v>0</v>
      </c>
      <c r="U266" s="1559">
        <v>0</v>
      </c>
      <c r="V266" s="1560">
        <v>1</v>
      </c>
      <c r="W266" s="1559">
        <v>0</v>
      </c>
      <c r="X266" s="1560">
        <v>1</v>
      </c>
      <c r="Y266" s="1559">
        <v>1</v>
      </c>
      <c r="Z266" s="1560">
        <v>3</v>
      </c>
      <c r="AA266" s="1559">
        <v>1</v>
      </c>
      <c r="AB266" s="1560">
        <v>1</v>
      </c>
      <c r="AC266" s="1559">
        <v>0</v>
      </c>
      <c r="AD266" s="1560">
        <v>8</v>
      </c>
      <c r="AE266" s="1559">
        <v>1</v>
      </c>
      <c r="AF266" s="1560">
        <v>6</v>
      </c>
      <c r="AG266" s="1559">
        <v>8</v>
      </c>
      <c r="AH266" s="1560">
        <v>7</v>
      </c>
      <c r="AI266" s="1559">
        <v>0</v>
      </c>
      <c r="AJ266" s="1560">
        <v>7</v>
      </c>
      <c r="AK266" s="1559">
        <v>1</v>
      </c>
      <c r="AL266" s="1560">
        <v>6</v>
      </c>
      <c r="AM266" s="1559">
        <v>0</v>
      </c>
      <c r="AN266" s="1560">
        <v>3</v>
      </c>
      <c r="AO266" s="1561">
        <v>2</v>
      </c>
      <c r="AP266" s="1562">
        <v>2</v>
      </c>
      <c r="AQ266" s="1563"/>
      <c r="AR266" s="1571"/>
      <c r="AS266" s="467">
        <v>16</v>
      </c>
      <c r="AT266" s="1559"/>
      <c r="AU266" s="1565">
        <v>0</v>
      </c>
      <c r="AV266" s="1565">
        <v>0</v>
      </c>
      <c r="AW266" s="1558">
        <v>0</v>
      </c>
      <c r="AX266" s="671" t="str">
        <f t="shared" si="150"/>
        <v/>
      </c>
      <c r="BT266" s="3"/>
      <c r="BU266" s="3"/>
      <c r="BV266" s="4"/>
      <c r="BW266" s="4"/>
      <c r="CA266" s="31" t="str">
        <f t="shared" si="154"/>
        <v/>
      </c>
      <c r="CB266" s="31" t="str">
        <f t="shared" si="155"/>
        <v/>
      </c>
      <c r="CC266" s="31" t="str">
        <f t="shared" si="151"/>
        <v/>
      </c>
      <c r="CD266" s="31" t="str">
        <f t="shared" si="156"/>
        <v/>
      </c>
      <c r="CE266" s="31" t="str">
        <f t="shared" si="157"/>
        <v/>
      </c>
      <c r="CF266" s="31" t="str">
        <f t="shared" si="158"/>
        <v/>
      </c>
      <c r="CG266" s="31" t="str">
        <f t="shared" si="159"/>
        <v/>
      </c>
      <c r="CH266" s="32">
        <f t="shared" si="160"/>
        <v>0</v>
      </c>
      <c r="CI266" s="32"/>
      <c r="CJ266" s="32"/>
      <c r="CK266" s="32">
        <f t="shared" si="163"/>
        <v>0</v>
      </c>
      <c r="CL266" s="32">
        <f t="shared" si="164"/>
        <v>0</v>
      </c>
      <c r="CM266" s="32">
        <f t="shared" si="164"/>
        <v>0</v>
      </c>
      <c r="CN266" s="32">
        <f t="shared" si="164"/>
        <v>0</v>
      </c>
    </row>
    <row r="267" spans="1:92" ht="16.350000000000001" customHeight="1" x14ac:dyDescent="0.2">
      <c r="A267" s="2912"/>
      <c r="B267" s="3366" t="s">
        <v>266</v>
      </c>
      <c r="C267" s="3366"/>
      <c r="D267" s="1554">
        <f t="shared" si="149"/>
        <v>13</v>
      </c>
      <c r="E267" s="1555">
        <f t="shared" si="165"/>
        <v>5</v>
      </c>
      <c r="F267" s="1556">
        <f t="shared" si="153"/>
        <v>8</v>
      </c>
      <c r="G267" s="1557">
        <v>0</v>
      </c>
      <c r="H267" s="1558">
        <v>0</v>
      </c>
      <c r="I267" s="1559">
        <v>0</v>
      </c>
      <c r="J267" s="1558">
        <v>0</v>
      </c>
      <c r="K267" s="1559">
        <v>0</v>
      </c>
      <c r="L267" s="1558">
        <v>0</v>
      </c>
      <c r="M267" s="1559">
        <v>0</v>
      </c>
      <c r="N267" s="1558">
        <v>0</v>
      </c>
      <c r="O267" s="1559">
        <v>0</v>
      </c>
      <c r="P267" s="1558">
        <v>0</v>
      </c>
      <c r="Q267" s="1559">
        <v>0</v>
      </c>
      <c r="R267" s="1558">
        <v>0</v>
      </c>
      <c r="S267" s="1559">
        <v>0</v>
      </c>
      <c r="T267" s="1558">
        <v>0</v>
      </c>
      <c r="U267" s="1559">
        <v>0</v>
      </c>
      <c r="V267" s="1560">
        <v>0</v>
      </c>
      <c r="W267" s="1559">
        <v>2</v>
      </c>
      <c r="X267" s="1560">
        <v>0</v>
      </c>
      <c r="Y267" s="1559">
        <v>0</v>
      </c>
      <c r="Z267" s="1560">
        <v>0</v>
      </c>
      <c r="AA267" s="1559">
        <v>1</v>
      </c>
      <c r="AB267" s="1560">
        <v>0</v>
      </c>
      <c r="AC267" s="1559">
        <v>0</v>
      </c>
      <c r="AD267" s="1560">
        <v>1</v>
      </c>
      <c r="AE267" s="1559">
        <v>0</v>
      </c>
      <c r="AF267" s="1560">
        <v>3</v>
      </c>
      <c r="AG267" s="1559">
        <v>1</v>
      </c>
      <c r="AH267" s="1560">
        <v>3</v>
      </c>
      <c r="AI267" s="1559">
        <v>1</v>
      </c>
      <c r="AJ267" s="1560">
        <v>0</v>
      </c>
      <c r="AK267" s="1559">
        <v>0</v>
      </c>
      <c r="AL267" s="1560">
        <v>1</v>
      </c>
      <c r="AM267" s="1559">
        <v>0</v>
      </c>
      <c r="AN267" s="1560">
        <v>0</v>
      </c>
      <c r="AO267" s="1561">
        <v>2</v>
      </c>
      <c r="AP267" s="1562">
        <v>0</v>
      </c>
      <c r="AQ267" s="1563"/>
      <c r="AR267" s="1571"/>
      <c r="AS267" s="467">
        <v>0</v>
      </c>
      <c r="AT267" s="1559"/>
      <c r="AU267" s="1565">
        <v>0</v>
      </c>
      <c r="AV267" s="1565">
        <v>0</v>
      </c>
      <c r="AW267" s="1558">
        <v>0</v>
      </c>
      <c r="AX267" s="671" t="str">
        <f t="shared" si="150"/>
        <v/>
      </c>
      <c r="BT267" s="3"/>
      <c r="BU267" s="3"/>
      <c r="BV267" s="4"/>
      <c r="BW267" s="4"/>
      <c r="CA267" s="31" t="str">
        <f t="shared" si="154"/>
        <v/>
      </c>
      <c r="CB267" s="31" t="str">
        <f t="shared" si="155"/>
        <v/>
      </c>
      <c r="CC267" s="31" t="str">
        <f t="shared" si="151"/>
        <v/>
      </c>
      <c r="CD267" s="31" t="str">
        <f t="shared" si="156"/>
        <v/>
      </c>
      <c r="CE267" s="31" t="str">
        <f t="shared" si="157"/>
        <v/>
      </c>
      <c r="CF267" s="31" t="str">
        <f t="shared" si="158"/>
        <v/>
      </c>
      <c r="CG267" s="31" t="str">
        <f t="shared" si="159"/>
        <v/>
      </c>
      <c r="CH267" s="32">
        <f t="shared" si="160"/>
        <v>0</v>
      </c>
      <c r="CI267" s="32"/>
      <c r="CJ267" s="32"/>
      <c r="CK267" s="32">
        <f t="shared" si="163"/>
        <v>0</v>
      </c>
      <c r="CL267" s="32">
        <f t="shared" si="164"/>
        <v>0</v>
      </c>
      <c r="CM267" s="32">
        <f t="shared" si="164"/>
        <v>0</v>
      </c>
      <c r="CN267" s="32">
        <f t="shared" si="164"/>
        <v>0</v>
      </c>
    </row>
    <row r="268" spans="1:92" ht="16.350000000000001" customHeight="1" x14ac:dyDescent="0.2">
      <c r="A268" s="2912"/>
      <c r="B268" s="3203" t="s">
        <v>267</v>
      </c>
      <c r="C268" s="3203"/>
      <c r="D268" s="1554">
        <f t="shared" si="149"/>
        <v>19</v>
      </c>
      <c r="E268" s="1555">
        <f t="shared" si="165"/>
        <v>1</v>
      </c>
      <c r="F268" s="1556">
        <f t="shared" si="153"/>
        <v>18</v>
      </c>
      <c r="G268" s="1287">
        <v>0</v>
      </c>
      <c r="H268" s="1288">
        <v>0</v>
      </c>
      <c r="I268" s="1289">
        <v>0</v>
      </c>
      <c r="J268" s="1288">
        <v>0</v>
      </c>
      <c r="K268" s="1289">
        <v>0</v>
      </c>
      <c r="L268" s="1288">
        <v>0</v>
      </c>
      <c r="M268" s="1289">
        <v>0</v>
      </c>
      <c r="N268" s="1288">
        <v>0</v>
      </c>
      <c r="O268" s="1289">
        <v>0</v>
      </c>
      <c r="P268" s="1288">
        <v>0</v>
      </c>
      <c r="Q268" s="1289">
        <v>0</v>
      </c>
      <c r="R268" s="1288">
        <v>0</v>
      </c>
      <c r="S268" s="1289">
        <v>0</v>
      </c>
      <c r="T268" s="1288">
        <v>0</v>
      </c>
      <c r="U268" s="1289">
        <v>0</v>
      </c>
      <c r="V268" s="1290">
        <v>1</v>
      </c>
      <c r="W268" s="1289">
        <v>0</v>
      </c>
      <c r="X268" s="1290">
        <v>0</v>
      </c>
      <c r="Y268" s="1289">
        <v>0</v>
      </c>
      <c r="Z268" s="1290">
        <v>0</v>
      </c>
      <c r="AA268" s="1289">
        <v>0</v>
      </c>
      <c r="AB268" s="1290">
        <v>1</v>
      </c>
      <c r="AC268" s="1289">
        <v>0</v>
      </c>
      <c r="AD268" s="1290">
        <v>2</v>
      </c>
      <c r="AE268" s="1289">
        <v>0</v>
      </c>
      <c r="AF268" s="1290">
        <v>3</v>
      </c>
      <c r="AG268" s="1289">
        <v>1</v>
      </c>
      <c r="AH268" s="1290">
        <v>3</v>
      </c>
      <c r="AI268" s="1289">
        <v>0</v>
      </c>
      <c r="AJ268" s="1290">
        <v>3</v>
      </c>
      <c r="AK268" s="1289">
        <v>0</v>
      </c>
      <c r="AL268" s="1290">
        <v>3</v>
      </c>
      <c r="AM268" s="1289">
        <v>0</v>
      </c>
      <c r="AN268" s="1290">
        <v>2</v>
      </c>
      <c r="AO268" s="1291">
        <v>0</v>
      </c>
      <c r="AP268" s="1292">
        <v>0</v>
      </c>
      <c r="AQ268" s="1293"/>
      <c r="AR268" s="1300"/>
      <c r="AS268" s="467">
        <v>0</v>
      </c>
      <c r="AT268" s="1289"/>
      <c r="AU268" s="1295">
        <v>0</v>
      </c>
      <c r="AV268" s="1295">
        <v>0</v>
      </c>
      <c r="AW268" s="1288">
        <v>0</v>
      </c>
      <c r="AX268" s="671" t="str">
        <f t="shared" si="150"/>
        <v/>
      </c>
      <c r="BT268" s="3"/>
      <c r="BU268" s="3"/>
      <c r="BV268" s="4"/>
      <c r="BW268" s="4"/>
      <c r="CA268" s="31" t="str">
        <f t="shared" si="154"/>
        <v/>
      </c>
      <c r="CB268" s="31" t="str">
        <f t="shared" si="155"/>
        <v/>
      </c>
      <c r="CC268" s="31" t="str">
        <f t="shared" si="151"/>
        <v/>
      </c>
      <c r="CD268" s="31" t="str">
        <f t="shared" si="156"/>
        <v/>
      </c>
      <c r="CE268" s="31" t="str">
        <f t="shared" si="157"/>
        <v/>
      </c>
      <c r="CF268" s="31" t="str">
        <f t="shared" si="158"/>
        <v/>
      </c>
      <c r="CG268" s="31" t="str">
        <f t="shared" si="159"/>
        <v/>
      </c>
      <c r="CH268" s="32">
        <f t="shared" si="160"/>
        <v>0</v>
      </c>
      <c r="CI268" s="32"/>
      <c r="CJ268" s="32"/>
      <c r="CK268" s="32">
        <f t="shared" si="163"/>
        <v>0</v>
      </c>
      <c r="CL268" s="32">
        <f t="shared" si="164"/>
        <v>0</v>
      </c>
      <c r="CM268" s="32">
        <f t="shared" si="164"/>
        <v>0</v>
      </c>
      <c r="CN268" s="32">
        <f t="shared" si="164"/>
        <v>0</v>
      </c>
    </row>
    <row r="269" spans="1:92" ht="16.350000000000001" customHeight="1" x14ac:dyDescent="0.2">
      <c r="A269" s="2912"/>
      <c r="B269" s="3367" t="s">
        <v>268</v>
      </c>
      <c r="C269" s="3368"/>
      <c r="D269" s="1554">
        <f t="shared" si="149"/>
        <v>2</v>
      </c>
      <c r="E269" s="1555">
        <f t="shared" si="165"/>
        <v>1</v>
      </c>
      <c r="F269" s="1556">
        <f t="shared" si="153"/>
        <v>1</v>
      </c>
      <c r="G269" s="1287">
        <v>0</v>
      </c>
      <c r="H269" s="1288">
        <v>0</v>
      </c>
      <c r="I269" s="1289">
        <v>0</v>
      </c>
      <c r="J269" s="1288">
        <v>0</v>
      </c>
      <c r="K269" s="1289">
        <v>0</v>
      </c>
      <c r="L269" s="1288">
        <v>0</v>
      </c>
      <c r="M269" s="1289">
        <v>0</v>
      </c>
      <c r="N269" s="1288">
        <v>0</v>
      </c>
      <c r="O269" s="1289">
        <v>0</v>
      </c>
      <c r="P269" s="1288">
        <v>0</v>
      </c>
      <c r="Q269" s="1289">
        <v>0</v>
      </c>
      <c r="R269" s="1288">
        <v>0</v>
      </c>
      <c r="S269" s="1289">
        <v>0</v>
      </c>
      <c r="T269" s="1288">
        <v>0</v>
      </c>
      <c r="U269" s="1289">
        <v>0</v>
      </c>
      <c r="V269" s="1290">
        <v>0</v>
      </c>
      <c r="W269" s="1289">
        <v>0</v>
      </c>
      <c r="X269" s="1290">
        <v>0</v>
      </c>
      <c r="Y269" s="1289">
        <v>0</v>
      </c>
      <c r="Z269" s="1290">
        <v>0</v>
      </c>
      <c r="AA269" s="1289">
        <v>0</v>
      </c>
      <c r="AB269" s="1290">
        <v>0</v>
      </c>
      <c r="AC269" s="1289">
        <v>0</v>
      </c>
      <c r="AD269" s="1290">
        <v>0</v>
      </c>
      <c r="AE269" s="1289">
        <v>0</v>
      </c>
      <c r="AF269" s="1290">
        <v>1</v>
      </c>
      <c r="AG269" s="1289">
        <v>1</v>
      </c>
      <c r="AH269" s="1290">
        <v>0</v>
      </c>
      <c r="AI269" s="1289">
        <v>0</v>
      </c>
      <c r="AJ269" s="1290">
        <v>0</v>
      </c>
      <c r="AK269" s="1289">
        <v>0</v>
      </c>
      <c r="AL269" s="1290">
        <v>0</v>
      </c>
      <c r="AM269" s="1289">
        <v>0</v>
      </c>
      <c r="AN269" s="1290">
        <v>0</v>
      </c>
      <c r="AO269" s="1291">
        <v>0</v>
      </c>
      <c r="AP269" s="1292">
        <v>0</v>
      </c>
      <c r="AQ269" s="1293"/>
      <c r="AR269" s="1300"/>
      <c r="AS269" s="467">
        <v>0</v>
      </c>
      <c r="AT269" s="1289"/>
      <c r="AU269" s="1295">
        <v>0</v>
      </c>
      <c r="AV269" s="1295">
        <v>0</v>
      </c>
      <c r="AW269" s="1288">
        <v>0</v>
      </c>
      <c r="AX269" s="671" t="str">
        <f t="shared" si="150"/>
        <v/>
      </c>
      <c r="BT269" s="3"/>
      <c r="BU269" s="3"/>
      <c r="BV269" s="4"/>
      <c r="BW269" s="4"/>
      <c r="CA269" s="31" t="str">
        <f t="shared" si="154"/>
        <v/>
      </c>
      <c r="CB269" s="31" t="str">
        <f t="shared" si="155"/>
        <v/>
      </c>
      <c r="CC269" s="31" t="str">
        <f t="shared" si="151"/>
        <v/>
      </c>
      <c r="CD269" s="31" t="str">
        <f t="shared" si="156"/>
        <v/>
      </c>
      <c r="CE269" s="31" t="str">
        <f t="shared" si="157"/>
        <v/>
      </c>
      <c r="CF269" s="31" t="str">
        <f t="shared" si="158"/>
        <v/>
      </c>
      <c r="CG269" s="31" t="str">
        <f t="shared" si="159"/>
        <v/>
      </c>
      <c r="CH269" s="32">
        <f t="shared" si="160"/>
        <v>0</v>
      </c>
      <c r="CI269" s="32"/>
      <c r="CJ269" s="32"/>
      <c r="CK269" s="32">
        <f t="shared" si="163"/>
        <v>0</v>
      </c>
      <c r="CL269" s="32">
        <f t="shared" si="164"/>
        <v>0</v>
      </c>
      <c r="CM269" s="32">
        <f t="shared" si="164"/>
        <v>0</v>
      </c>
      <c r="CN269" s="32">
        <f t="shared" si="164"/>
        <v>0</v>
      </c>
    </row>
    <row r="270" spans="1:92" ht="16.350000000000001" customHeight="1" x14ac:dyDescent="0.2">
      <c r="A270" s="3149"/>
      <c r="B270" s="3190" t="s">
        <v>269</v>
      </c>
      <c r="C270" s="3190"/>
      <c r="D270" s="1297">
        <f t="shared" si="149"/>
        <v>0</v>
      </c>
      <c r="E270" s="1298">
        <f t="shared" si="165"/>
        <v>0</v>
      </c>
      <c r="F270" s="1299">
        <f t="shared" si="153"/>
        <v>0</v>
      </c>
      <c r="G270" s="1287">
        <v>0</v>
      </c>
      <c r="H270" s="1288">
        <v>0</v>
      </c>
      <c r="I270" s="1289">
        <v>0</v>
      </c>
      <c r="J270" s="1288">
        <v>0</v>
      </c>
      <c r="K270" s="1289">
        <v>0</v>
      </c>
      <c r="L270" s="1288">
        <v>0</v>
      </c>
      <c r="M270" s="1289">
        <v>0</v>
      </c>
      <c r="N270" s="1288">
        <v>0</v>
      </c>
      <c r="O270" s="1289">
        <v>0</v>
      </c>
      <c r="P270" s="1288">
        <v>0</v>
      </c>
      <c r="Q270" s="1289">
        <v>0</v>
      </c>
      <c r="R270" s="1288">
        <v>0</v>
      </c>
      <c r="S270" s="1289">
        <v>0</v>
      </c>
      <c r="T270" s="1288">
        <v>0</v>
      </c>
      <c r="U270" s="1289">
        <v>0</v>
      </c>
      <c r="V270" s="1290">
        <v>0</v>
      </c>
      <c r="W270" s="1289">
        <v>0</v>
      </c>
      <c r="X270" s="1290">
        <v>0</v>
      </c>
      <c r="Y270" s="1289">
        <v>0</v>
      </c>
      <c r="Z270" s="1290">
        <v>0</v>
      </c>
      <c r="AA270" s="1289">
        <v>0</v>
      </c>
      <c r="AB270" s="1290">
        <v>0</v>
      </c>
      <c r="AC270" s="1289">
        <v>0</v>
      </c>
      <c r="AD270" s="1290">
        <v>0</v>
      </c>
      <c r="AE270" s="1289">
        <v>0</v>
      </c>
      <c r="AF270" s="1290">
        <v>0</v>
      </c>
      <c r="AG270" s="1289">
        <v>0</v>
      </c>
      <c r="AH270" s="1290">
        <v>0</v>
      </c>
      <c r="AI270" s="1289">
        <v>0</v>
      </c>
      <c r="AJ270" s="1290">
        <v>0</v>
      </c>
      <c r="AK270" s="1289">
        <v>0</v>
      </c>
      <c r="AL270" s="1290">
        <v>0</v>
      </c>
      <c r="AM270" s="1289">
        <v>0</v>
      </c>
      <c r="AN270" s="1290">
        <v>0</v>
      </c>
      <c r="AO270" s="1551">
        <v>0</v>
      </c>
      <c r="AP270" s="1552">
        <v>0</v>
      </c>
      <c r="AQ270" s="1568"/>
      <c r="AR270" s="1583"/>
      <c r="AS270" s="1317">
        <v>0</v>
      </c>
      <c r="AT270" s="1285"/>
      <c r="AU270" s="1553">
        <v>0</v>
      </c>
      <c r="AV270" s="1553">
        <v>0</v>
      </c>
      <c r="AW270" s="1550">
        <v>0</v>
      </c>
      <c r="AX270" s="671" t="str">
        <f t="shared" si="150"/>
        <v/>
      </c>
      <c r="BT270" s="3"/>
      <c r="BU270" s="3"/>
      <c r="BV270" s="4"/>
      <c r="BW270" s="4"/>
      <c r="CA270" s="31" t="str">
        <f t="shared" si="154"/>
        <v/>
      </c>
      <c r="CB270" s="31" t="str">
        <f t="shared" si="155"/>
        <v/>
      </c>
      <c r="CC270" s="31" t="str">
        <f t="shared" si="151"/>
        <v/>
      </c>
      <c r="CD270" s="31" t="str">
        <f t="shared" si="156"/>
        <v/>
      </c>
      <c r="CE270" s="31" t="str">
        <f t="shared" si="157"/>
        <v/>
      </c>
      <c r="CF270" s="31" t="str">
        <f t="shared" si="158"/>
        <v/>
      </c>
      <c r="CG270" s="31" t="str">
        <f t="shared" si="159"/>
        <v/>
      </c>
      <c r="CH270" s="32">
        <f t="shared" si="160"/>
        <v>0</v>
      </c>
      <c r="CI270" s="32"/>
      <c r="CJ270" s="32"/>
      <c r="CK270" s="32">
        <f t="shared" si="163"/>
        <v>0</v>
      </c>
      <c r="CL270" s="32">
        <f t="shared" si="164"/>
        <v>0</v>
      </c>
      <c r="CM270" s="32">
        <f t="shared" si="164"/>
        <v>0</v>
      </c>
      <c r="CN270" s="32">
        <f t="shared" si="164"/>
        <v>0</v>
      </c>
    </row>
    <row r="271" spans="1:92" ht="16.350000000000001" customHeight="1" x14ac:dyDescent="0.2">
      <c r="A271" s="3148" t="s">
        <v>274</v>
      </c>
      <c r="B271" s="3184" t="s">
        <v>264</v>
      </c>
      <c r="C271" s="3184"/>
      <c r="D271" s="1050">
        <f t="shared" si="149"/>
        <v>0</v>
      </c>
      <c r="E271" s="485">
        <f>+Y271+AA271+AC271+AE271+AG271+AI271+AK271+AM271</f>
        <v>0</v>
      </c>
      <c r="F271" s="1570">
        <f>+Z271+AB271+AD271+AF271+AH271+AJ271+AL271+AN271</f>
        <v>0</v>
      </c>
      <c r="G271" s="1065"/>
      <c r="H271" s="511"/>
      <c r="I271" s="1584"/>
      <c r="J271" s="511"/>
      <c r="K271" s="1584"/>
      <c r="L271" s="511"/>
      <c r="M271" s="1066"/>
      <c r="N271" s="514"/>
      <c r="O271" s="1585"/>
      <c r="P271" s="514"/>
      <c r="Q271" s="1584"/>
      <c r="R271" s="511"/>
      <c r="S271" s="1584"/>
      <c r="T271" s="511"/>
      <c r="U271" s="1066"/>
      <c r="V271" s="514"/>
      <c r="W271" s="1585"/>
      <c r="X271" s="514"/>
      <c r="Y271" s="1545"/>
      <c r="Z271" s="1546"/>
      <c r="AA271" s="1545"/>
      <c r="AB271" s="1546"/>
      <c r="AC271" s="1545"/>
      <c r="AD271" s="1546"/>
      <c r="AE271" s="1545"/>
      <c r="AF271" s="1546"/>
      <c r="AG271" s="1545"/>
      <c r="AH271" s="1546"/>
      <c r="AI271" s="1545"/>
      <c r="AJ271" s="1546"/>
      <c r="AK271" s="1545"/>
      <c r="AL271" s="1546"/>
      <c r="AM271" s="1545"/>
      <c r="AN271" s="1546"/>
      <c r="AO271" s="471"/>
      <c r="AP271" s="472"/>
      <c r="AQ271" s="1060"/>
      <c r="AR271" s="473"/>
      <c r="AS271" s="1060"/>
      <c r="AT271" s="469"/>
      <c r="AU271" s="473"/>
      <c r="AV271" s="473"/>
      <c r="AW271" s="468"/>
      <c r="AX271" s="671" t="str">
        <f t="shared" si="150"/>
        <v/>
      </c>
      <c r="BT271" s="3"/>
      <c r="BU271" s="3"/>
      <c r="BV271" s="4"/>
      <c r="BW271" s="4"/>
      <c r="CA271" s="31" t="str">
        <f t="shared" si="154"/>
        <v/>
      </c>
      <c r="CB271" s="31" t="str">
        <f t="shared" si="155"/>
        <v/>
      </c>
      <c r="CC271" s="31" t="str">
        <f t="shared" si="151"/>
        <v/>
      </c>
      <c r="CD271" s="31" t="str">
        <f t="shared" si="156"/>
        <v/>
      </c>
      <c r="CE271" s="31" t="str">
        <f t="shared" si="157"/>
        <v/>
      </c>
      <c r="CF271" s="31" t="str">
        <f t="shared" si="158"/>
        <v/>
      </c>
      <c r="CG271" s="31" t="str">
        <f t="shared" si="159"/>
        <v/>
      </c>
      <c r="CH271" s="32">
        <f t="shared" si="160"/>
        <v>0</v>
      </c>
      <c r="CI271" s="32">
        <f t="shared" si="161"/>
        <v>0</v>
      </c>
      <c r="CJ271" s="32">
        <f t="shared" si="162"/>
        <v>0</v>
      </c>
      <c r="CK271" s="32">
        <f t="shared" si="163"/>
        <v>0</v>
      </c>
      <c r="CL271" s="32">
        <f t="shared" si="164"/>
        <v>0</v>
      </c>
      <c r="CM271" s="32">
        <f t="shared" si="164"/>
        <v>0</v>
      </c>
      <c r="CN271" s="32">
        <f t="shared" si="164"/>
        <v>0</v>
      </c>
    </row>
    <row r="272" spans="1:92" ht="16.350000000000001" customHeight="1" x14ac:dyDescent="0.2">
      <c r="A272" s="2912"/>
      <c r="B272" s="3366" t="s">
        <v>265</v>
      </c>
      <c r="C272" s="3366"/>
      <c r="D272" s="1554">
        <f>SUM(E272+F272)</f>
        <v>0</v>
      </c>
      <c r="E272" s="1586">
        <f t="shared" ref="E272:F287" si="166">+Y272+AA272+AC272+AE272+AG272+AI272+AK272+AM272</f>
        <v>0</v>
      </c>
      <c r="F272" s="1587">
        <f t="shared" si="166"/>
        <v>0</v>
      </c>
      <c r="G272" s="1588"/>
      <c r="H272" s="1589"/>
      <c r="I272" s="1590"/>
      <c r="J272" s="1589"/>
      <c r="K272" s="1590"/>
      <c r="L272" s="1589"/>
      <c r="M272" s="1591"/>
      <c r="N272" s="1573"/>
      <c r="O272" s="1591"/>
      <c r="P272" s="1573"/>
      <c r="Q272" s="1590"/>
      <c r="R272" s="1589"/>
      <c r="S272" s="1590"/>
      <c r="T272" s="1589"/>
      <c r="U272" s="1591"/>
      <c r="V272" s="1573"/>
      <c r="W272" s="1591"/>
      <c r="X272" s="1573"/>
      <c r="Y272" s="1559"/>
      <c r="Z272" s="1560"/>
      <c r="AA272" s="1559"/>
      <c r="AB272" s="1560"/>
      <c r="AC272" s="1559"/>
      <c r="AD272" s="1560"/>
      <c r="AE272" s="1559"/>
      <c r="AF272" s="1560"/>
      <c r="AG272" s="1559"/>
      <c r="AH272" s="1560"/>
      <c r="AI272" s="1559"/>
      <c r="AJ272" s="1560"/>
      <c r="AK272" s="1559"/>
      <c r="AL272" s="1560"/>
      <c r="AM272" s="1559"/>
      <c r="AN272" s="1560"/>
      <c r="AO272" s="1561"/>
      <c r="AP272" s="1562"/>
      <c r="AQ272" s="1563"/>
      <c r="AR272" s="1571"/>
      <c r="AS272" s="467"/>
      <c r="AT272" s="1559"/>
      <c r="AU272" s="1565"/>
      <c r="AV272" s="1565"/>
      <c r="AW272" s="1558"/>
      <c r="AX272" s="671" t="str">
        <f t="shared" si="150"/>
        <v/>
      </c>
      <c r="BT272" s="3"/>
      <c r="BU272" s="3"/>
      <c r="BV272" s="4"/>
      <c r="BW272" s="4"/>
      <c r="CA272" s="31" t="str">
        <f t="shared" si="154"/>
        <v/>
      </c>
      <c r="CB272" s="31" t="str">
        <f t="shared" si="155"/>
        <v/>
      </c>
      <c r="CC272" s="31" t="str">
        <f t="shared" si="151"/>
        <v/>
      </c>
      <c r="CD272" s="31" t="str">
        <f t="shared" si="156"/>
        <v/>
      </c>
      <c r="CE272" s="31" t="str">
        <f t="shared" si="157"/>
        <v/>
      </c>
      <c r="CF272" s="31" t="str">
        <f t="shared" si="158"/>
        <v/>
      </c>
      <c r="CG272" s="31" t="str">
        <f t="shared" si="159"/>
        <v/>
      </c>
      <c r="CH272" s="32">
        <f t="shared" si="160"/>
        <v>0</v>
      </c>
      <c r="CI272" s="32"/>
      <c r="CJ272" s="32"/>
      <c r="CK272" s="32">
        <f t="shared" si="163"/>
        <v>0</v>
      </c>
      <c r="CL272" s="32">
        <f t="shared" si="164"/>
        <v>0</v>
      </c>
      <c r="CM272" s="32">
        <f t="shared" si="164"/>
        <v>0</v>
      </c>
      <c r="CN272" s="32">
        <f t="shared" si="164"/>
        <v>0</v>
      </c>
    </row>
    <row r="273" spans="1:92" ht="16.350000000000001" customHeight="1" x14ac:dyDescent="0.2">
      <c r="A273" s="2912"/>
      <c r="B273" s="3366" t="s">
        <v>266</v>
      </c>
      <c r="C273" s="3366"/>
      <c r="D273" s="1554">
        <f t="shared" ref="D273:D311" si="167">SUM(E273+F273)</f>
        <v>0</v>
      </c>
      <c r="E273" s="1586">
        <f t="shared" si="166"/>
        <v>0</v>
      </c>
      <c r="F273" s="1587">
        <f t="shared" si="166"/>
        <v>0</v>
      </c>
      <c r="G273" s="1588"/>
      <c r="H273" s="1589"/>
      <c r="I273" s="1590"/>
      <c r="J273" s="1589"/>
      <c r="K273" s="1590"/>
      <c r="L273" s="1589"/>
      <c r="M273" s="1591"/>
      <c r="N273" s="1573"/>
      <c r="O273" s="1591"/>
      <c r="P273" s="1573"/>
      <c r="Q273" s="1590"/>
      <c r="R273" s="1589"/>
      <c r="S273" s="1590"/>
      <c r="T273" s="1589"/>
      <c r="U273" s="1591"/>
      <c r="V273" s="1573"/>
      <c r="W273" s="1591"/>
      <c r="X273" s="1573"/>
      <c r="Y273" s="1559"/>
      <c r="Z273" s="1560"/>
      <c r="AA273" s="1559"/>
      <c r="AB273" s="1560"/>
      <c r="AC273" s="1559"/>
      <c r="AD273" s="1560"/>
      <c r="AE273" s="1559"/>
      <c r="AF273" s="1560"/>
      <c r="AG273" s="1559"/>
      <c r="AH273" s="1560"/>
      <c r="AI273" s="1559"/>
      <c r="AJ273" s="1560"/>
      <c r="AK273" s="1559"/>
      <c r="AL273" s="1560"/>
      <c r="AM273" s="1559"/>
      <c r="AN273" s="1560"/>
      <c r="AO273" s="1561"/>
      <c r="AP273" s="1562"/>
      <c r="AQ273" s="1563"/>
      <c r="AR273" s="1571"/>
      <c r="AS273" s="467"/>
      <c r="AT273" s="1559"/>
      <c r="AU273" s="1565"/>
      <c r="AV273" s="1565"/>
      <c r="AW273" s="1558"/>
      <c r="AX273" s="671" t="str">
        <f t="shared" si="150"/>
        <v/>
      </c>
      <c r="BT273" s="3"/>
      <c r="BU273" s="3"/>
      <c r="BV273" s="4"/>
      <c r="BW273" s="4"/>
      <c r="CA273" s="31" t="str">
        <f t="shared" si="154"/>
        <v/>
      </c>
      <c r="CB273" s="31" t="str">
        <f t="shared" si="155"/>
        <v/>
      </c>
      <c r="CC273" s="31" t="str">
        <f t="shared" si="151"/>
        <v/>
      </c>
      <c r="CD273" s="31" t="str">
        <f t="shared" si="156"/>
        <v/>
      </c>
      <c r="CE273" s="31" t="str">
        <f t="shared" si="157"/>
        <v/>
      </c>
      <c r="CF273" s="31" t="str">
        <f t="shared" si="158"/>
        <v/>
      </c>
      <c r="CG273" s="31" t="str">
        <f t="shared" si="159"/>
        <v/>
      </c>
      <c r="CH273" s="32">
        <f t="shared" si="160"/>
        <v>0</v>
      </c>
      <c r="CI273" s="32"/>
      <c r="CJ273" s="32"/>
      <c r="CK273" s="32">
        <f t="shared" si="163"/>
        <v>0</v>
      </c>
      <c r="CL273" s="32">
        <f t="shared" si="164"/>
        <v>0</v>
      </c>
      <c r="CM273" s="32">
        <f t="shared" si="164"/>
        <v>0</v>
      </c>
      <c r="CN273" s="32">
        <f t="shared" si="164"/>
        <v>0</v>
      </c>
    </row>
    <row r="274" spans="1:92" ht="16.350000000000001" customHeight="1" x14ac:dyDescent="0.2">
      <c r="A274" s="2912"/>
      <c r="B274" s="3366" t="s">
        <v>267</v>
      </c>
      <c r="C274" s="3366"/>
      <c r="D274" s="1554">
        <f t="shared" si="167"/>
        <v>0</v>
      </c>
      <c r="E274" s="1586">
        <f t="shared" si="166"/>
        <v>0</v>
      </c>
      <c r="F274" s="1587">
        <f t="shared" si="166"/>
        <v>0</v>
      </c>
      <c r="G274" s="1303"/>
      <c r="H274" s="1304"/>
      <c r="I274" s="1305"/>
      <c r="J274" s="1304"/>
      <c r="K274" s="1305"/>
      <c r="L274" s="1304"/>
      <c r="M274" s="1563"/>
      <c r="N274" s="1573"/>
      <c r="O274" s="1563"/>
      <c r="P274" s="1573"/>
      <c r="Q274" s="1305"/>
      <c r="R274" s="1304"/>
      <c r="S274" s="1305"/>
      <c r="T274" s="1304"/>
      <c r="U274" s="1563"/>
      <c r="V274" s="1573"/>
      <c r="W274" s="1563"/>
      <c r="X274" s="1573"/>
      <c r="Y274" s="1289"/>
      <c r="Z274" s="1290"/>
      <c r="AA274" s="1289"/>
      <c r="AB274" s="1290"/>
      <c r="AC274" s="1289"/>
      <c r="AD274" s="1290"/>
      <c r="AE274" s="1289"/>
      <c r="AF274" s="1290"/>
      <c r="AG274" s="1289"/>
      <c r="AH274" s="1290"/>
      <c r="AI274" s="1289"/>
      <c r="AJ274" s="1290"/>
      <c r="AK274" s="1289"/>
      <c r="AL274" s="1290"/>
      <c r="AM274" s="1289"/>
      <c r="AN274" s="1290"/>
      <c r="AO274" s="1291"/>
      <c r="AP274" s="1292"/>
      <c r="AQ274" s="1563"/>
      <c r="AR274" s="1571"/>
      <c r="AS274" s="467"/>
      <c r="AT274" s="1289"/>
      <c r="AU274" s="1295"/>
      <c r="AV274" s="1295"/>
      <c r="AW274" s="1288"/>
      <c r="AX274" s="671" t="str">
        <f t="shared" si="150"/>
        <v/>
      </c>
      <c r="BT274" s="3"/>
      <c r="BU274" s="3"/>
      <c r="BV274" s="4"/>
      <c r="BW274" s="4"/>
      <c r="CA274" s="31" t="str">
        <f t="shared" si="154"/>
        <v/>
      </c>
      <c r="CB274" s="31" t="str">
        <f t="shared" si="155"/>
        <v/>
      </c>
      <c r="CC274" s="31" t="str">
        <f t="shared" si="151"/>
        <v/>
      </c>
      <c r="CD274" s="31" t="str">
        <f t="shared" si="156"/>
        <v/>
      </c>
      <c r="CE274" s="31" t="str">
        <f t="shared" si="157"/>
        <v/>
      </c>
      <c r="CF274" s="31" t="str">
        <f t="shared" si="158"/>
        <v/>
      </c>
      <c r="CG274" s="31" t="str">
        <f t="shared" si="159"/>
        <v/>
      </c>
      <c r="CH274" s="32">
        <f t="shared" si="160"/>
        <v>0</v>
      </c>
      <c r="CI274" s="32"/>
      <c r="CJ274" s="32"/>
      <c r="CK274" s="32">
        <f t="shared" si="163"/>
        <v>0</v>
      </c>
      <c r="CL274" s="32">
        <f t="shared" si="164"/>
        <v>0</v>
      </c>
      <c r="CM274" s="32">
        <f t="shared" si="164"/>
        <v>0</v>
      </c>
      <c r="CN274" s="32">
        <f t="shared" si="164"/>
        <v>0</v>
      </c>
    </row>
    <row r="275" spans="1:92" ht="16.350000000000001" customHeight="1" x14ac:dyDescent="0.2">
      <c r="A275" s="2912"/>
      <c r="B275" s="3367" t="s">
        <v>268</v>
      </c>
      <c r="C275" s="3368"/>
      <c r="D275" s="1554">
        <f t="shared" si="167"/>
        <v>0</v>
      </c>
      <c r="E275" s="1586">
        <f t="shared" si="166"/>
        <v>0</v>
      </c>
      <c r="F275" s="1587">
        <f t="shared" si="166"/>
        <v>0</v>
      </c>
      <c r="G275" s="1303"/>
      <c r="H275" s="1304"/>
      <c r="I275" s="1305"/>
      <c r="J275" s="1304"/>
      <c r="K275" s="1305"/>
      <c r="L275" s="1304"/>
      <c r="M275" s="1293"/>
      <c r="N275" s="1306"/>
      <c r="O275" s="1293"/>
      <c r="P275" s="1306"/>
      <c r="Q275" s="1305"/>
      <c r="R275" s="1304"/>
      <c r="S275" s="1305"/>
      <c r="T275" s="1304"/>
      <c r="U275" s="1293"/>
      <c r="V275" s="1306"/>
      <c r="W275" s="1293"/>
      <c r="X275" s="1306"/>
      <c r="Y275" s="1289"/>
      <c r="Z275" s="1290"/>
      <c r="AA275" s="1289"/>
      <c r="AB275" s="1290"/>
      <c r="AC275" s="1289"/>
      <c r="AD275" s="1290"/>
      <c r="AE275" s="1289"/>
      <c r="AF275" s="1290"/>
      <c r="AG275" s="1289"/>
      <c r="AH275" s="1290"/>
      <c r="AI275" s="1289"/>
      <c r="AJ275" s="1290"/>
      <c r="AK275" s="1289"/>
      <c r="AL275" s="1290"/>
      <c r="AM275" s="1289"/>
      <c r="AN275" s="1290"/>
      <c r="AO275" s="1291"/>
      <c r="AP275" s="1292"/>
      <c r="AQ275" s="1293"/>
      <c r="AR275" s="1300"/>
      <c r="AS275" s="467"/>
      <c r="AT275" s="1289"/>
      <c r="AU275" s="1295"/>
      <c r="AV275" s="1295"/>
      <c r="AW275" s="1288"/>
      <c r="AX275" s="671" t="str">
        <f t="shared" si="150"/>
        <v/>
      </c>
      <c r="BT275" s="3"/>
      <c r="BU275" s="3"/>
      <c r="BV275" s="4"/>
      <c r="BW275" s="4"/>
      <c r="CA275" s="31" t="str">
        <f t="shared" si="154"/>
        <v/>
      </c>
      <c r="CB275" s="31" t="str">
        <f t="shared" si="155"/>
        <v/>
      </c>
      <c r="CC275" s="31" t="str">
        <f t="shared" si="151"/>
        <v/>
      </c>
      <c r="CD275" s="31" t="str">
        <f t="shared" si="156"/>
        <v/>
      </c>
      <c r="CE275" s="31" t="str">
        <f t="shared" si="157"/>
        <v/>
      </c>
      <c r="CF275" s="31" t="str">
        <f t="shared" si="158"/>
        <v/>
      </c>
      <c r="CG275" s="31" t="str">
        <f t="shared" si="159"/>
        <v/>
      </c>
      <c r="CH275" s="32">
        <f t="shared" si="160"/>
        <v>0</v>
      </c>
      <c r="CI275" s="32"/>
      <c r="CJ275" s="32"/>
      <c r="CK275" s="32">
        <f t="shared" si="163"/>
        <v>0</v>
      </c>
      <c r="CL275" s="32">
        <f t="shared" si="164"/>
        <v>0</v>
      </c>
      <c r="CM275" s="32">
        <f t="shared" si="164"/>
        <v>0</v>
      </c>
      <c r="CN275" s="32">
        <f t="shared" si="164"/>
        <v>0</v>
      </c>
    </row>
    <row r="276" spans="1:92" ht="16.350000000000001" customHeight="1" x14ac:dyDescent="0.2">
      <c r="A276" s="3149"/>
      <c r="B276" s="3197" t="s">
        <v>269</v>
      </c>
      <c r="C276" s="3197"/>
      <c r="D276" s="1566">
        <f t="shared" si="167"/>
        <v>0</v>
      </c>
      <c r="E276" s="1592">
        <f t="shared" si="166"/>
        <v>0</v>
      </c>
      <c r="F276" s="1593">
        <f t="shared" si="166"/>
        <v>0</v>
      </c>
      <c r="G276" s="1594"/>
      <c r="H276" s="1595"/>
      <c r="I276" s="1309"/>
      <c r="J276" s="1595"/>
      <c r="K276" s="1309"/>
      <c r="L276" s="1595"/>
      <c r="M276" s="1594"/>
      <c r="N276" s="1595"/>
      <c r="O276" s="1594"/>
      <c r="P276" s="1595"/>
      <c r="Q276" s="1309"/>
      <c r="R276" s="1595"/>
      <c r="S276" s="1309"/>
      <c r="T276" s="1595"/>
      <c r="U276" s="1594"/>
      <c r="V276" s="1595"/>
      <c r="W276" s="1594"/>
      <c r="X276" s="1595"/>
      <c r="Y276" s="1285"/>
      <c r="Z276" s="1286"/>
      <c r="AA276" s="1285"/>
      <c r="AB276" s="1286"/>
      <c r="AC276" s="1285"/>
      <c r="AD276" s="1286"/>
      <c r="AE276" s="1285"/>
      <c r="AF276" s="1286"/>
      <c r="AG276" s="1285"/>
      <c r="AH276" s="1286"/>
      <c r="AI276" s="1285"/>
      <c r="AJ276" s="1286"/>
      <c r="AK276" s="1285"/>
      <c r="AL276" s="1286"/>
      <c r="AM276" s="1285"/>
      <c r="AN276" s="1286"/>
      <c r="AO276" s="1551"/>
      <c r="AP276" s="1552"/>
      <c r="AQ276" s="1568"/>
      <c r="AR276" s="1583"/>
      <c r="AS276" s="1317"/>
      <c r="AT276" s="1285"/>
      <c r="AU276" s="1553"/>
      <c r="AV276" s="1553"/>
      <c r="AW276" s="1550"/>
      <c r="AX276" s="671" t="str">
        <f t="shared" si="150"/>
        <v/>
      </c>
      <c r="BT276" s="3"/>
      <c r="BU276" s="3"/>
      <c r="BV276" s="4"/>
      <c r="BW276" s="4"/>
      <c r="CA276" s="31" t="str">
        <f t="shared" si="154"/>
        <v/>
      </c>
      <c r="CB276" s="31" t="str">
        <f t="shared" si="155"/>
        <v/>
      </c>
      <c r="CC276" s="31" t="str">
        <f t="shared" si="151"/>
        <v/>
      </c>
      <c r="CD276" s="31" t="str">
        <f t="shared" si="156"/>
        <v/>
      </c>
      <c r="CE276" s="31" t="str">
        <f t="shared" si="157"/>
        <v/>
      </c>
      <c r="CF276" s="31" t="str">
        <f t="shared" si="158"/>
        <v/>
      </c>
      <c r="CG276" s="31" t="str">
        <f t="shared" si="159"/>
        <v/>
      </c>
      <c r="CH276" s="32">
        <f t="shared" si="160"/>
        <v>0</v>
      </c>
      <c r="CI276" s="32"/>
      <c r="CJ276" s="32"/>
      <c r="CK276" s="32">
        <f t="shared" si="163"/>
        <v>0</v>
      </c>
      <c r="CL276" s="32">
        <f t="shared" si="164"/>
        <v>0</v>
      </c>
      <c r="CM276" s="32">
        <f t="shared" si="164"/>
        <v>0</v>
      </c>
      <c r="CN276" s="32">
        <f t="shared" si="164"/>
        <v>0</v>
      </c>
    </row>
    <row r="277" spans="1:92" ht="16.350000000000001" customHeight="1" x14ac:dyDescent="0.2">
      <c r="A277" s="3194" t="s">
        <v>275</v>
      </c>
      <c r="B277" s="3184" t="s">
        <v>264</v>
      </c>
      <c r="C277" s="3184"/>
      <c r="D277" s="400">
        <f t="shared" si="167"/>
        <v>12</v>
      </c>
      <c r="E277" s="1596">
        <f t="shared" si="166"/>
        <v>4</v>
      </c>
      <c r="F277" s="1597">
        <f t="shared" si="166"/>
        <v>8</v>
      </c>
      <c r="G277" s="533"/>
      <c r="H277" s="534"/>
      <c r="I277" s="535"/>
      <c r="J277" s="534"/>
      <c r="K277" s="535"/>
      <c r="L277" s="534"/>
      <c r="M277" s="536"/>
      <c r="N277" s="537"/>
      <c r="O277" s="536"/>
      <c r="P277" s="537"/>
      <c r="Q277" s="535"/>
      <c r="R277" s="534"/>
      <c r="S277" s="535"/>
      <c r="T277" s="534"/>
      <c r="U277" s="536"/>
      <c r="V277" s="537"/>
      <c r="W277" s="536"/>
      <c r="X277" s="537"/>
      <c r="Y277" s="469">
        <v>0</v>
      </c>
      <c r="Z277" s="470">
        <v>0</v>
      </c>
      <c r="AA277" s="469">
        <v>0</v>
      </c>
      <c r="AB277" s="470">
        <v>0</v>
      </c>
      <c r="AC277" s="469">
        <v>0</v>
      </c>
      <c r="AD277" s="470">
        <v>0</v>
      </c>
      <c r="AE277" s="469">
        <v>0</v>
      </c>
      <c r="AF277" s="470">
        <v>2</v>
      </c>
      <c r="AG277" s="469">
        <v>0</v>
      </c>
      <c r="AH277" s="470">
        <v>3</v>
      </c>
      <c r="AI277" s="469">
        <v>0</v>
      </c>
      <c r="AJ277" s="470">
        <v>1</v>
      </c>
      <c r="AK277" s="469">
        <v>2</v>
      </c>
      <c r="AL277" s="470">
        <v>2</v>
      </c>
      <c r="AM277" s="469">
        <v>2</v>
      </c>
      <c r="AN277" s="470">
        <v>0</v>
      </c>
      <c r="AO277" s="471">
        <v>2</v>
      </c>
      <c r="AP277" s="472">
        <v>1</v>
      </c>
      <c r="AQ277" s="467"/>
      <c r="AR277" s="473"/>
      <c r="AS277" s="1598">
        <v>5</v>
      </c>
      <c r="AT277" s="469"/>
      <c r="AU277" s="473">
        <v>0</v>
      </c>
      <c r="AV277" s="473">
        <v>0</v>
      </c>
      <c r="AW277" s="468">
        <v>0</v>
      </c>
      <c r="AX277" s="671" t="str">
        <f t="shared" si="150"/>
        <v/>
      </c>
      <c r="BT277" s="3"/>
      <c r="BU277" s="3"/>
      <c r="BV277" s="4"/>
      <c r="BW277" s="4"/>
      <c r="CA277" s="31" t="str">
        <f t="shared" si="154"/>
        <v/>
      </c>
      <c r="CB277" s="31" t="str">
        <f t="shared" si="155"/>
        <v/>
      </c>
      <c r="CC277" s="31" t="str">
        <f t="shared" si="151"/>
        <v/>
      </c>
      <c r="CD277" s="31" t="str">
        <f t="shared" si="156"/>
        <v/>
      </c>
      <c r="CE277" s="31" t="str">
        <f t="shared" si="157"/>
        <v/>
      </c>
      <c r="CF277" s="31" t="str">
        <f t="shared" si="158"/>
        <v/>
      </c>
      <c r="CG277" s="31" t="str">
        <f t="shared" si="159"/>
        <v/>
      </c>
      <c r="CH277" s="32">
        <f t="shared" si="160"/>
        <v>0</v>
      </c>
      <c r="CI277" s="32">
        <f t="shared" si="161"/>
        <v>0</v>
      </c>
      <c r="CJ277" s="32">
        <f t="shared" si="162"/>
        <v>0</v>
      </c>
      <c r="CK277" s="32">
        <f t="shared" si="163"/>
        <v>0</v>
      </c>
      <c r="CL277" s="32">
        <f t="shared" si="164"/>
        <v>0</v>
      </c>
      <c r="CM277" s="32">
        <f t="shared" si="164"/>
        <v>0</v>
      </c>
      <c r="CN277" s="32">
        <f t="shared" si="164"/>
        <v>0</v>
      </c>
    </row>
    <row r="278" spans="1:92" ht="16.350000000000001" customHeight="1" x14ac:dyDescent="0.2">
      <c r="A278" s="2912"/>
      <c r="B278" s="3366" t="s">
        <v>265</v>
      </c>
      <c r="C278" s="3366"/>
      <c r="D278" s="1554">
        <f t="shared" si="167"/>
        <v>44</v>
      </c>
      <c r="E278" s="1586">
        <f t="shared" si="166"/>
        <v>17</v>
      </c>
      <c r="F278" s="1587">
        <f t="shared" si="166"/>
        <v>27</v>
      </c>
      <c r="G278" s="1588"/>
      <c r="H278" s="1589"/>
      <c r="I278" s="1590"/>
      <c r="J278" s="1589"/>
      <c r="K278" s="1590"/>
      <c r="L278" s="1589"/>
      <c r="M278" s="1591"/>
      <c r="N278" s="1573"/>
      <c r="O278" s="1591"/>
      <c r="P278" s="1573"/>
      <c r="Q278" s="1590"/>
      <c r="R278" s="1589"/>
      <c r="S278" s="1590"/>
      <c r="T278" s="1589"/>
      <c r="U278" s="1591"/>
      <c r="V278" s="1573"/>
      <c r="W278" s="1591"/>
      <c r="X278" s="1573"/>
      <c r="Y278" s="1559">
        <v>0</v>
      </c>
      <c r="Z278" s="1560">
        <v>0</v>
      </c>
      <c r="AA278" s="1559">
        <v>0</v>
      </c>
      <c r="AB278" s="1560">
        <v>2</v>
      </c>
      <c r="AC278" s="1559">
        <v>0</v>
      </c>
      <c r="AD278" s="1560">
        <v>0</v>
      </c>
      <c r="AE278" s="1559">
        <v>0</v>
      </c>
      <c r="AF278" s="1560">
        <v>4</v>
      </c>
      <c r="AG278" s="1559">
        <v>2</v>
      </c>
      <c r="AH278" s="1560">
        <v>9</v>
      </c>
      <c r="AI278" s="1559">
        <v>1</v>
      </c>
      <c r="AJ278" s="1560">
        <v>1</v>
      </c>
      <c r="AK278" s="1559">
        <v>9</v>
      </c>
      <c r="AL278" s="1560">
        <v>9</v>
      </c>
      <c r="AM278" s="1559">
        <v>5</v>
      </c>
      <c r="AN278" s="1560">
        <v>2</v>
      </c>
      <c r="AO278" s="1561">
        <v>1</v>
      </c>
      <c r="AP278" s="1562">
        <v>0</v>
      </c>
      <c r="AQ278" s="1563"/>
      <c r="AR278" s="1571"/>
      <c r="AS278" s="467">
        <v>6</v>
      </c>
      <c r="AT278" s="1559"/>
      <c r="AU278" s="1565">
        <v>0</v>
      </c>
      <c r="AV278" s="1565">
        <v>0</v>
      </c>
      <c r="AW278" s="1558">
        <v>0</v>
      </c>
      <c r="AX278" s="671" t="str">
        <f t="shared" si="150"/>
        <v/>
      </c>
      <c r="BT278" s="3"/>
      <c r="BU278" s="3"/>
      <c r="BV278" s="4"/>
      <c r="BW278" s="4"/>
      <c r="CA278" s="31" t="str">
        <f t="shared" si="154"/>
        <v/>
      </c>
      <c r="CB278" s="31" t="str">
        <f t="shared" si="155"/>
        <v/>
      </c>
      <c r="CC278" s="31" t="str">
        <f t="shared" si="151"/>
        <v/>
      </c>
      <c r="CD278" s="31" t="str">
        <f t="shared" si="156"/>
        <v/>
      </c>
      <c r="CE278" s="31" t="str">
        <f t="shared" si="157"/>
        <v/>
      </c>
      <c r="CF278" s="31" t="str">
        <f t="shared" si="158"/>
        <v/>
      </c>
      <c r="CG278" s="31" t="str">
        <f t="shared" si="159"/>
        <v/>
      </c>
      <c r="CH278" s="32">
        <f t="shared" si="160"/>
        <v>0</v>
      </c>
      <c r="CI278" s="32"/>
      <c r="CJ278" s="32"/>
      <c r="CK278" s="32">
        <f t="shared" si="163"/>
        <v>0</v>
      </c>
      <c r="CL278" s="32">
        <f t="shared" si="164"/>
        <v>0</v>
      </c>
      <c r="CM278" s="32">
        <f t="shared" si="164"/>
        <v>0</v>
      </c>
      <c r="CN278" s="32">
        <f t="shared" si="164"/>
        <v>0</v>
      </c>
    </row>
    <row r="279" spans="1:92" ht="16.350000000000001" customHeight="1" x14ac:dyDescent="0.2">
      <c r="A279" s="2912"/>
      <c r="B279" s="3366" t="s">
        <v>266</v>
      </c>
      <c r="C279" s="3366"/>
      <c r="D279" s="1554">
        <f t="shared" si="167"/>
        <v>11</v>
      </c>
      <c r="E279" s="1586">
        <f t="shared" si="166"/>
        <v>4</v>
      </c>
      <c r="F279" s="1587">
        <f t="shared" si="166"/>
        <v>7</v>
      </c>
      <c r="G279" s="1588"/>
      <c r="H279" s="1589"/>
      <c r="I279" s="1590"/>
      <c r="J279" s="1589"/>
      <c r="K279" s="1590"/>
      <c r="L279" s="1589"/>
      <c r="M279" s="1591"/>
      <c r="N279" s="1573"/>
      <c r="O279" s="1591"/>
      <c r="P279" s="1573"/>
      <c r="Q279" s="1590"/>
      <c r="R279" s="1589"/>
      <c r="S279" s="1590"/>
      <c r="T279" s="1589"/>
      <c r="U279" s="1591"/>
      <c r="V279" s="1573"/>
      <c r="W279" s="1591"/>
      <c r="X279" s="1573"/>
      <c r="Y279" s="1559">
        <v>0</v>
      </c>
      <c r="Z279" s="1560">
        <v>0</v>
      </c>
      <c r="AA279" s="1559">
        <v>0</v>
      </c>
      <c r="AB279" s="1560">
        <v>0</v>
      </c>
      <c r="AC279" s="1559">
        <v>0</v>
      </c>
      <c r="AD279" s="1560">
        <v>0</v>
      </c>
      <c r="AE279" s="1559">
        <v>0</v>
      </c>
      <c r="AF279" s="1560">
        <v>0</v>
      </c>
      <c r="AG279" s="1559">
        <v>0</v>
      </c>
      <c r="AH279" s="1560">
        <v>3</v>
      </c>
      <c r="AI279" s="1559">
        <v>0</v>
      </c>
      <c r="AJ279" s="1560">
        <v>2</v>
      </c>
      <c r="AK279" s="1559">
        <v>2</v>
      </c>
      <c r="AL279" s="1560">
        <v>2</v>
      </c>
      <c r="AM279" s="1559">
        <v>2</v>
      </c>
      <c r="AN279" s="1560">
        <v>0</v>
      </c>
      <c r="AO279" s="1561">
        <v>0</v>
      </c>
      <c r="AP279" s="1562">
        <v>1</v>
      </c>
      <c r="AQ279" s="1563"/>
      <c r="AR279" s="1571"/>
      <c r="AS279" s="467">
        <v>0</v>
      </c>
      <c r="AT279" s="1559"/>
      <c r="AU279" s="1565">
        <v>0</v>
      </c>
      <c r="AV279" s="1565">
        <v>0</v>
      </c>
      <c r="AW279" s="1558">
        <v>0</v>
      </c>
      <c r="AX279" s="671" t="str">
        <f t="shared" si="150"/>
        <v/>
      </c>
      <c r="BT279" s="3"/>
      <c r="BU279" s="3"/>
      <c r="BV279" s="4"/>
      <c r="BW279" s="4"/>
      <c r="CA279" s="31" t="str">
        <f t="shared" si="154"/>
        <v/>
      </c>
      <c r="CB279" s="31" t="str">
        <f t="shared" si="155"/>
        <v/>
      </c>
      <c r="CC279" s="31" t="str">
        <f t="shared" si="151"/>
        <v/>
      </c>
      <c r="CD279" s="31" t="str">
        <f t="shared" si="156"/>
        <v/>
      </c>
      <c r="CE279" s="31" t="str">
        <f t="shared" si="157"/>
        <v/>
      </c>
      <c r="CF279" s="31" t="str">
        <f t="shared" si="158"/>
        <v/>
      </c>
      <c r="CG279" s="31" t="str">
        <f t="shared" si="159"/>
        <v/>
      </c>
      <c r="CH279" s="32">
        <f t="shared" si="160"/>
        <v>0</v>
      </c>
      <c r="CI279" s="32"/>
      <c r="CJ279" s="32"/>
      <c r="CK279" s="32">
        <f t="shared" si="163"/>
        <v>0</v>
      </c>
      <c r="CL279" s="32">
        <f t="shared" si="164"/>
        <v>0</v>
      </c>
      <c r="CM279" s="32">
        <f t="shared" si="164"/>
        <v>0</v>
      </c>
      <c r="CN279" s="32">
        <f t="shared" si="164"/>
        <v>0</v>
      </c>
    </row>
    <row r="280" spans="1:92" ht="16.350000000000001" customHeight="1" x14ac:dyDescent="0.2">
      <c r="A280" s="2912"/>
      <c r="B280" s="3366" t="s">
        <v>267</v>
      </c>
      <c r="C280" s="3366"/>
      <c r="D280" s="1554">
        <f t="shared" si="167"/>
        <v>10</v>
      </c>
      <c r="E280" s="1586">
        <f t="shared" si="166"/>
        <v>4</v>
      </c>
      <c r="F280" s="1587">
        <f t="shared" si="166"/>
        <v>6</v>
      </c>
      <c r="G280" s="1303"/>
      <c r="H280" s="1304"/>
      <c r="I280" s="1305"/>
      <c r="J280" s="1304"/>
      <c r="K280" s="1305"/>
      <c r="L280" s="1304"/>
      <c r="M280" s="1563"/>
      <c r="N280" s="1573"/>
      <c r="O280" s="1563"/>
      <c r="P280" s="1573"/>
      <c r="Q280" s="1305"/>
      <c r="R280" s="1304"/>
      <c r="S280" s="1305"/>
      <c r="T280" s="1304"/>
      <c r="U280" s="1563"/>
      <c r="V280" s="1573"/>
      <c r="W280" s="1563"/>
      <c r="X280" s="1573"/>
      <c r="Y280" s="1289">
        <v>0</v>
      </c>
      <c r="Z280" s="1290">
        <v>0</v>
      </c>
      <c r="AA280" s="1289">
        <v>0</v>
      </c>
      <c r="AB280" s="1290">
        <v>1</v>
      </c>
      <c r="AC280" s="1289">
        <v>0</v>
      </c>
      <c r="AD280" s="1290">
        <v>0</v>
      </c>
      <c r="AE280" s="1289">
        <v>0</v>
      </c>
      <c r="AF280" s="1290">
        <v>0</v>
      </c>
      <c r="AG280" s="1289">
        <v>1</v>
      </c>
      <c r="AH280" s="1290">
        <v>2</v>
      </c>
      <c r="AI280" s="1289">
        <v>1</v>
      </c>
      <c r="AJ280" s="1290">
        <v>2</v>
      </c>
      <c r="AK280" s="1289">
        <v>2</v>
      </c>
      <c r="AL280" s="1290">
        <v>0</v>
      </c>
      <c r="AM280" s="1289">
        <v>0</v>
      </c>
      <c r="AN280" s="1290">
        <v>1</v>
      </c>
      <c r="AO280" s="1291">
        <v>1</v>
      </c>
      <c r="AP280" s="1292">
        <v>0</v>
      </c>
      <c r="AQ280" s="1563"/>
      <c r="AR280" s="1571"/>
      <c r="AS280" s="467">
        <v>0</v>
      </c>
      <c r="AT280" s="1289"/>
      <c r="AU280" s="1295">
        <v>0</v>
      </c>
      <c r="AV280" s="1295">
        <v>0</v>
      </c>
      <c r="AW280" s="1288">
        <v>0</v>
      </c>
      <c r="AX280" s="671" t="str">
        <f t="shared" si="150"/>
        <v/>
      </c>
      <c r="BT280" s="3"/>
      <c r="BU280" s="3"/>
      <c r="BV280" s="4"/>
      <c r="BW280" s="4"/>
      <c r="CA280" s="31" t="str">
        <f t="shared" si="154"/>
        <v/>
      </c>
      <c r="CB280" s="31" t="str">
        <f t="shared" si="155"/>
        <v/>
      </c>
      <c r="CC280" s="31" t="str">
        <f t="shared" si="151"/>
        <v/>
      </c>
      <c r="CD280" s="31" t="str">
        <f t="shared" si="156"/>
        <v/>
      </c>
      <c r="CE280" s="31" t="str">
        <f t="shared" si="157"/>
        <v/>
      </c>
      <c r="CF280" s="31" t="str">
        <f t="shared" si="158"/>
        <v/>
      </c>
      <c r="CG280" s="31" t="str">
        <f t="shared" si="159"/>
        <v/>
      </c>
      <c r="CH280" s="32">
        <f t="shared" si="160"/>
        <v>0</v>
      </c>
      <c r="CI280" s="32"/>
      <c r="CJ280" s="32"/>
      <c r="CK280" s="32">
        <f t="shared" si="163"/>
        <v>0</v>
      </c>
      <c r="CL280" s="32">
        <f t="shared" si="164"/>
        <v>0</v>
      </c>
      <c r="CM280" s="32">
        <f t="shared" si="164"/>
        <v>0</v>
      </c>
      <c r="CN280" s="32">
        <f t="shared" si="164"/>
        <v>0</v>
      </c>
    </row>
    <row r="281" spans="1:92" ht="16.350000000000001" customHeight="1" x14ac:dyDescent="0.2">
      <c r="A281" s="2912"/>
      <c r="B281" s="3367" t="s">
        <v>268</v>
      </c>
      <c r="C281" s="3368"/>
      <c r="D281" s="1554">
        <f t="shared" si="167"/>
        <v>3</v>
      </c>
      <c r="E281" s="1586">
        <f t="shared" si="166"/>
        <v>0</v>
      </c>
      <c r="F281" s="1587">
        <f t="shared" si="166"/>
        <v>3</v>
      </c>
      <c r="G281" s="1303"/>
      <c r="H281" s="1304"/>
      <c r="I281" s="1305"/>
      <c r="J281" s="1304"/>
      <c r="K281" s="1305"/>
      <c r="L281" s="1304"/>
      <c r="M281" s="1293"/>
      <c r="N281" s="1306"/>
      <c r="O281" s="1293"/>
      <c r="P281" s="1306"/>
      <c r="Q281" s="1305"/>
      <c r="R281" s="1304"/>
      <c r="S281" s="1305"/>
      <c r="T281" s="1304"/>
      <c r="U281" s="1293"/>
      <c r="V281" s="1306"/>
      <c r="W281" s="1293"/>
      <c r="X281" s="1306"/>
      <c r="Y281" s="1289">
        <v>0</v>
      </c>
      <c r="Z281" s="1290">
        <v>0</v>
      </c>
      <c r="AA281" s="1289">
        <v>0</v>
      </c>
      <c r="AB281" s="1290">
        <v>0</v>
      </c>
      <c r="AC281" s="1289">
        <v>0</v>
      </c>
      <c r="AD281" s="1290">
        <v>0</v>
      </c>
      <c r="AE281" s="1289">
        <v>0</v>
      </c>
      <c r="AF281" s="1290">
        <v>0</v>
      </c>
      <c r="AG281" s="1289">
        <v>0</v>
      </c>
      <c r="AH281" s="1290">
        <v>1</v>
      </c>
      <c r="AI281" s="1289">
        <v>0</v>
      </c>
      <c r="AJ281" s="1290">
        <v>1</v>
      </c>
      <c r="AK281" s="1289">
        <v>0</v>
      </c>
      <c r="AL281" s="1290">
        <v>0</v>
      </c>
      <c r="AM281" s="1289">
        <v>0</v>
      </c>
      <c r="AN281" s="1290">
        <v>1</v>
      </c>
      <c r="AO281" s="1291">
        <v>0</v>
      </c>
      <c r="AP281" s="1292">
        <v>1</v>
      </c>
      <c r="AQ281" s="1293"/>
      <c r="AR281" s="1300"/>
      <c r="AS281" s="467">
        <v>0</v>
      </c>
      <c r="AT281" s="1289"/>
      <c r="AU281" s="1295">
        <v>0</v>
      </c>
      <c r="AV281" s="1295">
        <v>0</v>
      </c>
      <c r="AW281" s="1288">
        <v>0</v>
      </c>
      <c r="AX281" s="671" t="str">
        <f t="shared" si="150"/>
        <v/>
      </c>
      <c r="BT281" s="3"/>
      <c r="BU281" s="3"/>
      <c r="BV281" s="4"/>
      <c r="BW281" s="4"/>
      <c r="CA281" s="31" t="str">
        <f t="shared" si="154"/>
        <v/>
      </c>
      <c r="CB281" s="31" t="str">
        <f t="shared" si="155"/>
        <v/>
      </c>
      <c r="CC281" s="31" t="str">
        <f t="shared" si="151"/>
        <v/>
      </c>
      <c r="CD281" s="31" t="str">
        <f t="shared" si="156"/>
        <v/>
      </c>
      <c r="CE281" s="31" t="str">
        <f t="shared" si="157"/>
        <v/>
      </c>
      <c r="CF281" s="31" t="str">
        <f t="shared" si="158"/>
        <v/>
      </c>
      <c r="CG281" s="31" t="str">
        <f t="shared" si="159"/>
        <v/>
      </c>
      <c r="CH281" s="32">
        <f t="shared" si="160"/>
        <v>0</v>
      </c>
      <c r="CI281" s="32"/>
      <c r="CJ281" s="32"/>
      <c r="CK281" s="32">
        <f t="shared" si="163"/>
        <v>0</v>
      </c>
      <c r="CL281" s="32">
        <f t="shared" si="164"/>
        <v>0</v>
      </c>
      <c r="CM281" s="32">
        <f t="shared" si="164"/>
        <v>0</v>
      </c>
      <c r="CN281" s="32">
        <f t="shared" si="164"/>
        <v>0</v>
      </c>
    </row>
    <row r="282" spans="1:92" ht="16.350000000000001" customHeight="1" x14ac:dyDescent="0.2">
      <c r="A282" s="3149"/>
      <c r="B282" s="3197" t="s">
        <v>269</v>
      </c>
      <c r="C282" s="3197"/>
      <c r="D282" s="1566">
        <f t="shared" si="167"/>
        <v>0</v>
      </c>
      <c r="E282" s="1592">
        <f t="shared" si="166"/>
        <v>0</v>
      </c>
      <c r="F282" s="1593">
        <f t="shared" si="166"/>
        <v>0</v>
      </c>
      <c r="G282" s="1594"/>
      <c r="H282" s="1595"/>
      <c r="I282" s="1309"/>
      <c r="J282" s="1595"/>
      <c r="K282" s="1309"/>
      <c r="L282" s="1595"/>
      <c r="M282" s="1594"/>
      <c r="N282" s="1595"/>
      <c r="O282" s="1594"/>
      <c r="P282" s="1595"/>
      <c r="Q282" s="1309"/>
      <c r="R282" s="1595"/>
      <c r="S282" s="1309"/>
      <c r="T282" s="1595"/>
      <c r="U282" s="1594"/>
      <c r="V282" s="1595"/>
      <c r="W282" s="1594"/>
      <c r="X282" s="1595"/>
      <c r="Y282" s="1285">
        <v>0</v>
      </c>
      <c r="Z282" s="1286">
        <v>0</v>
      </c>
      <c r="AA282" s="1285">
        <v>0</v>
      </c>
      <c r="AB282" s="1286">
        <v>0</v>
      </c>
      <c r="AC282" s="1285">
        <v>0</v>
      </c>
      <c r="AD282" s="1286">
        <v>0</v>
      </c>
      <c r="AE282" s="1285">
        <v>0</v>
      </c>
      <c r="AF282" s="1286">
        <v>0</v>
      </c>
      <c r="AG282" s="1285">
        <v>0</v>
      </c>
      <c r="AH282" s="1286">
        <v>0</v>
      </c>
      <c r="AI282" s="1285">
        <v>0</v>
      </c>
      <c r="AJ282" s="1286">
        <v>0</v>
      </c>
      <c r="AK282" s="1285">
        <v>0</v>
      </c>
      <c r="AL282" s="1286">
        <v>0</v>
      </c>
      <c r="AM282" s="1285">
        <v>0</v>
      </c>
      <c r="AN282" s="1286">
        <v>0</v>
      </c>
      <c r="AO282" s="1551">
        <v>0</v>
      </c>
      <c r="AP282" s="1552">
        <v>0</v>
      </c>
      <c r="AQ282" s="1568"/>
      <c r="AR282" s="1583"/>
      <c r="AS282" s="1317">
        <v>0</v>
      </c>
      <c r="AT282" s="1285"/>
      <c r="AU282" s="1553">
        <v>0</v>
      </c>
      <c r="AV282" s="1553">
        <v>0</v>
      </c>
      <c r="AW282" s="1550">
        <v>0</v>
      </c>
      <c r="AX282" s="671" t="str">
        <f t="shared" si="150"/>
        <v/>
      </c>
      <c r="BT282" s="3"/>
      <c r="BU282" s="3"/>
      <c r="BV282" s="4"/>
      <c r="BW282" s="4"/>
      <c r="CA282" s="31" t="str">
        <f t="shared" si="154"/>
        <v/>
      </c>
      <c r="CB282" s="31" t="str">
        <f t="shared" si="155"/>
        <v/>
      </c>
      <c r="CC282" s="31" t="str">
        <f t="shared" si="151"/>
        <v/>
      </c>
      <c r="CD282" s="31" t="str">
        <f t="shared" si="156"/>
        <v/>
      </c>
      <c r="CE282" s="31" t="str">
        <f t="shared" si="157"/>
        <v/>
      </c>
      <c r="CF282" s="31" t="str">
        <f t="shared" si="158"/>
        <v/>
      </c>
      <c r="CG282" s="31" t="str">
        <f t="shared" si="159"/>
        <v/>
      </c>
      <c r="CH282" s="32">
        <f t="shared" si="160"/>
        <v>0</v>
      </c>
      <c r="CI282" s="32"/>
      <c r="CJ282" s="32"/>
      <c r="CK282" s="32">
        <f t="shared" si="163"/>
        <v>0</v>
      </c>
      <c r="CL282" s="32">
        <f t="shared" si="164"/>
        <v>0</v>
      </c>
      <c r="CM282" s="32">
        <f t="shared" si="164"/>
        <v>0</v>
      </c>
      <c r="CN282" s="32">
        <f t="shared" si="164"/>
        <v>0</v>
      </c>
    </row>
    <row r="283" spans="1:92" ht="16.350000000000001" customHeight="1" x14ac:dyDescent="0.2">
      <c r="A283" s="3373" t="s">
        <v>276</v>
      </c>
      <c r="B283" s="3184" t="s">
        <v>264</v>
      </c>
      <c r="C283" s="3184"/>
      <c r="D283" s="400">
        <f t="shared" si="167"/>
        <v>0</v>
      </c>
      <c r="E283" s="1596">
        <f t="shared" si="166"/>
        <v>0</v>
      </c>
      <c r="F283" s="1597">
        <f t="shared" si="166"/>
        <v>0</v>
      </c>
      <c r="G283" s="538"/>
      <c r="H283" s="537"/>
      <c r="I283" s="536"/>
      <c r="J283" s="537"/>
      <c r="K283" s="536"/>
      <c r="L283" s="537"/>
      <c r="M283" s="536"/>
      <c r="N283" s="537"/>
      <c r="O283" s="536"/>
      <c r="P283" s="537"/>
      <c r="Q283" s="536"/>
      <c r="R283" s="537"/>
      <c r="S283" s="536"/>
      <c r="T283" s="537"/>
      <c r="U283" s="536"/>
      <c r="V283" s="537"/>
      <c r="W283" s="536"/>
      <c r="X283" s="537"/>
      <c r="Y283" s="469"/>
      <c r="Z283" s="470"/>
      <c r="AA283" s="469"/>
      <c r="AB283" s="470"/>
      <c r="AC283" s="469"/>
      <c r="AD283" s="470"/>
      <c r="AE283" s="469"/>
      <c r="AF283" s="470"/>
      <c r="AG283" s="469"/>
      <c r="AH283" s="470"/>
      <c r="AI283" s="469"/>
      <c r="AJ283" s="470"/>
      <c r="AK283" s="469"/>
      <c r="AL283" s="470"/>
      <c r="AM283" s="469"/>
      <c r="AN283" s="470"/>
      <c r="AO283" s="471"/>
      <c r="AP283" s="472"/>
      <c r="AQ283" s="467"/>
      <c r="AR283" s="473"/>
      <c r="AS283" s="1598"/>
      <c r="AT283" s="469"/>
      <c r="AU283" s="473"/>
      <c r="AV283" s="473"/>
      <c r="AW283" s="468"/>
      <c r="AX283" s="671" t="str">
        <f t="shared" si="150"/>
        <v/>
      </c>
      <c r="BT283" s="3"/>
      <c r="BU283" s="3"/>
      <c r="BV283" s="4"/>
      <c r="BW283" s="4"/>
      <c r="CA283" s="31" t="str">
        <f t="shared" si="154"/>
        <v/>
      </c>
      <c r="CB283" s="31" t="str">
        <f t="shared" si="155"/>
        <v/>
      </c>
      <c r="CC283" s="31" t="str">
        <f t="shared" si="151"/>
        <v/>
      </c>
      <c r="CD283" s="31" t="str">
        <f t="shared" si="156"/>
        <v/>
      </c>
      <c r="CE283" s="31" t="str">
        <f t="shared" si="157"/>
        <v/>
      </c>
      <c r="CF283" s="31" t="str">
        <f t="shared" si="158"/>
        <v/>
      </c>
      <c r="CG283" s="31" t="str">
        <f t="shared" si="159"/>
        <v/>
      </c>
      <c r="CH283" s="32">
        <f t="shared" si="160"/>
        <v>0</v>
      </c>
      <c r="CI283" s="32">
        <f t="shared" si="161"/>
        <v>0</v>
      </c>
      <c r="CJ283" s="32">
        <f t="shared" si="162"/>
        <v>0</v>
      </c>
      <c r="CK283" s="32">
        <f t="shared" si="163"/>
        <v>0</v>
      </c>
      <c r="CL283" s="32">
        <f t="shared" si="164"/>
        <v>0</v>
      </c>
      <c r="CM283" s="32">
        <f t="shared" si="164"/>
        <v>0</v>
      </c>
      <c r="CN283" s="32">
        <f t="shared" si="164"/>
        <v>0</v>
      </c>
    </row>
    <row r="284" spans="1:92" ht="16.350000000000001" customHeight="1" x14ac:dyDescent="0.2">
      <c r="A284" s="2971"/>
      <c r="B284" s="3366" t="s">
        <v>265</v>
      </c>
      <c r="C284" s="3366"/>
      <c r="D284" s="1554">
        <f t="shared" si="167"/>
        <v>0</v>
      </c>
      <c r="E284" s="1586">
        <f>+Y284+AA284+AC284+AE284+AG284+AI284+AK284+AM284</f>
        <v>0</v>
      </c>
      <c r="F284" s="1587">
        <f t="shared" si="166"/>
        <v>0</v>
      </c>
      <c r="G284" s="1563"/>
      <c r="H284" s="1573"/>
      <c r="I284" s="1591"/>
      <c r="J284" s="1573"/>
      <c r="K284" s="1591"/>
      <c r="L284" s="1573"/>
      <c r="M284" s="1591"/>
      <c r="N284" s="1573"/>
      <c r="O284" s="1591"/>
      <c r="P284" s="1573"/>
      <c r="Q284" s="1591"/>
      <c r="R284" s="1573"/>
      <c r="S284" s="1591"/>
      <c r="T284" s="1573"/>
      <c r="U284" s="1591"/>
      <c r="V284" s="1573"/>
      <c r="W284" s="1591"/>
      <c r="X284" s="1573"/>
      <c r="Y284" s="1559"/>
      <c r="Z284" s="1560"/>
      <c r="AA284" s="1559"/>
      <c r="AB284" s="1560"/>
      <c r="AC284" s="1559"/>
      <c r="AD284" s="1560"/>
      <c r="AE284" s="1559"/>
      <c r="AF284" s="1560"/>
      <c r="AG284" s="1559"/>
      <c r="AH284" s="1560"/>
      <c r="AI284" s="1559"/>
      <c r="AJ284" s="1560"/>
      <c r="AK284" s="1559"/>
      <c r="AL284" s="1560"/>
      <c r="AM284" s="1559"/>
      <c r="AN284" s="1560"/>
      <c r="AO284" s="1561"/>
      <c r="AP284" s="1562"/>
      <c r="AQ284" s="1563"/>
      <c r="AR284" s="1571"/>
      <c r="AS284" s="467"/>
      <c r="AT284" s="1559"/>
      <c r="AU284" s="1565"/>
      <c r="AV284" s="1565"/>
      <c r="AW284" s="1558"/>
      <c r="AX284" s="671" t="str">
        <f t="shared" si="150"/>
        <v/>
      </c>
      <c r="BT284" s="3"/>
      <c r="BU284" s="3"/>
      <c r="BV284" s="4"/>
      <c r="BW284" s="4"/>
      <c r="CA284" s="31" t="str">
        <f t="shared" si="154"/>
        <v/>
      </c>
      <c r="CB284" s="31" t="str">
        <f t="shared" si="155"/>
        <v/>
      </c>
      <c r="CC284" s="31" t="str">
        <f t="shared" si="151"/>
        <v/>
      </c>
      <c r="CD284" s="31" t="str">
        <f t="shared" si="156"/>
        <v/>
      </c>
      <c r="CE284" s="31" t="str">
        <f t="shared" si="157"/>
        <v/>
      </c>
      <c r="CF284" s="31" t="str">
        <f t="shared" si="158"/>
        <v/>
      </c>
      <c r="CG284" s="31" t="str">
        <f t="shared" si="159"/>
        <v/>
      </c>
      <c r="CH284" s="32">
        <f t="shared" si="160"/>
        <v>0</v>
      </c>
      <c r="CI284" s="32"/>
      <c r="CJ284" s="32"/>
      <c r="CK284" s="32">
        <f t="shared" si="163"/>
        <v>0</v>
      </c>
      <c r="CL284" s="32">
        <f t="shared" si="164"/>
        <v>0</v>
      </c>
      <c r="CM284" s="32">
        <f t="shared" si="164"/>
        <v>0</v>
      </c>
      <c r="CN284" s="32">
        <f t="shared" si="164"/>
        <v>0</v>
      </c>
    </row>
    <row r="285" spans="1:92" ht="16.350000000000001" customHeight="1" x14ac:dyDescent="0.2">
      <c r="A285" s="2971"/>
      <c r="B285" s="3366" t="s">
        <v>266</v>
      </c>
      <c r="C285" s="3366"/>
      <c r="D285" s="1554">
        <f t="shared" si="167"/>
        <v>0</v>
      </c>
      <c r="E285" s="1586">
        <f t="shared" si="166"/>
        <v>0</v>
      </c>
      <c r="F285" s="1587">
        <f t="shared" si="166"/>
        <v>0</v>
      </c>
      <c r="G285" s="1563"/>
      <c r="H285" s="1573"/>
      <c r="I285" s="1591"/>
      <c r="J285" s="1573"/>
      <c r="K285" s="1591"/>
      <c r="L285" s="1573"/>
      <c r="M285" s="1591"/>
      <c r="N285" s="1573"/>
      <c r="O285" s="1591"/>
      <c r="P285" s="1573"/>
      <c r="Q285" s="1591"/>
      <c r="R285" s="1573"/>
      <c r="S285" s="1591"/>
      <c r="T285" s="1573"/>
      <c r="U285" s="1591"/>
      <c r="V285" s="1573"/>
      <c r="W285" s="1591"/>
      <c r="X285" s="1573"/>
      <c r="Y285" s="1559"/>
      <c r="Z285" s="1560"/>
      <c r="AA285" s="1559"/>
      <c r="AB285" s="1560"/>
      <c r="AC285" s="1559"/>
      <c r="AD285" s="1560"/>
      <c r="AE285" s="1559"/>
      <c r="AF285" s="1560"/>
      <c r="AG285" s="1559"/>
      <c r="AH285" s="1560"/>
      <c r="AI285" s="1559"/>
      <c r="AJ285" s="1560"/>
      <c r="AK285" s="1559"/>
      <c r="AL285" s="1560"/>
      <c r="AM285" s="1559"/>
      <c r="AN285" s="1560"/>
      <c r="AO285" s="1561"/>
      <c r="AP285" s="1562"/>
      <c r="AQ285" s="1563"/>
      <c r="AR285" s="1571"/>
      <c r="AS285" s="467"/>
      <c r="AT285" s="1559"/>
      <c r="AU285" s="1565"/>
      <c r="AV285" s="1565"/>
      <c r="AW285" s="1558"/>
      <c r="AX285" s="671" t="str">
        <f t="shared" ref="AX285:AX306" si="168">$CA285&amp;$CB285&amp;$CC285&amp;$CD285&amp;$CE285&amp;$CF285&amp;$CG285</f>
        <v/>
      </c>
      <c r="BT285" s="3"/>
      <c r="BU285" s="3"/>
      <c r="BV285" s="4"/>
      <c r="BW285" s="4"/>
      <c r="CA285" s="31" t="str">
        <f t="shared" si="154"/>
        <v/>
      </c>
      <c r="CB285" s="31" t="str">
        <f t="shared" si="155"/>
        <v/>
      </c>
      <c r="CC285" s="31" t="str">
        <f t="shared" ref="CC285:CC306" si="169">IF(CJ285=1,"* La consulta pertinente según condición clínica NO DEBE ser mayor al Total registrado. ","")</f>
        <v/>
      </c>
      <c r="CD285" s="31" t="str">
        <f t="shared" si="156"/>
        <v/>
      </c>
      <c r="CE285" s="31" t="str">
        <f t="shared" si="157"/>
        <v/>
      </c>
      <c r="CF285" s="31" t="str">
        <f t="shared" si="158"/>
        <v/>
      </c>
      <c r="CG285" s="31" t="str">
        <f t="shared" si="159"/>
        <v/>
      </c>
      <c r="CH285" s="32">
        <f t="shared" si="160"/>
        <v>0</v>
      </c>
      <c r="CI285" s="32"/>
      <c r="CJ285" s="32"/>
      <c r="CK285" s="32">
        <f t="shared" si="163"/>
        <v>0</v>
      </c>
      <c r="CL285" s="32">
        <f t="shared" si="164"/>
        <v>0</v>
      </c>
      <c r="CM285" s="32">
        <f t="shared" si="164"/>
        <v>0</v>
      </c>
      <c r="CN285" s="32">
        <f t="shared" si="164"/>
        <v>0</v>
      </c>
    </row>
    <row r="286" spans="1:92" ht="16.350000000000001" customHeight="1" x14ac:dyDescent="0.2">
      <c r="A286" s="2971"/>
      <c r="B286" s="3366" t="s">
        <v>267</v>
      </c>
      <c r="C286" s="3366"/>
      <c r="D286" s="1554">
        <f t="shared" si="167"/>
        <v>0</v>
      </c>
      <c r="E286" s="1599">
        <f t="shared" si="166"/>
        <v>0</v>
      </c>
      <c r="F286" s="1600">
        <f t="shared" si="166"/>
        <v>0</v>
      </c>
      <c r="G286" s="1563"/>
      <c r="H286" s="1573"/>
      <c r="I286" s="1591"/>
      <c r="J286" s="1573"/>
      <c r="K286" s="1591"/>
      <c r="L286" s="1573"/>
      <c r="M286" s="1591"/>
      <c r="N286" s="1573"/>
      <c r="O286" s="1591"/>
      <c r="P286" s="1573"/>
      <c r="Q286" s="1591"/>
      <c r="R286" s="1573"/>
      <c r="S286" s="1591"/>
      <c r="T286" s="1573"/>
      <c r="U286" s="1591"/>
      <c r="V286" s="1573"/>
      <c r="W286" s="1591"/>
      <c r="X286" s="1573"/>
      <c r="Y286" s="1559"/>
      <c r="Z286" s="1560"/>
      <c r="AA286" s="1559"/>
      <c r="AB286" s="1560"/>
      <c r="AC286" s="1559"/>
      <c r="AD286" s="1560"/>
      <c r="AE286" s="1559"/>
      <c r="AF286" s="1560"/>
      <c r="AG286" s="1559"/>
      <c r="AH286" s="1560"/>
      <c r="AI286" s="1559"/>
      <c r="AJ286" s="1560"/>
      <c r="AK286" s="1559"/>
      <c r="AL286" s="1560"/>
      <c r="AM286" s="1559"/>
      <c r="AN286" s="1560"/>
      <c r="AO286" s="1291"/>
      <c r="AP286" s="1292"/>
      <c r="AQ286" s="1563"/>
      <c r="AR286" s="1571"/>
      <c r="AS286" s="467"/>
      <c r="AT286" s="1289"/>
      <c r="AU286" s="1295"/>
      <c r="AV286" s="1295"/>
      <c r="AW286" s="1288"/>
      <c r="AX286" s="671" t="str">
        <f t="shared" si="168"/>
        <v/>
      </c>
      <c r="BT286" s="3"/>
      <c r="BU286" s="3"/>
      <c r="BV286" s="4"/>
      <c r="BW286" s="4"/>
      <c r="CA286" s="31" t="str">
        <f t="shared" ref="CA286:CA306" si="170">IF(CH286=1,"* El número de pacientes de 60 años NO DEBE Ser mayor a lo registrado en el grupo Etario 60-64 años. ","")</f>
        <v/>
      </c>
      <c r="CB286" s="31" t="str">
        <f t="shared" ref="CB286:CB306" si="171">IF(CI286=1,"* La consulta pertinente según Protocolo de Referencia NO DEBE ser mayor al Total registrado. ","")</f>
        <v/>
      </c>
      <c r="CC286" s="31" t="str">
        <f t="shared" si="169"/>
        <v/>
      </c>
      <c r="CD286" s="31" t="str">
        <f t="shared" ref="CD286:CD306" si="172">IF(AND(D286&lt;&gt;0,AO286=""),"* Recuerde que las Embarazadas deben ser incluídas en el ingreso por rango Etario (Digite CEROS si no tiene). ",IF(F286&lt;AO286,"* Las Embarazadas NO DEBEN ser mayor al total de Mujeres. ",""))</f>
        <v/>
      </c>
      <c r="CE286" s="31" t="str">
        <f t="shared" ref="CE286:CE306" si="173">IF(AND($D286&lt;&gt;0,AU286=""),"* No olvide digitar la columna Usuarios en Situación de Discapacidad (Digite CEROS si no tiene). ",IF($D286&lt;AU286,"* Los Usuarios en Situación de Discapacidad NO DEBEN ser mayor al total. ",""))</f>
        <v/>
      </c>
      <c r="CF286" s="31" t="str">
        <f t="shared" ref="CF286:CF306" si="174">IF(AND($D286&lt;&gt;0,AV286=""),"* No olvide digitar la columna Niños, Niñas, Adolescentes y Jóvenes Población SENAME (Digite CEROS si no tiene). ",IF($D286&lt;AV286,"* Los Niños, Niñas, Adolescentes y Jóvenes Población SENAME NO DEBEN ser mayor al total. ",""))</f>
        <v/>
      </c>
      <c r="CG286" s="31" t="str">
        <f t="shared" ref="CG286:CG306" si="175">IF(AND($D286&lt;&gt;0,AW286=""),"* No olvide digitar la columna Migrantes (Digite CEROS si no tiene). ",IF($D286&lt;AW286,"* Los Migrantes NO DEBEN ser mayor al total. ",""))</f>
        <v/>
      </c>
      <c r="CH286" s="32">
        <f t="shared" ref="CH286:CH306" si="176">IF((AI286+AJ286)&lt;AP286,1,0)</f>
        <v>0</v>
      </c>
      <c r="CI286" s="32"/>
      <c r="CJ286" s="32"/>
      <c r="CK286" s="32">
        <f t="shared" ref="CK286:CK306" si="177">IF(AND(D286&lt;&gt;0,AO286=""),1,IF(F286&lt;AO286,1,0))</f>
        <v>0</v>
      </c>
      <c r="CL286" s="32">
        <f t="shared" ref="CL286:CN306" si="178">IF(AND($D286&lt;&gt;0,AU286=""),1,IF($D286&lt;AU286,1,0))</f>
        <v>0</v>
      </c>
      <c r="CM286" s="32">
        <f t="shared" si="178"/>
        <v>0</v>
      </c>
      <c r="CN286" s="32">
        <f t="shared" si="178"/>
        <v>0</v>
      </c>
    </row>
    <row r="287" spans="1:92" ht="16.350000000000001" customHeight="1" x14ac:dyDescent="0.2">
      <c r="A287" s="2971"/>
      <c r="B287" s="3367" t="s">
        <v>268</v>
      </c>
      <c r="C287" s="3368"/>
      <c r="D287" s="1554">
        <f t="shared" si="167"/>
        <v>0</v>
      </c>
      <c r="E287" s="1599">
        <f t="shared" si="166"/>
        <v>0</v>
      </c>
      <c r="F287" s="1600">
        <f t="shared" si="166"/>
        <v>0</v>
      </c>
      <c r="G287" s="541"/>
      <c r="H287" s="657"/>
      <c r="I287" s="620"/>
      <c r="J287" s="657"/>
      <c r="K287" s="620"/>
      <c r="L287" s="657"/>
      <c r="M287" s="620"/>
      <c r="N287" s="657"/>
      <c r="O287" s="620"/>
      <c r="P287" s="657"/>
      <c r="Q287" s="620"/>
      <c r="R287" s="657"/>
      <c r="S287" s="620"/>
      <c r="T287" s="657"/>
      <c r="U287" s="620"/>
      <c r="V287" s="657"/>
      <c r="W287" s="620"/>
      <c r="X287" s="657"/>
      <c r="Y287" s="1289"/>
      <c r="Z287" s="1290"/>
      <c r="AA287" s="1289"/>
      <c r="AB287" s="1290"/>
      <c r="AC287" s="1289"/>
      <c r="AD287" s="1290"/>
      <c r="AE287" s="1289"/>
      <c r="AF287" s="1290"/>
      <c r="AG287" s="1289"/>
      <c r="AH287" s="1290"/>
      <c r="AI287" s="1289"/>
      <c r="AJ287" s="1290"/>
      <c r="AK287" s="1289"/>
      <c r="AL287" s="1290"/>
      <c r="AM287" s="1289"/>
      <c r="AN287" s="1290"/>
      <c r="AO287" s="1291"/>
      <c r="AP287" s="1292"/>
      <c r="AQ287" s="1293"/>
      <c r="AR287" s="1300"/>
      <c r="AS287" s="467"/>
      <c r="AT287" s="1289"/>
      <c r="AU287" s="1295"/>
      <c r="AV287" s="1295"/>
      <c r="AW287" s="1288"/>
      <c r="AX287" s="671" t="str">
        <f t="shared" si="168"/>
        <v/>
      </c>
      <c r="BT287" s="3"/>
      <c r="BU287" s="3"/>
      <c r="BV287" s="4"/>
      <c r="BW287" s="4"/>
      <c r="CA287" s="31" t="str">
        <f t="shared" si="170"/>
        <v/>
      </c>
      <c r="CB287" s="31" t="str">
        <f t="shared" si="171"/>
        <v/>
      </c>
      <c r="CC287" s="31" t="str">
        <f t="shared" si="169"/>
        <v/>
      </c>
      <c r="CD287" s="31" t="str">
        <f t="shared" si="172"/>
        <v/>
      </c>
      <c r="CE287" s="31" t="str">
        <f t="shared" si="173"/>
        <v/>
      </c>
      <c r="CF287" s="31" t="str">
        <f t="shared" si="174"/>
        <v/>
      </c>
      <c r="CG287" s="31" t="str">
        <f t="shared" si="175"/>
        <v/>
      </c>
      <c r="CH287" s="32">
        <f t="shared" si="176"/>
        <v>0</v>
      </c>
      <c r="CI287" s="32"/>
      <c r="CJ287" s="32"/>
      <c r="CK287" s="32">
        <f t="shared" si="177"/>
        <v>0</v>
      </c>
      <c r="CL287" s="32">
        <f t="shared" si="178"/>
        <v>0</v>
      </c>
      <c r="CM287" s="32">
        <f t="shared" si="178"/>
        <v>0</v>
      </c>
      <c r="CN287" s="32">
        <f t="shared" si="178"/>
        <v>0</v>
      </c>
    </row>
    <row r="288" spans="1:92" ht="16.350000000000001" customHeight="1" x14ac:dyDescent="0.2">
      <c r="A288" s="3199"/>
      <c r="B288" s="3197" t="s">
        <v>269</v>
      </c>
      <c r="C288" s="3197"/>
      <c r="D288" s="1313">
        <f t="shared" si="167"/>
        <v>0</v>
      </c>
      <c r="E288" s="1314">
        <f t="shared" ref="E288:F288" si="179">+Y288+AA288+AC288+AE288+AG288+AI288+AK288+AM288</f>
        <v>0</v>
      </c>
      <c r="F288" s="710">
        <f t="shared" si="179"/>
        <v>0</v>
      </c>
      <c r="G288" s="1315"/>
      <c r="H288" s="1316"/>
      <c r="I288" s="711"/>
      <c r="J288" s="1316"/>
      <c r="K288" s="711"/>
      <c r="L288" s="1316"/>
      <c r="M288" s="711"/>
      <c r="N288" s="1316"/>
      <c r="O288" s="711"/>
      <c r="P288" s="1316"/>
      <c r="Q288" s="711"/>
      <c r="R288" s="1316"/>
      <c r="S288" s="711"/>
      <c r="T288" s="1316"/>
      <c r="U288" s="711"/>
      <c r="V288" s="1316"/>
      <c r="W288" s="711"/>
      <c r="X288" s="1316"/>
      <c r="Y288" s="1285"/>
      <c r="Z288" s="1286"/>
      <c r="AA288" s="1285"/>
      <c r="AB288" s="1286"/>
      <c r="AC288" s="1285"/>
      <c r="AD288" s="1286"/>
      <c r="AE288" s="1285"/>
      <c r="AF288" s="1286"/>
      <c r="AG288" s="1285"/>
      <c r="AH288" s="1286"/>
      <c r="AI288" s="1285"/>
      <c r="AJ288" s="1286"/>
      <c r="AK288" s="1285"/>
      <c r="AL288" s="1286"/>
      <c r="AM288" s="1285"/>
      <c r="AN288" s="1286"/>
      <c r="AO288" s="1551"/>
      <c r="AP288" s="1552"/>
      <c r="AQ288" s="1568"/>
      <c r="AR288" s="1583"/>
      <c r="AS288" s="1317"/>
      <c r="AT288" s="1285"/>
      <c r="AU288" s="1553"/>
      <c r="AV288" s="1553"/>
      <c r="AW288" s="1550"/>
      <c r="AX288" s="671" t="str">
        <f t="shared" si="168"/>
        <v/>
      </c>
      <c r="BT288" s="3"/>
      <c r="BU288" s="3"/>
      <c r="BV288" s="4"/>
      <c r="BW288" s="4"/>
      <c r="CA288" s="31" t="str">
        <f t="shared" si="170"/>
        <v/>
      </c>
      <c r="CB288" s="31" t="str">
        <f t="shared" si="171"/>
        <v/>
      </c>
      <c r="CC288" s="31" t="str">
        <f t="shared" si="169"/>
        <v/>
      </c>
      <c r="CD288" s="31" t="str">
        <f t="shared" si="172"/>
        <v/>
      </c>
      <c r="CE288" s="31" t="str">
        <f t="shared" si="173"/>
        <v/>
      </c>
      <c r="CF288" s="31" t="str">
        <f t="shared" si="174"/>
        <v/>
      </c>
      <c r="CG288" s="31" t="str">
        <f t="shared" si="175"/>
        <v/>
      </c>
      <c r="CH288" s="32">
        <f t="shared" si="176"/>
        <v>0</v>
      </c>
      <c r="CI288" s="32"/>
      <c r="CJ288" s="32"/>
      <c r="CK288" s="32">
        <f t="shared" si="177"/>
        <v>0</v>
      </c>
      <c r="CL288" s="32">
        <f t="shared" si="178"/>
        <v>0</v>
      </c>
      <c r="CM288" s="32">
        <f t="shared" si="178"/>
        <v>0</v>
      </c>
      <c r="CN288" s="32">
        <f t="shared" si="178"/>
        <v>0</v>
      </c>
    </row>
    <row r="289" spans="1:92" ht="16.350000000000001" customHeight="1" x14ac:dyDescent="0.2">
      <c r="A289" s="3148" t="s">
        <v>107</v>
      </c>
      <c r="B289" s="3184" t="s">
        <v>264</v>
      </c>
      <c r="C289" s="3184"/>
      <c r="D289" s="400">
        <f t="shared" si="167"/>
        <v>0</v>
      </c>
      <c r="E289" s="465">
        <f t="shared" ref="E289:E306" si="180">SUM(G289+I289+K289+M289+O289+Q289+S289+U289+W289+Y289+AA289+AC289+AE289+AG289+AI289+AK289+AM289)</f>
        <v>0</v>
      </c>
      <c r="F289" s="466">
        <f t="shared" ref="F289:F312" si="181">SUM(H289+J289+L289+N289+P289+R289+T289+V289+X289+Z289+AB289+AD289+AF289+AH289+AJ289+AL289+AN289)</f>
        <v>0</v>
      </c>
      <c r="G289" s="467"/>
      <c r="H289" s="468"/>
      <c r="I289" s="469"/>
      <c r="J289" s="468"/>
      <c r="K289" s="469"/>
      <c r="L289" s="468"/>
      <c r="M289" s="469"/>
      <c r="N289" s="468"/>
      <c r="O289" s="469"/>
      <c r="P289" s="468"/>
      <c r="Q289" s="469"/>
      <c r="R289" s="468"/>
      <c r="S289" s="469"/>
      <c r="T289" s="468"/>
      <c r="U289" s="469"/>
      <c r="V289" s="470"/>
      <c r="W289" s="469"/>
      <c r="X289" s="470"/>
      <c r="Y289" s="469"/>
      <c r="Z289" s="470"/>
      <c r="AA289" s="469"/>
      <c r="AB289" s="470"/>
      <c r="AC289" s="469"/>
      <c r="AD289" s="470"/>
      <c r="AE289" s="469"/>
      <c r="AF289" s="470"/>
      <c r="AG289" s="469"/>
      <c r="AH289" s="470"/>
      <c r="AI289" s="469"/>
      <c r="AJ289" s="470"/>
      <c r="AK289" s="469"/>
      <c r="AL289" s="470"/>
      <c r="AM289" s="469"/>
      <c r="AN289" s="470"/>
      <c r="AO289" s="471"/>
      <c r="AP289" s="472"/>
      <c r="AQ289" s="467"/>
      <c r="AR289" s="473"/>
      <c r="AS289" s="1598"/>
      <c r="AT289" s="469"/>
      <c r="AU289" s="473"/>
      <c r="AV289" s="473"/>
      <c r="AW289" s="468"/>
      <c r="AX289" s="671" t="str">
        <f t="shared" si="168"/>
        <v/>
      </c>
      <c r="BT289" s="3"/>
      <c r="BU289" s="3"/>
      <c r="BV289" s="4"/>
      <c r="BW289" s="4"/>
      <c r="CA289" s="31" t="str">
        <f t="shared" si="170"/>
        <v/>
      </c>
      <c r="CB289" s="31" t="str">
        <f t="shared" si="171"/>
        <v/>
      </c>
      <c r="CC289" s="31" t="str">
        <f t="shared" si="169"/>
        <v/>
      </c>
      <c r="CD289" s="31" t="str">
        <f t="shared" si="172"/>
        <v/>
      </c>
      <c r="CE289" s="31" t="str">
        <f t="shared" si="173"/>
        <v/>
      </c>
      <c r="CF289" s="31" t="str">
        <f t="shared" si="174"/>
        <v/>
      </c>
      <c r="CG289" s="31" t="str">
        <f t="shared" si="175"/>
        <v/>
      </c>
      <c r="CH289" s="32">
        <f t="shared" si="176"/>
        <v>0</v>
      </c>
      <c r="CI289" s="32">
        <f t="shared" ref="CI289:CI301" si="182">IF(D289&lt;AQ289,1,0)</f>
        <v>0</v>
      </c>
      <c r="CJ289" s="32">
        <f t="shared" ref="CJ289:CJ301" si="183">IF(D289&lt;AR289,1,0)</f>
        <v>0</v>
      </c>
      <c r="CK289" s="32">
        <f t="shared" si="177"/>
        <v>0</v>
      </c>
      <c r="CL289" s="32">
        <f t="shared" si="178"/>
        <v>0</v>
      </c>
      <c r="CM289" s="32">
        <f t="shared" si="178"/>
        <v>0</v>
      </c>
      <c r="CN289" s="32">
        <f t="shared" si="178"/>
        <v>0</v>
      </c>
    </row>
    <row r="290" spans="1:92" ht="16.350000000000001" customHeight="1" x14ac:dyDescent="0.2">
      <c r="A290" s="2912"/>
      <c r="B290" s="3366" t="s">
        <v>265</v>
      </c>
      <c r="C290" s="3366"/>
      <c r="D290" s="1554">
        <f t="shared" si="167"/>
        <v>0</v>
      </c>
      <c r="E290" s="1555">
        <f t="shared" si="180"/>
        <v>0</v>
      </c>
      <c r="F290" s="1556">
        <f t="shared" si="181"/>
        <v>0</v>
      </c>
      <c r="G290" s="1557"/>
      <c r="H290" s="1558"/>
      <c r="I290" s="1559"/>
      <c r="J290" s="1558"/>
      <c r="K290" s="1559"/>
      <c r="L290" s="1558"/>
      <c r="M290" s="1559"/>
      <c r="N290" s="1558"/>
      <c r="O290" s="1559"/>
      <c r="P290" s="1558"/>
      <c r="Q290" s="1559"/>
      <c r="R290" s="1558"/>
      <c r="S290" s="1559"/>
      <c r="T290" s="1558"/>
      <c r="U290" s="1559"/>
      <c r="V290" s="1560"/>
      <c r="W290" s="1559"/>
      <c r="X290" s="1560"/>
      <c r="Y290" s="1559"/>
      <c r="Z290" s="1560"/>
      <c r="AA290" s="1559"/>
      <c r="AB290" s="1560"/>
      <c r="AC290" s="1559"/>
      <c r="AD290" s="1560"/>
      <c r="AE290" s="1559"/>
      <c r="AF290" s="1560"/>
      <c r="AG290" s="1559"/>
      <c r="AH290" s="1560"/>
      <c r="AI290" s="1559"/>
      <c r="AJ290" s="1560"/>
      <c r="AK290" s="1559"/>
      <c r="AL290" s="1560"/>
      <c r="AM290" s="1559"/>
      <c r="AN290" s="1560"/>
      <c r="AO290" s="1561"/>
      <c r="AP290" s="1562"/>
      <c r="AQ290" s="1563"/>
      <c r="AR290" s="1571"/>
      <c r="AS290" s="467"/>
      <c r="AT290" s="1559"/>
      <c r="AU290" s="1565"/>
      <c r="AV290" s="1565"/>
      <c r="AW290" s="1558"/>
      <c r="AX290" s="671" t="str">
        <f t="shared" si="168"/>
        <v/>
      </c>
      <c r="BT290" s="3"/>
      <c r="BU290" s="3"/>
      <c r="BV290" s="4"/>
      <c r="BW290" s="4"/>
      <c r="CA290" s="31" t="str">
        <f t="shared" si="170"/>
        <v/>
      </c>
      <c r="CB290" s="31" t="str">
        <f t="shared" si="171"/>
        <v/>
      </c>
      <c r="CC290" s="31" t="str">
        <f t="shared" si="169"/>
        <v/>
      </c>
      <c r="CD290" s="31" t="str">
        <f t="shared" si="172"/>
        <v/>
      </c>
      <c r="CE290" s="31" t="str">
        <f t="shared" si="173"/>
        <v/>
      </c>
      <c r="CF290" s="31" t="str">
        <f t="shared" si="174"/>
        <v/>
      </c>
      <c r="CG290" s="31" t="str">
        <f t="shared" si="175"/>
        <v/>
      </c>
      <c r="CH290" s="32">
        <f t="shared" si="176"/>
        <v>0</v>
      </c>
      <c r="CI290" s="32"/>
      <c r="CJ290" s="32"/>
      <c r="CK290" s="32">
        <f t="shared" si="177"/>
        <v>0</v>
      </c>
      <c r="CL290" s="32">
        <f t="shared" si="178"/>
        <v>0</v>
      </c>
      <c r="CM290" s="32">
        <f t="shared" si="178"/>
        <v>0</v>
      </c>
      <c r="CN290" s="32">
        <f t="shared" si="178"/>
        <v>0</v>
      </c>
    </row>
    <row r="291" spans="1:92" ht="16.350000000000001" customHeight="1" x14ac:dyDescent="0.2">
      <c r="A291" s="2912"/>
      <c r="B291" s="3366" t="s">
        <v>266</v>
      </c>
      <c r="C291" s="3366"/>
      <c r="D291" s="1554">
        <f t="shared" si="167"/>
        <v>0</v>
      </c>
      <c r="E291" s="1555">
        <f t="shared" si="180"/>
        <v>0</v>
      </c>
      <c r="F291" s="1556">
        <f t="shared" si="181"/>
        <v>0</v>
      </c>
      <c r="G291" s="1557"/>
      <c r="H291" s="1558"/>
      <c r="I291" s="1559"/>
      <c r="J291" s="1558"/>
      <c r="K291" s="1559"/>
      <c r="L291" s="1558"/>
      <c r="M291" s="1559"/>
      <c r="N291" s="1558"/>
      <c r="O291" s="1559"/>
      <c r="P291" s="1558"/>
      <c r="Q291" s="1559"/>
      <c r="R291" s="1558"/>
      <c r="S291" s="1559"/>
      <c r="T291" s="1558"/>
      <c r="U291" s="1559"/>
      <c r="V291" s="1560"/>
      <c r="W291" s="1559"/>
      <c r="X291" s="1560"/>
      <c r="Y291" s="1559"/>
      <c r="Z291" s="1560"/>
      <c r="AA291" s="1559"/>
      <c r="AB291" s="1560"/>
      <c r="AC291" s="1559"/>
      <c r="AD291" s="1560"/>
      <c r="AE291" s="1559"/>
      <c r="AF291" s="1560"/>
      <c r="AG291" s="1559"/>
      <c r="AH291" s="1560"/>
      <c r="AI291" s="1559"/>
      <c r="AJ291" s="1560"/>
      <c r="AK291" s="1559"/>
      <c r="AL291" s="1560"/>
      <c r="AM291" s="1559"/>
      <c r="AN291" s="1560"/>
      <c r="AO291" s="1561"/>
      <c r="AP291" s="1562"/>
      <c r="AQ291" s="1563"/>
      <c r="AR291" s="1571"/>
      <c r="AS291" s="467"/>
      <c r="AT291" s="1559"/>
      <c r="AU291" s="1565"/>
      <c r="AV291" s="1565"/>
      <c r="AW291" s="1558"/>
      <c r="AX291" s="671" t="str">
        <f t="shared" si="168"/>
        <v/>
      </c>
      <c r="BT291" s="3"/>
      <c r="BU291" s="3"/>
      <c r="BV291" s="4"/>
      <c r="BW291" s="4"/>
      <c r="CA291" s="31" t="str">
        <f t="shared" si="170"/>
        <v/>
      </c>
      <c r="CB291" s="31" t="str">
        <f t="shared" si="171"/>
        <v/>
      </c>
      <c r="CC291" s="31" t="str">
        <f t="shared" si="169"/>
        <v/>
      </c>
      <c r="CD291" s="31" t="str">
        <f t="shared" si="172"/>
        <v/>
      </c>
      <c r="CE291" s="31" t="str">
        <f t="shared" si="173"/>
        <v/>
      </c>
      <c r="CF291" s="31" t="str">
        <f t="shared" si="174"/>
        <v/>
      </c>
      <c r="CG291" s="31" t="str">
        <f t="shared" si="175"/>
        <v/>
      </c>
      <c r="CH291" s="32">
        <f t="shared" si="176"/>
        <v>0</v>
      </c>
      <c r="CI291" s="32"/>
      <c r="CJ291" s="32"/>
      <c r="CK291" s="32">
        <f t="shared" si="177"/>
        <v>0</v>
      </c>
      <c r="CL291" s="32">
        <f t="shared" si="178"/>
        <v>0</v>
      </c>
      <c r="CM291" s="32">
        <f t="shared" si="178"/>
        <v>0</v>
      </c>
      <c r="CN291" s="32">
        <f t="shared" si="178"/>
        <v>0</v>
      </c>
    </row>
    <row r="292" spans="1:92" ht="16.350000000000001" customHeight="1" x14ac:dyDescent="0.2">
      <c r="A292" s="2912"/>
      <c r="B292" s="3366" t="s">
        <v>267</v>
      </c>
      <c r="C292" s="3366"/>
      <c r="D292" s="1554">
        <f t="shared" si="167"/>
        <v>0</v>
      </c>
      <c r="E292" s="1555">
        <f t="shared" si="180"/>
        <v>0</v>
      </c>
      <c r="F292" s="1556">
        <f t="shared" si="181"/>
        <v>0</v>
      </c>
      <c r="G292" s="1287"/>
      <c r="H292" s="1288"/>
      <c r="I292" s="1289"/>
      <c r="J292" s="1288"/>
      <c r="K292" s="1289"/>
      <c r="L292" s="1288"/>
      <c r="M292" s="1289"/>
      <c r="N292" s="1288"/>
      <c r="O292" s="1289"/>
      <c r="P292" s="1288"/>
      <c r="Q292" s="1289"/>
      <c r="R292" s="1288"/>
      <c r="S292" s="1289"/>
      <c r="T292" s="1288"/>
      <c r="U292" s="1289"/>
      <c r="V292" s="1290"/>
      <c r="W292" s="1289"/>
      <c r="X292" s="1290"/>
      <c r="Y292" s="1289"/>
      <c r="Z292" s="1290"/>
      <c r="AA292" s="1289"/>
      <c r="AB292" s="1290"/>
      <c r="AC292" s="1289"/>
      <c r="AD292" s="1290"/>
      <c r="AE292" s="1289"/>
      <c r="AF292" s="1290"/>
      <c r="AG292" s="1289"/>
      <c r="AH292" s="1290"/>
      <c r="AI292" s="1289"/>
      <c r="AJ292" s="1290"/>
      <c r="AK292" s="1289"/>
      <c r="AL292" s="1290"/>
      <c r="AM292" s="1289"/>
      <c r="AN292" s="1290"/>
      <c r="AO292" s="1291"/>
      <c r="AP292" s="1292"/>
      <c r="AQ292" s="1563"/>
      <c r="AR292" s="1571"/>
      <c r="AS292" s="467"/>
      <c r="AT292" s="1289"/>
      <c r="AU292" s="1295"/>
      <c r="AV292" s="1295"/>
      <c r="AW292" s="1288"/>
      <c r="AX292" s="671" t="str">
        <f t="shared" si="168"/>
        <v/>
      </c>
      <c r="BT292" s="3"/>
      <c r="BU292" s="3"/>
      <c r="BV292" s="4"/>
      <c r="BW292" s="4"/>
      <c r="CA292" s="31" t="str">
        <f t="shared" si="170"/>
        <v/>
      </c>
      <c r="CB292" s="31" t="str">
        <f t="shared" si="171"/>
        <v/>
      </c>
      <c r="CC292" s="31" t="str">
        <f t="shared" si="169"/>
        <v/>
      </c>
      <c r="CD292" s="31" t="str">
        <f t="shared" si="172"/>
        <v/>
      </c>
      <c r="CE292" s="31" t="str">
        <f t="shared" si="173"/>
        <v/>
      </c>
      <c r="CF292" s="31" t="str">
        <f t="shared" si="174"/>
        <v/>
      </c>
      <c r="CG292" s="31" t="str">
        <f t="shared" si="175"/>
        <v/>
      </c>
      <c r="CH292" s="32">
        <f t="shared" si="176"/>
        <v>0</v>
      </c>
      <c r="CI292" s="32"/>
      <c r="CJ292" s="32"/>
      <c r="CK292" s="32">
        <f t="shared" si="177"/>
        <v>0</v>
      </c>
      <c r="CL292" s="32">
        <f t="shared" si="178"/>
        <v>0</v>
      </c>
      <c r="CM292" s="32">
        <f t="shared" si="178"/>
        <v>0</v>
      </c>
      <c r="CN292" s="32">
        <f t="shared" si="178"/>
        <v>0</v>
      </c>
    </row>
    <row r="293" spans="1:92" ht="16.350000000000001" customHeight="1" x14ac:dyDescent="0.2">
      <c r="A293" s="2912"/>
      <c r="B293" s="3367" t="s">
        <v>268</v>
      </c>
      <c r="C293" s="3368"/>
      <c r="D293" s="1554">
        <f t="shared" si="167"/>
        <v>0</v>
      </c>
      <c r="E293" s="1555">
        <f t="shared" si="180"/>
        <v>0</v>
      </c>
      <c r="F293" s="1556">
        <f t="shared" si="181"/>
        <v>0</v>
      </c>
      <c r="G293" s="1287"/>
      <c r="H293" s="1288"/>
      <c r="I293" s="1289"/>
      <c r="J293" s="1288"/>
      <c r="K293" s="1289"/>
      <c r="L293" s="1288"/>
      <c r="M293" s="1289"/>
      <c r="N293" s="1288"/>
      <c r="O293" s="1289"/>
      <c r="P293" s="1288"/>
      <c r="Q293" s="1289"/>
      <c r="R293" s="1288"/>
      <c r="S293" s="1289"/>
      <c r="T293" s="1288"/>
      <c r="U293" s="1289"/>
      <c r="V293" s="1290"/>
      <c r="W293" s="1289"/>
      <c r="X293" s="1290"/>
      <c r="Y293" s="1289"/>
      <c r="Z293" s="1290"/>
      <c r="AA293" s="1289"/>
      <c r="AB293" s="1290"/>
      <c r="AC293" s="1289"/>
      <c r="AD293" s="1290"/>
      <c r="AE293" s="1289"/>
      <c r="AF293" s="1290"/>
      <c r="AG293" s="1289"/>
      <c r="AH293" s="1290"/>
      <c r="AI293" s="1289"/>
      <c r="AJ293" s="1290"/>
      <c r="AK293" s="1289"/>
      <c r="AL293" s="1290"/>
      <c r="AM293" s="1289"/>
      <c r="AN293" s="1290"/>
      <c r="AO293" s="1291"/>
      <c r="AP293" s="1292"/>
      <c r="AQ293" s="1293"/>
      <c r="AR293" s="1300"/>
      <c r="AS293" s="467"/>
      <c r="AT293" s="1289"/>
      <c r="AU293" s="1295"/>
      <c r="AV293" s="1295"/>
      <c r="AW293" s="1288"/>
      <c r="AX293" s="671" t="str">
        <f t="shared" si="168"/>
        <v/>
      </c>
      <c r="BT293" s="3"/>
      <c r="BU293" s="3"/>
      <c r="BV293" s="4"/>
      <c r="BW293" s="4"/>
      <c r="CA293" s="31" t="str">
        <f t="shared" si="170"/>
        <v/>
      </c>
      <c r="CB293" s="31" t="str">
        <f t="shared" si="171"/>
        <v/>
      </c>
      <c r="CC293" s="31" t="str">
        <f t="shared" si="169"/>
        <v/>
      </c>
      <c r="CD293" s="31" t="str">
        <f t="shared" si="172"/>
        <v/>
      </c>
      <c r="CE293" s="31" t="str">
        <f t="shared" si="173"/>
        <v/>
      </c>
      <c r="CF293" s="31" t="str">
        <f t="shared" si="174"/>
        <v/>
      </c>
      <c r="CG293" s="31" t="str">
        <f t="shared" si="175"/>
        <v/>
      </c>
      <c r="CH293" s="32">
        <f t="shared" si="176"/>
        <v>0</v>
      </c>
      <c r="CI293" s="32"/>
      <c r="CJ293" s="32"/>
      <c r="CK293" s="32">
        <f t="shared" si="177"/>
        <v>0</v>
      </c>
      <c r="CL293" s="32">
        <f t="shared" si="178"/>
        <v>0</v>
      </c>
      <c r="CM293" s="32">
        <f t="shared" si="178"/>
        <v>0</v>
      </c>
      <c r="CN293" s="32">
        <f t="shared" si="178"/>
        <v>0</v>
      </c>
    </row>
    <row r="294" spans="1:92" ht="16.350000000000001" customHeight="1" x14ac:dyDescent="0.2">
      <c r="A294" s="3149"/>
      <c r="B294" s="3197" t="s">
        <v>269</v>
      </c>
      <c r="C294" s="3197"/>
      <c r="D294" s="1566">
        <f t="shared" si="167"/>
        <v>0</v>
      </c>
      <c r="E294" s="1567">
        <f t="shared" si="180"/>
        <v>0</v>
      </c>
      <c r="F294" s="1296">
        <f t="shared" si="181"/>
        <v>0</v>
      </c>
      <c r="G294" s="1549"/>
      <c r="H294" s="1550"/>
      <c r="I294" s="1285"/>
      <c r="J294" s="1550"/>
      <c r="K294" s="1285"/>
      <c r="L294" s="1550"/>
      <c r="M294" s="1285"/>
      <c r="N294" s="1550"/>
      <c r="O294" s="1285"/>
      <c r="P294" s="1550"/>
      <c r="Q294" s="1285"/>
      <c r="R294" s="1550"/>
      <c r="S294" s="1285"/>
      <c r="T294" s="1550"/>
      <c r="U294" s="1285"/>
      <c r="V294" s="1286"/>
      <c r="W294" s="1285"/>
      <c r="X294" s="1286"/>
      <c r="Y294" s="1285"/>
      <c r="Z294" s="1286"/>
      <c r="AA294" s="1285"/>
      <c r="AB294" s="1286"/>
      <c r="AC294" s="1285"/>
      <c r="AD294" s="1286"/>
      <c r="AE294" s="1285"/>
      <c r="AF294" s="1286"/>
      <c r="AG294" s="1285"/>
      <c r="AH294" s="1286"/>
      <c r="AI294" s="1285"/>
      <c r="AJ294" s="1286"/>
      <c r="AK294" s="1285"/>
      <c r="AL294" s="1286"/>
      <c r="AM294" s="1285"/>
      <c r="AN294" s="1286"/>
      <c r="AO294" s="1551"/>
      <c r="AP294" s="1552"/>
      <c r="AQ294" s="1568"/>
      <c r="AR294" s="1583"/>
      <c r="AS294" s="1317"/>
      <c r="AT294" s="1285"/>
      <c r="AU294" s="1553"/>
      <c r="AV294" s="1553"/>
      <c r="AW294" s="1550"/>
      <c r="AX294" s="671" t="str">
        <f t="shared" si="168"/>
        <v/>
      </c>
      <c r="BT294" s="3"/>
      <c r="BU294" s="3"/>
      <c r="BV294" s="4"/>
      <c r="BW294" s="4"/>
      <c r="CA294" s="31" t="str">
        <f t="shared" si="170"/>
        <v/>
      </c>
      <c r="CB294" s="31" t="str">
        <f t="shared" si="171"/>
        <v/>
      </c>
      <c r="CC294" s="31" t="str">
        <f t="shared" si="169"/>
        <v/>
      </c>
      <c r="CD294" s="31" t="str">
        <f t="shared" si="172"/>
        <v/>
      </c>
      <c r="CE294" s="31" t="str">
        <f t="shared" si="173"/>
        <v/>
      </c>
      <c r="CF294" s="31" t="str">
        <f t="shared" si="174"/>
        <v/>
      </c>
      <c r="CG294" s="31" t="str">
        <f t="shared" si="175"/>
        <v/>
      </c>
      <c r="CH294" s="32">
        <f t="shared" si="176"/>
        <v>0</v>
      </c>
      <c r="CI294" s="32"/>
      <c r="CJ294" s="32"/>
      <c r="CK294" s="32">
        <f t="shared" si="177"/>
        <v>0</v>
      </c>
      <c r="CL294" s="32">
        <f t="shared" si="178"/>
        <v>0</v>
      </c>
      <c r="CM294" s="32">
        <f t="shared" si="178"/>
        <v>0</v>
      </c>
      <c r="CN294" s="32">
        <f t="shared" si="178"/>
        <v>0</v>
      </c>
    </row>
    <row r="295" spans="1:92" ht="16.350000000000001" customHeight="1" x14ac:dyDescent="0.2">
      <c r="A295" s="3148" t="s">
        <v>106</v>
      </c>
      <c r="B295" s="3371" t="s">
        <v>264</v>
      </c>
      <c r="C295" s="3372"/>
      <c r="D295" s="400">
        <f t="shared" si="167"/>
        <v>0</v>
      </c>
      <c r="E295" s="465">
        <f t="shared" si="180"/>
        <v>0</v>
      </c>
      <c r="F295" s="466">
        <f t="shared" si="181"/>
        <v>0</v>
      </c>
      <c r="G295" s="467"/>
      <c r="H295" s="468"/>
      <c r="I295" s="469"/>
      <c r="J295" s="468"/>
      <c r="K295" s="469"/>
      <c r="L295" s="468"/>
      <c r="M295" s="469"/>
      <c r="N295" s="468"/>
      <c r="O295" s="469"/>
      <c r="P295" s="468"/>
      <c r="Q295" s="469"/>
      <c r="R295" s="468"/>
      <c r="S295" s="469"/>
      <c r="T295" s="468"/>
      <c r="U295" s="469"/>
      <c r="V295" s="470"/>
      <c r="W295" s="469"/>
      <c r="X295" s="470"/>
      <c r="Y295" s="469"/>
      <c r="Z295" s="470"/>
      <c r="AA295" s="469"/>
      <c r="AB295" s="470"/>
      <c r="AC295" s="469"/>
      <c r="AD295" s="470"/>
      <c r="AE295" s="469"/>
      <c r="AF295" s="470"/>
      <c r="AG295" s="469"/>
      <c r="AH295" s="470"/>
      <c r="AI295" s="469"/>
      <c r="AJ295" s="470"/>
      <c r="AK295" s="469"/>
      <c r="AL295" s="470"/>
      <c r="AM295" s="469"/>
      <c r="AN295" s="470"/>
      <c r="AO295" s="471"/>
      <c r="AP295" s="472"/>
      <c r="AQ295" s="467"/>
      <c r="AR295" s="473"/>
      <c r="AS295" s="1060"/>
      <c r="AT295" s="469"/>
      <c r="AU295" s="473"/>
      <c r="AV295" s="473"/>
      <c r="AW295" s="468"/>
      <c r="AX295" s="671" t="str">
        <f t="shared" si="168"/>
        <v/>
      </c>
      <c r="BT295" s="3"/>
      <c r="BU295" s="3"/>
      <c r="BV295" s="4"/>
      <c r="BW295" s="4"/>
      <c r="CA295" s="31" t="str">
        <f t="shared" si="170"/>
        <v/>
      </c>
      <c r="CB295" s="31" t="str">
        <f t="shared" si="171"/>
        <v/>
      </c>
      <c r="CC295" s="31" t="str">
        <f t="shared" si="169"/>
        <v/>
      </c>
      <c r="CD295" s="31" t="str">
        <f t="shared" si="172"/>
        <v/>
      </c>
      <c r="CE295" s="31" t="str">
        <f t="shared" si="173"/>
        <v/>
      </c>
      <c r="CF295" s="31" t="str">
        <f t="shared" si="174"/>
        <v/>
      </c>
      <c r="CG295" s="31" t="str">
        <f t="shared" si="175"/>
        <v/>
      </c>
      <c r="CH295" s="32">
        <f t="shared" si="176"/>
        <v>0</v>
      </c>
      <c r="CI295" s="32">
        <f t="shared" si="182"/>
        <v>0</v>
      </c>
      <c r="CJ295" s="32">
        <f t="shared" si="183"/>
        <v>0</v>
      </c>
      <c r="CK295" s="32">
        <f t="shared" si="177"/>
        <v>0</v>
      </c>
      <c r="CL295" s="32">
        <f t="shared" si="178"/>
        <v>0</v>
      </c>
      <c r="CM295" s="32">
        <f t="shared" si="178"/>
        <v>0</v>
      </c>
      <c r="CN295" s="32">
        <f t="shared" si="178"/>
        <v>0</v>
      </c>
    </row>
    <row r="296" spans="1:92" ht="16.350000000000001" customHeight="1" x14ac:dyDescent="0.2">
      <c r="A296" s="2912"/>
      <c r="B296" s="3366" t="s">
        <v>265</v>
      </c>
      <c r="C296" s="3366"/>
      <c r="D296" s="1554">
        <f t="shared" si="167"/>
        <v>0</v>
      </c>
      <c r="E296" s="1555">
        <f t="shared" si="180"/>
        <v>0</v>
      </c>
      <c r="F296" s="1556">
        <f t="shared" si="181"/>
        <v>0</v>
      </c>
      <c r="G296" s="1557"/>
      <c r="H296" s="1558"/>
      <c r="I296" s="1559"/>
      <c r="J296" s="1558"/>
      <c r="K296" s="1559"/>
      <c r="L296" s="1558"/>
      <c r="M296" s="1559"/>
      <c r="N296" s="1558"/>
      <c r="O296" s="1559"/>
      <c r="P296" s="1558"/>
      <c r="Q296" s="1559"/>
      <c r="R296" s="1558"/>
      <c r="S296" s="1559"/>
      <c r="T296" s="1558"/>
      <c r="U296" s="1559"/>
      <c r="V296" s="1560"/>
      <c r="W296" s="1559"/>
      <c r="X296" s="1560"/>
      <c r="Y296" s="1559"/>
      <c r="Z296" s="1560"/>
      <c r="AA296" s="1559"/>
      <c r="AB296" s="1560"/>
      <c r="AC296" s="1559"/>
      <c r="AD296" s="1560"/>
      <c r="AE296" s="1559"/>
      <c r="AF296" s="1560"/>
      <c r="AG296" s="1559"/>
      <c r="AH296" s="1560"/>
      <c r="AI296" s="1559"/>
      <c r="AJ296" s="1560"/>
      <c r="AK296" s="1559"/>
      <c r="AL296" s="1560"/>
      <c r="AM296" s="1559"/>
      <c r="AN296" s="1560"/>
      <c r="AO296" s="1561"/>
      <c r="AP296" s="1562"/>
      <c r="AQ296" s="1563"/>
      <c r="AR296" s="1571"/>
      <c r="AS296" s="467"/>
      <c r="AT296" s="1559"/>
      <c r="AU296" s="1565"/>
      <c r="AV296" s="1565"/>
      <c r="AW296" s="1558"/>
      <c r="AX296" s="671" t="str">
        <f t="shared" si="168"/>
        <v/>
      </c>
      <c r="BT296" s="3"/>
      <c r="BU296" s="3"/>
      <c r="BV296" s="4"/>
      <c r="BW296" s="4"/>
      <c r="CA296" s="31" t="str">
        <f t="shared" si="170"/>
        <v/>
      </c>
      <c r="CB296" s="31" t="str">
        <f t="shared" si="171"/>
        <v/>
      </c>
      <c r="CC296" s="31" t="str">
        <f t="shared" si="169"/>
        <v/>
      </c>
      <c r="CD296" s="31" t="str">
        <f t="shared" si="172"/>
        <v/>
      </c>
      <c r="CE296" s="31" t="str">
        <f t="shared" si="173"/>
        <v/>
      </c>
      <c r="CF296" s="31" t="str">
        <f t="shared" si="174"/>
        <v/>
      </c>
      <c r="CG296" s="31" t="str">
        <f t="shared" si="175"/>
        <v/>
      </c>
      <c r="CH296" s="32">
        <f t="shared" si="176"/>
        <v>0</v>
      </c>
      <c r="CI296" s="32"/>
      <c r="CJ296" s="32"/>
      <c r="CK296" s="32">
        <f t="shared" si="177"/>
        <v>0</v>
      </c>
      <c r="CL296" s="32">
        <f t="shared" si="178"/>
        <v>0</v>
      </c>
      <c r="CM296" s="32">
        <f t="shared" si="178"/>
        <v>0</v>
      </c>
      <c r="CN296" s="32">
        <f t="shared" si="178"/>
        <v>0</v>
      </c>
    </row>
    <row r="297" spans="1:92" ht="16.350000000000001" customHeight="1" x14ac:dyDescent="0.2">
      <c r="A297" s="2912"/>
      <c r="B297" s="3366" t="s">
        <v>266</v>
      </c>
      <c r="C297" s="3366"/>
      <c r="D297" s="1554">
        <f t="shared" si="167"/>
        <v>0</v>
      </c>
      <c r="E297" s="1555">
        <f t="shared" si="180"/>
        <v>0</v>
      </c>
      <c r="F297" s="1556">
        <f t="shared" si="181"/>
        <v>0</v>
      </c>
      <c r="G297" s="1557"/>
      <c r="H297" s="1558"/>
      <c r="I297" s="1559"/>
      <c r="J297" s="1558"/>
      <c r="K297" s="1559"/>
      <c r="L297" s="1558"/>
      <c r="M297" s="1559"/>
      <c r="N297" s="1558"/>
      <c r="O297" s="1559"/>
      <c r="P297" s="1558"/>
      <c r="Q297" s="1559"/>
      <c r="R297" s="1558"/>
      <c r="S297" s="1559"/>
      <c r="T297" s="1558"/>
      <c r="U297" s="1559"/>
      <c r="V297" s="1560"/>
      <c r="W297" s="1559"/>
      <c r="X297" s="1560"/>
      <c r="Y297" s="1559"/>
      <c r="Z297" s="1560"/>
      <c r="AA297" s="1559"/>
      <c r="AB297" s="1560"/>
      <c r="AC297" s="1559"/>
      <c r="AD297" s="1560"/>
      <c r="AE297" s="1559"/>
      <c r="AF297" s="1560"/>
      <c r="AG297" s="1559"/>
      <c r="AH297" s="1560"/>
      <c r="AI297" s="1559"/>
      <c r="AJ297" s="1560"/>
      <c r="AK297" s="1559"/>
      <c r="AL297" s="1560"/>
      <c r="AM297" s="1559"/>
      <c r="AN297" s="1560"/>
      <c r="AO297" s="1561"/>
      <c r="AP297" s="1562"/>
      <c r="AQ297" s="1563"/>
      <c r="AR297" s="1571"/>
      <c r="AS297" s="467"/>
      <c r="AT297" s="1559"/>
      <c r="AU297" s="1565"/>
      <c r="AV297" s="1565"/>
      <c r="AW297" s="1558"/>
      <c r="AX297" s="671" t="str">
        <f t="shared" si="168"/>
        <v/>
      </c>
      <c r="BT297" s="3"/>
      <c r="BU297" s="3"/>
      <c r="BV297" s="4"/>
      <c r="BW297" s="4"/>
      <c r="CA297" s="31" t="str">
        <f t="shared" si="170"/>
        <v/>
      </c>
      <c r="CB297" s="31" t="str">
        <f t="shared" si="171"/>
        <v/>
      </c>
      <c r="CC297" s="31" t="str">
        <f t="shared" si="169"/>
        <v/>
      </c>
      <c r="CD297" s="31" t="str">
        <f t="shared" si="172"/>
        <v/>
      </c>
      <c r="CE297" s="31" t="str">
        <f t="shared" si="173"/>
        <v/>
      </c>
      <c r="CF297" s="31" t="str">
        <f t="shared" si="174"/>
        <v/>
      </c>
      <c r="CG297" s="31" t="str">
        <f t="shared" si="175"/>
        <v/>
      </c>
      <c r="CH297" s="32">
        <f t="shared" si="176"/>
        <v>0</v>
      </c>
      <c r="CI297" s="32"/>
      <c r="CJ297" s="32"/>
      <c r="CK297" s="32">
        <f t="shared" si="177"/>
        <v>0</v>
      </c>
      <c r="CL297" s="32">
        <f t="shared" si="178"/>
        <v>0</v>
      </c>
      <c r="CM297" s="32">
        <f t="shared" si="178"/>
        <v>0</v>
      </c>
      <c r="CN297" s="32">
        <f t="shared" si="178"/>
        <v>0</v>
      </c>
    </row>
    <row r="298" spans="1:92" ht="16.350000000000001" customHeight="1" x14ac:dyDescent="0.2">
      <c r="A298" s="2912"/>
      <c r="B298" s="3366" t="s">
        <v>267</v>
      </c>
      <c r="C298" s="3366"/>
      <c r="D298" s="1554">
        <f t="shared" si="167"/>
        <v>0</v>
      </c>
      <c r="E298" s="1555">
        <f t="shared" si="180"/>
        <v>0</v>
      </c>
      <c r="F298" s="1556">
        <f t="shared" si="181"/>
        <v>0</v>
      </c>
      <c r="G298" s="1287"/>
      <c r="H298" s="1288"/>
      <c r="I298" s="1289"/>
      <c r="J298" s="1288"/>
      <c r="K298" s="1289"/>
      <c r="L298" s="1288"/>
      <c r="M298" s="1289"/>
      <c r="N298" s="1288"/>
      <c r="O298" s="1289"/>
      <c r="P298" s="1288"/>
      <c r="Q298" s="1289"/>
      <c r="R298" s="1288"/>
      <c r="S298" s="1289"/>
      <c r="T298" s="1288"/>
      <c r="U298" s="1289"/>
      <c r="V298" s="1290"/>
      <c r="W298" s="1289"/>
      <c r="X298" s="1290"/>
      <c r="Y298" s="1289"/>
      <c r="Z298" s="1290"/>
      <c r="AA298" s="1289"/>
      <c r="AB298" s="1290"/>
      <c r="AC298" s="1289"/>
      <c r="AD298" s="1290"/>
      <c r="AE298" s="1289"/>
      <c r="AF298" s="1290"/>
      <c r="AG298" s="1289"/>
      <c r="AH298" s="1290"/>
      <c r="AI298" s="1289"/>
      <c r="AJ298" s="1290"/>
      <c r="AK298" s="1289"/>
      <c r="AL298" s="1290"/>
      <c r="AM298" s="1289"/>
      <c r="AN298" s="1290"/>
      <c r="AO298" s="1291"/>
      <c r="AP298" s="1292"/>
      <c r="AQ298" s="1563"/>
      <c r="AR298" s="1571"/>
      <c r="AS298" s="467"/>
      <c r="AT298" s="1289"/>
      <c r="AU298" s="1295"/>
      <c r="AV298" s="1295"/>
      <c r="AW298" s="1288"/>
      <c r="AX298" s="671" t="str">
        <f t="shared" si="168"/>
        <v/>
      </c>
      <c r="BT298" s="3"/>
      <c r="BU298" s="3"/>
      <c r="BV298" s="4"/>
      <c r="BW298" s="4"/>
      <c r="CA298" s="31" t="str">
        <f t="shared" si="170"/>
        <v/>
      </c>
      <c r="CB298" s="31" t="str">
        <f t="shared" si="171"/>
        <v/>
      </c>
      <c r="CC298" s="31" t="str">
        <f t="shared" si="169"/>
        <v/>
      </c>
      <c r="CD298" s="31" t="str">
        <f t="shared" si="172"/>
        <v/>
      </c>
      <c r="CE298" s="31" t="str">
        <f t="shared" si="173"/>
        <v/>
      </c>
      <c r="CF298" s="31" t="str">
        <f t="shared" si="174"/>
        <v/>
      </c>
      <c r="CG298" s="31" t="str">
        <f t="shared" si="175"/>
        <v/>
      </c>
      <c r="CH298" s="32">
        <f t="shared" si="176"/>
        <v>0</v>
      </c>
      <c r="CI298" s="32"/>
      <c r="CJ298" s="32"/>
      <c r="CK298" s="32">
        <f t="shared" si="177"/>
        <v>0</v>
      </c>
      <c r="CL298" s="32">
        <f t="shared" si="178"/>
        <v>0</v>
      </c>
      <c r="CM298" s="32">
        <f t="shared" si="178"/>
        <v>0</v>
      </c>
      <c r="CN298" s="32">
        <f t="shared" si="178"/>
        <v>0</v>
      </c>
    </row>
    <row r="299" spans="1:92" ht="16.350000000000001" customHeight="1" x14ac:dyDescent="0.2">
      <c r="A299" s="2912"/>
      <c r="B299" s="3367" t="s">
        <v>268</v>
      </c>
      <c r="C299" s="3368"/>
      <c r="D299" s="1554">
        <f t="shared" si="167"/>
        <v>0</v>
      </c>
      <c r="E299" s="1555">
        <f t="shared" si="180"/>
        <v>0</v>
      </c>
      <c r="F299" s="1556">
        <f t="shared" si="181"/>
        <v>0</v>
      </c>
      <c r="G299" s="1287"/>
      <c r="H299" s="1288"/>
      <c r="I299" s="1289"/>
      <c r="J299" s="1288"/>
      <c r="K299" s="1289"/>
      <c r="L299" s="1288"/>
      <c r="M299" s="1289"/>
      <c r="N299" s="1288"/>
      <c r="O299" s="1289"/>
      <c r="P299" s="1288"/>
      <c r="Q299" s="1289"/>
      <c r="R299" s="1288"/>
      <c r="S299" s="1289"/>
      <c r="T299" s="1288"/>
      <c r="U299" s="1289"/>
      <c r="V299" s="1290"/>
      <c r="W299" s="1289"/>
      <c r="X299" s="1290"/>
      <c r="Y299" s="1289"/>
      <c r="Z299" s="1290"/>
      <c r="AA299" s="1289"/>
      <c r="AB299" s="1290"/>
      <c r="AC299" s="1289"/>
      <c r="AD299" s="1290"/>
      <c r="AE299" s="1289"/>
      <c r="AF299" s="1290"/>
      <c r="AG299" s="1289"/>
      <c r="AH299" s="1290"/>
      <c r="AI299" s="1289"/>
      <c r="AJ299" s="1290"/>
      <c r="AK299" s="1289"/>
      <c r="AL299" s="1290"/>
      <c r="AM299" s="1289"/>
      <c r="AN299" s="1290"/>
      <c r="AO299" s="1291"/>
      <c r="AP299" s="1292"/>
      <c r="AQ299" s="1293"/>
      <c r="AR299" s="1300"/>
      <c r="AS299" s="467"/>
      <c r="AT299" s="1289"/>
      <c r="AU299" s="1295"/>
      <c r="AV299" s="1295"/>
      <c r="AW299" s="1288"/>
      <c r="AX299" s="671" t="str">
        <f t="shared" si="168"/>
        <v/>
      </c>
      <c r="BT299" s="3"/>
      <c r="BU299" s="3"/>
      <c r="BV299" s="4"/>
      <c r="BW299" s="4"/>
      <c r="CA299" s="31" t="str">
        <f t="shared" si="170"/>
        <v/>
      </c>
      <c r="CB299" s="31" t="str">
        <f t="shared" si="171"/>
        <v/>
      </c>
      <c r="CC299" s="31" t="str">
        <f t="shared" si="169"/>
        <v/>
      </c>
      <c r="CD299" s="31" t="str">
        <f t="shared" si="172"/>
        <v/>
      </c>
      <c r="CE299" s="31" t="str">
        <f t="shared" si="173"/>
        <v/>
      </c>
      <c r="CF299" s="31" t="str">
        <f t="shared" si="174"/>
        <v/>
      </c>
      <c r="CG299" s="31" t="str">
        <f t="shared" si="175"/>
        <v/>
      </c>
      <c r="CH299" s="32">
        <f t="shared" si="176"/>
        <v>0</v>
      </c>
      <c r="CI299" s="32"/>
      <c r="CJ299" s="32"/>
      <c r="CK299" s="32">
        <f t="shared" si="177"/>
        <v>0</v>
      </c>
      <c r="CL299" s="32">
        <f t="shared" si="178"/>
        <v>0</v>
      </c>
      <c r="CM299" s="32">
        <f t="shared" si="178"/>
        <v>0</v>
      </c>
      <c r="CN299" s="32">
        <f t="shared" si="178"/>
        <v>0</v>
      </c>
    </row>
    <row r="300" spans="1:92" ht="16.350000000000001" customHeight="1" x14ac:dyDescent="0.2">
      <c r="A300" s="3149"/>
      <c r="B300" s="3197" t="s">
        <v>269</v>
      </c>
      <c r="C300" s="3197"/>
      <c r="D300" s="1566">
        <f t="shared" si="167"/>
        <v>0</v>
      </c>
      <c r="E300" s="1567">
        <f t="shared" si="180"/>
        <v>0</v>
      </c>
      <c r="F300" s="1296">
        <f t="shared" si="181"/>
        <v>0</v>
      </c>
      <c r="G300" s="1549"/>
      <c r="H300" s="1550"/>
      <c r="I300" s="1285"/>
      <c r="J300" s="1550"/>
      <c r="K300" s="1285"/>
      <c r="L300" s="1550"/>
      <c r="M300" s="1285"/>
      <c r="N300" s="1550"/>
      <c r="O300" s="1285"/>
      <c r="P300" s="1550"/>
      <c r="Q300" s="1285"/>
      <c r="R300" s="1550"/>
      <c r="S300" s="1285"/>
      <c r="T300" s="1550"/>
      <c r="U300" s="1285"/>
      <c r="V300" s="1286"/>
      <c r="W300" s="1285"/>
      <c r="X300" s="1286"/>
      <c r="Y300" s="1285"/>
      <c r="Z300" s="1286"/>
      <c r="AA300" s="1285"/>
      <c r="AB300" s="1286"/>
      <c r="AC300" s="1285"/>
      <c r="AD300" s="1286"/>
      <c r="AE300" s="1285"/>
      <c r="AF300" s="1286"/>
      <c r="AG300" s="1285"/>
      <c r="AH300" s="1286"/>
      <c r="AI300" s="1285"/>
      <c r="AJ300" s="1286"/>
      <c r="AK300" s="1285"/>
      <c r="AL300" s="1286"/>
      <c r="AM300" s="1285"/>
      <c r="AN300" s="1286"/>
      <c r="AO300" s="1551"/>
      <c r="AP300" s="1552"/>
      <c r="AQ300" s="1568"/>
      <c r="AR300" s="1583"/>
      <c r="AS300" s="1317"/>
      <c r="AT300" s="1285"/>
      <c r="AU300" s="1553"/>
      <c r="AV300" s="1553"/>
      <c r="AW300" s="1550"/>
      <c r="AX300" s="671" t="str">
        <f t="shared" si="168"/>
        <v/>
      </c>
      <c r="BT300" s="3"/>
      <c r="BU300" s="3"/>
      <c r="BV300" s="4"/>
      <c r="BW300" s="4"/>
      <c r="CA300" s="31" t="str">
        <f t="shared" si="170"/>
        <v/>
      </c>
      <c r="CB300" s="31" t="str">
        <f t="shared" si="171"/>
        <v/>
      </c>
      <c r="CC300" s="31" t="str">
        <f t="shared" si="169"/>
        <v/>
      </c>
      <c r="CD300" s="31" t="str">
        <f t="shared" si="172"/>
        <v/>
      </c>
      <c r="CE300" s="31" t="str">
        <f t="shared" si="173"/>
        <v/>
      </c>
      <c r="CF300" s="31" t="str">
        <f t="shared" si="174"/>
        <v/>
      </c>
      <c r="CG300" s="31" t="str">
        <f t="shared" si="175"/>
        <v/>
      </c>
      <c r="CH300" s="32">
        <f t="shared" si="176"/>
        <v>0</v>
      </c>
      <c r="CI300" s="32"/>
      <c r="CJ300" s="32"/>
      <c r="CK300" s="32">
        <f t="shared" si="177"/>
        <v>0</v>
      </c>
      <c r="CL300" s="32">
        <f t="shared" si="178"/>
        <v>0</v>
      </c>
      <c r="CM300" s="32">
        <f t="shared" si="178"/>
        <v>0</v>
      </c>
      <c r="CN300" s="32">
        <f t="shared" si="178"/>
        <v>0</v>
      </c>
    </row>
    <row r="301" spans="1:92" ht="16.350000000000001" customHeight="1" x14ac:dyDescent="0.2">
      <c r="A301" s="3369" t="s">
        <v>108</v>
      </c>
      <c r="B301" s="3192" t="s">
        <v>264</v>
      </c>
      <c r="C301" s="3192"/>
      <c r="D301" s="1601">
        <f t="shared" si="167"/>
        <v>0</v>
      </c>
      <c r="E301" s="1602">
        <f t="shared" si="180"/>
        <v>0</v>
      </c>
      <c r="F301" s="1603">
        <f t="shared" si="181"/>
        <v>0</v>
      </c>
      <c r="G301" s="1604"/>
      <c r="H301" s="1605"/>
      <c r="I301" s="1606"/>
      <c r="J301" s="1605"/>
      <c r="K301" s="1606"/>
      <c r="L301" s="1605"/>
      <c r="M301" s="1606"/>
      <c r="N301" s="1605"/>
      <c r="O301" s="1606"/>
      <c r="P301" s="1605"/>
      <c r="Q301" s="1606"/>
      <c r="R301" s="1605"/>
      <c r="S301" s="1606"/>
      <c r="T301" s="1605"/>
      <c r="U301" s="1606"/>
      <c r="V301" s="1607"/>
      <c r="W301" s="1606"/>
      <c r="X301" s="1607"/>
      <c r="Y301" s="1606"/>
      <c r="Z301" s="1607"/>
      <c r="AA301" s="1606"/>
      <c r="AB301" s="1607"/>
      <c r="AC301" s="1606"/>
      <c r="AD301" s="1607"/>
      <c r="AE301" s="1606"/>
      <c r="AF301" s="1607"/>
      <c r="AG301" s="1606"/>
      <c r="AH301" s="1607"/>
      <c r="AI301" s="1606"/>
      <c r="AJ301" s="1607"/>
      <c r="AK301" s="1606"/>
      <c r="AL301" s="1607"/>
      <c r="AM301" s="1604"/>
      <c r="AN301" s="1608"/>
      <c r="AO301" s="1606"/>
      <c r="AP301" s="1609"/>
      <c r="AQ301" s="1604"/>
      <c r="AR301" s="1610"/>
      <c r="AS301" s="1060"/>
      <c r="AT301" s="1545"/>
      <c r="AU301" s="461"/>
      <c r="AV301" s="461"/>
      <c r="AW301" s="459"/>
      <c r="AX301" s="671" t="str">
        <f t="shared" si="168"/>
        <v/>
      </c>
      <c r="BT301" s="3"/>
      <c r="BU301" s="3"/>
      <c r="BV301" s="4"/>
      <c r="BW301" s="4"/>
      <c r="CA301" s="31" t="str">
        <f t="shared" si="170"/>
        <v/>
      </c>
      <c r="CB301" s="31" t="str">
        <f t="shared" si="171"/>
        <v/>
      </c>
      <c r="CC301" s="31" t="str">
        <f t="shared" si="169"/>
        <v/>
      </c>
      <c r="CD301" s="31" t="str">
        <f t="shared" si="172"/>
        <v/>
      </c>
      <c r="CE301" s="31" t="str">
        <f t="shared" si="173"/>
        <v/>
      </c>
      <c r="CF301" s="31" t="str">
        <f t="shared" si="174"/>
        <v/>
      </c>
      <c r="CG301" s="31" t="str">
        <f t="shared" si="175"/>
        <v/>
      </c>
      <c r="CH301" s="32">
        <f t="shared" si="176"/>
        <v>0</v>
      </c>
      <c r="CI301" s="32">
        <f t="shared" si="182"/>
        <v>0</v>
      </c>
      <c r="CJ301" s="32">
        <f t="shared" si="183"/>
        <v>0</v>
      </c>
      <c r="CK301" s="32">
        <f t="shared" si="177"/>
        <v>0</v>
      </c>
      <c r="CL301" s="32">
        <f t="shared" si="178"/>
        <v>0</v>
      </c>
      <c r="CM301" s="32">
        <f t="shared" si="178"/>
        <v>0</v>
      </c>
      <c r="CN301" s="32">
        <f t="shared" si="178"/>
        <v>0</v>
      </c>
    </row>
    <row r="302" spans="1:92" ht="16.350000000000001" customHeight="1" x14ac:dyDescent="0.2">
      <c r="A302" s="2961"/>
      <c r="B302" s="3366" t="s">
        <v>265</v>
      </c>
      <c r="C302" s="3366"/>
      <c r="D302" s="550">
        <f t="shared" si="167"/>
        <v>0</v>
      </c>
      <c r="E302" s="1611">
        <f t="shared" si="180"/>
        <v>0</v>
      </c>
      <c r="F302" s="1612">
        <f t="shared" si="181"/>
        <v>0</v>
      </c>
      <c r="G302" s="1613"/>
      <c r="H302" s="1614"/>
      <c r="I302" s="1615"/>
      <c r="J302" s="1614"/>
      <c r="K302" s="1615"/>
      <c r="L302" s="1614"/>
      <c r="M302" s="1615"/>
      <c r="N302" s="1614"/>
      <c r="O302" s="1615"/>
      <c r="P302" s="1614"/>
      <c r="Q302" s="1615"/>
      <c r="R302" s="1614"/>
      <c r="S302" s="1615"/>
      <c r="T302" s="1614"/>
      <c r="U302" s="1615"/>
      <c r="V302" s="1616"/>
      <c r="W302" s="1615"/>
      <c r="X302" s="1616"/>
      <c r="Y302" s="1615"/>
      <c r="Z302" s="1616"/>
      <c r="AA302" s="1615"/>
      <c r="AB302" s="1616"/>
      <c r="AC302" s="1615"/>
      <c r="AD302" s="1616"/>
      <c r="AE302" s="1615"/>
      <c r="AF302" s="1616"/>
      <c r="AG302" s="1615"/>
      <c r="AH302" s="1616"/>
      <c r="AI302" s="1615"/>
      <c r="AJ302" s="1616"/>
      <c r="AK302" s="1615"/>
      <c r="AL302" s="1616"/>
      <c r="AM302" s="1613"/>
      <c r="AN302" s="1617"/>
      <c r="AO302" s="1615"/>
      <c r="AP302" s="1618"/>
      <c r="AQ302" s="1563"/>
      <c r="AR302" s="1571"/>
      <c r="AS302" s="467"/>
      <c r="AT302" s="1559"/>
      <c r="AU302" s="1565"/>
      <c r="AV302" s="1565"/>
      <c r="AW302" s="1558"/>
      <c r="AX302" s="671" t="str">
        <f t="shared" si="168"/>
        <v/>
      </c>
      <c r="BT302" s="3"/>
      <c r="BU302" s="3"/>
      <c r="BV302" s="4"/>
      <c r="BW302" s="4"/>
      <c r="CA302" s="31" t="str">
        <f t="shared" si="170"/>
        <v/>
      </c>
      <c r="CB302" s="31" t="str">
        <f t="shared" si="171"/>
        <v/>
      </c>
      <c r="CC302" s="31" t="str">
        <f t="shared" si="169"/>
        <v/>
      </c>
      <c r="CD302" s="31" t="str">
        <f t="shared" si="172"/>
        <v/>
      </c>
      <c r="CE302" s="31" t="str">
        <f t="shared" si="173"/>
        <v/>
      </c>
      <c r="CF302" s="31" t="str">
        <f t="shared" si="174"/>
        <v/>
      </c>
      <c r="CG302" s="31" t="str">
        <f t="shared" si="175"/>
        <v/>
      </c>
      <c r="CH302" s="32">
        <f t="shared" si="176"/>
        <v>0</v>
      </c>
      <c r="CI302" s="32"/>
      <c r="CJ302" s="32"/>
      <c r="CK302" s="32">
        <f t="shared" si="177"/>
        <v>0</v>
      </c>
      <c r="CL302" s="32">
        <f t="shared" si="178"/>
        <v>0</v>
      </c>
      <c r="CM302" s="32">
        <f t="shared" si="178"/>
        <v>0</v>
      </c>
      <c r="CN302" s="32">
        <f t="shared" si="178"/>
        <v>0</v>
      </c>
    </row>
    <row r="303" spans="1:92" ht="16.350000000000001" customHeight="1" x14ac:dyDescent="0.2">
      <c r="A303" s="2961"/>
      <c r="B303" s="3186" t="s">
        <v>266</v>
      </c>
      <c r="C303" s="3187"/>
      <c r="D303" s="550">
        <f t="shared" si="167"/>
        <v>0</v>
      </c>
      <c r="E303" s="1611">
        <f t="shared" si="180"/>
        <v>0</v>
      </c>
      <c r="F303" s="1612">
        <f t="shared" si="181"/>
        <v>0</v>
      </c>
      <c r="G303" s="1613"/>
      <c r="H303" s="1614"/>
      <c r="I303" s="1615"/>
      <c r="J303" s="1614"/>
      <c r="K303" s="1615"/>
      <c r="L303" s="1614"/>
      <c r="M303" s="1615"/>
      <c r="N303" s="1614"/>
      <c r="O303" s="1615"/>
      <c r="P303" s="1614"/>
      <c r="Q303" s="1615"/>
      <c r="R303" s="1614"/>
      <c r="S303" s="1615"/>
      <c r="T303" s="1614"/>
      <c r="U303" s="1615"/>
      <c r="V303" s="1616"/>
      <c r="W303" s="1615"/>
      <c r="X303" s="1616"/>
      <c r="Y303" s="1615"/>
      <c r="Z303" s="1616"/>
      <c r="AA303" s="1615"/>
      <c r="AB303" s="1616"/>
      <c r="AC303" s="1615"/>
      <c r="AD303" s="1616"/>
      <c r="AE303" s="1615"/>
      <c r="AF303" s="1616"/>
      <c r="AG303" s="1615"/>
      <c r="AH303" s="1616"/>
      <c r="AI303" s="1615"/>
      <c r="AJ303" s="1616"/>
      <c r="AK303" s="1615"/>
      <c r="AL303" s="1616"/>
      <c r="AM303" s="1613"/>
      <c r="AN303" s="1617"/>
      <c r="AO303" s="1615"/>
      <c r="AP303" s="1618"/>
      <c r="AQ303" s="1563"/>
      <c r="AR303" s="1571"/>
      <c r="AS303" s="467"/>
      <c r="AT303" s="1559"/>
      <c r="AU303" s="1565"/>
      <c r="AV303" s="1565"/>
      <c r="AW303" s="1558"/>
      <c r="AX303" s="671" t="str">
        <f t="shared" si="168"/>
        <v/>
      </c>
      <c r="BT303" s="3"/>
      <c r="BU303" s="3"/>
      <c r="BV303" s="4"/>
      <c r="BW303" s="4"/>
      <c r="CA303" s="31" t="str">
        <f t="shared" si="170"/>
        <v/>
      </c>
      <c r="CB303" s="31" t="str">
        <f t="shared" si="171"/>
        <v/>
      </c>
      <c r="CC303" s="31" t="str">
        <f t="shared" si="169"/>
        <v/>
      </c>
      <c r="CD303" s="31" t="str">
        <f t="shared" si="172"/>
        <v/>
      </c>
      <c r="CE303" s="31" t="str">
        <f t="shared" si="173"/>
        <v/>
      </c>
      <c r="CF303" s="31" t="str">
        <f t="shared" si="174"/>
        <v/>
      </c>
      <c r="CG303" s="31" t="str">
        <f t="shared" si="175"/>
        <v/>
      </c>
      <c r="CH303" s="32">
        <f t="shared" si="176"/>
        <v>0</v>
      </c>
      <c r="CI303" s="32"/>
      <c r="CJ303" s="32"/>
      <c r="CK303" s="32">
        <f t="shared" si="177"/>
        <v>0</v>
      </c>
      <c r="CL303" s="32">
        <f t="shared" si="178"/>
        <v>0</v>
      </c>
      <c r="CM303" s="32">
        <f t="shared" si="178"/>
        <v>0</v>
      </c>
      <c r="CN303" s="32">
        <f t="shared" si="178"/>
        <v>0</v>
      </c>
    </row>
    <row r="304" spans="1:92" ht="16.350000000000001" customHeight="1" x14ac:dyDescent="0.2">
      <c r="A304" s="2961"/>
      <c r="B304" s="3186" t="s">
        <v>267</v>
      </c>
      <c r="C304" s="3187"/>
      <c r="D304" s="550">
        <f t="shared" si="167"/>
        <v>0</v>
      </c>
      <c r="E304" s="1611">
        <f t="shared" si="180"/>
        <v>0</v>
      </c>
      <c r="F304" s="1612">
        <f t="shared" si="181"/>
        <v>0</v>
      </c>
      <c r="G304" s="1619"/>
      <c r="H304" s="1620"/>
      <c r="I304" s="1621"/>
      <c r="J304" s="1620"/>
      <c r="K304" s="1621"/>
      <c r="L304" s="1620"/>
      <c r="M304" s="1621"/>
      <c r="N304" s="1620"/>
      <c r="O304" s="1621"/>
      <c r="P304" s="1620"/>
      <c r="Q304" s="1621"/>
      <c r="R304" s="1620"/>
      <c r="S304" s="1621"/>
      <c r="T304" s="1620"/>
      <c r="U304" s="1621"/>
      <c r="V304" s="1620"/>
      <c r="W304" s="1621"/>
      <c r="X304" s="1620"/>
      <c r="Y304" s="1621"/>
      <c r="Z304" s="1620"/>
      <c r="AA304" s="1621"/>
      <c r="AB304" s="1620"/>
      <c r="AC304" s="1621"/>
      <c r="AD304" s="1620"/>
      <c r="AE304" s="1621"/>
      <c r="AF304" s="1620"/>
      <c r="AG304" s="1621"/>
      <c r="AH304" s="1620"/>
      <c r="AI304" s="1621"/>
      <c r="AJ304" s="1620"/>
      <c r="AK304" s="1621"/>
      <c r="AL304" s="1620"/>
      <c r="AM304" s="1619"/>
      <c r="AN304" s="1622"/>
      <c r="AO304" s="1623"/>
      <c r="AP304" s="1624"/>
      <c r="AQ304" s="1563"/>
      <c r="AR304" s="1571"/>
      <c r="AS304" s="467"/>
      <c r="AT304" s="1623"/>
      <c r="AU304" s="1625"/>
      <c r="AV304" s="1625"/>
      <c r="AW304" s="1626"/>
      <c r="AX304" s="671" t="str">
        <f t="shared" si="168"/>
        <v/>
      </c>
      <c r="BT304" s="3"/>
      <c r="BU304" s="3"/>
      <c r="BV304" s="4"/>
      <c r="BW304" s="4"/>
      <c r="CA304" s="31" t="str">
        <f t="shared" si="170"/>
        <v/>
      </c>
      <c r="CB304" s="31" t="str">
        <f t="shared" si="171"/>
        <v/>
      </c>
      <c r="CC304" s="31" t="str">
        <f t="shared" si="169"/>
        <v/>
      </c>
      <c r="CD304" s="31" t="str">
        <f t="shared" si="172"/>
        <v/>
      </c>
      <c r="CE304" s="31" t="str">
        <f t="shared" si="173"/>
        <v/>
      </c>
      <c r="CF304" s="31" t="str">
        <f t="shared" si="174"/>
        <v/>
      </c>
      <c r="CG304" s="31" t="str">
        <f t="shared" si="175"/>
        <v/>
      </c>
      <c r="CH304" s="32">
        <f t="shared" si="176"/>
        <v>0</v>
      </c>
      <c r="CI304" s="32"/>
      <c r="CJ304" s="32"/>
      <c r="CK304" s="32">
        <f t="shared" si="177"/>
        <v>0</v>
      </c>
      <c r="CL304" s="32">
        <f t="shared" si="178"/>
        <v>0</v>
      </c>
      <c r="CM304" s="32">
        <f t="shared" si="178"/>
        <v>0</v>
      </c>
      <c r="CN304" s="32">
        <f t="shared" si="178"/>
        <v>0</v>
      </c>
    </row>
    <row r="305" spans="1:92" ht="16.350000000000001" customHeight="1" x14ac:dyDescent="0.2">
      <c r="A305" s="2961"/>
      <c r="B305" s="3367" t="s">
        <v>268</v>
      </c>
      <c r="C305" s="3368"/>
      <c r="D305" s="550">
        <f t="shared" si="167"/>
        <v>0</v>
      </c>
      <c r="E305" s="1611">
        <f t="shared" si="180"/>
        <v>0</v>
      </c>
      <c r="F305" s="1612">
        <f t="shared" si="181"/>
        <v>0</v>
      </c>
      <c r="G305" s="1619"/>
      <c r="H305" s="1620"/>
      <c r="I305" s="1621"/>
      <c r="J305" s="1620"/>
      <c r="K305" s="1621"/>
      <c r="L305" s="1620"/>
      <c r="M305" s="1621"/>
      <c r="N305" s="1620"/>
      <c r="O305" s="1621"/>
      <c r="P305" s="1620"/>
      <c r="Q305" s="1621"/>
      <c r="R305" s="1620"/>
      <c r="S305" s="1621"/>
      <c r="T305" s="1620"/>
      <c r="U305" s="1621"/>
      <c r="V305" s="1620"/>
      <c r="W305" s="1621"/>
      <c r="X305" s="1620"/>
      <c r="Y305" s="1621"/>
      <c r="Z305" s="1620"/>
      <c r="AA305" s="1621"/>
      <c r="AB305" s="1620"/>
      <c r="AC305" s="1621"/>
      <c r="AD305" s="1620"/>
      <c r="AE305" s="1621"/>
      <c r="AF305" s="1620"/>
      <c r="AG305" s="1621"/>
      <c r="AH305" s="1620"/>
      <c r="AI305" s="1621"/>
      <c r="AJ305" s="1620"/>
      <c r="AK305" s="1621"/>
      <c r="AL305" s="1620"/>
      <c r="AM305" s="1619"/>
      <c r="AN305" s="1622"/>
      <c r="AO305" s="637"/>
      <c r="AP305" s="553"/>
      <c r="AQ305" s="1293"/>
      <c r="AR305" s="1300"/>
      <c r="AS305" s="467"/>
      <c r="AT305" s="637"/>
      <c r="AU305" s="612"/>
      <c r="AV305" s="612"/>
      <c r="AW305" s="660"/>
      <c r="AX305" s="671" t="str">
        <f t="shared" si="168"/>
        <v/>
      </c>
      <c r="BT305" s="3"/>
      <c r="BU305" s="3"/>
      <c r="BV305" s="4"/>
      <c r="BW305" s="4"/>
      <c r="CA305" s="31" t="str">
        <f t="shared" si="170"/>
        <v/>
      </c>
      <c r="CB305" s="31" t="str">
        <f t="shared" si="171"/>
        <v/>
      </c>
      <c r="CC305" s="31" t="str">
        <f t="shared" si="169"/>
        <v/>
      </c>
      <c r="CD305" s="31" t="str">
        <f t="shared" si="172"/>
        <v/>
      </c>
      <c r="CE305" s="31" t="str">
        <f t="shared" si="173"/>
        <v/>
      </c>
      <c r="CF305" s="31" t="str">
        <f t="shared" si="174"/>
        <v/>
      </c>
      <c r="CG305" s="31" t="str">
        <f t="shared" si="175"/>
        <v/>
      </c>
      <c r="CH305" s="32">
        <f t="shared" si="176"/>
        <v>0</v>
      </c>
      <c r="CI305" s="32"/>
      <c r="CJ305" s="32"/>
      <c r="CK305" s="32">
        <f t="shared" si="177"/>
        <v>0</v>
      </c>
      <c r="CL305" s="32">
        <f t="shared" si="178"/>
        <v>0</v>
      </c>
      <c r="CM305" s="32">
        <f t="shared" si="178"/>
        <v>0</v>
      </c>
      <c r="CN305" s="32">
        <f t="shared" si="178"/>
        <v>0</v>
      </c>
    </row>
    <row r="306" spans="1:92" ht="16.350000000000001" customHeight="1" thickBot="1" x14ac:dyDescent="0.25">
      <c r="A306" s="2962"/>
      <c r="B306" s="3370" t="s">
        <v>269</v>
      </c>
      <c r="C306" s="3370"/>
      <c r="D306" s="1627">
        <f t="shared" si="167"/>
        <v>0</v>
      </c>
      <c r="E306" s="1628">
        <f t="shared" si="180"/>
        <v>0</v>
      </c>
      <c r="F306" s="1629">
        <f t="shared" si="181"/>
        <v>0</v>
      </c>
      <c r="G306" s="1630"/>
      <c r="H306" s="1631"/>
      <c r="I306" s="1632"/>
      <c r="J306" s="1631"/>
      <c r="K306" s="1632"/>
      <c r="L306" s="1631"/>
      <c r="M306" s="1632"/>
      <c r="N306" s="1631"/>
      <c r="O306" s="1632"/>
      <c r="P306" s="1631"/>
      <c r="Q306" s="1632"/>
      <c r="R306" s="1631"/>
      <c r="S306" s="1632"/>
      <c r="T306" s="1631"/>
      <c r="U306" s="1630"/>
      <c r="V306" s="1631"/>
      <c r="W306" s="1630"/>
      <c r="X306" s="1631"/>
      <c r="Y306" s="1630"/>
      <c r="Z306" s="1631"/>
      <c r="AA306" s="1630"/>
      <c r="AB306" s="1631"/>
      <c r="AC306" s="1630"/>
      <c r="AD306" s="1631"/>
      <c r="AE306" s="1630"/>
      <c r="AF306" s="1631"/>
      <c r="AG306" s="1630"/>
      <c r="AH306" s="1631"/>
      <c r="AI306" s="1630"/>
      <c r="AJ306" s="1631"/>
      <c r="AK306" s="1630"/>
      <c r="AL306" s="1631"/>
      <c r="AM306" s="1630"/>
      <c r="AN306" s="1633"/>
      <c r="AO306" s="1634"/>
      <c r="AP306" s="1635"/>
      <c r="AQ306" s="1636"/>
      <c r="AR306" s="1637"/>
      <c r="AS306" s="1317"/>
      <c r="AT306" s="1634"/>
      <c r="AU306" s="1638"/>
      <c r="AV306" s="1638"/>
      <c r="AW306" s="1639"/>
      <c r="AX306" s="671" t="str">
        <f t="shared" si="168"/>
        <v/>
      </c>
      <c r="BT306" s="3"/>
      <c r="BU306" s="3"/>
      <c r="BV306" s="4"/>
      <c r="BW306" s="4"/>
      <c r="CA306" s="31" t="str">
        <f t="shared" si="170"/>
        <v/>
      </c>
      <c r="CB306" s="31" t="str">
        <f t="shared" si="171"/>
        <v/>
      </c>
      <c r="CC306" s="31" t="str">
        <f t="shared" si="169"/>
        <v/>
      </c>
      <c r="CD306" s="31" t="str">
        <f t="shared" si="172"/>
        <v/>
      </c>
      <c r="CE306" s="31" t="str">
        <f t="shared" si="173"/>
        <v/>
      </c>
      <c r="CF306" s="31" t="str">
        <f t="shared" si="174"/>
        <v/>
      </c>
      <c r="CG306" s="31" t="str">
        <f t="shared" si="175"/>
        <v/>
      </c>
      <c r="CH306" s="32">
        <f t="shared" si="176"/>
        <v>0</v>
      </c>
      <c r="CI306" s="32"/>
      <c r="CJ306" s="32"/>
      <c r="CK306" s="32">
        <f t="shared" si="177"/>
        <v>0</v>
      </c>
      <c r="CL306" s="32">
        <f t="shared" si="178"/>
        <v>0</v>
      </c>
      <c r="CM306" s="32">
        <f t="shared" si="178"/>
        <v>0</v>
      </c>
      <c r="CN306" s="32">
        <f t="shared" si="178"/>
        <v>0</v>
      </c>
    </row>
    <row r="307" spans="1:92" ht="16.350000000000001" customHeight="1" thickTop="1" x14ac:dyDescent="0.2">
      <c r="A307" s="2951" t="s">
        <v>4</v>
      </c>
      <c r="B307" s="3184" t="s">
        <v>264</v>
      </c>
      <c r="C307" s="3184"/>
      <c r="D307" s="400">
        <f t="shared" si="167"/>
        <v>169</v>
      </c>
      <c r="E307" s="559">
        <f t="shared" ref="E307:E312" si="184">SUM(G307+I307+K307+M307+O307+Q307+S307+U307+W307+Y307+AA307+AC307+AE307+AG307+AI307+AK307+AM307)</f>
        <v>62</v>
      </c>
      <c r="F307" s="560">
        <f t="shared" si="181"/>
        <v>107</v>
      </c>
      <c r="G307" s="561">
        <f>+G223+G229+G235+G241+G247+G253+G259+G265+G271+G277+G283+G289+G295+G301</f>
        <v>0</v>
      </c>
      <c r="H307" s="562">
        <f t="shared" ref="H307:AN310" si="185">+H223+H229+H235+H241+H247+H253+H259+H265+H271+H277+H283+H289+H295+H301</f>
        <v>0</v>
      </c>
      <c r="I307" s="561">
        <f t="shared" si="185"/>
        <v>0</v>
      </c>
      <c r="J307" s="562">
        <f t="shared" si="185"/>
        <v>0</v>
      </c>
      <c r="K307" s="561">
        <f t="shared" si="185"/>
        <v>1</v>
      </c>
      <c r="L307" s="562">
        <f t="shared" si="185"/>
        <v>0</v>
      </c>
      <c r="M307" s="561">
        <f t="shared" si="185"/>
        <v>2</v>
      </c>
      <c r="N307" s="562">
        <f t="shared" si="185"/>
        <v>0</v>
      </c>
      <c r="O307" s="561">
        <f t="shared" si="185"/>
        <v>4</v>
      </c>
      <c r="P307" s="562">
        <f t="shared" si="185"/>
        <v>0</v>
      </c>
      <c r="Q307" s="561">
        <f t="shared" si="185"/>
        <v>1</v>
      </c>
      <c r="R307" s="562">
        <f t="shared" si="185"/>
        <v>0</v>
      </c>
      <c r="S307" s="561">
        <f t="shared" si="185"/>
        <v>1</v>
      </c>
      <c r="T307" s="562">
        <f t="shared" si="185"/>
        <v>0</v>
      </c>
      <c r="U307" s="561">
        <f t="shared" si="185"/>
        <v>3</v>
      </c>
      <c r="V307" s="562">
        <f t="shared" si="185"/>
        <v>0</v>
      </c>
      <c r="W307" s="561">
        <f t="shared" si="185"/>
        <v>9</v>
      </c>
      <c r="X307" s="562">
        <f t="shared" si="185"/>
        <v>7</v>
      </c>
      <c r="Y307" s="561">
        <f t="shared" si="185"/>
        <v>6</v>
      </c>
      <c r="Z307" s="562">
        <f t="shared" si="185"/>
        <v>24</v>
      </c>
      <c r="AA307" s="561">
        <f t="shared" si="185"/>
        <v>4</v>
      </c>
      <c r="AB307" s="562">
        <f t="shared" si="185"/>
        <v>13</v>
      </c>
      <c r="AC307" s="561">
        <f t="shared" si="185"/>
        <v>7</v>
      </c>
      <c r="AD307" s="562">
        <f t="shared" si="185"/>
        <v>22</v>
      </c>
      <c r="AE307" s="561">
        <f t="shared" si="185"/>
        <v>3</v>
      </c>
      <c r="AF307" s="562">
        <f t="shared" si="185"/>
        <v>16</v>
      </c>
      <c r="AG307" s="561">
        <f t="shared" si="185"/>
        <v>6</v>
      </c>
      <c r="AH307" s="562">
        <f t="shared" si="185"/>
        <v>15</v>
      </c>
      <c r="AI307" s="561">
        <f t="shared" si="185"/>
        <v>3</v>
      </c>
      <c r="AJ307" s="562">
        <f t="shared" si="185"/>
        <v>2</v>
      </c>
      <c r="AK307" s="561">
        <f t="shared" si="185"/>
        <v>8</v>
      </c>
      <c r="AL307" s="562">
        <f t="shared" si="185"/>
        <v>7</v>
      </c>
      <c r="AM307" s="561">
        <f t="shared" si="185"/>
        <v>4</v>
      </c>
      <c r="AN307" s="563">
        <f t="shared" si="185"/>
        <v>1</v>
      </c>
      <c r="AO307" s="564">
        <f>+AO223+AO229+AO235+AO241+AO247+AO253+AO259+AO265+AO271+AO277+AO283+AO289+AO295+AO301</f>
        <v>8</v>
      </c>
      <c r="AP307" s="565">
        <f t="shared" ref="AP307" si="186">+AP223+AP229+AP235+AP241+AP247+AP253+AP259+AP265+AP271+AP277+AP283+AP289+AP295+AP301</f>
        <v>2</v>
      </c>
      <c r="AQ307" s="400">
        <f>SUM(AQ223+AQ229+AQ235+AQ241+AQ247+AQ253+AQ259+AQ265+AQ271+AQ277+AQ283+AQ289+AQ295+AQ301)</f>
        <v>12</v>
      </c>
      <c r="AR307" s="566">
        <f>SUM(AR223+AR229+AR235+AR241+AR247+AR253+AR259+AR265+AR271+AR277+AR283+AR289+AR295+AR301)</f>
        <v>13</v>
      </c>
      <c r="AS307" s="561">
        <f t="shared" ref="AS307:AW310" si="187">+AS223+AS229+AS235+AS241+AS247+AS253+AS259+AS265+AS271+AS277+AS283+AS289+AS295+AS301</f>
        <v>54</v>
      </c>
      <c r="AT307" s="564">
        <f t="shared" si="187"/>
        <v>0</v>
      </c>
      <c r="AU307" s="567">
        <f t="shared" si="187"/>
        <v>2</v>
      </c>
      <c r="AV307" s="567">
        <f t="shared" si="187"/>
        <v>1</v>
      </c>
      <c r="AW307" s="568">
        <f>+AW223+AW229+AW235+AW241+AW247+AW253+AW259+AW265+AW271+AW277+AW283+AW289+AW295+AW301</f>
        <v>0</v>
      </c>
      <c r="BT307" s="3"/>
      <c r="BU307" s="3"/>
      <c r="BV307" s="4"/>
      <c r="BW307" s="4"/>
      <c r="CA307" s="31"/>
      <c r="CB307" s="31"/>
      <c r="CC307" s="31"/>
      <c r="CD307" s="31"/>
      <c r="CE307" s="31"/>
      <c r="CF307" s="31"/>
      <c r="CG307" s="31"/>
      <c r="CH307" s="32"/>
      <c r="CI307" s="32"/>
      <c r="CJ307" s="32"/>
      <c r="CK307" s="32"/>
      <c r="CL307" s="32"/>
      <c r="CM307" s="32"/>
      <c r="CN307" s="32"/>
    </row>
    <row r="308" spans="1:92" ht="16.350000000000001" customHeight="1" x14ac:dyDescent="0.2">
      <c r="A308" s="2951"/>
      <c r="B308" s="3366" t="s">
        <v>265</v>
      </c>
      <c r="C308" s="3366"/>
      <c r="D308" s="1554">
        <f t="shared" si="167"/>
        <v>453</v>
      </c>
      <c r="E308" s="1640">
        <f t="shared" si="184"/>
        <v>165</v>
      </c>
      <c r="F308" s="1641">
        <f t="shared" si="181"/>
        <v>288</v>
      </c>
      <c r="G308" s="1554">
        <f>+G224+G230+G236+G242+G248+G254+G260+G266+G272+G278+G284+G290+G296+G302</f>
        <v>0</v>
      </c>
      <c r="H308" s="1641">
        <f t="shared" si="185"/>
        <v>0</v>
      </c>
      <c r="I308" s="1554">
        <f t="shared" si="185"/>
        <v>0</v>
      </c>
      <c r="J308" s="1641">
        <f t="shared" si="185"/>
        <v>1</v>
      </c>
      <c r="K308" s="1554">
        <f t="shared" si="185"/>
        <v>2</v>
      </c>
      <c r="L308" s="1641">
        <f t="shared" si="185"/>
        <v>1</v>
      </c>
      <c r="M308" s="1554">
        <f t="shared" si="185"/>
        <v>7</v>
      </c>
      <c r="N308" s="1641">
        <f t="shared" si="185"/>
        <v>1</v>
      </c>
      <c r="O308" s="1554">
        <f t="shared" si="185"/>
        <v>1</v>
      </c>
      <c r="P308" s="1641">
        <f t="shared" si="185"/>
        <v>4</v>
      </c>
      <c r="Q308" s="1554">
        <f t="shared" si="185"/>
        <v>2</v>
      </c>
      <c r="R308" s="1641">
        <f t="shared" si="185"/>
        <v>0</v>
      </c>
      <c r="S308" s="1554">
        <f t="shared" si="185"/>
        <v>7</v>
      </c>
      <c r="T308" s="1641">
        <f t="shared" si="185"/>
        <v>1</v>
      </c>
      <c r="U308" s="1554">
        <f t="shared" si="185"/>
        <v>2</v>
      </c>
      <c r="V308" s="1641">
        <f t="shared" si="185"/>
        <v>3</v>
      </c>
      <c r="W308" s="1554">
        <f t="shared" si="185"/>
        <v>18</v>
      </c>
      <c r="X308" s="1641">
        <f t="shared" si="185"/>
        <v>31</v>
      </c>
      <c r="Y308" s="1554">
        <f t="shared" si="185"/>
        <v>59</v>
      </c>
      <c r="Z308" s="1641">
        <f t="shared" si="185"/>
        <v>75</v>
      </c>
      <c r="AA308" s="1554">
        <f t="shared" si="185"/>
        <v>23</v>
      </c>
      <c r="AB308" s="1641">
        <f t="shared" si="185"/>
        <v>30</v>
      </c>
      <c r="AC308" s="1554">
        <f t="shared" si="185"/>
        <v>5</v>
      </c>
      <c r="AD308" s="1641">
        <f t="shared" si="185"/>
        <v>32</v>
      </c>
      <c r="AE308" s="1554">
        <f t="shared" si="185"/>
        <v>2</v>
      </c>
      <c r="AF308" s="1641">
        <f t="shared" si="185"/>
        <v>32</v>
      </c>
      <c r="AG308" s="1554">
        <f t="shared" si="185"/>
        <v>19</v>
      </c>
      <c r="AH308" s="1641">
        <f t="shared" si="185"/>
        <v>34</v>
      </c>
      <c r="AI308" s="1554">
        <f t="shared" si="185"/>
        <v>1</v>
      </c>
      <c r="AJ308" s="1641">
        <f t="shared" si="185"/>
        <v>19</v>
      </c>
      <c r="AK308" s="1554">
        <f t="shared" si="185"/>
        <v>12</v>
      </c>
      <c r="AL308" s="1641">
        <f t="shared" si="185"/>
        <v>18</v>
      </c>
      <c r="AM308" s="1554">
        <f t="shared" si="185"/>
        <v>5</v>
      </c>
      <c r="AN308" s="1642">
        <f t="shared" si="185"/>
        <v>6</v>
      </c>
      <c r="AO308" s="1643">
        <f t="shared" ref="AO308:AP310" si="188">+AO224+AO230+AO236+AO242+AO248+AO254+AO260+AO266+AO272+AO278+AO284+AO290+AO296+AO302</f>
        <v>4</v>
      </c>
      <c r="AP308" s="1644">
        <f t="shared" si="188"/>
        <v>6</v>
      </c>
      <c r="AQ308" s="1645"/>
      <c r="AR308" s="1646"/>
      <c r="AS308" s="1554">
        <f t="shared" si="187"/>
        <v>89</v>
      </c>
      <c r="AT308" s="1643">
        <f t="shared" si="187"/>
        <v>0</v>
      </c>
      <c r="AU308" s="1640">
        <f t="shared" si="187"/>
        <v>0</v>
      </c>
      <c r="AV308" s="1640">
        <f t="shared" si="187"/>
        <v>0</v>
      </c>
      <c r="AW308" s="1647">
        <f>+AW224+AW230+AW236+AW242+AW248+AW254+AW260+AW266+AW272+AW278+AW284+AW290+AW296+AW302</f>
        <v>0</v>
      </c>
      <c r="BT308" s="3"/>
      <c r="BU308" s="3"/>
      <c r="BV308" s="4"/>
      <c r="BW308" s="4"/>
      <c r="CA308" s="31"/>
      <c r="CB308" s="31"/>
      <c r="CC308" s="31"/>
      <c r="CD308" s="31"/>
      <c r="CE308" s="31"/>
      <c r="CF308" s="31"/>
      <c r="CG308" s="31"/>
      <c r="CH308" s="32"/>
      <c r="CI308" s="32"/>
      <c r="CJ308" s="32"/>
      <c r="CK308" s="32"/>
      <c r="CL308" s="32"/>
      <c r="CM308" s="32"/>
      <c r="CN308" s="32"/>
    </row>
    <row r="309" spans="1:92" ht="16.350000000000001" customHeight="1" x14ac:dyDescent="0.2">
      <c r="A309" s="2951"/>
      <c r="B309" s="3366" t="s">
        <v>266</v>
      </c>
      <c r="C309" s="3366"/>
      <c r="D309" s="1554">
        <f t="shared" si="167"/>
        <v>143</v>
      </c>
      <c r="E309" s="1640">
        <f>SUM(G309+I309+K309+M309+O309+Q309+S309+U309+W309+Y309+AA309+AC309+AE309+AG309+AI309+AK309+AM309)</f>
        <v>57</v>
      </c>
      <c r="F309" s="1641">
        <f t="shared" si="181"/>
        <v>86</v>
      </c>
      <c r="G309" s="1554">
        <f t="shared" ref="G309:AL310" si="189">+G225+G231+G237+G243+G249+G255+G261+G267+G273+G279+G285+G291+G297+G303</f>
        <v>0</v>
      </c>
      <c r="H309" s="1641">
        <f t="shared" si="189"/>
        <v>0</v>
      </c>
      <c r="I309" s="1554">
        <f t="shared" si="189"/>
        <v>0</v>
      </c>
      <c r="J309" s="1641">
        <f t="shared" si="189"/>
        <v>0</v>
      </c>
      <c r="K309" s="1554">
        <f t="shared" si="189"/>
        <v>1</v>
      </c>
      <c r="L309" s="1641">
        <f t="shared" si="189"/>
        <v>0</v>
      </c>
      <c r="M309" s="1554">
        <f t="shared" si="189"/>
        <v>2</v>
      </c>
      <c r="N309" s="1641">
        <f t="shared" si="189"/>
        <v>0</v>
      </c>
      <c r="O309" s="1554">
        <f t="shared" si="189"/>
        <v>4</v>
      </c>
      <c r="P309" s="1641">
        <f t="shared" si="189"/>
        <v>0</v>
      </c>
      <c r="Q309" s="1554">
        <f t="shared" si="189"/>
        <v>1</v>
      </c>
      <c r="R309" s="1641">
        <f t="shared" si="189"/>
        <v>0</v>
      </c>
      <c r="S309" s="1554">
        <f t="shared" si="189"/>
        <v>0</v>
      </c>
      <c r="T309" s="1641">
        <f t="shared" si="189"/>
        <v>0</v>
      </c>
      <c r="U309" s="1554">
        <f t="shared" si="189"/>
        <v>2</v>
      </c>
      <c r="V309" s="1641">
        <f t="shared" si="189"/>
        <v>0</v>
      </c>
      <c r="W309" s="1554">
        <f t="shared" si="189"/>
        <v>6</v>
      </c>
      <c r="X309" s="1641">
        <f t="shared" si="189"/>
        <v>5</v>
      </c>
      <c r="Y309" s="1554">
        <f t="shared" si="189"/>
        <v>7</v>
      </c>
      <c r="Z309" s="1641">
        <f t="shared" si="189"/>
        <v>20</v>
      </c>
      <c r="AA309" s="1554">
        <f t="shared" si="189"/>
        <v>5</v>
      </c>
      <c r="AB309" s="1641">
        <f t="shared" si="189"/>
        <v>12</v>
      </c>
      <c r="AC309" s="1554">
        <f t="shared" si="189"/>
        <v>6</v>
      </c>
      <c r="AD309" s="1641">
        <f t="shared" si="189"/>
        <v>15</v>
      </c>
      <c r="AE309" s="1554">
        <f t="shared" si="189"/>
        <v>3</v>
      </c>
      <c r="AF309" s="1641">
        <f t="shared" si="189"/>
        <v>9</v>
      </c>
      <c r="AG309" s="1554">
        <f t="shared" si="189"/>
        <v>6</v>
      </c>
      <c r="AH309" s="1641">
        <f t="shared" si="189"/>
        <v>15</v>
      </c>
      <c r="AI309" s="1554">
        <f t="shared" si="189"/>
        <v>2</v>
      </c>
      <c r="AJ309" s="1641">
        <f t="shared" si="189"/>
        <v>4</v>
      </c>
      <c r="AK309" s="1554">
        <f t="shared" si="189"/>
        <v>7</v>
      </c>
      <c r="AL309" s="1641">
        <f t="shared" si="189"/>
        <v>5</v>
      </c>
      <c r="AM309" s="1554">
        <f t="shared" si="185"/>
        <v>5</v>
      </c>
      <c r="AN309" s="1642">
        <f t="shared" si="185"/>
        <v>1</v>
      </c>
      <c r="AO309" s="1643">
        <f t="shared" si="188"/>
        <v>5</v>
      </c>
      <c r="AP309" s="1644">
        <f t="shared" si="188"/>
        <v>2</v>
      </c>
      <c r="AQ309" s="1645"/>
      <c r="AR309" s="1646"/>
      <c r="AS309" s="1554">
        <f t="shared" si="187"/>
        <v>0</v>
      </c>
      <c r="AT309" s="1643">
        <f t="shared" si="187"/>
        <v>0</v>
      </c>
      <c r="AU309" s="1640">
        <f t="shared" si="187"/>
        <v>2</v>
      </c>
      <c r="AV309" s="1640">
        <f t="shared" si="187"/>
        <v>0</v>
      </c>
      <c r="AW309" s="1647">
        <f t="shared" si="187"/>
        <v>0</v>
      </c>
      <c r="BT309" s="3"/>
      <c r="BU309" s="3"/>
      <c r="BV309" s="4"/>
      <c r="BW309" s="4"/>
      <c r="CA309" s="31"/>
      <c r="CB309" s="31"/>
      <c r="CC309" s="31"/>
      <c r="CD309" s="31"/>
      <c r="CE309" s="31"/>
      <c r="CF309" s="31"/>
      <c r="CG309" s="31"/>
      <c r="CH309" s="32"/>
      <c r="CI309" s="32"/>
      <c r="CJ309" s="32"/>
      <c r="CK309" s="32"/>
      <c r="CL309" s="32"/>
      <c r="CM309" s="32"/>
      <c r="CN309" s="32"/>
    </row>
    <row r="310" spans="1:92" ht="16.350000000000001" customHeight="1" x14ac:dyDescent="0.2">
      <c r="A310" s="2951"/>
      <c r="B310" s="3186" t="s">
        <v>267</v>
      </c>
      <c r="C310" s="3187"/>
      <c r="D310" s="1554">
        <f>SUM(E310+F310)</f>
        <v>112</v>
      </c>
      <c r="E310" s="1640">
        <f t="shared" si="184"/>
        <v>32</v>
      </c>
      <c r="F310" s="1641">
        <f t="shared" si="181"/>
        <v>80</v>
      </c>
      <c r="G310" s="1554">
        <f t="shared" si="189"/>
        <v>0</v>
      </c>
      <c r="H310" s="1641">
        <f t="shared" si="189"/>
        <v>0</v>
      </c>
      <c r="I310" s="1554">
        <f t="shared" si="189"/>
        <v>0</v>
      </c>
      <c r="J310" s="1641">
        <f t="shared" si="189"/>
        <v>1</v>
      </c>
      <c r="K310" s="1554">
        <f t="shared" si="189"/>
        <v>0</v>
      </c>
      <c r="L310" s="1641">
        <f t="shared" si="189"/>
        <v>1</v>
      </c>
      <c r="M310" s="1554">
        <f t="shared" si="189"/>
        <v>0</v>
      </c>
      <c r="N310" s="1641">
        <f t="shared" si="189"/>
        <v>0</v>
      </c>
      <c r="O310" s="1554">
        <f t="shared" si="189"/>
        <v>0</v>
      </c>
      <c r="P310" s="1641">
        <f t="shared" si="189"/>
        <v>0</v>
      </c>
      <c r="Q310" s="1554">
        <f t="shared" si="189"/>
        <v>0</v>
      </c>
      <c r="R310" s="1641">
        <f t="shared" si="189"/>
        <v>0</v>
      </c>
      <c r="S310" s="1554">
        <f t="shared" si="189"/>
        <v>2</v>
      </c>
      <c r="T310" s="1641">
        <f t="shared" si="189"/>
        <v>1</v>
      </c>
      <c r="U310" s="1554">
        <f t="shared" si="189"/>
        <v>0</v>
      </c>
      <c r="V310" s="1641">
        <f t="shared" si="189"/>
        <v>2</v>
      </c>
      <c r="W310" s="1554">
        <f t="shared" si="189"/>
        <v>3</v>
      </c>
      <c r="X310" s="1641">
        <f t="shared" si="189"/>
        <v>1</v>
      </c>
      <c r="Y310" s="1554">
        <f t="shared" si="189"/>
        <v>7</v>
      </c>
      <c r="Z310" s="1641">
        <f t="shared" si="189"/>
        <v>10</v>
      </c>
      <c r="AA310" s="1554">
        <f t="shared" si="189"/>
        <v>4</v>
      </c>
      <c r="AB310" s="1641">
        <f t="shared" si="189"/>
        <v>10</v>
      </c>
      <c r="AC310" s="1554">
        <f t="shared" si="189"/>
        <v>3</v>
      </c>
      <c r="AD310" s="1641">
        <f t="shared" si="189"/>
        <v>15</v>
      </c>
      <c r="AE310" s="1554">
        <f t="shared" si="189"/>
        <v>2</v>
      </c>
      <c r="AF310" s="1641">
        <f t="shared" si="189"/>
        <v>8</v>
      </c>
      <c r="AG310" s="1554">
        <f t="shared" si="189"/>
        <v>4</v>
      </c>
      <c r="AH310" s="1641">
        <f t="shared" si="189"/>
        <v>12</v>
      </c>
      <c r="AI310" s="1554">
        <f t="shared" si="189"/>
        <v>1</v>
      </c>
      <c r="AJ310" s="1641">
        <f t="shared" si="189"/>
        <v>11</v>
      </c>
      <c r="AK310" s="1554">
        <f t="shared" si="189"/>
        <v>5</v>
      </c>
      <c r="AL310" s="1641">
        <f t="shared" si="189"/>
        <v>5</v>
      </c>
      <c r="AM310" s="1554">
        <f t="shared" si="185"/>
        <v>1</v>
      </c>
      <c r="AN310" s="1642">
        <f t="shared" si="185"/>
        <v>3</v>
      </c>
      <c r="AO310" s="1643">
        <f t="shared" si="188"/>
        <v>2</v>
      </c>
      <c r="AP310" s="1644">
        <f t="shared" si="188"/>
        <v>2</v>
      </c>
      <c r="AQ310" s="1645"/>
      <c r="AR310" s="1646"/>
      <c r="AS310" s="1554">
        <f t="shared" si="187"/>
        <v>0</v>
      </c>
      <c r="AT310" s="1643">
        <f t="shared" si="187"/>
        <v>0</v>
      </c>
      <c r="AU310" s="1640">
        <f t="shared" si="187"/>
        <v>0</v>
      </c>
      <c r="AV310" s="1640">
        <f t="shared" si="187"/>
        <v>0</v>
      </c>
      <c r="AW310" s="1647">
        <f>+AW226+AW232+AW238+AW244+AW250+AW256+AW262+AW268+AW274+AW280+AW286+AW292+AW298+AW304</f>
        <v>0</v>
      </c>
      <c r="BT310" s="3"/>
      <c r="BU310" s="3"/>
      <c r="BV310" s="4"/>
      <c r="BW310" s="4"/>
      <c r="CA310" s="31"/>
      <c r="CB310" s="31"/>
      <c r="CC310" s="31"/>
      <c r="CD310" s="31"/>
      <c r="CE310" s="31"/>
      <c r="CF310" s="31"/>
      <c r="CG310" s="31"/>
      <c r="CH310" s="32"/>
      <c r="CI310" s="32"/>
      <c r="CJ310" s="32"/>
      <c r="CK310" s="32"/>
      <c r="CL310" s="32"/>
      <c r="CM310" s="32"/>
      <c r="CN310" s="32"/>
    </row>
    <row r="311" spans="1:92" ht="16.350000000000001" customHeight="1" x14ac:dyDescent="0.2">
      <c r="A311" s="2951"/>
      <c r="B311" s="3367" t="s">
        <v>268</v>
      </c>
      <c r="C311" s="3368"/>
      <c r="D311" s="1554">
        <f t="shared" si="167"/>
        <v>13</v>
      </c>
      <c r="E311" s="1640">
        <f t="shared" si="184"/>
        <v>1</v>
      </c>
      <c r="F311" s="1641">
        <f t="shared" si="181"/>
        <v>12</v>
      </c>
      <c r="G311" s="1554">
        <f>+G227+G233+G239+G245+G251+G257+G263+G269+G287+G281+G275+G293+G299+G305</f>
        <v>0</v>
      </c>
      <c r="H311" s="1641">
        <f t="shared" ref="H311:AP311" si="190">+H227+H233+H239+H245+H251+H257+H263+H269+H287+H281+H275+H293+H299+H305</f>
        <v>0</v>
      </c>
      <c r="I311" s="1554">
        <f t="shared" si="190"/>
        <v>0</v>
      </c>
      <c r="J311" s="1641">
        <f t="shared" si="190"/>
        <v>0</v>
      </c>
      <c r="K311" s="1554">
        <f t="shared" si="190"/>
        <v>0</v>
      </c>
      <c r="L311" s="1641">
        <f t="shared" si="190"/>
        <v>0</v>
      </c>
      <c r="M311" s="1554">
        <f t="shared" si="190"/>
        <v>0</v>
      </c>
      <c r="N311" s="1641">
        <f t="shared" si="190"/>
        <v>0</v>
      </c>
      <c r="O311" s="1554">
        <f t="shared" si="190"/>
        <v>0</v>
      </c>
      <c r="P311" s="1641">
        <f t="shared" si="190"/>
        <v>0</v>
      </c>
      <c r="Q311" s="1554">
        <f t="shared" si="190"/>
        <v>0</v>
      </c>
      <c r="R311" s="1641">
        <f t="shared" si="190"/>
        <v>0</v>
      </c>
      <c r="S311" s="1554">
        <f t="shared" si="190"/>
        <v>0</v>
      </c>
      <c r="T311" s="1641">
        <f t="shared" si="190"/>
        <v>0</v>
      </c>
      <c r="U311" s="1554">
        <f t="shared" si="190"/>
        <v>0</v>
      </c>
      <c r="V311" s="1641">
        <f t="shared" si="190"/>
        <v>0</v>
      </c>
      <c r="W311" s="1554">
        <f t="shared" si="190"/>
        <v>0</v>
      </c>
      <c r="X311" s="1641">
        <f t="shared" si="190"/>
        <v>0</v>
      </c>
      <c r="Y311" s="1554">
        <f t="shared" si="190"/>
        <v>0</v>
      </c>
      <c r="Z311" s="1641">
        <f t="shared" si="190"/>
        <v>1</v>
      </c>
      <c r="AA311" s="1554">
        <f t="shared" si="190"/>
        <v>0</v>
      </c>
      <c r="AB311" s="1641">
        <f t="shared" si="190"/>
        <v>0</v>
      </c>
      <c r="AC311" s="1554">
        <f t="shared" si="190"/>
        <v>0</v>
      </c>
      <c r="AD311" s="1641">
        <f t="shared" si="190"/>
        <v>2</v>
      </c>
      <c r="AE311" s="1554">
        <f t="shared" si="190"/>
        <v>0</v>
      </c>
      <c r="AF311" s="1641">
        <f t="shared" si="190"/>
        <v>2</v>
      </c>
      <c r="AG311" s="1554">
        <f t="shared" si="190"/>
        <v>1</v>
      </c>
      <c r="AH311" s="1641">
        <f t="shared" si="190"/>
        <v>5</v>
      </c>
      <c r="AI311" s="1554">
        <f t="shared" si="190"/>
        <v>0</v>
      </c>
      <c r="AJ311" s="1641">
        <f t="shared" si="190"/>
        <v>1</v>
      </c>
      <c r="AK311" s="1554">
        <f t="shared" si="190"/>
        <v>0</v>
      </c>
      <c r="AL311" s="1641">
        <f t="shared" si="190"/>
        <v>0</v>
      </c>
      <c r="AM311" s="1554">
        <f t="shared" si="190"/>
        <v>0</v>
      </c>
      <c r="AN311" s="1642">
        <f>+AN227+AN233+AN239+AN245+AN251+AN257+AN263+AN269+AN287+AN281+AN275+AN293+AN299+AN305</f>
        <v>1</v>
      </c>
      <c r="AO311" s="1643">
        <f>+AO227+AO233+AO239+AO245+AO251+AO257+AO263+AO269+AO287+AO281+AO275+AO293+AO299+AO305</f>
        <v>0</v>
      </c>
      <c r="AP311" s="1644">
        <f t="shared" si="190"/>
        <v>1</v>
      </c>
      <c r="AQ311" s="1645"/>
      <c r="AR311" s="1646"/>
      <c r="AS311" s="1554">
        <f t="shared" ref="AS311:AV311" si="191">+AS227+AS233+AS239+AS245+AS251+AS257+AS263+AS269+AS287+AS281+AS275+AS293+AS299+AS305</f>
        <v>0</v>
      </c>
      <c r="AT311" s="1643">
        <f t="shared" si="191"/>
        <v>0</v>
      </c>
      <c r="AU311" s="1640">
        <f t="shared" si="191"/>
        <v>0</v>
      </c>
      <c r="AV311" s="1640">
        <f t="shared" si="191"/>
        <v>0</v>
      </c>
      <c r="AW311" s="1647">
        <f>+AW227+AW233+AW239+AW245+AW251+AW257+AW263+AW269+AW287+AW281+AW275+AW293+AW299+AW305</f>
        <v>0</v>
      </c>
      <c r="BT311" s="3"/>
      <c r="BU311" s="3"/>
      <c r="BV311" s="4"/>
      <c r="BW311" s="4"/>
      <c r="CA311" s="31"/>
      <c r="CB311" s="31"/>
      <c r="CC311" s="31"/>
      <c r="CD311" s="31"/>
      <c r="CE311" s="31"/>
      <c r="CF311" s="31"/>
      <c r="CG311" s="31"/>
      <c r="CH311" s="32"/>
      <c r="CI311" s="32"/>
      <c r="CJ311" s="32"/>
      <c r="CK311" s="32"/>
      <c r="CL311" s="32"/>
      <c r="CM311" s="32"/>
      <c r="CN311" s="32"/>
    </row>
    <row r="312" spans="1:92" ht="16.350000000000001" customHeight="1" x14ac:dyDescent="0.2">
      <c r="A312" s="3183"/>
      <c r="B312" s="3190" t="s">
        <v>269</v>
      </c>
      <c r="C312" s="3190"/>
      <c r="D312" s="1566">
        <f>SUM(E312+F312)</f>
        <v>2</v>
      </c>
      <c r="E312" s="1648">
        <f t="shared" si="184"/>
        <v>1</v>
      </c>
      <c r="F312" s="1649">
        <f t="shared" si="181"/>
        <v>1</v>
      </c>
      <c r="G312" s="1566">
        <f t="shared" ref="G312:AP312" si="192">SUM(G228+G234+G240+G246+G252+G258+G264+G270+G276+G282+G288+G294+G300+G306)</f>
        <v>0</v>
      </c>
      <c r="H312" s="1649">
        <f t="shared" si="192"/>
        <v>0</v>
      </c>
      <c r="I312" s="1566">
        <f t="shared" si="192"/>
        <v>0</v>
      </c>
      <c r="J312" s="1649">
        <f t="shared" si="192"/>
        <v>0</v>
      </c>
      <c r="K312" s="1566">
        <f t="shared" si="192"/>
        <v>0</v>
      </c>
      <c r="L312" s="1649">
        <f t="shared" si="192"/>
        <v>0</v>
      </c>
      <c r="M312" s="1566">
        <f t="shared" si="192"/>
        <v>0</v>
      </c>
      <c r="N312" s="1649">
        <f t="shared" si="192"/>
        <v>0</v>
      </c>
      <c r="O312" s="1566">
        <f t="shared" si="192"/>
        <v>0</v>
      </c>
      <c r="P312" s="1649">
        <f t="shared" si="192"/>
        <v>0</v>
      </c>
      <c r="Q312" s="1566">
        <f t="shared" si="192"/>
        <v>0</v>
      </c>
      <c r="R312" s="1649">
        <f t="shared" si="192"/>
        <v>0</v>
      </c>
      <c r="S312" s="1566">
        <f t="shared" si="192"/>
        <v>0</v>
      </c>
      <c r="T312" s="1649">
        <f t="shared" si="192"/>
        <v>0</v>
      </c>
      <c r="U312" s="1566">
        <f t="shared" si="192"/>
        <v>0</v>
      </c>
      <c r="V312" s="1649">
        <f t="shared" si="192"/>
        <v>0</v>
      </c>
      <c r="W312" s="1566">
        <f t="shared" si="192"/>
        <v>0</v>
      </c>
      <c r="X312" s="1649">
        <f t="shared" si="192"/>
        <v>0</v>
      </c>
      <c r="Y312" s="1566">
        <f t="shared" si="192"/>
        <v>0</v>
      </c>
      <c r="Z312" s="1649">
        <f t="shared" si="192"/>
        <v>0</v>
      </c>
      <c r="AA312" s="1566">
        <f t="shared" si="192"/>
        <v>1</v>
      </c>
      <c r="AB312" s="1649">
        <f t="shared" si="192"/>
        <v>1</v>
      </c>
      <c r="AC312" s="1566">
        <f t="shared" si="192"/>
        <v>0</v>
      </c>
      <c r="AD312" s="1649">
        <f t="shared" si="192"/>
        <v>0</v>
      </c>
      <c r="AE312" s="1566">
        <f t="shared" si="192"/>
        <v>0</v>
      </c>
      <c r="AF312" s="1649">
        <f t="shared" si="192"/>
        <v>0</v>
      </c>
      <c r="AG312" s="1566">
        <f t="shared" si="192"/>
        <v>0</v>
      </c>
      <c r="AH312" s="1649">
        <f t="shared" si="192"/>
        <v>0</v>
      </c>
      <c r="AI312" s="1566">
        <f t="shared" si="192"/>
        <v>0</v>
      </c>
      <c r="AJ312" s="1649">
        <f t="shared" si="192"/>
        <v>0</v>
      </c>
      <c r="AK312" s="1566">
        <f t="shared" si="192"/>
        <v>0</v>
      </c>
      <c r="AL312" s="1649">
        <f t="shared" si="192"/>
        <v>0</v>
      </c>
      <c r="AM312" s="1566">
        <f t="shared" si="192"/>
        <v>0</v>
      </c>
      <c r="AN312" s="1650">
        <f t="shared" si="192"/>
        <v>0</v>
      </c>
      <c r="AO312" s="1341">
        <f t="shared" si="192"/>
        <v>0</v>
      </c>
      <c r="AP312" s="1651">
        <f t="shared" si="192"/>
        <v>0</v>
      </c>
      <c r="AQ312" s="1652"/>
      <c r="AR312" s="1653"/>
      <c r="AS312" s="1566">
        <f t="shared" ref="AS312:AV312" si="193">SUM(AS228+AS234+AS240+AS246+AS252+AS258+AS264+AS270+AS276+AS282+AS288+AS294+AS300+AS306)</f>
        <v>0</v>
      </c>
      <c r="AT312" s="1341">
        <f t="shared" si="193"/>
        <v>0</v>
      </c>
      <c r="AU312" s="1648">
        <f t="shared" si="193"/>
        <v>0</v>
      </c>
      <c r="AV312" s="1648">
        <f t="shared" si="193"/>
        <v>0</v>
      </c>
      <c r="AW312" s="1342">
        <f>SUM(AW228+AW234+AW240+AW246+AW252+AW258+AW264+AW270+AW276+AW282+AW288+AW294+AW300+AW306)</f>
        <v>0</v>
      </c>
      <c r="BT312" s="3"/>
      <c r="BU312" s="3"/>
      <c r="BV312" s="4"/>
      <c r="BW312" s="4"/>
      <c r="CA312" s="31"/>
      <c r="CB312" s="31"/>
      <c r="CC312" s="31"/>
      <c r="CH312" s="32"/>
      <c r="CI312" s="32"/>
      <c r="CJ312" s="32"/>
      <c r="CK312" s="14"/>
      <c r="CL312" s="14"/>
      <c r="CM312" s="14"/>
      <c r="CN312" s="14"/>
    </row>
    <row r="313" spans="1:92" ht="24" customHeight="1" x14ac:dyDescent="0.2">
      <c r="A313" s="49" t="s">
        <v>277</v>
      </c>
      <c r="B313" s="86"/>
      <c r="C313" s="86"/>
      <c r="D313" s="87"/>
      <c r="E313" s="87"/>
      <c r="F313" s="87"/>
      <c r="G313" s="87"/>
      <c r="H313" s="87"/>
      <c r="I313" s="87"/>
      <c r="AL313" s="9"/>
      <c r="AM313" s="9"/>
      <c r="BV313" s="3"/>
      <c r="BW313" s="3"/>
      <c r="CH313" s="14"/>
      <c r="CI313" s="14"/>
      <c r="CJ313" s="14"/>
      <c r="CK313" s="14"/>
      <c r="CL313" s="14"/>
      <c r="CM313" s="14"/>
      <c r="CN313" s="14"/>
    </row>
    <row r="314" spans="1:92" ht="16.350000000000001" customHeight="1" x14ac:dyDescent="0.2">
      <c r="A314" s="3356" t="s">
        <v>39</v>
      </c>
      <c r="B314" s="3357"/>
      <c r="C314" s="3358"/>
      <c r="D314" s="3359" t="s">
        <v>4</v>
      </c>
      <c r="E314" s="3360"/>
      <c r="F314" s="3361"/>
      <c r="G314" s="3362" t="s">
        <v>5</v>
      </c>
      <c r="H314" s="3362"/>
      <c r="I314" s="3362"/>
      <c r="J314" s="3362"/>
      <c r="K314" s="3362"/>
      <c r="L314" s="3362"/>
      <c r="M314" s="3362"/>
      <c r="N314" s="3362"/>
      <c r="O314" s="3362"/>
      <c r="P314" s="3362"/>
      <c r="Q314" s="3362"/>
      <c r="R314" s="3362"/>
      <c r="S314" s="3362"/>
      <c r="T314" s="3362"/>
      <c r="U314" s="3362"/>
      <c r="V314" s="3362"/>
      <c r="W314" s="3362"/>
      <c r="X314" s="3362"/>
      <c r="Y314" s="3362"/>
      <c r="Z314" s="3362"/>
      <c r="AA314" s="3362"/>
      <c r="AB314" s="3362"/>
      <c r="AC314" s="3362"/>
      <c r="AD314" s="3362"/>
      <c r="AE314" s="3362"/>
      <c r="AF314" s="3362"/>
      <c r="AG314" s="3362"/>
      <c r="AH314" s="3362"/>
      <c r="AI314" s="3362"/>
      <c r="AJ314" s="3362"/>
      <c r="AK314" s="3362"/>
      <c r="AL314" s="3362"/>
      <c r="AM314" s="3362"/>
      <c r="AN314" s="3362"/>
      <c r="AO314" s="3362"/>
      <c r="AP314" s="3355"/>
      <c r="AQ314" s="3363" t="s">
        <v>7</v>
      </c>
      <c r="AR314" s="3342" t="s">
        <v>278</v>
      </c>
      <c r="BV314" s="3"/>
      <c r="BW314" s="3"/>
      <c r="CH314" s="14"/>
      <c r="CI314" s="14"/>
      <c r="CJ314" s="14"/>
      <c r="CK314" s="14"/>
      <c r="CL314" s="14"/>
      <c r="CM314" s="14"/>
      <c r="CN314" s="14"/>
    </row>
    <row r="315" spans="1:92" ht="32.1" customHeight="1" x14ac:dyDescent="0.2">
      <c r="A315" s="2933"/>
      <c r="B315" s="2934"/>
      <c r="C315" s="2935"/>
      <c r="D315" s="3175"/>
      <c r="E315" s="3176"/>
      <c r="F315" s="3177"/>
      <c r="G315" s="3364" t="s">
        <v>13</v>
      </c>
      <c r="H315" s="3365"/>
      <c r="I315" s="3343" t="s">
        <v>14</v>
      </c>
      <c r="J315" s="3355"/>
      <c r="K315" s="3362" t="s">
        <v>15</v>
      </c>
      <c r="L315" s="3355"/>
      <c r="M315" s="3343" t="s">
        <v>16</v>
      </c>
      <c r="N315" s="3355"/>
      <c r="O315" s="3343" t="s">
        <v>17</v>
      </c>
      <c r="P315" s="3355"/>
      <c r="Q315" s="3343" t="s">
        <v>18</v>
      </c>
      <c r="R315" s="3355"/>
      <c r="S315" s="3343" t="s">
        <v>19</v>
      </c>
      <c r="T315" s="3355"/>
      <c r="U315" s="3343" t="s">
        <v>20</v>
      </c>
      <c r="V315" s="3355"/>
      <c r="W315" s="3343" t="s">
        <v>21</v>
      </c>
      <c r="X315" s="3355"/>
      <c r="Y315" s="3343" t="s">
        <v>22</v>
      </c>
      <c r="Z315" s="3345"/>
      <c r="AA315" s="3343" t="s">
        <v>23</v>
      </c>
      <c r="AB315" s="3345"/>
      <c r="AC315" s="3343" t="s">
        <v>24</v>
      </c>
      <c r="AD315" s="3345"/>
      <c r="AE315" s="3343" t="s">
        <v>25</v>
      </c>
      <c r="AF315" s="3345"/>
      <c r="AG315" s="3343" t="s">
        <v>26</v>
      </c>
      <c r="AH315" s="3345"/>
      <c r="AI315" s="3343" t="s">
        <v>27</v>
      </c>
      <c r="AJ315" s="3345"/>
      <c r="AK315" s="3343" t="s">
        <v>28</v>
      </c>
      <c r="AL315" s="3345"/>
      <c r="AM315" s="3343" t="s">
        <v>29</v>
      </c>
      <c r="AN315" s="3345"/>
      <c r="AO315" s="3343" t="s">
        <v>30</v>
      </c>
      <c r="AP315" s="3345"/>
      <c r="AQ315" s="2947"/>
      <c r="AR315" s="2912"/>
      <c r="BV315" s="3"/>
      <c r="BW315" s="3"/>
      <c r="CH315" s="14"/>
      <c r="CI315" s="14"/>
      <c r="CJ315" s="14"/>
      <c r="CK315" s="14"/>
      <c r="CL315" s="14"/>
      <c r="CM315" s="14"/>
      <c r="CN315" s="14"/>
    </row>
    <row r="316" spans="1:92" ht="16.350000000000001" customHeight="1" x14ac:dyDescent="0.2">
      <c r="A316" s="3169"/>
      <c r="B316" s="3170"/>
      <c r="C316" s="3171"/>
      <c r="D316" s="712" t="s">
        <v>31</v>
      </c>
      <c r="E316" s="1008" t="s">
        <v>32</v>
      </c>
      <c r="F316" s="1009" t="s">
        <v>33</v>
      </c>
      <c r="G316" s="1654" t="s">
        <v>32</v>
      </c>
      <c r="H316" s="1655" t="s">
        <v>33</v>
      </c>
      <c r="I316" s="1656" t="s">
        <v>32</v>
      </c>
      <c r="J316" s="1655" t="s">
        <v>33</v>
      </c>
      <c r="K316" s="1656" t="s">
        <v>32</v>
      </c>
      <c r="L316" s="1655" t="s">
        <v>33</v>
      </c>
      <c r="M316" s="1656" t="s">
        <v>32</v>
      </c>
      <c r="N316" s="1655" t="s">
        <v>33</v>
      </c>
      <c r="O316" s="1656" t="s">
        <v>32</v>
      </c>
      <c r="P316" s="1655" t="s">
        <v>33</v>
      </c>
      <c r="Q316" s="1656" t="s">
        <v>32</v>
      </c>
      <c r="R316" s="1655" t="s">
        <v>33</v>
      </c>
      <c r="S316" s="1656" t="s">
        <v>32</v>
      </c>
      <c r="T316" s="1655" t="s">
        <v>33</v>
      </c>
      <c r="U316" s="1656" t="s">
        <v>32</v>
      </c>
      <c r="V316" s="1655" t="s">
        <v>33</v>
      </c>
      <c r="W316" s="1656" t="s">
        <v>32</v>
      </c>
      <c r="X316" s="1655" t="s">
        <v>33</v>
      </c>
      <c r="Y316" s="1656" t="s">
        <v>32</v>
      </c>
      <c r="Z316" s="1655" t="s">
        <v>33</v>
      </c>
      <c r="AA316" s="1656" t="s">
        <v>32</v>
      </c>
      <c r="AB316" s="1655" t="s">
        <v>33</v>
      </c>
      <c r="AC316" s="1656" t="s">
        <v>32</v>
      </c>
      <c r="AD316" s="1655" t="s">
        <v>33</v>
      </c>
      <c r="AE316" s="1656" t="s">
        <v>32</v>
      </c>
      <c r="AF316" s="1655" t="s">
        <v>33</v>
      </c>
      <c r="AG316" s="1656" t="s">
        <v>32</v>
      </c>
      <c r="AH316" s="1655" t="s">
        <v>33</v>
      </c>
      <c r="AI316" s="1656" t="s">
        <v>32</v>
      </c>
      <c r="AJ316" s="1655" t="s">
        <v>33</v>
      </c>
      <c r="AK316" s="1656" t="s">
        <v>32</v>
      </c>
      <c r="AL316" s="1655" t="s">
        <v>33</v>
      </c>
      <c r="AM316" s="1656" t="s">
        <v>32</v>
      </c>
      <c r="AN316" s="1655" t="s">
        <v>33</v>
      </c>
      <c r="AO316" s="1656" t="s">
        <v>32</v>
      </c>
      <c r="AP316" s="1655" t="s">
        <v>33</v>
      </c>
      <c r="AQ316" s="3180"/>
      <c r="AR316" s="3149"/>
      <c r="BV316" s="3"/>
      <c r="BW316" s="3"/>
      <c r="CH316" s="14"/>
      <c r="CI316" s="14"/>
      <c r="CJ316" s="14"/>
      <c r="CK316" s="14"/>
      <c r="CL316" s="14"/>
      <c r="CM316" s="14"/>
      <c r="CN316" s="14"/>
    </row>
    <row r="317" spans="1:92" ht="16.350000000000001" customHeight="1" x14ac:dyDescent="0.2">
      <c r="A317" s="3346" t="s">
        <v>46</v>
      </c>
      <c r="B317" s="3347"/>
      <c r="C317" s="3348"/>
      <c r="D317" s="1032">
        <f>SUM(E317:F317)</f>
        <v>0</v>
      </c>
      <c r="E317" s="1054">
        <f>SUM(G317+I317+K317+M317+O317+Q317+S317+U317+W317+Y317+AA317+AC317+AE317+AG317+AI317+AK317+AM317+AO317)</f>
        <v>0</v>
      </c>
      <c r="F317" s="1054">
        <f>SUM(H317+J317+L317+N317+P317+R317+T317+V317+X317+Z317+AB317+AD317+AF317+AH317+AJ317+AL317+AN317+AP317)</f>
        <v>0</v>
      </c>
      <c r="G317" s="1657"/>
      <c r="H317" s="60"/>
      <c r="I317" s="1657"/>
      <c r="J317" s="60"/>
      <c r="K317" s="1657"/>
      <c r="L317" s="60"/>
      <c r="M317" s="1657"/>
      <c r="N317" s="60"/>
      <c r="O317" s="1657"/>
      <c r="P317" s="60"/>
      <c r="Q317" s="1657"/>
      <c r="R317" s="60"/>
      <c r="S317" s="1657"/>
      <c r="T317" s="60"/>
      <c r="U317" s="1657"/>
      <c r="V317" s="60"/>
      <c r="W317" s="1657"/>
      <c r="X317" s="60"/>
      <c r="Y317" s="1657"/>
      <c r="Z317" s="60"/>
      <c r="AA317" s="1657"/>
      <c r="AB317" s="60"/>
      <c r="AC317" s="1657"/>
      <c r="AD317" s="60"/>
      <c r="AE317" s="1657"/>
      <c r="AF317" s="60"/>
      <c r="AG317" s="1657"/>
      <c r="AH317" s="60"/>
      <c r="AI317" s="1657"/>
      <c r="AJ317" s="60"/>
      <c r="AK317" s="1657"/>
      <c r="AL317" s="60"/>
      <c r="AM317" s="1657"/>
      <c r="AN317" s="60"/>
      <c r="AO317" s="1657"/>
      <c r="AP317" s="64"/>
      <c r="AQ317" s="319"/>
      <c r="AR317" s="651"/>
      <c r="AS317" s="671" t="str">
        <f t="shared" ref="AS317:AS321" si="194">$CA317&amp;$CB317&amp;$CC317&amp;$CD317&amp;$CE317&amp;$CF317&amp;$CG317</f>
        <v/>
      </c>
      <c r="BV317" s="3"/>
      <c r="BW317" s="3"/>
      <c r="CA317" s="31" t="str">
        <f>IF(CH317=1,"* Las actividades de 60 años NO DEBE ser mayor que el de 60-64 Años. ","")</f>
        <v/>
      </c>
      <c r="CB317" s="31" t="str">
        <f>IF(AND(D317&lt;&gt;0,AQ317=""),"* Recuerde que las Embarazadas deben ser incluídas en el ingreso por rango Etario (Digite CEROS si no tiene). ",IF(F317&lt;AQ317,"* Las Embarazadas NO DEBEN ser mayor al total de Mujeres. ",""))</f>
        <v/>
      </c>
      <c r="CH317" s="32">
        <f>IF((AK317+AL317)&lt;AR317,1,0)</f>
        <v>0</v>
      </c>
      <c r="CI317" s="32">
        <f>IF(AND(D317&lt;&gt;0,AQ317=""),1,IF(F317&lt;AQ317,1,0))</f>
        <v>0</v>
      </c>
      <c r="CK317" s="14"/>
      <c r="CL317" s="14"/>
      <c r="CM317" s="14"/>
      <c r="CN317" s="14"/>
    </row>
    <row r="318" spans="1:92" ht="16.350000000000001" customHeight="1" x14ac:dyDescent="0.2">
      <c r="A318" s="3349" t="s">
        <v>279</v>
      </c>
      <c r="B318" s="3350"/>
      <c r="C318" s="3351"/>
      <c r="D318" s="1658">
        <f t="shared" ref="D318:D320" si="195">SUM(E318:F318)</f>
        <v>0</v>
      </c>
      <c r="E318" s="1659">
        <f t="shared" ref="E318:F320" si="196">SUM(G318+I318+K318+M318+O318+Q318+S318+U318+W318+Y318+AA318+AC318+AE318+AG318+AI318+AK318+AM318+AO318)</f>
        <v>0</v>
      </c>
      <c r="F318" s="1659">
        <f t="shared" si="196"/>
        <v>0</v>
      </c>
      <c r="G318" s="1660"/>
      <c r="H318" s="1661"/>
      <c r="I318" s="1660"/>
      <c r="J318" s="1661"/>
      <c r="K318" s="1660"/>
      <c r="L318" s="1661"/>
      <c r="M318" s="1660"/>
      <c r="N318" s="1661"/>
      <c r="O318" s="1660"/>
      <c r="P318" s="1661"/>
      <c r="Q318" s="1660"/>
      <c r="R318" s="1661"/>
      <c r="S318" s="1660"/>
      <c r="T318" s="1661"/>
      <c r="U318" s="1660"/>
      <c r="V318" s="1661"/>
      <c r="W318" s="1660"/>
      <c r="X318" s="1661"/>
      <c r="Y318" s="1660"/>
      <c r="Z318" s="1661"/>
      <c r="AA318" s="1660"/>
      <c r="AB318" s="1661"/>
      <c r="AC318" s="1660"/>
      <c r="AD318" s="1661"/>
      <c r="AE318" s="1660"/>
      <c r="AF318" s="1661"/>
      <c r="AG318" s="1660"/>
      <c r="AH318" s="1661"/>
      <c r="AI318" s="1660"/>
      <c r="AJ318" s="1661"/>
      <c r="AK318" s="1660"/>
      <c r="AL318" s="1661"/>
      <c r="AM318" s="1660"/>
      <c r="AN318" s="1661"/>
      <c r="AO318" s="1660"/>
      <c r="AP318" s="1662"/>
      <c r="AQ318" s="1663"/>
      <c r="AR318" s="1664"/>
      <c r="AS318" s="671" t="str">
        <f t="shared" si="194"/>
        <v/>
      </c>
      <c r="BV318" s="3"/>
      <c r="BW318" s="3"/>
      <c r="CA318" s="31" t="str">
        <f t="shared" ref="CA318:CA321" si="197">IF(CH318=1,"* Las actividades de 60 años NO DEBE ser mayor que el de 60-64 Años. ","")</f>
        <v/>
      </c>
      <c r="CB318" s="31" t="str">
        <f t="shared" ref="CB318:CB321" si="198">IF(AND(D318&lt;&gt;0,AQ318=""),"* Recuerde que las Embarazadas deben ser incluídas en el ingreso por rango Etario (Digite CEROS si no tiene). ",IF(F318&lt;AQ318,"* Las Embarazadas NO DEBEN ser mayor al total de Mujeres. ",""))</f>
        <v/>
      </c>
      <c r="CH318" s="32">
        <f t="shared" ref="CH318:CH321" si="199">IF((AK318+AL318)&lt;AR318,1,0)</f>
        <v>0</v>
      </c>
      <c r="CI318" s="32">
        <f t="shared" ref="CI318:CI321" si="200">IF(AND(D318&lt;&gt;0,AQ318=""),1,IF(F318&lt;AQ318,1,0))</f>
        <v>0</v>
      </c>
      <c r="CK318" s="14"/>
      <c r="CL318" s="14"/>
      <c r="CM318" s="14"/>
      <c r="CN318" s="14"/>
    </row>
    <row r="319" spans="1:92" ht="16.350000000000001" customHeight="1" x14ac:dyDescent="0.2">
      <c r="A319" s="3349" t="s">
        <v>280</v>
      </c>
      <c r="B319" s="3350"/>
      <c r="C319" s="3351"/>
      <c r="D319" s="1658">
        <f t="shared" si="195"/>
        <v>0</v>
      </c>
      <c r="E319" s="1659">
        <f t="shared" si="196"/>
        <v>0</v>
      </c>
      <c r="F319" s="1659">
        <f t="shared" si="196"/>
        <v>0</v>
      </c>
      <c r="G319" s="1660"/>
      <c r="H319" s="1661"/>
      <c r="I319" s="1660"/>
      <c r="J319" s="1661"/>
      <c r="K319" s="1660"/>
      <c r="L319" s="1661"/>
      <c r="M319" s="1660"/>
      <c r="N319" s="1661"/>
      <c r="O319" s="1660"/>
      <c r="P319" s="1661"/>
      <c r="Q319" s="1660"/>
      <c r="R319" s="1661"/>
      <c r="S319" s="1660"/>
      <c r="T319" s="1661"/>
      <c r="U319" s="1660"/>
      <c r="V319" s="1661"/>
      <c r="W319" s="1660"/>
      <c r="X319" s="1661"/>
      <c r="Y319" s="1660"/>
      <c r="Z319" s="1661"/>
      <c r="AA319" s="1660"/>
      <c r="AB319" s="1661"/>
      <c r="AC319" s="1660"/>
      <c r="AD319" s="1661"/>
      <c r="AE319" s="1660"/>
      <c r="AF319" s="1661"/>
      <c r="AG319" s="1660"/>
      <c r="AH319" s="1661"/>
      <c r="AI319" s="1660"/>
      <c r="AJ319" s="1661"/>
      <c r="AK319" s="1660"/>
      <c r="AL319" s="1661"/>
      <c r="AM319" s="1660"/>
      <c r="AN319" s="1661"/>
      <c r="AO319" s="1660"/>
      <c r="AP319" s="1662"/>
      <c r="AQ319" s="1663"/>
      <c r="AR319" s="1664"/>
      <c r="AS319" s="671" t="str">
        <f t="shared" si="194"/>
        <v/>
      </c>
      <c r="BV319" s="3"/>
      <c r="BW319" s="3"/>
      <c r="CA319" s="31" t="str">
        <f t="shared" si="197"/>
        <v/>
      </c>
      <c r="CB319" s="31" t="str">
        <f t="shared" si="198"/>
        <v/>
      </c>
      <c r="CH319" s="32">
        <f t="shared" si="199"/>
        <v>0</v>
      </c>
      <c r="CI319" s="32">
        <f t="shared" si="200"/>
        <v>0</v>
      </c>
      <c r="CK319" s="14"/>
      <c r="CL319" s="14"/>
      <c r="CM319" s="14"/>
      <c r="CN319" s="14"/>
    </row>
    <row r="320" spans="1:92" ht="16.350000000000001" customHeight="1" x14ac:dyDescent="0.2">
      <c r="A320" s="3352" t="s">
        <v>43</v>
      </c>
      <c r="B320" s="3353"/>
      <c r="C320" s="3354"/>
      <c r="D320" s="1658">
        <f t="shared" si="195"/>
        <v>0</v>
      </c>
      <c r="E320" s="1659">
        <f t="shared" si="196"/>
        <v>0</v>
      </c>
      <c r="F320" s="1659">
        <f t="shared" si="196"/>
        <v>0</v>
      </c>
      <c r="G320" s="1660"/>
      <c r="H320" s="1661"/>
      <c r="I320" s="1660"/>
      <c r="J320" s="1661"/>
      <c r="K320" s="1660"/>
      <c r="L320" s="1661"/>
      <c r="M320" s="1660"/>
      <c r="N320" s="1661"/>
      <c r="O320" s="1660"/>
      <c r="P320" s="1661"/>
      <c r="Q320" s="1660"/>
      <c r="R320" s="1661"/>
      <c r="S320" s="1660"/>
      <c r="T320" s="1661"/>
      <c r="U320" s="1660"/>
      <c r="V320" s="1661"/>
      <c r="W320" s="1660"/>
      <c r="X320" s="1661"/>
      <c r="Y320" s="1660"/>
      <c r="Z320" s="1661"/>
      <c r="AA320" s="1660"/>
      <c r="AB320" s="1661"/>
      <c r="AC320" s="1660"/>
      <c r="AD320" s="1661"/>
      <c r="AE320" s="1660"/>
      <c r="AF320" s="1661"/>
      <c r="AG320" s="1660"/>
      <c r="AH320" s="1661"/>
      <c r="AI320" s="1660"/>
      <c r="AJ320" s="1661"/>
      <c r="AK320" s="1660"/>
      <c r="AL320" s="1661"/>
      <c r="AM320" s="1660"/>
      <c r="AN320" s="1661"/>
      <c r="AO320" s="1660"/>
      <c r="AP320" s="1662"/>
      <c r="AQ320" s="1347"/>
      <c r="AR320" s="1348"/>
      <c r="AS320" s="671" t="str">
        <f t="shared" si="194"/>
        <v/>
      </c>
      <c r="BV320" s="3"/>
      <c r="BW320" s="3"/>
      <c r="CA320" s="31" t="str">
        <f t="shared" si="197"/>
        <v/>
      </c>
      <c r="CB320" s="31" t="str">
        <f t="shared" si="198"/>
        <v/>
      </c>
      <c r="CH320" s="32">
        <f t="shared" si="199"/>
        <v>0</v>
      </c>
      <c r="CI320" s="32">
        <f t="shared" si="200"/>
        <v>0</v>
      </c>
      <c r="CK320" s="14"/>
      <c r="CL320" s="14"/>
      <c r="CM320" s="14"/>
      <c r="CN320" s="14"/>
    </row>
    <row r="321" spans="1:92" ht="16.350000000000001" customHeight="1" x14ac:dyDescent="0.2">
      <c r="A321" s="3162" t="s">
        <v>281</v>
      </c>
      <c r="B321" s="3163"/>
      <c r="C321" s="3164"/>
      <c r="D321" s="1349">
        <f>SUM(E321:F321)</f>
        <v>0</v>
      </c>
      <c r="E321" s="1350">
        <f>SUM(G321+I321+K321+M321+O321+Q321+S321+U321+W321+Y321+AA321+AC321+AE321+AG321+AI321+AK321+AM321+AO321)</f>
        <v>0</v>
      </c>
      <c r="F321" s="1350">
        <f>SUM(H321+J321+L321+N321+P321+R321+T321+V321+X321+Z321+AB321+AD321+AF321+AH321+AJ321+AL321+AN321+AP321)</f>
        <v>0</v>
      </c>
      <c r="G321" s="1351"/>
      <c r="H321" s="1540"/>
      <c r="I321" s="1351"/>
      <c r="J321" s="1540"/>
      <c r="K321" s="1351"/>
      <c r="L321" s="1540"/>
      <c r="M321" s="1351"/>
      <c r="N321" s="1540"/>
      <c r="O321" s="1351"/>
      <c r="P321" s="1540"/>
      <c r="Q321" s="1351"/>
      <c r="R321" s="1540"/>
      <c r="S321" s="1351"/>
      <c r="T321" s="1540"/>
      <c r="U321" s="1351"/>
      <c r="V321" s="1540"/>
      <c r="W321" s="1351"/>
      <c r="X321" s="1540"/>
      <c r="Y321" s="1351"/>
      <c r="Z321" s="1540"/>
      <c r="AA321" s="1351"/>
      <c r="AB321" s="1540"/>
      <c r="AC321" s="1351"/>
      <c r="AD321" s="1540"/>
      <c r="AE321" s="1351"/>
      <c r="AF321" s="1540"/>
      <c r="AG321" s="1351"/>
      <c r="AH321" s="1540"/>
      <c r="AI321" s="1351"/>
      <c r="AJ321" s="1540"/>
      <c r="AK321" s="1351"/>
      <c r="AL321" s="1540"/>
      <c r="AM321" s="1351"/>
      <c r="AN321" s="1540"/>
      <c r="AO321" s="1351"/>
      <c r="AP321" s="1665"/>
      <c r="AQ321" s="1666"/>
      <c r="AR321" s="1352"/>
      <c r="AS321" s="671" t="str">
        <f t="shared" si="194"/>
        <v/>
      </c>
      <c r="BV321" s="3"/>
      <c r="BW321" s="3"/>
      <c r="CA321" s="31" t="str">
        <f t="shared" si="197"/>
        <v/>
      </c>
      <c r="CB321" s="31" t="str">
        <f t="shared" si="198"/>
        <v/>
      </c>
      <c r="CH321" s="32">
        <f t="shared" si="199"/>
        <v>0</v>
      </c>
      <c r="CI321" s="32">
        <f t="shared" si="200"/>
        <v>0</v>
      </c>
      <c r="CK321" s="14"/>
      <c r="CL321" s="14"/>
      <c r="CM321" s="14"/>
      <c r="CN321" s="14"/>
    </row>
    <row r="322" spans="1:92" ht="30.75" customHeight="1" x14ac:dyDescent="0.2">
      <c r="A322" s="237" t="s">
        <v>282</v>
      </c>
      <c r="B322" s="593"/>
      <c r="C322" s="593"/>
      <c r="D322" s="594"/>
      <c r="E322" s="1667"/>
      <c r="F322" s="1668"/>
      <c r="G322" s="9"/>
      <c r="H322" s="9"/>
      <c r="I322" s="9"/>
      <c r="J322" s="9"/>
      <c r="Q322" s="9" t="s">
        <v>283</v>
      </c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BV322" s="3"/>
      <c r="BW322" s="3"/>
      <c r="CH322" s="14"/>
      <c r="CI322" s="14"/>
      <c r="CJ322" s="14"/>
      <c r="CK322" s="14"/>
      <c r="CL322" s="14"/>
      <c r="CM322" s="14"/>
      <c r="CN322" s="14"/>
    </row>
    <row r="323" spans="1:92" ht="16.350000000000001" customHeight="1" x14ac:dyDescent="0.2">
      <c r="A323" s="3342" t="s">
        <v>260</v>
      </c>
      <c r="B323" s="3342" t="s">
        <v>284</v>
      </c>
      <c r="C323" s="3342" t="s">
        <v>285</v>
      </c>
      <c r="D323" s="3342" t="s">
        <v>286</v>
      </c>
      <c r="E323" s="3342" t="s">
        <v>287</v>
      </c>
      <c r="F323" s="9"/>
      <c r="G323" s="9"/>
      <c r="H323" s="9"/>
      <c r="I323" s="9"/>
      <c r="J323" s="9"/>
      <c r="BV323" s="3"/>
      <c r="BW323" s="3"/>
      <c r="CH323" s="14"/>
      <c r="CI323" s="14"/>
      <c r="CJ323" s="14"/>
      <c r="CK323" s="14"/>
      <c r="CL323" s="14"/>
      <c r="CM323" s="14"/>
      <c r="CN323" s="14"/>
    </row>
    <row r="324" spans="1:92" ht="32.1" customHeight="1" x14ac:dyDescent="0.2">
      <c r="A324" s="2912"/>
      <c r="B324" s="2912"/>
      <c r="C324" s="2912"/>
      <c r="D324" s="2912"/>
      <c r="E324" s="2912"/>
      <c r="F324" s="9"/>
      <c r="G324" s="9"/>
      <c r="H324" s="9"/>
      <c r="I324" s="9"/>
      <c r="J324" s="9"/>
      <c r="BV324" s="3"/>
      <c r="BW324" s="3"/>
      <c r="CH324" s="14"/>
      <c r="CI324" s="14"/>
      <c r="CJ324" s="14"/>
      <c r="CK324" s="14"/>
      <c r="CL324" s="14"/>
      <c r="CM324" s="14"/>
      <c r="CN324" s="14"/>
    </row>
    <row r="325" spans="1:92" ht="16.350000000000001" customHeight="1" x14ac:dyDescent="0.2">
      <c r="A325" s="2912"/>
      <c r="B325" s="2912"/>
      <c r="C325" s="2912"/>
      <c r="D325" s="2912"/>
      <c r="E325" s="2912"/>
      <c r="F325" s="9"/>
      <c r="G325" s="9"/>
      <c r="H325" s="9"/>
      <c r="I325" s="9"/>
      <c r="J325" s="9"/>
      <c r="BV325" s="3"/>
      <c r="BW325" s="3"/>
      <c r="CH325" s="14"/>
      <c r="CI325" s="14"/>
      <c r="CJ325" s="14"/>
      <c r="CK325" s="14"/>
      <c r="CL325" s="14"/>
      <c r="CM325" s="14"/>
      <c r="CN325" s="14"/>
    </row>
    <row r="326" spans="1:92" ht="16.350000000000001" customHeight="1" x14ac:dyDescent="0.2">
      <c r="A326" s="3149"/>
      <c r="B326" s="3149"/>
      <c r="C326" s="3149"/>
      <c r="D326" s="3149"/>
      <c r="E326" s="3149"/>
      <c r="F326" s="9"/>
      <c r="G326" s="9"/>
      <c r="H326" s="9"/>
      <c r="I326" s="9"/>
      <c r="J326" s="9"/>
      <c r="BV326" s="3"/>
      <c r="BW326" s="3"/>
      <c r="CH326" s="14"/>
      <c r="CI326" s="14"/>
      <c r="CJ326" s="14"/>
      <c r="CK326" s="14"/>
      <c r="CL326" s="14"/>
      <c r="CM326" s="14"/>
      <c r="CN326" s="14"/>
    </row>
    <row r="327" spans="1:92" ht="16.350000000000001" customHeight="1" x14ac:dyDescent="0.2">
      <c r="A327" s="1669" t="s">
        <v>288</v>
      </c>
      <c r="B327" s="1670"/>
      <c r="C327" s="1073"/>
      <c r="D327" s="1671">
        <f>SUM(D328:D330)</f>
        <v>0</v>
      </c>
      <c r="E327" s="1671">
        <f>SUM(E328:E330)</f>
        <v>0</v>
      </c>
      <c r="F327" s="9"/>
      <c r="G327" s="9"/>
      <c r="H327" s="9"/>
      <c r="I327" s="9"/>
      <c r="J327" s="9"/>
      <c r="BV327" s="3"/>
      <c r="BW327" s="3"/>
      <c r="CH327" s="14"/>
      <c r="CI327" s="14"/>
      <c r="CJ327" s="14"/>
      <c r="CK327" s="14"/>
      <c r="CL327" s="14"/>
      <c r="CM327" s="14"/>
      <c r="CN327" s="14"/>
    </row>
    <row r="328" spans="1:92" ht="16.350000000000001" customHeight="1" x14ac:dyDescent="0.2">
      <c r="A328" s="1054" t="s">
        <v>289</v>
      </c>
      <c r="B328" s="1672"/>
      <c r="C328" s="1049"/>
      <c r="D328" s="1673"/>
      <c r="E328" s="1031"/>
      <c r="F328" s="9"/>
      <c r="G328" s="9"/>
      <c r="H328" s="9"/>
      <c r="I328" s="9"/>
      <c r="J328" s="9"/>
      <c r="BV328" s="3"/>
      <c r="BW328" s="3"/>
      <c r="CH328" s="14"/>
      <c r="CI328" s="14"/>
      <c r="CJ328" s="14"/>
      <c r="CK328" s="14"/>
      <c r="CL328" s="14"/>
      <c r="CM328" s="14"/>
      <c r="CN328" s="14"/>
    </row>
    <row r="329" spans="1:92" ht="16.350000000000001" customHeight="1" x14ac:dyDescent="0.2">
      <c r="A329" s="1659" t="s">
        <v>290</v>
      </c>
      <c r="B329" s="1674"/>
      <c r="C329" s="1675"/>
      <c r="D329" s="1676"/>
      <c r="E329" s="1664"/>
      <c r="F329" s="9"/>
      <c r="G329" s="9"/>
      <c r="H329" s="9"/>
      <c r="I329" s="9"/>
      <c r="J329" s="9"/>
      <c r="BV329" s="3"/>
      <c r="BW329" s="3"/>
      <c r="CH329" s="14"/>
      <c r="CI329" s="14"/>
      <c r="CJ329" s="14"/>
      <c r="CK329" s="14"/>
      <c r="CL329" s="14"/>
      <c r="CM329" s="14"/>
      <c r="CN329" s="14"/>
    </row>
    <row r="330" spans="1:92" ht="16.350000000000001" customHeight="1" x14ac:dyDescent="0.2">
      <c r="A330" s="1350" t="s">
        <v>291</v>
      </c>
      <c r="B330" s="1360"/>
      <c r="C330" s="1361"/>
      <c r="D330" s="1362"/>
      <c r="E330" s="1352"/>
      <c r="F330" s="9"/>
      <c r="G330" s="9"/>
      <c r="H330" s="9"/>
      <c r="I330" s="9"/>
      <c r="J330" s="9"/>
      <c r="BV330" s="3"/>
      <c r="BW330" s="3"/>
      <c r="CH330" s="14"/>
      <c r="CI330" s="14"/>
      <c r="CJ330" s="14"/>
      <c r="CK330" s="14"/>
      <c r="CL330" s="14"/>
      <c r="CM330" s="14"/>
      <c r="CN330" s="14"/>
    </row>
    <row r="331" spans="1:92" ht="33.75" customHeight="1" x14ac:dyDescent="0.2">
      <c r="A331" s="237" t="s">
        <v>292</v>
      </c>
      <c r="B331" s="661"/>
      <c r="C331" s="661"/>
      <c r="D331" s="662"/>
      <c r="E331" s="608"/>
      <c r="F331" s="9"/>
      <c r="G331" s="9"/>
      <c r="H331" s="9"/>
      <c r="I331" s="9"/>
      <c r="J331" s="9"/>
      <c r="BV331" s="3"/>
      <c r="BW331" s="3"/>
      <c r="CH331" s="14"/>
      <c r="CI331" s="14"/>
      <c r="CJ331" s="14"/>
      <c r="CK331" s="14"/>
      <c r="CL331" s="14"/>
      <c r="CM331" s="14"/>
      <c r="CN331" s="14"/>
    </row>
    <row r="332" spans="1:92" ht="38.25" customHeight="1" x14ac:dyDescent="0.2">
      <c r="A332" s="3343" t="s">
        <v>293</v>
      </c>
      <c r="B332" s="3344"/>
      <c r="C332" s="1677" t="s">
        <v>294</v>
      </c>
      <c r="D332" s="1677" t="s">
        <v>295</v>
      </c>
      <c r="E332" s="1677" t="s">
        <v>296</v>
      </c>
      <c r="F332" s="9"/>
      <c r="G332" s="9"/>
      <c r="H332" s="9"/>
      <c r="I332" s="9"/>
      <c r="J332" s="9"/>
      <c r="BV332" s="3"/>
      <c r="BW332" s="3"/>
    </row>
    <row r="333" spans="1:92" x14ac:dyDescent="0.2">
      <c r="A333" s="3336" t="s">
        <v>93</v>
      </c>
      <c r="B333" s="3337"/>
      <c r="C333" s="1031"/>
      <c r="D333" s="1031"/>
      <c r="E333" s="1031"/>
      <c r="F333" s="9"/>
      <c r="G333" s="9"/>
      <c r="H333" s="9"/>
      <c r="I333" s="9"/>
      <c r="J333" s="9"/>
      <c r="BV333" s="3"/>
      <c r="BW333" s="3"/>
    </row>
    <row r="334" spans="1:92" ht="14.25" customHeight="1" x14ac:dyDescent="0.2">
      <c r="A334" s="3338" t="s">
        <v>105</v>
      </c>
      <c r="B334" s="3339"/>
      <c r="C334" s="1664"/>
      <c r="D334" s="1664"/>
      <c r="E334" s="1664"/>
      <c r="F334" s="9"/>
      <c r="G334" s="9"/>
      <c r="H334" s="9"/>
      <c r="I334" s="9"/>
      <c r="J334" s="9"/>
      <c r="BV334" s="3"/>
      <c r="BW334" s="3"/>
    </row>
    <row r="335" spans="1:92" ht="16.350000000000001" customHeight="1" x14ac:dyDescent="0.2">
      <c r="A335" s="3340" t="s">
        <v>297</v>
      </c>
      <c r="B335" s="3341"/>
      <c r="C335" s="1664"/>
      <c r="D335" s="1664"/>
      <c r="E335" s="1664"/>
      <c r="F335" s="9"/>
      <c r="G335" s="9"/>
      <c r="H335" s="9"/>
      <c r="I335" s="9"/>
      <c r="J335" s="9"/>
      <c r="BV335" s="3"/>
      <c r="BW335" s="3"/>
    </row>
    <row r="336" spans="1:92" ht="16.350000000000001" customHeight="1" x14ac:dyDescent="0.2">
      <c r="A336" s="3338" t="s">
        <v>270</v>
      </c>
      <c r="B336" s="3339"/>
      <c r="C336" s="1664"/>
      <c r="D336" s="1664"/>
      <c r="E336" s="1664"/>
      <c r="F336" s="9"/>
      <c r="G336" s="9"/>
      <c r="H336" s="9"/>
      <c r="I336" s="9"/>
      <c r="J336" s="9"/>
      <c r="BV336" s="3"/>
      <c r="BW336" s="3"/>
    </row>
    <row r="337" spans="1:75" ht="16.350000000000001" customHeight="1" x14ac:dyDescent="0.2">
      <c r="A337" s="3338" t="s">
        <v>104</v>
      </c>
      <c r="B337" s="3339"/>
      <c r="C337" s="1664"/>
      <c r="D337" s="1664"/>
      <c r="E337" s="1664"/>
      <c r="F337" s="9"/>
      <c r="G337" s="9"/>
      <c r="H337" s="9"/>
      <c r="I337" s="9"/>
      <c r="J337" s="9"/>
      <c r="BV337" s="3"/>
      <c r="BW337" s="3"/>
    </row>
    <row r="338" spans="1:75" ht="16.350000000000001" customHeight="1" x14ac:dyDescent="0.2">
      <c r="A338" s="3338" t="s">
        <v>94</v>
      </c>
      <c r="B338" s="3339"/>
      <c r="C338" s="1664"/>
      <c r="D338" s="1664"/>
      <c r="E338" s="1664"/>
      <c r="F338" s="9"/>
      <c r="G338" s="9"/>
      <c r="H338" s="9"/>
      <c r="I338" s="9"/>
      <c r="J338" s="9"/>
      <c r="BV338" s="3"/>
      <c r="BW338" s="3"/>
    </row>
    <row r="339" spans="1:75" ht="16.350000000000001" customHeight="1" x14ac:dyDescent="0.2">
      <c r="A339" s="2899" t="s">
        <v>99</v>
      </c>
      <c r="B339" s="2900"/>
      <c r="C339" s="1664"/>
      <c r="D339" s="1664"/>
      <c r="E339" s="1664"/>
      <c r="F339" s="9"/>
      <c r="G339" s="9"/>
      <c r="H339" s="9"/>
      <c r="I339" s="9"/>
      <c r="J339" s="9"/>
      <c r="BV339" s="3"/>
      <c r="BW339" s="3"/>
    </row>
    <row r="340" spans="1:75" ht="16.350000000000001" customHeight="1" x14ac:dyDescent="0.2">
      <c r="A340" s="3334" t="s">
        <v>108</v>
      </c>
      <c r="B340" s="3335"/>
      <c r="C340" s="1664"/>
      <c r="D340" s="1664"/>
      <c r="E340" s="1664"/>
      <c r="F340" s="9"/>
      <c r="G340" s="9"/>
      <c r="H340" s="9"/>
      <c r="I340" s="9"/>
      <c r="J340" s="9"/>
      <c r="BV340" s="3"/>
      <c r="BW340" s="3"/>
    </row>
    <row r="341" spans="1:75" ht="16.350000000000001" customHeight="1" x14ac:dyDescent="0.2">
      <c r="A341" s="3334" t="s">
        <v>106</v>
      </c>
      <c r="B341" s="3335"/>
      <c r="C341" s="1664"/>
      <c r="D341" s="1664"/>
      <c r="E341" s="1664"/>
      <c r="F341" s="9"/>
      <c r="G341" s="9"/>
      <c r="H341" s="9"/>
      <c r="I341" s="9"/>
      <c r="J341" s="9"/>
      <c r="BV341" s="3"/>
      <c r="BW341" s="3"/>
    </row>
    <row r="342" spans="1:75" ht="14.25" customHeight="1" x14ac:dyDescent="0.2">
      <c r="A342" s="3140" t="s">
        <v>107</v>
      </c>
      <c r="B342" s="3141"/>
      <c r="C342" s="1352"/>
      <c r="D342" s="1352"/>
      <c r="E342" s="1352"/>
      <c r="F342" s="9"/>
      <c r="G342" s="9"/>
      <c r="H342" s="9"/>
      <c r="I342" s="9"/>
      <c r="J342" s="9"/>
      <c r="BV342" s="3"/>
      <c r="BW342" s="3"/>
    </row>
    <row r="343" spans="1:75" x14ac:dyDescent="0.2">
      <c r="BV343" s="3"/>
      <c r="BW343" s="3"/>
    </row>
    <row r="344" spans="1:75" x14ac:dyDescent="0.2">
      <c r="BV344" s="3"/>
      <c r="BW344" s="3"/>
    </row>
    <row r="345" spans="1:75" x14ac:dyDescent="0.2">
      <c r="BV345" s="3"/>
      <c r="BW345" s="3"/>
    </row>
    <row r="346" spans="1:75" x14ac:dyDescent="0.2">
      <c r="BV346" s="3"/>
      <c r="BW346" s="3"/>
    </row>
    <row r="347" spans="1:75" x14ac:dyDescent="0.2">
      <c r="BV347" s="3"/>
      <c r="BW347" s="3"/>
    </row>
    <row r="348" spans="1:75" x14ac:dyDescent="0.2">
      <c r="BV348" s="3"/>
      <c r="BW348" s="3"/>
    </row>
    <row r="349" spans="1:75" x14ac:dyDescent="0.2">
      <c r="BV349" s="3"/>
      <c r="BW349" s="3"/>
    </row>
    <row r="350" spans="1:75" x14ac:dyDescent="0.2">
      <c r="BV350" s="3"/>
      <c r="BW350" s="3"/>
    </row>
    <row r="351" spans="1:75" x14ac:dyDescent="0.2">
      <c r="BV351" s="3"/>
      <c r="BW351" s="3"/>
    </row>
    <row r="352" spans="1:75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1:98" x14ac:dyDescent="0.2">
      <c r="BV369" s="3"/>
      <c r="BW369" s="3"/>
    </row>
    <row r="370" spans="1:98" x14ac:dyDescent="0.2">
      <c r="BV370" s="3"/>
      <c r="BW370" s="3"/>
    </row>
    <row r="371" spans="1:98" x14ac:dyDescent="0.2">
      <c r="BV371" s="3"/>
      <c r="BW371" s="3"/>
    </row>
    <row r="372" spans="1:98" x14ac:dyDescent="0.2">
      <c r="BV372" s="3"/>
      <c r="BW372" s="3"/>
    </row>
    <row r="373" spans="1:98" x14ac:dyDescent="0.2">
      <c r="BV373" s="3"/>
      <c r="BW373" s="3"/>
    </row>
    <row r="374" spans="1:98" x14ac:dyDescent="0.2">
      <c r="BV374" s="3"/>
      <c r="BW374" s="3"/>
    </row>
    <row r="375" spans="1:98" x14ac:dyDescent="0.2">
      <c r="BV375" s="3"/>
      <c r="BW375" s="3"/>
    </row>
    <row r="376" spans="1:98" x14ac:dyDescent="0.2">
      <c r="BV376" s="3"/>
      <c r="BW376" s="3"/>
    </row>
    <row r="377" spans="1:98" x14ac:dyDescent="0.2">
      <c r="BV377" s="3"/>
      <c r="BW377" s="3"/>
    </row>
    <row r="378" spans="1:98" s="610" customFormat="1" hidden="1" x14ac:dyDescent="0.2">
      <c r="A378" s="610">
        <f>SUM(D12:D15,D36,D64,D67:I77,D85:D86,D145,D159,D164:D198,D203:D206,D213:D216,D307:D312,D317:D321,B327:C327,D328:E330,C333:C342)</f>
        <v>1592</v>
      </c>
      <c r="B378" s="610">
        <f>SUM(CH9:CN342)</f>
        <v>0</v>
      </c>
      <c r="AQ378" s="2"/>
      <c r="AR378" s="2"/>
      <c r="AS378" s="2"/>
      <c r="AT378" s="2"/>
      <c r="AU378" s="2"/>
      <c r="AV378" s="2"/>
      <c r="AW378" s="2"/>
      <c r="BV378" s="611"/>
      <c r="BW378" s="611"/>
      <c r="BX378" s="611"/>
      <c r="BY378" s="611"/>
      <c r="BZ378" s="611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</row>
    <row r="379" spans="1:98" ht="12" customHeight="1" x14ac:dyDescent="0.2">
      <c r="AQ379" s="610"/>
      <c r="AR379" s="610"/>
      <c r="AS379" s="610"/>
      <c r="AT379" s="610"/>
      <c r="AU379" s="610"/>
      <c r="AV379" s="610"/>
      <c r="AW379" s="610"/>
      <c r="BV379" s="3"/>
      <c r="BW379" s="3"/>
    </row>
    <row r="381" spans="1:98" x14ac:dyDescent="0.2">
      <c r="BV381" s="3"/>
      <c r="BW381" s="3"/>
    </row>
    <row r="382" spans="1:98" x14ac:dyDescent="0.2">
      <c r="BV382" s="3"/>
      <c r="BW382" s="3"/>
    </row>
    <row r="383" spans="1:98" x14ac:dyDescent="0.2">
      <c r="BV383" s="3"/>
      <c r="BW383" s="3"/>
    </row>
    <row r="384" spans="1:98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  <row r="395" spans="74:75" x14ac:dyDescent="0.2">
      <c r="BV395" s="3"/>
      <c r="BW395" s="3"/>
    </row>
    <row r="396" spans="74:75" x14ac:dyDescent="0.2">
      <c r="BV396" s="3"/>
      <c r="BW396" s="3"/>
    </row>
    <row r="397" spans="74:75" x14ac:dyDescent="0.2">
      <c r="BV397" s="3"/>
      <c r="BW397" s="3"/>
    </row>
    <row r="398" spans="74:75" x14ac:dyDescent="0.2">
      <c r="BV398" s="3"/>
      <c r="BW398" s="3"/>
    </row>
    <row r="399" spans="74:75" x14ac:dyDescent="0.2">
      <c r="BV399" s="3"/>
      <c r="BW399" s="3"/>
    </row>
    <row r="400" spans="74:75" x14ac:dyDescent="0.2">
      <c r="BV400" s="3"/>
      <c r="BW400" s="3"/>
    </row>
    <row r="401" spans="74:75" x14ac:dyDescent="0.2">
      <c r="BV401" s="3"/>
      <c r="BW401" s="3"/>
    </row>
    <row r="402" spans="74:75" x14ac:dyDescent="0.2">
      <c r="BV402" s="3"/>
      <c r="BW402" s="3"/>
    </row>
    <row r="403" spans="74:75" x14ac:dyDescent="0.2">
      <c r="BV403" s="3"/>
      <c r="BW403" s="3"/>
    </row>
    <row r="404" spans="74:75" x14ac:dyDescent="0.2">
      <c r="BV404" s="3"/>
      <c r="BW404" s="3"/>
    </row>
    <row r="405" spans="74:75" x14ac:dyDescent="0.2">
      <c r="BV405" s="3"/>
      <c r="BW405" s="3"/>
    </row>
    <row r="406" spans="74:75" x14ac:dyDescent="0.2">
      <c r="BV406" s="3"/>
      <c r="BW406" s="3"/>
    </row>
    <row r="407" spans="74:75" x14ac:dyDescent="0.2">
      <c r="BV407" s="3"/>
      <c r="BW407" s="3"/>
    </row>
    <row r="408" spans="74:75" x14ac:dyDescent="0.2">
      <c r="BV408" s="3"/>
      <c r="BW408" s="3"/>
    </row>
    <row r="409" spans="74:75" x14ac:dyDescent="0.2">
      <c r="BV409" s="3"/>
      <c r="BW409" s="3"/>
    </row>
    <row r="410" spans="74:75" x14ac:dyDescent="0.2">
      <c r="BV410" s="3"/>
      <c r="BW410" s="3"/>
    </row>
    <row r="411" spans="74:75" x14ac:dyDescent="0.2">
      <c r="BV411" s="3"/>
      <c r="BW411" s="3"/>
    </row>
    <row r="412" spans="74:75" x14ac:dyDescent="0.2">
      <c r="BV412" s="3"/>
      <c r="BW412" s="3"/>
    </row>
    <row r="413" spans="74:75" x14ac:dyDescent="0.2">
      <c r="BV413" s="3"/>
      <c r="BW413" s="3"/>
    </row>
    <row r="414" spans="74:75" x14ac:dyDescent="0.2">
      <c r="BV414" s="3"/>
      <c r="BW414" s="3"/>
    </row>
    <row r="415" spans="74:75" x14ac:dyDescent="0.2">
      <c r="BV415" s="3"/>
      <c r="BW415" s="3"/>
    </row>
    <row r="416" spans="74:75" x14ac:dyDescent="0.2">
      <c r="BV416" s="3"/>
      <c r="BW416" s="3"/>
    </row>
    <row r="417" spans="74:75" x14ac:dyDescent="0.2">
      <c r="BV417" s="3"/>
      <c r="BW417" s="3"/>
    </row>
    <row r="418" spans="74:75" x14ac:dyDescent="0.2">
      <c r="BV418" s="3"/>
      <c r="BW418" s="3"/>
    </row>
    <row r="419" spans="74:75" x14ac:dyDescent="0.2">
      <c r="BV419" s="3"/>
      <c r="BW419" s="3"/>
    </row>
    <row r="420" spans="74:75" x14ac:dyDescent="0.2">
      <c r="BV420" s="3"/>
      <c r="BW420" s="3"/>
    </row>
    <row r="421" spans="74:75" x14ac:dyDescent="0.2">
      <c r="BV421" s="3"/>
      <c r="BW421" s="3"/>
    </row>
    <row r="422" spans="74:75" x14ac:dyDescent="0.2">
      <c r="BV422" s="3"/>
      <c r="BW422" s="3"/>
    </row>
    <row r="423" spans="74:75" x14ac:dyDescent="0.2">
      <c r="BV423" s="3"/>
      <c r="BW423" s="3"/>
    </row>
    <row r="424" spans="74:75" x14ac:dyDescent="0.2">
      <c r="BV424" s="3"/>
      <c r="BW424" s="3"/>
    </row>
    <row r="425" spans="74:75" x14ac:dyDescent="0.2">
      <c r="BV425" s="3"/>
      <c r="BW425" s="3"/>
    </row>
    <row r="426" spans="74:75" x14ac:dyDescent="0.2">
      <c r="BV426" s="3"/>
      <c r="BW426" s="3"/>
    </row>
    <row r="427" spans="74:75" x14ac:dyDescent="0.2">
      <c r="BV427" s="3"/>
      <c r="BW427" s="3"/>
    </row>
  </sheetData>
  <mergeCells count="554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G10:H10"/>
    <mergeCell ref="I10:J10"/>
    <mergeCell ref="K10:L10"/>
    <mergeCell ref="M10:N10"/>
    <mergeCell ref="O10:P10"/>
    <mergeCell ref="Q10:R10"/>
    <mergeCell ref="AE10:AF10"/>
    <mergeCell ref="AG10:AH10"/>
    <mergeCell ref="AI10:AJ10"/>
    <mergeCell ref="AK10:AL10"/>
    <mergeCell ref="AM10:AN10"/>
    <mergeCell ref="AO10:AP10"/>
    <mergeCell ref="S10:T10"/>
    <mergeCell ref="U10:V10"/>
    <mergeCell ref="W10:X10"/>
    <mergeCell ref="Y10:Z10"/>
    <mergeCell ref="AA10:AB10"/>
    <mergeCell ref="AC10:AD10"/>
    <mergeCell ref="G17:H17"/>
    <mergeCell ref="I17:J17"/>
    <mergeCell ref="K17:L17"/>
    <mergeCell ref="M17:N17"/>
    <mergeCell ref="O17:P17"/>
    <mergeCell ref="Q17:R17"/>
    <mergeCell ref="A12:C12"/>
    <mergeCell ref="A13:C13"/>
    <mergeCell ref="A14:C14"/>
    <mergeCell ref="A15:C15"/>
    <mergeCell ref="A17:C18"/>
    <mergeCell ref="D17:F17"/>
    <mergeCell ref="AW17:AW18"/>
    <mergeCell ref="AX17:AX18"/>
    <mergeCell ref="A19:C19"/>
    <mergeCell ref="A20:C20"/>
    <mergeCell ref="A21:C21"/>
    <mergeCell ref="A22:C22"/>
    <mergeCell ref="AQ17:AQ18"/>
    <mergeCell ref="AR17:AR18"/>
    <mergeCell ref="AS17:AS18"/>
    <mergeCell ref="AT17:AT18"/>
    <mergeCell ref="AU17:AU18"/>
    <mergeCell ref="AV17:AV18"/>
    <mergeCell ref="AE17:AF17"/>
    <mergeCell ref="AG17:AH17"/>
    <mergeCell ref="AI17:AJ17"/>
    <mergeCell ref="AK17:AL17"/>
    <mergeCell ref="AM17:AN17"/>
    <mergeCell ref="AO17:AP17"/>
    <mergeCell ref="S17:T17"/>
    <mergeCell ref="U17:V17"/>
    <mergeCell ref="W17:X17"/>
    <mergeCell ref="Y17:Z17"/>
    <mergeCell ref="AA17:AB17"/>
    <mergeCell ref="AC17:AD17"/>
    <mergeCell ref="A29:C29"/>
    <mergeCell ref="A30:C30"/>
    <mergeCell ref="A31:C31"/>
    <mergeCell ref="A32:C32"/>
    <mergeCell ref="A33:C33"/>
    <mergeCell ref="A34:C34"/>
    <mergeCell ref="A23:C23"/>
    <mergeCell ref="A24:C24"/>
    <mergeCell ref="A25:C25"/>
    <mergeCell ref="A26:C26"/>
    <mergeCell ref="A27:C27"/>
    <mergeCell ref="A28:C28"/>
    <mergeCell ref="AR38:AR40"/>
    <mergeCell ref="AS38:AS40"/>
    <mergeCell ref="AT38:AT40"/>
    <mergeCell ref="AU38:AU40"/>
    <mergeCell ref="AV38:AV40"/>
    <mergeCell ref="AW38:AW40"/>
    <mergeCell ref="A35:C35"/>
    <mergeCell ref="A36:C36"/>
    <mergeCell ref="A38:C40"/>
    <mergeCell ref="D38:F39"/>
    <mergeCell ref="G38:AP38"/>
    <mergeCell ref="AQ38:AQ40"/>
    <mergeCell ref="G39:H39"/>
    <mergeCell ref="I39:J39"/>
    <mergeCell ref="K39:L39"/>
    <mergeCell ref="M39:N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O39:P39"/>
    <mergeCell ref="Q39:R39"/>
    <mergeCell ref="S39:T39"/>
    <mergeCell ref="U39:V39"/>
    <mergeCell ref="W39:X39"/>
    <mergeCell ref="Y39:Z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A83:C84"/>
    <mergeCell ref="D83:F83"/>
    <mergeCell ref="A85:A86"/>
    <mergeCell ref="B85:C85"/>
    <mergeCell ref="B86:C86"/>
    <mergeCell ref="A88:C90"/>
    <mergeCell ref="D88:F89"/>
    <mergeCell ref="A76:C76"/>
    <mergeCell ref="A77:C77"/>
    <mergeCell ref="A78:C78"/>
    <mergeCell ref="A79:C79"/>
    <mergeCell ref="A80:C80"/>
    <mergeCell ref="A81:C81"/>
    <mergeCell ref="AI89:AJ89"/>
    <mergeCell ref="AK89:AL89"/>
    <mergeCell ref="AM89:AN89"/>
    <mergeCell ref="AT88:AT90"/>
    <mergeCell ref="AU88:AU90"/>
    <mergeCell ref="AV88:AV90"/>
    <mergeCell ref="G89:H89"/>
    <mergeCell ref="I89:J89"/>
    <mergeCell ref="K89:L89"/>
    <mergeCell ref="M89:N89"/>
    <mergeCell ref="O89:P89"/>
    <mergeCell ref="Q89:R89"/>
    <mergeCell ref="S89:T89"/>
    <mergeCell ref="G88:AN88"/>
    <mergeCell ref="AO88:AO90"/>
    <mergeCell ref="AP88:AP90"/>
    <mergeCell ref="AQ88:AQ90"/>
    <mergeCell ref="AR88:AR90"/>
    <mergeCell ref="AS88:AS90"/>
    <mergeCell ref="U89:V89"/>
    <mergeCell ref="W89:X89"/>
    <mergeCell ref="Y89:Z89"/>
    <mergeCell ref="AA89:AB89"/>
    <mergeCell ref="A91:C91"/>
    <mergeCell ref="A92:C92"/>
    <mergeCell ref="A93:C93"/>
    <mergeCell ref="A94:C94"/>
    <mergeCell ref="A95:C95"/>
    <mergeCell ref="A96:C96"/>
    <mergeCell ref="AC89:AD89"/>
    <mergeCell ref="AE89:AF89"/>
    <mergeCell ref="AG89:AH89"/>
    <mergeCell ref="A103:C103"/>
    <mergeCell ref="A104:C104"/>
    <mergeCell ref="A105:C105"/>
    <mergeCell ref="A106:C106"/>
    <mergeCell ref="A107:C107"/>
    <mergeCell ref="A108:C108"/>
    <mergeCell ref="A97:C97"/>
    <mergeCell ref="A98:C98"/>
    <mergeCell ref="A99:C99"/>
    <mergeCell ref="A100:C100"/>
    <mergeCell ref="A101:C101"/>
    <mergeCell ref="A102:C102"/>
    <mergeCell ref="A115:C115"/>
    <mergeCell ref="A116:C116"/>
    <mergeCell ref="A117:C117"/>
    <mergeCell ref="A118:C118"/>
    <mergeCell ref="A119:C119"/>
    <mergeCell ref="A120:C120"/>
    <mergeCell ref="A109:C109"/>
    <mergeCell ref="A110:C110"/>
    <mergeCell ref="A111:C111"/>
    <mergeCell ref="A112:C112"/>
    <mergeCell ref="A113:C113"/>
    <mergeCell ref="A114:C114"/>
    <mergeCell ref="A127:C127"/>
    <mergeCell ref="A128:C128"/>
    <mergeCell ref="A129:C129"/>
    <mergeCell ref="A130:C130"/>
    <mergeCell ref="A131:C131"/>
    <mergeCell ref="A132:C132"/>
    <mergeCell ref="A121:C121"/>
    <mergeCell ref="A122:C122"/>
    <mergeCell ref="A123:C123"/>
    <mergeCell ref="A124:C124"/>
    <mergeCell ref="A125:C125"/>
    <mergeCell ref="A126:C126"/>
    <mergeCell ref="A139:C139"/>
    <mergeCell ref="A140:C140"/>
    <mergeCell ref="A141:C141"/>
    <mergeCell ref="A142:C142"/>
    <mergeCell ref="A143:C143"/>
    <mergeCell ref="A144:C144"/>
    <mergeCell ref="A133:C133"/>
    <mergeCell ref="A134:C134"/>
    <mergeCell ref="A135:C135"/>
    <mergeCell ref="A136:C136"/>
    <mergeCell ref="A137:C137"/>
    <mergeCell ref="A138:C138"/>
    <mergeCell ref="AS147:AS149"/>
    <mergeCell ref="AT147:AT149"/>
    <mergeCell ref="AU147:AU149"/>
    <mergeCell ref="AV147:AV149"/>
    <mergeCell ref="AW147:AW149"/>
    <mergeCell ref="AX147:AX149"/>
    <mergeCell ref="A145:C145"/>
    <mergeCell ref="A147:C149"/>
    <mergeCell ref="D147:F148"/>
    <mergeCell ref="G147:AP147"/>
    <mergeCell ref="AQ147:AQ149"/>
    <mergeCell ref="AR147:AR149"/>
    <mergeCell ref="G148:H148"/>
    <mergeCell ref="I148:J148"/>
    <mergeCell ref="K148:L148"/>
    <mergeCell ref="M148:N148"/>
    <mergeCell ref="A154:C154"/>
    <mergeCell ref="A155:C155"/>
    <mergeCell ref="A156:C156"/>
    <mergeCell ref="A157:C157"/>
    <mergeCell ref="A158:C158"/>
    <mergeCell ref="A159:C159"/>
    <mergeCell ref="AM148:AN148"/>
    <mergeCell ref="AO148:AP148"/>
    <mergeCell ref="A150:C150"/>
    <mergeCell ref="A151:C151"/>
    <mergeCell ref="A152:C152"/>
    <mergeCell ref="A153:C153"/>
    <mergeCell ref="AA148:AB148"/>
    <mergeCell ref="AC148:AD148"/>
    <mergeCell ref="AE148:AF148"/>
    <mergeCell ref="AG148:AH148"/>
    <mergeCell ref="AI148:AJ148"/>
    <mergeCell ref="AK148:AL148"/>
    <mergeCell ref="O148:P148"/>
    <mergeCell ref="Q148:R148"/>
    <mergeCell ref="S148:T148"/>
    <mergeCell ref="U148:V148"/>
    <mergeCell ref="W148:X148"/>
    <mergeCell ref="Y148:Z148"/>
    <mergeCell ref="AT161:AT163"/>
    <mergeCell ref="AU161:AU163"/>
    <mergeCell ref="AV161:AV163"/>
    <mergeCell ref="G162:H162"/>
    <mergeCell ref="I162:J162"/>
    <mergeCell ref="K162:L162"/>
    <mergeCell ref="M162:N162"/>
    <mergeCell ref="O162:P162"/>
    <mergeCell ref="Q162:R162"/>
    <mergeCell ref="S162:T162"/>
    <mergeCell ref="G161:AP161"/>
    <mergeCell ref="AQ161:AQ163"/>
    <mergeCell ref="AR161:AR163"/>
    <mergeCell ref="AS161:AS163"/>
    <mergeCell ref="U162:V162"/>
    <mergeCell ref="W162:X162"/>
    <mergeCell ref="Y162:Z162"/>
    <mergeCell ref="AA162:AB162"/>
    <mergeCell ref="AO162:AP162"/>
    <mergeCell ref="AK162:AL162"/>
    <mergeCell ref="AM162:AN162"/>
    <mergeCell ref="A164:A173"/>
    <mergeCell ref="B164:C164"/>
    <mergeCell ref="B165:C165"/>
    <mergeCell ref="B166:C166"/>
    <mergeCell ref="B167:B173"/>
    <mergeCell ref="AC162:AD162"/>
    <mergeCell ref="AE162:AF162"/>
    <mergeCell ref="AG162:AH162"/>
    <mergeCell ref="AI162:AJ162"/>
    <mergeCell ref="A161:C163"/>
    <mergeCell ref="D161:F162"/>
    <mergeCell ref="A189:A193"/>
    <mergeCell ref="B189:C189"/>
    <mergeCell ref="B190:B191"/>
    <mergeCell ref="B192:B193"/>
    <mergeCell ref="A194:A196"/>
    <mergeCell ref="B194:B196"/>
    <mergeCell ref="A174:A177"/>
    <mergeCell ref="B174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P200"/>
    <mergeCell ref="AQ200:AQ202"/>
    <mergeCell ref="S201:T201"/>
    <mergeCell ref="U201:V201"/>
    <mergeCell ref="W201:X201"/>
    <mergeCell ref="Y201:Z201"/>
    <mergeCell ref="AR200:AR202"/>
    <mergeCell ref="AS200:AS202"/>
    <mergeCell ref="AT200:AT202"/>
    <mergeCell ref="AU200:AU202"/>
    <mergeCell ref="G201:H201"/>
    <mergeCell ref="I201:J201"/>
    <mergeCell ref="K201:L201"/>
    <mergeCell ref="M201:N201"/>
    <mergeCell ref="O201:P201"/>
    <mergeCell ref="Q201:R201"/>
    <mergeCell ref="AM201:AN201"/>
    <mergeCell ref="AO201:AP201"/>
    <mergeCell ref="AK201:AL201"/>
    <mergeCell ref="A203:C203"/>
    <mergeCell ref="A204:C204"/>
    <mergeCell ref="A205:C205"/>
    <mergeCell ref="A206:C206"/>
    <mergeCell ref="AA201:AB201"/>
    <mergeCell ref="AC201:AD201"/>
    <mergeCell ref="AE201:AF201"/>
    <mergeCell ref="AG201:AH201"/>
    <mergeCell ref="AI201:AJ201"/>
    <mergeCell ref="Y211:Z211"/>
    <mergeCell ref="AA211:AB211"/>
    <mergeCell ref="A207:C207"/>
    <mergeCell ref="A208:C208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AU218:AU220"/>
    <mergeCell ref="AV218:AV220"/>
    <mergeCell ref="AW218:AW220"/>
    <mergeCell ref="AR219:AR220"/>
    <mergeCell ref="AO211:AP211"/>
    <mergeCell ref="A213:C213"/>
    <mergeCell ref="A214:C214"/>
    <mergeCell ref="A215:C215"/>
    <mergeCell ref="A216:C216"/>
    <mergeCell ref="A218:C220"/>
    <mergeCell ref="D218:F219"/>
    <mergeCell ref="G218:AN218"/>
    <mergeCell ref="AO218:AO220"/>
    <mergeCell ref="AP218:AP220"/>
    <mergeCell ref="AC211:AD211"/>
    <mergeCell ref="AE211:AF211"/>
    <mergeCell ref="AG211:AH211"/>
    <mergeCell ref="AI211:AJ211"/>
    <mergeCell ref="AK211:AL211"/>
    <mergeCell ref="AM211:AN211"/>
    <mergeCell ref="Q211:R211"/>
    <mergeCell ref="S211:T211"/>
    <mergeCell ref="U211:V211"/>
    <mergeCell ref="W211:X211"/>
    <mergeCell ref="G219:H219"/>
    <mergeCell ref="I219:J219"/>
    <mergeCell ref="K219:L219"/>
    <mergeCell ref="M219:N219"/>
    <mergeCell ref="O219:P219"/>
    <mergeCell ref="Q219:R219"/>
    <mergeCell ref="AQ218:AR218"/>
    <mergeCell ref="AS218:AS220"/>
    <mergeCell ref="AT218:AT220"/>
    <mergeCell ref="AE219:AF219"/>
    <mergeCell ref="AG219:AH219"/>
    <mergeCell ref="AI219:AJ219"/>
    <mergeCell ref="AK219:AL219"/>
    <mergeCell ref="AM219:AN219"/>
    <mergeCell ref="AQ219:AQ220"/>
    <mergeCell ref="S219:T219"/>
    <mergeCell ref="U219:V219"/>
    <mergeCell ref="W219:X219"/>
    <mergeCell ref="Y219:Z219"/>
    <mergeCell ref="AA219:AB219"/>
    <mergeCell ref="AC219:AD219"/>
    <mergeCell ref="A221:A222"/>
    <mergeCell ref="B221:C221"/>
    <mergeCell ref="B222:C222"/>
    <mergeCell ref="A223:A228"/>
    <mergeCell ref="B223:C223"/>
    <mergeCell ref="B224:C224"/>
    <mergeCell ref="B225:C225"/>
    <mergeCell ref="B226:C226"/>
    <mergeCell ref="B227:C227"/>
    <mergeCell ref="B228:C228"/>
    <mergeCell ref="A235:A240"/>
    <mergeCell ref="B235:C235"/>
    <mergeCell ref="B236:C236"/>
    <mergeCell ref="B237:C237"/>
    <mergeCell ref="B238:C238"/>
    <mergeCell ref="B239:C239"/>
    <mergeCell ref="B240:C240"/>
    <mergeCell ref="A229:A234"/>
    <mergeCell ref="B229:C229"/>
    <mergeCell ref="B230:C230"/>
    <mergeCell ref="B231:C231"/>
    <mergeCell ref="B232:C232"/>
    <mergeCell ref="B233:C233"/>
    <mergeCell ref="B234:C234"/>
    <mergeCell ref="A247:A252"/>
    <mergeCell ref="B247:C247"/>
    <mergeCell ref="B248:C248"/>
    <mergeCell ref="B249:C249"/>
    <mergeCell ref="B250:C250"/>
    <mergeCell ref="B251:C251"/>
    <mergeCell ref="B252:C252"/>
    <mergeCell ref="A241:A246"/>
    <mergeCell ref="B241:C241"/>
    <mergeCell ref="B242:C242"/>
    <mergeCell ref="B243:C243"/>
    <mergeCell ref="B244:C244"/>
    <mergeCell ref="B245:C245"/>
    <mergeCell ref="B246:C246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307:A312"/>
    <mergeCell ref="B307:C307"/>
    <mergeCell ref="B308:C308"/>
    <mergeCell ref="B309:C309"/>
    <mergeCell ref="B310:C310"/>
    <mergeCell ref="B311:C311"/>
    <mergeCell ref="B312:C312"/>
    <mergeCell ref="A301:A306"/>
    <mergeCell ref="B301:C301"/>
    <mergeCell ref="B302:C302"/>
    <mergeCell ref="B303:C303"/>
    <mergeCell ref="B304:C304"/>
    <mergeCell ref="B305:C305"/>
    <mergeCell ref="B306:C306"/>
    <mergeCell ref="A314:C316"/>
    <mergeCell ref="D314:F315"/>
    <mergeCell ref="G314:AP314"/>
    <mergeCell ref="AQ314:AQ316"/>
    <mergeCell ref="AR314:AR316"/>
    <mergeCell ref="G315:H315"/>
    <mergeCell ref="I315:J315"/>
    <mergeCell ref="K315:L315"/>
    <mergeCell ref="M315:N315"/>
    <mergeCell ref="O315:P315"/>
    <mergeCell ref="A323:A326"/>
    <mergeCell ref="B323:B326"/>
    <mergeCell ref="C323:C326"/>
    <mergeCell ref="D323:D326"/>
    <mergeCell ref="E323:E326"/>
    <mergeCell ref="A332:B332"/>
    <mergeCell ref="AO315:AP315"/>
    <mergeCell ref="A317:C317"/>
    <mergeCell ref="A318:C318"/>
    <mergeCell ref="A319:C319"/>
    <mergeCell ref="A320:C320"/>
    <mergeCell ref="A321:C321"/>
    <mergeCell ref="AC315:AD315"/>
    <mergeCell ref="AE315:AF315"/>
    <mergeCell ref="AG315:AH315"/>
    <mergeCell ref="AI315:AJ315"/>
    <mergeCell ref="AK315:AL315"/>
    <mergeCell ref="AM315:AN315"/>
    <mergeCell ref="Q315:R315"/>
    <mergeCell ref="S315:T315"/>
    <mergeCell ref="U315:V315"/>
    <mergeCell ref="W315:X315"/>
    <mergeCell ref="Y315:Z315"/>
    <mergeCell ref="AA315:AB315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38:B338"/>
  </mergeCells>
  <dataValidations count="2">
    <dataValidation type="whole" operator="greaterThanOrEqual" allowBlank="1" showInputMessage="1" showErrorMessage="1" errorTitle="Error" error="Favor Ingrese sólo Números." sqref="G12:AW15 G19:AX35 G41:AW64 G317:AR321 E85:F86 G91:AV144 G150:AX158 G164:AV177 G179:AV198 G203:AU208 G213:AP216 G221:AW306 D67:I81 B327:C327 D328:E330 C333:E342" xr:uid="{B2D51DB9-7124-4491-AA3A-3C652B4A9098}">
      <formula1>0</formula1>
    </dataValidation>
    <dataValidation operator="greaterThanOrEqual" allowBlank="1" showInputMessage="1" showErrorMessage="1" error="Valor no Permitido" sqref="CA7:CE59" xr:uid="{CA9100D0-0815-49F5-BB6F-C8A26D0A9AA0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T427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72" width="11.42578125" style="2"/>
    <col min="73" max="73" width="10.140625" style="2" customWidth="1"/>
    <col min="74" max="75" width="11.42578125" style="2"/>
    <col min="76" max="77" width="11.42578125" style="4"/>
    <col min="78" max="78" width="11.42578125" style="4" customWidth="1"/>
    <col min="79" max="98" width="11.42578125" style="5" hidden="1" customWidth="1"/>
    <col min="99" max="100" width="11.42578125" style="2" customWidth="1"/>
    <col min="101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",[4]NOMBRE!B2," - ","( ",[4]NOMBRE!C2,[4]NOMBRE!D2,[4]NOMBRE!E2,[4]NOMBRE!F2,[4]NOMBRE!G2,"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",[4]NOMBRE!B6," - ","( ",[4]NOMBRE!C6,[4]NOMBRE!D6," )")</f>
        <v>MES: MARZO - ( 03 )</v>
      </c>
      <c r="BU4" s="3"/>
      <c r="BV4" s="3"/>
      <c r="BW4" s="3"/>
    </row>
    <row r="5" spans="1:98" ht="16.350000000000001" customHeight="1" x14ac:dyDescent="0.2">
      <c r="A5" s="1" t="str">
        <f>CONCATENATE("AÑO: ",[4]NOMBRE!B7)</f>
        <v>AÑO: 2021</v>
      </c>
      <c r="BU5" s="3"/>
      <c r="BV5" s="3"/>
      <c r="BW5" s="3"/>
    </row>
    <row r="6" spans="1:98" s="1005" customFormat="1" ht="15" customHeight="1" x14ac:dyDescent="0.25">
      <c r="A6" s="3134" t="s">
        <v>1</v>
      </c>
      <c r="B6" s="3134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4"/>
      <c r="O6" s="3134"/>
      <c r="P6" s="3134"/>
      <c r="Q6" s="1002"/>
      <c r="R6" s="1002"/>
      <c r="S6" s="1002"/>
      <c r="T6" s="1002"/>
      <c r="U6" s="1002"/>
      <c r="V6" s="1002"/>
      <c r="W6" s="1002"/>
      <c r="X6" s="1002"/>
      <c r="Y6" s="1002"/>
      <c r="Z6" s="1002"/>
      <c r="AA6" s="1002"/>
      <c r="AB6" s="1002"/>
      <c r="AC6" s="1002"/>
      <c r="AD6" s="1002"/>
      <c r="AE6" s="1002"/>
      <c r="AF6" s="1002"/>
      <c r="AG6" s="1002"/>
      <c r="AH6" s="1002"/>
      <c r="AI6" s="1002"/>
      <c r="AJ6" s="1002"/>
      <c r="AK6" s="1002"/>
      <c r="AL6" s="1002"/>
      <c r="AM6" s="1002"/>
      <c r="AN6" s="1002"/>
      <c r="AO6" s="1002"/>
      <c r="AP6" s="1002"/>
      <c r="AQ6" s="1002"/>
      <c r="AR6" s="1002"/>
      <c r="AS6" s="1002"/>
      <c r="AT6" s="1002"/>
      <c r="AU6" s="1002"/>
      <c r="AV6" s="1002"/>
      <c r="AW6" s="3135"/>
      <c r="AX6" s="3135"/>
      <c r="AY6" s="3135"/>
      <c r="AZ6" s="3135"/>
      <c r="BA6" s="3135"/>
      <c r="BB6" s="3135"/>
      <c r="BC6" s="3135"/>
      <c r="BD6" s="3135"/>
      <c r="BE6" s="3135"/>
      <c r="BF6" s="3135"/>
      <c r="BG6" s="3135"/>
      <c r="BH6" s="3135"/>
      <c r="BI6" s="3135"/>
      <c r="BJ6" s="3135"/>
      <c r="BK6" s="3135"/>
      <c r="BL6" s="3135"/>
      <c r="BM6" s="3136"/>
      <c r="BN6" s="3136"/>
      <c r="BO6" s="3136"/>
      <c r="BP6" s="3136"/>
      <c r="BQ6" s="3136"/>
      <c r="BR6" s="3136"/>
      <c r="BS6" s="3136"/>
      <c r="BT6" s="3136"/>
      <c r="BU6" s="3136"/>
      <c r="BV6" s="3136"/>
      <c r="BW6" s="3136"/>
      <c r="BX6" s="3136"/>
      <c r="BY6" s="3136"/>
      <c r="BZ6" s="3136"/>
      <c r="CA6" s="3136"/>
      <c r="CB6" s="3136"/>
      <c r="CC6" s="3136"/>
      <c r="CD6" s="3136"/>
      <c r="CE6" s="3136"/>
      <c r="CF6" s="3136"/>
      <c r="CG6" s="3136"/>
      <c r="CH6" s="3136"/>
      <c r="CI6" s="3136"/>
      <c r="CJ6" s="3136"/>
      <c r="CK6" s="3136"/>
      <c r="CL6" s="3136"/>
      <c r="CM6" s="3136"/>
      <c r="CN6" s="3136"/>
      <c r="CO6" s="3136"/>
      <c r="CP6" s="3136"/>
      <c r="CQ6" s="3136"/>
      <c r="CR6" s="3136"/>
      <c r="CS6" s="3136"/>
      <c r="CT6" s="3136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1005"/>
      <c r="H8" s="13"/>
      <c r="I8" s="13"/>
      <c r="J8" s="13"/>
      <c r="K8" s="13"/>
      <c r="L8" s="13"/>
      <c r="M8" s="13"/>
      <c r="N8" s="13"/>
      <c r="O8" s="13"/>
      <c r="P8" s="1005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3357" t="s">
        <v>3</v>
      </c>
      <c r="B9" s="3357"/>
      <c r="C9" s="3358"/>
      <c r="D9" s="3487" t="s">
        <v>4</v>
      </c>
      <c r="E9" s="3487"/>
      <c r="F9" s="3463"/>
      <c r="G9" s="3343" t="s">
        <v>5</v>
      </c>
      <c r="H9" s="3362"/>
      <c r="I9" s="3362"/>
      <c r="J9" s="3362"/>
      <c r="K9" s="3362"/>
      <c r="L9" s="3362"/>
      <c r="M9" s="3362"/>
      <c r="N9" s="3362"/>
      <c r="O9" s="3362"/>
      <c r="P9" s="3362"/>
      <c r="Q9" s="3362"/>
      <c r="R9" s="3362"/>
      <c r="S9" s="3362"/>
      <c r="T9" s="3362"/>
      <c r="U9" s="3362"/>
      <c r="V9" s="3362"/>
      <c r="W9" s="3362"/>
      <c r="X9" s="3362"/>
      <c r="Y9" s="3362"/>
      <c r="Z9" s="3362"/>
      <c r="AA9" s="3362"/>
      <c r="AB9" s="3362"/>
      <c r="AC9" s="3362"/>
      <c r="AD9" s="3362"/>
      <c r="AE9" s="3362"/>
      <c r="AF9" s="3362"/>
      <c r="AG9" s="3362"/>
      <c r="AH9" s="3362"/>
      <c r="AI9" s="3362"/>
      <c r="AJ9" s="3362"/>
      <c r="AK9" s="3362"/>
      <c r="AL9" s="3362"/>
      <c r="AM9" s="3362"/>
      <c r="AN9" s="3362"/>
      <c r="AO9" s="3362"/>
      <c r="AP9" s="3488"/>
      <c r="AQ9" s="3463" t="s">
        <v>6</v>
      </c>
      <c r="AR9" s="3342" t="s">
        <v>7</v>
      </c>
      <c r="AS9" s="3342" t="s">
        <v>8</v>
      </c>
      <c r="AT9" s="3342" t="s">
        <v>298</v>
      </c>
      <c r="AU9" s="3342" t="s">
        <v>10</v>
      </c>
      <c r="AV9" s="3342" t="s">
        <v>11</v>
      </c>
      <c r="AW9" s="3361" t="s">
        <v>12</v>
      </c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X9" s="2"/>
      <c r="BY9" s="2"/>
      <c r="BZ9" s="2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934"/>
      <c r="B10" s="2934"/>
      <c r="C10" s="2935"/>
      <c r="D10" s="3247"/>
      <c r="E10" s="3247"/>
      <c r="F10" s="3248"/>
      <c r="G10" s="3471" t="s">
        <v>13</v>
      </c>
      <c r="H10" s="3365"/>
      <c r="I10" s="3343" t="s">
        <v>14</v>
      </c>
      <c r="J10" s="3355"/>
      <c r="K10" s="3362" t="s">
        <v>15</v>
      </c>
      <c r="L10" s="3355"/>
      <c r="M10" s="3343" t="s">
        <v>16</v>
      </c>
      <c r="N10" s="3355"/>
      <c r="O10" s="3343" t="s">
        <v>17</v>
      </c>
      <c r="P10" s="3355"/>
      <c r="Q10" s="3343" t="s">
        <v>18</v>
      </c>
      <c r="R10" s="3355"/>
      <c r="S10" s="3343" t="s">
        <v>19</v>
      </c>
      <c r="T10" s="3355"/>
      <c r="U10" s="3343" t="s">
        <v>20</v>
      </c>
      <c r="V10" s="3355"/>
      <c r="W10" s="3343" t="s">
        <v>21</v>
      </c>
      <c r="X10" s="3355"/>
      <c r="Y10" s="3343" t="s">
        <v>22</v>
      </c>
      <c r="Z10" s="3345"/>
      <c r="AA10" s="3343" t="s">
        <v>23</v>
      </c>
      <c r="AB10" s="3345"/>
      <c r="AC10" s="3343" t="s">
        <v>24</v>
      </c>
      <c r="AD10" s="3345"/>
      <c r="AE10" s="3343" t="s">
        <v>25</v>
      </c>
      <c r="AF10" s="3345"/>
      <c r="AG10" s="3343" t="s">
        <v>26</v>
      </c>
      <c r="AH10" s="3345"/>
      <c r="AI10" s="3343" t="s">
        <v>27</v>
      </c>
      <c r="AJ10" s="3345"/>
      <c r="AK10" s="3343" t="s">
        <v>28</v>
      </c>
      <c r="AL10" s="3345"/>
      <c r="AM10" s="3343" t="s">
        <v>29</v>
      </c>
      <c r="AN10" s="3345"/>
      <c r="AO10" s="3343" t="s">
        <v>30</v>
      </c>
      <c r="AP10" s="3506"/>
      <c r="AQ10" s="2961"/>
      <c r="AR10" s="2912"/>
      <c r="AS10" s="2912"/>
      <c r="AT10" s="2912"/>
      <c r="AU10" s="2912"/>
      <c r="AV10" s="2912"/>
      <c r="AW10" s="3064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X10" s="2"/>
      <c r="BY10" s="2"/>
      <c r="BZ10" s="2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3170"/>
      <c r="B11" s="3170"/>
      <c r="C11" s="3171"/>
      <c r="D11" s="1678" t="s">
        <v>31</v>
      </c>
      <c r="E11" s="1679" t="s">
        <v>32</v>
      </c>
      <c r="F11" s="1655" t="s">
        <v>33</v>
      </c>
      <c r="G11" s="1656" t="s">
        <v>32</v>
      </c>
      <c r="H11" s="1655" t="s">
        <v>33</v>
      </c>
      <c r="I11" s="1656" t="s">
        <v>32</v>
      </c>
      <c r="J11" s="1655" t="s">
        <v>33</v>
      </c>
      <c r="K11" s="1656" t="s">
        <v>32</v>
      </c>
      <c r="L11" s="1655" t="s">
        <v>33</v>
      </c>
      <c r="M11" s="1656" t="s">
        <v>32</v>
      </c>
      <c r="N11" s="1655" t="s">
        <v>33</v>
      </c>
      <c r="O11" s="1656" t="s">
        <v>32</v>
      </c>
      <c r="P11" s="1655" t="s">
        <v>33</v>
      </c>
      <c r="Q11" s="1656" t="s">
        <v>32</v>
      </c>
      <c r="R11" s="1655" t="s">
        <v>33</v>
      </c>
      <c r="S11" s="1656" t="s">
        <v>32</v>
      </c>
      <c r="T11" s="1655" t="s">
        <v>33</v>
      </c>
      <c r="U11" s="1656" t="s">
        <v>32</v>
      </c>
      <c r="V11" s="1655" t="s">
        <v>33</v>
      </c>
      <c r="W11" s="1656" t="s">
        <v>32</v>
      </c>
      <c r="X11" s="1655" t="s">
        <v>33</v>
      </c>
      <c r="Y11" s="1656" t="s">
        <v>32</v>
      </c>
      <c r="Z11" s="1655" t="s">
        <v>33</v>
      </c>
      <c r="AA11" s="1656" t="s">
        <v>32</v>
      </c>
      <c r="AB11" s="1655" t="s">
        <v>33</v>
      </c>
      <c r="AC11" s="1656" t="s">
        <v>32</v>
      </c>
      <c r="AD11" s="1655" t="s">
        <v>33</v>
      </c>
      <c r="AE11" s="1656" t="s">
        <v>32</v>
      </c>
      <c r="AF11" s="1655" t="s">
        <v>33</v>
      </c>
      <c r="AG11" s="1656" t="s">
        <v>32</v>
      </c>
      <c r="AH11" s="1655" t="s">
        <v>33</v>
      </c>
      <c r="AI11" s="1656" t="s">
        <v>32</v>
      </c>
      <c r="AJ11" s="1655" t="s">
        <v>33</v>
      </c>
      <c r="AK11" s="1656" t="s">
        <v>32</v>
      </c>
      <c r="AL11" s="1655" t="s">
        <v>33</v>
      </c>
      <c r="AM11" s="1656" t="s">
        <v>32</v>
      </c>
      <c r="AN11" s="1655" t="s">
        <v>33</v>
      </c>
      <c r="AO11" s="1656" t="s">
        <v>32</v>
      </c>
      <c r="AP11" s="1680" t="s">
        <v>33</v>
      </c>
      <c r="AQ11" s="3248"/>
      <c r="AR11" s="3149"/>
      <c r="AS11" s="3149"/>
      <c r="AT11" s="3149"/>
      <c r="AU11" s="3149"/>
      <c r="AV11" s="3149"/>
      <c r="AW11" s="3177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X11" s="2"/>
      <c r="BY11" s="2"/>
      <c r="BZ11" s="2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3120" t="s">
        <v>34</v>
      </c>
      <c r="B12" s="3527"/>
      <c r="C12" s="3528"/>
      <c r="D12" s="1681">
        <f>SUM(E12+F12)</f>
        <v>0</v>
      </c>
      <c r="E12" s="21">
        <f>SUM(G12+I12+K12+M12+O12+Q12+S12+U12+W12+Y12+AA12+AC12+AE12+AG12+AI12+AK12+AM12+AO12)</f>
        <v>0</v>
      </c>
      <c r="F12" s="22">
        <f t="shared" ref="E12:F15" si="0">SUM(H12+J12+L12+N12+P12+R12+T12+V12+X12+Z12+AB12+AD12+AF12+AH12+AJ12+AL12+AN12+AP12)</f>
        <v>0</v>
      </c>
      <c r="G12" s="23"/>
      <c r="H12" s="24"/>
      <c r="I12" s="1014"/>
      <c r="J12" s="24"/>
      <c r="K12" s="1014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3"/>
      <c r="AD12" s="26"/>
      <c r="AE12" s="23"/>
      <c r="AF12" s="26"/>
      <c r="AG12" s="23"/>
      <c r="AH12" s="26"/>
      <c r="AI12" s="23"/>
      <c r="AJ12" s="26"/>
      <c r="AK12" s="23"/>
      <c r="AL12" s="26"/>
      <c r="AM12" s="23"/>
      <c r="AN12" s="26"/>
      <c r="AO12" s="23"/>
      <c r="AP12" s="27"/>
      <c r="AQ12" s="24"/>
      <c r="AR12" s="24"/>
      <c r="AS12" s="28"/>
      <c r="AT12" s="28"/>
      <c r="AU12" s="28"/>
      <c r="AV12" s="28"/>
      <c r="AW12" s="28"/>
      <c r="AX12" s="671" t="str">
        <f>$CA12&amp;$CB12&amp;$CC12&amp;$CD12&amp;$CE12&amp;$CF12&amp;$CG12</f>
        <v/>
      </c>
      <c r="AY12" s="30"/>
      <c r="AZ12" s="30"/>
      <c r="BA12" s="30"/>
      <c r="BB12" s="30"/>
      <c r="BC12" s="30"/>
      <c r="BD12" s="30"/>
      <c r="BE12" s="30"/>
      <c r="BF12" s="30"/>
      <c r="BG12" s="9"/>
      <c r="BH12" s="9"/>
      <c r="BI12" s="9"/>
      <c r="BJ12" s="9"/>
      <c r="BX12" s="2"/>
      <c r="BY12" s="2"/>
      <c r="BZ12" s="2"/>
      <c r="CA12" s="31" t="str">
        <f>IF(CH12=1,"* Las consultas de 60 años NO DEBEN ser mayor que el total de Consultas entre 60-64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>IF(CJ12=1,"* Las consultas de 12 años NO DEBEN ser mayor que el total de Consultas entre 10-14 Años. ","")</f>
        <v/>
      </c>
      <c r="CD12" s="31" t="str">
        <f>IF(CK12=1,"* Las consultas de Pacientes en control PSCV NO DEBEN ser mayor que el total de Consultas. ","")</f>
        <v/>
      </c>
      <c r="CE12" s="31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1" t="str">
        <f>IF(AND(AU12="",D12&lt;&gt;0),"* No olvide digitar la población SENAME (Digite CEROS si no tiene). ",IF(D12&lt;AU12,"* La Población SENAME NO DEBE ser mayor al Total. ",""))</f>
        <v/>
      </c>
      <c r="CG12" s="31" t="str">
        <f>IF(AND(AV12="",D12&lt;&gt;0),"* No olvide digitar la población Migrante (Digite CEROS si no tiene). ",IF(D12&lt;AV12,"* La Población Migrante NO DEBE ser mayor al Total. ",""))</f>
        <v/>
      </c>
      <c r="CH12" s="32">
        <f>IF(AS12&gt;(AK12+AL12),1,0)</f>
        <v>0</v>
      </c>
      <c r="CI12" s="32">
        <f>IF(D12&lt;AT12,1,0)</f>
        <v>0</v>
      </c>
      <c r="CJ12" s="32">
        <f>IF((Y12+Z12)&lt;AQ12,1,0)</f>
        <v>0</v>
      </c>
      <c r="CK12" s="32">
        <f>IF(D12&lt;AW12,1,0)</f>
        <v>0</v>
      </c>
      <c r="CL12" s="32">
        <f>IF(AND(AR12="",D12&lt;&gt;0),1,IF(F12&lt;AR12,1,0))</f>
        <v>0</v>
      </c>
      <c r="CM12" s="32">
        <f>IF(AND(AU12="",D12&lt;&gt;0),1,IF(D12&lt;AU12,1,0))</f>
        <v>0</v>
      </c>
      <c r="CN12" s="32">
        <f>IF(AND(AV12="",D12&lt;&gt;0),1,IF(D12&lt;AV12,1,0))</f>
        <v>0</v>
      </c>
    </row>
    <row r="13" spans="1:98" ht="16.350000000000001" customHeight="1" x14ac:dyDescent="0.2">
      <c r="A13" s="3529" t="s">
        <v>35</v>
      </c>
      <c r="B13" s="3530"/>
      <c r="C13" s="3531"/>
      <c r="D13" s="1682">
        <f>SUM(E13+F13)</f>
        <v>0</v>
      </c>
      <c r="E13" s="1683">
        <f t="shared" si="0"/>
        <v>0</v>
      </c>
      <c r="F13" s="1684">
        <f>SUM(H13+J13+L13+N13+P13+R13+T13+V13+X13+Z13+AB13+AD13+AF13+AH13+AJ13+AL13+AN13+AP13)</f>
        <v>0</v>
      </c>
      <c r="G13" s="1685"/>
      <c r="H13" s="1686"/>
      <c r="I13" s="1685"/>
      <c r="J13" s="1686"/>
      <c r="K13" s="1685"/>
      <c r="L13" s="1686"/>
      <c r="M13" s="1685"/>
      <c r="N13" s="1686"/>
      <c r="O13" s="1685"/>
      <c r="P13" s="1686"/>
      <c r="Q13" s="1685"/>
      <c r="R13" s="1661"/>
      <c r="S13" s="1685"/>
      <c r="T13" s="1661"/>
      <c r="U13" s="1685"/>
      <c r="V13" s="1661"/>
      <c r="W13" s="1685"/>
      <c r="X13" s="1661"/>
      <c r="Y13" s="1685"/>
      <c r="Z13" s="1661"/>
      <c r="AA13" s="1685"/>
      <c r="AB13" s="1661"/>
      <c r="AC13" s="1685"/>
      <c r="AD13" s="1661"/>
      <c r="AE13" s="1685"/>
      <c r="AF13" s="1661"/>
      <c r="AG13" s="1685"/>
      <c r="AH13" s="1661"/>
      <c r="AI13" s="1685"/>
      <c r="AJ13" s="1661"/>
      <c r="AK13" s="1685"/>
      <c r="AL13" s="1661"/>
      <c r="AM13" s="1685"/>
      <c r="AN13" s="1661"/>
      <c r="AO13" s="1685"/>
      <c r="AP13" s="1662"/>
      <c r="AQ13" s="1686"/>
      <c r="AR13" s="1686"/>
      <c r="AS13" s="1664"/>
      <c r="AT13" s="1664"/>
      <c r="AU13" s="1664"/>
      <c r="AV13" s="1664"/>
      <c r="AW13" s="1664"/>
      <c r="AX13" s="671" t="str">
        <f t="shared" ref="AX13:AX15" si="2">$CA13&amp;$CB13&amp;$CC13&amp;$CD13&amp;$CE13&amp;$CF13&amp;$CG13</f>
        <v/>
      </c>
      <c r="AY13" s="30"/>
      <c r="AZ13" s="30"/>
      <c r="BA13" s="30"/>
      <c r="BB13" s="30"/>
      <c r="BC13" s="30"/>
      <c r="BD13" s="30"/>
      <c r="BE13" s="30"/>
      <c r="BF13" s="30"/>
      <c r="BG13" s="9"/>
      <c r="BH13" s="9"/>
      <c r="BI13" s="9"/>
      <c r="BJ13" s="9"/>
      <c r="BX13" s="2"/>
      <c r="BY13" s="2"/>
      <c r="BZ13" s="2"/>
      <c r="CA13" s="31" t="str">
        <f t="shared" ref="CA13:CA15" si="3">IF(CH13=1,"* Las consultas de 60 años NO DEBEN ser mayor que el total de Consultas entre 60-64 Años. ","")</f>
        <v/>
      </c>
      <c r="CB13" s="31" t="str">
        <f t="shared" si="1"/>
        <v/>
      </c>
      <c r="CC13" s="31" t="str">
        <f t="shared" ref="CC13:CC15" si="4">IF(CJ13=1,"* Las consultas de 12 años NO DEBEN ser mayor que el total de Consultas entre 10-14 Años. ","")</f>
        <v/>
      </c>
      <c r="CD13" s="31" t="str">
        <f t="shared" ref="CD13:CD15" si="5">IF(CK13=1,"* Las consultas de Pacientes en control PSCV NO DEBEN ser mayor que el total de Consultas. ","")</f>
        <v/>
      </c>
      <c r="CE13" s="31" t="str">
        <f t="shared" ref="CE13:CE15" si="6">IF(AND(AR13="",D13&lt;&gt;0),"* Recuerde que las Embarazadas deben ser incluídas en el ingreso por rango Etario (Digite CEROS si no tiene). ",IF(F13&lt;AR13,"* Las Embarazadas NO DEBEN ser mayor al total de mujeres. ",""))</f>
        <v/>
      </c>
      <c r="CF13" s="31" t="str">
        <f t="shared" ref="CF13:CF15" si="7">IF(AND(AU13="",D13&lt;&gt;0),"* No olvide digitar la población SENAME (Digite CEROS si no tiene). ",IF(D13&lt;AU13,"* La Población SENAME NO DEBE ser mayor al Total. ",""))</f>
        <v/>
      </c>
      <c r="CG13" s="31" t="str">
        <f t="shared" ref="CG13:CG15" si="8">IF(AND(AV13="",D13&lt;&gt;0),"* No olvide digitar la población Migrante (Digite CEROS si no tiene). ",IF(D13&lt;AV13,"* La Población Migrante NO DEBE ser mayor al Total. ",""))</f>
        <v/>
      </c>
      <c r="CH13" s="32">
        <f t="shared" ref="CH13:CH15" si="9">IF(AS13&gt;(AK13+AL13),1,0)</f>
        <v>0</v>
      </c>
      <c r="CI13" s="32">
        <f t="shared" ref="CI13:CI15" si="10">IF(D13&lt;AT13,1,0)</f>
        <v>0</v>
      </c>
      <c r="CJ13" s="32">
        <f t="shared" ref="CJ13:CJ15" si="11">IF((Y13+Z13)&lt;AQ13,1,0)</f>
        <v>0</v>
      </c>
      <c r="CK13" s="32">
        <f t="shared" ref="CK13:CK15" si="12">IF(D13&lt;AW13,1,0)</f>
        <v>0</v>
      </c>
      <c r="CL13" s="32">
        <f t="shared" ref="CL13:CL15" si="13">IF(AND(AR13="",D13&lt;&gt;0),1,IF(F13&lt;AR13,1,0))</f>
        <v>0</v>
      </c>
      <c r="CM13" s="32">
        <f>IF(AND(AH13="",D13&lt;&gt;0),1,IF(D13&lt;AH13,1,0))</f>
        <v>0</v>
      </c>
      <c r="CN13" s="32">
        <f t="shared" ref="CN13:CN15" si="14">IF(AND(AV13="",D13&lt;&gt;0),1,IF(D13&lt;AV13,1,0))</f>
        <v>0</v>
      </c>
    </row>
    <row r="14" spans="1:98" ht="16.350000000000001" customHeight="1" x14ac:dyDescent="0.2">
      <c r="A14" s="3529" t="s">
        <v>36</v>
      </c>
      <c r="B14" s="3530"/>
      <c r="C14" s="3531"/>
      <c r="D14" s="1682">
        <f>SUM(E14+F14)</f>
        <v>0</v>
      </c>
      <c r="E14" s="1683">
        <f t="shared" si="0"/>
        <v>0</v>
      </c>
      <c r="F14" s="1684">
        <f t="shared" si="0"/>
        <v>0</v>
      </c>
      <c r="G14" s="1685"/>
      <c r="H14" s="1686"/>
      <c r="I14" s="1685"/>
      <c r="J14" s="1686"/>
      <c r="K14" s="1685"/>
      <c r="L14" s="1686"/>
      <c r="M14" s="1685"/>
      <c r="N14" s="1661"/>
      <c r="O14" s="1685"/>
      <c r="P14" s="1661"/>
      <c r="Q14" s="1685"/>
      <c r="R14" s="1661"/>
      <c r="S14" s="1685"/>
      <c r="T14" s="1661"/>
      <c r="U14" s="1685"/>
      <c r="V14" s="1661"/>
      <c r="W14" s="1685"/>
      <c r="X14" s="1661"/>
      <c r="Y14" s="1685"/>
      <c r="Z14" s="1661"/>
      <c r="AA14" s="1685"/>
      <c r="AB14" s="1661"/>
      <c r="AC14" s="1685"/>
      <c r="AD14" s="1661"/>
      <c r="AE14" s="1685"/>
      <c r="AF14" s="1661"/>
      <c r="AG14" s="1685"/>
      <c r="AH14" s="1661"/>
      <c r="AI14" s="1685"/>
      <c r="AJ14" s="1661"/>
      <c r="AK14" s="1685"/>
      <c r="AL14" s="1661"/>
      <c r="AM14" s="1685"/>
      <c r="AN14" s="1661"/>
      <c r="AO14" s="1685"/>
      <c r="AP14" s="1662"/>
      <c r="AQ14" s="1686"/>
      <c r="AR14" s="1686"/>
      <c r="AS14" s="1664"/>
      <c r="AT14" s="1664"/>
      <c r="AU14" s="1664"/>
      <c r="AV14" s="1664"/>
      <c r="AW14" s="1664"/>
      <c r="AX14" s="671" t="str">
        <f t="shared" si="2"/>
        <v/>
      </c>
      <c r="AY14" s="30"/>
      <c r="AZ14" s="30"/>
      <c r="BA14" s="30"/>
      <c r="BB14" s="30"/>
      <c r="BC14" s="30"/>
      <c r="BD14" s="30"/>
      <c r="BE14" s="30"/>
      <c r="BF14" s="30"/>
      <c r="BG14" s="9"/>
      <c r="BH14" s="9"/>
      <c r="BI14" s="9"/>
      <c r="BJ14" s="9"/>
      <c r="BX14" s="2"/>
      <c r="BY14" s="2"/>
      <c r="BZ14" s="2"/>
      <c r="CA14" s="31" t="str">
        <f t="shared" si="3"/>
        <v/>
      </c>
      <c r="CB14" s="31" t="str">
        <f t="shared" si="1"/>
        <v/>
      </c>
      <c r="CC14" s="31" t="str">
        <f t="shared" si="4"/>
        <v/>
      </c>
      <c r="CD14" s="31" t="str">
        <f t="shared" si="5"/>
        <v/>
      </c>
      <c r="CE14" s="31" t="str">
        <f t="shared" si="6"/>
        <v/>
      </c>
      <c r="CF14" s="31" t="str">
        <f t="shared" si="7"/>
        <v/>
      </c>
      <c r="CG14" s="31" t="str">
        <f t="shared" si="8"/>
        <v/>
      </c>
      <c r="CH14" s="32">
        <f t="shared" si="9"/>
        <v>0</v>
      </c>
      <c r="CI14" s="32">
        <f t="shared" si="10"/>
        <v>0</v>
      </c>
      <c r="CJ14" s="32">
        <f t="shared" si="11"/>
        <v>0</v>
      </c>
      <c r="CK14" s="32">
        <f t="shared" si="12"/>
        <v>0</v>
      </c>
      <c r="CL14" s="32">
        <f t="shared" si="13"/>
        <v>0</v>
      </c>
      <c r="CM14" s="32">
        <f>IF(AND(AH14="",D14&lt;&gt;0),1,IF(D14&lt;AH14,1,0))</f>
        <v>0</v>
      </c>
      <c r="CN14" s="32">
        <f t="shared" si="14"/>
        <v>0</v>
      </c>
    </row>
    <row r="15" spans="1:98" ht="16.350000000000001" customHeight="1" x14ac:dyDescent="0.2">
      <c r="A15" s="3532" t="s">
        <v>37</v>
      </c>
      <c r="B15" s="3448"/>
      <c r="C15" s="3449"/>
      <c r="D15" s="1368">
        <f>SUM(E15+F15)</f>
        <v>0</v>
      </c>
      <c r="E15" s="1687">
        <f>SUM(G15+I15+K15+M15+O15+Q15+S15+U15+W15+Y15+AA15+AC15+AE15+AG15+AI15+AK15+AM15+AO15)</f>
        <v>0</v>
      </c>
      <c r="F15" s="1688">
        <f t="shared" si="0"/>
        <v>0</v>
      </c>
      <c r="G15" s="1689"/>
      <c r="H15" s="1369"/>
      <c r="I15" s="1689"/>
      <c r="J15" s="1369"/>
      <c r="K15" s="1689"/>
      <c r="L15" s="1369"/>
      <c r="M15" s="1689"/>
      <c r="N15" s="1540"/>
      <c r="O15" s="1689"/>
      <c r="P15" s="1540"/>
      <c r="Q15" s="1689"/>
      <c r="R15" s="1540"/>
      <c r="S15" s="1689"/>
      <c r="T15" s="1540"/>
      <c r="U15" s="1689"/>
      <c r="V15" s="1540"/>
      <c r="W15" s="1689"/>
      <c r="X15" s="1540"/>
      <c r="Y15" s="1689"/>
      <c r="Z15" s="1540"/>
      <c r="AA15" s="1689"/>
      <c r="AB15" s="1540"/>
      <c r="AC15" s="1689"/>
      <c r="AD15" s="1540"/>
      <c r="AE15" s="1689"/>
      <c r="AF15" s="1540"/>
      <c r="AG15" s="1689"/>
      <c r="AH15" s="1540"/>
      <c r="AI15" s="1689"/>
      <c r="AJ15" s="1540"/>
      <c r="AK15" s="1689"/>
      <c r="AL15" s="1540"/>
      <c r="AM15" s="1689"/>
      <c r="AN15" s="1540"/>
      <c r="AO15" s="1689"/>
      <c r="AP15" s="1665"/>
      <c r="AQ15" s="1369"/>
      <c r="AR15" s="1369"/>
      <c r="AS15" s="1352"/>
      <c r="AT15" s="1352"/>
      <c r="AU15" s="1352"/>
      <c r="AV15" s="1352"/>
      <c r="AW15" s="1352"/>
      <c r="AX15" s="671" t="str">
        <f t="shared" si="2"/>
        <v/>
      </c>
      <c r="AY15" s="30"/>
      <c r="AZ15" s="30"/>
      <c r="BA15" s="30"/>
      <c r="BB15" s="30"/>
      <c r="BC15" s="30"/>
      <c r="BD15" s="30"/>
      <c r="BE15" s="30"/>
      <c r="BF15" s="30"/>
      <c r="BG15" s="9"/>
      <c r="BH15" s="9"/>
      <c r="BI15" s="9"/>
      <c r="BJ15" s="9"/>
      <c r="BK15" s="9"/>
      <c r="BL15" s="9"/>
      <c r="BX15" s="2"/>
      <c r="BY15" s="2"/>
      <c r="BZ15" s="2"/>
      <c r="CA15" s="31" t="str">
        <f t="shared" si="3"/>
        <v/>
      </c>
      <c r="CB15" s="31" t="str">
        <f t="shared" si="1"/>
        <v/>
      </c>
      <c r="CC15" s="31" t="str">
        <f t="shared" si="4"/>
        <v/>
      </c>
      <c r="CD15" s="31" t="str">
        <f t="shared" si="5"/>
        <v/>
      </c>
      <c r="CE15" s="31" t="str">
        <f t="shared" si="6"/>
        <v/>
      </c>
      <c r="CF15" s="31" t="str">
        <f t="shared" si="7"/>
        <v/>
      </c>
      <c r="CG15" s="31" t="str">
        <f t="shared" si="8"/>
        <v/>
      </c>
      <c r="CH15" s="32">
        <f t="shared" si="9"/>
        <v>0</v>
      </c>
      <c r="CI15" s="32">
        <f t="shared" si="10"/>
        <v>0</v>
      </c>
      <c r="CJ15" s="32">
        <f t="shared" si="11"/>
        <v>0</v>
      </c>
      <c r="CK15" s="32">
        <f t="shared" si="12"/>
        <v>0</v>
      </c>
      <c r="CL15" s="32">
        <f t="shared" si="13"/>
        <v>0</v>
      </c>
      <c r="CM15" s="32">
        <f>IF(AND(AH15="",D15&lt;&gt;0),1,IF(D15&lt;AH15,1,0))</f>
        <v>0</v>
      </c>
      <c r="CN15" s="32">
        <f t="shared" si="14"/>
        <v>0</v>
      </c>
    </row>
    <row r="16" spans="1:98" ht="32.1" customHeight="1" x14ac:dyDescent="0.2">
      <c r="A16" s="49" t="s">
        <v>38</v>
      </c>
      <c r="B16" s="50"/>
      <c r="C16" s="50"/>
      <c r="D16" s="13"/>
      <c r="E16" s="13"/>
      <c r="F16" s="13"/>
      <c r="G16" s="1690"/>
      <c r="H16" s="1690"/>
      <c r="I16" s="13"/>
      <c r="J16" s="13"/>
      <c r="K16" s="13"/>
      <c r="L16" s="13"/>
      <c r="M16" s="13"/>
      <c r="N16" s="13"/>
      <c r="O16" s="13"/>
      <c r="P16" s="52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8" ht="33" customHeight="1" x14ac:dyDescent="0.2">
      <c r="A17" s="3356" t="s">
        <v>39</v>
      </c>
      <c r="B17" s="3357"/>
      <c r="C17" s="3358"/>
      <c r="D17" s="3343" t="s">
        <v>40</v>
      </c>
      <c r="E17" s="3362"/>
      <c r="F17" s="3355"/>
      <c r="G17" s="3534" t="s">
        <v>13</v>
      </c>
      <c r="H17" s="3535"/>
      <c r="I17" s="3355" t="s">
        <v>14</v>
      </c>
      <c r="J17" s="3513"/>
      <c r="K17" s="3343" t="s">
        <v>15</v>
      </c>
      <c r="L17" s="3355"/>
      <c r="M17" s="3355" t="s">
        <v>16</v>
      </c>
      <c r="N17" s="3513"/>
      <c r="O17" s="3343" t="s">
        <v>17</v>
      </c>
      <c r="P17" s="3355"/>
      <c r="Q17" s="3343" t="s">
        <v>18</v>
      </c>
      <c r="R17" s="3355"/>
      <c r="S17" s="3343" t="s">
        <v>19</v>
      </c>
      <c r="T17" s="3355"/>
      <c r="U17" s="3343" t="s">
        <v>20</v>
      </c>
      <c r="V17" s="3355"/>
      <c r="W17" s="3362" t="s">
        <v>21</v>
      </c>
      <c r="X17" s="3362"/>
      <c r="Y17" s="3343" t="s">
        <v>22</v>
      </c>
      <c r="Z17" s="3345"/>
      <c r="AA17" s="3362" t="s">
        <v>23</v>
      </c>
      <c r="AB17" s="3518"/>
      <c r="AC17" s="3343" t="s">
        <v>24</v>
      </c>
      <c r="AD17" s="3345"/>
      <c r="AE17" s="3362" t="s">
        <v>25</v>
      </c>
      <c r="AF17" s="3518"/>
      <c r="AG17" s="3343" t="s">
        <v>26</v>
      </c>
      <c r="AH17" s="3345"/>
      <c r="AI17" s="3362" t="s">
        <v>27</v>
      </c>
      <c r="AJ17" s="3518"/>
      <c r="AK17" s="3343" t="s">
        <v>28</v>
      </c>
      <c r="AL17" s="3345"/>
      <c r="AM17" s="3362" t="s">
        <v>29</v>
      </c>
      <c r="AN17" s="3345"/>
      <c r="AO17" s="3362" t="s">
        <v>30</v>
      </c>
      <c r="AP17" s="3506"/>
      <c r="AQ17" s="3463" t="s">
        <v>6</v>
      </c>
      <c r="AR17" s="3463" t="s">
        <v>7</v>
      </c>
      <c r="AS17" s="3342" t="s">
        <v>41</v>
      </c>
      <c r="AT17" s="3342" t="s">
        <v>8</v>
      </c>
      <c r="AU17" s="3342" t="s">
        <v>42</v>
      </c>
      <c r="AV17" s="3463" t="s">
        <v>298</v>
      </c>
      <c r="AW17" s="3533" t="s">
        <v>10</v>
      </c>
      <c r="AX17" s="3533" t="s">
        <v>11</v>
      </c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8" ht="44.25" customHeight="1" x14ac:dyDescent="0.2">
      <c r="A18" s="3169"/>
      <c r="B18" s="3170"/>
      <c r="C18" s="3171"/>
      <c r="D18" s="1656" t="s">
        <v>31</v>
      </c>
      <c r="E18" s="1691" t="s">
        <v>32</v>
      </c>
      <c r="F18" s="1003" t="s">
        <v>33</v>
      </c>
      <c r="G18" s="1656" t="s">
        <v>32</v>
      </c>
      <c r="H18" s="1655" t="s">
        <v>33</v>
      </c>
      <c r="I18" s="1692" t="s">
        <v>32</v>
      </c>
      <c r="J18" s="1003" t="s">
        <v>33</v>
      </c>
      <c r="K18" s="1692" t="s">
        <v>32</v>
      </c>
      <c r="L18" s="1693" t="s">
        <v>33</v>
      </c>
      <c r="M18" s="1692" t="s">
        <v>32</v>
      </c>
      <c r="N18" s="1003" t="s">
        <v>33</v>
      </c>
      <c r="O18" s="1692" t="s">
        <v>32</v>
      </c>
      <c r="P18" s="1003" t="s">
        <v>33</v>
      </c>
      <c r="Q18" s="1692" t="s">
        <v>32</v>
      </c>
      <c r="R18" s="1003" t="s">
        <v>33</v>
      </c>
      <c r="S18" s="1692" t="s">
        <v>32</v>
      </c>
      <c r="T18" s="1003" t="s">
        <v>33</v>
      </c>
      <c r="U18" s="1656" t="s">
        <v>32</v>
      </c>
      <c r="V18" s="1655" t="s">
        <v>33</v>
      </c>
      <c r="W18" s="1654" t="s">
        <v>32</v>
      </c>
      <c r="X18" s="1694" t="s">
        <v>33</v>
      </c>
      <c r="Y18" s="1656" t="s">
        <v>32</v>
      </c>
      <c r="Z18" s="1655" t="s">
        <v>33</v>
      </c>
      <c r="AA18" s="1654" t="s">
        <v>32</v>
      </c>
      <c r="AB18" s="1694" t="s">
        <v>33</v>
      </c>
      <c r="AC18" s="1656" t="s">
        <v>32</v>
      </c>
      <c r="AD18" s="1655" t="s">
        <v>33</v>
      </c>
      <c r="AE18" s="1654" t="s">
        <v>32</v>
      </c>
      <c r="AF18" s="1694" t="s">
        <v>33</v>
      </c>
      <c r="AG18" s="1656" t="s">
        <v>32</v>
      </c>
      <c r="AH18" s="1655" t="s">
        <v>33</v>
      </c>
      <c r="AI18" s="1654" t="s">
        <v>32</v>
      </c>
      <c r="AJ18" s="1694" t="s">
        <v>33</v>
      </c>
      <c r="AK18" s="1656" t="s">
        <v>32</v>
      </c>
      <c r="AL18" s="1655" t="s">
        <v>33</v>
      </c>
      <c r="AM18" s="1654" t="s">
        <v>32</v>
      </c>
      <c r="AN18" s="1655" t="s">
        <v>33</v>
      </c>
      <c r="AO18" s="1654" t="s">
        <v>32</v>
      </c>
      <c r="AP18" s="1680" t="s">
        <v>33</v>
      </c>
      <c r="AQ18" s="2961"/>
      <c r="AR18" s="3119"/>
      <c r="AS18" s="3149"/>
      <c r="AT18" s="3149"/>
      <c r="AU18" s="3149"/>
      <c r="AV18" s="3248"/>
      <c r="AW18" s="3451"/>
      <c r="AX18" s="3451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8" ht="16.350000000000001" customHeight="1" x14ac:dyDescent="0.2">
      <c r="A19" s="3232" t="s">
        <v>43</v>
      </c>
      <c r="B19" s="3003"/>
      <c r="C19" s="3131"/>
      <c r="D19" s="1015">
        <f>SUM(E19+F19)</f>
        <v>0</v>
      </c>
      <c r="E19" s="21">
        <f>SUM(G19+I19+K19+M19+O19+Q19+S19+U19+W19+Y19+AA19+AC19+AE19+AG19+AI19+AK19+AM19+AO19)</f>
        <v>0</v>
      </c>
      <c r="F19" s="22">
        <f>SUM(H19+J19+L19+N19+P19+R19+T19+V19+X19+Z19+AB19+AD19+AF19+AH19+AJ19+AL19+AN19+AP19)</f>
        <v>0</v>
      </c>
      <c r="G19" s="1014"/>
      <c r="H19" s="60"/>
      <c r="I19" s="1014"/>
      <c r="J19" s="1695"/>
      <c r="K19" s="1014"/>
      <c r="L19" s="60"/>
      <c r="M19" s="1014"/>
      <c r="N19" s="1695"/>
      <c r="O19" s="1014"/>
      <c r="P19" s="60"/>
      <c r="Q19" s="1014"/>
      <c r="R19" s="60"/>
      <c r="S19" s="1014"/>
      <c r="T19" s="60"/>
      <c r="U19" s="1014"/>
      <c r="V19" s="60"/>
      <c r="W19" s="1657"/>
      <c r="X19" s="63"/>
      <c r="Y19" s="1014"/>
      <c r="Z19" s="60"/>
      <c r="AA19" s="1657"/>
      <c r="AB19" s="63"/>
      <c r="AC19" s="1014"/>
      <c r="AD19" s="60"/>
      <c r="AE19" s="1657"/>
      <c r="AF19" s="63"/>
      <c r="AG19" s="1014"/>
      <c r="AH19" s="60"/>
      <c r="AI19" s="1657"/>
      <c r="AJ19" s="63"/>
      <c r="AK19" s="1014"/>
      <c r="AL19" s="60"/>
      <c r="AM19" s="1657"/>
      <c r="AN19" s="60"/>
      <c r="AO19" s="1657"/>
      <c r="AP19" s="64"/>
      <c r="AQ19" s="1696"/>
      <c r="AR19" s="1695"/>
      <c r="AS19" s="1018">
        <v>0</v>
      </c>
      <c r="AT19" s="1018"/>
      <c r="AU19" s="1018"/>
      <c r="AV19" s="1018"/>
      <c r="AW19" s="1018"/>
      <c r="AX19" s="1018"/>
      <c r="AY19" s="671" t="str">
        <f>$CA19&amp;$CB19&amp;$CC19&amp;$CD19&amp;$CE19&amp;$CF19&amp;$CG19</f>
        <v/>
      </c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4"/>
      <c r="BV19" s="4"/>
      <c r="BW19" s="4"/>
      <c r="CA19" s="31" t="str">
        <f>IF(CH19=1,"* Las consultas de 12 años NO DEBEN ser mayor que el total de Consultas entre 10-14 Años. ","")</f>
        <v/>
      </c>
      <c r="CB19" s="31" t="str">
        <f>IF(CI19=1,"* Las consultas de 60 años NO DEBEN ser mayor que el total de Consultas entre 60-64 Años. ","")</f>
        <v/>
      </c>
      <c r="CC19" s="31" t="str">
        <f>IF(CJ19=1,"* Las actividades de usuarios en situación de discapacidad NO DEBEN superar el total. ","")</f>
        <v/>
      </c>
      <c r="CD19" s="31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E19" s="31" t="str">
        <f>IF(AND(AS19="",D19&lt;&gt;0),"* No olvide digitar la columna Beneficiarios (Digite CEROS si no tiene). ",IF(D19&lt;AS19,"* El número de Beneficiarios NO DEBE ser mayor que el Total. ",""))</f>
        <v/>
      </c>
      <c r="CF19" s="31" t="str">
        <f>IF(AND(AW19="",D19&lt;&gt;0),"* No olvide digitar la Población SENAME (Digite CEROS si no tiene). ",IF(D19&lt;AW19,"* La Población SENAME NO DEBE ser mayor al Total. ",""))</f>
        <v/>
      </c>
      <c r="CG19" s="31" t="str">
        <f>IF(AND(AX19="",D19&lt;&gt;0),"* No olvide digitar la Población Migrante (Digite CEROS si no tiene). ",IF(D19&lt;AX19,"* La Población Migrante NO DEBE superar el Total. ",""))</f>
        <v/>
      </c>
      <c r="CH19" s="32">
        <f>IF(AQ19&gt;(Y19+Z19),1,0)</f>
        <v>0</v>
      </c>
      <c r="CI19" s="32">
        <f>IF(AT19&gt;(AK19+AL19),1,0)</f>
        <v>0</v>
      </c>
      <c r="CJ19" s="32">
        <f>IF(D19&lt;AV19,1,0)</f>
        <v>0</v>
      </c>
      <c r="CK19" s="32">
        <f>IF(AND(AR19="",D19&lt;&gt;0),1,IF(F19&lt;AR19,1,0))</f>
        <v>0</v>
      </c>
      <c r="CL19" s="32">
        <f>IF(AND(AS19="",D19&lt;&gt;0),1,IF(D19&lt;AS19,1,0))</f>
        <v>0</v>
      </c>
      <c r="CM19" s="32">
        <f>IF(AND(AW19="",D19&lt;&gt;0),1,IF(D19&lt;AW19,1,0))</f>
        <v>0</v>
      </c>
      <c r="CN19" s="32">
        <f>IF(AND(AX19="",D19&lt;&gt;0),1,IF(D19&lt;AX19,1,0))</f>
        <v>0</v>
      </c>
    </row>
    <row r="20" spans="1:98" ht="16.350000000000001" customHeight="1" x14ac:dyDescent="0.2">
      <c r="A20" s="3480" t="s">
        <v>44</v>
      </c>
      <c r="B20" s="3481"/>
      <c r="C20" s="3482"/>
      <c r="D20" s="1697">
        <f t="shared" ref="D20:D35" si="15">SUM(E20+F20)</f>
        <v>0</v>
      </c>
      <c r="E20" s="1683">
        <f>SUM(U20+W20+Y20+AA20+AC20+AE20+AG20+AI20+AK20+AM20+AO20)</f>
        <v>0</v>
      </c>
      <c r="F20" s="1684">
        <f>SUM(V20+X20+Z20+AB20+AD20+AF20+AH20+AJ20+AL20+AN20+AP20)</f>
        <v>0</v>
      </c>
      <c r="G20" s="1698"/>
      <c r="H20" s="1699"/>
      <c r="I20" s="1698"/>
      <c r="J20" s="1700"/>
      <c r="K20" s="1698"/>
      <c r="L20" s="1699"/>
      <c r="M20" s="1698"/>
      <c r="N20" s="1700"/>
      <c r="O20" s="1698"/>
      <c r="P20" s="1699"/>
      <c r="Q20" s="1698"/>
      <c r="R20" s="1699"/>
      <c r="S20" s="1698"/>
      <c r="T20" s="1699"/>
      <c r="U20" s="1685"/>
      <c r="V20" s="1661"/>
      <c r="W20" s="1660"/>
      <c r="X20" s="1701"/>
      <c r="Y20" s="1685"/>
      <c r="Z20" s="1661"/>
      <c r="AA20" s="1660"/>
      <c r="AB20" s="1701"/>
      <c r="AC20" s="1685"/>
      <c r="AD20" s="1661"/>
      <c r="AE20" s="1660"/>
      <c r="AF20" s="1701"/>
      <c r="AG20" s="1685"/>
      <c r="AH20" s="1661"/>
      <c r="AI20" s="1660"/>
      <c r="AJ20" s="1701"/>
      <c r="AK20" s="1685"/>
      <c r="AL20" s="1661"/>
      <c r="AM20" s="1660"/>
      <c r="AN20" s="1661"/>
      <c r="AO20" s="1660"/>
      <c r="AP20" s="1662"/>
      <c r="AQ20" s="1702"/>
      <c r="AR20" s="1686"/>
      <c r="AS20" s="1703">
        <v>0</v>
      </c>
      <c r="AT20" s="1703"/>
      <c r="AU20" s="1703"/>
      <c r="AV20" s="1703"/>
      <c r="AW20" s="1703"/>
      <c r="AX20" s="1703"/>
      <c r="AY20" s="671" t="str">
        <f t="shared" ref="AY20:AY35" si="16">$CA20&amp;$CB20&amp;$CC20&amp;$CD20&amp;$CE20&amp;$CF20&amp;$CG20</f>
        <v/>
      </c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4"/>
      <c r="BV20" s="4"/>
      <c r="BW20" s="4"/>
      <c r="CA20" s="31" t="str">
        <f t="shared" ref="CA20:CA35" si="17">IF(CH20=1,"* Las consultas de 12 años NO DEBEN ser mayor que el total de Consultas entre 10-14 Años. ","")</f>
        <v/>
      </c>
      <c r="CB20" s="31" t="str">
        <f t="shared" ref="CB20:CB35" si="18">IF(CI20=1,"* Las consultas de 60 años NO DEBEN ser mayor que el total de Consultas entre 60-64 Años. ","")</f>
        <v/>
      </c>
      <c r="CC20" s="31" t="str">
        <f t="shared" ref="CC20:CC35" si="19">IF(CJ20=1,"* Las actividades de usuarios en situación de discapacidad NO DEBEN superar el total. ","")</f>
        <v/>
      </c>
      <c r="CD20" s="31" t="str">
        <f t="shared" ref="CD20:CD35" si="20">IF(AND(AR20="",D20&lt;&gt;0),"* Recuerde que las Embarazadas deben ser incluídas en el ingreso por rango Etario (Digite CEROS si no tiene). ",IF(F20&lt;AR20,"* Las Embarazadas NO DEBEN ser mayor al total de mujeres. ",""))</f>
        <v/>
      </c>
      <c r="CE20" s="31" t="str">
        <f t="shared" ref="CE20:CE35" si="21">IF(AND(AS20="",D20&lt;&gt;0),"* No olvide digitar la columna Beneficiarios (Digite CEROS si no tiene). ",IF(D20&lt;AS20,"* El número de Beneficiarios NO DEBE ser mayor que el Total. ",""))</f>
        <v/>
      </c>
      <c r="CF20" s="31" t="str">
        <f t="shared" ref="CF20:CF35" si="22">IF(AND(AW20="",D20&lt;&gt;0),"* No olvide digitar la Población SENAME (Digite CEROS si no tiene). ",IF(D20&lt;AW20,"* La Población SENAME NO DEBE ser mayor al Total. ",""))</f>
        <v/>
      </c>
      <c r="CG20" s="31" t="str">
        <f t="shared" ref="CG20:CG35" si="23">IF(AND(AX20="",D20&lt;&gt;0),"* No olvide digitar la Población Migrante (Digite CEROS si no tiene). ",IF(D20&lt;AX20,"* La Población Migrante NO DEBE superar el Total. ",""))</f>
        <v/>
      </c>
      <c r="CH20" s="32">
        <f t="shared" ref="CH20:CH35" si="24">IF(AQ20&gt;(Y20+Z20),1,0)</f>
        <v>0</v>
      </c>
      <c r="CI20" s="32">
        <f t="shared" ref="CI20:CI35" si="25">IF(AT20&gt;(AK20+AL20),1,0)</f>
        <v>0</v>
      </c>
      <c r="CJ20" s="32">
        <f t="shared" ref="CJ20:CJ35" si="26">IF(D20&lt;AV20,1,0)</f>
        <v>0</v>
      </c>
      <c r="CK20" s="32">
        <f t="shared" ref="CK20:CK35" si="27">IF(AND(AR20="",D20&lt;&gt;0),1,IF(F20&lt;AR20,1,0))</f>
        <v>0</v>
      </c>
      <c r="CL20" s="32">
        <f t="shared" ref="CL20:CL35" si="28">IF(AND(AS20="",D20&lt;&gt;0),1,IF(D20&lt;AS20,1,0))</f>
        <v>0</v>
      </c>
      <c r="CM20" s="32">
        <f t="shared" ref="CM20:CM35" si="29">IF(AND(AW20="",D20&lt;&gt;0),1,IF(D20&lt;AW20,1,0))</f>
        <v>0</v>
      </c>
      <c r="CN20" s="32">
        <f t="shared" ref="CN20:CN35" si="30">IF(AND(AX20="",D20&lt;&gt;0),1,IF(D20&lt;AX20,1,0))</f>
        <v>0</v>
      </c>
    </row>
    <row r="21" spans="1:98" ht="16.350000000000001" customHeight="1" x14ac:dyDescent="0.2">
      <c r="A21" s="3349" t="s">
        <v>45</v>
      </c>
      <c r="B21" s="3350"/>
      <c r="C21" s="3351"/>
      <c r="D21" s="1697">
        <f t="shared" si="15"/>
        <v>0</v>
      </c>
      <c r="E21" s="1683">
        <f t="shared" ref="E21:F23" si="31">SUM(G21+I21+K21+M21+O21+Q21+S21+U21+W21+Y21+AA21+AC21+AE21+AG21+AI21+AK21+AM21+AO21)</f>
        <v>0</v>
      </c>
      <c r="F21" s="1684">
        <f t="shared" si="31"/>
        <v>0</v>
      </c>
      <c r="G21" s="1685"/>
      <c r="H21" s="1661"/>
      <c r="I21" s="1685"/>
      <c r="J21" s="1686"/>
      <c r="K21" s="1685"/>
      <c r="L21" s="1661"/>
      <c r="M21" s="1685"/>
      <c r="N21" s="1686"/>
      <c r="O21" s="1685"/>
      <c r="P21" s="1661"/>
      <c r="Q21" s="1685"/>
      <c r="R21" s="1661"/>
      <c r="S21" s="1685"/>
      <c r="T21" s="1661"/>
      <c r="U21" s="1685"/>
      <c r="V21" s="1661"/>
      <c r="W21" s="1660"/>
      <c r="X21" s="1701"/>
      <c r="Y21" s="1685"/>
      <c r="Z21" s="1661"/>
      <c r="AA21" s="1660"/>
      <c r="AB21" s="1701"/>
      <c r="AC21" s="1685"/>
      <c r="AD21" s="1661"/>
      <c r="AE21" s="1660"/>
      <c r="AF21" s="1701"/>
      <c r="AG21" s="1685"/>
      <c r="AH21" s="1661"/>
      <c r="AI21" s="1660"/>
      <c r="AJ21" s="1701"/>
      <c r="AK21" s="1685"/>
      <c r="AL21" s="1661"/>
      <c r="AM21" s="1660"/>
      <c r="AN21" s="1661"/>
      <c r="AO21" s="1660"/>
      <c r="AP21" s="1662"/>
      <c r="AQ21" s="1702"/>
      <c r="AR21" s="1686"/>
      <c r="AS21" s="1703">
        <v>0</v>
      </c>
      <c r="AT21" s="1703"/>
      <c r="AU21" s="1703"/>
      <c r="AV21" s="1703"/>
      <c r="AW21" s="1703"/>
      <c r="AX21" s="1703"/>
      <c r="AY21" s="671" t="str">
        <f t="shared" si="16"/>
        <v/>
      </c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4"/>
      <c r="BV21" s="4"/>
      <c r="BW21" s="4"/>
      <c r="BX21" s="71"/>
      <c r="BY21" s="71"/>
      <c r="BZ21" s="71"/>
      <c r="CA21" s="31" t="str">
        <f t="shared" si="17"/>
        <v/>
      </c>
      <c r="CB21" s="31" t="str">
        <f t="shared" si="18"/>
        <v/>
      </c>
      <c r="CC21" s="31" t="str">
        <f t="shared" si="19"/>
        <v/>
      </c>
      <c r="CD21" s="31" t="str">
        <f t="shared" si="20"/>
        <v/>
      </c>
      <c r="CE21" s="31" t="str">
        <f t="shared" si="21"/>
        <v/>
      </c>
      <c r="CF21" s="31" t="str">
        <f t="shared" si="22"/>
        <v/>
      </c>
      <c r="CG21" s="31" t="str">
        <f t="shared" si="23"/>
        <v/>
      </c>
      <c r="CH21" s="32">
        <f t="shared" si="24"/>
        <v>0</v>
      </c>
      <c r="CI21" s="32">
        <f t="shared" si="25"/>
        <v>0</v>
      </c>
      <c r="CJ21" s="32">
        <f t="shared" si="26"/>
        <v>0</v>
      </c>
      <c r="CK21" s="32">
        <f t="shared" si="27"/>
        <v>0</v>
      </c>
      <c r="CL21" s="32">
        <f t="shared" si="28"/>
        <v>0</v>
      </c>
      <c r="CM21" s="32">
        <f t="shared" si="29"/>
        <v>0</v>
      </c>
      <c r="CN21" s="32">
        <f t="shared" si="30"/>
        <v>0</v>
      </c>
      <c r="CO21" s="72"/>
      <c r="CP21" s="72"/>
      <c r="CQ21" s="72"/>
    </row>
    <row r="22" spans="1:98" ht="16.350000000000001" customHeight="1" x14ac:dyDescent="0.2">
      <c r="A22" s="3349" t="s">
        <v>46</v>
      </c>
      <c r="B22" s="3350"/>
      <c r="C22" s="3351"/>
      <c r="D22" s="1697">
        <f t="shared" si="15"/>
        <v>0</v>
      </c>
      <c r="E22" s="1683">
        <f t="shared" si="31"/>
        <v>0</v>
      </c>
      <c r="F22" s="1684">
        <f t="shared" si="31"/>
        <v>0</v>
      </c>
      <c r="G22" s="1685"/>
      <c r="H22" s="1661"/>
      <c r="I22" s="1685"/>
      <c r="J22" s="1686"/>
      <c r="K22" s="1685"/>
      <c r="L22" s="1661"/>
      <c r="M22" s="1685"/>
      <c r="N22" s="1686"/>
      <c r="O22" s="1685"/>
      <c r="P22" s="1661"/>
      <c r="Q22" s="1685"/>
      <c r="R22" s="1661"/>
      <c r="S22" s="1685"/>
      <c r="T22" s="1661"/>
      <c r="U22" s="1685"/>
      <c r="V22" s="1661"/>
      <c r="W22" s="1660"/>
      <c r="X22" s="1701"/>
      <c r="Y22" s="1685"/>
      <c r="Z22" s="1661"/>
      <c r="AA22" s="1660"/>
      <c r="AB22" s="1701"/>
      <c r="AC22" s="1685"/>
      <c r="AD22" s="1661"/>
      <c r="AE22" s="1660"/>
      <c r="AF22" s="1701"/>
      <c r="AG22" s="1685"/>
      <c r="AH22" s="1661"/>
      <c r="AI22" s="1660"/>
      <c r="AJ22" s="1701"/>
      <c r="AK22" s="1685"/>
      <c r="AL22" s="1661"/>
      <c r="AM22" s="1660"/>
      <c r="AN22" s="1661"/>
      <c r="AO22" s="1660"/>
      <c r="AP22" s="1662"/>
      <c r="AQ22" s="1702"/>
      <c r="AR22" s="1686"/>
      <c r="AS22" s="1703">
        <v>0</v>
      </c>
      <c r="AT22" s="1703"/>
      <c r="AU22" s="1703"/>
      <c r="AV22" s="1703"/>
      <c r="AW22" s="1703"/>
      <c r="AX22" s="1703"/>
      <c r="AY22" s="671" t="str">
        <f t="shared" si="16"/>
        <v/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4"/>
      <c r="BV22" s="4"/>
      <c r="BW22" s="4"/>
      <c r="CA22" s="31" t="str">
        <f t="shared" si="17"/>
        <v/>
      </c>
      <c r="CB22" s="31" t="str">
        <f t="shared" si="18"/>
        <v/>
      </c>
      <c r="CC22" s="31" t="str">
        <f t="shared" si="19"/>
        <v/>
      </c>
      <c r="CD22" s="31" t="str">
        <f t="shared" si="20"/>
        <v/>
      </c>
      <c r="CE22" s="31" t="str">
        <f t="shared" si="21"/>
        <v/>
      </c>
      <c r="CF22" s="31" t="str">
        <f t="shared" si="22"/>
        <v/>
      </c>
      <c r="CG22" s="31" t="str">
        <f t="shared" si="23"/>
        <v/>
      </c>
      <c r="CH22" s="32">
        <f t="shared" si="24"/>
        <v>0</v>
      </c>
      <c r="CI22" s="32">
        <f t="shared" si="25"/>
        <v>0</v>
      </c>
      <c r="CJ22" s="32">
        <f t="shared" si="26"/>
        <v>0</v>
      </c>
      <c r="CK22" s="32">
        <f t="shared" si="27"/>
        <v>0</v>
      </c>
      <c r="CL22" s="32">
        <f t="shared" si="28"/>
        <v>0</v>
      </c>
      <c r="CM22" s="32">
        <f t="shared" si="29"/>
        <v>0</v>
      </c>
      <c r="CN22" s="32">
        <f t="shared" si="30"/>
        <v>0</v>
      </c>
    </row>
    <row r="23" spans="1:98" ht="16.350000000000001" customHeight="1" x14ac:dyDescent="0.2">
      <c r="A23" s="3349" t="s">
        <v>47</v>
      </c>
      <c r="B23" s="3350"/>
      <c r="C23" s="3351"/>
      <c r="D23" s="1697">
        <f t="shared" si="15"/>
        <v>0</v>
      </c>
      <c r="E23" s="1683">
        <f t="shared" si="31"/>
        <v>0</v>
      </c>
      <c r="F23" s="1684">
        <f t="shared" si="31"/>
        <v>0</v>
      </c>
      <c r="G23" s="1685"/>
      <c r="H23" s="1661"/>
      <c r="I23" s="1685"/>
      <c r="J23" s="1686"/>
      <c r="K23" s="1685"/>
      <c r="L23" s="1661"/>
      <c r="M23" s="1685"/>
      <c r="N23" s="1686"/>
      <c r="O23" s="1685"/>
      <c r="P23" s="1661"/>
      <c r="Q23" s="1685"/>
      <c r="R23" s="1661"/>
      <c r="S23" s="1685"/>
      <c r="T23" s="1661"/>
      <c r="U23" s="1685"/>
      <c r="V23" s="1661"/>
      <c r="W23" s="1660"/>
      <c r="X23" s="1701"/>
      <c r="Y23" s="1685"/>
      <c r="Z23" s="1661"/>
      <c r="AA23" s="1660"/>
      <c r="AB23" s="1701"/>
      <c r="AC23" s="1685"/>
      <c r="AD23" s="1661"/>
      <c r="AE23" s="1660"/>
      <c r="AF23" s="1701"/>
      <c r="AG23" s="1685"/>
      <c r="AH23" s="1661"/>
      <c r="AI23" s="1660"/>
      <c r="AJ23" s="1701"/>
      <c r="AK23" s="1685"/>
      <c r="AL23" s="1661"/>
      <c r="AM23" s="1660"/>
      <c r="AN23" s="1661"/>
      <c r="AO23" s="1660"/>
      <c r="AP23" s="1662"/>
      <c r="AQ23" s="1702"/>
      <c r="AR23" s="1686"/>
      <c r="AS23" s="1703">
        <v>0</v>
      </c>
      <c r="AT23" s="1703"/>
      <c r="AU23" s="1703"/>
      <c r="AV23" s="1703"/>
      <c r="AW23" s="1703"/>
      <c r="AX23" s="1703"/>
      <c r="AY23" s="671" t="str">
        <f t="shared" si="16"/>
        <v/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4"/>
      <c r="BV23" s="4"/>
      <c r="BW23" s="4"/>
      <c r="CA23" s="31" t="str">
        <f t="shared" si="17"/>
        <v/>
      </c>
      <c r="CB23" s="31" t="str">
        <f t="shared" si="18"/>
        <v/>
      </c>
      <c r="CC23" s="31" t="str">
        <f t="shared" si="19"/>
        <v/>
      </c>
      <c r="CD23" s="31" t="str">
        <f t="shared" si="20"/>
        <v/>
      </c>
      <c r="CE23" s="31" t="str">
        <f t="shared" si="21"/>
        <v/>
      </c>
      <c r="CF23" s="31" t="str">
        <f t="shared" si="22"/>
        <v/>
      </c>
      <c r="CG23" s="31" t="str">
        <f t="shared" si="23"/>
        <v/>
      </c>
      <c r="CH23" s="32">
        <f t="shared" si="24"/>
        <v>0</v>
      </c>
      <c r="CI23" s="32">
        <f t="shared" si="25"/>
        <v>0</v>
      </c>
      <c r="CJ23" s="32">
        <f t="shared" si="26"/>
        <v>0</v>
      </c>
      <c r="CK23" s="32">
        <f t="shared" si="27"/>
        <v>0</v>
      </c>
      <c r="CL23" s="32">
        <f t="shared" si="28"/>
        <v>0</v>
      </c>
      <c r="CM23" s="32">
        <f t="shared" si="29"/>
        <v>0</v>
      </c>
      <c r="CN23" s="32">
        <f t="shared" si="30"/>
        <v>0</v>
      </c>
    </row>
    <row r="24" spans="1:98" ht="16.350000000000001" customHeight="1" x14ac:dyDescent="0.2">
      <c r="A24" s="3349" t="s">
        <v>48</v>
      </c>
      <c r="B24" s="3350"/>
      <c r="C24" s="3351"/>
      <c r="D24" s="1697">
        <f t="shared" si="15"/>
        <v>0</v>
      </c>
      <c r="E24" s="1683">
        <f t="shared" ref="E24:F31" si="32">SUM(G24+I24+K24+M24+O24+Q24+S24+U24+W24+Y24+AA24+AC24+AE24+AG24+AI24+AK24+AM24+AO24)</f>
        <v>0</v>
      </c>
      <c r="F24" s="1684">
        <f t="shared" si="32"/>
        <v>0</v>
      </c>
      <c r="G24" s="1685"/>
      <c r="H24" s="1661"/>
      <c r="I24" s="1685"/>
      <c r="J24" s="1686"/>
      <c r="K24" s="1685"/>
      <c r="L24" s="1661"/>
      <c r="M24" s="1685"/>
      <c r="N24" s="1686"/>
      <c r="O24" s="1685"/>
      <c r="P24" s="1661"/>
      <c r="Q24" s="1685"/>
      <c r="R24" s="1661"/>
      <c r="S24" s="1685"/>
      <c r="T24" s="1661"/>
      <c r="U24" s="1685"/>
      <c r="V24" s="1661"/>
      <c r="W24" s="1660"/>
      <c r="X24" s="1701"/>
      <c r="Y24" s="1685"/>
      <c r="Z24" s="1661"/>
      <c r="AA24" s="1660"/>
      <c r="AB24" s="1701"/>
      <c r="AC24" s="1685"/>
      <c r="AD24" s="1661"/>
      <c r="AE24" s="1660"/>
      <c r="AF24" s="1701"/>
      <c r="AG24" s="1685"/>
      <c r="AH24" s="1661"/>
      <c r="AI24" s="1660"/>
      <c r="AJ24" s="1701"/>
      <c r="AK24" s="1685"/>
      <c r="AL24" s="1661"/>
      <c r="AM24" s="1660"/>
      <c r="AN24" s="1661"/>
      <c r="AO24" s="1660"/>
      <c r="AP24" s="1662"/>
      <c r="AQ24" s="1702"/>
      <c r="AR24" s="1686"/>
      <c r="AS24" s="1703">
        <v>0</v>
      </c>
      <c r="AT24" s="1703"/>
      <c r="AU24" s="1703"/>
      <c r="AV24" s="1703"/>
      <c r="AW24" s="1703"/>
      <c r="AX24" s="1703"/>
      <c r="AY24" s="671" t="str">
        <f t="shared" si="16"/>
        <v/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4"/>
      <c r="BV24" s="4"/>
      <c r="BW24" s="4"/>
      <c r="CA24" s="31" t="str">
        <f t="shared" si="17"/>
        <v/>
      </c>
      <c r="CB24" s="31" t="str">
        <f t="shared" si="18"/>
        <v/>
      </c>
      <c r="CC24" s="31" t="str">
        <f t="shared" si="19"/>
        <v/>
      </c>
      <c r="CD24" s="31" t="str">
        <f t="shared" si="20"/>
        <v/>
      </c>
      <c r="CE24" s="31" t="str">
        <f t="shared" si="21"/>
        <v/>
      </c>
      <c r="CF24" s="31" t="str">
        <f t="shared" si="22"/>
        <v/>
      </c>
      <c r="CG24" s="31" t="str">
        <f t="shared" si="23"/>
        <v/>
      </c>
      <c r="CH24" s="32">
        <f t="shared" si="24"/>
        <v>0</v>
      </c>
      <c r="CI24" s="32">
        <f t="shared" si="25"/>
        <v>0</v>
      </c>
      <c r="CJ24" s="32">
        <f t="shared" si="26"/>
        <v>0</v>
      </c>
      <c r="CK24" s="32">
        <f t="shared" si="27"/>
        <v>0</v>
      </c>
      <c r="CL24" s="32">
        <f t="shared" si="28"/>
        <v>0</v>
      </c>
      <c r="CM24" s="32">
        <f t="shared" si="29"/>
        <v>0</v>
      </c>
      <c r="CN24" s="32">
        <f t="shared" si="30"/>
        <v>0</v>
      </c>
    </row>
    <row r="25" spans="1:98" ht="16.350000000000001" customHeight="1" x14ac:dyDescent="0.2">
      <c r="A25" s="3349" t="s">
        <v>49</v>
      </c>
      <c r="B25" s="3350"/>
      <c r="C25" s="3351"/>
      <c r="D25" s="1697">
        <f t="shared" si="15"/>
        <v>0</v>
      </c>
      <c r="E25" s="1683">
        <f t="shared" si="32"/>
        <v>0</v>
      </c>
      <c r="F25" s="1684">
        <f t="shared" si="32"/>
        <v>0</v>
      </c>
      <c r="G25" s="1685"/>
      <c r="H25" s="1661"/>
      <c r="I25" s="1685"/>
      <c r="J25" s="1686"/>
      <c r="K25" s="1685"/>
      <c r="L25" s="1661"/>
      <c r="M25" s="1685"/>
      <c r="N25" s="1686"/>
      <c r="O25" s="1685"/>
      <c r="P25" s="1661"/>
      <c r="Q25" s="1685"/>
      <c r="R25" s="1661"/>
      <c r="S25" s="1685"/>
      <c r="T25" s="1661"/>
      <c r="U25" s="1685"/>
      <c r="V25" s="1661"/>
      <c r="W25" s="1660"/>
      <c r="X25" s="1701"/>
      <c r="Y25" s="1685"/>
      <c r="Z25" s="1661"/>
      <c r="AA25" s="1660"/>
      <c r="AB25" s="1701"/>
      <c r="AC25" s="1685"/>
      <c r="AD25" s="1661"/>
      <c r="AE25" s="1660"/>
      <c r="AF25" s="1701"/>
      <c r="AG25" s="1685"/>
      <c r="AH25" s="1661"/>
      <c r="AI25" s="1660"/>
      <c r="AJ25" s="1701"/>
      <c r="AK25" s="1685"/>
      <c r="AL25" s="1661"/>
      <c r="AM25" s="1660"/>
      <c r="AN25" s="1661"/>
      <c r="AO25" s="1660"/>
      <c r="AP25" s="1662"/>
      <c r="AQ25" s="1702"/>
      <c r="AR25" s="1686"/>
      <c r="AS25" s="1703">
        <v>0</v>
      </c>
      <c r="AT25" s="1703"/>
      <c r="AU25" s="1703"/>
      <c r="AV25" s="1703"/>
      <c r="AW25" s="1703"/>
      <c r="AX25" s="1703"/>
      <c r="AY25" s="671" t="str">
        <f t="shared" si="16"/>
        <v/>
      </c>
      <c r="BU25" s="3"/>
      <c r="BV25" s="3"/>
      <c r="BW25" s="3"/>
      <c r="CA25" s="31" t="str">
        <f t="shared" si="17"/>
        <v/>
      </c>
      <c r="CB25" s="31" t="str">
        <f t="shared" si="18"/>
        <v/>
      </c>
      <c r="CC25" s="31" t="str">
        <f t="shared" si="19"/>
        <v/>
      </c>
      <c r="CD25" s="31" t="str">
        <f t="shared" si="20"/>
        <v/>
      </c>
      <c r="CE25" s="31" t="str">
        <f t="shared" si="21"/>
        <v/>
      </c>
      <c r="CF25" s="31" t="str">
        <f t="shared" si="22"/>
        <v/>
      </c>
      <c r="CG25" s="31" t="str">
        <f t="shared" si="23"/>
        <v/>
      </c>
      <c r="CH25" s="32">
        <f t="shared" si="24"/>
        <v>0</v>
      </c>
      <c r="CI25" s="32">
        <f t="shared" si="25"/>
        <v>0</v>
      </c>
      <c r="CJ25" s="32">
        <f t="shared" si="26"/>
        <v>0</v>
      </c>
      <c r="CK25" s="32">
        <f t="shared" si="27"/>
        <v>0</v>
      </c>
      <c r="CL25" s="32">
        <f t="shared" si="28"/>
        <v>0</v>
      </c>
      <c r="CM25" s="32">
        <f t="shared" si="29"/>
        <v>0</v>
      </c>
      <c r="CN25" s="32">
        <f t="shared" si="30"/>
        <v>0</v>
      </c>
    </row>
    <row r="26" spans="1:98" ht="16.350000000000001" customHeight="1" x14ac:dyDescent="0.2">
      <c r="A26" s="3349" t="s">
        <v>50</v>
      </c>
      <c r="B26" s="3350"/>
      <c r="C26" s="3351"/>
      <c r="D26" s="1704">
        <f t="shared" si="15"/>
        <v>5</v>
      </c>
      <c r="E26" s="1683">
        <f t="shared" si="32"/>
        <v>4</v>
      </c>
      <c r="F26" s="1684">
        <f t="shared" si="32"/>
        <v>1</v>
      </c>
      <c r="G26" s="1685">
        <v>0</v>
      </c>
      <c r="H26" s="1661">
        <v>0</v>
      </c>
      <c r="I26" s="1685">
        <v>0</v>
      </c>
      <c r="J26" s="1686">
        <v>0</v>
      </c>
      <c r="K26" s="1685">
        <v>0</v>
      </c>
      <c r="L26" s="1661">
        <v>0</v>
      </c>
      <c r="M26" s="1685">
        <v>0</v>
      </c>
      <c r="N26" s="1686">
        <v>0</v>
      </c>
      <c r="O26" s="1685">
        <v>0</v>
      </c>
      <c r="P26" s="1661">
        <v>0</v>
      </c>
      <c r="Q26" s="1685">
        <v>0</v>
      </c>
      <c r="R26" s="1661">
        <v>0</v>
      </c>
      <c r="S26" s="1685">
        <v>0</v>
      </c>
      <c r="T26" s="1661">
        <v>0</v>
      </c>
      <c r="U26" s="1685">
        <v>0</v>
      </c>
      <c r="V26" s="1661">
        <v>0</v>
      </c>
      <c r="W26" s="1660">
        <v>0</v>
      </c>
      <c r="X26" s="1701">
        <v>0</v>
      </c>
      <c r="Y26" s="1685">
        <v>2</v>
      </c>
      <c r="Z26" s="1661">
        <v>0</v>
      </c>
      <c r="AA26" s="1660">
        <v>0</v>
      </c>
      <c r="AB26" s="1701">
        <v>0</v>
      </c>
      <c r="AC26" s="1685">
        <v>0</v>
      </c>
      <c r="AD26" s="1661">
        <v>0</v>
      </c>
      <c r="AE26" s="1660">
        <v>0</v>
      </c>
      <c r="AF26" s="1701">
        <v>0</v>
      </c>
      <c r="AG26" s="1685">
        <v>1</v>
      </c>
      <c r="AH26" s="1661">
        <v>0</v>
      </c>
      <c r="AI26" s="1660">
        <v>1</v>
      </c>
      <c r="AJ26" s="1701">
        <v>1</v>
      </c>
      <c r="AK26" s="1685">
        <v>0</v>
      </c>
      <c r="AL26" s="1661">
        <v>0</v>
      </c>
      <c r="AM26" s="1660">
        <v>0</v>
      </c>
      <c r="AN26" s="1661">
        <v>0</v>
      </c>
      <c r="AO26" s="1660">
        <v>0</v>
      </c>
      <c r="AP26" s="1662">
        <v>0</v>
      </c>
      <c r="AQ26" s="1702">
        <v>0</v>
      </c>
      <c r="AR26" s="1686">
        <v>0</v>
      </c>
      <c r="AS26" s="1703">
        <v>5</v>
      </c>
      <c r="AT26" s="1702">
        <v>0</v>
      </c>
      <c r="AU26" s="1702"/>
      <c r="AV26" s="1702">
        <v>0</v>
      </c>
      <c r="AW26" s="1702">
        <v>0</v>
      </c>
      <c r="AX26" s="1702">
        <v>0</v>
      </c>
      <c r="AY26" s="671" t="str">
        <f t="shared" si="16"/>
        <v/>
      </c>
      <c r="BU26" s="3"/>
      <c r="BV26" s="3"/>
      <c r="BW26" s="3"/>
      <c r="CA26" s="31" t="str">
        <f t="shared" si="17"/>
        <v/>
      </c>
      <c r="CB26" s="31" t="str">
        <f t="shared" si="18"/>
        <v/>
      </c>
      <c r="CC26" s="31" t="str">
        <f t="shared" si="19"/>
        <v/>
      </c>
      <c r="CD26" s="31" t="str">
        <f t="shared" si="20"/>
        <v/>
      </c>
      <c r="CE26" s="31" t="str">
        <f t="shared" si="21"/>
        <v/>
      </c>
      <c r="CF26" s="31" t="str">
        <f t="shared" si="22"/>
        <v/>
      </c>
      <c r="CG26" s="31" t="str">
        <f t="shared" si="23"/>
        <v/>
      </c>
      <c r="CH26" s="32">
        <f t="shared" si="24"/>
        <v>0</v>
      </c>
      <c r="CI26" s="32">
        <f t="shared" si="25"/>
        <v>0</v>
      </c>
      <c r="CJ26" s="32">
        <f t="shared" si="26"/>
        <v>0</v>
      </c>
      <c r="CK26" s="32">
        <f t="shared" si="27"/>
        <v>0</v>
      </c>
      <c r="CL26" s="32">
        <f t="shared" si="28"/>
        <v>0</v>
      </c>
      <c r="CM26" s="32">
        <f t="shared" si="29"/>
        <v>0</v>
      </c>
      <c r="CN26" s="32">
        <f t="shared" si="30"/>
        <v>0</v>
      </c>
    </row>
    <row r="27" spans="1:98" ht="16.350000000000001" customHeight="1" x14ac:dyDescent="0.2">
      <c r="A27" s="3349" t="s">
        <v>51</v>
      </c>
      <c r="B27" s="3350"/>
      <c r="C27" s="3351"/>
      <c r="D27" s="1704">
        <f t="shared" si="15"/>
        <v>0</v>
      </c>
      <c r="E27" s="1683">
        <f t="shared" si="32"/>
        <v>0</v>
      </c>
      <c r="F27" s="1684">
        <f t="shared" si="32"/>
        <v>0</v>
      </c>
      <c r="G27" s="1685"/>
      <c r="H27" s="1661"/>
      <c r="I27" s="1685"/>
      <c r="J27" s="1686"/>
      <c r="K27" s="1685"/>
      <c r="L27" s="1661"/>
      <c r="M27" s="1685"/>
      <c r="N27" s="1686"/>
      <c r="O27" s="1685"/>
      <c r="P27" s="1661"/>
      <c r="Q27" s="1685"/>
      <c r="R27" s="1661"/>
      <c r="S27" s="1685"/>
      <c r="T27" s="1661"/>
      <c r="U27" s="1685"/>
      <c r="V27" s="1661"/>
      <c r="W27" s="1660"/>
      <c r="X27" s="1701"/>
      <c r="Y27" s="1685"/>
      <c r="Z27" s="1661"/>
      <c r="AA27" s="1660"/>
      <c r="AB27" s="1701"/>
      <c r="AC27" s="1685"/>
      <c r="AD27" s="1661"/>
      <c r="AE27" s="1660"/>
      <c r="AF27" s="1701"/>
      <c r="AG27" s="1685"/>
      <c r="AH27" s="1661"/>
      <c r="AI27" s="1660"/>
      <c r="AJ27" s="1701"/>
      <c r="AK27" s="1685"/>
      <c r="AL27" s="1661"/>
      <c r="AM27" s="1660"/>
      <c r="AN27" s="1661"/>
      <c r="AO27" s="1660"/>
      <c r="AP27" s="1662"/>
      <c r="AQ27" s="1702"/>
      <c r="AR27" s="1686"/>
      <c r="AS27" s="1703">
        <v>0</v>
      </c>
      <c r="AT27" s="1703"/>
      <c r="AU27" s="1703"/>
      <c r="AV27" s="1703"/>
      <c r="AW27" s="1703"/>
      <c r="AX27" s="1703"/>
      <c r="AY27" s="671" t="str">
        <f t="shared" si="16"/>
        <v/>
      </c>
      <c r="BU27" s="3"/>
      <c r="BV27" s="3"/>
      <c r="BW27" s="3"/>
      <c r="CA27" s="31" t="str">
        <f t="shared" si="17"/>
        <v/>
      </c>
      <c r="CB27" s="31" t="str">
        <f t="shared" si="18"/>
        <v/>
      </c>
      <c r="CC27" s="31" t="str">
        <f t="shared" si="19"/>
        <v/>
      </c>
      <c r="CD27" s="31" t="str">
        <f t="shared" si="20"/>
        <v/>
      </c>
      <c r="CE27" s="31" t="str">
        <f t="shared" si="21"/>
        <v/>
      </c>
      <c r="CF27" s="31" t="str">
        <f t="shared" si="22"/>
        <v/>
      </c>
      <c r="CG27" s="31" t="str">
        <f t="shared" si="23"/>
        <v/>
      </c>
      <c r="CH27" s="32">
        <f t="shared" si="24"/>
        <v>0</v>
      </c>
      <c r="CI27" s="32">
        <f t="shared" si="25"/>
        <v>0</v>
      </c>
      <c r="CJ27" s="32">
        <f t="shared" si="26"/>
        <v>0</v>
      </c>
      <c r="CK27" s="32">
        <f t="shared" si="27"/>
        <v>0</v>
      </c>
      <c r="CL27" s="32">
        <f t="shared" si="28"/>
        <v>0</v>
      </c>
      <c r="CM27" s="32">
        <f t="shared" si="29"/>
        <v>0</v>
      </c>
      <c r="CN27" s="32">
        <f t="shared" si="30"/>
        <v>0</v>
      </c>
    </row>
    <row r="28" spans="1:98" s="1005" customFormat="1" ht="16.350000000000001" customHeight="1" x14ac:dyDescent="0.2">
      <c r="A28" s="3349" t="s">
        <v>52</v>
      </c>
      <c r="B28" s="3350"/>
      <c r="C28" s="3351"/>
      <c r="D28" s="1697">
        <f>SUM(E28+F28)</f>
        <v>0</v>
      </c>
      <c r="E28" s="1683">
        <f t="shared" si="32"/>
        <v>0</v>
      </c>
      <c r="F28" s="1684">
        <f t="shared" si="32"/>
        <v>0</v>
      </c>
      <c r="G28" s="1685"/>
      <c r="H28" s="1661"/>
      <c r="I28" s="1685"/>
      <c r="J28" s="1686"/>
      <c r="K28" s="1685"/>
      <c r="L28" s="1661"/>
      <c r="M28" s="1685"/>
      <c r="N28" s="1686"/>
      <c r="O28" s="1685"/>
      <c r="P28" s="1661"/>
      <c r="Q28" s="1685"/>
      <c r="R28" s="1661"/>
      <c r="S28" s="1685"/>
      <c r="T28" s="1661"/>
      <c r="U28" s="1685"/>
      <c r="V28" s="1661"/>
      <c r="W28" s="1660"/>
      <c r="X28" s="1701"/>
      <c r="Y28" s="1685"/>
      <c r="Z28" s="1661"/>
      <c r="AA28" s="1660"/>
      <c r="AB28" s="1701"/>
      <c r="AC28" s="1685"/>
      <c r="AD28" s="1661"/>
      <c r="AE28" s="1660"/>
      <c r="AF28" s="1701"/>
      <c r="AG28" s="1685"/>
      <c r="AH28" s="1661"/>
      <c r="AI28" s="1660"/>
      <c r="AJ28" s="1701"/>
      <c r="AK28" s="1685"/>
      <c r="AL28" s="1661"/>
      <c r="AM28" s="1660"/>
      <c r="AN28" s="1661"/>
      <c r="AO28" s="1660"/>
      <c r="AP28" s="1662"/>
      <c r="AQ28" s="1702"/>
      <c r="AR28" s="1686"/>
      <c r="AS28" s="1703">
        <v>0</v>
      </c>
      <c r="AT28" s="1702"/>
      <c r="AU28" s="1702"/>
      <c r="AV28" s="1702"/>
      <c r="AW28" s="1702"/>
      <c r="AX28" s="1702"/>
      <c r="AY28" s="671" t="str">
        <f t="shared" si="16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451"/>
      <c r="CA28" s="31" t="str">
        <f t="shared" si="17"/>
        <v/>
      </c>
      <c r="CB28" s="31" t="str">
        <f t="shared" si="18"/>
        <v/>
      </c>
      <c r="CC28" s="31" t="str">
        <f t="shared" si="19"/>
        <v/>
      </c>
      <c r="CD28" s="31" t="str">
        <f t="shared" si="20"/>
        <v/>
      </c>
      <c r="CE28" s="31" t="str">
        <f t="shared" si="21"/>
        <v/>
      </c>
      <c r="CF28" s="31" t="str">
        <f t="shared" si="22"/>
        <v/>
      </c>
      <c r="CG28" s="31" t="str">
        <f t="shared" si="23"/>
        <v/>
      </c>
      <c r="CH28" s="32">
        <f t="shared" si="24"/>
        <v>0</v>
      </c>
      <c r="CI28" s="32">
        <f t="shared" si="25"/>
        <v>0</v>
      </c>
      <c r="CJ28" s="32">
        <f t="shared" si="26"/>
        <v>0</v>
      </c>
      <c r="CK28" s="32">
        <f t="shared" si="27"/>
        <v>0</v>
      </c>
      <c r="CL28" s="32">
        <f t="shared" si="28"/>
        <v>0</v>
      </c>
      <c r="CM28" s="32">
        <f t="shared" si="29"/>
        <v>0</v>
      </c>
      <c r="CN28" s="32">
        <f t="shared" si="30"/>
        <v>0</v>
      </c>
      <c r="CO28" s="5"/>
      <c r="CP28" s="5"/>
      <c r="CQ28" s="5"/>
      <c r="CR28" s="5"/>
      <c r="CS28" s="5"/>
      <c r="CT28" s="5"/>
    </row>
    <row r="29" spans="1:98" ht="16.350000000000001" customHeight="1" x14ac:dyDescent="0.2">
      <c r="A29" s="3349" t="s">
        <v>53</v>
      </c>
      <c r="B29" s="3350"/>
      <c r="C29" s="3351"/>
      <c r="D29" s="1697">
        <f t="shared" si="15"/>
        <v>0</v>
      </c>
      <c r="E29" s="1683">
        <f t="shared" si="32"/>
        <v>0</v>
      </c>
      <c r="F29" s="1684">
        <f t="shared" si="32"/>
        <v>0</v>
      </c>
      <c r="G29" s="1685"/>
      <c r="H29" s="1661"/>
      <c r="I29" s="1685"/>
      <c r="J29" s="1686"/>
      <c r="K29" s="1685"/>
      <c r="L29" s="1661"/>
      <c r="M29" s="1685"/>
      <c r="N29" s="1686"/>
      <c r="O29" s="1685"/>
      <c r="P29" s="1661"/>
      <c r="Q29" s="1685"/>
      <c r="R29" s="1661"/>
      <c r="S29" s="1685"/>
      <c r="T29" s="1661"/>
      <c r="U29" s="1685"/>
      <c r="V29" s="1661"/>
      <c r="W29" s="1660"/>
      <c r="X29" s="1701"/>
      <c r="Y29" s="1685"/>
      <c r="Z29" s="1661"/>
      <c r="AA29" s="1660"/>
      <c r="AB29" s="1701"/>
      <c r="AC29" s="1685"/>
      <c r="AD29" s="1661"/>
      <c r="AE29" s="1660"/>
      <c r="AF29" s="1701"/>
      <c r="AG29" s="1685"/>
      <c r="AH29" s="1661"/>
      <c r="AI29" s="1660"/>
      <c r="AJ29" s="1701"/>
      <c r="AK29" s="1685"/>
      <c r="AL29" s="1661"/>
      <c r="AM29" s="1660"/>
      <c r="AN29" s="1661"/>
      <c r="AO29" s="1660"/>
      <c r="AP29" s="1662"/>
      <c r="AQ29" s="1702"/>
      <c r="AR29" s="1686"/>
      <c r="AS29" s="1703">
        <v>0</v>
      </c>
      <c r="AT29" s="1702"/>
      <c r="AU29" s="1702"/>
      <c r="AV29" s="1702"/>
      <c r="AW29" s="1702"/>
      <c r="AX29" s="1702"/>
      <c r="AY29" s="671" t="str">
        <f t="shared" si="16"/>
        <v/>
      </c>
      <c r="BU29" s="3"/>
      <c r="BV29" s="3"/>
      <c r="BW29" s="3"/>
      <c r="CA29" s="31" t="str">
        <f t="shared" si="17"/>
        <v/>
      </c>
      <c r="CB29" s="31" t="str">
        <f t="shared" si="18"/>
        <v/>
      </c>
      <c r="CC29" s="31" t="str">
        <f t="shared" si="19"/>
        <v/>
      </c>
      <c r="CD29" s="31" t="str">
        <f t="shared" si="20"/>
        <v/>
      </c>
      <c r="CE29" s="31" t="str">
        <f t="shared" si="21"/>
        <v/>
      </c>
      <c r="CF29" s="31" t="str">
        <f t="shared" si="22"/>
        <v/>
      </c>
      <c r="CG29" s="31" t="str">
        <f t="shared" si="23"/>
        <v/>
      </c>
      <c r="CH29" s="32">
        <f t="shared" si="24"/>
        <v>0</v>
      </c>
      <c r="CI29" s="32">
        <f t="shared" si="25"/>
        <v>0</v>
      </c>
      <c r="CJ29" s="32">
        <f t="shared" si="26"/>
        <v>0</v>
      </c>
      <c r="CK29" s="32">
        <f t="shared" si="27"/>
        <v>0</v>
      </c>
      <c r="CL29" s="32">
        <f t="shared" si="28"/>
        <v>0</v>
      </c>
      <c r="CM29" s="32">
        <f t="shared" si="29"/>
        <v>0</v>
      </c>
      <c r="CN29" s="32">
        <f t="shared" si="30"/>
        <v>0</v>
      </c>
    </row>
    <row r="30" spans="1:98" ht="16.350000000000001" customHeight="1" x14ac:dyDescent="0.2">
      <c r="A30" s="3349" t="s">
        <v>54</v>
      </c>
      <c r="B30" s="3350"/>
      <c r="C30" s="3351"/>
      <c r="D30" s="1697">
        <f t="shared" si="15"/>
        <v>0</v>
      </c>
      <c r="E30" s="1683">
        <f t="shared" si="32"/>
        <v>0</v>
      </c>
      <c r="F30" s="1684">
        <f t="shared" si="32"/>
        <v>0</v>
      </c>
      <c r="G30" s="1685"/>
      <c r="H30" s="1661"/>
      <c r="I30" s="1685"/>
      <c r="J30" s="1686"/>
      <c r="K30" s="1685"/>
      <c r="L30" s="1661"/>
      <c r="M30" s="1685"/>
      <c r="N30" s="1686"/>
      <c r="O30" s="1685"/>
      <c r="P30" s="1661"/>
      <c r="Q30" s="1685"/>
      <c r="R30" s="1661"/>
      <c r="S30" s="1685"/>
      <c r="T30" s="1661"/>
      <c r="U30" s="1685"/>
      <c r="V30" s="1661"/>
      <c r="W30" s="1660"/>
      <c r="X30" s="1701"/>
      <c r="Y30" s="1685"/>
      <c r="Z30" s="1661"/>
      <c r="AA30" s="1660"/>
      <c r="AB30" s="1701"/>
      <c r="AC30" s="1685"/>
      <c r="AD30" s="1661"/>
      <c r="AE30" s="1660"/>
      <c r="AF30" s="1701"/>
      <c r="AG30" s="1685"/>
      <c r="AH30" s="1661"/>
      <c r="AI30" s="1660"/>
      <c r="AJ30" s="1701"/>
      <c r="AK30" s="1685"/>
      <c r="AL30" s="1661"/>
      <c r="AM30" s="1660"/>
      <c r="AN30" s="1661"/>
      <c r="AO30" s="1660"/>
      <c r="AP30" s="1662"/>
      <c r="AQ30" s="1702"/>
      <c r="AR30" s="1686"/>
      <c r="AS30" s="1703">
        <v>0</v>
      </c>
      <c r="AT30" s="1702"/>
      <c r="AU30" s="1702"/>
      <c r="AV30" s="1702"/>
      <c r="AW30" s="1702"/>
      <c r="AX30" s="1702"/>
      <c r="AY30" s="671" t="str">
        <f t="shared" si="16"/>
        <v/>
      </c>
      <c r="BU30" s="3"/>
      <c r="BV30" s="3"/>
      <c r="BW30" s="3"/>
      <c r="CA30" s="31" t="str">
        <f t="shared" si="17"/>
        <v/>
      </c>
      <c r="CB30" s="31" t="str">
        <f t="shared" si="18"/>
        <v/>
      </c>
      <c r="CC30" s="31" t="str">
        <f t="shared" si="19"/>
        <v/>
      </c>
      <c r="CD30" s="31" t="str">
        <f t="shared" si="20"/>
        <v/>
      </c>
      <c r="CE30" s="31" t="str">
        <f t="shared" si="21"/>
        <v/>
      </c>
      <c r="CF30" s="31" t="str">
        <f t="shared" si="22"/>
        <v/>
      </c>
      <c r="CG30" s="31" t="str">
        <f t="shared" si="23"/>
        <v/>
      </c>
      <c r="CH30" s="32">
        <f t="shared" si="24"/>
        <v>0</v>
      </c>
      <c r="CI30" s="32">
        <f t="shared" si="25"/>
        <v>0</v>
      </c>
      <c r="CJ30" s="32">
        <f t="shared" si="26"/>
        <v>0</v>
      </c>
      <c r="CK30" s="32">
        <f t="shared" si="27"/>
        <v>0</v>
      </c>
      <c r="CL30" s="32">
        <f t="shared" si="28"/>
        <v>0</v>
      </c>
      <c r="CM30" s="32">
        <f t="shared" si="29"/>
        <v>0</v>
      </c>
      <c r="CN30" s="32">
        <f t="shared" si="30"/>
        <v>0</v>
      </c>
    </row>
    <row r="31" spans="1:98" ht="16.350000000000001" customHeight="1" x14ac:dyDescent="0.2">
      <c r="A31" s="3349" t="s">
        <v>55</v>
      </c>
      <c r="B31" s="3350"/>
      <c r="C31" s="3351"/>
      <c r="D31" s="1697">
        <f t="shared" si="15"/>
        <v>118</v>
      </c>
      <c r="E31" s="1683">
        <f t="shared" si="32"/>
        <v>48</v>
      </c>
      <c r="F31" s="1684">
        <f t="shared" si="32"/>
        <v>70</v>
      </c>
      <c r="G31" s="1685">
        <v>0</v>
      </c>
      <c r="H31" s="1661">
        <v>0</v>
      </c>
      <c r="I31" s="1685">
        <v>0</v>
      </c>
      <c r="J31" s="1686">
        <v>0</v>
      </c>
      <c r="K31" s="1685">
        <v>0</v>
      </c>
      <c r="L31" s="1661">
        <v>0</v>
      </c>
      <c r="M31" s="1685">
        <v>2</v>
      </c>
      <c r="N31" s="1686">
        <v>0</v>
      </c>
      <c r="O31" s="1685">
        <v>9</v>
      </c>
      <c r="P31" s="1661">
        <v>11</v>
      </c>
      <c r="Q31" s="1685">
        <v>7</v>
      </c>
      <c r="R31" s="1661">
        <v>9</v>
      </c>
      <c r="S31" s="1685">
        <v>4</v>
      </c>
      <c r="T31" s="1661">
        <v>5</v>
      </c>
      <c r="U31" s="1685">
        <v>2</v>
      </c>
      <c r="V31" s="1661">
        <v>4</v>
      </c>
      <c r="W31" s="1660">
        <v>10</v>
      </c>
      <c r="X31" s="1701">
        <v>6</v>
      </c>
      <c r="Y31" s="1685">
        <v>3</v>
      </c>
      <c r="Z31" s="1661">
        <v>1</v>
      </c>
      <c r="AA31" s="1660">
        <v>4</v>
      </c>
      <c r="AB31" s="1701">
        <v>5</v>
      </c>
      <c r="AC31" s="1685">
        <v>2</v>
      </c>
      <c r="AD31" s="1661">
        <v>2</v>
      </c>
      <c r="AE31" s="1660">
        <v>0</v>
      </c>
      <c r="AF31" s="1701">
        <v>3</v>
      </c>
      <c r="AG31" s="1685">
        <v>3</v>
      </c>
      <c r="AH31" s="1661">
        <v>12</v>
      </c>
      <c r="AI31" s="1660">
        <v>2</v>
      </c>
      <c r="AJ31" s="1701">
        <v>6</v>
      </c>
      <c r="AK31" s="1685">
        <v>0</v>
      </c>
      <c r="AL31" s="1661">
        <v>0</v>
      </c>
      <c r="AM31" s="1660">
        <v>0</v>
      </c>
      <c r="AN31" s="1661">
        <v>4</v>
      </c>
      <c r="AO31" s="1660">
        <v>0</v>
      </c>
      <c r="AP31" s="1662">
        <v>2</v>
      </c>
      <c r="AQ31" s="1702">
        <v>0</v>
      </c>
      <c r="AR31" s="1686">
        <v>0</v>
      </c>
      <c r="AS31" s="1703">
        <v>118</v>
      </c>
      <c r="AT31" s="1702">
        <v>0</v>
      </c>
      <c r="AU31" s="1702"/>
      <c r="AV31" s="1702">
        <v>1</v>
      </c>
      <c r="AW31" s="1702">
        <v>0</v>
      </c>
      <c r="AX31" s="1702">
        <v>0</v>
      </c>
      <c r="AY31" s="671" t="str">
        <f t="shared" si="16"/>
        <v/>
      </c>
      <c r="BU31" s="3"/>
      <c r="BV31" s="3"/>
      <c r="BW31" s="3"/>
      <c r="CA31" s="31" t="str">
        <f t="shared" si="17"/>
        <v/>
      </c>
      <c r="CB31" s="31" t="str">
        <f t="shared" si="18"/>
        <v/>
      </c>
      <c r="CC31" s="31" t="str">
        <f t="shared" si="19"/>
        <v/>
      </c>
      <c r="CD31" s="31" t="str">
        <f t="shared" si="20"/>
        <v/>
      </c>
      <c r="CE31" s="31" t="str">
        <f t="shared" si="21"/>
        <v/>
      </c>
      <c r="CF31" s="31" t="str">
        <f t="shared" si="22"/>
        <v/>
      </c>
      <c r="CG31" s="31" t="str">
        <f t="shared" si="23"/>
        <v/>
      </c>
      <c r="CH31" s="32">
        <f t="shared" si="24"/>
        <v>0</v>
      </c>
      <c r="CI31" s="32">
        <f t="shared" si="25"/>
        <v>0</v>
      </c>
      <c r="CJ31" s="32">
        <f t="shared" si="26"/>
        <v>0</v>
      </c>
      <c r="CK31" s="32">
        <f t="shared" si="27"/>
        <v>0</v>
      </c>
      <c r="CL31" s="32">
        <f t="shared" si="28"/>
        <v>0</v>
      </c>
      <c r="CM31" s="32">
        <f t="shared" si="29"/>
        <v>0</v>
      </c>
      <c r="CN31" s="32">
        <f t="shared" si="30"/>
        <v>0</v>
      </c>
    </row>
    <row r="32" spans="1:98" ht="16.350000000000001" customHeight="1" x14ac:dyDescent="0.2">
      <c r="A32" s="3349" t="s">
        <v>56</v>
      </c>
      <c r="B32" s="3350"/>
      <c r="C32" s="3351"/>
      <c r="D32" s="1697">
        <f t="shared" si="15"/>
        <v>0</v>
      </c>
      <c r="E32" s="1683">
        <f>SUM(U32+W32+Y32+AA32+AC32+AE32+AG32+AI32+AK32+AM32+AO32)</f>
        <v>0</v>
      </c>
      <c r="F32" s="1684">
        <f>SUM(V32+X32+Z32+AB32+AD32+AF32+AH32+AJ32+AL32+AN32+AP32)</f>
        <v>0</v>
      </c>
      <c r="G32" s="1698"/>
      <c r="H32" s="1699"/>
      <c r="I32" s="1698"/>
      <c r="J32" s="1700"/>
      <c r="K32" s="1698"/>
      <c r="L32" s="1699"/>
      <c r="M32" s="1698"/>
      <c r="N32" s="1700"/>
      <c r="O32" s="1698"/>
      <c r="P32" s="1699"/>
      <c r="Q32" s="1698"/>
      <c r="R32" s="1699"/>
      <c r="S32" s="1698"/>
      <c r="T32" s="1699"/>
      <c r="U32" s="1685"/>
      <c r="V32" s="1661"/>
      <c r="W32" s="1660"/>
      <c r="X32" s="1701"/>
      <c r="Y32" s="1685"/>
      <c r="Z32" s="1661"/>
      <c r="AA32" s="1660"/>
      <c r="AB32" s="1701"/>
      <c r="AC32" s="1685"/>
      <c r="AD32" s="1661"/>
      <c r="AE32" s="1660"/>
      <c r="AF32" s="1701"/>
      <c r="AG32" s="1685"/>
      <c r="AH32" s="1661"/>
      <c r="AI32" s="1660"/>
      <c r="AJ32" s="1701"/>
      <c r="AK32" s="1685"/>
      <c r="AL32" s="1661"/>
      <c r="AM32" s="1660"/>
      <c r="AN32" s="1661"/>
      <c r="AO32" s="1660"/>
      <c r="AP32" s="1662"/>
      <c r="AQ32" s="1702"/>
      <c r="AR32" s="1686"/>
      <c r="AS32" s="1703">
        <v>0</v>
      </c>
      <c r="AT32" s="1702"/>
      <c r="AU32" s="1702"/>
      <c r="AV32" s="1702"/>
      <c r="AW32" s="1702"/>
      <c r="AX32" s="1702"/>
      <c r="AY32" s="671" t="str">
        <f t="shared" si="16"/>
        <v/>
      </c>
      <c r="BU32" s="3"/>
      <c r="BV32" s="3"/>
      <c r="BW32" s="3"/>
      <c r="CA32" s="31" t="str">
        <f t="shared" si="17"/>
        <v/>
      </c>
      <c r="CB32" s="31" t="str">
        <f t="shared" si="18"/>
        <v/>
      </c>
      <c r="CC32" s="31" t="str">
        <f t="shared" si="19"/>
        <v/>
      </c>
      <c r="CD32" s="31" t="str">
        <f t="shared" si="20"/>
        <v/>
      </c>
      <c r="CE32" s="31" t="str">
        <f t="shared" si="21"/>
        <v/>
      </c>
      <c r="CF32" s="31" t="str">
        <f t="shared" si="22"/>
        <v/>
      </c>
      <c r="CG32" s="31" t="str">
        <f t="shared" si="23"/>
        <v/>
      </c>
      <c r="CH32" s="32">
        <f t="shared" si="24"/>
        <v>0</v>
      </c>
      <c r="CI32" s="32">
        <f t="shared" si="25"/>
        <v>0</v>
      </c>
      <c r="CJ32" s="32">
        <f t="shared" si="26"/>
        <v>0</v>
      </c>
      <c r="CK32" s="32">
        <f t="shared" si="27"/>
        <v>0</v>
      </c>
      <c r="CL32" s="32">
        <f t="shared" si="28"/>
        <v>0</v>
      </c>
      <c r="CM32" s="32">
        <f t="shared" si="29"/>
        <v>0</v>
      </c>
      <c r="CN32" s="32">
        <f t="shared" si="30"/>
        <v>0</v>
      </c>
    </row>
    <row r="33" spans="1:92" ht="16.350000000000001" customHeight="1" x14ac:dyDescent="0.2">
      <c r="A33" s="3349" t="s">
        <v>57</v>
      </c>
      <c r="B33" s="3350"/>
      <c r="C33" s="3351"/>
      <c r="D33" s="1697">
        <f>SUM(E33+F33)</f>
        <v>0</v>
      </c>
      <c r="E33" s="1683">
        <f t="shared" ref="E33:F35" si="33">SUM(G33+I33+K33+M33+O33+Q33+S33+U33+W33+Y33+AA33+AC33+AE33+AG33+AI33+AK33+AM33+AO33)</f>
        <v>0</v>
      </c>
      <c r="F33" s="1684">
        <f t="shared" si="33"/>
        <v>0</v>
      </c>
      <c r="G33" s="1685"/>
      <c r="H33" s="1661"/>
      <c r="I33" s="1685"/>
      <c r="J33" s="1686"/>
      <c r="K33" s="1685"/>
      <c r="L33" s="1661"/>
      <c r="M33" s="1685"/>
      <c r="N33" s="1686"/>
      <c r="O33" s="1685"/>
      <c r="P33" s="1661"/>
      <c r="Q33" s="1685"/>
      <c r="R33" s="1661"/>
      <c r="S33" s="1685"/>
      <c r="T33" s="1661"/>
      <c r="U33" s="1685"/>
      <c r="V33" s="1661"/>
      <c r="W33" s="1660"/>
      <c r="X33" s="1701"/>
      <c r="Y33" s="1685"/>
      <c r="Z33" s="1661"/>
      <c r="AA33" s="1660"/>
      <c r="AB33" s="1701"/>
      <c r="AC33" s="1685"/>
      <c r="AD33" s="1661"/>
      <c r="AE33" s="1660"/>
      <c r="AF33" s="1701"/>
      <c r="AG33" s="1685"/>
      <c r="AH33" s="1661"/>
      <c r="AI33" s="1660"/>
      <c r="AJ33" s="1701"/>
      <c r="AK33" s="1685"/>
      <c r="AL33" s="1661"/>
      <c r="AM33" s="1660"/>
      <c r="AN33" s="1661"/>
      <c r="AO33" s="1660"/>
      <c r="AP33" s="1662"/>
      <c r="AQ33" s="1702"/>
      <c r="AR33" s="1686"/>
      <c r="AS33" s="1703">
        <v>0</v>
      </c>
      <c r="AT33" s="1702"/>
      <c r="AU33" s="1702"/>
      <c r="AV33" s="1702"/>
      <c r="AW33" s="1702"/>
      <c r="AX33" s="1702"/>
      <c r="AY33" s="671" t="str">
        <f t="shared" si="16"/>
        <v/>
      </c>
      <c r="BU33" s="3"/>
      <c r="BV33" s="3"/>
      <c r="BW33" s="3"/>
      <c r="CA33" s="31" t="str">
        <f t="shared" si="17"/>
        <v/>
      </c>
      <c r="CB33" s="31" t="str">
        <f t="shared" si="18"/>
        <v/>
      </c>
      <c r="CC33" s="31" t="str">
        <f t="shared" si="19"/>
        <v/>
      </c>
      <c r="CD33" s="31" t="str">
        <f t="shared" si="20"/>
        <v/>
      </c>
      <c r="CE33" s="31" t="str">
        <f t="shared" si="21"/>
        <v/>
      </c>
      <c r="CF33" s="31" t="str">
        <f t="shared" si="22"/>
        <v/>
      </c>
      <c r="CG33" s="31" t="str">
        <f t="shared" si="23"/>
        <v/>
      </c>
      <c r="CH33" s="32">
        <f t="shared" si="24"/>
        <v>0</v>
      </c>
      <c r="CI33" s="32">
        <f t="shared" si="25"/>
        <v>0</v>
      </c>
      <c r="CJ33" s="32">
        <f t="shared" si="26"/>
        <v>0</v>
      </c>
      <c r="CK33" s="32">
        <f t="shared" si="27"/>
        <v>0</v>
      </c>
      <c r="CL33" s="32">
        <f t="shared" si="28"/>
        <v>0</v>
      </c>
      <c r="CM33" s="32">
        <f t="shared" si="29"/>
        <v>0</v>
      </c>
      <c r="CN33" s="32">
        <f t="shared" si="30"/>
        <v>0</v>
      </c>
    </row>
    <row r="34" spans="1:92" ht="16.350000000000001" customHeight="1" x14ac:dyDescent="0.2">
      <c r="A34" s="3349" t="s">
        <v>58</v>
      </c>
      <c r="B34" s="3350"/>
      <c r="C34" s="3351"/>
      <c r="D34" s="1697">
        <f t="shared" si="15"/>
        <v>0</v>
      </c>
      <c r="E34" s="1683">
        <f t="shared" si="33"/>
        <v>0</v>
      </c>
      <c r="F34" s="1684">
        <f t="shared" si="33"/>
        <v>0</v>
      </c>
      <c r="G34" s="1685"/>
      <c r="H34" s="1661"/>
      <c r="I34" s="1685"/>
      <c r="J34" s="1686"/>
      <c r="K34" s="1685"/>
      <c r="L34" s="1661"/>
      <c r="M34" s="1685"/>
      <c r="N34" s="1686"/>
      <c r="O34" s="1685"/>
      <c r="P34" s="1661"/>
      <c r="Q34" s="1685"/>
      <c r="R34" s="1661"/>
      <c r="S34" s="1685"/>
      <c r="T34" s="1661"/>
      <c r="U34" s="1685"/>
      <c r="V34" s="1661"/>
      <c r="W34" s="1660"/>
      <c r="X34" s="1701"/>
      <c r="Y34" s="1685"/>
      <c r="Z34" s="1661"/>
      <c r="AA34" s="1660"/>
      <c r="AB34" s="1701"/>
      <c r="AC34" s="1685"/>
      <c r="AD34" s="1661"/>
      <c r="AE34" s="1660"/>
      <c r="AF34" s="1701"/>
      <c r="AG34" s="1685"/>
      <c r="AH34" s="1661"/>
      <c r="AI34" s="1660"/>
      <c r="AJ34" s="1701"/>
      <c r="AK34" s="1685"/>
      <c r="AL34" s="1661"/>
      <c r="AM34" s="1660"/>
      <c r="AN34" s="1661"/>
      <c r="AO34" s="1660"/>
      <c r="AP34" s="1662"/>
      <c r="AQ34" s="1702"/>
      <c r="AR34" s="1686"/>
      <c r="AS34" s="1703">
        <v>0</v>
      </c>
      <c r="AT34" s="1702"/>
      <c r="AU34" s="1702"/>
      <c r="AV34" s="1702"/>
      <c r="AW34" s="1702"/>
      <c r="AX34" s="1702"/>
      <c r="AY34" s="671" t="str">
        <f t="shared" si="16"/>
        <v/>
      </c>
      <c r="BU34" s="3"/>
      <c r="BV34" s="3"/>
      <c r="BW34" s="3"/>
      <c r="CA34" s="31" t="str">
        <f t="shared" si="17"/>
        <v/>
      </c>
      <c r="CB34" s="31" t="str">
        <f t="shared" si="18"/>
        <v/>
      </c>
      <c r="CC34" s="31" t="str">
        <f t="shared" si="19"/>
        <v/>
      </c>
      <c r="CD34" s="31" t="str">
        <f t="shared" si="20"/>
        <v/>
      </c>
      <c r="CE34" s="31" t="str">
        <f t="shared" si="21"/>
        <v/>
      </c>
      <c r="CF34" s="31" t="str">
        <f t="shared" si="22"/>
        <v/>
      </c>
      <c r="CG34" s="31" t="str">
        <f t="shared" si="23"/>
        <v/>
      </c>
      <c r="CH34" s="32">
        <f t="shared" si="24"/>
        <v>0</v>
      </c>
      <c r="CI34" s="32">
        <f t="shared" si="25"/>
        <v>0</v>
      </c>
      <c r="CJ34" s="32">
        <f t="shared" si="26"/>
        <v>0</v>
      </c>
      <c r="CK34" s="32">
        <f t="shared" si="27"/>
        <v>0</v>
      </c>
      <c r="CL34" s="32">
        <f t="shared" si="28"/>
        <v>0</v>
      </c>
      <c r="CM34" s="32">
        <f t="shared" si="29"/>
        <v>0</v>
      </c>
      <c r="CN34" s="32">
        <f t="shared" si="30"/>
        <v>0</v>
      </c>
    </row>
    <row r="35" spans="1:92" ht="16.350000000000001" customHeight="1" x14ac:dyDescent="0.2">
      <c r="A35" s="3411" t="s">
        <v>59</v>
      </c>
      <c r="B35" s="3401"/>
      <c r="C35" s="3412"/>
      <c r="D35" s="1705">
        <f t="shared" si="15"/>
        <v>0</v>
      </c>
      <c r="E35" s="1687">
        <f t="shared" si="33"/>
        <v>0</v>
      </c>
      <c r="F35" s="1688">
        <f t="shared" si="33"/>
        <v>0</v>
      </c>
      <c r="G35" s="1689"/>
      <c r="H35" s="1540"/>
      <c r="I35" s="1689"/>
      <c r="J35" s="1369"/>
      <c r="K35" s="1689"/>
      <c r="L35" s="1540"/>
      <c r="M35" s="1689"/>
      <c r="N35" s="1369"/>
      <c r="O35" s="1689"/>
      <c r="P35" s="1540"/>
      <c r="Q35" s="1689"/>
      <c r="R35" s="1540"/>
      <c r="S35" s="1689"/>
      <c r="T35" s="1540"/>
      <c r="U35" s="1689"/>
      <c r="V35" s="1540"/>
      <c r="W35" s="1351"/>
      <c r="X35" s="1706"/>
      <c r="Y35" s="1689"/>
      <c r="Z35" s="1540"/>
      <c r="AA35" s="1351"/>
      <c r="AB35" s="1706"/>
      <c r="AC35" s="1689"/>
      <c r="AD35" s="1540"/>
      <c r="AE35" s="1351"/>
      <c r="AF35" s="1706"/>
      <c r="AG35" s="1689"/>
      <c r="AH35" s="1540"/>
      <c r="AI35" s="1351"/>
      <c r="AJ35" s="1706"/>
      <c r="AK35" s="1689"/>
      <c r="AL35" s="1540"/>
      <c r="AM35" s="1351"/>
      <c r="AN35" s="1540"/>
      <c r="AO35" s="1351"/>
      <c r="AP35" s="1665"/>
      <c r="AQ35" s="77"/>
      <c r="AR35" s="77"/>
      <c r="AS35" s="77">
        <v>0</v>
      </c>
      <c r="AT35" s="77"/>
      <c r="AU35" s="77"/>
      <c r="AV35" s="77"/>
      <c r="AW35" s="77"/>
      <c r="AX35" s="77"/>
      <c r="AY35" s="671" t="str">
        <f t="shared" si="16"/>
        <v/>
      </c>
      <c r="BU35" s="3"/>
      <c r="BV35" s="3"/>
      <c r="BW35" s="3"/>
      <c r="CA35" s="31" t="str">
        <f t="shared" si="17"/>
        <v/>
      </c>
      <c r="CB35" s="31" t="str">
        <f t="shared" si="18"/>
        <v/>
      </c>
      <c r="CC35" s="31" t="str">
        <f t="shared" si="19"/>
        <v/>
      </c>
      <c r="CD35" s="31" t="str">
        <f t="shared" si="20"/>
        <v/>
      </c>
      <c r="CE35" s="31" t="str">
        <f t="shared" si="21"/>
        <v/>
      </c>
      <c r="CF35" s="31" t="str">
        <f t="shared" si="22"/>
        <v/>
      </c>
      <c r="CG35" s="31" t="str">
        <f t="shared" si="23"/>
        <v/>
      </c>
      <c r="CH35" s="32">
        <f t="shared" si="24"/>
        <v>0</v>
      </c>
      <c r="CI35" s="32">
        <f t="shared" si="25"/>
        <v>0</v>
      </c>
      <c r="CJ35" s="32">
        <f t="shared" si="26"/>
        <v>0</v>
      </c>
      <c r="CK35" s="32">
        <f t="shared" si="27"/>
        <v>0</v>
      </c>
      <c r="CL35" s="32">
        <f t="shared" si="28"/>
        <v>0</v>
      </c>
      <c r="CM35" s="32">
        <f t="shared" si="29"/>
        <v>0</v>
      </c>
      <c r="CN35" s="32">
        <f t="shared" si="30"/>
        <v>0</v>
      </c>
    </row>
    <row r="36" spans="1:92" ht="16.350000000000001" customHeight="1" x14ac:dyDescent="0.2">
      <c r="A36" s="3513" t="s">
        <v>60</v>
      </c>
      <c r="B36" s="3513"/>
      <c r="C36" s="3513"/>
      <c r="D36" s="1707">
        <f t="shared" ref="D36:AX36" si="34">SUM(D19:D35)</f>
        <v>123</v>
      </c>
      <c r="E36" s="1708">
        <f t="shared" si="34"/>
        <v>52</v>
      </c>
      <c r="F36" s="1709">
        <f t="shared" si="34"/>
        <v>71</v>
      </c>
      <c r="G36" s="1707">
        <f t="shared" si="34"/>
        <v>0</v>
      </c>
      <c r="H36" s="1709">
        <f t="shared" si="34"/>
        <v>0</v>
      </c>
      <c r="I36" s="1707">
        <f t="shared" si="34"/>
        <v>0</v>
      </c>
      <c r="J36" s="1709">
        <f t="shared" si="34"/>
        <v>0</v>
      </c>
      <c r="K36" s="1707">
        <f t="shared" si="34"/>
        <v>0</v>
      </c>
      <c r="L36" s="1709">
        <f t="shared" si="34"/>
        <v>0</v>
      </c>
      <c r="M36" s="1707">
        <f t="shared" si="34"/>
        <v>2</v>
      </c>
      <c r="N36" s="1709">
        <f t="shared" si="34"/>
        <v>0</v>
      </c>
      <c r="O36" s="1707">
        <f t="shared" si="34"/>
        <v>9</v>
      </c>
      <c r="P36" s="1709">
        <f t="shared" si="34"/>
        <v>11</v>
      </c>
      <c r="Q36" s="1707">
        <f t="shared" si="34"/>
        <v>7</v>
      </c>
      <c r="R36" s="1709">
        <f t="shared" si="34"/>
        <v>9</v>
      </c>
      <c r="S36" s="1707">
        <f t="shared" si="34"/>
        <v>4</v>
      </c>
      <c r="T36" s="1709">
        <f t="shared" si="34"/>
        <v>5</v>
      </c>
      <c r="U36" s="1707">
        <f t="shared" si="34"/>
        <v>2</v>
      </c>
      <c r="V36" s="1709">
        <f t="shared" si="34"/>
        <v>4</v>
      </c>
      <c r="W36" s="1710">
        <f t="shared" si="34"/>
        <v>10</v>
      </c>
      <c r="X36" s="1711">
        <f t="shared" si="34"/>
        <v>6</v>
      </c>
      <c r="Y36" s="1707">
        <f t="shared" si="34"/>
        <v>5</v>
      </c>
      <c r="Z36" s="1709">
        <f t="shared" si="34"/>
        <v>1</v>
      </c>
      <c r="AA36" s="1710">
        <f t="shared" si="34"/>
        <v>4</v>
      </c>
      <c r="AB36" s="1711">
        <f t="shared" si="34"/>
        <v>5</v>
      </c>
      <c r="AC36" s="1707">
        <f t="shared" si="34"/>
        <v>2</v>
      </c>
      <c r="AD36" s="1709">
        <f t="shared" si="34"/>
        <v>2</v>
      </c>
      <c r="AE36" s="1707">
        <f t="shared" si="34"/>
        <v>0</v>
      </c>
      <c r="AF36" s="1711">
        <f t="shared" si="34"/>
        <v>3</v>
      </c>
      <c r="AG36" s="1707">
        <f t="shared" si="34"/>
        <v>4</v>
      </c>
      <c r="AH36" s="1709">
        <f t="shared" si="34"/>
        <v>12</v>
      </c>
      <c r="AI36" s="1707">
        <f t="shared" si="34"/>
        <v>3</v>
      </c>
      <c r="AJ36" s="1711">
        <f t="shared" si="34"/>
        <v>7</v>
      </c>
      <c r="AK36" s="1707">
        <f t="shared" si="34"/>
        <v>0</v>
      </c>
      <c r="AL36" s="1709">
        <f t="shared" si="34"/>
        <v>0</v>
      </c>
      <c r="AM36" s="1707">
        <f t="shared" si="34"/>
        <v>0</v>
      </c>
      <c r="AN36" s="1709">
        <f t="shared" si="34"/>
        <v>4</v>
      </c>
      <c r="AO36" s="1707">
        <f t="shared" si="34"/>
        <v>0</v>
      </c>
      <c r="AP36" s="1712">
        <f t="shared" si="34"/>
        <v>2</v>
      </c>
      <c r="AQ36" s="1709">
        <f t="shared" si="34"/>
        <v>0</v>
      </c>
      <c r="AR36" s="1709">
        <f t="shared" si="34"/>
        <v>0</v>
      </c>
      <c r="AS36" s="1713">
        <f t="shared" si="34"/>
        <v>123</v>
      </c>
      <c r="AT36" s="1713">
        <f t="shared" si="34"/>
        <v>0</v>
      </c>
      <c r="AU36" s="1713">
        <f t="shared" si="34"/>
        <v>0</v>
      </c>
      <c r="AV36" s="1713">
        <f t="shared" si="34"/>
        <v>1</v>
      </c>
      <c r="AW36" s="1713">
        <f t="shared" si="34"/>
        <v>0</v>
      </c>
      <c r="AX36" s="1713">
        <f t="shared" si="34"/>
        <v>0</v>
      </c>
      <c r="AY36" s="9"/>
      <c r="BU36" s="3"/>
      <c r="BV36" s="3"/>
      <c r="BW36" s="3"/>
      <c r="CA36" s="31"/>
      <c r="CB36" s="31"/>
      <c r="CC36" s="31"/>
      <c r="CD36" s="31"/>
      <c r="CE36" s="31"/>
      <c r="CF36" s="31"/>
      <c r="CG36" s="31"/>
      <c r="CH36" s="32"/>
      <c r="CI36" s="32"/>
      <c r="CJ36" s="32"/>
      <c r="CK36" s="32"/>
      <c r="CL36" s="32"/>
      <c r="CM36" s="32"/>
      <c r="CN36" s="32"/>
    </row>
    <row r="37" spans="1:92" ht="30" customHeight="1" x14ac:dyDescent="0.2">
      <c r="A37" s="85" t="s">
        <v>61</v>
      </c>
      <c r="B37" s="86"/>
      <c r="C37" s="86"/>
      <c r="D37" s="87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31.5" customHeight="1" x14ac:dyDescent="0.2">
      <c r="A38" s="3486" t="s">
        <v>62</v>
      </c>
      <c r="B38" s="3487"/>
      <c r="C38" s="3487"/>
      <c r="D38" s="3486" t="s">
        <v>63</v>
      </c>
      <c r="E38" s="3487"/>
      <c r="F38" s="3463"/>
      <c r="G38" s="3343" t="s">
        <v>64</v>
      </c>
      <c r="H38" s="3362"/>
      <c r="I38" s="3362"/>
      <c r="J38" s="3362"/>
      <c r="K38" s="3362"/>
      <c r="L38" s="3362"/>
      <c r="M38" s="3362"/>
      <c r="N38" s="3362"/>
      <c r="O38" s="3362"/>
      <c r="P38" s="3362"/>
      <c r="Q38" s="3362"/>
      <c r="R38" s="3362"/>
      <c r="S38" s="3362"/>
      <c r="T38" s="3362"/>
      <c r="U38" s="3362"/>
      <c r="V38" s="3362"/>
      <c r="W38" s="3362"/>
      <c r="X38" s="3362"/>
      <c r="Y38" s="3362"/>
      <c r="Z38" s="3362"/>
      <c r="AA38" s="3362"/>
      <c r="AB38" s="3362"/>
      <c r="AC38" s="3362"/>
      <c r="AD38" s="3362"/>
      <c r="AE38" s="3362"/>
      <c r="AF38" s="3362"/>
      <c r="AG38" s="3362"/>
      <c r="AH38" s="3362"/>
      <c r="AI38" s="3362"/>
      <c r="AJ38" s="3362"/>
      <c r="AK38" s="3362"/>
      <c r="AL38" s="3362"/>
      <c r="AM38" s="3362"/>
      <c r="AN38" s="3362"/>
      <c r="AO38" s="3362"/>
      <c r="AP38" s="3488"/>
      <c r="AQ38" s="3463" t="s">
        <v>6</v>
      </c>
      <c r="AR38" s="3463" t="s">
        <v>7</v>
      </c>
      <c r="AS38" s="3463" t="s">
        <v>8</v>
      </c>
      <c r="AT38" s="3463" t="s">
        <v>298</v>
      </c>
      <c r="AU38" s="3342" t="s">
        <v>10</v>
      </c>
      <c r="AV38" s="3342" t="s">
        <v>11</v>
      </c>
      <c r="AW38" s="3361" t="s">
        <v>65</v>
      </c>
      <c r="BI38" s="3"/>
      <c r="BJ38" s="3"/>
      <c r="BK38" s="3"/>
      <c r="BL38" s="4"/>
      <c r="BM38" s="4"/>
      <c r="BN38" s="4"/>
      <c r="BO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3051"/>
      <c r="B39" s="3052"/>
      <c r="C39" s="3116"/>
      <c r="D39" s="3117"/>
      <c r="E39" s="3118"/>
      <c r="F39" s="3248"/>
      <c r="G39" s="3471" t="s">
        <v>13</v>
      </c>
      <c r="H39" s="3365"/>
      <c r="I39" s="3343" t="s">
        <v>14</v>
      </c>
      <c r="J39" s="3355"/>
      <c r="K39" s="3362" t="s">
        <v>15</v>
      </c>
      <c r="L39" s="3355"/>
      <c r="M39" s="3343" t="s">
        <v>16</v>
      </c>
      <c r="N39" s="3355"/>
      <c r="O39" s="3343" t="s">
        <v>17</v>
      </c>
      <c r="P39" s="3355"/>
      <c r="Q39" s="3343" t="s">
        <v>18</v>
      </c>
      <c r="R39" s="3355"/>
      <c r="S39" s="3343" t="s">
        <v>19</v>
      </c>
      <c r="T39" s="3355"/>
      <c r="U39" s="3343" t="s">
        <v>20</v>
      </c>
      <c r="V39" s="3355"/>
      <c r="W39" s="3343" t="s">
        <v>21</v>
      </c>
      <c r="X39" s="3355"/>
      <c r="Y39" s="3343" t="s">
        <v>22</v>
      </c>
      <c r="Z39" s="3345"/>
      <c r="AA39" s="3343" t="s">
        <v>23</v>
      </c>
      <c r="AB39" s="3345"/>
      <c r="AC39" s="3343" t="s">
        <v>24</v>
      </c>
      <c r="AD39" s="3345"/>
      <c r="AE39" s="3343" t="s">
        <v>25</v>
      </c>
      <c r="AF39" s="3345"/>
      <c r="AG39" s="3343" t="s">
        <v>26</v>
      </c>
      <c r="AH39" s="3345"/>
      <c r="AI39" s="3343" t="s">
        <v>27</v>
      </c>
      <c r="AJ39" s="3345"/>
      <c r="AK39" s="3343" t="s">
        <v>28</v>
      </c>
      <c r="AL39" s="3345"/>
      <c r="AM39" s="3343" t="s">
        <v>29</v>
      </c>
      <c r="AN39" s="3345"/>
      <c r="AO39" s="3343" t="s">
        <v>30</v>
      </c>
      <c r="AP39" s="3506"/>
      <c r="AQ39" s="2961"/>
      <c r="AR39" s="2961"/>
      <c r="AS39" s="2961"/>
      <c r="AT39" s="2961"/>
      <c r="AU39" s="2912"/>
      <c r="AV39" s="2912"/>
      <c r="AW39" s="3064"/>
      <c r="BJ39" s="3"/>
      <c r="BK39" s="3"/>
      <c r="BL39" s="3"/>
      <c r="BM39" s="4"/>
      <c r="BN39" s="4"/>
      <c r="BO39" s="4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3116"/>
      <c r="B40" s="3116"/>
      <c r="C40" s="2961"/>
      <c r="D40" s="1714" t="s">
        <v>31</v>
      </c>
      <c r="E40" s="1679" t="s">
        <v>32</v>
      </c>
      <c r="F40" s="1715" t="s">
        <v>33</v>
      </c>
      <c r="G40" s="1714" t="s">
        <v>32</v>
      </c>
      <c r="H40" s="1715" t="s">
        <v>33</v>
      </c>
      <c r="I40" s="1714" t="s">
        <v>32</v>
      </c>
      <c r="J40" s="1715" t="s">
        <v>33</v>
      </c>
      <c r="K40" s="1678" t="s">
        <v>32</v>
      </c>
      <c r="L40" s="1715" t="s">
        <v>33</v>
      </c>
      <c r="M40" s="1679" t="s">
        <v>32</v>
      </c>
      <c r="N40" s="1715" t="s">
        <v>33</v>
      </c>
      <c r="O40" s="1679" t="s">
        <v>32</v>
      </c>
      <c r="P40" s="1715" t="s">
        <v>33</v>
      </c>
      <c r="Q40" s="1679" t="s">
        <v>32</v>
      </c>
      <c r="R40" s="1715" t="s">
        <v>33</v>
      </c>
      <c r="S40" s="1679" t="s">
        <v>32</v>
      </c>
      <c r="T40" s="1715" t="s">
        <v>33</v>
      </c>
      <c r="U40" s="1716" t="s">
        <v>32</v>
      </c>
      <c r="V40" s="1655" t="s">
        <v>33</v>
      </c>
      <c r="W40" s="1716" t="s">
        <v>32</v>
      </c>
      <c r="X40" s="1655" t="s">
        <v>33</v>
      </c>
      <c r="Y40" s="1716" t="s">
        <v>32</v>
      </c>
      <c r="Z40" s="1655" t="s">
        <v>33</v>
      </c>
      <c r="AA40" s="1716" t="s">
        <v>32</v>
      </c>
      <c r="AB40" s="1655" t="s">
        <v>33</v>
      </c>
      <c r="AC40" s="1716" t="s">
        <v>32</v>
      </c>
      <c r="AD40" s="1655" t="s">
        <v>33</v>
      </c>
      <c r="AE40" s="1716" t="s">
        <v>32</v>
      </c>
      <c r="AF40" s="1655" t="s">
        <v>33</v>
      </c>
      <c r="AG40" s="1716" t="s">
        <v>32</v>
      </c>
      <c r="AH40" s="1655" t="s">
        <v>33</v>
      </c>
      <c r="AI40" s="1716" t="s">
        <v>32</v>
      </c>
      <c r="AJ40" s="1655" t="s">
        <v>33</v>
      </c>
      <c r="AK40" s="1716" t="s">
        <v>32</v>
      </c>
      <c r="AL40" s="1655" t="s">
        <v>33</v>
      </c>
      <c r="AM40" s="1716" t="s">
        <v>32</v>
      </c>
      <c r="AN40" s="1655" t="s">
        <v>33</v>
      </c>
      <c r="AO40" s="1716" t="s">
        <v>32</v>
      </c>
      <c r="AP40" s="1680" t="s">
        <v>33</v>
      </c>
      <c r="AQ40" s="3248"/>
      <c r="AR40" s="3248"/>
      <c r="AS40" s="3248"/>
      <c r="AT40" s="3248"/>
      <c r="AU40" s="3149"/>
      <c r="AV40" s="3149"/>
      <c r="AW40" s="3177"/>
      <c r="BJ40" s="3"/>
      <c r="BK40" s="3"/>
      <c r="BL40" s="3"/>
      <c r="BM40" s="4"/>
      <c r="BN40" s="4"/>
      <c r="BO40" s="4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3464" t="s">
        <v>66</v>
      </c>
      <c r="B41" s="3492"/>
      <c r="C41" s="3465"/>
      <c r="D41" s="1019">
        <f>SUM(E41+F41)</f>
        <v>0</v>
      </c>
      <c r="E41" s="92">
        <f>SUM(U41+W41+Y41+AA41+AC41+AE41+AG41+AI41+AK41+AM41+AO41)</f>
        <v>0</v>
      </c>
      <c r="F41" s="1717">
        <f>SUM(V41+X41+Z41+AB41+AD41+AF41+AH41+AJ41+AL41+AN41+AP41)</f>
        <v>0</v>
      </c>
      <c r="G41" s="1698"/>
      <c r="H41" s="1700"/>
      <c r="I41" s="1698"/>
      <c r="J41" s="1700"/>
      <c r="K41" s="1698"/>
      <c r="L41" s="1700"/>
      <c r="M41" s="1698"/>
      <c r="N41" s="1700"/>
      <c r="O41" s="1698"/>
      <c r="P41" s="1700"/>
      <c r="Q41" s="1698"/>
      <c r="R41" s="1700"/>
      <c r="S41" s="1021"/>
      <c r="T41" s="95"/>
      <c r="U41" s="1698"/>
      <c r="V41" s="1700"/>
      <c r="W41" s="1698"/>
      <c r="X41" s="1700"/>
      <c r="Y41" s="1021"/>
      <c r="Z41" s="95"/>
      <c r="AA41" s="1718"/>
      <c r="AB41" s="95"/>
      <c r="AC41" s="1719"/>
      <c r="AD41" s="95"/>
      <c r="AE41" s="1718"/>
      <c r="AF41" s="95"/>
      <c r="AG41" s="1021"/>
      <c r="AH41" s="95"/>
      <c r="AI41" s="1021"/>
      <c r="AJ41" s="95"/>
      <c r="AK41" s="1718"/>
      <c r="AL41" s="95"/>
      <c r="AM41" s="1719"/>
      <c r="AN41" s="95"/>
      <c r="AO41" s="1720"/>
      <c r="AP41" s="99"/>
      <c r="AQ41" s="1023"/>
      <c r="AR41" s="1721"/>
      <c r="AS41" s="1721"/>
      <c r="AT41" s="1721"/>
      <c r="AU41" s="1721"/>
      <c r="AV41" s="1721"/>
      <c r="AW41" s="1721"/>
      <c r="AX41" s="671" t="str">
        <f t="shared" ref="AX41:AX63" si="35">$CA41&amp;$CB41&amp;$CC41&amp;$CD41&amp;$CE41&amp;$CF41&amp;$CG41</f>
        <v/>
      </c>
      <c r="BJ41" s="3"/>
      <c r="BK41" s="3"/>
      <c r="BL41" s="3"/>
      <c r="BM41" s="4"/>
      <c r="BN41" s="4"/>
      <c r="BO41" s="4"/>
      <c r="CA41" s="31" t="str">
        <f>IF(CH41=1,"* Las consultas de 60 años NO DEBEN ser mayor que el total de Consultas entre 60-64 Años. ","")</f>
        <v/>
      </c>
      <c r="CB41" s="31" t="str">
        <f t="shared" ref="CB41:CB63" si="36">IF(CI41=1,"* Las actividades de usuarios en situación de discapacidad NO DEBEN superar el total. ","")</f>
        <v/>
      </c>
      <c r="CC41" s="31" t="str">
        <f>IF(CJ41=1,"* Las consultas de 12 años NO DEBEN ser mayor que el total de Consultas entre 10-14 Años. ","")</f>
        <v/>
      </c>
      <c r="CD41" s="31" t="str">
        <f>IF(CK41=1,"* Las consultas de Pacientes en control PSCV NO DEBEN ser mayor que el total de Consultas. ","")</f>
        <v/>
      </c>
      <c r="CE41" s="31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1" t="str">
        <f>IF(AND(AU41="",D41&lt;&gt;0),"* No olvide digitar la población SENAME (Digite CEROS si no tiene). ",IF(D41&lt;AU41,"* La Población SENAME NO DEBE ser mayor al Total. ",""))</f>
        <v/>
      </c>
      <c r="CG41" s="31" t="str">
        <f>IF(AND(AV41="",D41&lt;&gt;0),"* No olvide digitar la población Migrante (Digite CEROS si no tiene). ",IF(D41&lt;AV41,"* La Población Migrante NO DEBE ser mayor al Total. ",""))</f>
        <v/>
      </c>
      <c r="CH41" s="32">
        <f>IF(AS41&gt;(AK41+AL41),1,0)</f>
        <v>0</v>
      </c>
      <c r="CI41" s="32">
        <f>IF(D41&lt;AT41,1,0)</f>
        <v>0</v>
      </c>
      <c r="CJ41" s="32">
        <f>IF((Y41+Z41)&lt;AQ41,1,0)</f>
        <v>0</v>
      </c>
      <c r="CK41" s="32">
        <f>IF(D41&lt;AW41,1,0)</f>
        <v>0</v>
      </c>
      <c r="CL41" s="32">
        <f>IF(AND(AR41="",D41&lt;&gt;0),1,IF(F41&lt;AR41,1,0))</f>
        <v>0</v>
      </c>
      <c r="CM41" s="32">
        <f>IF(AND(AU41="",D41&lt;&gt;0),1,IF(D41&lt;AU41,1,0))</f>
        <v>0</v>
      </c>
      <c r="CN41" s="32">
        <f>IF(AND(AV41="",D41&lt;&gt;0),1,IF(D41&lt;AV41,1,0))</f>
        <v>0</v>
      </c>
    </row>
    <row r="42" spans="1:92" ht="24" customHeight="1" x14ac:dyDescent="0.2">
      <c r="A42" s="3349" t="s">
        <v>67</v>
      </c>
      <c r="B42" s="3350"/>
      <c r="C42" s="3351"/>
      <c r="D42" s="102">
        <f>SUM(E42+F42)</f>
        <v>0</v>
      </c>
      <c r="E42" s="103">
        <f>+G42+I42+K42+M42+O42+Q42+S42+U42+W42+Y42+AA42</f>
        <v>0</v>
      </c>
      <c r="F42" s="1004">
        <f>+H42+J42+L42+N42+P42+R42+T42+V42+X42+Z42+AB42</f>
        <v>0</v>
      </c>
      <c r="G42" s="105"/>
      <c r="H42" s="106"/>
      <c r="I42" s="105"/>
      <c r="J42" s="107"/>
      <c r="K42" s="105"/>
      <c r="L42" s="106"/>
      <c r="M42" s="105"/>
      <c r="N42" s="106"/>
      <c r="O42" s="105"/>
      <c r="P42" s="106"/>
      <c r="Q42" s="105"/>
      <c r="R42" s="108"/>
      <c r="S42" s="105"/>
      <c r="T42" s="108"/>
      <c r="U42" s="105"/>
      <c r="V42" s="106"/>
      <c r="W42" s="105"/>
      <c r="X42" s="108"/>
      <c r="Y42" s="105"/>
      <c r="Z42" s="108"/>
      <c r="AA42" s="105"/>
      <c r="AB42" s="106"/>
      <c r="AC42" s="1698"/>
      <c r="AD42" s="1699"/>
      <c r="AE42" s="1722"/>
      <c r="AF42" s="1699"/>
      <c r="AG42" s="1698"/>
      <c r="AH42" s="1700"/>
      <c r="AI42" s="1698"/>
      <c r="AJ42" s="1700"/>
      <c r="AK42" s="1722"/>
      <c r="AL42" s="1674"/>
      <c r="AM42" s="1698"/>
      <c r="AN42" s="1699"/>
      <c r="AO42" s="1722"/>
      <c r="AP42" s="1723"/>
      <c r="AQ42" s="1724"/>
      <c r="AR42" s="1700"/>
      <c r="AS42" s="1700"/>
      <c r="AT42" s="106"/>
      <c r="AU42" s="106"/>
      <c r="AV42" s="106"/>
      <c r="AW42" s="106"/>
      <c r="AX42" s="671" t="str">
        <f t="shared" si="35"/>
        <v/>
      </c>
      <c r="BJ42" s="3"/>
      <c r="BK42" s="3"/>
      <c r="BL42" s="3"/>
      <c r="BM42" s="4"/>
      <c r="BN42" s="4"/>
      <c r="BO42" s="4"/>
      <c r="CA42" s="31"/>
      <c r="CB42" s="31" t="str">
        <f t="shared" si="36"/>
        <v/>
      </c>
      <c r="CC42" s="31"/>
      <c r="CD42" s="31" t="str">
        <f t="shared" ref="CD42:CD63" si="37">IF(CK42=1,"* Las consultas de Pacientes en control PSCV NO DEBEN ser mayor que el total de Consultas. ","")</f>
        <v/>
      </c>
      <c r="CE42" s="31"/>
      <c r="CF42" s="31" t="str">
        <f t="shared" ref="CF42:CF63" si="38">IF(AND(AU42="",D42&lt;&gt;0),"* No olvide digitar la población SENAME (Digite CEROS si no tiene). ",IF(D42&lt;AU42,"* La Población SENAME NO DEBE ser mayor al Total. ",""))</f>
        <v/>
      </c>
      <c r="CG42" s="31" t="str">
        <f t="shared" ref="CG42:CG63" si="39">IF(AND(AV42="",D42&lt;&gt;0),"* No olvide digitar la población Migrante (Digite CEROS si no tiene). ",IF(D42&lt;AV42,"* La Población Migrante NO DEBE ser mayor al Total. ",""))</f>
        <v/>
      </c>
      <c r="CH42" s="32"/>
      <c r="CI42" s="32">
        <f t="shared" ref="CI42:CI63" si="40">IF(D42&lt;AT42,1,0)</f>
        <v>0</v>
      </c>
      <c r="CJ42" s="32"/>
      <c r="CK42" s="32">
        <f t="shared" ref="CK42:CK63" si="41">IF(D42&lt;AW42,1,0)</f>
        <v>0</v>
      </c>
      <c r="CL42" s="32"/>
      <c r="CM42" s="32">
        <f t="shared" ref="CM42:CM63" si="42">IF(AND(AU42="",D42&lt;&gt;0),1,IF(D42&lt;AU42,1,0))</f>
        <v>0</v>
      </c>
      <c r="CN42" s="32">
        <f t="shared" ref="CN42:CN63" si="43">IF(AND(AV42="",D42&lt;&gt;0),1,IF(D42&lt;AV42,1,0))</f>
        <v>0</v>
      </c>
    </row>
    <row r="43" spans="1:92" ht="16.350000000000001" customHeight="1" x14ac:dyDescent="0.2">
      <c r="A43" s="3349" t="s">
        <v>68</v>
      </c>
      <c r="B43" s="3350"/>
      <c r="C43" s="3351"/>
      <c r="D43" s="102">
        <f>SUM(E43+F43)</f>
        <v>0</v>
      </c>
      <c r="E43" s="103">
        <f>+G43+I43+K43+M43+O43+Q43+S43+U43+W43+Y43+AA43</f>
        <v>0</v>
      </c>
      <c r="F43" s="1004">
        <f>+H43+J43+L43+N43+P43+R43+T43+V43+X43+Z43+AB43</f>
        <v>0</v>
      </c>
      <c r="G43" s="105"/>
      <c r="H43" s="106"/>
      <c r="I43" s="105"/>
      <c r="J43" s="107"/>
      <c r="K43" s="105"/>
      <c r="L43" s="106"/>
      <c r="M43" s="105"/>
      <c r="N43" s="106"/>
      <c r="O43" s="105"/>
      <c r="P43" s="106"/>
      <c r="Q43" s="105"/>
      <c r="R43" s="108"/>
      <c r="S43" s="105"/>
      <c r="T43" s="108"/>
      <c r="U43" s="105"/>
      <c r="V43" s="106"/>
      <c r="W43" s="105"/>
      <c r="X43" s="108"/>
      <c r="Y43" s="105"/>
      <c r="Z43" s="108"/>
      <c r="AA43" s="105"/>
      <c r="AB43" s="106"/>
      <c r="AC43" s="1698"/>
      <c r="AD43" s="1699"/>
      <c r="AE43" s="1722"/>
      <c r="AF43" s="1699"/>
      <c r="AG43" s="1698"/>
      <c r="AH43" s="1700"/>
      <c r="AI43" s="1698"/>
      <c r="AJ43" s="1700"/>
      <c r="AK43" s="1722"/>
      <c r="AL43" s="1674"/>
      <c r="AM43" s="1698"/>
      <c r="AN43" s="1699"/>
      <c r="AO43" s="1722"/>
      <c r="AP43" s="1723"/>
      <c r="AQ43" s="1724"/>
      <c r="AR43" s="1700"/>
      <c r="AS43" s="1700"/>
      <c r="AT43" s="106"/>
      <c r="AU43" s="106"/>
      <c r="AV43" s="106"/>
      <c r="AW43" s="106"/>
      <c r="AX43" s="671" t="str">
        <f t="shared" si="35"/>
        <v/>
      </c>
      <c r="BJ43" s="3"/>
      <c r="BK43" s="3"/>
      <c r="BL43" s="3"/>
      <c r="BM43" s="4"/>
      <c r="BN43" s="4"/>
      <c r="BO43" s="4"/>
      <c r="CA43" s="31"/>
      <c r="CB43" s="31" t="str">
        <f t="shared" si="36"/>
        <v/>
      </c>
      <c r="CC43" s="31"/>
      <c r="CD43" s="31" t="str">
        <f t="shared" si="37"/>
        <v/>
      </c>
      <c r="CE43" s="31"/>
      <c r="CF43" s="31" t="str">
        <f t="shared" si="38"/>
        <v/>
      </c>
      <c r="CG43" s="31" t="str">
        <f t="shared" si="39"/>
        <v/>
      </c>
      <c r="CH43" s="32"/>
      <c r="CI43" s="32">
        <f t="shared" si="40"/>
        <v>0</v>
      </c>
      <c r="CJ43" s="32"/>
      <c r="CK43" s="32">
        <f t="shared" si="41"/>
        <v>0</v>
      </c>
      <c r="CL43" s="32"/>
      <c r="CM43" s="32">
        <f t="shared" si="42"/>
        <v>0</v>
      </c>
      <c r="CN43" s="32">
        <f t="shared" si="43"/>
        <v>0</v>
      </c>
    </row>
    <row r="44" spans="1:92" ht="16.350000000000001" customHeight="1" x14ac:dyDescent="0.2">
      <c r="A44" s="3349" t="s">
        <v>69</v>
      </c>
      <c r="B44" s="3350"/>
      <c r="C44" s="3351"/>
      <c r="D44" s="1725">
        <f>SUM(E44+F44)</f>
        <v>0</v>
      </c>
      <c r="E44" s="1726">
        <f t="shared" ref="E44:F46" si="44">+U44+W44+Y44+AA44+AC44+AE44+AG44+AI44+AK44+AM44+AO44</f>
        <v>0</v>
      </c>
      <c r="F44" s="1727">
        <f t="shared" si="44"/>
        <v>0</v>
      </c>
      <c r="G44" s="1698"/>
      <c r="H44" s="1700"/>
      <c r="I44" s="1698"/>
      <c r="J44" s="1700"/>
      <c r="K44" s="1698"/>
      <c r="L44" s="1700"/>
      <c r="M44" s="1698"/>
      <c r="N44" s="1700"/>
      <c r="O44" s="1698"/>
      <c r="P44" s="1700"/>
      <c r="Q44" s="1698"/>
      <c r="R44" s="1700"/>
      <c r="S44" s="1698"/>
      <c r="T44" s="1700"/>
      <c r="U44" s="1698"/>
      <c r="V44" s="1700"/>
      <c r="W44" s="1698"/>
      <c r="X44" s="1700"/>
      <c r="Y44" s="1728"/>
      <c r="Z44" s="1729"/>
      <c r="AA44" s="1730"/>
      <c r="AB44" s="1731"/>
      <c r="AC44" s="1728"/>
      <c r="AD44" s="1729"/>
      <c r="AE44" s="1730"/>
      <c r="AF44" s="1729"/>
      <c r="AG44" s="1728"/>
      <c r="AH44" s="1729"/>
      <c r="AI44" s="1728"/>
      <c r="AJ44" s="1729"/>
      <c r="AK44" s="1730"/>
      <c r="AL44" s="1731"/>
      <c r="AM44" s="1728"/>
      <c r="AN44" s="1729"/>
      <c r="AO44" s="1730"/>
      <c r="AP44" s="1732"/>
      <c r="AQ44" s="1733"/>
      <c r="AR44" s="1734"/>
      <c r="AS44" s="1734"/>
      <c r="AT44" s="1734"/>
      <c r="AU44" s="1734"/>
      <c r="AV44" s="1734"/>
      <c r="AW44" s="1734"/>
      <c r="AX44" s="671" t="str">
        <f t="shared" si="35"/>
        <v/>
      </c>
      <c r="BJ44" s="3"/>
      <c r="BK44" s="3"/>
      <c r="BL44" s="3"/>
      <c r="BM44" s="4"/>
      <c r="BN44" s="4"/>
      <c r="BO44" s="4"/>
      <c r="CA44" s="31" t="str">
        <f t="shared" ref="CA44:CA63" si="45">IF(CH44=1,"* Las consultas de 60 años NO DEBEN ser mayor que el total de Consultas entre 60-64 Años. ","")</f>
        <v/>
      </c>
      <c r="CB44" s="31" t="str">
        <f t="shared" si="36"/>
        <v/>
      </c>
      <c r="CC44" s="31" t="str">
        <f t="shared" ref="CC44:CC63" si="46">IF(CJ44=1,"* Las consultas de 12 años NO DEBEN ser mayor que el total de Consultas entre 10-14 Años. ","")</f>
        <v/>
      </c>
      <c r="CD44" s="31" t="str">
        <f t="shared" si="37"/>
        <v/>
      </c>
      <c r="CE44" s="31" t="str">
        <f t="shared" ref="CE44:CE63" si="47">IF(AND(AR44="",D44&lt;&gt;0),"* Recuerde que las Embarazadas deben ser incluídas en el ingreso por rango Etario (Digite CEROS si no tiene). ",IF(F44&lt;AR44,"* Las Embarazadas NO DEBEN ser mayor al total de mujeres. ",""))</f>
        <v/>
      </c>
      <c r="CF44" s="31" t="str">
        <f t="shared" si="38"/>
        <v/>
      </c>
      <c r="CG44" s="31" t="str">
        <f t="shared" si="39"/>
        <v/>
      </c>
      <c r="CH44" s="32">
        <f t="shared" ref="CH44:CH63" si="48">IF(AS44&gt;(AK44+AL44),1,0)</f>
        <v>0</v>
      </c>
      <c r="CI44" s="32">
        <f t="shared" si="40"/>
        <v>0</v>
      </c>
      <c r="CJ44" s="32">
        <f t="shared" ref="CJ44:CJ63" si="49">IF((Y44+Z44)&lt;AQ44,1,0)</f>
        <v>0</v>
      </c>
      <c r="CK44" s="32">
        <f t="shared" si="41"/>
        <v>0</v>
      </c>
      <c r="CL44" s="32">
        <f t="shared" ref="CL44:CL63" si="50">IF(AND(AR44="",D44&lt;&gt;0),1,IF(F44&lt;AR44,1,0))</f>
        <v>0</v>
      </c>
      <c r="CM44" s="32">
        <f t="shared" si="42"/>
        <v>0</v>
      </c>
      <c r="CN44" s="32">
        <f t="shared" si="43"/>
        <v>0</v>
      </c>
    </row>
    <row r="45" spans="1:92" ht="16.350000000000001" customHeight="1" x14ac:dyDescent="0.2">
      <c r="A45" s="3349" t="s">
        <v>70</v>
      </c>
      <c r="B45" s="3350"/>
      <c r="C45" s="3351"/>
      <c r="D45" s="1392">
        <f>SUM(E45+F45)</f>
        <v>0</v>
      </c>
      <c r="E45" s="1393">
        <f t="shared" si="44"/>
        <v>0</v>
      </c>
      <c r="F45" s="1394">
        <f t="shared" si="44"/>
        <v>0</v>
      </c>
      <c r="G45" s="1395"/>
      <c r="H45" s="1396"/>
      <c r="I45" s="1395"/>
      <c r="J45" s="1396"/>
      <c r="K45" s="1395"/>
      <c r="L45" s="1396"/>
      <c r="M45" s="1395"/>
      <c r="N45" s="1396"/>
      <c r="O45" s="1395"/>
      <c r="P45" s="1396"/>
      <c r="Q45" s="1395"/>
      <c r="R45" s="1396"/>
      <c r="S45" s="1395"/>
      <c r="T45" s="1396"/>
      <c r="U45" s="1395"/>
      <c r="V45" s="1396"/>
      <c r="W45" s="1395"/>
      <c r="X45" s="1396"/>
      <c r="Y45" s="1735"/>
      <c r="Z45" s="1736"/>
      <c r="AA45" s="1397"/>
      <c r="AB45" s="1398"/>
      <c r="AC45" s="1735"/>
      <c r="AD45" s="1736"/>
      <c r="AE45" s="1399"/>
      <c r="AF45" s="1736"/>
      <c r="AG45" s="1735"/>
      <c r="AH45" s="1736"/>
      <c r="AI45" s="1735"/>
      <c r="AJ45" s="1736"/>
      <c r="AK45" s="1397"/>
      <c r="AL45" s="1398"/>
      <c r="AM45" s="1735"/>
      <c r="AN45" s="1736"/>
      <c r="AO45" s="1399"/>
      <c r="AP45" s="1737"/>
      <c r="AQ45" s="1738"/>
      <c r="AR45" s="1400"/>
      <c r="AS45" s="1401"/>
      <c r="AT45" s="1400"/>
      <c r="AU45" s="1400"/>
      <c r="AV45" s="1400"/>
      <c r="AW45" s="1400"/>
      <c r="AX45" s="671" t="str">
        <f t="shared" si="35"/>
        <v/>
      </c>
      <c r="BJ45" s="3"/>
      <c r="BK45" s="3"/>
      <c r="BL45" s="3"/>
      <c r="BM45" s="4"/>
      <c r="BN45" s="4"/>
      <c r="BO45" s="4"/>
      <c r="CA45" s="31"/>
      <c r="CB45" s="31" t="str">
        <f t="shared" si="36"/>
        <v/>
      </c>
      <c r="CC45" s="31" t="str">
        <f t="shared" si="46"/>
        <v/>
      </c>
      <c r="CD45" s="31" t="str">
        <f t="shared" si="37"/>
        <v/>
      </c>
      <c r="CE45" s="31" t="str">
        <f t="shared" si="47"/>
        <v/>
      </c>
      <c r="CF45" s="31" t="str">
        <f t="shared" si="38"/>
        <v/>
      </c>
      <c r="CG45" s="31" t="str">
        <f t="shared" si="39"/>
        <v/>
      </c>
      <c r="CH45" s="32"/>
      <c r="CI45" s="32">
        <f t="shared" si="40"/>
        <v>0</v>
      </c>
      <c r="CJ45" s="32">
        <f t="shared" si="49"/>
        <v>0</v>
      </c>
      <c r="CK45" s="32">
        <f t="shared" si="41"/>
        <v>0</v>
      </c>
      <c r="CL45" s="32">
        <f t="shared" si="50"/>
        <v>0</v>
      </c>
      <c r="CM45" s="32">
        <f t="shared" si="42"/>
        <v>0</v>
      </c>
      <c r="CN45" s="32">
        <f t="shared" si="43"/>
        <v>0</v>
      </c>
    </row>
    <row r="46" spans="1:92" ht="16.350000000000001" customHeight="1" x14ac:dyDescent="0.2">
      <c r="A46" s="3343" t="s">
        <v>71</v>
      </c>
      <c r="B46" s="3362"/>
      <c r="C46" s="3355"/>
      <c r="D46" s="1656">
        <f t="shared" ref="D46:D59" si="51">SUM(E46+F46)</f>
        <v>0</v>
      </c>
      <c r="E46" s="1691">
        <f t="shared" si="44"/>
        <v>0</v>
      </c>
      <c r="F46" s="1655">
        <f t="shared" si="44"/>
        <v>0</v>
      </c>
      <c r="G46" s="1739"/>
      <c r="H46" s="1740"/>
      <c r="I46" s="1739"/>
      <c r="J46" s="1740"/>
      <c r="K46" s="1739"/>
      <c r="L46" s="1740"/>
      <c r="M46" s="1739"/>
      <c r="N46" s="1740"/>
      <c r="O46" s="1739"/>
      <c r="P46" s="1740"/>
      <c r="Q46" s="1739"/>
      <c r="R46" s="1740"/>
      <c r="S46" s="1739"/>
      <c r="T46" s="1740"/>
      <c r="U46" s="1739"/>
      <c r="V46" s="1740"/>
      <c r="W46" s="1739"/>
      <c r="X46" s="1740"/>
      <c r="Y46" s="1656">
        <f t="shared" ref="Y46:AD46" si="52">SUM(Y44:Y45)</f>
        <v>0</v>
      </c>
      <c r="Z46" s="1654">
        <f t="shared" si="52"/>
        <v>0</v>
      </c>
      <c r="AA46" s="1656">
        <f t="shared" si="52"/>
        <v>0</v>
      </c>
      <c r="AB46" s="1654">
        <f t="shared" si="52"/>
        <v>0</v>
      </c>
      <c r="AC46" s="1656">
        <f t="shared" si="52"/>
        <v>0</v>
      </c>
      <c r="AD46" s="1655">
        <f t="shared" si="52"/>
        <v>0</v>
      </c>
      <c r="AE46" s="1654">
        <f>SUM(AE44:AE45)</f>
        <v>0</v>
      </c>
      <c r="AF46" s="1654">
        <f t="shared" ref="AF46:AN46" si="53">SUM(AF44:AF45)</f>
        <v>0</v>
      </c>
      <c r="AG46" s="1656">
        <f t="shared" si="53"/>
        <v>0</v>
      </c>
      <c r="AH46" s="1654">
        <f t="shared" si="53"/>
        <v>0</v>
      </c>
      <c r="AI46" s="1656">
        <f t="shared" si="53"/>
        <v>0</v>
      </c>
      <c r="AJ46" s="1654">
        <f t="shared" si="53"/>
        <v>0</v>
      </c>
      <c r="AK46" s="1656">
        <f t="shared" si="53"/>
        <v>0</v>
      </c>
      <c r="AL46" s="1654">
        <f t="shared" si="53"/>
        <v>0</v>
      </c>
      <c r="AM46" s="1656">
        <f t="shared" si="53"/>
        <v>0</v>
      </c>
      <c r="AN46" s="1655">
        <f t="shared" si="53"/>
        <v>0</v>
      </c>
      <c r="AO46" s="1654">
        <f>SUM(AO44:AO45)</f>
        <v>0</v>
      </c>
      <c r="AP46" s="1741">
        <f>SUM(AP44:AP45)</f>
        <v>0</v>
      </c>
      <c r="AQ46" s="1654">
        <f>SUM(AQ44:AQ45)</f>
        <v>0</v>
      </c>
      <c r="AR46" s="1742">
        <f>SUM(AR44:AR45)</f>
        <v>0</v>
      </c>
      <c r="AS46" s="1655">
        <f>SUM(AS44)</f>
        <v>0</v>
      </c>
      <c r="AT46" s="1655">
        <f>SUM(AT44:AT45)</f>
        <v>0</v>
      </c>
      <c r="AU46" s="1655">
        <f>SUM(AU44:AU45)</f>
        <v>0</v>
      </c>
      <c r="AV46" s="1655">
        <f>SUM(AV44:AV45)</f>
        <v>0</v>
      </c>
      <c r="AW46" s="1655">
        <f>SUM(AW44:AW45)</f>
        <v>0</v>
      </c>
      <c r="BJ46" s="3"/>
      <c r="BK46" s="3"/>
      <c r="BL46" s="3"/>
      <c r="BM46" s="4"/>
      <c r="BN46" s="4"/>
      <c r="BO46" s="4"/>
      <c r="CA46" s="31"/>
      <c r="CB46" s="31"/>
      <c r="CC46" s="31"/>
      <c r="CD46" s="31"/>
      <c r="CE46" s="31"/>
      <c r="CF46" s="31"/>
      <c r="CG46" s="31"/>
      <c r="CH46" s="32"/>
      <c r="CI46" s="32"/>
      <c r="CJ46" s="32"/>
      <c r="CK46" s="32"/>
      <c r="CL46" s="32"/>
      <c r="CM46" s="32"/>
      <c r="CN46" s="32"/>
    </row>
    <row r="47" spans="1:92" ht="16.350000000000001" customHeight="1" x14ac:dyDescent="0.2">
      <c r="A47" s="3524" t="s">
        <v>72</v>
      </c>
      <c r="B47" s="3525"/>
      <c r="C47" s="3526"/>
      <c r="D47" s="1656">
        <f t="shared" si="51"/>
        <v>0</v>
      </c>
      <c r="E47" s="1691">
        <f>+G47+I47+K47+M47+O47+Q47+S47+U47+W47+Y47+AA47+AC47+AE47+AG47+AI47+AK47+AM47+AO47</f>
        <v>0</v>
      </c>
      <c r="F47" s="1655">
        <f>+H47+J47+L47+N47+P47+R47+T47+V47+X47+Z47+AB47+AD47+AF47+AH47+AJ47+AL47+AN47+AP47</f>
        <v>0</v>
      </c>
      <c r="G47" s="1743"/>
      <c r="H47" s="1744"/>
      <c r="I47" s="1743"/>
      <c r="J47" s="1745"/>
      <c r="K47" s="1743"/>
      <c r="L47" s="1744"/>
      <c r="M47" s="1743"/>
      <c r="N47" s="1744"/>
      <c r="O47" s="1743"/>
      <c r="P47" s="1744"/>
      <c r="Q47" s="1743"/>
      <c r="R47" s="1746"/>
      <c r="S47" s="1743"/>
      <c r="T47" s="1746"/>
      <c r="U47" s="1743"/>
      <c r="V47" s="1746"/>
      <c r="W47" s="1743"/>
      <c r="X47" s="1746"/>
      <c r="Y47" s="1743"/>
      <c r="Z47" s="1746"/>
      <c r="AA47" s="1743"/>
      <c r="AB47" s="1746"/>
      <c r="AC47" s="1747"/>
      <c r="AD47" s="1746"/>
      <c r="AE47" s="1748"/>
      <c r="AF47" s="1746"/>
      <c r="AG47" s="1743"/>
      <c r="AH47" s="1746"/>
      <c r="AI47" s="1743"/>
      <c r="AJ47" s="1746"/>
      <c r="AK47" s="1743"/>
      <c r="AL47" s="1746"/>
      <c r="AM47" s="1747"/>
      <c r="AN47" s="1746"/>
      <c r="AO47" s="1745"/>
      <c r="AP47" s="1749"/>
      <c r="AQ47" s="1750"/>
      <c r="AR47" s="1744"/>
      <c r="AS47" s="1744"/>
      <c r="AT47" s="1744"/>
      <c r="AU47" s="1744"/>
      <c r="AV47" s="1744"/>
      <c r="AW47" s="1744"/>
      <c r="AX47" s="671" t="str">
        <f t="shared" si="35"/>
        <v/>
      </c>
      <c r="BJ47" s="3"/>
      <c r="BK47" s="3"/>
      <c r="BL47" s="3"/>
      <c r="BM47" s="4"/>
      <c r="BN47" s="4"/>
      <c r="BO47" s="4"/>
      <c r="CA47" s="31" t="str">
        <f t="shared" si="45"/>
        <v/>
      </c>
      <c r="CB47" s="31" t="str">
        <f t="shared" si="36"/>
        <v/>
      </c>
      <c r="CC47" s="31" t="str">
        <f t="shared" si="46"/>
        <v/>
      </c>
      <c r="CD47" s="31" t="str">
        <f t="shared" si="37"/>
        <v/>
      </c>
      <c r="CE47" s="31" t="str">
        <f t="shared" si="47"/>
        <v/>
      </c>
      <c r="CF47" s="31" t="str">
        <f t="shared" si="38"/>
        <v/>
      </c>
      <c r="CG47" s="31" t="str">
        <f t="shared" si="39"/>
        <v/>
      </c>
      <c r="CH47" s="32">
        <f t="shared" si="48"/>
        <v>0</v>
      </c>
      <c r="CI47" s="32">
        <f t="shared" si="40"/>
        <v>0</v>
      </c>
      <c r="CJ47" s="32">
        <f t="shared" si="49"/>
        <v>0</v>
      </c>
      <c r="CK47" s="32">
        <f t="shared" si="41"/>
        <v>0</v>
      </c>
      <c r="CL47" s="32">
        <f t="shared" si="50"/>
        <v>0</v>
      </c>
      <c r="CM47" s="32">
        <f t="shared" si="42"/>
        <v>0</v>
      </c>
      <c r="CN47" s="32">
        <f t="shared" si="43"/>
        <v>0</v>
      </c>
    </row>
    <row r="48" spans="1:92" ht="16.350000000000001" customHeight="1" x14ac:dyDescent="0.2">
      <c r="A48" s="3483" t="s">
        <v>73</v>
      </c>
      <c r="B48" s="3485"/>
      <c r="C48" s="149">
        <v>0</v>
      </c>
      <c r="D48" s="150">
        <f t="shared" si="51"/>
        <v>0</v>
      </c>
      <c r="E48" s="151">
        <f>SUM(G48+I48+K48+M48+O48+Q48+S48+U48+W48+Y48+AA48+AC48+AE48+AG48+AI48+AK48+AM48+AO48)</f>
        <v>0</v>
      </c>
      <c r="F48" s="1004">
        <f>SUM(H48+J48+L48+N48+P48+R48+T48+V48+X48+Z48+AB48+AD48+AF48+AH48+AJ48+AL48+AN48+AP48)</f>
        <v>0</v>
      </c>
      <c r="G48" s="105"/>
      <c r="H48" s="106"/>
      <c r="I48" s="105"/>
      <c r="J48" s="107"/>
      <c r="K48" s="105"/>
      <c r="L48" s="106"/>
      <c r="M48" s="105"/>
      <c r="N48" s="106"/>
      <c r="O48" s="105"/>
      <c r="P48" s="106"/>
      <c r="Q48" s="105"/>
      <c r="R48" s="108"/>
      <c r="S48" s="105"/>
      <c r="T48" s="108"/>
      <c r="U48" s="105"/>
      <c r="V48" s="108"/>
      <c r="W48" s="105"/>
      <c r="X48" s="108"/>
      <c r="Y48" s="105"/>
      <c r="Z48" s="108"/>
      <c r="AA48" s="105"/>
      <c r="AB48" s="108"/>
      <c r="AC48" s="152"/>
      <c r="AD48" s="108"/>
      <c r="AE48" s="153"/>
      <c r="AF48" s="108"/>
      <c r="AG48" s="105"/>
      <c r="AH48" s="108"/>
      <c r="AI48" s="105"/>
      <c r="AJ48" s="108"/>
      <c r="AK48" s="105"/>
      <c r="AL48" s="108"/>
      <c r="AM48" s="152"/>
      <c r="AN48" s="108"/>
      <c r="AO48" s="107"/>
      <c r="AP48" s="154"/>
      <c r="AQ48" s="155"/>
      <c r="AR48" s="106"/>
      <c r="AS48" s="106"/>
      <c r="AT48" s="106"/>
      <c r="AU48" s="106"/>
      <c r="AV48" s="106"/>
      <c r="AW48" s="106"/>
      <c r="AX48" s="671" t="str">
        <f t="shared" si="35"/>
        <v/>
      </c>
      <c r="BJ48" s="3"/>
      <c r="BK48" s="3"/>
      <c r="BL48" s="3"/>
      <c r="BM48" s="4"/>
      <c r="BN48" s="4"/>
      <c r="BO48" s="4"/>
      <c r="CA48" s="31" t="str">
        <f t="shared" si="45"/>
        <v/>
      </c>
      <c r="CB48" s="31" t="str">
        <f t="shared" si="36"/>
        <v/>
      </c>
      <c r="CC48" s="31" t="str">
        <f t="shared" si="46"/>
        <v/>
      </c>
      <c r="CD48" s="31" t="str">
        <f t="shared" si="37"/>
        <v/>
      </c>
      <c r="CE48" s="31" t="str">
        <f t="shared" si="47"/>
        <v/>
      </c>
      <c r="CF48" s="31" t="str">
        <f t="shared" si="38"/>
        <v/>
      </c>
      <c r="CG48" s="31" t="str">
        <f t="shared" si="39"/>
        <v/>
      </c>
      <c r="CH48" s="32">
        <f t="shared" si="48"/>
        <v>0</v>
      </c>
      <c r="CI48" s="32">
        <f t="shared" si="40"/>
        <v>0</v>
      </c>
      <c r="CJ48" s="32">
        <f t="shared" si="49"/>
        <v>0</v>
      </c>
      <c r="CK48" s="32">
        <f t="shared" si="41"/>
        <v>0</v>
      </c>
      <c r="CL48" s="32">
        <f t="shared" si="50"/>
        <v>0</v>
      </c>
      <c r="CM48" s="32">
        <f t="shared" si="42"/>
        <v>0</v>
      </c>
      <c r="CN48" s="32">
        <f t="shared" si="43"/>
        <v>0</v>
      </c>
    </row>
    <row r="49" spans="1:92" ht="16.350000000000001" customHeight="1" x14ac:dyDescent="0.2">
      <c r="A49" s="3011"/>
      <c r="B49" s="3013"/>
      <c r="C49" s="1751" t="s">
        <v>74</v>
      </c>
      <c r="D49" s="1725">
        <f t="shared" si="51"/>
        <v>0</v>
      </c>
      <c r="E49" s="151">
        <f t="shared" ref="E49:F58" si="54">SUM(G49+I49+K49+M49+O49+Q49+S49+U49+W49+Y49+AA49+AC49+AE49+AG49+AI49+AK49+AM49+AO49)</f>
        <v>0</v>
      </c>
      <c r="F49" s="1004">
        <f t="shared" si="54"/>
        <v>0</v>
      </c>
      <c r="G49" s="1728"/>
      <c r="H49" s="1734"/>
      <c r="I49" s="1728"/>
      <c r="J49" s="1752"/>
      <c r="K49" s="1728"/>
      <c r="L49" s="1734"/>
      <c r="M49" s="1728"/>
      <c r="N49" s="1734"/>
      <c r="O49" s="1728"/>
      <c r="P49" s="1734"/>
      <c r="Q49" s="1728"/>
      <c r="R49" s="1729"/>
      <c r="S49" s="1728"/>
      <c r="T49" s="1729"/>
      <c r="U49" s="1728"/>
      <c r="V49" s="1729"/>
      <c r="W49" s="1728"/>
      <c r="X49" s="1729"/>
      <c r="Y49" s="1728"/>
      <c r="Z49" s="1729"/>
      <c r="AA49" s="1728"/>
      <c r="AB49" s="1729"/>
      <c r="AC49" s="1753"/>
      <c r="AD49" s="1729"/>
      <c r="AE49" s="1730"/>
      <c r="AF49" s="1729"/>
      <c r="AG49" s="1728"/>
      <c r="AH49" s="1729"/>
      <c r="AI49" s="1728"/>
      <c r="AJ49" s="1729"/>
      <c r="AK49" s="1728"/>
      <c r="AL49" s="1729"/>
      <c r="AM49" s="1753"/>
      <c r="AN49" s="1729"/>
      <c r="AO49" s="1752"/>
      <c r="AP49" s="1732"/>
      <c r="AQ49" s="1733"/>
      <c r="AR49" s="1734"/>
      <c r="AS49" s="1734"/>
      <c r="AT49" s="1734"/>
      <c r="AU49" s="1734"/>
      <c r="AV49" s="1734"/>
      <c r="AW49" s="1734"/>
      <c r="AX49" s="671" t="str">
        <f t="shared" si="35"/>
        <v/>
      </c>
      <c r="BJ49" s="3"/>
      <c r="BK49" s="3"/>
      <c r="BL49" s="3"/>
      <c r="BM49" s="4"/>
      <c r="BN49" s="4"/>
      <c r="BO49" s="4"/>
      <c r="CA49" s="31" t="str">
        <f t="shared" si="45"/>
        <v/>
      </c>
      <c r="CB49" s="31" t="str">
        <f t="shared" si="36"/>
        <v/>
      </c>
      <c r="CC49" s="31" t="str">
        <f t="shared" si="46"/>
        <v/>
      </c>
      <c r="CD49" s="31" t="str">
        <f t="shared" si="37"/>
        <v/>
      </c>
      <c r="CE49" s="31" t="str">
        <f t="shared" si="47"/>
        <v/>
      </c>
      <c r="CF49" s="31" t="str">
        <f t="shared" si="38"/>
        <v/>
      </c>
      <c r="CG49" s="31" t="str">
        <f t="shared" si="39"/>
        <v/>
      </c>
      <c r="CH49" s="32">
        <f t="shared" si="48"/>
        <v>0</v>
      </c>
      <c r="CI49" s="32">
        <f t="shared" si="40"/>
        <v>0</v>
      </c>
      <c r="CJ49" s="32">
        <f t="shared" si="49"/>
        <v>0</v>
      </c>
      <c r="CK49" s="32">
        <f t="shared" si="41"/>
        <v>0</v>
      </c>
      <c r="CL49" s="32">
        <f t="shared" si="50"/>
        <v>0</v>
      </c>
      <c r="CM49" s="32">
        <f t="shared" si="42"/>
        <v>0</v>
      </c>
      <c r="CN49" s="32">
        <f t="shared" si="43"/>
        <v>0</v>
      </c>
    </row>
    <row r="50" spans="1:92" ht="16.350000000000001" customHeight="1" x14ac:dyDescent="0.2">
      <c r="A50" s="3011"/>
      <c r="B50" s="3013"/>
      <c r="C50" s="1751" t="s">
        <v>75</v>
      </c>
      <c r="D50" s="1725">
        <f t="shared" si="51"/>
        <v>0</v>
      </c>
      <c r="E50" s="151">
        <f t="shared" si="54"/>
        <v>0</v>
      </c>
      <c r="F50" s="1004">
        <f t="shared" si="54"/>
        <v>0</v>
      </c>
      <c r="G50" s="1728"/>
      <c r="H50" s="1734"/>
      <c r="I50" s="1728"/>
      <c r="J50" s="1752"/>
      <c r="K50" s="1728"/>
      <c r="L50" s="1734"/>
      <c r="M50" s="1728"/>
      <c r="N50" s="1734"/>
      <c r="O50" s="1728"/>
      <c r="P50" s="1734"/>
      <c r="Q50" s="1728"/>
      <c r="R50" s="1729"/>
      <c r="S50" s="1728"/>
      <c r="T50" s="1729"/>
      <c r="U50" s="1728"/>
      <c r="V50" s="1729"/>
      <c r="W50" s="1728"/>
      <c r="X50" s="1729"/>
      <c r="Y50" s="1728"/>
      <c r="Z50" s="1729"/>
      <c r="AA50" s="1728"/>
      <c r="AB50" s="1729"/>
      <c r="AC50" s="1753"/>
      <c r="AD50" s="1729"/>
      <c r="AE50" s="1730"/>
      <c r="AF50" s="1729"/>
      <c r="AG50" s="1728"/>
      <c r="AH50" s="1729"/>
      <c r="AI50" s="1728"/>
      <c r="AJ50" s="1729"/>
      <c r="AK50" s="1728"/>
      <c r="AL50" s="1729"/>
      <c r="AM50" s="1753"/>
      <c r="AN50" s="1729"/>
      <c r="AO50" s="1752"/>
      <c r="AP50" s="1732"/>
      <c r="AQ50" s="1733"/>
      <c r="AR50" s="1734"/>
      <c r="AS50" s="1734"/>
      <c r="AT50" s="1734"/>
      <c r="AU50" s="1734"/>
      <c r="AV50" s="1734"/>
      <c r="AW50" s="1734"/>
      <c r="AX50" s="671" t="str">
        <f t="shared" si="35"/>
        <v/>
      </c>
      <c r="BJ50" s="3"/>
      <c r="BK50" s="3"/>
      <c r="BL50" s="3"/>
      <c r="BM50" s="4"/>
      <c r="BN50" s="4"/>
      <c r="BO50" s="4"/>
      <c r="CA50" s="31" t="str">
        <f t="shared" si="45"/>
        <v/>
      </c>
      <c r="CB50" s="31" t="str">
        <f t="shared" si="36"/>
        <v/>
      </c>
      <c r="CC50" s="31" t="str">
        <f t="shared" si="46"/>
        <v/>
      </c>
      <c r="CD50" s="31" t="str">
        <f t="shared" si="37"/>
        <v/>
      </c>
      <c r="CE50" s="31" t="str">
        <f t="shared" si="47"/>
        <v/>
      </c>
      <c r="CF50" s="31" t="str">
        <f t="shared" si="38"/>
        <v/>
      </c>
      <c r="CG50" s="31" t="str">
        <f t="shared" si="39"/>
        <v/>
      </c>
      <c r="CH50" s="32">
        <f t="shared" si="48"/>
        <v>0</v>
      </c>
      <c r="CI50" s="32">
        <f t="shared" si="40"/>
        <v>0</v>
      </c>
      <c r="CJ50" s="32">
        <f t="shared" si="49"/>
        <v>0</v>
      </c>
      <c r="CK50" s="32">
        <f t="shared" si="41"/>
        <v>0</v>
      </c>
      <c r="CL50" s="32">
        <f t="shared" si="50"/>
        <v>0</v>
      </c>
      <c r="CM50" s="32">
        <f t="shared" si="42"/>
        <v>0</v>
      </c>
      <c r="CN50" s="32">
        <f t="shared" si="43"/>
        <v>0</v>
      </c>
    </row>
    <row r="51" spans="1:92" ht="16.350000000000001" customHeight="1" x14ac:dyDescent="0.2">
      <c r="A51" s="3011"/>
      <c r="B51" s="3013"/>
      <c r="C51" s="1751" t="s">
        <v>76</v>
      </c>
      <c r="D51" s="1725">
        <f t="shared" si="51"/>
        <v>0</v>
      </c>
      <c r="E51" s="151">
        <f t="shared" si="54"/>
        <v>0</v>
      </c>
      <c r="F51" s="1004">
        <f t="shared" si="54"/>
        <v>0</v>
      </c>
      <c r="G51" s="1728"/>
      <c r="H51" s="1734"/>
      <c r="I51" s="1728"/>
      <c r="J51" s="1752"/>
      <c r="K51" s="1728"/>
      <c r="L51" s="1734"/>
      <c r="M51" s="1728"/>
      <c r="N51" s="1734"/>
      <c r="O51" s="1728"/>
      <c r="P51" s="1734"/>
      <c r="Q51" s="1728"/>
      <c r="R51" s="1729"/>
      <c r="S51" s="1728"/>
      <c r="T51" s="1729"/>
      <c r="U51" s="1728"/>
      <c r="V51" s="1729"/>
      <c r="W51" s="1728"/>
      <c r="X51" s="1729"/>
      <c r="Y51" s="1728"/>
      <c r="Z51" s="1729"/>
      <c r="AA51" s="1728"/>
      <c r="AB51" s="1729"/>
      <c r="AC51" s="1753"/>
      <c r="AD51" s="1729"/>
      <c r="AE51" s="1730"/>
      <c r="AF51" s="1729"/>
      <c r="AG51" s="1728"/>
      <c r="AH51" s="1729"/>
      <c r="AI51" s="1728"/>
      <c r="AJ51" s="1729"/>
      <c r="AK51" s="1728"/>
      <c r="AL51" s="1729"/>
      <c r="AM51" s="1753"/>
      <c r="AN51" s="1729"/>
      <c r="AO51" s="1752"/>
      <c r="AP51" s="1732"/>
      <c r="AQ51" s="1733"/>
      <c r="AR51" s="1734"/>
      <c r="AS51" s="1734"/>
      <c r="AT51" s="1734"/>
      <c r="AU51" s="1734"/>
      <c r="AV51" s="1734"/>
      <c r="AW51" s="1734"/>
      <c r="AX51" s="671" t="str">
        <f t="shared" si="35"/>
        <v/>
      </c>
      <c r="BJ51" s="3"/>
      <c r="BK51" s="3"/>
      <c r="BL51" s="3"/>
      <c r="BM51" s="4"/>
      <c r="BN51" s="4"/>
      <c r="BO51" s="4"/>
      <c r="CA51" s="31" t="str">
        <f t="shared" si="45"/>
        <v/>
      </c>
      <c r="CB51" s="31" t="str">
        <f t="shared" si="36"/>
        <v/>
      </c>
      <c r="CC51" s="31" t="str">
        <f t="shared" si="46"/>
        <v/>
      </c>
      <c r="CD51" s="31" t="str">
        <f t="shared" si="37"/>
        <v/>
      </c>
      <c r="CE51" s="31" t="str">
        <f t="shared" si="47"/>
        <v/>
      </c>
      <c r="CF51" s="31" t="str">
        <f t="shared" si="38"/>
        <v/>
      </c>
      <c r="CG51" s="31" t="str">
        <f t="shared" si="39"/>
        <v/>
      </c>
      <c r="CH51" s="32">
        <f t="shared" si="48"/>
        <v>0</v>
      </c>
      <c r="CI51" s="32">
        <f t="shared" si="40"/>
        <v>0</v>
      </c>
      <c r="CJ51" s="32">
        <f t="shared" si="49"/>
        <v>0</v>
      </c>
      <c r="CK51" s="32">
        <f t="shared" si="41"/>
        <v>0</v>
      </c>
      <c r="CL51" s="32">
        <f t="shared" si="50"/>
        <v>0</v>
      </c>
      <c r="CM51" s="32">
        <f t="shared" si="42"/>
        <v>0</v>
      </c>
      <c r="CN51" s="32">
        <f t="shared" si="43"/>
        <v>0</v>
      </c>
    </row>
    <row r="52" spans="1:92" ht="16.350000000000001" customHeight="1" x14ac:dyDescent="0.2">
      <c r="A52" s="3011"/>
      <c r="B52" s="3013"/>
      <c r="C52" s="1414" t="s">
        <v>77</v>
      </c>
      <c r="D52" s="1392">
        <f>SUM(E52+F52)</f>
        <v>0</v>
      </c>
      <c r="E52" s="151">
        <f t="shared" si="54"/>
        <v>0</v>
      </c>
      <c r="F52" s="1004">
        <f t="shared" si="54"/>
        <v>0</v>
      </c>
      <c r="G52" s="1415"/>
      <c r="H52" s="1416"/>
      <c r="I52" s="1415"/>
      <c r="J52" s="162"/>
      <c r="K52" s="1415"/>
      <c r="L52" s="1416"/>
      <c r="M52" s="1415"/>
      <c r="N52" s="1416"/>
      <c r="O52" s="1415"/>
      <c r="P52" s="1416"/>
      <c r="Q52" s="1415"/>
      <c r="R52" s="1417"/>
      <c r="S52" s="1415"/>
      <c r="T52" s="1417"/>
      <c r="U52" s="1415"/>
      <c r="V52" s="1417"/>
      <c r="W52" s="1415"/>
      <c r="X52" s="1417"/>
      <c r="Y52" s="1415"/>
      <c r="Z52" s="1417"/>
      <c r="AA52" s="1415"/>
      <c r="AB52" s="1417"/>
      <c r="AC52" s="1418"/>
      <c r="AD52" s="1417"/>
      <c r="AE52" s="1397"/>
      <c r="AF52" s="1417"/>
      <c r="AG52" s="1415"/>
      <c r="AH52" s="1417"/>
      <c r="AI52" s="1415"/>
      <c r="AJ52" s="1417"/>
      <c r="AK52" s="1415"/>
      <c r="AL52" s="1417"/>
      <c r="AM52" s="1418"/>
      <c r="AN52" s="1417"/>
      <c r="AO52" s="162"/>
      <c r="AP52" s="1419"/>
      <c r="AQ52" s="1420"/>
      <c r="AR52" s="1416"/>
      <c r="AS52" s="1416"/>
      <c r="AT52" s="1416"/>
      <c r="AU52" s="1416"/>
      <c r="AV52" s="1416"/>
      <c r="AW52" s="1416"/>
      <c r="AX52" s="671" t="str">
        <f t="shared" si="35"/>
        <v/>
      </c>
      <c r="BJ52" s="3"/>
      <c r="BK52" s="3"/>
      <c r="BL52" s="3"/>
      <c r="BM52" s="4"/>
      <c r="BN52" s="4"/>
      <c r="BO52" s="4"/>
      <c r="CA52" s="31" t="str">
        <f t="shared" si="45"/>
        <v/>
      </c>
      <c r="CB52" s="31" t="str">
        <f t="shared" si="36"/>
        <v/>
      </c>
      <c r="CC52" s="31" t="str">
        <f t="shared" si="46"/>
        <v/>
      </c>
      <c r="CD52" s="31" t="str">
        <f t="shared" si="37"/>
        <v/>
      </c>
      <c r="CE52" s="31" t="str">
        <f t="shared" si="47"/>
        <v/>
      </c>
      <c r="CF52" s="31" t="str">
        <f t="shared" si="38"/>
        <v/>
      </c>
      <c r="CG52" s="31" t="str">
        <f t="shared" si="39"/>
        <v/>
      </c>
      <c r="CH52" s="32">
        <f t="shared" si="48"/>
        <v>0</v>
      </c>
      <c r="CI52" s="32">
        <f t="shared" si="40"/>
        <v>0</v>
      </c>
      <c r="CJ52" s="32">
        <f t="shared" si="49"/>
        <v>0</v>
      </c>
      <c r="CK52" s="32">
        <f t="shared" si="41"/>
        <v>0</v>
      </c>
      <c r="CL52" s="32">
        <f t="shared" si="50"/>
        <v>0</v>
      </c>
      <c r="CM52" s="32">
        <f t="shared" si="42"/>
        <v>0</v>
      </c>
      <c r="CN52" s="32">
        <f t="shared" si="43"/>
        <v>0</v>
      </c>
    </row>
    <row r="53" spans="1:92" ht="16.350000000000001" customHeight="1" x14ac:dyDescent="0.2">
      <c r="A53" s="3011"/>
      <c r="B53" s="3013"/>
      <c r="C53" s="1414" t="s">
        <v>78</v>
      </c>
      <c r="D53" s="1754">
        <f t="shared" si="51"/>
        <v>0</v>
      </c>
      <c r="E53" s="1755">
        <f t="shared" si="54"/>
        <v>0</v>
      </c>
      <c r="F53" s="1421">
        <f t="shared" si="54"/>
        <v>0</v>
      </c>
      <c r="G53" s="1735"/>
      <c r="H53" s="1400"/>
      <c r="I53" s="1735"/>
      <c r="J53" s="1422"/>
      <c r="K53" s="1735"/>
      <c r="L53" s="1400"/>
      <c r="M53" s="1735"/>
      <c r="N53" s="1400"/>
      <c r="O53" s="1735"/>
      <c r="P53" s="1400"/>
      <c r="Q53" s="1735"/>
      <c r="R53" s="1736"/>
      <c r="S53" s="1735"/>
      <c r="T53" s="1736"/>
      <c r="U53" s="1735"/>
      <c r="V53" s="1736"/>
      <c r="W53" s="1735"/>
      <c r="X53" s="1736"/>
      <c r="Y53" s="1735"/>
      <c r="Z53" s="1736"/>
      <c r="AA53" s="1735"/>
      <c r="AB53" s="1736"/>
      <c r="AC53" s="1423"/>
      <c r="AD53" s="1736"/>
      <c r="AE53" s="1399"/>
      <c r="AF53" s="1736"/>
      <c r="AG53" s="1735"/>
      <c r="AH53" s="1736"/>
      <c r="AI53" s="1735"/>
      <c r="AJ53" s="1736"/>
      <c r="AK53" s="1735"/>
      <c r="AL53" s="1736"/>
      <c r="AM53" s="1423"/>
      <c r="AN53" s="1736"/>
      <c r="AO53" s="1422"/>
      <c r="AP53" s="1737"/>
      <c r="AQ53" s="1400"/>
      <c r="AR53" s="1400"/>
      <c r="AS53" s="1400"/>
      <c r="AT53" s="1400"/>
      <c r="AU53" s="1400"/>
      <c r="AV53" s="1400"/>
      <c r="AW53" s="1400"/>
      <c r="AX53" s="671" t="str">
        <f t="shared" si="35"/>
        <v/>
      </c>
      <c r="BJ53" s="3"/>
      <c r="BK53" s="3"/>
      <c r="BL53" s="3"/>
      <c r="BM53" s="4"/>
      <c r="BN53" s="4"/>
      <c r="BO53" s="4"/>
      <c r="CA53" s="31" t="str">
        <f t="shared" si="45"/>
        <v/>
      </c>
      <c r="CB53" s="31" t="str">
        <f t="shared" si="36"/>
        <v/>
      </c>
      <c r="CC53" s="31" t="str">
        <f t="shared" si="46"/>
        <v/>
      </c>
      <c r="CD53" s="31" t="str">
        <f t="shared" si="37"/>
        <v/>
      </c>
      <c r="CE53" s="31" t="str">
        <f t="shared" si="47"/>
        <v/>
      </c>
      <c r="CF53" s="31" t="str">
        <f t="shared" si="38"/>
        <v/>
      </c>
      <c r="CG53" s="31" t="str">
        <f t="shared" si="39"/>
        <v/>
      </c>
      <c r="CH53" s="32">
        <f t="shared" si="48"/>
        <v>0</v>
      </c>
      <c r="CI53" s="32">
        <f t="shared" si="40"/>
        <v>0</v>
      </c>
      <c r="CJ53" s="32">
        <f t="shared" si="49"/>
        <v>0</v>
      </c>
      <c r="CK53" s="32">
        <f t="shared" si="41"/>
        <v>0</v>
      </c>
      <c r="CL53" s="32">
        <f t="shared" si="50"/>
        <v>0</v>
      </c>
      <c r="CM53" s="32">
        <f t="shared" si="42"/>
        <v>0</v>
      </c>
      <c r="CN53" s="32">
        <f t="shared" si="43"/>
        <v>0</v>
      </c>
    </row>
    <row r="54" spans="1:92" ht="16.350000000000001" customHeight="1" x14ac:dyDescent="0.2">
      <c r="A54" s="3513" t="s">
        <v>4</v>
      </c>
      <c r="B54" s="3513"/>
      <c r="C54" s="3513"/>
      <c r="D54" s="1656">
        <f>SUM(D48:D53)</f>
        <v>0</v>
      </c>
      <c r="E54" s="1654">
        <f>SUM(E48:E53)</f>
        <v>0</v>
      </c>
      <c r="F54" s="1655">
        <f>SUM(F48:F53)</f>
        <v>0</v>
      </c>
      <c r="G54" s="1656">
        <f>SUM(G48:G53)</f>
        <v>0</v>
      </c>
      <c r="H54" s="1656">
        <f t="shared" ref="H54:AV54" si="55">SUM(H48:H53)</f>
        <v>0</v>
      </c>
      <c r="I54" s="1656">
        <f t="shared" si="55"/>
        <v>0</v>
      </c>
      <c r="J54" s="1656">
        <f t="shared" si="55"/>
        <v>0</v>
      </c>
      <c r="K54" s="1656">
        <f t="shared" si="55"/>
        <v>0</v>
      </c>
      <c r="L54" s="1656">
        <f t="shared" si="55"/>
        <v>0</v>
      </c>
      <c r="M54" s="1656">
        <f t="shared" si="55"/>
        <v>0</v>
      </c>
      <c r="N54" s="1656">
        <f t="shared" si="55"/>
        <v>0</v>
      </c>
      <c r="O54" s="1656">
        <f t="shared" si="55"/>
        <v>0</v>
      </c>
      <c r="P54" s="1656">
        <f t="shared" si="55"/>
        <v>0</v>
      </c>
      <c r="Q54" s="1656">
        <f t="shared" si="55"/>
        <v>0</v>
      </c>
      <c r="R54" s="1656">
        <f t="shared" si="55"/>
        <v>0</v>
      </c>
      <c r="S54" s="1656">
        <f t="shared" si="55"/>
        <v>0</v>
      </c>
      <c r="T54" s="1656">
        <f t="shared" si="55"/>
        <v>0</v>
      </c>
      <c r="U54" s="1656">
        <f t="shared" si="55"/>
        <v>0</v>
      </c>
      <c r="V54" s="1656">
        <f t="shared" si="55"/>
        <v>0</v>
      </c>
      <c r="W54" s="1656">
        <f t="shared" si="55"/>
        <v>0</v>
      </c>
      <c r="X54" s="1656">
        <f t="shared" si="55"/>
        <v>0</v>
      </c>
      <c r="Y54" s="1656">
        <f t="shared" si="55"/>
        <v>0</v>
      </c>
      <c r="Z54" s="1656">
        <f t="shared" si="55"/>
        <v>0</v>
      </c>
      <c r="AA54" s="1656">
        <f t="shared" si="55"/>
        <v>0</v>
      </c>
      <c r="AB54" s="1656">
        <f t="shared" si="55"/>
        <v>0</v>
      </c>
      <c r="AC54" s="1656">
        <f t="shared" si="55"/>
        <v>0</v>
      </c>
      <c r="AD54" s="1656">
        <f t="shared" si="55"/>
        <v>0</v>
      </c>
      <c r="AE54" s="1656">
        <f t="shared" si="55"/>
        <v>0</v>
      </c>
      <c r="AF54" s="1656">
        <f t="shared" si="55"/>
        <v>0</v>
      </c>
      <c r="AG54" s="1656">
        <f t="shared" si="55"/>
        <v>0</v>
      </c>
      <c r="AH54" s="1656">
        <f t="shared" si="55"/>
        <v>0</v>
      </c>
      <c r="AI54" s="1656">
        <f t="shared" si="55"/>
        <v>0</v>
      </c>
      <c r="AJ54" s="1656">
        <f t="shared" si="55"/>
        <v>0</v>
      </c>
      <c r="AK54" s="1656">
        <f t="shared" si="55"/>
        <v>0</v>
      </c>
      <c r="AL54" s="1656">
        <f t="shared" si="55"/>
        <v>0</v>
      </c>
      <c r="AM54" s="1656">
        <f t="shared" si="55"/>
        <v>0</v>
      </c>
      <c r="AN54" s="1656">
        <f t="shared" si="55"/>
        <v>0</v>
      </c>
      <c r="AO54" s="1656">
        <f t="shared" si="55"/>
        <v>0</v>
      </c>
      <c r="AP54" s="1656">
        <f t="shared" si="55"/>
        <v>0</v>
      </c>
      <c r="AQ54" s="1656">
        <f t="shared" si="55"/>
        <v>0</v>
      </c>
      <c r="AR54" s="1656">
        <f t="shared" si="55"/>
        <v>0</v>
      </c>
      <c r="AS54" s="1656">
        <f t="shared" si="55"/>
        <v>0</v>
      </c>
      <c r="AT54" s="1656">
        <f t="shared" si="55"/>
        <v>0</v>
      </c>
      <c r="AU54" s="1656">
        <f t="shared" si="55"/>
        <v>0</v>
      </c>
      <c r="AV54" s="1656">
        <f t="shared" si="55"/>
        <v>0</v>
      </c>
      <c r="AW54" s="1656">
        <f>SUM(AW48:AW53)</f>
        <v>0</v>
      </c>
      <c r="BJ54" s="3"/>
      <c r="BK54" s="3"/>
      <c r="BL54" s="3"/>
      <c r="BM54" s="4"/>
      <c r="BN54" s="4"/>
      <c r="BO54" s="4"/>
      <c r="CA54" s="31"/>
      <c r="CB54" s="31"/>
      <c r="CC54" s="31"/>
      <c r="CD54" s="31"/>
      <c r="CE54" s="31"/>
      <c r="CF54" s="31"/>
      <c r="CG54" s="31"/>
      <c r="CH54" s="32"/>
      <c r="CI54" s="32"/>
      <c r="CJ54" s="32"/>
      <c r="CK54" s="32"/>
      <c r="CL54" s="32"/>
      <c r="CM54" s="32"/>
      <c r="CN54" s="32"/>
    </row>
    <row r="55" spans="1:92" ht="16.350000000000001" customHeight="1" x14ac:dyDescent="0.2">
      <c r="A55" s="3011" t="s">
        <v>79</v>
      </c>
      <c r="B55" s="3013"/>
      <c r="C55" s="175">
        <v>0</v>
      </c>
      <c r="D55" s="1019">
        <f t="shared" si="51"/>
        <v>0</v>
      </c>
      <c r="E55" s="176">
        <f t="shared" si="54"/>
        <v>0</v>
      </c>
      <c r="F55" s="177">
        <f t="shared" si="54"/>
        <v>0</v>
      </c>
      <c r="G55" s="1021"/>
      <c r="H55" s="95"/>
      <c r="I55" s="1021"/>
      <c r="J55" s="95"/>
      <c r="K55" s="1021"/>
      <c r="L55" s="95"/>
      <c r="M55" s="1021"/>
      <c r="N55" s="95"/>
      <c r="O55" s="1021"/>
      <c r="P55" s="95"/>
      <c r="Q55" s="1021"/>
      <c r="R55" s="95"/>
      <c r="S55" s="1021"/>
      <c r="T55" s="95"/>
      <c r="U55" s="1021"/>
      <c r="V55" s="95"/>
      <c r="W55" s="1021"/>
      <c r="X55" s="95"/>
      <c r="Y55" s="1021"/>
      <c r="Z55" s="95"/>
      <c r="AA55" s="1021"/>
      <c r="AB55" s="95"/>
      <c r="AC55" s="1021"/>
      <c r="AD55" s="95"/>
      <c r="AE55" s="1021"/>
      <c r="AF55" s="95"/>
      <c r="AG55" s="1021"/>
      <c r="AH55" s="95"/>
      <c r="AI55" s="1021"/>
      <c r="AJ55" s="95"/>
      <c r="AK55" s="1021"/>
      <c r="AL55" s="95"/>
      <c r="AM55" s="1021"/>
      <c r="AN55" s="95"/>
      <c r="AO55" s="1021"/>
      <c r="AP55" s="99"/>
      <c r="AQ55" s="1721"/>
      <c r="AR55" s="1721"/>
      <c r="AS55" s="1025"/>
      <c r="AT55" s="1025"/>
      <c r="AU55" s="1025"/>
      <c r="AV55" s="1025"/>
      <c r="AW55" s="1025"/>
      <c r="AX55" s="671" t="str">
        <f t="shared" si="35"/>
        <v/>
      </c>
      <c r="BJ55" s="3"/>
      <c r="BK55" s="3"/>
      <c r="BL55" s="3"/>
      <c r="BM55" s="4"/>
      <c r="BN55" s="4"/>
      <c r="BO55" s="4"/>
      <c r="CA55" s="31" t="str">
        <f t="shared" si="45"/>
        <v/>
      </c>
      <c r="CB55" s="31" t="str">
        <f t="shared" si="36"/>
        <v/>
      </c>
      <c r="CC55" s="31" t="str">
        <f t="shared" si="46"/>
        <v/>
      </c>
      <c r="CD55" s="31" t="str">
        <f t="shared" si="37"/>
        <v/>
      </c>
      <c r="CE55" s="31" t="str">
        <f t="shared" si="47"/>
        <v/>
      </c>
      <c r="CF55" s="31" t="str">
        <f t="shared" si="38"/>
        <v/>
      </c>
      <c r="CG55" s="31" t="str">
        <f t="shared" si="39"/>
        <v/>
      </c>
      <c r="CH55" s="32">
        <f t="shared" si="48"/>
        <v>0</v>
      </c>
      <c r="CI55" s="32">
        <f t="shared" si="40"/>
        <v>0</v>
      </c>
      <c r="CJ55" s="32">
        <f t="shared" si="49"/>
        <v>0</v>
      </c>
      <c r="CK55" s="32">
        <f t="shared" si="41"/>
        <v>0</v>
      </c>
      <c r="CL55" s="32">
        <f t="shared" si="50"/>
        <v>0</v>
      </c>
      <c r="CM55" s="32">
        <f t="shared" si="42"/>
        <v>0</v>
      </c>
      <c r="CN55" s="32">
        <f t="shared" si="43"/>
        <v>0</v>
      </c>
    </row>
    <row r="56" spans="1:92" ht="16.350000000000001" customHeight="1" x14ac:dyDescent="0.2">
      <c r="A56" s="3011"/>
      <c r="B56" s="3013"/>
      <c r="C56" s="1751" t="s">
        <v>80</v>
      </c>
      <c r="D56" s="1725">
        <f t="shared" si="51"/>
        <v>0</v>
      </c>
      <c r="E56" s="1756">
        <f t="shared" si="54"/>
        <v>0</v>
      </c>
      <c r="F56" s="1757">
        <f t="shared" si="54"/>
        <v>0</v>
      </c>
      <c r="G56" s="1728"/>
      <c r="H56" s="1729"/>
      <c r="I56" s="1728"/>
      <c r="J56" s="1729"/>
      <c r="K56" s="1728"/>
      <c r="L56" s="1729"/>
      <c r="M56" s="1728"/>
      <c r="N56" s="1729"/>
      <c r="O56" s="1728"/>
      <c r="P56" s="1729"/>
      <c r="Q56" s="1728"/>
      <c r="R56" s="1729"/>
      <c r="S56" s="1728"/>
      <c r="T56" s="1729"/>
      <c r="U56" s="1728"/>
      <c r="V56" s="1729"/>
      <c r="W56" s="1728"/>
      <c r="X56" s="1729"/>
      <c r="Y56" s="1728"/>
      <c r="Z56" s="1729"/>
      <c r="AA56" s="1728"/>
      <c r="AB56" s="1729"/>
      <c r="AC56" s="1728"/>
      <c r="AD56" s="1729"/>
      <c r="AE56" s="1728"/>
      <c r="AF56" s="1729"/>
      <c r="AG56" s="1728"/>
      <c r="AH56" s="1729"/>
      <c r="AI56" s="1728"/>
      <c r="AJ56" s="1729"/>
      <c r="AK56" s="1728"/>
      <c r="AL56" s="1729"/>
      <c r="AM56" s="1728"/>
      <c r="AN56" s="1729"/>
      <c r="AO56" s="1728"/>
      <c r="AP56" s="1732"/>
      <c r="AQ56" s="1734"/>
      <c r="AR56" s="1734"/>
      <c r="AS56" s="1758"/>
      <c r="AT56" s="1758"/>
      <c r="AU56" s="1758"/>
      <c r="AV56" s="1758"/>
      <c r="AW56" s="1758"/>
      <c r="AX56" s="671" t="str">
        <f t="shared" si="35"/>
        <v/>
      </c>
      <c r="BJ56" s="3"/>
      <c r="BK56" s="3"/>
      <c r="BL56" s="3"/>
      <c r="BM56" s="4"/>
      <c r="BN56" s="4"/>
      <c r="BO56" s="4"/>
      <c r="CA56" s="31" t="str">
        <f t="shared" si="45"/>
        <v/>
      </c>
      <c r="CB56" s="31" t="str">
        <f t="shared" si="36"/>
        <v/>
      </c>
      <c r="CC56" s="31" t="str">
        <f t="shared" si="46"/>
        <v/>
      </c>
      <c r="CD56" s="31" t="str">
        <f t="shared" si="37"/>
        <v/>
      </c>
      <c r="CE56" s="31" t="str">
        <f t="shared" si="47"/>
        <v/>
      </c>
      <c r="CF56" s="31" t="str">
        <f t="shared" si="38"/>
        <v/>
      </c>
      <c r="CG56" s="31" t="str">
        <f t="shared" si="39"/>
        <v/>
      </c>
      <c r="CH56" s="32">
        <f t="shared" si="48"/>
        <v>0</v>
      </c>
      <c r="CI56" s="32">
        <f t="shared" si="40"/>
        <v>0</v>
      </c>
      <c r="CJ56" s="32">
        <f t="shared" si="49"/>
        <v>0</v>
      </c>
      <c r="CK56" s="32">
        <f t="shared" si="41"/>
        <v>0</v>
      </c>
      <c r="CL56" s="32">
        <f t="shared" si="50"/>
        <v>0</v>
      </c>
      <c r="CM56" s="32">
        <f t="shared" si="42"/>
        <v>0</v>
      </c>
      <c r="CN56" s="32">
        <f t="shared" si="43"/>
        <v>0</v>
      </c>
    </row>
    <row r="57" spans="1:92" ht="16.350000000000001" customHeight="1" x14ac:dyDescent="0.2">
      <c r="A57" s="3011"/>
      <c r="B57" s="3013"/>
      <c r="C57" s="1751" t="s">
        <v>81</v>
      </c>
      <c r="D57" s="1725">
        <f t="shared" si="51"/>
        <v>0</v>
      </c>
      <c r="E57" s="1756">
        <f t="shared" si="54"/>
        <v>0</v>
      </c>
      <c r="F57" s="1757">
        <f t="shared" si="54"/>
        <v>0</v>
      </c>
      <c r="G57" s="1728"/>
      <c r="H57" s="1729"/>
      <c r="I57" s="1728"/>
      <c r="J57" s="1729"/>
      <c r="K57" s="1728"/>
      <c r="L57" s="1729"/>
      <c r="M57" s="1728"/>
      <c r="N57" s="1729"/>
      <c r="O57" s="1728"/>
      <c r="P57" s="1729"/>
      <c r="Q57" s="1728"/>
      <c r="R57" s="1729"/>
      <c r="S57" s="1728"/>
      <c r="T57" s="1729"/>
      <c r="U57" s="1728"/>
      <c r="V57" s="1729"/>
      <c r="W57" s="1728"/>
      <c r="X57" s="1729"/>
      <c r="Y57" s="1728"/>
      <c r="Z57" s="1729"/>
      <c r="AA57" s="1728"/>
      <c r="AB57" s="1729"/>
      <c r="AC57" s="1728"/>
      <c r="AD57" s="1729"/>
      <c r="AE57" s="1728"/>
      <c r="AF57" s="1729"/>
      <c r="AG57" s="1728"/>
      <c r="AH57" s="1729"/>
      <c r="AI57" s="1728"/>
      <c r="AJ57" s="1729"/>
      <c r="AK57" s="1728"/>
      <c r="AL57" s="1729"/>
      <c r="AM57" s="1728"/>
      <c r="AN57" s="1729"/>
      <c r="AO57" s="1728"/>
      <c r="AP57" s="1732"/>
      <c r="AQ57" s="1734"/>
      <c r="AR57" s="1734"/>
      <c r="AS57" s="1758"/>
      <c r="AT57" s="1758"/>
      <c r="AU57" s="1758"/>
      <c r="AV57" s="1758"/>
      <c r="AW57" s="1758"/>
      <c r="AX57" s="671" t="str">
        <f t="shared" si="35"/>
        <v/>
      </c>
      <c r="BJ57" s="3"/>
      <c r="BK57" s="3"/>
      <c r="BL57" s="3"/>
      <c r="BM57" s="4"/>
      <c r="BN57" s="4"/>
      <c r="BO57" s="4"/>
      <c r="CA57" s="31" t="str">
        <f t="shared" si="45"/>
        <v/>
      </c>
      <c r="CB57" s="31" t="str">
        <f t="shared" si="36"/>
        <v/>
      </c>
      <c r="CC57" s="31" t="str">
        <f t="shared" si="46"/>
        <v/>
      </c>
      <c r="CD57" s="31" t="str">
        <f t="shared" si="37"/>
        <v/>
      </c>
      <c r="CE57" s="31" t="str">
        <f t="shared" si="47"/>
        <v/>
      </c>
      <c r="CF57" s="31" t="str">
        <f t="shared" si="38"/>
        <v/>
      </c>
      <c r="CG57" s="31" t="str">
        <f t="shared" si="39"/>
        <v/>
      </c>
      <c r="CH57" s="32">
        <f t="shared" si="48"/>
        <v>0</v>
      </c>
      <c r="CI57" s="32">
        <f t="shared" si="40"/>
        <v>0</v>
      </c>
      <c r="CJ57" s="32">
        <f t="shared" si="49"/>
        <v>0</v>
      </c>
      <c r="CK57" s="32">
        <f t="shared" si="41"/>
        <v>0</v>
      </c>
      <c r="CL57" s="32">
        <f t="shared" si="50"/>
        <v>0</v>
      </c>
      <c r="CM57" s="32">
        <f t="shared" si="42"/>
        <v>0</v>
      </c>
      <c r="CN57" s="32">
        <f t="shared" si="43"/>
        <v>0</v>
      </c>
    </row>
    <row r="58" spans="1:92" ht="16.350000000000001" customHeight="1" x14ac:dyDescent="0.2">
      <c r="A58" s="3011"/>
      <c r="B58" s="3013"/>
      <c r="C58" s="1751" t="s">
        <v>82</v>
      </c>
      <c r="D58" s="1725">
        <f t="shared" si="51"/>
        <v>0</v>
      </c>
      <c r="E58" s="1756">
        <f t="shared" si="54"/>
        <v>0</v>
      </c>
      <c r="F58" s="1757">
        <f t="shared" si="54"/>
        <v>0</v>
      </c>
      <c r="G58" s="1728"/>
      <c r="H58" s="1729"/>
      <c r="I58" s="1728"/>
      <c r="J58" s="1729"/>
      <c r="K58" s="1728"/>
      <c r="L58" s="1729"/>
      <c r="M58" s="1728"/>
      <c r="N58" s="1729"/>
      <c r="O58" s="1728"/>
      <c r="P58" s="1729"/>
      <c r="Q58" s="1728"/>
      <c r="R58" s="1729"/>
      <c r="S58" s="1728"/>
      <c r="T58" s="1729"/>
      <c r="U58" s="1728"/>
      <c r="V58" s="1729"/>
      <c r="W58" s="1728"/>
      <c r="X58" s="1729"/>
      <c r="Y58" s="1728"/>
      <c r="Z58" s="1729"/>
      <c r="AA58" s="1728"/>
      <c r="AB58" s="1729"/>
      <c r="AC58" s="1728"/>
      <c r="AD58" s="1729"/>
      <c r="AE58" s="1728"/>
      <c r="AF58" s="1729"/>
      <c r="AG58" s="1728"/>
      <c r="AH58" s="1729"/>
      <c r="AI58" s="1728"/>
      <c r="AJ58" s="1729"/>
      <c r="AK58" s="1728"/>
      <c r="AL58" s="1729"/>
      <c r="AM58" s="1728"/>
      <c r="AN58" s="1729"/>
      <c r="AO58" s="1728"/>
      <c r="AP58" s="1732"/>
      <c r="AQ58" s="1734"/>
      <c r="AR58" s="1734"/>
      <c r="AS58" s="1758"/>
      <c r="AT58" s="1758"/>
      <c r="AU58" s="1758"/>
      <c r="AV58" s="1758"/>
      <c r="AW58" s="1758"/>
      <c r="AX58" s="671" t="str">
        <f t="shared" si="35"/>
        <v/>
      </c>
      <c r="BJ58" s="3"/>
      <c r="BK58" s="3"/>
      <c r="BL58" s="3"/>
      <c r="BM58" s="4"/>
      <c r="BN58" s="4"/>
      <c r="BO58" s="4"/>
      <c r="CA58" s="31" t="str">
        <f t="shared" si="45"/>
        <v/>
      </c>
      <c r="CB58" s="31" t="str">
        <f t="shared" si="36"/>
        <v/>
      </c>
      <c r="CC58" s="31" t="str">
        <f t="shared" si="46"/>
        <v/>
      </c>
      <c r="CD58" s="31" t="str">
        <f t="shared" si="37"/>
        <v/>
      </c>
      <c r="CE58" s="31" t="str">
        <f t="shared" si="47"/>
        <v/>
      </c>
      <c r="CF58" s="31" t="str">
        <f t="shared" si="38"/>
        <v/>
      </c>
      <c r="CG58" s="31" t="str">
        <f t="shared" si="39"/>
        <v/>
      </c>
      <c r="CH58" s="32">
        <f t="shared" si="48"/>
        <v>0</v>
      </c>
      <c r="CI58" s="32">
        <f t="shared" si="40"/>
        <v>0</v>
      </c>
      <c r="CJ58" s="32">
        <f t="shared" si="49"/>
        <v>0</v>
      </c>
      <c r="CK58" s="32">
        <f t="shared" si="41"/>
        <v>0</v>
      </c>
      <c r="CL58" s="32">
        <f t="shared" si="50"/>
        <v>0</v>
      </c>
      <c r="CM58" s="32">
        <f t="shared" si="42"/>
        <v>0</v>
      </c>
      <c r="CN58" s="32">
        <f t="shared" si="43"/>
        <v>0</v>
      </c>
    </row>
    <row r="59" spans="1:92" ht="16.350000000000001" customHeight="1" x14ac:dyDescent="0.2">
      <c r="A59" s="3391"/>
      <c r="B59" s="3243"/>
      <c r="C59" s="1424" t="s">
        <v>83</v>
      </c>
      <c r="D59" s="1754">
        <f t="shared" si="51"/>
        <v>0</v>
      </c>
      <c r="E59" s="1755">
        <f>SUM(G59+I59+K59+M59+O59+Q59+S59+U59+W59+Y59+AA59+AC59+AE59+AG59+AI59+AK59+AM59+AO59)</f>
        <v>0</v>
      </c>
      <c r="F59" s="1759">
        <f>SUM(H59+J59+L59+N59+P59+R59+T59+V59+X59+Z59+AB59+AD59+AF59+AH59+AJ59+AL59+AN59+AP59)</f>
        <v>0</v>
      </c>
      <c r="G59" s="1735"/>
      <c r="H59" s="1736"/>
      <c r="I59" s="1735"/>
      <c r="J59" s="1736"/>
      <c r="K59" s="1735"/>
      <c r="L59" s="1736"/>
      <c r="M59" s="1735"/>
      <c r="N59" s="1736"/>
      <c r="O59" s="1735"/>
      <c r="P59" s="1736"/>
      <c r="Q59" s="1735"/>
      <c r="R59" s="1736"/>
      <c r="S59" s="1735"/>
      <c r="T59" s="1736"/>
      <c r="U59" s="1735"/>
      <c r="V59" s="1736"/>
      <c r="W59" s="1735"/>
      <c r="X59" s="1736"/>
      <c r="Y59" s="1735"/>
      <c r="Z59" s="1736"/>
      <c r="AA59" s="1735"/>
      <c r="AB59" s="1736"/>
      <c r="AC59" s="1735"/>
      <c r="AD59" s="1736"/>
      <c r="AE59" s="1735"/>
      <c r="AF59" s="1736"/>
      <c r="AG59" s="1735"/>
      <c r="AH59" s="1736"/>
      <c r="AI59" s="1735"/>
      <c r="AJ59" s="1736"/>
      <c r="AK59" s="1735"/>
      <c r="AL59" s="1736"/>
      <c r="AM59" s="1735"/>
      <c r="AN59" s="1736"/>
      <c r="AO59" s="1735"/>
      <c r="AP59" s="1737"/>
      <c r="AQ59" s="1400"/>
      <c r="AR59" s="1400"/>
      <c r="AS59" s="1425"/>
      <c r="AT59" s="1425"/>
      <c r="AU59" s="1425"/>
      <c r="AV59" s="1425"/>
      <c r="AW59" s="1425"/>
      <c r="AX59" s="671" t="str">
        <f t="shared" si="35"/>
        <v/>
      </c>
      <c r="BJ59" s="3"/>
      <c r="BK59" s="3"/>
      <c r="BL59" s="3"/>
      <c r="BM59" s="4"/>
      <c r="BN59" s="4"/>
      <c r="BO59" s="4"/>
      <c r="CA59" s="31" t="str">
        <f t="shared" si="45"/>
        <v/>
      </c>
      <c r="CB59" s="31" t="str">
        <f t="shared" si="36"/>
        <v/>
      </c>
      <c r="CC59" s="31" t="str">
        <f t="shared" si="46"/>
        <v/>
      </c>
      <c r="CD59" s="31" t="str">
        <f t="shared" si="37"/>
        <v/>
      </c>
      <c r="CE59" s="31" t="str">
        <f t="shared" si="47"/>
        <v/>
      </c>
      <c r="CF59" s="31" t="str">
        <f t="shared" si="38"/>
        <v/>
      </c>
      <c r="CG59" s="31" t="str">
        <f t="shared" si="39"/>
        <v/>
      </c>
      <c r="CH59" s="32">
        <f t="shared" si="48"/>
        <v>0</v>
      </c>
      <c r="CI59" s="32">
        <f t="shared" si="40"/>
        <v>0</v>
      </c>
      <c r="CJ59" s="32">
        <f t="shared" si="49"/>
        <v>0</v>
      </c>
      <c r="CK59" s="32">
        <f t="shared" si="41"/>
        <v>0</v>
      </c>
      <c r="CL59" s="32">
        <f t="shared" si="50"/>
        <v>0</v>
      </c>
      <c r="CM59" s="32">
        <f t="shared" si="42"/>
        <v>0</v>
      </c>
      <c r="CN59" s="32">
        <f t="shared" si="43"/>
        <v>0</v>
      </c>
    </row>
    <row r="60" spans="1:92" ht="16.350000000000001" customHeight="1" x14ac:dyDescent="0.2">
      <c r="A60" s="3522" t="s">
        <v>4</v>
      </c>
      <c r="B60" s="3523"/>
      <c r="C60" s="3243"/>
      <c r="D60" s="1760">
        <f t="shared" ref="D60:AW60" si="56">SUM(D55:D59)</f>
        <v>0</v>
      </c>
      <c r="E60" s="1761">
        <f>SUM(E55:E59)</f>
        <v>0</v>
      </c>
      <c r="F60" s="1762">
        <f>SUM(F55:F59)</f>
        <v>0</v>
      </c>
      <c r="G60" s="1760">
        <f t="shared" si="56"/>
        <v>0</v>
      </c>
      <c r="H60" s="1763">
        <f t="shared" si="56"/>
        <v>0</v>
      </c>
      <c r="I60" s="1760">
        <f t="shared" si="56"/>
        <v>0</v>
      </c>
      <c r="J60" s="1763">
        <f t="shared" si="56"/>
        <v>0</v>
      </c>
      <c r="K60" s="1760">
        <f t="shared" si="56"/>
        <v>0</v>
      </c>
      <c r="L60" s="1763">
        <f t="shared" si="56"/>
        <v>0</v>
      </c>
      <c r="M60" s="1760">
        <f t="shared" si="56"/>
        <v>0</v>
      </c>
      <c r="N60" s="1763">
        <f t="shared" si="56"/>
        <v>0</v>
      </c>
      <c r="O60" s="1760">
        <f t="shared" si="56"/>
        <v>0</v>
      </c>
      <c r="P60" s="1763">
        <f t="shared" si="56"/>
        <v>0</v>
      </c>
      <c r="Q60" s="1760">
        <f t="shared" si="56"/>
        <v>0</v>
      </c>
      <c r="R60" s="1763">
        <f t="shared" si="56"/>
        <v>0</v>
      </c>
      <c r="S60" s="1760">
        <f t="shared" si="56"/>
        <v>0</v>
      </c>
      <c r="T60" s="1762">
        <f t="shared" si="56"/>
        <v>0</v>
      </c>
      <c r="U60" s="1760">
        <f t="shared" si="56"/>
        <v>0</v>
      </c>
      <c r="V60" s="1763">
        <f t="shared" si="56"/>
        <v>0</v>
      </c>
      <c r="W60" s="1760">
        <f t="shared" si="56"/>
        <v>0</v>
      </c>
      <c r="X60" s="1763">
        <f t="shared" si="56"/>
        <v>0</v>
      </c>
      <c r="Y60" s="1760">
        <f t="shared" si="56"/>
        <v>0</v>
      </c>
      <c r="Z60" s="1763">
        <f t="shared" si="56"/>
        <v>0</v>
      </c>
      <c r="AA60" s="1760">
        <f t="shared" si="56"/>
        <v>0</v>
      </c>
      <c r="AB60" s="1763">
        <f t="shared" si="56"/>
        <v>0</v>
      </c>
      <c r="AC60" s="1760">
        <f t="shared" si="56"/>
        <v>0</v>
      </c>
      <c r="AD60" s="1763">
        <f t="shared" si="56"/>
        <v>0</v>
      </c>
      <c r="AE60" s="1760">
        <f t="shared" si="56"/>
        <v>0</v>
      </c>
      <c r="AF60" s="1763">
        <f t="shared" si="56"/>
        <v>0</v>
      </c>
      <c r="AG60" s="1760">
        <f t="shared" si="56"/>
        <v>0</v>
      </c>
      <c r="AH60" s="1763">
        <f t="shared" si="56"/>
        <v>0</v>
      </c>
      <c r="AI60" s="1760">
        <f t="shared" si="56"/>
        <v>0</v>
      </c>
      <c r="AJ60" s="1763">
        <f t="shared" si="56"/>
        <v>0</v>
      </c>
      <c r="AK60" s="1760">
        <f t="shared" si="56"/>
        <v>0</v>
      </c>
      <c r="AL60" s="1763">
        <f t="shared" si="56"/>
        <v>0</v>
      </c>
      <c r="AM60" s="1760">
        <f t="shared" si="56"/>
        <v>0</v>
      </c>
      <c r="AN60" s="1763">
        <f t="shared" si="56"/>
        <v>0</v>
      </c>
      <c r="AO60" s="1760">
        <f t="shared" si="56"/>
        <v>0</v>
      </c>
      <c r="AP60" s="1764">
        <f t="shared" si="56"/>
        <v>0</v>
      </c>
      <c r="AQ60" s="1763">
        <f t="shared" si="56"/>
        <v>0</v>
      </c>
      <c r="AR60" s="1760">
        <f t="shared" si="56"/>
        <v>0</v>
      </c>
      <c r="AS60" s="1760">
        <f t="shared" si="56"/>
        <v>0</v>
      </c>
      <c r="AT60" s="1760">
        <f t="shared" si="56"/>
        <v>0</v>
      </c>
      <c r="AU60" s="1760">
        <f t="shared" si="56"/>
        <v>0</v>
      </c>
      <c r="AV60" s="1760">
        <f t="shared" si="56"/>
        <v>0</v>
      </c>
      <c r="AW60" s="1765">
        <f t="shared" si="56"/>
        <v>0</v>
      </c>
      <c r="BJ60" s="3"/>
      <c r="BK60" s="3"/>
      <c r="BL60" s="3"/>
      <c r="BM60" s="4"/>
      <c r="BN60" s="4"/>
      <c r="BO60" s="4"/>
      <c r="CA60" s="31"/>
      <c r="CB60" s="31"/>
      <c r="CC60" s="31"/>
      <c r="CD60" s="31"/>
      <c r="CE60" s="31"/>
      <c r="CF60" s="31"/>
      <c r="CG60" s="31"/>
      <c r="CH60" s="32"/>
      <c r="CI60" s="32"/>
      <c r="CJ60" s="32"/>
      <c r="CK60" s="32"/>
      <c r="CL60" s="32"/>
      <c r="CM60" s="32"/>
      <c r="CN60" s="32"/>
    </row>
    <row r="61" spans="1:92" ht="16.350000000000001" customHeight="1" x14ac:dyDescent="0.25">
      <c r="A61" s="3486" t="s">
        <v>84</v>
      </c>
      <c r="B61" s="3463"/>
      <c r="C61" s="1751">
        <v>0</v>
      </c>
      <c r="D61" s="1392">
        <f>SUM(E61:F61)</f>
        <v>0</v>
      </c>
      <c r="E61" s="1393">
        <f>SUM(U61+W61+Y61+AA61+AC61+AE61+AG61+AI61+AK61+AM61+AO61)</f>
        <v>0</v>
      </c>
      <c r="F61" s="1727">
        <f t="shared" ref="E61:F63" si="57">SUM(V61+X61+Z61+AB61+AD61+AF61+AH61+AJ61+AL61+AN61+AP61)</f>
        <v>0</v>
      </c>
      <c r="G61" s="1026"/>
      <c r="H61" s="192"/>
      <c r="I61" s="1766"/>
      <c r="J61" s="192"/>
      <c r="K61" s="1766"/>
      <c r="L61" s="192"/>
      <c r="M61" s="1766"/>
      <c r="N61" s="192"/>
      <c r="O61" s="1766"/>
      <c r="P61" s="192"/>
      <c r="Q61" s="1766"/>
      <c r="R61" s="192"/>
      <c r="S61" s="1433"/>
      <c r="T61" s="1434"/>
      <c r="U61" s="1766"/>
      <c r="V61" s="192"/>
      <c r="W61" s="1766"/>
      <c r="X61" s="192"/>
      <c r="Y61" s="1433"/>
      <c r="Z61" s="1434"/>
      <c r="AA61" s="1415"/>
      <c r="AB61" s="1417"/>
      <c r="AC61" s="1767"/>
      <c r="AD61" s="1768"/>
      <c r="AE61" s="646"/>
      <c r="AF61" s="648"/>
      <c r="AG61" s="646"/>
      <c r="AH61" s="648"/>
      <c r="AI61" s="1397"/>
      <c r="AJ61" s="1417"/>
      <c r="AK61" s="1415"/>
      <c r="AL61" s="1417"/>
      <c r="AM61" s="1767"/>
      <c r="AN61" s="1768"/>
      <c r="AO61" s="1397"/>
      <c r="AP61" s="99"/>
      <c r="AQ61" s="1769"/>
      <c r="AR61" s="1416"/>
      <c r="AS61" s="1416"/>
      <c r="AT61" s="1770"/>
      <c r="AU61" s="1416"/>
      <c r="AV61" s="1770"/>
      <c r="AW61" s="1770"/>
      <c r="AX61" s="671" t="str">
        <f t="shared" si="35"/>
        <v/>
      </c>
      <c r="BJ61" s="3"/>
      <c r="BK61" s="3"/>
      <c r="BL61" s="3"/>
      <c r="BM61" s="4"/>
      <c r="BN61" s="4"/>
      <c r="BO61" s="4"/>
      <c r="CA61" s="31" t="str">
        <f t="shared" si="45"/>
        <v/>
      </c>
      <c r="CB61" s="31" t="str">
        <f t="shared" si="36"/>
        <v/>
      </c>
      <c r="CC61" s="31" t="str">
        <f t="shared" si="46"/>
        <v/>
      </c>
      <c r="CD61" s="31" t="str">
        <f t="shared" si="37"/>
        <v/>
      </c>
      <c r="CE61" s="31" t="str">
        <f t="shared" si="47"/>
        <v/>
      </c>
      <c r="CF61" s="31" t="str">
        <f t="shared" si="38"/>
        <v/>
      </c>
      <c r="CG61" s="31" t="str">
        <f t="shared" si="39"/>
        <v/>
      </c>
      <c r="CH61" s="32">
        <f t="shared" si="48"/>
        <v>0</v>
      </c>
      <c r="CI61" s="32">
        <f t="shared" si="40"/>
        <v>0</v>
      </c>
      <c r="CJ61" s="32">
        <f t="shared" si="49"/>
        <v>0</v>
      </c>
      <c r="CK61" s="32">
        <f t="shared" si="41"/>
        <v>0</v>
      </c>
      <c r="CL61" s="32">
        <f t="shared" si="50"/>
        <v>0</v>
      </c>
      <c r="CM61" s="32">
        <f t="shared" si="42"/>
        <v>0</v>
      </c>
      <c r="CN61" s="32">
        <f t="shared" si="43"/>
        <v>0</v>
      </c>
    </row>
    <row r="62" spans="1:92" ht="16.350000000000001" customHeight="1" x14ac:dyDescent="0.25">
      <c r="A62" s="3051"/>
      <c r="B62" s="2961"/>
      <c r="C62" s="1751" t="s">
        <v>85</v>
      </c>
      <c r="D62" s="1392">
        <f>SUM(E62:F62)</f>
        <v>0</v>
      </c>
      <c r="E62" s="1393">
        <f t="shared" si="57"/>
        <v>0</v>
      </c>
      <c r="F62" s="1727">
        <f t="shared" si="57"/>
        <v>0</v>
      </c>
      <c r="G62" s="1771"/>
      <c r="H62" s="1772"/>
      <c r="I62" s="1771"/>
      <c r="J62" s="1772"/>
      <c r="K62" s="1771"/>
      <c r="L62" s="1772"/>
      <c r="M62" s="1771"/>
      <c r="N62" s="1772"/>
      <c r="O62" s="1771"/>
      <c r="P62" s="1772"/>
      <c r="Q62" s="1771"/>
      <c r="R62" s="1772"/>
      <c r="S62" s="1433"/>
      <c r="T62" s="1434"/>
      <c r="U62" s="1771"/>
      <c r="V62" s="1772"/>
      <c r="W62" s="1771"/>
      <c r="X62" s="1772"/>
      <c r="Y62" s="1433"/>
      <c r="Z62" s="1434"/>
      <c r="AA62" s="1415"/>
      <c r="AB62" s="1417"/>
      <c r="AC62" s="1415"/>
      <c r="AD62" s="1417"/>
      <c r="AE62" s="1397"/>
      <c r="AF62" s="1417"/>
      <c r="AG62" s="1397"/>
      <c r="AH62" s="1417"/>
      <c r="AI62" s="1397"/>
      <c r="AJ62" s="1417"/>
      <c r="AK62" s="1415"/>
      <c r="AL62" s="1417"/>
      <c r="AM62" s="1415"/>
      <c r="AN62" s="1417"/>
      <c r="AO62" s="1397"/>
      <c r="AP62" s="1419"/>
      <c r="AQ62" s="1420"/>
      <c r="AR62" s="1416"/>
      <c r="AS62" s="1416"/>
      <c r="AT62" s="1439"/>
      <c r="AU62" s="1416"/>
      <c r="AV62" s="1439"/>
      <c r="AW62" s="1439"/>
      <c r="AX62" s="671" t="str">
        <f t="shared" si="35"/>
        <v/>
      </c>
      <c r="BJ62" s="3"/>
      <c r="BK62" s="3"/>
      <c r="BL62" s="3"/>
      <c r="BM62" s="4"/>
      <c r="BN62" s="4"/>
      <c r="BO62" s="4"/>
      <c r="CA62" s="31" t="str">
        <f t="shared" si="45"/>
        <v/>
      </c>
      <c r="CB62" s="31" t="str">
        <f t="shared" si="36"/>
        <v/>
      </c>
      <c r="CC62" s="31" t="str">
        <f t="shared" si="46"/>
        <v/>
      </c>
      <c r="CD62" s="31" t="str">
        <f t="shared" si="37"/>
        <v/>
      </c>
      <c r="CE62" s="31" t="str">
        <f t="shared" si="47"/>
        <v/>
      </c>
      <c r="CF62" s="31" t="str">
        <f t="shared" si="38"/>
        <v/>
      </c>
      <c r="CG62" s="31" t="str">
        <f t="shared" si="39"/>
        <v/>
      </c>
      <c r="CH62" s="32">
        <f t="shared" si="48"/>
        <v>0</v>
      </c>
      <c r="CI62" s="32">
        <f t="shared" si="40"/>
        <v>0</v>
      </c>
      <c r="CJ62" s="32">
        <f t="shared" si="49"/>
        <v>0</v>
      </c>
      <c r="CK62" s="32">
        <f t="shared" si="41"/>
        <v>0</v>
      </c>
      <c r="CL62" s="32">
        <f t="shared" si="50"/>
        <v>0</v>
      </c>
      <c r="CM62" s="32">
        <f t="shared" si="42"/>
        <v>0</v>
      </c>
      <c r="CN62" s="32">
        <f t="shared" si="43"/>
        <v>0</v>
      </c>
    </row>
    <row r="63" spans="1:92" ht="16.350000000000001" customHeight="1" x14ac:dyDescent="0.25">
      <c r="A63" s="3051"/>
      <c r="B63" s="2961"/>
      <c r="C63" s="1414" t="s">
        <v>86</v>
      </c>
      <c r="D63" s="1392">
        <f>SUM(E63:F63)</f>
        <v>0</v>
      </c>
      <c r="E63" s="1393">
        <f t="shared" si="57"/>
        <v>0</v>
      </c>
      <c r="F63" s="1727">
        <f t="shared" si="57"/>
        <v>0</v>
      </c>
      <c r="G63" s="1771"/>
      <c r="H63" s="1772"/>
      <c r="I63" s="1771"/>
      <c r="J63" s="1772"/>
      <c r="K63" s="1771"/>
      <c r="L63" s="1772"/>
      <c r="M63" s="1771"/>
      <c r="N63" s="1772"/>
      <c r="O63" s="1771"/>
      <c r="P63" s="1772"/>
      <c r="Q63" s="1771"/>
      <c r="R63" s="1772"/>
      <c r="S63" s="1433"/>
      <c r="T63" s="1434"/>
      <c r="U63" s="1771"/>
      <c r="V63" s="1772"/>
      <c r="W63" s="1771"/>
      <c r="X63" s="1772"/>
      <c r="Y63" s="1433"/>
      <c r="Z63" s="1434"/>
      <c r="AA63" s="1415"/>
      <c r="AB63" s="1417"/>
      <c r="AC63" s="1415"/>
      <c r="AD63" s="1417"/>
      <c r="AE63" s="1397"/>
      <c r="AF63" s="1417"/>
      <c r="AG63" s="1397"/>
      <c r="AH63" s="1417"/>
      <c r="AI63" s="1397"/>
      <c r="AJ63" s="1417"/>
      <c r="AK63" s="1415"/>
      <c r="AL63" s="1417"/>
      <c r="AM63" s="1735"/>
      <c r="AN63" s="1736"/>
      <c r="AO63" s="1397"/>
      <c r="AP63" s="1419"/>
      <c r="AQ63" s="1738"/>
      <c r="AR63" s="1416"/>
      <c r="AS63" s="1416"/>
      <c r="AT63" s="1439"/>
      <c r="AU63" s="1416"/>
      <c r="AV63" s="1439"/>
      <c r="AW63" s="1439"/>
      <c r="AX63" s="671" t="str">
        <f t="shared" si="35"/>
        <v/>
      </c>
      <c r="BJ63" s="3"/>
      <c r="BK63" s="3"/>
      <c r="BL63" s="3"/>
      <c r="BM63" s="4"/>
      <c r="BN63" s="4"/>
      <c r="BO63" s="4"/>
      <c r="CA63" s="31" t="str">
        <f t="shared" si="45"/>
        <v/>
      </c>
      <c r="CB63" s="31" t="str">
        <f t="shared" si="36"/>
        <v/>
      </c>
      <c r="CC63" s="31" t="str">
        <f t="shared" si="46"/>
        <v/>
      </c>
      <c r="CD63" s="31" t="str">
        <f t="shared" si="37"/>
        <v/>
      </c>
      <c r="CE63" s="31" t="str">
        <f t="shared" si="47"/>
        <v/>
      </c>
      <c r="CF63" s="31" t="str">
        <f t="shared" si="38"/>
        <v/>
      </c>
      <c r="CG63" s="31" t="str">
        <f t="shared" si="39"/>
        <v/>
      </c>
      <c r="CH63" s="32">
        <f t="shared" si="48"/>
        <v>0</v>
      </c>
      <c r="CI63" s="32">
        <f t="shared" si="40"/>
        <v>0</v>
      </c>
      <c r="CJ63" s="32">
        <f t="shared" si="49"/>
        <v>0</v>
      </c>
      <c r="CK63" s="32">
        <f t="shared" si="41"/>
        <v>0</v>
      </c>
      <c r="CL63" s="32">
        <f t="shared" si="50"/>
        <v>0</v>
      </c>
      <c r="CM63" s="32">
        <f t="shared" si="42"/>
        <v>0</v>
      </c>
      <c r="CN63" s="32">
        <f t="shared" si="43"/>
        <v>0</v>
      </c>
    </row>
    <row r="64" spans="1:92" ht="16.350000000000001" customHeight="1" x14ac:dyDescent="0.2">
      <c r="A64" s="3394"/>
      <c r="B64" s="3248"/>
      <c r="C64" s="1742" t="s">
        <v>4</v>
      </c>
      <c r="D64" s="1760">
        <f>SUM(E64:F64)</f>
        <v>0</v>
      </c>
      <c r="E64" s="1761">
        <f>SUM(E61:E63)</f>
        <v>0</v>
      </c>
      <c r="F64" s="1655">
        <f>SUM(F61:F63)</f>
        <v>0</v>
      </c>
      <c r="G64" s="1773"/>
      <c r="H64" s="1774"/>
      <c r="I64" s="1773"/>
      <c r="J64" s="1774"/>
      <c r="K64" s="1773"/>
      <c r="L64" s="1774"/>
      <c r="M64" s="1773"/>
      <c r="N64" s="1774"/>
      <c r="O64" s="1773"/>
      <c r="P64" s="1774"/>
      <c r="Q64" s="1773"/>
      <c r="R64" s="1774"/>
      <c r="S64" s="1773"/>
      <c r="T64" s="1775"/>
      <c r="U64" s="1773"/>
      <c r="V64" s="1774"/>
      <c r="W64" s="1773"/>
      <c r="X64" s="1774"/>
      <c r="Y64" s="1773"/>
      <c r="Z64" s="1775"/>
      <c r="AA64" s="1656">
        <f t="shared" ref="AA64:AW64" si="58">SUM(AA61:AA63)</f>
        <v>0</v>
      </c>
      <c r="AB64" s="1655">
        <f t="shared" si="58"/>
        <v>0</v>
      </c>
      <c r="AC64" s="1656">
        <f t="shared" si="58"/>
        <v>0</v>
      </c>
      <c r="AD64" s="1776">
        <f t="shared" si="58"/>
        <v>0</v>
      </c>
      <c r="AE64" s="1654">
        <f t="shared" si="58"/>
        <v>0</v>
      </c>
      <c r="AF64" s="1776">
        <f t="shared" si="58"/>
        <v>0</v>
      </c>
      <c r="AG64" s="1654">
        <f t="shared" si="58"/>
        <v>0</v>
      </c>
      <c r="AH64" s="1776">
        <f t="shared" si="58"/>
        <v>0</v>
      </c>
      <c r="AI64" s="1654">
        <f t="shared" si="58"/>
        <v>0</v>
      </c>
      <c r="AJ64" s="1655">
        <f t="shared" si="58"/>
        <v>0</v>
      </c>
      <c r="AK64" s="1656">
        <f t="shared" si="58"/>
        <v>0</v>
      </c>
      <c r="AL64" s="1655">
        <f t="shared" si="58"/>
        <v>0</v>
      </c>
      <c r="AM64" s="1656">
        <f t="shared" si="58"/>
        <v>0</v>
      </c>
      <c r="AN64" s="1776">
        <f t="shared" si="58"/>
        <v>0</v>
      </c>
      <c r="AO64" s="1654">
        <f t="shared" si="58"/>
        <v>0</v>
      </c>
      <c r="AP64" s="1741">
        <f t="shared" si="58"/>
        <v>0</v>
      </c>
      <c r="AQ64" s="1777">
        <f t="shared" si="58"/>
        <v>0</v>
      </c>
      <c r="AR64" s="1655">
        <f t="shared" si="58"/>
        <v>0</v>
      </c>
      <c r="AS64" s="1655">
        <f t="shared" si="58"/>
        <v>0</v>
      </c>
      <c r="AT64" s="1742">
        <f t="shared" si="58"/>
        <v>0</v>
      </c>
      <c r="AU64" s="1655">
        <f t="shared" si="58"/>
        <v>0</v>
      </c>
      <c r="AV64" s="1742">
        <f t="shared" si="58"/>
        <v>0</v>
      </c>
      <c r="AW64" s="1742">
        <f t="shared" si="58"/>
        <v>0</v>
      </c>
      <c r="BJ64" s="3"/>
      <c r="BK64" s="3"/>
      <c r="BL64" s="3"/>
      <c r="BM64" s="4"/>
      <c r="BN64" s="4"/>
      <c r="BO64" s="4"/>
      <c r="CA64" s="31"/>
      <c r="CB64" s="31"/>
      <c r="CC64" s="31"/>
      <c r="CD64" s="31"/>
      <c r="CE64" s="31"/>
      <c r="CF64" s="31"/>
      <c r="CG64" s="31"/>
      <c r="CH64" s="32"/>
      <c r="CI64" s="32"/>
      <c r="CJ64" s="32"/>
      <c r="CK64" s="32"/>
      <c r="CL64" s="32"/>
      <c r="CM64" s="32"/>
      <c r="CN64" s="32"/>
    </row>
    <row r="65" spans="1:92" ht="33.75" customHeight="1" x14ac:dyDescent="0.2">
      <c r="A65" s="85" t="s">
        <v>87</v>
      </c>
      <c r="B65" s="210"/>
      <c r="C65" s="210"/>
      <c r="D65" s="211"/>
      <c r="E65" s="87"/>
      <c r="AH65" s="9"/>
      <c r="AI65" s="9"/>
      <c r="AJ65" s="9"/>
      <c r="AK65" s="9"/>
      <c r="AL65" s="212"/>
      <c r="AM65" s="212"/>
      <c r="AN65" s="212"/>
      <c r="AO65" s="212"/>
      <c r="AP65" s="212"/>
      <c r="AQ65" s="212"/>
      <c r="AR65" s="212"/>
      <c r="AS65" s="212"/>
      <c r="AT65" s="9"/>
      <c r="AU65" s="9"/>
      <c r="BU65" s="3"/>
      <c r="BV65" s="3"/>
      <c r="BW65" s="3"/>
      <c r="CA65" s="31"/>
      <c r="CB65" s="31"/>
      <c r="CC65" s="31"/>
      <c r="CD65" s="31"/>
      <c r="CE65" s="31"/>
      <c r="CF65" s="31"/>
      <c r="CG65" s="31"/>
      <c r="CH65" s="32"/>
      <c r="CI65" s="32"/>
      <c r="CJ65" s="32"/>
      <c r="CK65" s="32"/>
      <c r="CL65" s="32"/>
      <c r="CM65" s="14"/>
      <c r="CN65" s="14"/>
    </row>
    <row r="66" spans="1:92" ht="68.25" customHeight="1" x14ac:dyDescent="0.2">
      <c r="A66" s="3495" t="s">
        <v>88</v>
      </c>
      <c r="B66" s="3518"/>
      <c r="C66" s="3345"/>
      <c r="D66" s="1778" t="s">
        <v>4</v>
      </c>
      <c r="E66" s="1778" t="s">
        <v>89</v>
      </c>
      <c r="F66" s="1693" t="s">
        <v>90</v>
      </c>
      <c r="G66" s="1693" t="s">
        <v>298</v>
      </c>
      <c r="H66" s="1779" t="s">
        <v>92</v>
      </c>
      <c r="I66" s="1779" t="s">
        <v>11</v>
      </c>
      <c r="J66" s="9"/>
      <c r="K66" s="9"/>
      <c r="L66" s="9"/>
      <c r="M66" s="9"/>
      <c r="N66" s="9"/>
      <c r="AD66" s="9"/>
      <c r="AE66" s="9"/>
      <c r="AF66" s="9"/>
      <c r="AG66" s="9"/>
      <c r="AH66" s="9"/>
      <c r="AI66" s="9"/>
      <c r="AJ66" s="9"/>
      <c r="AK66" s="9"/>
      <c r="AL66" s="212"/>
      <c r="AM66" s="212"/>
      <c r="AN66" s="212"/>
      <c r="AO66" s="212"/>
      <c r="AP66" s="212"/>
      <c r="AQ66" s="212"/>
      <c r="AR66" s="212"/>
      <c r="AS66" s="212"/>
      <c r="AT66" s="9"/>
      <c r="AU66" s="9"/>
      <c r="BU66" s="3"/>
      <c r="BV66" s="3"/>
      <c r="BW66" s="3"/>
      <c r="CA66" s="31"/>
      <c r="CB66" s="31"/>
      <c r="CC66" s="31"/>
      <c r="CD66" s="31"/>
      <c r="CE66" s="31"/>
      <c r="CF66" s="31"/>
      <c r="CG66" s="31"/>
      <c r="CH66" s="32"/>
      <c r="CI66" s="32"/>
      <c r="CJ66" s="32"/>
      <c r="CK66" s="32"/>
      <c r="CL66" s="32"/>
      <c r="CM66" s="14"/>
      <c r="CN66" s="14"/>
    </row>
    <row r="67" spans="1:92" ht="19.5" customHeight="1" x14ac:dyDescent="0.2">
      <c r="A67" s="3524" t="s">
        <v>93</v>
      </c>
      <c r="B67" s="3525"/>
      <c r="C67" s="3526"/>
      <c r="D67" s="1780"/>
      <c r="E67" s="1780"/>
      <c r="F67" s="1780"/>
      <c r="G67" s="1780"/>
      <c r="H67" s="1780"/>
      <c r="I67" s="1780"/>
      <c r="J67" s="216" t="str">
        <f>CA67&amp;CB67&amp;CC67&amp;CD67&amp;CE67</f>
        <v/>
      </c>
      <c r="K67" s="30"/>
      <c r="L67" s="30"/>
      <c r="M67" s="30"/>
      <c r="N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BU67" s="3"/>
      <c r="BV67" s="3"/>
      <c r="BW67" s="3"/>
      <c r="CA67" s="31" t="str">
        <f>IF(CH67=1,"* Las Interconsultas de Gestantes NO DEBEN ser mayor al Total de Interconsultas. ","")</f>
        <v/>
      </c>
      <c r="CB67" s="31" t="str">
        <f>IF(CI67=1,"* Las Interconsultas de Pacientes de 60 años NO DEBEN ser mayor al Total de Interconsultas. ","")</f>
        <v/>
      </c>
      <c r="CC67" s="31" t="str">
        <f>IF(CJ67=1,"* Las Interconsultas de Usuarios en situación de Discapacidad NO DEBEN ser mayor al Total de Interconsultas. ","")</f>
        <v/>
      </c>
      <c r="CD67" s="31" t="str">
        <f>IF(CK67=1,"* Las Interconsultas de Niños, Niñas, Adolescentes y Jóvenes Red SENAME NO DEBEN ser mayor al Total de Interconsultas. ","")</f>
        <v/>
      </c>
      <c r="CE67" s="31" t="str">
        <f>IF(CL67=1,"* Las Interconsultas de Migrantes NO DEBEN ser mayor al Total de Interconsultas. ","")</f>
        <v/>
      </c>
      <c r="CF67" s="31"/>
      <c r="CG67" s="31"/>
      <c r="CH67" s="32">
        <f>IF($D67&lt;E67,1,0)</f>
        <v>0</v>
      </c>
      <c r="CI67" s="32">
        <f t="shared" ref="CI67:CL81" si="59">IF($D67&lt;F67,1,0)</f>
        <v>0</v>
      </c>
      <c r="CJ67" s="32">
        <f t="shared" si="59"/>
        <v>0</v>
      </c>
      <c r="CK67" s="32">
        <f t="shared" si="59"/>
        <v>0</v>
      </c>
      <c r="CL67" s="32">
        <f t="shared" si="59"/>
        <v>0</v>
      </c>
      <c r="CM67" s="14"/>
      <c r="CN67" s="14"/>
    </row>
    <row r="68" spans="1:92" x14ac:dyDescent="0.2">
      <c r="A68" s="3113" t="s">
        <v>94</v>
      </c>
      <c r="B68" s="3114" t="s">
        <v>95</v>
      </c>
      <c r="C68" s="3115"/>
      <c r="D68" s="217"/>
      <c r="E68" s="217"/>
      <c r="F68" s="217"/>
      <c r="G68" s="217"/>
      <c r="H68" s="217"/>
      <c r="I68" s="217"/>
      <c r="J68" s="216" t="str">
        <f t="shared" ref="J68:J81" si="60">CA68&amp;CB68&amp;CC68&amp;CD68&amp;CE68</f>
        <v/>
      </c>
      <c r="K68" s="30"/>
      <c r="L68" s="30"/>
      <c r="M68" s="30"/>
      <c r="N68" s="9"/>
      <c r="AL68" s="9"/>
      <c r="AM68" s="9"/>
      <c r="AN68" s="9"/>
      <c r="AO68" s="9"/>
      <c r="AP68" s="9"/>
      <c r="AQ68" s="9"/>
      <c r="BQ68" s="3"/>
      <c r="BR68" s="3"/>
      <c r="BS68" s="3"/>
      <c r="BT68" s="4"/>
      <c r="BU68" s="4"/>
      <c r="BV68" s="4"/>
      <c r="CA68" s="31" t="str">
        <f t="shared" ref="CA68:CA79" si="61">IF(CH68=1,"* Las Interconsultas de Gestantes NO DEBEN ser mayor al Total de Interconsultas. ","")</f>
        <v/>
      </c>
      <c r="CB68" s="31" t="str">
        <f t="shared" ref="CB68:CB79" si="62">IF(CI68=1,"* Las Interconsultas de Pacientes de 60 años NO DEBEN ser mayor al Total de Interconsultas. ","")</f>
        <v/>
      </c>
      <c r="CC68" s="31" t="str">
        <f t="shared" ref="CC68:CC79" si="63">IF(CJ68=1,"* Las Interconsultas de Usuarios en situación de Discapacidad NO DEBEN ser mayor al Total de Interconsultas. ","")</f>
        <v/>
      </c>
      <c r="CD68" s="31" t="str">
        <f t="shared" ref="CD68:CD79" si="64">IF(CK68=1,"* Las Interconsultas de Niños, Niñas, Adolescentes y Jóvenes Red SENAME NO DEBEN ser mayor al Total de Interconsultas. ","")</f>
        <v/>
      </c>
      <c r="CE68" s="31" t="str">
        <f t="shared" ref="CE68:CE79" si="65">IF(CL68=1,"* Las Interconsultas de Migrantes NO DEBEN ser mayor al Total de Interconsultas. ","")</f>
        <v/>
      </c>
      <c r="CF68" s="31"/>
      <c r="CG68" s="31"/>
      <c r="CH68" s="32">
        <f t="shared" ref="CH68:CH79" si="66">IF($D68&lt;E68,1,0)</f>
        <v>0</v>
      </c>
      <c r="CI68" s="32">
        <f t="shared" si="59"/>
        <v>0</v>
      </c>
      <c r="CJ68" s="32">
        <f t="shared" si="59"/>
        <v>0</v>
      </c>
      <c r="CK68" s="32">
        <f t="shared" si="59"/>
        <v>0</v>
      </c>
      <c r="CL68" s="32">
        <f t="shared" si="59"/>
        <v>0</v>
      </c>
      <c r="CM68" s="14"/>
      <c r="CN68" s="14"/>
    </row>
    <row r="69" spans="1:92" ht="16.350000000000001" customHeight="1" x14ac:dyDescent="0.2">
      <c r="A69" s="3113"/>
      <c r="B69" s="3349" t="s">
        <v>96</v>
      </c>
      <c r="C69" s="3351"/>
      <c r="D69" s="1781"/>
      <c r="E69" s="1781"/>
      <c r="F69" s="1781"/>
      <c r="G69" s="1781"/>
      <c r="H69" s="1781"/>
      <c r="I69" s="1781"/>
      <c r="J69" s="216" t="str">
        <f t="shared" si="60"/>
        <v/>
      </c>
      <c r="K69" s="30"/>
      <c r="L69" s="30"/>
      <c r="M69" s="30"/>
      <c r="N69" s="30"/>
      <c r="O69" s="30"/>
      <c r="P69" s="30"/>
      <c r="Q69" s="30"/>
      <c r="R69" s="9"/>
      <c r="BR69" s="3"/>
      <c r="BS69" s="3"/>
      <c r="BT69" s="4"/>
      <c r="BU69" s="4"/>
      <c r="BV69" s="4"/>
      <c r="CA69" s="31" t="str">
        <f t="shared" si="61"/>
        <v/>
      </c>
      <c r="CB69" s="31" t="str">
        <f t="shared" si="62"/>
        <v/>
      </c>
      <c r="CC69" s="31" t="str">
        <f t="shared" si="63"/>
        <v/>
      </c>
      <c r="CD69" s="31" t="str">
        <f t="shared" si="64"/>
        <v/>
      </c>
      <c r="CE69" s="31" t="str">
        <f t="shared" si="65"/>
        <v/>
      </c>
      <c r="CF69" s="31"/>
      <c r="CG69" s="31"/>
      <c r="CH69" s="32">
        <f t="shared" si="66"/>
        <v>0</v>
      </c>
      <c r="CI69" s="32">
        <f t="shared" si="59"/>
        <v>0</v>
      </c>
      <c r="CJ69" s="32">
        <f t="shared" si="59"/>
        <v>0</v>
      </c>
      <c r="CK69" s="32">
        <f t="shared" si="59"/>
        <v>0</v>
      </c>
      <c r="CL69" s="32">
        <f t="shared" si="59"/>
        <v>0</v>
      </c>
      <c r="CM69" s="14"/>
      <c r="CN69" s="14"/>
    </row>
    <row r="70" spans="1:92" ht="16.350000000000001" customHeight="1" x14ac:dyDescent="0.25">
      <c r="A70" s="3432"/>
      <c r="B70" s="3435" t="s">
        <v>97</v>
      </c>
      <c r="C70" s="3437"/>
      <c r="D70" s="1771"/>
      <c r="E70" s="1771"/>
      <c r="F70" s="1771"/>
      <c r="G70" s="1771"/>
      <c r="H70" s="1771"/>
      <c r="I70" s="1771"/>
      <c r="J70" s="216" t="str">
        <f t="shared" si="60"/>
        <v/>
      </c>
      <c r="K70" s="30"/>
      <c r="L70" s="30"/>
      <c r="M70" s="30"/>
      <c r="N70" s="30"/>
      <c r="O70" s="30"/>
      <c r="P70" s="30"/>
      <c r="Q70" s="30"/>
      <c r="R70" s="9"/>
      <c r="BR70" s="3"/>
      <c r="BS70" s="3"/>
      <c r="BT70" s="4"/>
      <c r="BU70" s="4"/>
      <c r="BV70" s="4"/>
      <c r="CA70" s="31" t="str">
        <f t="shared" si="61"/>
        <v/>
      </c>
      <c r="CB70" s="31" t="str">
        <f t="shared" si="62"/>
        <v/>
      </c>
      <c r="CC70" s="31" t="str">
        <f t="shared" si="63"/>
        <v/>
      </c>
      <c r="CD70" s="31" t="str">
        <f t="shared" si="64"/>
        <v/>
      </c>
      <c r="CE70" s="31" t="str">
        <f t="shared" si="65"/>
        <v/>
      </c>
      <c r="CF70" s="31"/>
      <c r="CG70" s="31"/>
      <c r="CH70" s="32">
        <f t="shared" si="66"/>
        <v>0</v>
      </c>
      <c r="CI70" s="32">
        <f t="shared" si="59"/>
        <v>0</v>
      </c>
      <c r="CJ70" s="32">
        <f t="shared" si="59"/>
        <v>0</v>
      </c>
      <c r="CK70" s="32">
        <f t="shared" si="59"/>
        <v>0</v>
      </c>
      <c r="CL70" s="32">
        <f t="shared" si="59"/>
        <v>0</v>
      </c>
      <c r="CM70" s="14"/>
      <c r="CN70" s="14"/>
    </row>
    <row r="71" spans="1:92" ht="16.350000000000001" customHeight="1" x14ac:dyDescent="0.2">
      <c r="A71" s="3346" t="s">
        <v>98</v>
      </c>
      <c r="B71" s="3347"/>
      <c r="C71" s="3348"/>
      <c r="D71" s="1027"/>
      <c r="E71" s="1027"/>
      <c r="F71" s="1027"/>
      <c r="G71" s="1027"/>
      <c r="H71" s="1027"/>
      <c r="I71" s="1027"/>
      <c r="J71" s="216" t="str">
        <f t="shared" si="60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61"/>
        <v/>
      </c>
      <c r="CB71" s="31" t="str">
        <f t="shared" si="62"/>
        <v/>
      </c>
      <c r="CC71" s="31" t="str">
        <f t="shared" si="63"/>
        <v/>
      </c>
      <c r="CD71" s="31" t="str">
        <f t="shared" si="64"/>
        <v/>
      </c>
      <c r="CE71" s="31" t="str">
        <f t="shared" si="65"/>
        <v/>
      </c>
      <c r="CF71" s="31"/>
      <c r="CG71" s="31"/>
      <c r="CH71" s="32">
        <f t="shared" si="66"/>
        <v>0</v>
      </c>
      <c r="CI71" s="32">
        <f t="shared" si="59"/>
        <v>0</v>
      </c>
      <c r="CJ71" s="32">
        <f t="shared" si="59"/>
        <v>0</v>
      </c>
      <c r="CK71" s="32">
        <f t="shared" si="59"/>
        <v>0</v>
      </c>
      <c r="CL71" s="32">
        <f t="shared" si="59"/>
        <v>0</v>
      </c>
      <c r="CM71" s="14"/>
      <c r="CN71" s="14"/>
    </row>
    <row r="72" spans="1:92" ht="16.350000000000001" customHeight="1" x14ac:dyDescent="0.2">
      <c r="A72" s="3438" t="s">
        <v>99</v>
      </c>
      <c r="B72" s="3103"/>
      <c r="C72" s="3439"/>
      <c r="D72" s="1781"/>
      <c r="E72" s="1781"/>
      <c r="F72" s="1781"/>
      <c r="G72" s="1781"/>
      <c r="H72" s="1781"/>
      <c r="I72" s="1781"/>
      <c r="J72" s="216" t="str">
        <f t="shared" si="60"/>
        <v/>
      </c>
      <c r="K72" s="30"/>
      <c r="L72" s="30"/>
      <c r="M72" s="30"/>
      <c r="N72" s="30"/>
      <c r="O72" s="30"/>
      <c r="P72" s="30"/>
      <c r="Q72" s="30"/>
      <c r="R72" s="9"/>
      <c r="BV72" s="3"/>
      <c r="BW72" s="3"/>
      <c r="CA72" s="31" t="str">
        <f t="shared" si="61"/>
        <v/>
      </c>
      <c r="CB72" s="31" t="str">
        <f t="shared" si="62"/>
        <v/>
      </c>
      <c r="CC72" s="31" t="str">
        <f t="shared" si="63"/>
        <v/>
      </c>
      <c r="CD72" s="31" t="str">
        <f t="shared" si="64"/>
        <v/>
      </c>
      <c r="CE72" s="31" t="str">
        <f t="shared" si="65"/>
        <v/>
      </c>
      <c r="CF72" s="31"/>
      <c r="CG72" s="31"/>
      <c r="CH72" s="32">
        <f t="shared" si="66"/>
        <v>0</v>
      </c>
      <c r="CI72" s="32">
        <f t="shared" si="59"/>
        <v>0</v>
      </c>
      <c r="CJ72" s="32">
        <f t="shared" si="59"/>
        <v>0</v>
      </c>
      <c r="CK72" s="32">
        <f t="shared" si="59"/>
        <v>0</v>
      </c>
      <c r="CL72" s="32">
        <f t="shared" si="59"/>
        <v>0</v>
      </c>
      <c r="CM72" s="14"/>
      <c r="CN72" s="14"/>
    </row>
    <row r="73" spans="1:92" ht="16.350000000000001" customHeight="1" x14ac:dyDescent="0.2">
      <c r="A73" s="3440" t="s">
        <v>100</v>
      </c>
      <c r="B73" s="3315"/>
      <c r="C73" s="3316"/>
      <c r="D73" s="1448"/>
      <c r="E73" s="1448"/>
      <c r="F73" s="1448"/>
      <c r="G73" s="1448"/>
      <c r="H73" s="1448"/>
      <c r="I73" s="1448"/>
      <c r="J73" s="216" t="str">
        <f t="shared" si="60"/>
        <v/>
      </c>
      <c r="K73" s="30"/>
      <c r="L73" s="30"/>
      <c r="M73" s="30"/>
      <c r="N73" s="30"/>
      <c r="O73" s="30"/>
      <c r="P73" s="30"/>
      <c r="Q73" s="30"/>
      <c r="R73" s="9"/>
      <c r="BV73" s="3"/>
      <c r="BW73" s="3"/>
      <c r="CA73" s="31" t="str">
        <f t="shared" si="61"/>
        <v/>
      </c>
      <c r="CB73" s="31" t="str">
        <f t="shared" si="62"/>
        <v/>
      </c>
      <c r="CC73" s="31" t="str">
        <f t="shared" si="63"/>
        <v/>
      </c>
      <c r="CD73" s="31" t="str">
        <f t="shared" si="64"/>
        <v/>
      </c>
      <c r="CE73" s="31" t="str">
        <f t="shared" si="65"/>
        <v/>
      </c>
      <c r="CF73" s="31"/>
      <c r="CG73" s="31"/>
      <c r="CH73" s="32">
        <f t="shared" si="66"/>
        <v>0</v>
      </c>
      <c r="CI73" s="32">
        <f t="shared" si="59"/>
        <v>0</v>
      </c>
      <c r="CJ73" s="32">
        <f t="shared" si="59"/>
        <v>0</v>
      </c>
      <c r="CK73" s="32">
        <f t="shared" si="59"/>
        <v>0</v>
      </c>
      <c r="CL73" s="32">
        <f t="shared" si="59"/>
        <v>0</v>
      </c>
      <c r="CM73" s="14"/>
      <c r="CN73" s="14"/>
    </row>
    <row r="74" spans="1:92" ht="16.350000000000001" customHeight="1" x14ac:dyDescent="0.2">
      <c r="A74" s="3519" t="s">
        <v>101</v>
      </c>
      <c r="B74" s="3346" t="s">
        <v>101</v>
      </c>
      <c r="C74" s="3348"/>
      <c r="D74" s="1027"/>
      <c r="E74" s="1027"/>
      <c r="F74" s="1028"/>
      <c r="G74" s="1029"/>
      <c r="H74" s="1029"/>
      <c r="I74" s="1029"/>
      <c r="J74" s="216" t="str">
        <f t="shared" si="60"/>
        <v/>
      </c>
      <c r="K74" s="30"/>
      <c r="L74" s="30"/>
      <c r="M74" s="30"/>
      <c r="N74" s="30"/>
      <c r="O74" s="30"/>
      <c r="P74" s="30"/>
      <c r="Q74" s="30"/>
      <c r="R74" s="9"/>
      <c r="BV74" s="3"/>
      <c r="BW74" s="3"/>
      <c r="CA74" s="31" t="str">
        <f t="shared" si="61"/>
        <v/>
      </c>
      <c r="CB74" s="31" t="str">
        <f t="shared" si="62"/>
        <v/>
      </c>
      <c r="CC74" s="31" t="str">
        <f t="shared" si="63"/>
        <v/>
      </c>
      <c r="CD74" s="31" t="str">
        <f t="shared" si="64"/>
        <v/>
      </c>
      <c r="CE74" s="31" t="str">
        <f t="shared" si="65"/>
        <v/>
      </c>
      <c r="CF74" s="31"/>
      <c r="CG74" s="31"/>
      <c r="CH74" s="32">
        <f t="shared" si="66"/>
        <v>0</v>
      </c>
      <c r="CI74" s="32">
        <f t="shared" si="59"/>
        <v>0</v>
      </c>
      <c r="CJ74" s="32">
        <f t="shared" si="59"/>
        <v>0</v>
      </c>
      <c r="CK74" s="32">
        <f t="shared" si="59"/>
        <v>0</v>
      </c>
      <c r="CL74" s="32">
        <f t="shared" si="59"/>
        <v>0</v>
      </c>
      <c r="CM74" s="14"/>
      <c r="CN74" s="14"/>
    </row>
    <row r="75" spans="1:92" ht="16.350000000000001" customHeight="1" x14ac:dyDescent="0.25">
      <c r="A75" s="3432"/>
      <c r="B75" s="3435" t="s">
        <v>103</v>
      </c>
      <c r="C75" s="3437"/>
      <c r="D75" s="1771"/>
      <c r="E75" s="1771"/>
      <c r="F75" s="1771"/>
      <c r="G75" s="1771"/>
      <c r="H75" s="1771"/>
      <c r="I75" s="1771"/>
      <c r="J75" s="216" t="str">
        <f t="shared" si="60"/>
        <v/>
      </c>
      <c r="K75" s="30"/>
      <c r="L75" s="30"/>
      <c r="M75" s="30"/>
      <c r="N75" s="30"/>
      <c r="O75" s="30"/>
      <c r="P75" s="30"/>
      <c r="Q75" s="30"/>
      <c r="R75" s="9"/>
      <c r="BV75" s="3"/>
      <c r="BW75" s="3"/>
      <c r="CA75" s="31" t="str">
        <f t="shared" si="61"/>
        <v/>
      </c>
      <c r="CB75" s="31" t="str">
        <f t="shared" si="62"/>
        <v/>
      </c>
      <c r="CC75" s="31" t="str">
        <f t="shared" si="63"/>
        <v/>
      </c>
      <c r="CD75" s="31" t="str">
        <f t="shared" si="64"/>
        <v/>
      </c>
      <c r="CE75" s="31" t="str">
        <f t="shared" si="65"/>
        <v/>
      </c>
      <c r="CF75" s="31"/>
      <c r="CG75" s="31"/>
      <c r="CH75" s="32">
        <f t="shared" si="66"/>
        <v>0</v>
      </c>
      <c r="CI75" s="32">
        <f t="shared" si="59"/>
        <v>0</v>
      </c>
      <c r="CJ75" s="32">
        <f t="shared" si="59"/>
        <v>0</v>
      </c>
      <c r="CK75" s="32">
        <f t="shared" si="59"/>
        <v>0</v>
      </c>
      <c r="CL75" s="32">
        <f t="shared" si="59"/>
        <v>0</v>
      </c>
      <c r="CM75" s="14"/>
      <c r="CN75" s="14"/>
    </row>
    <row r="76" spans="1:92" ht="16.350000000000001" customHeight="1" x14ac:dyDescent="0.2">
      <c r="A76" s="3346" t="s">
        <v>104</v>
      </c>
      <c r="B76" s="3347"/>
      <c r="C76" s="3348"/>
      <c r="D76" s="1027"/>
      <c r="E76" s="1027"/>
      <c r="F76" s="1027"/>
      <c r="G76" s="1027"/>
      <c r="H76" s="1027"/>
      <c r="I76" s="1027"/>
      <c r="J76" s="216" t="str">
        <f t="shared" si="60"/>
        <v/>
      </c>
      <c r="K76" s="30"/>
      <c r="L76" s="30"/>
      <c r="M76" s="30"/>
      <c r="N76" s="30"/>
      <c r="O76" s="30"/>
      <c r="P76" s="30"/>
      <c r="Q76" s="30"/>
      <c r="R76" s="9"/>
      <c r="BV76" s="3"/>
      <c r="BW76" s="3"/>
      <c r="CA76" s="31" t="str">
        <f t="shared" si="61"/>
        <v/>
      </c>
      <c r="CB76" s="31" t="str">
        <f t="shared" si="62"/>
        <v/>
      </c>
      <c r="CC76" s="31" t="str">
        <f t="shared" si="63"/>
        <v/>
      </c>
      <c r="CD76" s="31" t="str">
        <f t="shared" si="64"/>
        <v/>
      </c>
      <c r="CE76" s="31" t="str">
        <f t="shared" si="65"/>
        <v/>
      </c>
      <c r="CF76" s="31"/>
      <c r="CG76" s="31"/>
      <c r="CH76" s="32">
        <f t="shared" si="66"/>
        <v>0</v>
      </c>
      <c r="CI76" s="32">
        <f t="shared" si="59"/>
        <v>0</v>
      </c>
      <c r="CJ76" s="32">
        <f t="shared" si="59"/>
        <v>0</v>
      </c>
      <c r="CK76" s="32">
        <f t="shared" si="59"/>
        <v>0</v>
      </c>
      <c r="CL76" s="32">
        <f t="shared" si="59"/>
        <v>0</v>
      </c>
      <c r="CM76" s="14"/>
      <c r="CN76" s="14"/>
    </row>
    <row r="77" spans="1:92" ht="16.350000000000001" customHeight="1" x14ac:dyDescent="0.2">
      <c r="A77" s="3349" t="s">
        <v>105</v>
      </c>
      <c r="B77" s="3350"/>
      <c r="C77" s="3351"/>
      <c r="D77" s="1781"/>
      <c r="E77" s="1781"/>
      <c r="F77" s="1782"/>
      <c r="G77" s="1783"/>
      <c r="H77" s="1783"/>
      <c r="I77" s="1783"/>
      <c r="J77" s="216" t="str">
        <f t="shared" si="60"/>
        <v/>
      </c>
      <c r="K77" s="30"/>
      <c r="L77" s="30"/>
      <c r="M77" s="30"/>
      <c r="N77" s="30"/>
      <c r="O77" s="30"/>
      <c r="P77" s="30"/>
      <c r="Q77" s="30"/>
      <c r="R77" s="9"/>
      <c r="BV77" s="3"/>
      <c r="BW77" s="3"/>
      <c r="CA77" s="31" t="str">
        <f t="shared" si="61"/>
        <v/>
      </c>
      <c r="CB77" s="31" t="str">
        <f t="shared" si="62"/>
        <v/>
      </c>
      <c r="CC77" s="31" t="str">
        <f t="shared" si="63"/>
        <v/>
      </c>
      <c r="CD77" s="31" t="str">
        <f t="shared" si="64"/>
        <v/>
      </c>
      <c r="CE77" s="31" t="str">
        <f t="shared" si="65"/>
        <v/>
      </c>
      <c r="CF77" s="31"/>
      <c r="CG77" s="31"/>
      <c r="CH77" s="32">
        <f t="shared" si="66"/>
        <v>0</v>
      </c>
      <c r="CI77" s="32">
        <f t="shared" si="59"/>
        <v>0</v>
      </c>
      <c r="CJ77" s="32">
        <f t="shared" si="59"/>
        <v>0</v>
      </c>
      <c r="CK77" s="32">
        <f t="shared" si="59"/>
        <v>0</v>
      </c>
      <c r="CL77" s="32">
        <f t="shared" si="59"/>
        <v>0</v>
      </c>
      <c r="CM77" s="14"/>
      <c r="CN77" s="14"/>
    </row>
    <row r="78" spans="1:92" ht="16.350000000000001" customHeight="1" x14ac:dyDescent="0.2">
      <c r="A78" s="3349" t="s">
        <v>106</v>
      </c>
      <c r="B78" s="3350"/>
      <c r="C78" s="3351"/>
      <c r="D78" s="1781"/>
      <c r="E78" s="1781"/>
      <c r="F78" s="1782"/>
      <c r="G78" s="1783"/>
      <c r="H78" s="1783"/>
      <c r="I78" s="1783"/>
      <c r="J78" s="216" t="str">
        <f t="shared" si="60"/>
        <v/>
      </c>
      <c r="K78" s="30"/>
      <c r="L78" s="30"/>
      <c r="M78" s="30"/>
      <c r="N78" s="30"/>
      <c r="O78" s="30"/>
      <c r="P78" s="30"/>
      <c r="Q78" s="30"/>
      <c r="R78" s="9"/>
      <c r="BV78" s="3"/>
      <c r="BW78" s="3"/>
      <c r="CA78" s="31" t="str">
        <f t="shared" si="61"/>
        <v/>
      </c>
      <c r="CB78" s="31" t="str">
        <f t="shared" si="62"/>
        <v/>
      </c>
      <c r="CC78" s="31" t="str">
        <f t="shared" si="63"/>
        <v/>
      </c>
      <c r="CD78" s="31" t="str">
        <f t="shared" si="64"/>
        <v/>
      </c>
      <c r="CE78" s="31" t="str">
        <f t="shared" si="65"/>
        <v/>
      </c>
      <c r="CF78" s="31"/>
      <c r="CG78" s="31"/>
      <c r="CH78" s="32">
        <f t="shared" si="66"/>
        <v>0</v>
      </c>
      <c r="CI78" s="32">
        <f t="shared" si="59"/>
        <v>0</v>
      </c>
      <c r="CJ78" s="32">
        <f t="shared" si="59"/>
        <v>0</v>
      </c>
      <c r="CK78" s="32">
        <f t="shared" si="59"/>
        <v>0</v>
      </c>
      <c r="CL78" s="32">
        <f t="shared" si="59"/>
        <v>0</v>
      </c>
      <c r="CM78" s="14"/>
      <c r="CN78" s="14"/>
    </row>
    <row r="79" spans="1:92" ht="16.350000000000001" customHeight="1" x14ac:dyDescent="0.2">
      <c r="A79" s="3349" t="s">
        <v>107</v>
      </c>
      <c r="B79" s="3350"/>
      <c r="C79" s="3351"/>
      <c r="D79" s="1781"/>
      <c r="E79" s="1781"/>
      <c r="F79" s="1782"/>
      <c r="G79" s="1783"/>
      <c r="H79" s="1783"/>
      <c r="I79" s="1783"/>
      <c r="J79" s="216" t="str">
        <f t="shared" si="60"/>
        <v/>
      </c>
      <c r="K79" s="30"/>
      <c r="L79" s="30"/>
      <c r="M79" s="30"/>
      <c r="N79" s="30"/>
      <c r="O79" s="30"/>
      <c r="P79" s="30"/>
      <c r="Q79" s="30"/>
      <c r="R79" s="9"/>
      <c r="BV79" s="3"/>
      <c r="BW79" s="3"/>
      <c r="CA79" s="31" t="str">
        <f t="shared" si="61"/>
        <v/>
      </c>
      <c r="CB79" s="31" t="str">
        <f t="shared" si="62"/>
        <v/>
      </c>
      <c r="CC79" s="31" t="str">
        <f t="shared" si="63"/>
        <v/>
      </c>
      <c r="CD79" s="31" t="str">
        <f t="shared" si="64"/>
        <v/>
      </c>
      <c r="CE79" s="31" t="str">
        <f t="shared" si="65"/>
        <v/>
      </c>
      <c r="CF79" s="31"/>
      <c r="CG79" s="31"/>
      <c r="CH79" s="32">
        <f t="shared" si="66"/>
        <v>0</v>
      </c>
      <c r="CI79" s="32">
        <f t="shared" si="59"/>
        <v>0</v>
      </c>
      <c r="CJ79" s="32">
        <f t="shared" si="59"/>
        <v>0</v>
      </c>
      <c r="CK79" s="32">
        <f t="shared" si="59"/>
        <v>0</v>
      </c>
      <c r="CL79" s="32">
        <f t="shared" si="59"/>
        <v>0</v>
      </c>
      <c r="CM79" s="14"/>
      <c r="CN79" s="14"/>
    </row>
    <row r="80" spans="1:92" ht="16.350000000000001" customHeight="1" x14ac:dyDescent="0.2">
      <c r="A80" s="3349" t="s">
        <v>108</v>
      </c>
      <c r="B80" s="3350"/>
      <c r="C80" s="3351"/>
      <c r="D80" s="1781"/>
      <c r="E80" s="1781"/>
      <c r="F80" s="1782"/>
      <c r="G80" s="1783"/>
      <c r="H80" s="1783"/>
      <c r="I80" s="1783"/>
      <c r="J80" s="216" t="str">
        <f t="shared" si="60"/>
        <v/>
      </c>
      <c r="K80" s="30"/>
      <c r="L80" s="30"/>
      <c r="M80" s="30"/>
      <c r="N80" s="30"/>
      <c r="O80" s="30"/>
      <c r="P80" s="30"/>
      <c r="Q80" s="30"/>
      <c r="R80" s="9"/>
      <c r="BV80" s="3"/>
      <c r="BW80" s="3"/>
      <c r="CA80" s="31" t="str">
        <f>IF(CH80=1,"* Las Interconsultas de Gestantes NO DEBEN ser mayor al Total de Interconsultas. ","")</f>
        <v/>
      </c>
      <c r="CB80" s="31" t="str">
        <f>IF(CI80=1,"* Las Interconsultas de Pacientes de 60 años NO DEBEN ser mayor al Total de Interconsultas. ","")</f>
        <v/>
      </c>
      <c r="CC80" s="31" t="str">
        <f>IF(CJ80=1,"* Las Interconsultas de Usuarios en situación de Discapacidad NO DEBEN ser mayor al Total de Interconsultas. ","")</f>
        <v/>
      </c>
      <c r="CD80" s="31" t="str">
        <f>IF(CK80=1,"* Las Interconsultas de Niños, Niñas, Adolescentes y Jóvenes Red SENAME NO DEBEN ser mayor al Total de Interconsultas. ","")</f>
        <v/>
      </c>
      <c r="CE80" s="31" t="str">
        <f>IF(CL80=1,"* Las Interconsultas de Migrantes NO DEBEN ser mayor al Total de Interconsultas. ","")</f>
        <v/>
      </c>
      <c r="CF80" s="31"/>
      <c r="CG80" s="31"/>
      <c r="CH80" s="32">
        <f>IF($D80&lt;E80,1,0)</f>
        <v>0</v>
      </c>
      <c r="CI80" s="32">
        <f t="shared" si="59"/>
        <v>0</v>
      </c>
      <c r="CJ80" s="32">
        <f t="shared" si="59"/>
        <v>0</v>
      </c>
      <c r="CK80" s="32">
        <f t="shared" si="59"/>
        <v>0</v>
      </c>
      <c r="CL80" s="32">
        <f t="shared" si="59"/>
        <v>0</v>
      </c>
      <c r="CM80" s="14"/>
      <c r="CN80" s="14"/>
    </row>
    <row r="81" spans="1:92" ht="16.350000000000001" customHeight="1" x14ac:dyDescent="0.2">
      <c r="A81" s="3435" t="s">
        <v>109</v>
      </c>
      <c r="B81" s="3436"/>
      <c r="C81" s="3437"/>
      <c r="D81" s="1451"/>
      <c r="E81" s="1451"/>
      <c r="F81" s="1452"/>
      <c r="G81" s="1453"/>
      <c r="H81" s="1453"/>
      <c r="I81" s="1453"/>
      <c r="J81" s="216" t="str">
        <f t="shared" si="60"/>
        <v/>
      </c>
      <c r="K81" s="30"/>
      <c r="L81" s="30"/>
      <c r="M81" s="30"/>
      <c r="N81" s="30"/>
      <c r="O81" s="30"/>
      <c r="P81" s="30"/>
      <c r="Q81" s="30"/>
      <c r="R81" s="9"/>
      <c r="BV81" s="3"/>
      <c r="BW81" s="3"/>
      <c r="CA81" s="31" t="str">
        <f t="shared" ref="CA81" si="67">IF(CH81=1,"* Las Interconsultas de Gestantes NO DEBEN ser mayor al Total de Interconsultas. ","")</f>
        <v/>
      </c>
      <c r="CB81" s="31" t="str">
        <f t="shared" ref="CB81" si="68">IF(CI81=1,"* Las Interconsultas de Pacientes de 60 años NO DEBEN ser mayor al Total de Interconsultas. ","")</f>
        <v/>
      </c>
      <c r="CC81" s="31" t="str">
        <f t="shared" ref="CC81" si="69">IF(CJ81=1,"* Las Interconsultas de Usuarios en situación de Discapacidad NO DEBEN ser mayor al Total de Interconsultas. ","")</f>
        <v/>
      </c>
      <c r="CD81" s="31" t="str">
        <f t="shared" ref="CD81" si="70">IF(CK81=1,"* Las Interconsultas de Niños, Niñas, Adolescentes y Jóvenes Red SENAME NO DEBEN ser mayor al Total de Interconsultas. ","")</f>
        <v/>
      </c>
      <c r="CE81" s="31" t="str">
        <f t="shared" ref="CE81" si="71">IF(CL81=1,"* Las Interconsultas de Migrantes NO DEBEN ser mayor al Total de Interconsultas. ","")</f>
        <v/>
      </c>
      <c r="CF81" s="31"/>
      <c r="CG81" s="31"/>
      <c r="CH81" s="32">
        <f t="shared" ref="CH81" si="72">IF($D81&lt;E81,1,0)</f>
        <v>0</v>
      </c>
      <c r="CI81" s="32">
        <f t="shared" si="59"/>
        <v>0</v>
      </c>
      <c r="CJ81" s="32">
        <f t="shared" si="59"/>
        <v>0</v>
      </c>
      <c r="CK81" s="32">
        <f t="shared" si="59"/>
        <v>0</v>
      </c>
      <c r="CL81" s="32">
        <f t="shared" si="59"/>
        <v>0</v>
      </c>
      <c r="CM81" s="14"/>
      <c r="CN81" s="14"/>
    </row>
    <row r="82" spans="1:92" ht="25.5" customHeight="1" x14ac:dyDescent="0.2">
      <c r="A82" s="230" t="s">
        <v>110</v>
      </c>
      <c r="B82" s="52"/>
      <c r="C82" s="231"/>
      <c r="D82" s="52"/>
      <c r="E82" s="52"/>
      <c r="F82" s="232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BV82" s="3"/>
      <c r="BW82" s="3"/>
      <c r="CA82" s="31"/>
      <c r="CB82" s="31"/>
      <c r="CC82" s="31"/>
      <c r="CD82" s="31"/>
      <c r="CE82" s="31"/>
      <c r="CF82" s="31"/>
      <c r="CG82" s="31"/>
      <c r="CH82" s="32"/>
      <c r="CI82" s="32"/>
      <c r="CJ82" s="32"/>
      <c r="CK82" s="32"/>
      <c r="CL82" s="32"/>
      <c r="CM82" s="32"/>
      <c r="CN82" s="32"/>
    </row>
    <row r="83" spans="1:92" ht="16.350000000000001" customHeight="1" x14ac:dyDescent="0.2">
      <c r="A83" s="3356" t="s">
        <v>111</v>
      </c>
      <c r="B83" s="3357"/>
      <c r="C83" s="3358"/>
      <c r="D83" s="3495" t="s">
        <v>112</v>
      </c>
      <c r="E83" s="3518"/>
      <c r="F83" s="3345"/>
      <c r="BV83" s="3"/>
      <c r="BW83" s="3"/>
      <c r="CA83" s="31"/>
      <c r="CB83" s="31"/>
      <c r="CC83" s="31"/>
      <c r="CD83" s="31"/>
      <c r="CE83" s="31"/>
      <c r="CF83" s="31"/>
      <c r="CG83" s="31"/>
      <c r="CH83" s="32"/>
      <c r="CI83" s="32"/>
      <c r="CJ83" s="32"/>
      <c r="CK83" s="32"/>
      <c r="CL83" s="32"/>
      <c r="CM83" s="32"/>
      <c r="CN83" s="32"/>
    </row>
    <row r="84" spans="1:92" ht="32.1" customHeight="1" x14ac:dyDescent="0.2">
      <c r="A84" s="3169"/>
      <c r="B84" s="3170"/>
      <c r="C84" s="3171"/>
      <c r="D84" s="1784" t="s">
        <v>4</v>
      </c>
      <c r="E84" s="1714" t="s">
        <v>32</v>
      </c>
      <c r="F84" s="1785" t="s">
        <v>33</v>
      </c>
      <c r="BV84" s="3"/>
      <c r="BW84" s="3"/>
      <c r="CA84" s="31"/>
      <c r="CB84" s="31"/>
      <c r="CC84" s="31"/>
      <c r="CD84" s="31"/>
      <c r="CE84" s="31"/>
      <c r="CF84" s="31"/>
      <c r="CG84" s="31"/>
      <c r="CH84" s="32"/>
      <c r="CI84" s="32"/>
      <c r="CJ84" s="32"/>
      <c r="CK84" s="32"/>
      <c r="CL84" s="32"/>
      <c r="CM84" s="32"/>
      <c r="CN84" s="32"/>
    </row>
    <row r="85" spans="1:92" ht="16.350000000000001" customHeight="1" x14ac:dyDescent="0.2">
      <c r="A85" s="3519" t="s">
        <v>113</v>
      </c>
      <c r="B85" s="3520" t="s">
        <v>114</v>
      </c>
      <c r="C85" s="3521"/>
      <c r="D85" s="1786">
        <f>SUM(E85+F85)</f>
        <v>0</v>
      </c>
      <c r="E85" s="23"/>
      <c r="F85" s="26"/>
      <c r="BV85" s="3"/>
      <c r="BW85" s="3"/>
      <c r="CA85" s="31"/>
      <c r="CB85" s="31"/>
      <c r="CC85" s="31"/>
      <c r="CD85" s="31"/>
      <c r="CE85" s="31"/>
      <c r="CF85" s="31"/>
      <c r="CG85" s="31"/>
      <c r="CH85" s="32"/>
      <c r="CI85" s="32"/>
      <c r="CJ85" s="32"/>
      <c r="CK85" s="32"/>
      <c r="CL85" s="32"/>
      <c r="CM85" s="32"/>
      <c r="CN85" s="32"/>
    </row>
    <row r="86" spans="1:92" ht="16.350000000000001" customHeight="1" x14ac:dyDescent="0.2">
      <c r="A86" s="3432"/>
      <c r="B86" s="3162" t="s">
        <v>115</v>
      </c>
      <c r="C86" s="3164"/>
      <c r="D86" s="1350">
        <f>SUM(E86+F86)</f>
        <v>0</v>
      </c>
      <c r="E86" s="1689"/>
      <c r="F86" s="1540"/>
      <c r="BV86" s="3"/>
      <c r="BW86" s="3"/>
      <c r="CA86" s="31"/>
      <c r="CB86" s="31"/>
      <c r="CC86" s="31"/>
      <c r="CD86" s="31"/>
      <c r="CE86" s="31"/>
      <c r="CF86" s="31"/>
      <c r="CG86" s="31"/>
      <c r="CH86" s="32"/>
      <c r="CI86" s="32"/>
      <c r="CJ86" s="32"/>
      <c r="CK86" s="32"/>
      <c r="CL86" s="32"/>
      <c r="CM86" s="32"/>
      <c r="CN86" s="32"/>
    </row>
    <row r="87" spans="1:92" ht="33" customHeight="1" x14ac:dyDescent="0.2">
      <c r="A87" s="237" t="s">
        <v>116</v>
      </c>
      <c r="B87" s="238"/>
      <c r="C87" s="238"/>
      <c r="BV87" s="3"/>
      <c r="BW87" s="3"/>
      <c r="CA87" s="31"/>
      <c r="CB87" s="31"/>
      <c r="CC87" s="31"/>
      <c r="CD87" s="31"/>
      <c r="CE87" s="31"/>
      <c r="CF87" s="31"/>
      <c r="CG87" s="31"/>
      <c r="CH87" s="32"/>
      <c r="CI87" s="32"/>
      <c r="CJ87" s="32"/>
      <c r="CK87" s="32"/>
      <c r="CL87" s="32"/>
      <c r="CM87" s="32"/>
      <c r="CN87" s="32"/>
    </row>
    <row r="88" spans="1:92" ht="27.75" customHeight="1" x14ac:dyDescent="0.2">
      <c r="A88" s="3357" t="s">
        <v>117</v>
      </c>
      <c r="B88" s="3357"/>
      <c r="C88" s="3358"/>
      <c r="D88" s="3356" t="s">
        <v>4</v>
      </c>
      <c r="E88" s="3357"/>
      <c r="F88" s="3358"/>
      <c r="G88" s="3343" t="s">
        <v>5</v>
      </c>
      <c r="H88" s="3362"/>
      <c r="I88" s="3362"/>
      <c r="J88" s="3362"/>
      <c r="K88" s="3362"/>
      <c r="L88" s="3362"/>
      <c r="M88" s="3362"/>
      <c r="N88" s="3362"/>
      <c r="O88" s="3362"/>
      <c r="P88" s="3362"/>
      <c r="Q88" s="3362"/>
      <c r="R88" s="3362"/>
      <c r="S88" s="3362"/>
      <c r="T88" s="3362"/>
      <c r="U88" s="3362"/>
      <c r="V88" s="3362"/>
      <c r="W88" s="3362"/>
      <c r="X88" s="3362"/>
      <c r="Y88" s="3362"/>
      <c r="Z88" s="3362"/>
      <c r="AA88" s="3362"/>
      <c r="AB88" s="3362"/>
      <c r="AC88" s="3362"/>
      <c r="AD88" s="3362"/>
      <c r="AE88" s="3362"/>
      <c r="AF88" s="3362"/>
      <c r="AG88" s="3362"/>
      <c r="AH88" s="3362"/>
      <c r="AI88" s="3362"/>
      <c r="AJ88" s="3362"/>
      <c r="AK88" s="3362"/>
      <c r="AL88" s="3362"/>
      <c r="AM88" s="3362"/>
      <c r="AN88" s="3488"/>
      <c r="AO88" s="3355" t="s">
        <v>118</v>
      </c>
      <c r="AP88" s="3513" t="s">
        <v>7</v>
      </c>
      <c r="AQ88" s="3517" t="s">
        <v>41</v>
      </c>
      <c r="AR88" s="3342" t="s">
        <v>119</v>
      </c>
      <c r="AS88" s="3342" t="s">
        <v>120</v>
      </c>
      <c r="AT88" s="3505" t="s">
        <v>299</v>
      </c>
      <c r="AU88" s="3505" t="s">
        <v>122</v>
      </c>
      <c r="AV88" s="3466" t="s">
        <v>11</v>
      </c>
      <c r="BW88" s="3"/>
      <c r="BX88" s="3"/>
      <c r="CA88" s="31"/>
      <c r="CB88" s="31"/>
      <c r="CC88" s="31"/>
      <c r="CD88" s="31"/>
      <c r="CE88" s="31"/>
      <c r="CF88" s="31"/>
      <c r="CG88" s="31"/>
      <c r="CH88" s="32"/>
      <c r="CI88" s="32"/>
      <c r="CJ88" s="32"/>
      <c r="CK88" s="32"/>
      <c r="CL88" s="32"/>
      <c r="CM88" s="32"/>
      <c r="CN88" s="32"/>
    </row>
    <row r="89" spans="1:92" ht="27.75" customHeight="1" x14ac:dyDescent="0.2">
      <c r="A89" s="2934"/>
      <c r="B89" s="2934"/>
      <c r="C89" s="2935"/>
      <c r="D89" s="3169"/>
      <c r="E89" s="3170"/>
      <c r="F89" s="3171"/>
      <c r="G89" s="3471" t="s">
        <v>123</v>
      </c>
      <c r="H89" s="3365"/>
      <c r="I89" s="3343" t="s">
        <v>15</v>
      </c>
      <c r="J89" s="3362"/>
      <c r="K89" s="3343" t="s">
        <v>16</v>
      </c>
      <c r="L89" s="3355"/>
      <c r="M89" s="3343" t="s">
        <v>17</v>
      </c>
      <c r="N89" s="3355"/>
      <c r="O89" s="3343" t="s">
        <v>18</v>
      </c>
      <c r="P89" s="3355"/>
      <c r="Q89" s="3343" t="s">
        <v>19</v>
      </c>
      <c r="R89" s="3355"/>
      <c r="S89" s="3343" t="s">
        <v>20</v>
      </c>
      <c r="T89" s="3355"/>
      <c r="U89" s="3362" t="s">
        <v>21</v>
      </c>
      <c r="V89" s="3355"/>
      <c r="W89" s="3343" t="s">
        <v>22</v>
      </c>
      <c r="X89" s="3345"/>
      <c r="Y89" s="3343" t="s">
        <v>23</v>
      </c>
      <c r="Z89" s="3345"/>
      <c r="AA89" s="3343" t="s">
        <v>24</v>
      </c>
      <c r="AB89" s="3345"/>
      <c r="AC89" s="3362" t="s">
        <v>25</v>
      </c>
      <c r="AD89" s="3345"/>
      <c r="AE89" s="3362" t="s">
        <v>26</v>
      </c>
      <c r="AF89" s="3345"/>
      <c r="AG89" s="3362" t="s">
        <v>27</v>
      </c>
      <c r="AH89" s="3345"/>
      <c r="AI89" s="3362" t="s">
        <v>28</v>
      </c>
      <c r="AJ89" s="3345"/>
      <c r="AK89" s="3362" t="s">
        <v>29</v>
      </c>
      <c r="AL89" s="3345"/>
      <c r="AM89" s="3343" t="s">
        <v>30</v>
      </c>
      <c r="AN89" s="3506"/>
      <c r="AO89" s="3355"/>
      <c r="AP89" s="3513"/>
      <c r="AQ89" s="3091"/>
      <c r="AR89" s="2912"/>
      <c r="AS89" s="2912"/>
      <c r="AT89" s="3505"/>
      <c r="AU89" s="3505"/>
      <c r="AV89" s="2971"/>
      <c r="BU89" s="3"/>
      <c r="BV89" s="3"/>
      <c r="BW89" s="4"/>
      <c r="CA89" s="31"/>
      <c r="CB89" s="31"/>
      <c r="CC89" s="31"/>
      <c r="CD89" s="31"/>
      <c r="CE89" s="31"/>
      <c r="CF89" s="31"/>
      <c r="CG89" s="31"/>
      <c r="CH89" s="32"/>
      <c r="CI89" s="32"/>
      <c r="CJ89" s="32"/>
      <c r="CK89" s="32"/>
      <c r="CL89" s="32"/>
      <c r="CM89" s="32"/>
      <c r="CN89" s="32"/>
    </row>
    <row r="90" spans="1:92" ht="27.75" customHeight="1" x14ac:dyDescent="0.2">
      <c r="A90" s="3170"/>
      <c r="B90" s="3170"/>
      <c r="C90" s="3171"/>
      <c r="D90" s="1656" t="s">
        <v>31</v>
      </c>
      <c r="E90" s="1654" t="s">
        <v>32</v>
      </c>
      <c r="F90" s="1655" t="s">
        <v>33</v>
      </c>
      <c r="G90" s="1656" t="s">
        <v>32</v>
      </c>
      <c r="H90" s="1655" t="s">
        <v>33</v>
      </c>
      <c r="I90" s="1656" t="s">
        <v>32</v>
      </c>
      <c r="J90" s="1694" t="s">
        <v>33</v>
      </c>
      <c r="K90" s="1656" t="s">
        <v>32</v>
      </c>
      <c r="L90" s="1655" t="s">
        <v>33</v>
      </c>
      <c r="M90" s="1656" t="s">
        <v>32</v>
      </c>
      <c r="N90" s="1655" t="s">
        <v>33</v>
      </c>
      <c r="O90" s="1654" t="s">
        <v>32</v>
      </c>
      <c r="P90" s="1655" t="s">
        <v>33</v>
      </c>
      <c r="Q90" s="1654" t="s">
        <v>32</v>
      </c>
      <c r="R90" s="1655" t="s">
        <v>33</v>
      </c>
      <c r="S90" s="1654" t="s">
        <v>32</v>
      </c>
      <c r="T90" s="1655" t="s">
        <v>33</v>
      </c>
      <c r="U90" s="1654" t="s">
        <v>32</v>
      </c>
      <c r="V90" s="1655" t="s">
        <v>33</v>
      </c>
      <c r="W90" s="1654" t="s">
        <v>32</v>
      </c>
      <c r="X90" s="1655" t="s">
        <v>33</v>
      </c>
      <c r="Y90" s="1654" t="s">
        <v>32</v>
      </c>
      <c r="Z90" s="1655" t="s">
        <v>33</v>
      </c>
      <c r="AA90" s="1654" t="s">
        <v>32</v>
      </c>
      <c r="AB90" s="1655" t="s">
        <v>33</v>
      </c>
      <c r="AC90" s="1654" t="s">
        <v>32</v>
      </c>
      <c r="AD90" s="1655" t="s">
        <v>33</v>
      </c>
      <c r="AE90" s="1654" t="s">
        <v>32</v>
      </c>
      <c r="AF90" s="1655" t="s">
        <v>33</v>
      </c>
      <c r="AG90" s="1654" t="s">
        <v>32</v>
      </c>
      <c r="AH90" s="1655" t="s">
        <v>33</v>
      </c>
      <c r="AI90" s="1654" t="s">
        <v>32</v>
      </c>
      <c r="AJ90" s="1655" t="s">
        <v>33</v>
      </c>
      <c r="AK90" s="1654" t="s">
        <v>32</v>
      </c>
      <c r="AL90" s="1655" t="s">
        <v>33</v>
      </c>
      <c r="AM90" s="1654" t="s">
        <v>32</v>
      </c>
      <c r="AN90" s="1680" t="s">
        <v>33</v>
      </c>
      <c r="AO90" s="3355"/>
      <c r="AP90" s="3513"/>
      <c r="AQ90" s="3429"/>
      <c r="AR90" s="3149"/>
      <c r="AS90" s="3149"/>
      <c r="AT90" s="3505"/>
      <c r="AU90" s="3505"/>
      <c r="AV90" s="3199"/>
      <c r="BU90" s="3"/>
      <c r="BV90" s="3"/>
      <c r="BW90" s="4"/>
      <c r="CA90" s="31"/>
      <c r="CB90" s="31"/>
      <c r="CC90" s="31"/>
      <c r="CD90" s="31"/>
      <c r="CE90" s="31"/>
      <c r="CF90" s="31"/>
      <c r="CG90" s="31"/>
      <c r="CH90" s="32"/>
      <c r="CI90" s="32"/>
      <c r="CJ90" s="32"/>
      <c r="CK90" s="32"/>
      <c r="CL90" s="32"/>
      <c r="CM90" s="32"/>
      <c r="CN90" s="32"/>
    </row>
    <row r="91" spans="1:92" ht="16.350000000000001" customHeight="1" x14ac:dyDescent="0.2">
      <c r="A91" s="3297" t="s">
        <v>124</v>
      </c>
      <c r="B91" s="3297"/>
      <c r="C91" s="3297"/>
      <c r="D91" s="1030">
        <f>SUM(E91:F91)</f>
        <v>64</v>
      </c>
      <c r="E91" s="1681">
        <f>SUM(G91+I91+K91+M91+O91+Q91+S91+U91+W91+Y91+AA91+AC91+AE91+AG91+AI91+AK91+AM91)</f>
        <v>16</v>
      </c>
      <c r="F91" s="22">
        <f>SUM(H91+J91+L91+N91+P91+R91+T91+V91+X91+Z91+AB91+AD91+AF91+AH91+AJ91+AL91+AN91)</f>
        <v>48</v>
      </c>
      <c r="G91" s="1014">
        <v>0</v>
      </c>
      <c r="H91" s="60">
        <v>0</v>
      </c>
      <c r="I91" s="1014">
        <v>0</v>
      </c>
      <c r="J91" s="63">
        <v>0</v>
      </c>
      <c r="K91" s="1014">
        <v>0</v>
      </c>
      <c r="L91" s="60">
        <v>0</v>
      </c>
      <c r="M91" s="1014">
        <v>0</v>
      </c>
      <c r="N91" s="60">
        <v>0</v>
      </c>
      <c r="O91" s="1657">
        <v>1</v>
      </c>
      <c r="P91" s="60">
        <v>0</v>
      </c>
      <c r="Q91" s="1657">
        <v>3</v>
      </c>
      <c r="R91" s="60">
        <v>1</v>
      </c>
      <c r="S91" s="1657">
        <v>1</v>
      </c>
      <c r="T91" s="60">
        <v>0</v>
      </c>
      <c r="U91" s="1657">
        <v>3</v>
      </c>
      <c r="V91" s="60">
        <v>4</v>
      </c>
      <c r="W91" s="1657">
        <v>2</v>
      </c>
      <c r="X91" s="60">
        <v>1</v>
      </c>
      <c r="Y91" s="1657">
        <v>0</v>
      </c>
      <c r="Z91" s="60">
        <v>1</v>
      </c>
      <c r="AA91" s="1657">
        <v>0</v>
      </c>
      <c r="AB91" s="60">
        <v>2</v>
      </c>
      <c r="AC91" s="1657">
        <v>0</v>
      </c>
      <c r="AD91" s="60">
        <v>2</v>
      </c>
      <c r="AE91" s="1657">
        <v>1</v>
      </c>
      <c r="AF91" s="60">
        <v>15</v>
      </c>
      <c r="AG91" s="1657">
        <v>1</v>
      </c>
      <c r="AH91" s="60">
        <v>11</v>
      </c>
      <c r="AI91" s="1657">
        <v>0</v>
      </c>
      <c r="AJ91" s="60">
        <v>2</v>
      </c>
      <c r="AK91" s="1657">
        <v>1</v>
      </c>
      <c r="AL91" s="60">
        <v>6</v>
      </c>
      <c r="AM91" s="1657">
        <v>3</v>
      </c>
      <c r="AN91" s="64">
        <v>3</v>
      </c>
      <c r="AO91" s="1695">
        <v>0</v>
      </c>
      <c r="AP91" s="1031">
        <v>0</v>
      </c>
      <c r="AQ91" s="1031">
        <v>64</v>
      </c>
      <c r="AR91" s="1031">
        <v>2</v>
      </c>
      <c r="AS91" s="1031"/>
      <c r="AT91" s="1031">
        <v>1</v>
      </c>
      <c r="AU91" s="1031">
        <v>0</v>
      </c>
      <c r="AV91" s="1031">
        <v>0</v>
      </c>
      <c r="AW91" s="671" t="str">
        <f t="shared" ref="AW91:AW144" si="73">$CA91&amp;$CB91&amp;$CC91&amp;$CD91&amp;$CE91&amp;$CF91&amp;$CG91</f>
        <v/>
      </c>
      <c r="BT91" s="3"/>
      <c r="BU91" s="3"/>
      <c r="BV91" s="4"/>
      <c r="BW91" s="4"/>
      <c r="CA91" s="31" t="str">
        <f>IF(CH91=1,"* Las consultas de 12 años NO DEBEN ser mayor que el total de Consultas entre 10-14 Años. ","")</f>
        <v/>
      </c>
      <c r="CB91" s="31" t="str">
        <f>IF(CI91=1,"* Las consultas de 60 años NO DEBEN ser mayor que el total de Consultas entre 60-64 Años. ","")</f>
        <v/>
      </c>
      <c r="CC91" s="31" t="str">
        <f>IF(CJ91=1,"* Las actividades de usuarios en situación de discapacidad NO DEBEN superar el total. ","")</f>
        <v/>
      </c>
      <c r="CD91" s="31" t="str">
        <f>IF(AND(AP91="",D91&lt;&gt;0),"* Recuerde que las Embarazadas deben ser incluídas en el ingreso por rango Etario (Digite CEROS si no tiene). ",IF(F91&lt;AP91,"* Las Embarazadas NO DEBEN ser mayor al total de mujeres. ",""))</f>
        <v/>
      </c>
      <c r="CE91" s="31" t="str">
        <f>IF(AND(AQ91="",D91&lt;&gt;0),"* No olvide digitar la columna Beneficiarios (Digite CEROS si no tiene). ",IF(D91&lt;AQ91,"* El número de Beneficiarios NO DEBE ser mayor que el Total. ",""))</f>
        <v/>
      </c>
      <c r="CF91" s="31" t="str">
        <f>IF(AND(AU91="",D91&lt;&gt;0),"* No olvide digitar la Población SENAME (Digite CEROS si no tiene). ",IF(D91&lt;AU91,"* La Población SENAME NO DEBE ser mayor al Total. ",""))</f>
        <v/>
      </c>
      <c r="CG91" s="31" t="str">
        <f>IF(AND(AV91="",D91&lt;&gt;0),"* No olvide digitar la Población Migrante (Digite CEROS si no tiene). ",IF(D91&lt;AV91,"* La Población Migrante NO DEBE superar el Total. ",""))</f>
        <v/>
      </c>
      <c r="CH91" s="32">
        <f>IF(AO91&gt;(W91+X91),1,0)</f>
        <v>0</v>
      </c>
      <c r="CI91" s="32">
        <f>IF(AR91&gt;(AI91+AJ91),1,0)</f>
        <v>0</v>
      </c>
      <c r="CJ91" s="32">
        <f>IF(D91&lt;AT91,1,0)</f>
        <v>0</v>
      </c>
      <c r="CK91" s="32">
        <f>IF(AND(AP91="",D91&lt;&gt;0),1,IF(F91&lt;AP91,1,0))</f>
        <v>0</v>
      </c>
      <c r="CL91" s="32">
        <f>IF(AND(AQ91="",D91&lt;&gt;0),1,IF(D91&lt;AQ91,1,0))</f>
        <v>0</v>
      </c>
      <c r="CM91" s="32">
        <f>IF(AND(AU91="",D91&lt;&gt;0),1,IF(D91&lt;AU91,1,0))</f>
        <v>0</v>
      </c>
      <c r="CN91" s="32">
        <f>IF(AND(AV91="",D91&lt;&gt;0),1,IF(D91&lt;AV91,1,0))</f>
        <v>0</v>
      </c>
    </row>
    <row r="92" spans="1:92" x14ac:dyDescent="0.2">
      <c r="A92" s="3515" t="s">
        <v>125</v>
      </c>
      <c r="B92" s="3515"/>
      <c r="C92" s="3515"/>
      <c r="D92" s="1788">
        <f t="shared" ref="D92:D145" si="74">SUM(E92:F92)</f>
        <v>2</v>
      </c>
      <c r="E92" s="1682">
        <f t="shared" ref="E92:E145" si="75">SUM(G92+I92+K92+M92+O92+Q92+S92+U92+W92+Y92+AA92+AC92+AE92+AG92+AI92+AK92+AM92)</f>
        <v>0</v>
      </c>
      <c r="F92" s="1684">
        <f t="shared" ref="F92:F145" si="76">SUM(H92+J92+L92+N92+P92+R92+T92+V92+X92+Z92+AB92+AD92+AF92+AH92+AJ92+AL92+AN92)</f>
        <v>2</v>
      </c>
      <c r="G92" s="1685">
        <v>0</v>
      </c>
      <c r="H92" s="1661">
        <v>0</v>
      </c>
      <c r="I92" s="1685">
        <v>0</v>
      </c>
      <c r="J92" s="1701">
        <v>0</v>
      </c>
      <c r="K92" s="1685">
        <v>0</v>
      </c>
      <c r="L92" s="1661">
        <v>0</v>
      </c>
      <c r="M92" s="1685">
        <v>0</v>
      </c>
      <c r="N92" s="1661">
        <v>0</v>
      </c>
      <c r="O92" s="1660">
        <v>0</v>
      </c>
      <c r="P92" s="1661">
        <v>0</v>
      </c>
      <c r="Q92" s="1660">
        <v>0</v>
      </c>
      <c r="R92" s="1661">
        <v>0</v>
      </c>
      <c r="S92" s="1660">
        <v>0</v>
      </c>
      <c r="T92" s="1661">
        <v>0</v>
      </c>
      <c r="U92" s="1660">
        <v>0</v>
      </c>
      <c r="V92" s="1661">
        <v>0</v>
      </c>
      <c r="W92" s="1660">
        <v>0</v>
      </c>
      <c r="X92" s="1661">
        <v>1</v>
      </c>
      <c r="Y92" s="1660">
        <v>0</v>
      </c>
      <c r="Z92" s="1661">
        <v>1</v>
      </c>
      <c r="AA92" s="1660">
        <v>0</v>
      </c>
      <c r="AB92" s="1661">
        <v>0</v>
      </c>
      <c r="AC92" s="1660">
        <v>0</v>
      </c>
      <c r="AD92" s="1661">
        <v>0</v>
      </c>
      <c r="AE92" s="1660">
        <v>0</v>
      </c>
      <c r="AF92" s="1661">
        <v>0</v>
      </c>
      <c r="AG92" s="1660">
        <v>0</v>
      </c>
      <c r="AH92" s="1661">
        <v>0</v>
      </c>
      <c r="AI92" s="1660">
        <v>0</v>
      </c>
      <c r="AJ92" s="1661">
        <v>0</v>
      </c>
      <c r="AK92" s="1660">
        <v>0</v>
      </c>
      <c r="AL92" s="1661">
        <v>0</v>
      </c>
      <c r="AM92" s="1660">
        <v>0</v>
      </c>
      <c r="AN92" s="1662">
        <v>0</v>
      </c>
      <c r="AO92" s="1686">
        <v>0</v>
      </c>
      <c r="AP92" s="1686">
        <v>0</v>
      </c>
      <c r="AQ92" s="1664">
        <v>2</v>
      </c>
      <c r="AR92" s="1664">
        <v>0</v>
      </c>
      <c r="AS92" s="1664"/>
      <c r="AT92" s="1686">
        <v>0</v>
      </c>
      <c r="AU92" s="1686">
        <v>0</v>
      </c>
      <c r="AV92" s="1686">
        <v>0</v>
      </c>
      <c r="AW92" s="671" t="str">
        <f t="shared" si="73"/>
        <v/>
      </c>
      <c r="BT92" s="3"/>
      <c r="BU92" s="3"/>
      <c r="BV92" s="4"/>
      <c r="BW92" s="4"/>
      <c r="CA92" s="31" t="str">
        <f t="shared" ref="CA92:CA144" si="77">IF(CH92=1,"* Las consultas de 12 años NO DEBEN ser mayor que el total de Consultas entre 10-14 Años. ","")</f>
        <v/>
      </c>
      <c r="CB92" s="31" t="str">
        <f t="shared" ref="CB92:CB144" si="78">IF(CI92=1,"* Las consultas de 60 años NO DEBEN ser mayor que el total de Consultas entre 60-64 Años. ","")</f>
        <v/>
      </c>
      <c r="CC92" s="31" t="str">
        <f t="shared" ref="CC92:CC144" si="79">IF(CJ92=1,"* Las actividades de usuarios en situación de discapacidad NO DEBEN superar el total. ","")</f>
        <v/>
      </c>
      <c r="CD92" s="31" t="str">
        <f t="shared" ref="CD92:CD144" si="80">IF(AND(AP92="",D92&lt;&gt;0),"* Recuerde que las Embarazadas deben ser incluídas en el ingreso por rango Etario (Digite CEROS si no tiene). ",IF(F92&lt;AP92,"* Las Embarazadas NO DEBEN ser mayor al total de mujeres. ",""))</f>
        <v/>
      </c>
      <c r="CE92" s="31" t="str">
        <f t="shared" ref="CE92:CE144" si="81">IF(AND(AQ92="",D92&lt;&gt;0),"* No olvide digitar la columna Beneficiarios (Digite CEROS si no tiene). ",IF(D92&lt;AQ92,"* El número de Beneficiarios NO DEBE ser mayor que el Total. ",""))</f>
        <v/>
      </c>
      <c r="CF92" s="31" t="str">
        <f t="shared" ref="CF92:CF144" si="82">IF(AND(AU92="",D92&lt;&gt;0),"* No olvide digitar la Población SENAME (Digite CEROS si no tiene). ",IF(D92&lt;AU92,"* La Población SENAME NO DEBE ser mayor al Total. ",""))</f>
        <v/>
      </c>
      <c r="CG92" s="31" t="str">
        <f t="shared" ref="CG92:CG144" si="83">IF(AND(AV92="",D92&lt;&gt;0),"* No olvide digitar la Población Migrante (Digite CEROS si no tiene). ",IF(D92&lt;AV92,"* La Población Migrante NO DEBE superar el Total. ",""))</f>
        <v/>
      </c>
      <c r="CH92" s="32">
        <f t="shared" ref="CH92:CH144" si="84">IF(AO92&gt;(W92+X92),1,0)</f>
        <v>0</v>
      </c>
      <c r="CI92" s="32">
        <f t="shared" ref="CI92:CI144" si="85">IF(AR92&gt;(AI92+AJ92),1,0)</f>
        <v>0</v>
      </c>
      <c r="CJ92" s="32">
        <f t="shared" ref="CJ92:CJ144" si="86">IF(D92&lt;AT92,1,0)</f>
        <v>0</v>
      </c>
      <c r="CK92" s="32">
        <f t="shared" ref="CK92:CK144" si="87">IF(AND(AP92="",D92&lt;&gt;0),1,IF(F92&lt;AP92,1,0))</f>
        <v>0</v>
      </c>
      <c r="CL92" s="32">
        <f t="shared" ref="CL92:CL144" si="88">IF(AND(AQ92="",D92&lt;&gt;0),1,IF(D92&lt;AQ92,1,0))</f>
        <v>0</v>
      </c>
      <c r="CM92" s="32">
        <f t="shared" ref="CM92:CM144" si="89">IF(AND(AU92="",D92&lt;&gt;0),1,IF(D92&lt;AU92,1,0))</f>
        <v>0</v>
      </c>
      <c r="CN92" s="32">
        <f t="shared" ref="CN92:CN144" si="90">IF(AND(AV92="",D92&lt;&gt;0),1,IF(D92&lt;AV92,1,0))</f>
        <v>0</v>
      </c>
    </row>
    <row r="93" spans="1:92" ht="16.350000000000001" customHeight="1" x14ac:dyDescent="0.2">
      <c r="A93" s="3510" t="s">
        <v>126</v>
      </c>
      <c r="B93" s="3511"/>
      <c r="C93" s="3512"/>
      <c r="D93" s="1788">
        <f t="shared" si="74"/>
        <v>0</v>
      </c>
      <c r="E93" s="1682">
        <f t="shared" si="75"/>
        <v>0</v>
      </c>
      <c r="F93" s="1684">
        <f t="shared" si="76"/>
        <v>0</v>
      </c>
      <c r="G93" s="1685"/>
      <c r="H93" s="26"/>
      <c r="I93" s="23"/>
      <c r="J93" s="242"/>
      <c r="K93" s="23"/>
      <c r="L93" s="1661"/>
      <c r="M93" s="1685"/>
      <c r="N93" s="1661"/>
      <c r="O93" s="1660"/>
      <c r="P93" s="1661"/>
      <c r="Q93" s="1660"/>
      <c r="R93" s="1661"/>
      <c r="S93" s="1660"/>
      <c r="T93" s="1661"/>
      <c r="U93" s="1660"/>
      <c r="V93" s="1661"/>
      <c r="W93" s="1660"/>
      <c r="X93" s="1661"/>
      <c r="Y93" s="1660"/>
      <c r="Z93" s="1661"/>
      <c r="AA93" s="1660"/>
      <c r="AB93" s="1661"/>
      <c r="AC93" s="1660"/>
      <c r="AD93" s="1661"/>
      <c r="AE93" s="1660"/>
      <c r="AF93" s="1661"/>
      <c r="AG93" s="1660"/>
      <c r="AH93" s="1661"/>
      <c r="AI93" s="1660"/>
      <c r="AJ93" s="1661"/>
      <c r="AK93" s="1660"/>
      <c r="AL93" s="1661"/>
      <c r="AM93" s="1660"/>
      <c r="AN93" s="1662"/>
      <c r="AO93" s="1686"/>
      <c r="AP93" s="24"/>
      <c r="AQ93" s="28">
        <v>0</v>
      </c>
      <c r="AR93" s="28"/>
      <c r="AS93" s="28"/>
      <c r="AT93" s="24"/>
      <c r="AU93" s="24"/>
      <c r="AV93" s="24"/>
      <c r="AW93" s="671" t="str">
        <f t="shared" si="73"/>
        <v/>
      </c>
      <c r="BU93" s="3"/>
      <c r="BV93" s="3"/>
      <c r="BW93" s="4"/>
      <c r="CA93" s="31" t="str">
        <f t="shared" si="77"/>
        <v/>
      </c>
      <c r="CB93" s="31" t="str">
        <f t="shared" si="78"/>
        <v/>
      </c>
      <c r="CC93" s="31" t="str">
        <f t="shared" si="79"/>
        <v/>
      </c>
      <c r="CD93" s="31" t="str">
        <f t="shared" si="80"/>
        <v/>
      </c>
      <c r="CE93" s="31" t="str">
        <f t="shared" si="81"/>
        <v/>
      </c>
      <c r="CF93" s="31" t="str">
        <f t="shared" si="82"/>
        <v/>
      </c>
      <c r="CG93" s="31" t="str">
        <f t="shared" si="83"/>
        <v/>
      </c>
      <c r="CH93" s="32">
        <f t="shared" si="84"/>
        <v>0</v>
      </c>
      <c r="CI93" s="32">
        <f t="shared" si="85"/>
        <v>0</v>
      </c>
      <c r="CJ93" s="32">
        <f t="shared" si="86"/>
        <v>0</v>
      </c>
      <c r="CK93" s="32">
        <f t="shared" si="87"/>
        <v>0</v>
      </c>
      <c r="CL93" s="32">
        <f t="shared" si="88"/>
        <v>0</v>
      </c>
      <c r="CM93" s="32">
        <f t="shared" si="89"/>
        <v>0</v>
      </c>
      <c r="CN93" s="32">
        <f t="shared" si="90"/>
        <v>0</v>
      </c>
    </row>
    <row r="94" spans="1:92" ht="16.350000000000001" customHeight="1" x14ac:dyDescent="0.2">
      <c r="A94" s="3510" t="s">
        <v>127</v>
      </c>
      <c r="B94" s="3511"/>
      <c r="C94" s="3512"/>
      <c r="D94" s="1788">
        <f t="shared" si="74"/>
        <v>14</v>
      </c>
      <c r="E94" s="1682">
        <f t="shared" si="75"/>
        <v>6</v>
      </c>
      <c r="F94" s="1684">
        <f t="shared" si="76"/>
        <v>8</v>
      </c>
      <c r="G94" s="1685">
        <v>0</v>
      </c>
      <c r="H94" s="26">
        <v>0</v>
      </c>
      <c r="I94" s="23">
        <v>0</v>
      </c>
      <c r="J94" s="242">
        <v>0</v>
      </c>
      <c r="K94" s="23">
        <v>0</v>
      </c>
      <c r="L94" s="1661">
        <v>0</v>
      </c>
      <c r="M94" s="1685">
        <v>0</v>
      </c>
      <c r="N94" s="1661">
        <v>0</v>
      </c>
      <c r="O94" s="1660">
        <v>0</v>
      </c>
      <c r="P94" s="1661">
        <v>0</v>
      </c>
      <c r="Q94" s="1660">
        <v>0</v>
      </c>
      <c r="R94" s="1661">
        <v>0</v>
      </c>
      <c r="S94" s="1660">
        <v>0</v>
      </c>
      <c r="T94" s="1661">
        <v>0</v>
      </c>
      <c r="U94" s="1660">
        <v>0</v>
      </c>
      <c r="V94" s="1661">
        <v>0</v>
      </c>
      <c r="W94" s="1660">
        <v>0</v>
      </c>
      <c r="X94" s="1661">
        <v>0</v>
      </c>
      <c r="Y94" s="1660">
        <v>0</v>
      </c>
      <c r="Z94" s="1661">
        <v>0</v>
      </c>
      <c r="AA94" s="1660">
        <v>1</v>
      </c>
      <c r="AB94" s="1661">
        <v>0</v>
      </c>
      <c r="AC94" s="1660">
        <v>1</v>
      </c>
      <c r="AD94" s="1661">
        <v>1</v>
      </c>
      <c r="AE94" s="1660">
        <v>1</v>
      </c>
      <c r="AF94" s="1661">
        <v>2</v>
      </c>
      <c r="AG94" s="1660">
        <v>0</v>
      </c>
      <c r="AH94" s="1661">
        <v>0</v>
      </c>
      <c r="AI94" s="1660">
        <v>0</v>
      </c>
      <c r="AJ94" s="1661">
        <v>1</v>
      </c>
      <c r="AK94" s="1660">
        <v>1</v>
      </c>
      <c r="AL94" s="1661">
        <v>1</v>
      </c>
      <c r="AM94" s="1660">
        <v>2</v>
      </c>
      <c r="AN94" s="1662">
        <v>3</v>
      </c>
      <c r="AO94" s="1686">
        <v>0</v>
      </c>
      <c r="AP94" s="24">
        <v>0</v>
      </c>
      <c r="AQ94" s="28">
        <v>14</v>
      </c>
      <c r="AR94" s="28">
        <v>0</v>
      </c>
      <c r="AS94" s="28"/>
      <c r="AT94" s="24">
        <v>0</v>
      </c>
      <c r="AU94" s="24">
        <v>0</v>
      </c>
      <c r="AV94" s="24">
        <v>0</v>
      </c>
      <c r="AW94" s="671" t="str">
        <f t="shared" si="73"/>
        <v/>
      </c>
      <c r="BU94" s="3"/>
      <c r="BV94" s="3"/>
      <c r="BW94" s="4"/>
      <c r="CA94" s="31" t="str">
        <f t="shared" si="77"/>
        <v/>
      </c>
      <c r="CB94" s="31" t="str">
        <f t="shared" si="78"/>
        <v/>
      </c>
      <c r="CC94" s="31" t="str">
        <f t="shared" si="79"/>
        <v/>
      </c>
      <c r="CD94" s="31" t="str">
        <f t="shared" si="80"/>
        <v/>
      </c>
      <c r="CE94" s="31" t="str">
        <f t="shared" si="81"/>
        <v/>
      </c>
      <c r="CF94" s="31" t="str">
        <f t="shared" si="82"/>
        <v/>
      </c>
      <c r="CG94" s="31" t="str">
        <f t="shared" si="83"/>
        <v/>
      </c>
      <c r="CH94" s="32">
        <f t="shared" si="84"/>
        <v>0</v>
      </c>
      <c r="CI94" s="32">
        <f t="shared" si="85"/>
        <v>0</v>
      </c>
      <c r="CJ94" s="32">
        <f t="shared" si="86"/>
        <v>0</v>
      </c>
      <c r="CK94" s="32">
        <f t="shared" si="87"/>
        <v>0</v>
      </c>
      <c r="CL94" s="32">
        <f t="shared" si="88"/>
        <v>0</v>
      </c>
      <c r="CM94" s="32">
        <f t="shared" si="89"/>
        <v>0</v>
      </c>
      <c r="CN94" s="32">
        <f t="shared" si="90"/>
        <v>0</v>
      </c>
    </row>
    <row r="95" spans="1:92" ht="16.350000000000001" customHeight="1" x14ac:dyDescent="0.2">
      <c r="A95" s="3510" t="s">
        <v>128</v>
      </c>
      <c r="B95" s="3511"/>
      <c r="C95" s="3512"/>
      <c r="D95" s="1788">
        <f t="shared" si="74"/>
        <v>0</v>
      </c>
      <c r="E95" s="1682">
        <f t="shared" si="75"/>
        <v>0</v>
      </c>
      <c r="F95" s="1684">
        <f t="shared" si="76"/>
        <v>0</v>
      </c>
      <c r="G95" s="1685"/>
      <c r="H95" s="26"/>
      <c r="I95" s="23"/>
      <c r="J95" s="242"/>
      <c r="K95" s="23"/>
      <c r="L95" s="1661"/>
      <c r="M95" s="1685"/>
      <c r="N95" s="1661"/>
      <c r="O95" s="1660"/>
      <c r="P95" s="1661"/>
      <c r="Q95" s="1660"/>
      <c r="R95" s="1661"/>
      <c r="S95" s="1660"/>
      <c r="T95" s="1661"/>
      <c r="U95" s="1660"/>
      <c r="V95" s="1661"/>
      <c r="W95" s="1660"/>
      <c r="X95" s="1661"/>
      <c r="Y95" s="1660"/>
      <c r="Z95" s="1661"/>
      <c r="AA95" s="1660"/>
      <c r="AB95" s="1661"/>
      <c r="AC95" s="1660"/>
      <c r="AD95" s="1661"/>
      <c r="AE95" s="1660"/>
      <c r="AF95" s="1661"/>
      <c r="AG95" s="1660"/>
      <c r="AH95" s="1661"/>
      <c r="AI95" s="1660"/>
      <c r="AJ95" s="1661"/>
      <c r="AK95" s="1660"/>
      <c r="AL95" s="1661"/>
      <c r="AM95" s="1660"/>
      <c r="AN95" s="1662"/>
      <c r="AO95" s="1686"/>
      <c r="AP95" s="24"/>
      <c r="AQ95" s="28">
        <v>0</v>
      </c>
      <c r="AR95" s="28"/>
      <c r="AS95" s="28"/>
      <c r="AT95" s="24"/>
      <c r="AU95" s="24"/>
      <c r="AV95" s="24"/>
      <c r="AW95" s="671" t="str">
        <f t="shared" si="73"/>
        <v/>
      </c>
      <c r="BU95" s="3"/>
      <c r="BV95" s="3"/>
      <c r="BW95" s="4"/>
      <c r="CA95" s="31" t="str">
        <f t="shared" si="77"/>
        <v/>
      </c>
      <c r="CB95" s="31" t="str">
        <f t="shared" si="78"/>
        <v/>
      </c>
      <c r="CC95" s="31" t="str">
        <f t="shared" si="79"/>
        <v/>
      </c>
      <c r="CD95" s="31" t="str">
        <f t="shared" si="80"/>
        <v/>
      </c>
      <c r="CE95" s="31" t="str">
        <f t="shared" si="81"/>
        <v/>
      </c>
      <c r="CF95" s="31" t="str">
        <f t="shared" si="82"/>
        <v/>
      </c>
      <c r="CG95" s="31" t="str">
        <f t="shared" si="83"/>
        <v/>
      </c>
      <c r="CH95" s="32">
        <f t="shared" si="84"/>
        <v>0</v>
      </c>
      <c r="CI95" s="32">
        <f t="shared" si="85"/>
        <v>0</v>
      </c>
      <c r="CJ95" s="32">
        <f t="shared" si="86"/>
        <v>0</v>
      </c>
      <c r="CK95" s="32">
        <f t="shared" si="87"/>
        <v>0</v>
      </c>
      <c r="CL95" s="32">
        <f t="shared" si="88"/>
        <v>0</v>
      </c>
      <c r="CM95" s="32">
        <f t="shared" si="89"/>
        <v>0</v>
      </c>
      <c r="CN95" s="32">
        <f t="shared" si="90"/>
        <v>0</v>
      </c>
    </row>
    <row r="96" spans="1:92" ht="16.350000000000001" customHeight="1" x14ac:dyDescent="0.2">
      <c r="A96" s="3510" t="s">
        <v>129</v>
      </c>
      <c r="B96" s="3511"/>
      <c r="C96" s="3512"/>
      <c r="D96" s="1788">
        <f t="shared" si="74"/>
        <v>0</v>
      </c>
      <c r="E96" s="1682">
        <f>SUM(Y96+AA96+AC96+AE96+AG96+AI96+AK96+AM96)</f>
        <v>0</v>
      </c>
      <c r="F96" s="1684">
        <f>SUM(Z96+AB96+AD96+AF96+AH96+AJ96+AL96+AN96)</f>
        <v>0</v>
      </c>
      <c r="G96" s="1789"/>
      <c r="H96" s="1790"/>
      <c r="I96" s="1789"/>
      <c r="J96" s="1791"/>
      <c r="K96" s="1789"/>
      <c r="L96" s="1790"/>
      <c r="M96" s="1789"/>
      <c r="N96" s="1790"/>
      <c r="O96" s="1792"/>
      <c r="P96" s="1790"/>
      <c r="Q96" s="1792"/>
      <c r="R96" s="1790"/>
      <c r="S96" s="1792"/>
      <c r="T96" s="1790"/>
      <c r="U96" s="1792"/>
      <c r="V96" s="1790"/>
      <c r="W96" s="1792"/>
      <c r="X96" s="1790"/>
      <c r="Y96" s="1660"/>
      <c r="Z96" s="1661"/>
      <c r="AA96" s="1660"/>
      <c r="AB96" s="1661"/>
      <c r="AC96" s="1660"/>
      <c r="AD96" s="1661"/>
      <c r="AE96" s="1660"/>
      <c r="AF96" s="1661"/>
      <c r="AG96" s="1660"/>
      <c r="AH96" s="1661"/>
      <c r="AI96" s="1660"/>
      <c r="AJ96" s="1661"/>
      <c r="AK96" s="1660"/>
      <c r="AL96" s="1661"/>
      <c r="AM96" s="1660"/>
      <c r="AN96" s="1662"/>
      <c r="AO96" s="1793"/>
      <c r="AP96" s="24"/>
      <c r="AQ96" s="28">
        <v>0</v>
      </c>
      <c r="AR96" s="28"/>
      <c r="AS96" s="28"/>
      <c r="AT96" s="24"/>
      <c r="AU96" s="24"/>
      <c r="AV96" s="24"/>
      <c r="AW96" s="671" t="str">
        <f t="shared" si="73"/>
        <v/>
      </c>
      <c r="BU96" s="3"/>
      <c r="BV96" s="3"/>
      <c r="BW96" s="4"/>
      <c r="CA96" s="31"/>
      <c r="CB96" s="31" t="str">
        <f t="shared" si="78"/>
        <v/>
      </c>
      <c r="CC96" s="31" t="str">
        <f t="shared" si="79"/>
        <v/>
      </c>
      <c r="CD96" s="31" t="str">
        <f t="shared" si="80"/>
        <v/>
      </c>
      <c r="CE96" s="31" t="str">
        <f t="shared" si="81"/>
        <v/>
      </c>
      <c r="CF96" s="31" t="str">
        <f t="shared" si="82"/>
        <v/>
      </c>
      <c r="CG96" s="31" t="str">
        <f t="shared" si="83"/>
        <v/>
      </c>
      <c r="CH96" s="32"/>
      <c r="CI96" s="32">
        <f t="shared" si="85"/>
        <v>0</v>
      </c>
      <c r="CJ96" s="32">
        <f t="shared" si="86"/>
        <v>0</v>
      </c>
      <c r="CK96" s="32">
        <f t="shared" si="87"/>
        <v>0</v>
      </c>
      <c r="CL96" s="32">
        <f t="shared" si="88"/>
        <v>0</v>
      </c>
      <c r="CM96" s="32">
        <f t="shared" si="89"/>
        <v>0</v>
      </c>
      <c r="CN96" s="32">
        <f t="shared" si="90"/>
        <v>0</v>
      </c>
    </row>
    <row r="97" spans="1:92" ht="16.350000000000001" customHeight="1" x14ac:dyDescent="0.2">
      <c r="A97" s="3515" t="s">
        <v>130</v>
      </c>
      <c r="B97" s="3515"/>
      <c r="C97" s="3515"/>
      <c r="D97" s="1788">
        <f t="shared" si="74"/>
        <v>7</v>
      </c>
      <c r="E97" s="1682">
        <f t="shared" si="75"/>
        <v>4</v>
      </c>
      <c r="F97" s="1684">
        <f t="shared" si="76"/>
        <v>3</v>
      </c>
      <c r="G97" s="1685">
        <v>0</v>
      </c>
      <c r="H97" s="1661">
        <v>0</v>
      </c>
      <c r="I97" s="1685">
        <v>0</v>
      </c>
      <c r="J97" s="1701">
        <v>0</v>
      </c>
      <c r="K97" s="1685">
        <v>0</v>
      </c>
      <c r="L97" s="1661">
        <v>0</v>
      </c>
      <c r="M97" s="1685">
        <v>0</v>
      </c>
      <c r="N97" s="1661">
        <v>0</v>
      </c>
      <c r="O97" s="1660">
        <v>0</v>
      </c>
      <c r="P97" s="1661">
        <v>0</v>
      </c>
      <c r="Q97" s="1660">
        <v>0</v>
      </c>
      <c r="R97" s="1661">
        <v>0</v>
      </c>
      <c r="S97" s="1660">
        <v>0</v>
      </c>
      <c r="T97" s="1661">
        <v>0</v>
      </c>
      <c r="U97" s="1660">
        <v>0</v>
      </c>
      <c r="V97" s="1661">
        <v>0</v>
      </c>
      <c r="W97" s="1660">
        <v>0</v>
      </c>
      <c r="X97" s="1661">
        <v>0</v>
      </c>
      <c r="Y97" s="1660">
        <v>0</v>
      </c>
      <c r="Z97" s="1661">
        <v>0</v>
      </c>
      <c r="AA97" s="1660">
        <v>0</v>
      </c>
      <c r="AB97" s="1661">
        <v>0</v>
      </c>
      <c r="AC97" s="1660">
        <v>3</v>
      </c>
      <c r="AD97" s="1661">
        <v>0</v>
      </c>
      <c r="AE97" s="1660">
        <v>1</v>
      </c>
      <c r="AF97" s="1661">
        <v>0</v>
      </c>
      <c r="AG97" s="1660">
        <v>0</v>
      </c>
      <c r="AH97" s="1661">
        <v>3</v>
      </c>
      <c r="AI97" s="1660">
        <v>0</v>
      </c>
      <c r="AJ97" s="1661">
        <v>0</v>
      </c>
      <c r="AK97" s="1660">
        <v>0</v>
      </c>
      <c r="AL97" s="1661">
        <v>0</v>
      </c>
      <c r="AM97" s="1660">
        <v>0</v>
      </c>
      <c r="AN97" s="1662">
        <v>0</v>
      </c>
      <c r="AO97" s="1686">
        <v>0</v>
      </c>
      <c r="AP97" s="1686">
        <v>0</v>
      </c>
      <c r="AQ97" s="1664">
        <v>7</v>
      </c>
      <c r="AR97" s="1664">
        <v>0</v>
      </c>
      <c r="AS97" s="1664"/>
      <c r="AT97" s="1686">
        <v>0</v>
      </c>
      <c r="AU97" s="1686">
        <v>0</v>
      </c>
      <c r="AV97" s="1686">
        <v>0</v>
      </c>
      <c r="AW97" s="671" t="str">
        <f t="shared" si="73"/>
        <v/>
      </c>
      <c r="BU97" s="3"/>
      <c r="BV97" s="3"/>
      <c r="BW97" s="4"/>
      <c r="CA97" s="31" t="str">
        <f t="shared" si="77"/>
        <v/>
      </c>
      <c r="CB97" s="31" t="str">
        <f t="shared" si="78"/>
        <v/>
      </c>
      <c r="CC97" s="31" t="str">
        <f t="shared" si="79"/>
        <v/>
      </c>
      <c r="CD97" s="31" t="str">
        <f t="shared" si="80"/>
        <v/>
      </c>
      <c r="CE97" s="31" t="str">
        <f t="shared" si="81"/>
        <v/>
      </c>
      <c r="CF97" s="31" t="str">
        <f t="shared" si="82"/>
        <v/>
      </c>
      <c r="CG97" s="31" t="str">
        <f t="shared" si="83"/>
        <v/>
      </c>
      <c r="CH97" s="32">
        <f t="shared" si="84"/>
        <v>0</v>
      </c>
      <c r="CI97" s="32">
        <f t="shared" si="85"/>
        <v>0</v>
      </c>
      <c r="CJ97" s="32">
        <f t="shared" si="86"/>
        <v>0</v>
      </c>
      <c r="CK97" s="32">
        <f t="shared" si="87"/>
        <v>0</v>
      </c>
      <c r="CL97" s="32">
        <f t="shared" si="88"/>
        <v>0</v>
      </c>
      <c r="CM97" s="32">
        <f t="shared" si="89"/>
        <v>0</v>
      </c>
      <c r="CN97" s="32">
        <f t="shared" si="90"/>
        <v>0</v>
      </c>
    </row>
    <row r="98" spans="1:92" ht="16.350000000000001" customHeight="1" x14ac:dyDescent="0.2">
      <c r="A98" s="3515" t="s">
        <v>131</v>
      </c>
      <c r="B98" s="3515"/>
      <c r="C98" s="3515"/>
      <c r="D98" s="1788">
        <f t="shared" si="74"/>
        <v>1</v>
      </c>
      <c r="E98" s="1682">
        <f t="shared" si="75"/>
        <v>0</v>
      </c>
      <c r="F98" s="1684">
        <f t="shared" si="76"/>
        <v>1</v>
      </c>
      <c r="G98" s="1685">
        <v>0</v>
      </c>
      <c r="H98" s="1661">
        <v>0</v>
      </c>
      <c r="I98" s="1685">
        <v>0</v>
      </c>
      <c r="J98" s="1701">
        <v>0</v>
      </c>
      <c r="K98" s="1685">
        <v>0</v>
      </c>
      <c r="L98" s="1661">
        <v>0</v>
      </c>
      <c r="M98" s="1685">
        <v>0</v>
      </c>
      <c r="N98" s="1661">
        <v>0</v>
      </c>
      <c r="O98" s="1660">
        <v>0</v>
      </c>
      <c r="P98" s="1661">
        <v>0</v>
      </c>
      <c r="Q98" s="1660">
        <v>0</v>
      </c>
      <c r="R98" s="1661">
        <v>0</v>
      </c>
      <c r="S98" s="1660">
        <v>0</v>
      </c>
      <c r="T98" s="1661">
        <v>0</v>
      </c>
      <c r="U98" s="1660">
        <v>0</v>
      </c>
      <c r="V98" s="1661">
        <v>0</v>
      </c>
      <c r="W98" s="1660">
        <v>0</v>
      </c>
      <c r="X98" s="1661">
        <v>0</v>
      </c>
      <c r="Y98" s="1660">
        <v>0</v>
      </c>
      <c r="Z98" s="1661">
        <v>0</v>
      </c>
      <c r="AA98" s="1660">
        <v>0</v>
      </c>
      <c r="AB98" s="1661">
        <v>0</v>
      </c>
      <c r="AC98" s="1660">
        <v>0</v>
      </c>
      <c r="AD98" s="1661">
        <v>1</v>
      </c>
      <c r="AE98" s="1660">
        <v>0</v>
      </c>
      <c r="AF98" s="1661">
        <v>0</v>
      </c>
      <c r="AG98" s="1660">
        <v>0</v>
      </c>
      <c r="AH98" s="1661">
        <v>0</v>
      </c>
      <c r="AI98" s="1660">
        <v>0</v>
      </c>
      <c r="AJ98" s="1661">
        <v>0</v>
      </c>
      <c r="AK98" s="1660">
        <v>0</v>
      </c>
      <c r="AL98" s="1661">
        <v>0</v>
      </c>
      <c r="AM98" s="1660">
        <v>0</v>
      </c>
      <c r="AN98" s="1662">
        <v>0</v>
      </c>
      <c r="AO98" s="1686">
        <v>0</v>
      </c>
      <c r="AP98" s="1686">
        <v>0</v>
      </c>
      <c r="AQ98" s="1664">
        <v>1</v>
      </c>
      <c r="AR98" s="1664">
        <v>0</v>
      </c>
      <c r="AS98" s="1664"/>
      <c r="AT98" s="1686">
        <v>0</v>
      </c>
      <c r="AU98" s="1686">
        <v>0</v>
      </c>
      <c r="AV98" s="1686">
        <v>0</v>
      </c>
      <c r="AW98" s="671" t="str">
        <f t="shared" si="73"/>
        <v/>
      </c>
      <c r="BU98" s="3"/>
      <c r="BV98" s="3"/>
      <c r="BW98" s="4"/>
      <c r="CA98" s="31" t="str">
        <f t="shared" si="77"/>
        <v/>
      </c>
      <c r="CB98" s="31" t="str">
        <f t="shared" si="78"/>
        <v/>
      </c>
      <c r="CC98" s="31" t="str">
        <f t="shared" si="79"/>
        <v/>
      </c>
      <c r="CD98" s="31" t="str">
        <f t="shared" si="80"/>
        <v/>
      </c>
      <c r="CE98" s="31" t="str">
        <f t="shared" si="81"/>
        <v/>
      </c>
      <c r="CF98" s="31" t="str">
        <f t="shared" si="82"/>
        <v/>
      </c>
      <c r="CG98" s="31" t="str">
        <f t="shared" si="83"/>
        <v/>
      </c>
      <c r="CH98" s="32">
        <f t="shared" si="84"/>
        <v>0</v>
      </c>
      <c r="CI98" s="32">
        <f t="shared" si="85"/>
        <v>0</v>
      </c>
      <c r="CJ98" s="32">
        <f t="shared" si="86"/>
        <v>0</v>
      </c>
      <c r="CK98" s="32">
        <f t="shared" si="87"/>
        <v>0</v>
      </c>
      <c r="CL98" s="32">
        <f t="shared" si="88"/>
        <v>0</v>
      </c>
      <c r="CM98" s="32">
        <f t="shared" si="89"/>
        <v>0</v>
      </c>
      <c r="CN98" s="32">
        <f t="shared" si="90"/>
        <v>0</v>
      </c>
    </row>
    <row r="99" spans="1:92" ht="16.350000000000001" customHeight="1" x14ac:dyDescent="0.2">
      <c r="A99" s="3366" t="s">
        <v>132</v>
      </c>
      <c r="B99" s="3366"/>
      <c r="C99" s="3366"/>
      <c r="D99" s="1788">
        <f t="shared" si="74"/>
        <v>2</v>
      </c>
      <c r="E99" s="1682">
        <f t="shared" si="75"/>
        <v>1</v>
      </c>
      <c r="F99" s="1684">
        <f t="shared" si="76"/>
        <v>1</v>
      </c>
      <c r="G99" s="1685">
        <v>0</v>
      </c>
      <c r="H99" s="1661">
        <v>0</v>
      </c>
      <c r="I99" s="1685">
        <v>0</v>
      </c>
      <c r="J99" s="1701">
        <v>0</v>
      </c>
      <c r="K99" s="1685">
        <v>0</v>
      </c>
      <c r="L99" s="1661">
        <v>0</v>
      </c>
      <c r="M99" s="1685">
        <v>0</v>
      </c>
      <c r="N99" s="1661">
        <v>0</v>
      </c>
      <c r="O99" s="1660">
        <v>0</v>
      </c>
      <c r="P99" s="1661">
        <v>0</v>
      </c>
      <c r="Q99" s="1660">
        <v>0</v>
      </c>
      <c r="R99" s="1661">
        <v>0</v>
      </c>
      <c r="S99" s="1660">
        <v>0</v>
      </c>
      <c r="T99" s="1661">
        <v>0</v>
      </c>
      <c r="U99" s="1660">
        <v>1</v>
      </c>
      <c r="V99" s="1661">
        <v>0</v>
      </c>
      <c r="W99" s="1660">
        <v>0</v>
      </c>
      <c r="X99" s="1661">
        <v>0</v>
      </c>
      <c r="Y99" s="1660">
        <v>0</v>
      </c>
      <c r="Z99" s="1661">
        <v>0</v>
      </c>
      <c r="AA99" s="1660">
        <v>0</v>
      </c>
      <c r="AB99" s="1661">
        <v>0</v>
      </c>
      <c r="AC99" s="1660">
        <v>0</v>
      </c>
      <c r="AD99" s="1661">
        <v>1</v>
      </c>
      <c r="AE99" s="1660">
        <v>0</v>
      </c>
      <c r="AF99" s="1661">
        <v>0</v>
      </c>
      <c r="AG99" s="1660">
        <v>0</v>
      </c>
      <c r="AH99" s="1661">
        <v>0</v>
      </c>
      <c r="AI99" s="1660">
        <v>0</v>
      </c>
      <c r="AJ99" s="1661">
        <v>0</v>
      </c>
      <c r="AK99" s="1660">
        <v>0</v>
      </c>
      <c r="AL99" s="1661">
        <v>0</v>
      </c>
      <c r="AM99" s="1660">
        <v>0</v>
      </c>
      <c r="AN99" s="1662">
        <v>0</v>
      </c>
      <c r="AO99" s="1686">
        <v>0</v>
      </c>
      <c r="AP99" s="1686">
        <v>0</v>
      </c>
      <c r="AQ99" s="1664">
        <v>2</v>
      </c>
      <c r="AR99" s="1664">
        <v>0</v>
      </c>
      <c r="AS99" s="1664"/>
      <c r="AT99" s="1686">
        <v>0</v>
      </c>
      <c r="AU99" s="1686">
        <v>0</v>
      </c>
      <c r="AV99" s="1686">
        <v>0</v>
      </c>
      <c r="AW99" s="671" t="str">
        <f t="shared" si="73"/>
        <v/>
      </c>
      <c r="BU99" s="3"/>
      <c r="BV99" s="3"/>
      <c r="BW99" s="4"/>
      <c r="CA99" s="31" t="str">
        <f t="shared" si="77"/>
        <v/>
      </c>
      <c r="CB99" s="31" t="str">
        <f t="shared" si="78"/>
        <v/>
      </c>
      <c r="CC99" s="31" t="str">
        <f t="shared" si="79"/>
        <v/>
      </c>
      <c r="CD99" s="31" t="str">
        <f t="shared" si="80"/>
        <v/>
      </c>
      <c r="CE99" s="31" t="str">
        <f t="shared" si="81"/>
        <v/>
      </c>
      <c r="CF99" s="31" t="str">
        <f t="shared" si="82"/>
        <v/>
      </c>
      <c r="CG99" s="31" t="str">
        <f t="shared" si="83"/>
        <v/>
      </c>
      <c r="CH99" s="32">
        <f t="shared" si="84"/>
        <v>0</v>
      </c>
      <c r="CI99" s="32">
        <f t="shared" si="85"/>
        <v>0</v>
      </c>
      <c r="CJ99" s="32">
        <f t="shared" si="86"/>
        <v>0</v>
      </c>
      <c r="CK99" s="32">
        <f t="shared" si="87"/>
        <v>0</v>
      </c>
      <c r="CL99" s="32">
        <f t="shared" si="88"/>
        <v>0</v>
      </c>
      <c r="CM99" s="32">
        <f t="shared" si="89"/>
        <v>0</v>
      </c>
      <c r="CN99" s="32">
        <f t="shared" si="90"/>
        <v>0</v>
      </c>
    </row>
    <row r="100" spans="1:92" ht="16.350000000000001" customHeight="1" x14ac:dyDescent="0.2">
      <c r="A100" s="3349" t="s">
        <v>133</v>
      </c>
      <c r="B100" s="3350"/>
      <c r="C100" s="3351"/>
      <c r="D100" s="1788">
        <f t="shared" si="74"/>
        <v>76</v>
      </c>
      <c r="E100" s="1682">
        <f t="shared" si="75"/>
        <v>35</v>
      </c>
      <c r="F100" s="1684">
        <f t="shared" si="76"/>
        <v>41</v>
      </c>
      <c r="G100" s="1685">
        <v>0</v>
      </c>
      <c r="H100" s="26">
        <v>0</v>
      </c>
      <c r="I100" s="23">
        <v>0</v>
      </c>
      <c r="J100" s="242">
        <v>0</v>
      </c>
      <c r="K100" s="23">
        <v>0</v>
      </c>
      <c r="L100" s="1661">
        <v>0</v>
      </c>
      <c r="M100" s="1685">
        <v>0</v>
      </c>
      <c r="N100" s="1661">
        <v>0</v>
      </c>
      <c r="O100" s="1660">
        <v>0</v>
      </c>
      <c r="P100" s="1661">
        <v>0</v>
      </c>
      <c r="Q100" s="1660">
        <v>0</v>
      </c>
      <c r="R100" s="1661">
        <v>0</v>
      </c>
      <c r="S100" s="1660">
        <v>0</v>
      </c>
      <c r="T100" s="1661">
        <v>0</v>
      </c>
      <c r="U100" s="1660">
        <v>0</v>
      </c>
      <c r="V100" s="1661">
        <v>0</v>
      </c>
      <c r="W100" s="1660">
        <v>0</v>
      </c>
      <c r="X100" s="1661">
        <v>0</v>
      </c>
      <c r="Y100" s="1660">
        <v>1</v>
      </c>
      <c r="Z100" s="1661">
        <v>1</v>
      </c>
      <c r="AA100" s="1660">
        <v>5</v>
      </c>
      <c r="AB100" s="1661">
        <v>0</v>
      </c>
      <c r="AC100" s="1660">
        <v>0</v>
      </c>
      <c r="AD100" s="1661">
        <v>0</v>
      </c>
      <c r="AE100" s="1660">
        <v>10</v>
      </c>
      <c r="AF100" s="1661">
        <v>9</v>
      </c>
      <c r="AG100" s="1660">
        <v>8</v>
      </c>
      <c r="AH100" s="1661">
        <v>20</v>
      </c>
      <c r="AI100" s="1660">
        <v>0</v>
      </c>
      <c r="AJ100" s="1661">
        <v>6</v>
      </c>
      <c r="AK100" s="1660">
        <v>11</v>
      </c>
      <c r="AL100" s="1661">
        <v>2</v>
      </c>
      <c r="AM100" s="1660">
        <v>0</v>
      </c>
      <c r="AN100" s="1662">
        <v>3</v>
      </c>
      <c r="AO100" s="1686">
        <v>0</v>
      </c>
      <c r="AP100" s="24">
        <v>0</v>
      </c>
      <c r="AQ100" s="28">
        <v>76</v>
      </c>
      <c r="AR100" s="28">
        <v>0</v>
      </c>
      <c r="AS100" s="28"/>
      <c r="AT100" s="24">
        <v>0</v>
      </c>
      <c r="AU100" s="24">
        <v>0</v>
      </c>
      <c r="AV100" s="24">
        <v>0</v>
      </c>
      <c r="AW100" s="671" t="str">
        <f t="shared" si="73"/>
        <v/>
      </c>
      <c r="BU100" s="3"/>
      <c r="BV100" s="3"/>
      <c r="BW100" s="4"/>
      <c r="CA100" s="31" t="str">
        <f t="shared" si="77"/>
        <v/>
      </c>
      <c r="CB100" s="31" t="str">
        <f t="shared" si="78"/>
        <v/>
      </c>
      <c r="CC100" s="31" t="str">
        <f t="shared" si="79"/>
        <v/>
      </c>
      <c r="CD100" s="31" t="str">
        <f t="shared" si="80"/>
        <v/>
      </c>
      <c r="CE100" s="31" t="str">
        <f t="shared" si="81"/>
        <v/>
      </c>
      <c r="CF100" s="31" t="str">
        <f t="shared" si="82"/>
        <v/>
      </c>
      <c r="CG100" s="31" t="str">
        <f t="shared" si="83"/>
        <v/>
      </c>
      <c r="CH100" s="32">
        <f t="shared" si="84"/>
        <v>0</v>
      </c>
      <c r="CI100" s="32">
        <f t="shared" si="85"/>
        <v>0</v>
      </c>
      <c r="CJ100" s="32">
        <f t="shared" si="86"/>
        <v>0</v>
      </c>
      <c r="CK100" s="32">
        <f t="shared" si="87"/>
        <v>0</v>
      </c>
      <c r="CL100" s="32">
        <f t="shared" si="88"/>
        <v>0</v>
      </c>
      <c r="CM100" s="32">
        <f t="shared" si="89"/>
        <v>0</v>
      </c>
      <c r="CN100" s="32">
        <f t="shared" si="90"/>
        <v>0</v>
      </c>
    </row>
    <row r="101" spans="1:92" ht="16.350000000000001" customHeight="1" x14ac:dyDescent="0.2">
      <c r="A101" s="3510" t="s">
        <v>134</v>
      </c>
      <c r="B101" s="3511"/>
      <c r="C101" s="3512"/>
      <c r="D101" s="1788">
        <f t="shared" si="74"/>
        <v>0</v>
      </c>
      <c r="E101" s="1682">
        <f>SUM(Y101+AA101+AC101+AE101+AG101+AI101+AK101+AM101)</f>
        <v>0</v>
      </c>
      <c r="F101" s="1684">
        <f>SUM(Z101+AB101+AD101+AF101+AH101+AJ101+AL101+AN101)</f>
        <v>0</v>
      </c>
      <c r="G101" s="1789"/>
      <c r="H101" s="1790"/>
      <c r="I101" s="1789"/>
      <c r="J101" s="1791"/>
      <c r="K101" s="1789"/>
      <c r="L101" s="1790"/>
      <c r="M101" s="1789"/>
      <c r="N101" s="1790"/>
      <c r="O101" s="1792"/>
      <c r="P101" s="1790"/>
      <c r="Q101" s="1792"/>
      <c r="R101" s="1790"/>
      <c r="S101" s="1792"/>
      <c r="T101" s="1790"/>
      <c r="U101" s="1792"/>
      <c r="V101" s="1790"/>
      <c r="W101" s="1792"/>
      <c r="X101" s="1790"/>
      <c r="Y101" s="1660"/>
      <c r="Z101" s="1661"/>
      <c r="AA101" s="1660"/>
      <c r="AB101" s="1661"/>
      <c r="AC101" s="1660"/>
      <c r="AD101" s="1661"/>
      <c r="AE101" s="1660"/>
      <c r="AF101" s="1661"/>
      <c r="AG101" s="1660"/>
      <c r="AH101" s="1661"/>
      <c r="AI101" s="1660"/>
      <c r="AJ101" s="1661"/>
      <c r="AK101" s="1660"/>
      <c r="AL101" s="1661"/>
      <c r="AM101" s="1660"/>
      <c r="AN101" s="1662"/>
      <c r="AO101" s="1793"/>
      <c r="AP101" s="24"/>
      <c r="AQ101" s="28">
        <v>0</v>
      </c>
      <c r="AR101" s="28"/>
      <c r="AS101" s="28"/>
      <c r="AT101" s="24"/>
      <c r="AU101" s="24"/>
      <c r="AV101" s="24"/>
      <c r="AW101" s="671" t="str">
        <f t="shared" si="73"/>
        <v/>
      </c>
      <c r="BU101" s="3"/>
      <c r="BV101" s="3"/>
      <c r="BW101" s="4"/>
      <c r="CA101" s="31"/>
      <c r="CB101" s="31" t="str">
        <f t="shared" si="78"/>
        <v/>
      </c>
      <c r="CC101" s="31" t="str">
        <f t="shared" si="79"/>
        <v/>
      </c>
      <c r="CD101" s="31" t="str">
        <f t="shared" si="80"/>
        <v/>
      </c>
      <c r="CE101" s="31" t="str">
        <f t="shared" si="81"/>
        <v/>
      </c>
      <c r="CF101" s="31" t="str">
        <f t="shared" si="82"/>
        <v/>
      </c>
      <c r="CG101" s="31" t="str">
        <f t="shared" si="83"/>
        <v/>
      </c>
      <c r="CH101" s="32"/>
      <c r="CI101" s="32">
        <f t="shared" si="85"/>
        <v>0</v>
      </c>
      <c r="CJ101" s="32">
        <f t="shared" si="86"/>
        <v>0</v>
      </c>
      <c r="CK101" s="32">
        <f t="shared" si="87"/>
        <v>0</v>
      </c>
      <c r="CL101" s="32">
        <f t="shared" si="88"/>
        <v>0</v>
      </c>
      <c r="CM101" s="32">
        <f t="shared" si="89"/>
        <v>0</v>
      </c>
      <c r="CN101" s="32">
        <f t="shared" si="90"/>
        <v>0</v>
      </c>
    </row>
    <row r="102" spans="1:92" ht="16.350000000000001" customHeight="1" x14ac:dyDescent="0.2">
      <c r="A102" s="3515" t="s">
        <v>135</v>
      </c>
      <c r="B102" s="3515"/>
      <c r="C102" s="3515"/>
      <c r="D102" s="1788">
        <f t="shared" si="74"/>
        <v>5</v>
      </c>
      <c r="E102" s="1682">
        <f>SUM(G102+I102+K102+M102+O102+Q102+S102+U102+W102+Y102)</f>
        <v>4</v>
      </c>
      <c r="F102" s="1684">
        <f>SUM(H102+J102+L102+N102+P102+R102+T102+V102+X102+Z102)</f>
        <v>1</v>
      </c>
      <c r="G102" s="1685">
        <v>0</v>
      </c>
      <c r="H102" s="1661">
        <v>0</v>
      </c>
      <c r="I102" s="1685">
        <v>0</v>
      </c>
      <c r="J102" s="1701">
        <v>0</v>
      </c>
      <c r="K102" s="23">
        <v>0</v>
      </c>
      <c r="L102" s="1661">
        <v>0</v>
      </c>
      <c r="M102" s="1685">
        <v>0</v>
      </c>
      <c r="N102" s="1661">
        <v>0</v>
      </c>
      <c r="O102" s="1660">
        <v>0</v>
      </c>
      <c r="P102" s="1661">
        <v>0</v>
      </c>
      <c r="Q102" s="1660">
        <v>0</v>
      </c>
      <c r="R102" s="1661">
        <v>0</v>
      </c>
      <c r="S102" s="1660">
        <v>0</v>
      </c>
      <c r="T102" s="1661">
        <v>0</v>
      </c>
      <c r="U102" s="1660">
        <v>0</v>
      </c>
      <c r="V102" s="1661">
        <v>0</v>
      </c>
      <c r="W102" s="1660">
        <v>3</v>
      </c>
      <c r="X102" s="1661">
        <v>0</v>
      </c>
      <c r="Y102" s="1660">
        <v>1</v>
      </c>
      <c r="Z102" s="1661">
        <v>1</v>
      </c>
      <c r="AA102" s="1792"/>
      <c r="AB102" s="1790"/>
      <c r="AC102" s="1792"/>
      <c r="AD102" s="1790"/>
      <c r="AE102" s="1792"/>
      <c r="AF102" s="1790"/>
      <c r="AG102" s="1792"/>
      <c r="AH102" s="1790"/>
      <c r="AI102" s="1792"/>
      <c r="AJ102" s="1790"/>
      <c r="AK102" s="1792"/>
      <c r="AL102" s="1790"/>
      <c r="AM102" s="1792"/>
      <c r="AN102" s="1794"/>
      <c r="AO102" s="1686"/>
      <c r="AP102" s="1686">
        <v>0</v>
      </c>
      <c r="AQ102" s="1664">
        <v>5</v>
      </c>
      <c r="AR102" s="1795"/>
      <c r="AS102" s="1664">
        <v>0</v>
      </c>
      <c r="AT102" s="1686">
        <v>0</v>
      </c>
      <c r="AU102" s="1686">
        <v>0</v>
      </c>
      <c r="AV102" s="1686">
        <v>0</v>
      </c>
      <c r="AW102" s="671" t="str">
        <f t="shared" si="73"/>
        <v/>
      </c>
      <c r="BU102" s="3"/>
      <c r="BV102" s="3"/>
      <c r="BW102" s="4"/>
      <c r="CA102" s="31" t="str">
        <f t="shared" si="77"/>
        <v/>
      </c>
      <c r="CB102" s="31"/>
      <c r="CC102" s="31" t="str">
        <f t="shared" si="79"/>
        <v/>
      </c>
      <c r="CD102" s="31" t="str">
        <f t="shared" si="80"/>
        <v/>
      </c>
      <c r="CE102" s="31" t="str">
        <f t="shared" si="81"/>
        <v/>
      </c>
      <c r="CF102" s="31" t="str">
        <f t="shared" si="82"/>
        <v/>
      </c>
      <c r="CG102" s="31" t="str">
        <f t="shared" si="83"/>
        <v/>
      </c>
      <c r="CH102" s="32">
        <f t="shared" si="84"/>
        <v>0</v>
      </c>
      <c r="CI102" s="32"/>
      <c r="CJ102" s="32">
        <f t="shared" si="86"/>
        <v>0</v>
      </c>
      <c r="CK102" s="32">
        <f t="shared" si="87"/>
        <v>0</v>
      </c>
      <c r="CL102" s="32">
        <f t="shared" si="88"/>
        <v>0</v>
      </c>
      <c r="CM102" s="32">
        <f t="shared" si="89"/>
        <v>0</v>
      </c>
      <c r="CN102" s="32">
        <f t="shared" si="90"/>
        <v>0</v>
      </c>
    </row>
    <row r="103" spans="1:92" ht="16.350000000000001" customHeight="1" x14ac:dyDescent="0.2">
      <c r="A103" s="3425" t="s">
        <v>136</v>
      </c>
      <c r="B103" s="3084"/>
      <c r="C103" s="3426"/>
      <c r="D103" s="1788">
        <f t="shared" si="74"/>
        <v>19</v>
      </c>
      <c r="E103" s="1682">
        <f t="shared" si="75"/>
        <v>5</v>
      </c>
      <c r="F103" s="1684">
        <f t="shared" si="76"/>
        <v>14</v>
      </c>
      <c r="G103" s="1685">
        <v>0</v>
      </c>
      <c r="H103" s="1661">
        <v>0</v>
      </c>
      <c r="I103" s="1685">
        <v>0</v>
      </c>
      <c r="J103" s="1701">
        <v>0</v>
      </c>
      <c r="K103" s="23">
        <v>0</v>
      </c>
      <c r="L103" s="1661">
        <v>0</v>
      </c>
      <c r="M103" s="1685">
        <v>0</v>
      </c>
      <c r="N103" s="1661">
        <v>0</v>
      </c>
      <c r="O103" s="1660">
        <v>0</v>
      </c>
      <c r="P103" s="1661">
        <v>0</v>
      </c>
      <c r="Q103" s="1660">
        <v>0</v>
      </c>
      <c r="R103" s="1661">
        <v>0</v>
      </c>
      <c r="S103" s="1660">
        <v>0</v>
      </c>
      <c r="T103" s="1661">
        <v>0</v>
      </c>
      <c r="U103" s="1660">
        <v>0</v>
      </c>
      <c r="V103" s="1661">
        <v>0</v>
      </c>
      <c r="W103" s="1660">
        <v>2</v>
      </c>
      <c r="X103" s="1661">
        <v>8</v>
      </c>
      <c r="Y103" s="1660">
        <v>3</v>
      </c>
      <c r="Z103" s="1661">
        <v>3</v>
      </c>
      <c r="AA103" s="1660">
        <v>0</v>
      </c>
      <c r="AB103" s="1661">
        <v>3</v>
      </c>
      <c r="AC103" s="1660">
        <v>0</v>
      </c>
      <c r="AD103" s="1661">
        <v>0</v>
      </c>
      <c r="AE103" s="1660">
        <v>0</v>
      </c>
      <c r="AF103" s="1661">
        <v>0</v>
      </c>
      <c r="AG103" s="1660">
        <v>0</v>
      </c>
      <c r="AH103" s="1661">
        <v>0</v>
      </c>
      <c r="AI103" s="1660">
        <v>0</v>
      </c>
      <c r="AJ103" s="1661">
        <v>0</v>
      </c>
      <c r="AK103" s="1660">
        <v>0</v>
      </c>
      <c r="AL103" s="1661">
        <v>0</v>
      </c>
      <c r="AM103" s="1660">
        <v>0</v>
      </c>
      <c r="AN103" s="1662">
        <v>0</v>
      </c>
      <c r="AO103" s="1686">
        <v>0</v>
      </c>
      <c r="AP103" s="1686">
        <v>0</v>
      </c>
      <c r="AQ103" s="1664">
        <v>19</v>
      </c>
      <c r="AR103" s="28">
        <v>0</v>
      </c>
      <c r="AS103" s="1664">
        <v>0</v>
      </c>
      <c r="AT103" s="1686">
        <v>0</v>
      </c>
      <c r="AU103" s="1686">
        <v>0</v>
      </c>
      <c r="AV103" s="1686">
        <v>0</v>
      </c>
      <c r="AW103" s="671" t="str">
        <f t="shared" si="73"/>
        <v/>
      </c>
      <c r="BU103" s="3"/>
      <c r="BV103" s="3"/>
      <c r="BW103" s="4"/>
      <c r="CA103" s="31" t="str">
        <f t="shared" si="77"/>
        <v/>
      </c>
      <c r="CB103" s="31" t="str">
        <f t="shared" si="78"/>
        <v/>
      </c>
      <c r="CC103" s="31" t="str">
        <f t="shared" si="79"/>
        <v/>
      </c>
      <c r="CD103" s="31" t="str">
        <f t="shared" si="80"/>
        <v/>
      </c>
      <c r="CE103" s="31" t="str">
        <f t="shared" si="81"/>
        <v/>
      </c>
      <c r="CF103" s="31" t="str">
        <f t="shared" si="82"/>
        <v/>
      </c>
      <c r="CG103" s="31" t="str">
        <f t="shared" si="83"/>
        <v/>
      </c>
      <c r="CH103" s="32">
        <f t="shared" si="84"/>
        <v>0</v>
      </c>
      <c r="CI103" s="32">
        <f t="shared" si="85"/>
        <v>0</v>
      </c>
      <c r="CJ103" s="32">
        <f t="shared" si="86"/>
        <v>0</v>
      </c>
      <c r="CK103" s="32">
        <f t="shared" si="87"/>
        <v>0</v>
      </c>
      <c r="CL103" s="32">
        <f t="shared" si="88"/>
        <v>0</v>
      </c>
      <c r="CM103" s="32">
        <f t="shared" si="89"/>
        <v>0</v>
      </c>
      <c r="CN103" s="32">
        <f t="shared" si="90"/>
        <v>0</v>
      </c>
    </row>
    <row r="104" spans="1:92" ht="16.350000000000001" customHeight="1" x14ac:dyDescent="0.2">
      <c r="A104" s="3425" t="s">
        <v>137</v>
      </c>
      <c r="B104" s="3084"/>
      <c r="C104" s="3426"/>
      <c r="D104" s="1788">
        <f t="shared" si="74"/>
        <v>8</v>
      </c>
      <c r="E104" s="1682">
        <f t="shared" si="75"/>
        <v>3</v>
      </c>
      <c r="F104" s="1684">
        <f t="shared" si="76"/>
        <v>5</v>
      </c>
      <c r="G104" s="1685">
        <v>0</v>
      </c>
      <c r="H104" s="1661">
        <v>0</v>
      </c>
      <c r="I104" s="1685">
        <v>0</v>
      </c>
      <c r="J104" s="1701">
        <v>0</v>
      </c>
      <c r="K104" s="23">
        <v>0</v>
      </c>
      <c r="L104" s="1661">
        <v>0</v>
      </c>
      <c r="M104" s="1685">
        <v>0</v>
      </c>
      <c r="N104" s="1661">
        <v>0</v>
      </c>
      <c r="O104" s="1660">
        <v>0</v>
      </c>
      <c r="P104" s="1661">
        <v>0</v>
      </c>
      <c r="Q104" s="1660">
        <v>0</v>
      </c>
      <c r="R104" s="1661">
        <v>0</v>
      </c>
      <c r="S104" s="1660">
        <v>0</v>
      </c>
      <c r="T104" s="1661">
        <v>0</v>
      </c>
      <c r="U104" s="1660">
        <v>0</v>
      </c>
      <c r="V104" s="1661">
        <v>0</v>
      </c>
      <c r="W104" s="1660">
        <v>0</v>
      </c>
      <c r="X104" s="1661">
        <v>0</v>
      </c>
      <c r="Y104" s="1660">
        <v>0</v>
      </c>
      <c r="Z104" s="1661">
        <v>2</v>
      </c>
      <c r="AA104" s="1660">
        <v>0</v>
      </c>
      <c r="AB104" s="1661">
        <v>0</v>
      </c>
      <c r="AC104" s="1660">
        <v>0</v>
      </c>
      <c r="AD104" s="1661">
        <v>1</v>
      </c>
      <c r="AE104" s="1660">
        <v>1</v>
      </c>
      <c r="AF104" s="1661">
        <v>1</v>
      </c>
      <c r="AG104" s="1660">
        <v>0</v>
      </c>
      <c r="AH104" s="1661">
        <v>1</v>
      </c>
      <c r="AI104" s="1660">
        <v>0</v>
      </c>
      <c r="AJ104" s="1661">
        <v>0</v>
      </c>
      <c r="AK104" s="1660">
        <v>0</v>
      </c>
      <c r="AL104" s="1661">
        <v>0</v>
      </c>
      <c r="AM104" s="1660">
        <v>2</v>
      </c>
      <c r="AN104" s="1662">
        <v>0</v>
      </c>
      <c r="AO104" s="1686">
        <v>0</v>
      </c>
      <c r="AP104" s="1686">
        <v>0</v>
      </c>
      <c r="AQ104" s="1664">
        <v>8</v>
      </c>
      <c r="AR104" s="28">
        <v>0</v>
      </c>
      <c r="AS104" s="1664">
        <v>0</v>
      </c>
      <c r="AT104" s="1686">
        <v>0</v>
      </c>
      <c r="AU104" s="1686">
        <v>0</v>
      </c>
      <c r="AV104" s="1686">
        <v>0</v>
      </c>
      <c r="AW104" s="671" t="str">
        <f t="shared" si="73"/>
        <v/>
      </c>
      <c r="BU104" s="3"/>
      <c r="BV104" s="3"/>
      <c r="BW104" s="4"/>
      <c r="CA104" s="31" t="str">
        <f t="shared" si="77"/>
        <v/>
      </c>
      <c r="CB104" s="31" t="str">
        <f t="shared" si="78"/>
        <v/>
      </c>
      <c r="CC104" s="31" t="str">
        <f t="shared" si="79"/>
        <v/>
      </c>
      <c r="CD104" s="31" t="str">
        <f t="shared" si="80"/>
        <v/>
      </c>
      <c r="CE104" s="31" t="str">
        <f t="shared" si="81"/>
        <v/>
      </c>
      <c r="CF104" s="31" t="str">
        <f t="shared" si="82"/>
        <v/>
      </c>
      <c r="CG104" s="31" t="str">
        <f t="shared" si="83"/>
        <v/>
      </c>
      <c r="CH104" s="32">
        <f t="shared" si="84"/>
        <v>0</v>
      </c>
      <c r="CI104" s="32">
        <f t="shared" si="85"/>
        <v>0</v>
      </c>
      <c r="CJ104" s="32">
        <f t="shared" si="86"/>
        <v>0</v>
      </c>
      <c r="CK104" s="32">
        <f t="shared" si="87"/>
        <v>0</v>
      </c>
      <c r="CL104" s="32">
        <f t="shared" si="88"/>
        <v>0</v>
      </c>
      <c r="CM104" s="32">
        <f t="shared" si="89"/>
        <v>0</v>
      </c>
      <c r="CN104" s="32">
        <f t="shared" si="90"/>
        <v>0</v>
      </c>
    </row>
    <row r="105" spans="1:92" ht="16.350000000000001" customHeight="1" x14ac:dyDescent="0.2">
      <c r="A105" s="3515" t="s">
        <v>138</v>
      </c>
      <c r="B105" s="3515"/>
      <c r="C105" s="3515"/>
      <c r="D105" s="1788">
        <f t="shared" si="74"/>
        <v>4</v>
      </c>
      <c r="E105" s="1682">
        <f t="shared" si="75"/>
        <v>2</v>
      </c>
      <c r="F105" s="1684">
        <f t="shared" si="76"/>
        <v>2</v>
      </c>
      <c r="G105" s="1685"/>
      <c r="H105" s="1661"/>
      <c r="I105" s="1685"/>
      <c r="J105" s="1701"/>
      <c r="K105" s="1685"/>
      <c r="L105" s="1661"/>
      <c r="M105" s="1685"/>
      <c r="N105" s="1661"/>
      <c r="O105" s="1660"/>
      <c r="P105" s="1661"/>
      <c r="Q105" s="1660"/>
      <c r="R105" s="1661"/>
      <c r="S105" s="1660"/>
      <c r="T105" s="1661"/>
      <c r="U105" s="1660">
        <v>0</v>
      </c>
      <c r="V105" s="1661">
        <v>0</v>
      </c>
      <c r="W105" s="1660">
        <v>1</v>
      </c>
      <c r="X105" s="1661">
        <v>0</v>
      </c>
      <c r="Y105" s="1660">
        <v>0</v>
      </c>
      <c r="Z105" s="1661">
        <v>2</v>
      </c>
      <c r="AA105" s="1660">
        <v>1</v>
      </c>
      <c r="AB105" s="1661">
        <v>0</v>
      </c>
      <c r="AC105" s="1660">
        <v>0</v>
      </c>
      <c r="AD105" s="1661">
        <v>0</v>
      </c>
      <c r="AE105" s="1660">
        <v>0</v>
      </c>
      <c r="AF105" s="1661">
        <v>0</v>
      </c>
      <c r="AG105" s="1660">
        <v>0</v>
      </c>
      <c r="AH105" s="1661">
        <v>0</v>
      </c>
      <c r="AI105" s="1660">
        <v>0</v>
      </c>
      <c r="AJ105" s="1661">
        <v>0</v>
      </c>
      <c r="AK105" s="1660">
        <v>0</v>
      </c>
      <c r="AL105" s="1661">
        <v>0</v>
      </c>
      <c r="AM105" s="1660">
        <v>0</v>
      </c>
      <c r="AN105" s="1662">
        <v>0</v>
      </c>
      <c r="AO105" s="1686">
        <v>0</v>
      </c>
      <c r="AP105" s="1686">
        <v>0</v>
      </c>
      <c r="AQ105" s="1664">
        <v>4</v>
      </c>
      <c r="AR105" s="28">
        <v>0</v>
      </c>
      <c r="AS105" s="1664"/>
      <c r="AT105" s="1686">
        <v>0</v>
      </c>
      <c r="AU105" s="1686">
        <v>0</v>
      </c>
      <c r="AV105" s="1686">
        <v>0</v>
      </c>
      <c r="AW105" s="671" t="str">
        <f t="shared" si="73"/>
        <v/>
      </c>
      <c r="BU105" s="3"/>
      <c r="BV105" s="3"/>
      <c r="BW105" s="4"/>
      <c r="CA105" s="31" t="str">
        <f t="shared" si="77"/>
        <v/>
      </c>
      <c r="CB105" s="31" t="str">
        <f t="shared" si="78"/>
        <v/>
      </c>
      <c r="CC105" s="31" t="str">
        <f t="shared" si="79"/>
        <v/>
      </c>
      <c r="CD105" s="31" t="str">
        <f t="shared" si="80"/>
        <v/>
      </c>
      <c r="CE105" s="31" t="str">
        <f t="shared" si="81"/>
        <v/>
      </c>
      <c r="CF105" s="31" t="str">
        <f t="shared" si="82"/>
        <v/>
      </c>
      <c r="CG105" s="31" t="str">
        <f t="shared" si="83"/>
        <v/>
      </c>
      <c r="CH105" s="32">
        <f t="shared" si="84"/>
        <v>0</v>
      </c>
      <c r="CI105" s="32">
        <f t="shared" si="85"/>
        <v>0</v>
      </c>
      <c r="CJ105" s="32">
        <f t="shared" si="86"/>
        <v>0</v>
      </c>
      <c r="CK105" s="32">
        <f t="shared" si="87"/>
        <v>0</v>
      </c>
      <c r="CL105" s="32">
        <f t="shared" si="88"/>
        <v>0</v>
      </c>
      <c r="CM105" s="32">
        <f t="shared" si="89"/>
        <v>0</v>
      </c>
      <c r="CN105" s="32">
        <f t="shared" si="90"/>
        <v>0</v>
      </c>
    </row>
    <row r="106" spans="1:92" ht="16.350000000000001" customHeight="1" x14ac:dyDescent="0.2">
      <c r="A106" s="3515" t="s">
        <v>139</v>
      </c>
      <c r="B106" s="3515"/>
      <c r="C106" s="3515"/>
      <c r="D106" s="1788">
        <f t="shared" si="74"/>
        <v>0</v>
      </c>
      <c r="E106" s="1682">
        <f t="shared" si="75"/>
        <v>0</v>
      </c>
      <c r="F106" s="1684">
        <f t="shared" si="76"/>
        <v>0</v>
      </c>
      <c r="G106" s="1685"/>
      <c r="H106" s="1661"/>
      <c r="I106" s="1685"/>
      <c r="J106" s="1701"/>
      <c r="K106" s="1685"/>
      <c r="L106" s="1661"/>
      <c r="M106" s="1685"/>
      <c r="N106" s="1661"/>
      <c r="O106" s="1660"/>
      <c r="P106" s="1661"/>
      <c r="Q106" s="1660"/>
      <c r="R106" s="1661"/>
      <c r="S106" s="1660"/>
      <c r="T106" s="1661"/>
      <c r="U106" s="1660"/>
      <c r="V106" s="1661"/>
      <c r="W106" s="1660"/>
      <c r="X106" s="1661"/>
      <c r="Y106" s="1660"/>
      <c r="Z106" s="1661"/>
      <c r="AA106" s="1660"/>
      <c r="AB106" s="1661"/>
      <c r="AC106" s="1660"/>
      <c r="AD106" s="1661"/>
      <c r="AE106" s="1660"/>
      <c r="AF106" s="1661"/>
      <c r="AG106" s="1660"/>
      <c r="AH106" s="1661"/>
      <c r="AI106" s="1660"/>
      <c r="AJ106" s="1661"/>
      <c r="AK106" s="1660"/>
      <c r="AL106" s="1661"/>
      <c r="AM106" s="1660"/>
      <c r="AN106" s="1662"/>
      <c r="AO106" s="1686"/>
      <c r="AP106" s="1686"/>
      <c r="AQ106" s="1664">
        <v>0</v>
      </c>
      <c r="AR106" s="28"/>
      <c r="AS106" s="1664"/>
      <c r="AT106" s="1686"/>
      <c r="AU106" s="1686"/>
      <c r="AV106" s="1686"/>
      <c r="AW106" s="671" t="str">
        <f t="shared" si="73"/>
        <v/>
      </c>
      <c r="BU106" s="3"/>
      <c r="BV106" s="3"/>
      <c r="BW106" s="4"/>
      <c r="CA106" s="31" t="str">
        <f t="shared" si="77"/>
        <v/>
      </c>
      <c r="CB106" s="31" t="str">
        <f t="shared" si="78"/>
        <v/>
      </c>
      <c r="CC106" s="31" t="str">
        <f t="shared" si="79"/>
        <v/>
      </c>
      <c r="CD106" s="31" t="str">
        <f t="shared" si="80"/>
        <v/>
      </c>
      <c r="CE106" s="31" t="str">
        <f t="shared" si="81"/>
        <v/>
      </c>
      <c r="CF106" s="31" t="str">
        <f t="shared" si="82"/>
        <v/>
      </c>
      <c r="CG106" s="31" t="str">
        <f t="shared" si="83"/>
        <v/>
      </c>
      <c r="CH106" s="32">
        <f t="shared" si="84"/>
        <v>0</v>
      </c>
      <c r="CI106" s="32">
        <f t="shared" si="85"/>
        <v>0</v>
      </c>
      <c r="CJ106" s="32">
        <f t="shared" si="86"/>
        <v>0</v>
      </c>
      <c r="CK106" s="32">
        <f t="shared" si="87"/>
        <v>0</v>
      </c>
      <c r="CL106" s="32">
        <f t="shared" si="88"/>
        <v>0</v>
      </c>
      <c r="CM106" s="32">
        <f t="shared" si="89"/>
        <v>0</v>
      </c>
      <c r="CN106" s="32">
        <f t="shared" si="90"/>
        <v>0</v>
      </c>
    </row>
    <row r="107" spans="1:92" ht="16.350000000000001" customHeight="1" x14ac:dyDescent="0.2">
      <c r="A107" s="3515" t="s">
        <v>140</v>
      </c>
      <c r="B107" s="3515"/>
      <c r="C107" s="3515"/>
      <c r="D107" s="1788">
        <f t="shared" si="74"/>
        <v>0</v>
      </c>
      <c r="E107" s="1682">
        <f>SUM(G107+I107+K107+M107+O107+Q107+S107+U107+W107)</f>
        <v>0</v>
      </c>
      <c r="F107" s="1684">
        <f>SUM(H107+J107+L107+N107+P107+R107+T107+V107+X107)</f>
        <v>0</v>
      </c>
      <c r="G107" s="1796"/>
      <c r="H107" s="1661"/>
      <c r="I107" s="1796"/>
      <c r="J107" s="1701"/>
      <c r="K107" s="1685"/>
      <c r="L107" s="1661"/>
      <c r="M107" s="1685"/>
      <c r="N107" s="1661"/>
      <c r="O107" s="1660"/>
      <c r="P107" s="1661"/>
      <c r="Q107" s="1660"/>
      <c r="R107" s="1661"/>
      <c r="S107" s="1660"/>
      <c r="T107" s="1661"/>
      <c r="U107" s="1660"/>
      <c r="V107" s="1661"/>
      <c r="W107" s="1660"/>
      <c r="X107" s="1661"/>
      <c r="Y107" s="1792"/>
      <c r="Z107" s="1790"/>
      <c r="AA107" s="1792"/>
      <c r="AB107" s="1790"/>
      <c r="AC107" s="1792"/>
      <c r="AD107" s="1790"/>
      <c r="AE107" s="1792"/>
      <c r="AF107" s="1790"/>
      <c r="AG107" s="1792"/>
      <c r="AH107" s="1790"/>
      <c r="AI107" s="1792"/>
      <c r="AJ107" s="1790"/>
      <c r="AK107" s="1792"/>
      <c r="AL107" s="1790"/>
      <c r="AM107" s="1792"/>
      <c r="AN107" s="1794"/>
      <c r="AO107" s="1686"/>
      <c r="AP107" s="1686"/>
      <c r="AQ107" s="1664">
        <v>0</v>
      </c>
      <c r="AR107" s="1795"/>
      <c r="AS107" s="1664"/>
      <c r="AT107" s="1686"/>
      <c r="AU107" s="1686"/>
      <c r="AV107" s="1686"/>
      <c r="AW107" s="671" t="str">
        <f t="shared" si="73"/>
        <v/>
      </c>
      <c r="BU107" s="3"/>
      <c r="BV107" s="3"/>
      <c r="BW107" s="4"/>
      <c r="CA107" s="31" t="str">
        <f t="shared" si="77"/>
        <v/>
      </c>
      <c r="CB107" s="31"/>
      <c r="CC107" s="31" t="str">
        <f t="shared" si="79"/>
        <v/>
      </c>
      <c r="CD107" s="31" t="str">
        <f t="shared" si="80"/>
        <v/>
      </c>
      <c r="CE107" s="31" t="str">
        <f t="shared" si="81"/>
        <v/>
      </c>
      <c r="CF107" s="31" t="str">
        <f t="shared" si="82"/>
        <v/>
      </c>
      <c r="CG107" s="31" t="str">
        <f t="shared" si="83"/>
        <v/>
      </c>
      <c r="CH107" s="32">
        <f t="shared" si="84"/>
        <v>0</v>
      </c>
      <c r="CI107" s="32"/>
      <c r="CJ107" s="32">
        <f t="shared" si="86"/>
        <v>0</v>
      </c>
      <c r="CK107" s="32">
        <f t="shared" si="87"/>
        <v>0</v>
      </c>
      <c r="CL107" s="32">
        <f t="shared" si="88"/>
        <v>0</v>
      </c>
      <c r="CM107" s="32">
        <f t="shared" si="89"/>
        <v>0</v>
      </c>
      <c r="CN107" s="32">
        <f t="shared" si="90"/>
        <v>0</v>
      </c>
    </row>
    <row r="108" spans="1:92" ht="16.350000000000001" customHeight="1" x14ac:dyDescent="0.2">
      <c r="A108" s="3515" t="s">
        <v>141</v>
      </c>
      <c r="B108" s="3515"/>
      <c r="C108" s="3515"/>
      <c r="D108" s="1788">
        <f t="shared" si="74"/>
        <v>5</v>
      </c>
      <c r="E108" s="1682">
        <f>SUM(Q108+S108+U108+W108+Y108+AA108+AC108+AE108+AG108+AI108+AK108+AM108)</f>
        <v>2</v>
      </c>
      <c r="F108" s="1684">
        <f>SUM(R108+T108+V108+X108+Z108+AB108+AD108+AF108+AH108+AJ108+AL108+AN108)</f>
        <v>3</v>
      </c>
      <c r="G108" s="1698"/>
      <c r="H108" s="1699"/>
      <c r="I108" s="1698"/>
      <c r="J108" s="1797"/>
      <c r="K108" s="1698"/>
      <c r="L108" s="1699"/>
      <c r="M108" s="1698"/>
      <c r="N108" s="1699"/>
      <c r="O108" s="1722"/>
      <c r="P108" s="1699"/>
      <c r="Q108" s="1660">
        <v>1</v>
      </c>
      <c r="R108" s="1661">
        <v>1</v>
      </c>
      <c r="S108" s="1660">
        <v>0</v>
      </c>
      <c r="T108" s="1661">
        <v>0</v>
      </c>
      <c r="U108" s="1660">
        <v>0</v>
      </c>
      <c r="V108" s="1661">
        <v>0</v>
      </c>
      <c r="W108" s="1660">
        <v>0</v>
      </c>
      <c r="X108" s="1661">
        <v>0</v>
      </c>
      <c r="Y108" s="1660">
        <v>0</v>
      </c>
      <c r="Z108" s="1661">
        <v>0</v>
      </c>
      <c r="AA108" s="1660">
        <v>0</v>
      </c>
      <c r="AB108" s="1661">
        <v>0</v>
      </c>
      <c r="AC108" s="1660">
        <v>0</v>
      </c>
      <c r="AD108" s="1661">
        <v>0</v>
      </c>
      <c r="AE108" s="1660">
        <v>0</v>
      </c>
      <c r="AF108" s="1661">
        <v>1</v>
      </c>
      <c r="AG108" s="1660">
        <v>0</v>
      </c>
      <c r="AH108" s="1661">
        <v>0</v>
      </c>
      <c r="AI108" s="1660">
        <v>0</v>
      </c>
      <c r="AJ108" s="1661">
        <v>1</v>
      </c>
      <c r="AK108" s="1660">
        <v>1</v>
      </c>
      <c r="AL108" s="1661">
        <v>0</v>
      </c>
      <c r="AM108" s="1660">
        <v>0</v>
      </c>
      <c r="AN108" s="1662">
        <v>0</v>
      </c>
      <c r="AO108" s="1686">
        <v>0</v>
      </c>
      <c r="AP108" s="1686">
        <v>0</v>
      </c>
      <c r="AQ108" s="1664">
        <v>5</v>
      </c>
      <c r="AR108" s="1664">
        <v>0</v>
      </c>
      <c r="AS108" s="1664"/>
      <c r="AT108" s="1686">
        <v>0</v>
      </c>
      <c r="AU108" s="1686">
        <v>0</v>
      </c>
      <c r="AV108" s="1686">
        <v>0</v>
      </c>
      <c r="AW108" s="671" t="str">
        <f t="shared" si="73"/>
        <v/>
      </c>
      <c r="BU108" s="3"/>
      <c r="BV108" s="3"/>
      <c r="BW108" s="4"/>
      <c r="CA108" s="31" t="str">
        <f t="shared" si="77"/>
        <v/>
      </c>
      <c r="CB108" s="31" t="str">
        <f t="shared" si="78"/>
        <v/>
      </c>
      <c r="CC108" s="31" t="str">
        <f t="shared" si="79"/>
        <v/>
      </c>
      <c r="CD108" s="31" t="str">
        <f t="shared" si="80"/>
        <v/>
      </c>
      <c r="CE108" s="31" t="str">
        <f t="shared" si="81"/>
        <v/>
      </c>
      <c r="CF108" s="31" t="str">
        <f t="shared" si="82"/>
        <v/>
      </c>
      <c r="CG108" s="31" t="str">
        <f t="shared" si="83"/>
        <v/>
      </c>
      <c r="CH108" s="32">
        <f t="shared" si="84"/>
        <v>0</v>
      </c>
      <c r="CI108" s="32">
        <f t="shared" si="85"/>
        <v>0</v>
      </c>
      <c r="CJ108" s="32">
        <f t="shared" si="86"/>
        <v>0</v>
      </c>
      <c r="CK108" s="32">
        <f t="shared" si="87"/>
        <v>0</v>
      </c>
      <c r="CL108" s="32">
        <f t="shared" si="88"/>
        <v>0</v>
      </c>
      <c r="CM108" s="32">
        <f t="shared" si="89"/>
        <v>0</v>
      </c>
      <c r="CN108" s="32">
        <f t="shared" si="90"/>
        <v>0</v>
      </c>
    </row>
    <row r="109" spans="1:92" ht="16.350000000000001" customHeight="1" x14ac:dyDescent="0.2">
      <c r="A109" s="3515" t="s">
        <v>142</v>
      </c>
      <c r="B109" s="3515"/>
      <c r="C109" s="3515"/>
      <c r="D109" s="1788">
        <f t="shared" si="74"/>
        <v>1</v>
      </c>
      <c r="E109" s="1682">
        <f t="shared" ref="E109:F110" si="91">SUM(Q109+S109+U109+W109+Y109+AA109+AC109+AE109+AG109+AI109+AK109+AM109)</f>
        <v>0</v>
      </c>
      <c r="F109" s="1684">
        <f t="shared" si="91"/>
        <v>1</v>
      </c>
      <c r="G109" s="1698"/>
      <c r="H109" s="1699"/>
      <c r="I109" s="1698"/>
      <c r="J109" s="1797"/>
      <c r="K109" s="1698"/>
      <c r="L109" s="1699"/>
      <c r="M109" s="1698"/>
      <c r="N109" s="1699"/>
      <c r="O109" s="1722"/>
      <c r="P109" s="1699"/>
      <c r="Q109" s="1660">
        <v>0</v>
      </c>
      <c r="R109" s="1661">
        <v>0</v>
      </c>
      <c r="S109" s="1660">
        <v>0</v>
      </c>
      <c r="T109" s="1661">
        <v>0</v>
      </c>
      <c r="U109" s="1660">
        <v>0</v>
      </c>
      <c r="V109" s="1661">
        <v>0</v>
      </c>
      <c r="W109" s="1660">
        <v>0</v>
      </c>
      <c r="X109" s="1661">
        <v>1</v>
      </c>
      <c r="Y109" s="1660">
        <v>0</v>
      </c>
      <c r="Z109" s="1661">
        <v>0</v>
      </c>
      <c r="AA109" s="1660">
        <v>0</v>
      </c>
      <c r="AB109" s="1661">
        <v>0</v>
      </c>
      <c r="AC109" s="1660">
        <v>0</v>
      </c>
      <c r="AD109" s="1661">
        <v>0</v>
      </c>
      <c r="AE109" s="1660">
        <v>0</v>
      </c>
      <c r="AF109" s="1661">
        <v>0</v>
      </c>
      <c r="AG109" s="1660">
        <v>0</v>
      </c>
      <c r="AH109" s="1661">
        <v>0</v>
      </c>
      <c r="AI109" s="1660">
        <v>0</v>
      </c>
      <c r="AJ109" s="1661">
        <v>0</v>
      </c>
      <c r="AK109" s="1660">
        <v>0</v>
      </c>
      <c r="AL109" s="1661">
        <v>0</v>
      </c>
      <c r="AM109" s="1660">
        <v>0</v>
      </c>
      <c r="AN109" s="1662">
        <v>0</v>
      </c>
      <c r="AO109" s="1686">
        <v>0</v>
      </c>
      <c r="AP109" s="1686">
        <v>0</v>
      </c>
      <c r="AQ109" s="1664">
        <v>1</v>
      </c>
      <c r="AR109" s="1664">
        <v>0</v>
      </c>
      <c r="AS109" s="1664"/>
      <c r="AT109" s="1686">
        <v>0</v>
      </c>
      <c r="AU109" s="1686">
        <v>0</v>
      </c>
      <c r="AV109" s="1686">
        <v>0</v>
      </c>
      <c r="AW109" s="671" t="str">
        <f t="shared" si="73"/>
        <v/>
      </c>
      <c r="BU109" s="3"/>
      <c r="BV109" s="3"/>
      <c r="BW109" s="4"/>
      <c r="CA109" s="31" t="str">
        <f t="shared" si="77"/>
        <v/>
      </c>
      <c r="CB109" s="31" t="str">
        <f t="shared" si="78"/>
        <v/>
      </c>
      <c r="CC109" s="31" t="str">
        <f t="shared" si="79"/>
        <v/>
      </c>
      <c r="CD109" s="31" t="str">
        <f t="shared" si="80"/>
        <v/>
      </c>
      <c r="CE109" s="31" t="str">
        <f t="shared" si="81"/>
        <v/>
      </c>
      <c r="CF109" s="31" t="str">
        <f t="shared" si="82"/>
        <v/>
      </c>
      <c r="CG109" s="31" t="str">
        <f t="shared" si="83"/>
        <v/>
      </c>
      <c r="CH109" s="32">
        <f t="shared" si="84"/>
        <v>0</v>
      </c>
      <c r="CI109" s="32">
        <f t="shared" si="85"/>
        <v>0</v>
      </c>
      <c r="CJ109" s="32">
        <f t="shared" si="86"/>
        <v>0</v>
      </c>
      <c r="CK109" s="32">
        <f t="shared" si="87"/>
        <v>0</v>
      </c>
      <c r="CL109" s="32">
        <f t="shared" si="88"/>
        <v>0</v>
      </c>
      <c r="CM109" s="32">
        <f t="shared" si="89"/>
        <v>0</v>
      </c>
      <c r="CN109" s="32">
        <f t="shared" si="90"/>
        <v>0</v>
      </c>
    </row>
    <row r="110" spans="1:92" ht="16.350000000000001" customHeight="1" x14ac:dyDescent="0.2">
      <c r="A110" s="3515" t="s">
        <v>143</v>
      </c>
      <c r="B110" s="3515"/>
      <c r="C110" s="3515"/>
      <c r="D110" s="1788">
        <f t="shared" si="74"/>
        <v>4</v>
      </c>
      <c r="E110" s="1682">
        <f t="shared" si="91"/>
        <v>0</v>
      </c>
      <c r="F110" s="1684">
        <f t="shared" si="91"/>
        <v>4</v>
      </c>
      <c r="G110" s="1698"/>
      <c r="H110" s="1699"/>
      <c r="I110" s="1698"/>
      <c r="J110" s="1797"/>
      <c r="K110" s="1698"/>
      <c r="L110" s="1699"/>
      <c r="M110" s="1698"/>
      <c r="N110" s="1699"/>
      <c r="O110" s="1722"/>
      <c r="P110" s="1699"/>
      <c r="Q110" s="1660">
        <v>0</v>
      </c>
      <c r="R110" s="1661">
        <v>0</v>
      </c>
      <c r="S110" s="1660">
        <v>0</v>
      </c>
      <c r="T110" s="1661">
        <v>0</v>
      </c>
      <c r="U110" s="1660">
        <v>0</v>
      </c>
      <c r="V110" s="1661">
        <v>0</v>
      </c>
      <c r="W110" s="1660">
        <v>0</v>
      </c>
      <c r="X110" s="1661">
        <v>1</v>
      </c>
      <c r="Y110" s="1660">
        <v>0</v>
      </c>
      <c r="Z110" s="1661">
        <v>1</v>
      </c>
      <c r="AA110" s="1660">
        <v>0</v>
      </c>
      <c r="AB110" s="1661">
        <v>0</v>
      </c>
      <c r="AC110" s="1660">
        <v>0</v>
      </c>
      <c r="AD110" s="1661">
        <v>1</v>
      </c>
      <c r="AE110" s="1660">
        <v>0</v>
      </c>
      <c r="AF110" s="1661">
        <v>0</v>
      </c>
      <c r="AG110" s="1660">
        <v>0</v>
      </c>
      <c r="AH110" s="1661">
        <v>1</v>
      </c>
      <c r="AI110" s="1660">
        <v>0</v>
      </c>
      <c r="AJ110" s="1661">
        <v>0</v>
      </c>
      <c r="AK110" s="1660">
        <v>0</v>
      </c>
      <c r="AL110" s="1661">
        <v>0</v>
      </c>
      <c r="AM110" s="1660">
        <v>0</v>
      </c>
      <c r="AN110" s="1662">
        <v>0</v>
      </c>
      <c r="AO110" s="1686">
        <v>0</v>
      </c>
      <c r="AP110" s="1686">
        <v>0</v>
      </c>
      <c r="AQ110" s="1664">
        <v>4</v>
      </c>
      <c r="AR110" s="1664">
        <v>0</v>
      </c>
      <c r="AS110" s="1664"/>
      <c r="AT110" s="1686">
        <v>0</v>
      </c>
      <c r="AU110" s="1686">
        <v>0</v>
      </c>
      <c r="AV110" s="1686">
        <v>0</v>
      </c>
      <c r="AW110" s="671" t="str">
        <f t="shared" si="73"/>
        <v/>
      </c>
      <c r="BU110" s="3"/>
      <c r="BV110" s="3"/>
      <c r="BW110" s="4"/>
      <c r="CA110" s="31" t="str">
        <f t="shared" si="77"/>
        <v/>
      </c>
      <c r="CB110" s="31" t="str">
        <f t="shared" si="78"/>
        <v/>
      </c>
      <c r="CC110" s="31" t="str">
        <f t="shared" si="79"/>
        <v/>
      </c>
      <c r="CD110" s="31" t="str">
        <f t="shared" si="80"/>
        <v/>
      </c>
      <c r="CE110" s="31" t="str">
        <f t="shared" si="81"/>
        <v/>
      </c>
      <c r="CF110" s="31" t="str">
        <f t="shared" si="82"/>
        <v/>
      </c>
      <c r="CG110" s="31" t="str">
        <f t="shared" si="83"/>
        <v/>
      </c>
      <c r="CH110" s="32">
        <f t="shared" si="84"/>
        <v>0</v>
      </c>
      <c r="CI110" s="32">
        <f t="shared" si="85"/>
        <v>0</v>
      </c>
      <c r="CJ110" s="32">
        <f t="shared" si="86"/>
        <v>0</v>
      </c>
      <c r="CK110" s="32">
        <f t="shared" si="87"/>
        <v>0</v>
      </c>
      <c r="CL110" s="32">
        <f t="shared" si="88"/>
        <v>0</v>
      </c>
      <c r="CM110" s="32">
        <f t="shared" si="89"/>
        <v>0</v>
      </c>
      <c r="CN110" s="32">
        <f t="shared" si="90"/>
        <v>0</v>
      </c>
    </row>
    <row r="111" spans="1:92" ht="16.350000000000001" customHeight="1" x14ac:dyDescent="0.2">
      <c r="A111" s="3510" t="s">
        <v>144</v>
      </c>
      <c r="B111" s="3511"/>
      <c r="C111" s="3512"/>
      <c r="D111" s="1788">
        <f t="shared" si="74"/>
        <v>0</v>
      </c>
      <c r="E111" s="1682">
        <f>SUM(Q111+S111+U111+W111+Y111)</f>
        <v>0</v>
      </c>
      <c r="F111" s="1684">
        <f>SUM(R111+T111+V111+X111+Z111)</f>
        <v>0</v>
      </c>
      <c r="G111" s="1789"/>
      <c r="H111" s="1790"/>
      <c r="I111" s="1789"/>
      <c r="J111" s="1791"/>
      <c r="K111" s="1789"/>
      <c r="L111" s="1790"/>
      <c r="M111" s="1789"/>
      <c r="N111" s="1790"/>
      <c r="O111" s="1792"/>
      <c r="P111" s="1790"/>
      <c r="Q111" s="1660"/>
      <c r="R111" s="1661"/>
      <c r="S111" s="1660"/>
      <c r="T111" s="1661"/>
      <c r="U111" s="1660"/>
      <c r="V111" s="1661"/>
      <c r="W111" s="1660"/>
      <c r="X111" s="1661"/>
      <c r="Y111" s="1660"/>
      <c r="Z111" s="1661"/>
      <c r="AA111" s="1792"/>
      <c r="AB111" s="1790"/>
      <c r="AC111" s="1792"/>
      <c r="AD111" s="1790"/>
      <c r="AE111" s="1792"/>
      <c r="AF111" s="1790"/>
      <c r="AG111" s="1792"/>
      <c r="AH111" s="1790"/>
      <c r="AI111" s="1792"/>
      <c r="AJ111" s="1790"/>
      <c r="AK111" s="1792"/>
      <c r="AL111" s="1790"/>
      <c r="AM111" s="1792"/>
      <c r="AN111" s="1794"/>
      <c r="AO111" s="1686"/>
      <c r="AP111" s="1686"/>
      <c r="AQ111" s="1664">
        <v>0</v>
      </c>
      <c r="AR111" s="1795"/>
      <c r="AS111" s="1664"/>
      <c r="AT111" s="1686"/>
      <c r="AU111" s="1686"/>
      <c r="AV111" s="1686"/>
      <c r="AW111" s="671" t="str">
        <f t="shared" si="73"/>
        <v/>
      </c>
      <c r="BU111" s="3"/>
      <c r="BV111" s="3"/>
      <c r="BW111" s="4"/>
      <c r="CA111" s="31" t="str">
        <f t="shared" si="77"/>
        <v/>
      </c>
      <c r="CB111" s="31"/>
      <c r="CC111" s="31" t="str">
        <f t="shared" si="79"/>
        <v/>
      </c>
      <c r="CD111" s="31"/>
      <c r="CE111" s="31" t="str">
        <f t="shared" si="81"/>
        <v/>
      </c>
      <c r="CF111" s="31" t="str">
        <f t="shared" si="82"/>
        <v/>
      </c>
      <c r="CG111" s="31" t="str">
        <f t="shared" si="83"/>
        <v/>
      </c>
      <c r="CH111" s="32">
        <f t="shared" si="84"/>
        <v>0</v>
      </c>
      <c r="CI111" s="32"/>
      <c r="CJ111" s="32">
        <f t="shared" si="86"/>
        <v>0</v>
      </c>
      <c r="CK111" s="32"/>
      <c r="CL111" s="32">
        <f t="shared" si="88"/>
        <v>0</v>
      </c>
      <c r="CM111" s="32">
        <f t="shared" si="89"/>
        <v>0</v>
      </c>
      <c r="CN111" s="32">
        <f t="shared" si="90"/>
        <v>0</v>
      </c>
    </row>
    <row r="112" spans="1:92" ht="16.350000000000001" customHeight="1" x14ac:dyDescent="0.2">
      <c r="A112" s="3510" t="s">
        <v>145</v>
      </c>
      <c r="B112" s="3511"/>
      <c r="C112" s="3512"/>
      <c r="D112" s="1788">
        <f t="shared" si="74"/>
        <v>0</v>
      </c>
      <c r="E112" s="1682">
        <f>SUM(Q112+S112+U112+W112+Y112+AA112+AC112+AE112+AG112+AI112+AK112+AM112)</f>
        <v>0</v>
      </c>
      <c r="F112" s="1684">
        <f>SUM(R112+T112+V112+X112+Z112+AB112+AD112+AF112+AH112+AJ112+AL112+AN112)</f>
        <v>0</v>
      </c>
      <c r="G112" s="1789"/>
      <c r="H112" s="1790"/>
      <c r="I112" s="1789"/>
      <c r="J112" s="1791"/>
      <c r="K112" s="1789"/>
      <c r="L112" s="1790"/>
      <c r="M112" s="1789"/>
      <c r="N112" s="1790"/>
      <c r="O112" s="1792"/>
      <c r="P112" s="1790"/>
      <c r="Q112" s="1660"/>
      <c r="R112" s="1661"/>
      <c r="S112" s="1660"/>
      <c r="T112" s="1661"/>
      <c r="U112" s="1660"/>
      <c r="V112" s="1661"/>
      <c r="W112" s="1660"/>
      <c r="X112" s="1661"/>
      <c r="Y112" s="1660"/>
      <c r="Z112" s="1661"/>
      <c r="AA112" s="1660"/>
      <c r="AB112" s="1661"/>
      <c r="AC112" s="1660"/>
      <c r="AD112" s="1661"/>
      <c r="AE112" s="1660"/>
      <c r="AF112" s="1661"/>
      <c r="AG112" s="1660"/>
      <c r="AH112" s="1661"/>
      <c r="AI112" s="1660"/>
      <c r="AJ112" s="1661"/>
      <c r="AK112" s="1660"/>
      <c r="AL112" s="1661"/>
      <c r="AM112" s="1660"/>
      <c r="AN112" s="1662"/>
      <c r="AO112" s="1686"/>
      <c r="AP112" s="1686"/>
      <c r="AQ112" s="1664">
        <v>0</v>
      </c>
      <c r="AR112" s="1664"/>
      <c r="AS112" s="1664"/>
      <c r="AT112" s="1686"/>
      <c r="AU112" s="1686"/>
      <c r="AV112" s="1686"/>
      <c r="AW112" s="671" t="str">
        <f t="shared" si="73"/>
        <v/>
      </c>
      <c r="BU112" s="3"/>
      <c r="BV112" s="3"/>
      <c r="BW112" s="4"/>
      <c r="CA112" s="31" t="str">
        <f t="shared" si="77"/>
        <v/>
      </c>
      <c r="CB112" s="31" t="str">
        <f t="shared" si="78"/>
        <v/>
      </c>
      <c r="CC112" s="31" t="str">
        <f t="shared" si="79"/>
        <v/>
      </c>
      <c r="CD112" s="31" t="str">
        <f t="shared" si="80"/>
        <v/>
      </c>
      <c r="CE112" s="31" t="str">
        <f t="shared" si="81"/>
        <v/>
      </c>
      <c r="CF112" s="31" t="str">
        <f t="shared" si="82"/>
        <v/>
      </c>
      <c r="CG112" s="31" t="str">
        <f t="shared" si="83"/>
        <v/>
      </c>
      <c r="CH112" s="32">
        <f t="shared" si="84"/>
        <v>0</v>
      </c>
      <c r="CI112" s="32">
        <f t="shared" si="85"/>
        <v>0</v>
      </c>
      <c r="CJ112" s="32">
        <f t="shared" si="86"/>
        <v>0</v>
      </c>
      <c r="CK112" s="32">
        <f t="shared" si="87"/>
        <v>0</v>
      </c>
      <c r="CL112" s="32">
        <f t="shared" si="88"/>
        <v>0</v>
      </c>
      <c r="CM112" s="32">
        <f t="shared" si="89"/>
        <v>0</v>
      </c>
      <c r="CN112" s="32">
        <f t="shared" si="90"/>
        <v>0</v>
      </c>
    </row>
    <row r="113" spans="1:92" ht="16.350000000000001" customHeight="1" x14ac:dyDescent="0.2">
      <c r="A113" s="3510" t="s">
        <v>146</v>
      </c>
      <c r="B113" s="3511"/>
      <c r="C113" s="3512"/>
      <c r="D113" s="1788">
        <f t="shared" si="74"/>
        <v>0</v>
      </c>
      <c r="E113" s="1682">
        <f>SUM(Q113+S113+U113+W113+Y113+AA113+AC113+AE113+AG113+AI113+AK113+AM113)</f>
        <v>0</v>
      </c>
      <c r="F113" s="1684">
        <f>SUM(R113+T113+V113+X113+Z113+AB113+AD113+AF113+AH113+AJ113+AL113+AN113)</f>
        <v>0</v>
      </c>
      <c r="G113" s="1789"/>
      <c r="H113" s="1790"/>
      <c r="I113" s="1789"/>
      <c r="J113" s="1791"/>
      <c r="K113" s="1789"/>
      <c r="L113" s="1790"/>
      <c r="M113" s="1789"/>
      <c r="N113" s="1790"/>
      <c r="O113" s="1792"/>
      <c r="P113" s="1790"/>
      <c r="Q113" s="1660"/>
      <c r="R113" s="1661"/>
      <c r="S113" s="1660"/>
      <c r="T113" s="1661"/>
      <c r="U113" s="1660"/>
      <c r="V113" s="1661"/>
      <c r="W113" s="1660"/>
      <c r="X113" s="1661"/>
      <c r="Y113" s="1660"/>
      <c r="Z113" s="1661"/>
      <c r="AA113" s="1660"/>
      <c r="AB113" s="1661"/>
      <c r="AC113" s="1660"/>
      <c r="AD113" s="1661"/>
      <c r="AE113" s="1660"/>
      <c r="AF113" s="1661"/>
      <c r="AG113" s="1660"/>
      <c r="AH113" s="1661"/>
      <c r="AI113" s="1660"/>
      <c r="AJ113" s="1661"/>
      <c r="AK113" s="1660"/>
      <c r="AL113" s="1661"/>
      <c r="AM113" s="1660"/>
      <c r="AN113" s="1662"/>
      <c r="AO113" s="1686"/>
      <c r="AP113" s="1686"/>
      <c r="AQ113" s="1664">
        <v>0</v>
      </c>
      <c r="AR113" s="1664"/>
      <c r="AS113" s="1664"/>
      <c r="AT113" s="1686"/>
      <c r="AU113" s="1686"/>
      <c r="AV113" s="1686"/>
      <c r="AW113" s="671" t="str">
        <f t="shared" si="73"/>
        <v/>
      </c>
      <c r="BU113" s="3"/>
      <c r="BV113" s="3"/>
      <c r="BW113" s="4"/>
      <c r="CA113" s="31" t="str">
        <f t="shared" si="77"/>
        <v/>
      </c>
      <c r="CB113" s="31" t="str">
        <f t="shared" si="78"/>
        <v/>
      </c>
      <c r="CC113" s="31" t="str">
        <f t="shared" si="79"/>
        <v/>
      </c>
      <c r="CD113" s="31" t="str">
        <f t="shared" si="80"/>
        <v/>
      </c>
      <c r="CE113" s="31" t="str">
        <f t="shared" si="81"/>
        <v/>
      </c>
      <c r="CF113" s="31" t="str">
        <f t="shared" si="82"/>
        <v/>
      </c>
      <c r="CG113" s="31" t="str">
        <f t="shared" si="83"/>
        <v/>
      </c>
      <c r="CH113" s="32">
        <f t="shared" si="84"/>
        <v>0</v>
      </c>
      <c r="CI113" s="32">
        <f t="shared" si="85"/>
        <v>0</v>
      </c>
      <c r="CJ113" s="32">
        <f t="shared" si="86"/>
        <v>0</v>
      </c>
      <c r="CK113" s="32">
        <f t="shared" si="87"/>
        <v>0</v>
      </c>
      <c r="CL113" s="32">
        <f t="shared" si="88"/>
        <v>0</v>
      </c>
      <c r="CM113" s="32">
        <f t="shared" si="89"/>
        <v>0</v>
      </c>
      <c r="CN113" s="32">
        <f t="shared" si="90"/>
        <v>0</v>
      </c>
    </row>
    <row r="114" spans="1:92" ht="16.350000000000001" customHeight="1" x14ac:dyDescent="0.2">
      <c r="A114" s="3510" t="s">
        <v>147</v>
      </c>
      <c r="B114" s="3511"/>
      <c r="C114" s="3512"/>
      <c r="D114" s="1788">
        <f t="shared" si="74"/>
        <v>0</v>
      </c>
      <c r="E114" s="1682">
        <f t="shared" si="75"/>
        <v>0</v>
      </c>
      <c r="F114" s="1684">
        <f t="shared" si="76"/>
        <v>0</v>
      </c>
      <c r="G114" s="1796"/>
      <c r="H114" s="1798"/>
      <c r="I114" s="1685"/>
      <c r="J114" s="1701"/>
      <c r="K114" s="1685"/>
      <c r="L114" s="1661"/>
      <c r="M114" s="1685"/>
      <c r="N114" s="1661"/>
      <c r="O114" s="1660"/>
      <c r="P114" s="1661"/>
      <c r="Q114" s="1660"/>
      <c r="R114" s="1661"/>
      <c r="S114" s="1660"/>
      <c r="T114" s="1661"/>
      <c r="U114" s="1660"/>
      <c r="V114" s="1661"/>
      <c r="W114" s="1660"/>
      <c r="X114" s="1661"/>
      <c r="Y114" s="1660"/>
      <c r="Z114" s="1661"/>
      <c r="AA114" s="1660"/>
      <c r="AB114" s="1661"/>
      <c r="AC114" s="1660"/>
      <c r="AD114" s="1661"/>
      <c r="AE114" s="1660"/>
      <c r="AF114" s="1661"/>
      <c r="AG114" s="1660"/>
      <c r="AH114" s="1661"/>
      <c r="AI114" s="1660"/>
      <c r="AJ114" s="1661"/>
      <c r="AK114" s="1660"/>
      <c r="AL114" s="1661"/>
      <c r="AM114" s="1660"/>
      <c r="AN114" s="1662"/>
      <c r="AO114" s="1686"/>
      <c r="AP114" s="1686"/>
      <c r="AQ114" s="1664">
        <v>0</v>
      </c>
      <c r="AR114" s="1664"/>
      <c r="AS114" s="1664"/>
      <c r="AT114" s="1686"/>
      <c r="AU114" s="1686"/>
      <c r="AV114" s="1686"/>
      <c r="AW114" s="671" t="str">
        <f t="shared" si="73"/>
        <v/>
      </c>
      <c r="BU114" s="3"/>
      <c r="BV114" s="3"/>
      <c r="BW114" s="4"/>
      <c r="CA114" s="31" t="str">
        <f t="shared" si="77"/>
        <v/>
      </c>
      <c r="CB114" s="31" t="str">
        <f t="shared" si="78"/>
        <v/>
      </c>
      <c r="CC114" s="31" t="str">
        <f t="shared" si="79"/>
        <v/>
      </c>
      <c r="CD114" s="31" t="str">
        <f t="shared" si="80"/>
        <v/>
      </c>
      <c r="CE114" s="31" t="str">
        <f t="shared" si="81"/>
        <v/>
      </c>
      <c r="CF114" s="31" t="str">
        <f t="shared" si="82"/>
        <v/>
      </c>
      <c r="CG114" s="31" t="str">
        <f t="shared" si="83"/>
        <v/>
      </c>
      <c r="CH114" s="32">
        <f t="shared" si="84"/>
        <v>0</v>
      </c>
      <c r="CI114" s="32">
        <f t="shared" si="85"/>
        <v>0</v>
      </c>
      <c r="CJ114" s="32">
        <f t="shared" si="86"/>
        <v>0</v>
      </c>
      <c r="CK114" s="32">
        <f t="shared" si="87"/>
        <v>0</v>
      </c>
      <c r="CL114" s="32">
        <f t="shared" si="88"/>
        <v>0</v>
      </c>
      <c r="CM114" s="32">
        <f t="shared" si="89"/>
        <v>0</v>
      </c>
      <c r="CN114" s="32">
        <f t="shared" si="90"/>
        <v>0</v>
      </c>
    </row>
    <row r="115" spans="1:92" ht="16.350000000000001" customHeight="1" x14ac:dyDescent="0.2">
      <c r="A115" s="3510" t="s">
        <v>148</v>
      </c>
      <c r="B115" s="3511"/>
      <c r="C115" s="3512"/>
      <c r="D115" s="1788">
        <f t="shared" si="74"/>
        <v>0</v>
      </c>
      <c r="E115" s="1682">
        <f t="shared" si="75"/>
        <v>0</v>
      </c>
      <c r="F115" s="1684">
        <f t="shared" si="76"/>
        <v>0</v>
      </c>
      <c r="G115" s="1796"/>
      <c r="H115" s="1798"/>
      <c r="I115" s="1685"/>
      <c r="J115" s="1701"/>
      <c r="K115" s="1685"/>
      <c r="L115" s="1661"/>
      <c r="M115" s="1685"/>
      <c r="N115" s="1661"/>
      <c r="O115" s="1660"/>
      <c r="P115" s="1661"/>
      <c r="Q115" s="1660"/>
      <c r="R115" s="1661"/>
      <c r="S115" s="1660"/>
      <c r="T115" s="1661"/>
      <c r="U115" s="1660"/>
      <c r="V115" s="1661"/>
      <c r="W115" s="1660"/>
      <c r="X115" s="1661"/>
      <c r="Y115" s="1660"/>
      <c r="Z115" s="1661"/>
      <c r="AA115" s="1660"/>
      <c r="AB115" s="1661"/>
      <c r="AC115" s="1660"/>
      <c r="AD115" s="1661"/>
      <c r="AE115" s="1660"/>
      <c r="AF115" s="1661"/>
      <c r="AG115" s="1660"/>
      <c r="AH115" s="1661"/>
      <c r="AI115" s="1660"/>
      <c r="AJ115" s="1661"/>
      <c r="AK115" s="1660"/>
      <c r="AL115" s="1661"/>
      <c r="AM115" s="1660"/>
      <c r="AN115" s="1662"/>
      <c r="AO115" s="1686"/>
      <c r="AP115" s="1686"/>
      <c r="AQ115" s="1664">
        <v>0</v>
      </c>
      <c r="AR115" s="1664"/>
      <c r="AS115" s="1664"/>
      <c r="AT115" s="1686"/>
      <c r="AU115" s="1686"/>
      <c r="AV115" s="1686"/>
      <c r="AW115" s="671" t="str">
        <f t="shared" si="73"/>
        <v/>
      </c>
      <c r="BU115" s="3"/>
      <c r="BV115" s="3"/>
      <c r="BW115" s="4"/>
      <c r="CA115" s="31" t="str">
        <f t="shared" si="77"/>
        <v/>
      </c>
      <c r="CB115" s="31" t="str">
        <f t="shared" si="78"/>
        <v/>
      </c>
      <c r="CC115" s="31" t="str">
        <f t="shared" si="79"/>
        <v/>
      </c>
      <c r="CD115" s="31" t="str">
        <f t="shared" si="80"/>
        <v/>
      </c>
      <c r="CE115" s="31" t="str">
        <f t="shared" si="81"/>
        <v/>
      </c>
      <c r="CF115" s="31" t="str">
        <f t="shared" si="82"/>
        <v/>
      </c>
      <c r="CG115" s="31" t="str">
        <f t="shared" si="83"/>
        <v/>
      </c>
      <c r="CH115" s="32">
        <f t="shared" si="84"/>
        <v>0</v>
      </c>
      <c r="CI115" s="32">
        <f t="shared" si="85"/>
        <v>0</v>
      </c>
      <c r="CJ115" s="32">
        <f t="shared" si="86"/>
        <v>0</v>
      </c>
      <c r="CK115" s="32">
        <f t="shared" si="87"/>
        <v>0</v>
      </c>
      <c r="CL115" s="32">
        <f t="shared" si="88"/>
        <v>0</v>
      </c>
      <c r="CM115" s="32">
        <f t="shared" si="89"/>
        <v>0</v>
      </c>
      <c r="CN115" s="32">
        <f t="shared" si="90"/>
        <v>0</v>
      </c>
    </row>
    <row r="116" spans="1:92" ht="16.350000000000001" customHeight="1" x14ac:dyDescent="0.2">
      <c r="A116" s="3510" t="s">
        <v>149</v>
      </c>
      <c r="B116" s="3511"/>
      <c r="C116" s="3512"/>
      <c r="D116" s="1788">
        <f t="shared" si="74"/>
        <v>0</v>
      </c>
      <c r="E116" s="1682">
        <f t="shared" si="75"/>
        <v>0</v>
      </c>
      <c r="F116" s="1684">
        <f t="shared" si="76"/>
        <v>0</v>
      </c>
      <c r="G116" s="1796"/>
      <c r="H116" s="1798"/>
      <c r="I116" s="1685"/>
      <c r="J116" s="1701"/>
      <c r="K116" s="1685"/>
      <c r="L116" s="1661"/>
      <c r="M116" s="1685"/>
      <c r="N116" s="1661"/>
      <c r="O116" s="1660"/>
      <c r="P116" s="1661"/>
      <c r="Q116" s="1660"/>
      <c r="R116" s="1661"/>
      <c r="S116" s="1660"/>
      <c r="T116" s="1661"/>
      <c r="U116" s="1660"/>
      <c r="V116" s="1661"/>
      <c r="W116" s="1660"/>
      <c r="X116" s="1661"/>
      <c r="Y116" s="1660"/>
      <c r="Z116" s="1661"/>
      <c r="AA116" s="1660"/>
      <c r="AB116" s="1661"/>
      <c r="AC116" s="1660"/>
      <c r="AD116" s="1661"/>
      <c r="AE116" s="1660"/>
      <c r="AF116" s="1661"/>
      <c r="AG116" s="1660"/>
      <c r="AH116" s="1661"/>
      <c r="AI116" s="1660"/>
      <c r="AJ116" s="1661"/>
      <c r="AK116" s="1660"/>
      <c r="AL116" s="1661"/>
      <c r="AM116" s="1660"/>
      <c r="AN116" s="1662"/>
      <c r="AO116" s="1686"/>
      <c r="AP116" s="1686"/>
      <c r="AQ116" s="1664">
        <v>0</v>
      </c>
      <c r="AR116" s="1664"/>
      <c r="AS116" s="1664"/>
      <c r="AT116" s="1686"/>
      <c r="AU116" s="1686"/>
      <c r="AV116" s="1686"/>
      <c r="AW116" s="671" t="str">
        <f t="shared" si="73"/>
        <v/>
      </c>
      <c r="BU116" s="3"/>
      <c r="BV116" s="3"/>
      <c r="BW116" s="4"/>
      <c r="CA116" s="31" t="str">
        <f t="shared" si="77"/>
        <v/>
      </c>
      <c r="CB116" s="31" t="str">
        <f t="shared" si="78"/>
        <v/>
      </c>
      <c r="CC116" s="31" t="str">
        <f t="shared" si="79"/>
        <v/>
      </c>
      <c r="CD116" s="31" t="str">
        <f t="shared" si="80"/>
        <v/>
      </c>
      <c r="CE116" s="31" t="str">
        <f t="shared" si="81"/>
        <v/>
      </c>
      <c r="CF116" s="31" t="str">
        <f t="shared" si="82"/>
        <v/>
      </c>
      <c r="CG116" s="31" t="str">
        <f t="shared" si="83"/>
        <v/>
      </c>
      <c r="CH116" s="32">
        <f t="shared" si="84"/>
        <v>0</v>
      </c>
      <c r="CI116" s="32">
        <f t="shared" si="85"/>
        <v>0</v>
      </c>
      <c r="CJ116" s="32">
        <f t="shared" si="86"/>
        <v>0</v>
      </c>
      <c r="CK116" s="32">
        <f t="shared" si="87"/>
        <v>0</v>
      </c>
      <c r="CL116" s="32">
        <f t="shared" si="88"/>
        <v>0</v>
      </c>
      <c r="CM116" s="32">
        <f t="shared" si="89"/>
        <v>0</v>
      </c>
      <c r="CN116" s="32">
        <f t="shared" si="90"/>
        <v>0</v>
      </c>
    </row>
    <row r="117" spans="1:92" ht="16.350000000000001" customHeight="1" x14ac:dyDescent="0.2">
      <c r="A117" s="3510" t="s">
        <v>150</v>
      </c>
      <c r="B117" s="3511"/>
      <c r="C117" s="3512"/>
      <c r="D117" s="1788">
        <f t="shared" si="74"/>
        <v>0</v>
      </c>
      <c r="E117" s="1682">
        <f t="shared" si="75"/>
        <v>0</v>
      </c>
      <c r="F117" s="1684">
        <f t="shared" si="76"/>
        <v>0</v>
      </c>
      <c r="G117" s="1796"/>
      <c r="H117" s="1798"/>
      <c r="I117" s="1685"/>
      <c r="J117" s="1701"/>
      <c r="K117" s="1685"/>
      <c r="L117" s="1661"/>
      <c r="M117" s="1685"/>
      <c r="N117" s="1661"/>
      <c r="O117" s="1660"/>
      <c r="P117" s="1661"/>
      <c r="Q117" s="1660"/>
      <c r="R117" s="1661"/>
      <c r="S117" s="1660"/>
      <c r="T117" s="1661"/>
      <c r="U117" s="1660"/>
      <c r="V117" s="1661"/>
      <c r="W117" s="1660"/>
      <c r="X117" s="1661"/>
      <c r="Y117" s="1660"/>
      <c r="Z117" s="1661"/>
      <c r="AA117" s="1660"/>
      <c r="AB117" s="1661"/>
      <c r="AC117" s="1660"/>
      <c r="AD117" s="1661"/>
      <c r="AE117" s="1660"/>
      <c r="AF117" s="1661"/>
      <c r="AG117" s="1660"/>
      <c r="AH117" s="1661"/>
      <c r="AI117" s="1660"/>
      <c r="AJ117" s="1661"/>
      <c r="AK117" s="1660"/>
      <c r="AL117" s="1661"/>
      <c r="AM117" s="1660"/>
      <c r="AN117" s="1662"/>
      <c r="AO117" s="1686"/>
      <c r="AP117" s="1686"/>
      <c r="AQ117" s="1664">
        <v>0</v>
      </c>
      <c r="AR117" s="1664"/>
      <c r="AS117" s="1664"/>
      <c r="AT117" s="1686"/>
      <c r="AU117" s="1686"/>
      <c r="AV117" s="1686"/>
      <c r="AW117" s="671" t="str">
        <f t="shared" si="73"/>
        <v/>
      </c>
      <c r="BU117" s="3"/>
      <c r="BV117" s="3"/>
      <c r="BW117" s="4"/>
      <c r="CA117" s="31" t="str">
        <f t="shared" si="77"/>
        <v/>
      </c>
      <c r="CB117" s="31" t="str">
        <f t="shared" si="78"/>
        <v/>
      </c>
      <c r="CC117" s="31" t="str">
        <f t="shared" si="79"/>
        <v/>
      </c>
      <c r="CD117" s="31" t="str">
        <f t="shared" si="80"/>
        <v/>
      </c>
      <c r="CE117" s="31" t="str">
        <f t="shared" si="81"/>
        <v/>
      </c>
      <c r="CF117" s="31" t="str">
        <f t="shared" si="82"/>
        <v/>
      </c>
      <c r="CG117" s="31" t="str">
        <f t="shared" si="83"/>
        <v/>
      </c>
      <c r="CH117" s="32">
        <f t="shared" si="84"/>
        <v>0</v>
      </c>
      <c r="CI117" s="32">
        <f t="shared" si="85"/>
        <v>0</v>
      </c>
      <c r="CJ117" s="32">
        <f t="shared" si="86"/>
        <v>0</v>
      </c>
      <c r="CK117" s="32">
        <f t="shared" si="87"/>
        <v>0</v>
      </c>
      <c r="CL117" s="32">
        <f t="shared" si="88"/>
        <v>0</v>
      </c>
      <c r="CM117" s="32">
        <f t="shared" si="89"/>
        <v>0</v>
      </c>
      <c r="CN117" s="32">
        <f t="shared" si="90"/>
        <v>0</v>
      </c>
    </row>
    <row r="118" spans="1:92" ht="16.350000000000001" customHeight="1" x14ac:dyDescent="0.2">
      <c r="A118" s="3515" t="s">
        <v>151</v>
      </c>
      <c r="B118" s="3515"/>
      <c r="C118" s="3515"/>
      <c r="D118" s="1788">
        <f t="shared" si="74"/>
        <v>0</v>
      </c>
      <c r="E118" s="1682">
        <f>SUM(S118+U118+W118+Y118+AA118+AC118+AE118+AG118+AI118+AK118+AM118)</f>
        <v>0</v>
      </c>
      <c r="F118" s="1684">
        <f>SUM(T118+V118+X118+Z118+AB118+AD118+AF118+AH118+AJ118+AL118+AN118)</f>
        <v>0</v>
      </c>
      <c r="G118" s="1698"/>
      <c r="H118" s="1699"/>
      <c r="I118" s="1698"/>
      <c r="J118" s="1797"/>
      <c r="K118" s="1698"/>
      <c r="L118" s="1699"/>
      <c r="M118" s="1698"/>
      <c r="N118" s="1699"/>
      <c r="O118" s="1722"/>
      <c r="P118" s="1699"/>
      <c r="Q118" s="1722"/>
      <c r="R118" s="1699"/>
      <c r="S118" s="1660"/>
      <c r="T118" s="1661"/>
      <c r="U118" s="1660"/>
      <c r="V118" s="1661"/>
      <c r="W118" s="1660"/>
      <c r="X118" s="1661"/>
      <c r="Y118" s="1660"/>
      <c r="Z118" s="1661"/>
      <c r="AA118" s="1660"/>
      <c r="AB118" s="1661"/>
      <c r="AC118" s="1660"/>
      <c r="AD118" s="1661"/>
      <c r="AE118" s="1660"/>
      <c r="AF118" s="1661"/>
      <c r="AG118" s="1660"/>
      <c r="AH118" s="1661"/>
      <c r="AI118" s="1660"/>
      <c r="AJ118" s="1661"/>
      <c r="AK118" s="1660"/>
      <c r="AL118" s="1661"/>
      <c r="AM118" s="1660"/>
      <c r="AN118" s="1662"/>
      <c r="AO118" s="1686"/>
      <c r="AP118" s="1686"/>
      <c r="AQ118" s="1664">
        <v>0</v>
      </c>
      <c r="AR118" s="1664"/>
      <c r="AS118" s="1664"/>
      <c r="AT118" s="1686"/>
      <c r="AU118" s="1686"/>
      <c r="AV118" s="1686"/>
      <c r="AW118" s="671" t="str">
        <f t="shared" si="73"/>
        <v/>
      </c>
      <c r="BU118" s="3"/>
      <c r="BV118" s="3"/>
      <c r="BW118" s="4"/>
      <c r="CA118" s="31" t="str">
        <f t="shared" si="77"/>
        <v/>
      </c>
      <c r="CB118" s="31" t="str">
        <f t="shared" si="78"/>
        <v/>
      </c>
      <c r="CC118" s="31" t="str">
        <f t="shared" si="79"/>
        <v/>
      </c>
      <c r="CD118" s="31" t="str">
        <f t="shared" si="80"/>
        <v/>
      </c>
      <c r="CE118" s="31" t="str">
        <f t="shared" si="81"/>
        <v/>
      </c>
      <c r="CF118" s="31" t="str">
        <f t="shared" si="82"/>
        <v/>
      </c>
      <c r="CG118" s="31" t="str">
        <f t="shared" si="83"/>
        <v/>
      </c>
      <c r="CH118" s="32">
        <f t="shared" si="84"/>
        <v>0</v>
      </c>
      <c r="CI118" s="32">
        <f t="shared" si="85"/>
        <v>0</v>
      </c>
      <c r="CJ118" s="32">
        <f t="shared" si="86"/>
        <v>0</v>
      </c>
      <c r="CK118" s="32">
        <f t="shared" si="87"/>
        <v>0</v>
      </c>
      <c r="CL118" s="32">
        <f t="shared" si="88"/>
        <v>0</v>
      </c>
      <c r="CM118" s="32">
        <f t="shared" si="89"/>
        <v>0</v>
      </c>
      <c r="CN118" s="32">
        <f t="shared" si="90"/>
        <v>0</v>
      </c>
    </row>
    <row r="119" spans="1:92" ht="16.350000000000001" customHeight="1" x14ac:dyDescent="0.2">
      <c r="A119" s="3515" t="s">
        <v>152</v>
      </c>
      <c r="B119" s="3515"/>
      <c r="C119" s="3515"/>
      <c r="D119" s="1788">
        <f t="shared" si="74"/>
        <v>19</v>
      </c>
      <c r="E119" s="1682">
        <f>SUM(S119+U119+W119+Y119+AA119+AC119+AE119+AG119+AI119+AK119+AM119)</f>
        <v>4</v>
      </c>
      <c r="F119" s="1684">
        <f>SUM(T119+V119+X119+Z119+AB119+AD119+AF119+AH119+AJ119+AL119+AN119)</f>
        <v>15</v>
      </c>
      <c r="G119" s="1789"/>
      <c r="H119" s="1790"/>
      <c r="I119" s="1789"/>
      <c r="J119" s="1791"/>
      <c r="K119" s="1789"/>
      <c r="L119" s="1790"/>
      <c r="M119" s="1789"/>
      <c r="N119" s="1790"/>
      <c r="O119" s="1792"/>
      <c r="P119" s="1790"/>
      <c r="Q119" s="1792"/>
      <c r="R119" s="1790"/>
      <c r="S119" s="1660"/>
      <c r="T119" s="1661"/>
      <c r="U119" s="1660">
        <v>0</v>
      </c>
      <c r="V119" s="1661">
        <v>0</v>
      </c>
      <c r="W119" s="1660">
        <v>0</v>
      </c>
      <c r="X119" s="1661">
        <v>0</v>
      </c>
      <c r="Y119" s="1660">
        <v>0</v>
      </c>
      <c r="Z119" s="1661">
        <v>4</v>
      </c>
      <c r="AA119" s="1660">
        <v>0</v>
      </c>
      <c r="AB119" s="1661">
        <v>0</v>
      </c>
      <c r="AC119" s="1660">
        <v>0</v>
      </c>
      <c r="AD119" s="1661">
        <v>1</v>
      </c>
      <c r="AE119" s="1660">
        <v>0</v>
      </c>
      <c r="AF119" s="1661">
        <v>7</v>
      </c>
      <c r="AG119" s="1660">
        <v>2</v>
      </c>
      <c r="AH119" s="1661">
        <v>3</v>
      </c>
      <c r="AI119" s="1660">
        <v>0</v>
      </c>
      <c r="AJ119" s="1661">
        <v>0</v>
      </c>
      <c r="AK119" s="1660">
        <v>2</v>
      </c>
      <c r="AL119" s="1661">
        <v>0</v>
      </c>
      <c r="AM119" s="1660">
        <v>0</v>
      </c>
      <c r="AN119" s="1662">
        <v>0</v>
      </c>
      <c r="AO119" s="1686">
        <v>0</v>
      </c>
      <c r="AP119" s="1686">
        <v>0</v>
      </c>
      <c r="AQ119" s="1664">
        <v>19</v>
      </c>
      <c r="AR119" s="1664">
        <v>0</v>
      </c>
      <c r="AS119" s="1664"/>
      <c r="AT119" s="1686">
        <v>0</v>
      </c>
      <c r="AU119" s="1686">
        <v>0</v>
      </c>
      <c r="AV119" s="1686">
        <v>0</v>
      </c>
      <c r="AW119" s="671" t="str">
        <f t="shared" si="73"/>
        <v/>
      </c>
      <c r="BU119" s="3"/>
      <c r="BV119" s="3"/>
      <c r="BW119" s="4"/>
      <c r="CA119" s="31" t="str">
        <f t="shared" si="77"/>
        <v/>
      </c>
      <c r="CB119" s="31" t="str">
        <f t="shared" si="78"/>
        <v/>
      </c>
      <c r="CC119" s="31" t="str">
        <f t="shared" si="79"/>
        <v/>
      </c>
      <c r="CD119" s="31" t="str">
        <f t="shared" si="80"/>
        <v/>
      </c>
      <c r="CE119" s="31" t="str">
        <f t="shared" si="81"/>
        <v/>
      </c>
      <c r="CF119" s="31" t="str">
        <f t="shared" si="82"/>
        <v/>
      </c>
      <c r="CG119" s="31" t="str">
        <f t="shared" si="83"/>
        <v/>
      </c>
      <c r="CH119" s="32">
        <f t="shared" si="84"/>
        <v>0</v>
      </c>
      <c r="CI119" s="32">
        <f t="shared" si="85"/>
        <v>0</v>
      </c>
      <c r="CJ119" s="32">
        <f t="shared" si="86"/>
        <v>0</v>
      </c>
      <c r="CK119" s="32">
        <f t="shared" si="87"/>
        <v>0</v>
      </c>
      <c r="CL119" s="32">
        <f t="shared" si="88"/>
        <v>0</v>
      </c>
      <c r="CM119" s="32">
        <f t="shared" si="89"/>
        <v>0</v>
      </c>
      <c r="CN119" s="32">
        <f t="shared" si="90"/>
        <v>0</v>
      </c>
    </row>
    <row r="120" spans="1:92" ht="16.350000000000001" customHeight="1" x14ac:dyDescent="0.2">
      <c r="A120" s="3510" t="s">
        <v>153</v>
      </c>
      <c r="B120" s="3511"/>
      <c r="C120" s="3512"/>
      <c r="D120" s="1788">
        <f t="shared" si="74"/>
        <v>19</v>
      </c>
      <c r="E120" s="1682">
        <f>SUM(U120+W120+Y120+AA120+AC120+AE120+AG120+AI120+AK120+AM120)</f>
        <v>6</v>
      </c>
      <c r="F120" s="1684">
        <f>SUM(V120+X120+Z120+AB120+AD120+AF120+AH120+AJ120+AL120+AN120)</f>
        <v>13</v>
      </c>
      <c r="G120" s="1789"/>
      <c r="H120" s="1790"/>
      <c r="I120" s="1789"/>
      <c r="J120" s="1791"/>
      <c r="K120" s="1789"/>
      <c r="L120" s="1790"/>
      <c r="M120" s="1789"/>
      <c r="N120" s="1790"/>
      <c r="O120" s="1792"/>
      <c r="P120" s="1790"/>
      <c r="Q120" s="1792"/>
      <c r="R120" s="1790"/>
      <c r="S120" s="1792"/>
      <c r="T120" s="1790"/>
      <c r="U120" s="1660">
        <v>0</v>
      </c>
      <c r="V120" s="1661">
        <v>0</v>
      </c>
      <c r="W120" s="1660">
        <v>1</v>
      </c>
      <c r="X120" s="1661">
        <v>1</v>
      </c>
      <c r="Y120" s="1660">
        <v>3</v>
      </c>
      <c r="Z120" s="1661">
        <v>2</v>
      </c>
      <c r="AA120" s="1660">
        <v>0</v>
      </c>
      <c r="AB120" s="1661">
        <v>0</v>
      </c>
      <c r="AC120" s="1660">
        <v>0</v>
      </c>
      <c r="AD120" s="1661">
        <v>0</v>
      </c>
      <c r="AE120" s="1660">
        <v>0</v>
      </c>
      <c r="AF120" s="1661">
        <v>5</v>
      </c>
      <c r="AG120" s="1660">
        <v>2</v>
      </c>
      <c r="AH120" s="1661">
        <v>4</v>
      </c>
      <c r="AI120" s="1660">
        <v>0</v>
      </c>
      <c r="AJ120" s="1661">
        <v>0</v>
      </c>
      <c r="AK120" s="1660">
        <v>0</v>
      </c>
      <c r="AL120" s="1661">
        <v>0</v>
      </c>
      <c r="AM120" s="1660">
        <v>0</v>
      </c>
      <c r="AN120" s="1662">
        <v>1</v>
      </c>
      <c r="AO120" s="1686">
        <v>0</v>
      </c>
      <c r="AP120" s="1686">
        <v>0</v>
      </c>
      <c r="AQ120" s="1664">
        <v>19</v>
      </c>
      <c r="AR120" s="1664">
        <v>0</v>
      </c>
      <c r="AS120" s="1664"/>
      <c r="AT120" s="1686">
        <v>0</v>
      </c>
      <c r="AU120" s="1686">
        <v>0</v>
      </c>
      <c r="AV120" s="1686">
        <v>0</v>
      </c>
      <c r="AW120" s="671" t="str">
        <f t="shared" si="73"/>
        <v/>
      </c>
      <c r="BU120" s="3"/>
      <c r="BV120" s="3"/>
      <c r="BW120" s="4"/>
      <c r="CA120" s="31" t="str">
        <f t="shared" si="77"/>
        <v/>
      </c>
      <c r="CB120" s="31" t="str">
        <f t="shared" si="78"/>
        <v/>
      </c>
      <c r="CC120" s="31" t="str">
        <f t="shared" si="79"/>
        <v/>
      </c>
      <c r="CD120" s="31" t="str">
        <f t="shared" si="80"/>
        <v/>
      </c>
      <c r="CE120" s="31" t="str">
        <f t="shared" si="81"/>
        <v/>
      </c>
      <c r="CF120" s="31" t="str">
        <f t="shared" si="82"/>
        <v/>
      </c>
      <c r="CG120" s="31" t="str">
        <f t="shared" si="83"/>
        <v/>
      </c>
      <c r="CH120" s="32">
        <f t="shared" si="84"/>
        <v>0</v>
      </c>
      <c r="CI120" s="32">
        <f t="shared" si="85"/>
        <v>0</v>
      </c>
      <c r="CJ120" s="32">
        <f t="shared" si="86"/>
        <v>0</v>
      </c>
      <c r="CK120" s="32">
        <f t="shared" si="87"/>
        <v>0</v>
      </c>
      <c r="CL120" s="32">
        <f t="shared" si="88"/>
        <v>0</v>
      </c>
      <c r="CM120" s="32">
        <f t="shared" si="89"/>
        <v>0</v>
      </c>
      <c r="CN120" s="32">
        <f t="shared" si="90"/>
        <v>0</v>
      </c>
    </row>
    <row r="121" spans="1:92" ht="16.350000000000001" customHeight="1" x14ac:dyDescent="0.2">
      <c r="A121" s="3510" t="s">
        <v>154</v>
      </c>
      <c r="B121" s="3511"/>
      <c r="C121" s="3512"/>
      <c r="D121" s="1788">
        <f t="shared" si="74"/>
        <v>0</v>
      </c>
      <c r="E121" s="1682">
        <f>SUM(Y121+AA121+AC121+AE121+AG121+AI121+AK121+AM121)</f>
        <v>0</v>
      </c>
      <c r="F121" s="1684">
        <f>SUM(Z121+AB121+AD121+AF121+AH121+AJ121+AL121+AN121)</f>
        <v>0</v>
      </c>
      <c r="G121" s="1789"/>
      <c r="H121" s="1790"/>
      <c r="I121" s="1789"/>
      <c r="J121" s="1791"/>
      <c r="K121" s="1789"/>
      <c r="L121" s="1790"/>
      <c r="M121" s="1789"/>
      <c r="N121" s="1790"/>
      <c r="O121" s="1792"/>
      <c r="P121" s="1790"/>
      <c r="Q121" s="1792"/>
      <c r="R121" s="1790"/>
      <c r="S121" s="1792"/>
      <c r="T121" s="1790"/>
      <c r="U121" s="1792"/>
      <c r="V121" s="1790"/>
      <c r="W121" s="1792"/>
      <c r="X121" s="1790"/>
      <c r="Y121" s="1660"/>
      <c r="Z121" s="1661"/>
      <c r="AA121" s="1660"/>
      <c r="AB121" s="1661"/>
      <c r="AC121" s="1660"/>
      <c r="AD121" s="1661"/>
      <c r="AE121" s="1660"/>
      <c r="AF121" s="1661"/>
      <c r="AG121" s="1660"/>
      <c r="AH121" s="1661"/>
      <c r="AI121" s="1660"/>
      <c r="AJ121" s="1661"/>
      <c r="AK121" s="1660"/>
      <c r="AL121" s="1661"/>
      <c r="AM121" s="1660"/>
      <c r="AN121" s="1662"/>
      <c r="AO121" s="1793"/>
      <c r="AP121" s="1686"/>
      <c r="AQ121" s="1664">
        <v>0</v>
      </c>
      <c r="AR121" s="1664"/>
      <c r="AS121" s="1664"/>
      <c r="AT121" s="1686"/>
      <c r="AU121" s="1686"/>
      <c r="AV121" s="1686"/>
      <c r="AW121" s="671" t="str">
        <f t="shared" si="73"/>
        <v/>
      </c>
      <c r="BU121" s="3"/>
      <c r="BV121" s="3"/>
      <c r="BW121" s="4"/>
      <c r="CA121" s="31"/>
      <c r="CB121" s="31" t="str">
        <f t="shared" si="78"/>
        <v/>
      </c>
      <c r="CC121" s="31" t="str">
        <f t="shared" si="79"/>
        <v/>
      </c>
      <c r="CD121" s="31" t="str">
        <f t="shared" si="80"/>
        <v/>
      </c>
      <c r="CE121" s="31" t="str">
        <f t="shared" si="81"/>
        <v/>
      </c>
      <c r="CF121" s="31" t="str">
        <f t="shared" si="82"/>
        <v/>
      </c>
      <c r="CG121" s="31" t="str">
        <f t="shared" si="83"/>
        <v/>
      </c>
      <c r="CH121" s="32"/>
      <c r="CI121" s="32">
        <f t="shared" si="85"/>
        <v>0</v>
      </c>
      <c r="CJ121" s="32">
        <f t="shared" si="86"/>
        <v>0</v>
      </c>
      <c r="CK121" s="32">
        <f t="shared" si="87"/>
        <v>0</v>
      </c>
      <c r="CL121" s="32">
        <f t="shared" si="88"/>
        <v>0</v>
      </c>
      <c r="CM121" s="32">
        <f t="shared" si="89"/>
        <v>0</v>
      </c>
      <c r="CN121" s="32">
        <f t="shared" si="90"/>
        <v>0</v>
      </c>
    </row>
    <row r="122" spans="1:92" ht="16.350000000000001" customHeight="1" x14ac:dyDescent="0.2">
      <c r="A122" s="3516" t="s">
        <v>155</v>
      </c>
      <c r="B122" s="3516"/>
      <c r="C122" s="3516"/>
      <c r="D122" s="1788">
        <f t="shared" si="74"/>
        <v>8</v>
      </c>
      <c r="E122" s="1682">
        <f t="shared" si="75"/>
        <v>3</v>
      </c>
      <c r="F122" s="1684">
        <f t="shared" si="76"/>
        <v>5</v>
      </c>
      <c r="G122" s="1685">
        <v>0</v>
      </c>
      <c r="H122" s="1661">
        <v>0</v>
      </c>
      <c r="I122" s="1685">
        <v>0</v>
      </c>
      <c r="J122" s="1701">
        <v>0</v>
      </c>
      <c r="K122" s="1685">
        <v>0</v>
      </c>
      <c r="L122" s="1661">
        <v>0</v>
      </c>
      <c r="M122" s="1685">
        <v>0</v>
      </c>
      <c r="N122" s="1661">
        <v>0</v>
      </c>
      <c r="O122" s="1660">
        <v>0</v>
      </c>
      <c r="P122" s="1661">
        <v>0</v>
      </c>
      <c r="Q122" s="1660">
        <v>0</v>
      </c>
      <c r="R122" s="1661">
        <v>0</v>
      </c>
      <c r="S122" s="1660">
        <v>0</v>
      </c>
      <c r="T122" s="1661">
        <v>0</v>
      </c>
      <c r="U122" s="1660">
        <v>0</v>
      </c>
      <c r="V122" s="1661">
        <v>0</v>
      </c>
      <c r="W122" s="1660">
        <v>0</v>
      </c>
      <c r="X122" s="1661">
        <v>0</v>
      </c>
      <c r="Y122" s="1660">
        <v>0</v>
      </c>
      <c r="Z122" s="1661">
        <v>2</v>
      </c>
      <c r="AA122" s="1660">
        <v>0</v>
      </c>
      <c r="AB122" s="1661">
        <v>0</v>
      </c>
      <c r="AC122" s="1660">
        <v>0</v>
      </c>
      <c r="AD122" s="1661">
        <v>1</v>
      </c>
      <c r="AE122" s="1660">
        <v>1</v>
      </c>
      <c r="AF122" s="1661">
        <v>1</v>
      </c>
      <c r="AG122" s="1660">
        <v>0</v>
      </c>
      <c r="AH122" s="1661">
        <v>1</v>
      </c>
      <c r="AI122" s="1660">
        <v>0</v>
      </c>
      <c r="AJ122" s="1661">
        <v>0</v>
      </c>
      <c r="AK122" s="1660">
        <v>0</v>
      </c>
      <c r="AL122" s="1661">
        <v>0</v>
      </c>
      <c r="AM122" s="1660">
        <v>2</v>
      </c>
      <c r="AN122" s="1662">
        <v>0</v>
      </c>
      <c r="AO122" s="1686">
        <v>0</v>
      </c>
      <c r="AP122" s="1686">
        <v>0</v>
      </c>
      <c r="AQ122" s="1664">
        <v>8</v>
      </c>
      <c r="AR122" s="1664">
        <v>0</v>
      </c>
      <c r="AS122" s="1664"/>
      <c r="AT122" s="1686">
        <v>0</v>
      </c>
      <c r="AU122" s="1686">
        <v>0</v>
      </c>
      <c r="AV122" s="1686">
        <v>0</v>
      </c>
      <c r="AW122" s="671" t="str">
        <f t="shared" si="73"/>
        <v/>
      </c>
      <c r="BU122" s="3"/>
      <c r="BV122" s="3"/>
      <c r="BW122" s="4"/>
      <c r="CA122" s="31" t="str">
        <f t="shared" si="77"/>
        <v/>
      </c>
      <c r="CB122" s="31" t="str">
        <f t="shared" si="78"/>
        <v/>
      </c>
      <c r="CC122" s="31" t="str">
        <f t="shared" si="79"/>
        <v/>
      </c>
      <c r="CD122" s="31" t="str">
        <f t="shared" si="80"/>
        <v/>
      </c>
      <c r="CE122" s="31" t="str">
        <f t="shared" si="81"/>
        <v/>
      </c>
      <c r="CF122" s="31" t="str">
        <f t="shared" si="82"/>
        <v/>
      </c>
      <c r="CG122" s="31" t="str">
        <f t="shared" si="83"/>
        <v/>
      </c>
      <c r="CH122" s="32">
        <f t="shared" si="84"/>
        <v>0</v>
      </c>
      <c r="CI122" s="32">
        <f t="shared" si="85"/>
        <v>0</v>
      </c>
      <c r="CJ122" s="32">
        <f t="shared" si="86"/>
        <v>0</v>
      </c>
      <c r="CK122" s="32">
        <f t="shared" si="87"/>
        <v>0</v>
      </c>
      <c r="CL122" s="32">
        <f t="shared" si="88"/>
        <v>0</v>
      </c>
      <c r="CM122" s="32">
        <f t="shared" si="89"/>
        <v>0</v>
      </c>
      <c r="CN122" s="32">
        <f t="shared" si="90"/>
        <v>0</v>
      </c>
    </row>
    <row r="123" spans="1:92" ht="16.350000000000001" customHeight="1" x14ac:dyDescent="0.2">
      <c r="A123" s="3400" t="s">
        <v>156</v>
      </c>
      <c r="B123" s="3031"/>
      <c r="C123" s="3427"/>
      <c r="D123" s="1788">
        <f t="shared" si="74"/>
        <v>0</v>
      </c>
      <c r="E123" s="1682">
        <f>SUM(Y123+AA123+AC123+AE123+AG123+AI123+AK123+AM123)</f>
        <v>0</v>
      </c>
      <c r="F123" s="1684">
        <f>SUM(Z123+AB123+AD123+AF123+AH123+AJ123+AL123+AN123)</f>
        <v>0</v>
      </c>
      <c r="G123" s="1789"/>
      <c r="H123" s="1790"/>
      <c r="I123" s="1789"/>
      <c r="J123" s="1791"/>
      <c r="K123" s="1789"/>
      <c r="L123" s="1790"/>
      <c r="M123" s="1789"/>
      <c r="N123" s="1790"/>
      <c r="O123" s="1792"/>
      <c r="P123" s="1790"/>
      <c r="Q123" s="1792"/>
      <c r="R123" s="1790"/>
      <c r="S123" s="1792"/>
      <c r="T123" s="1790"/>
      <c r="U123" s="1792"/>
      <c r="V123" s="1790"/>
      <c r="W123" s="1792"/>
      <c r="X123" s="1790"/>
      <c r="Y123" s="1660"/>
      <c r="Z123" s="1661"/>
      <c r="AA123" s="1660"/>
      <c r="AB123" s="1661"/>
      <c r="AC123" s="1660"/>
      <c r="AD123" s="1661"/>
      <c r="AE123" s="1660"/>
      <c r="AF123" s="1661"/>
      <c r="AG123" s="1660"/>
      <c r="AH123" s="1661"/>
      <c r="AI123" s="1660"/>
      <c r="AJ123" s="1661"/>
      <c r="AK123" s="1660"/>
      <c r="AL123" s="1661"/>
      <c r="AM123" s="1660"/>
      <c r="AN123" s="1662"/>
      <c r="AO123" s="1793"/>
      <c r="AP123" s="1686"/>
      <c r="AQ123" s="1664">
        <v>0</v>
      </c>
      <c r="AR123" s="1799"/>
      <c r="AS123" s="1664"/>
      <c r="AT123" s="1686"/>
      <c r="AU123" s="1686"/>
      <c r="AV123" s="1686"/>
      <c r="AW123" s="671" t="str">
        <f t="shared" si="73"/>
        <v/>
      </c>
      <c r="BU123" s="3"/>
      <c r="BV123" s="3"/>
      <c r="BW123" s="4"/>
      <c r="CA123" s="31"/>
      <c r="CB123" s="31" t="str">
        <f t="shared" si="78"/>
        <v/>
      </c>
      <c r="CC123" s="31" t="str">
        <f t="shared" si="79"/>
        <v/>
      </c>
      <c r="CD123" s="31" t="str">
        <f t="shared" si="80"/>
        <v/>
      </c>
      <c r="CE123" s="31" t="str">
        <f t="shared" si="81"/>
        <v/>
      </c>
      <c r="CF123" s="31" t="str">
        <f t="shared" si="82"/>
        <v/>
      </c>
      <c r="CG123" s="31" t="str">
        <f t="shared" si="83"/>
        <v/>
      </c>
      <c r="CH123" s="32"/>
      <c r="CI123" s="32">
        <f t="shared" si="85"/>
        <v>0</v>
      </c>
      <c r="CJ123" s="32">
        <f t="shared" si="86"/>
        <v>0</v>
      </c>
      <c r="CK123" s="32">
        <f t="shared" si="87"/>
        <v>0</v>
      </c>
      <c r="CL123" s="32">
        <f t="shared" si="88"/>
        <v>0</v>
      </c>
      <c r="CM123" s="32">
        <f t="shared" si="89"/>
        <v>0</v>
      </c>
      <c r="CN123" s="32">
        <f t="shared" si="90"/>
        <v>0</v>
      </c>
    </row>
    <row r="124" spans="1:92" ht="16.350000000000001" customHeight="1" x14ac:dyDescent="0.2">
      <c r="A124" s="3400" t="s">
        <v>157</v>
      </c>
      <c r="B124" s="3031"/>
      <c r="C124" s="3427"/>
      <c r="D124" s="1788">
        <f t="shared" si="74"/>
        <v>0</v>
      </c>
      <c r="E124" s="1682">
        <f t="shared" ref="E124:F129" si="92">SUM(Y124+AA124+AC124+AE124+AG124+AI124+AK124+AM124)</f>
        <v>0</v>
      </c>
      <c r="F124" s="1684">
        <f t="shared" si="92"/>
        <v>0</v>
      </c>
      <c r="G124" s="1789"/>
      <c r="H124" s="1790"/>
      <c r="I124" s="1789"/>
      <c r="J124" s="1791"/>
      <c r="K124" s="1789"/>
      <c r="L124" s="1790"/>
      <c r="M124" s="1789"/>
      <c r="N124" s="1790"/>
      <c r="O124" s="1792"/>
      <c r="P124" s="1790"/>
      <c r="Q124" s="1792"/>
      <c r="R124" s="1790"/>
      <c r="S124" s="1792"/>
      <c r="T124" s="1790"/>
      <c r="U124" s="1792"/>
      <c r="V124" s="1790"/>
      <c r="W124" s="1792"/>
      <c r="X124" s="1790"/>
      <c r="Y124" s="1660"/>
      <c r="Z124" s="1661"/>
      <c r="AA124" s="1660"/>
      <c r="AB124" s="1661"/>
      <c r="AC124" s="1660"/>
      <c r="AD124" s="1661"/>
      <c r="AE124" s="1660"/>
      <c r="AF124" s="1661"/>
      <c r="AG124" s="1660"/>
      <c r="AH124" s="1661"/>
      <c r="AI124" s="1660"/>
      <c r="AJ124" s="1661"/>
      <c r="AK124" s="1660"/>
      <c r="AL124" s="1661"/>
      <c r="AM124" s="1660"/>
      <c r="AN124" s="1662"/>
      <c r="AO124" s="1793"/>
      <c r="AP124" s="1686"/>
      <c r="AQ124" s="1664">
        <v>0</v>
      </c>
      <c r="AR124" s="1799"/>
      <c r="AS124" s="1664"/>
      <c r="AT124" s="1686"/>
      <c r="AU124" s="1686"/>
      <c r="AV124" s="1686"/>
      <c r="AW124" s="671" t="str">
        <f t="shared" si="73"/>
        <v/>
      </c>
      <c r="BU124" s="3"/>
      <c r="BV124" s="3"/>
      <c r="BW124" s="4"/>
      <c r="CA124" s="31"/>
      <c r="CB124" s="31" t="str">
        <f t="shared" si="78"/>
        <v/>
      </c>
      <c r="CC124" s="31" t="str">
        <f t="shared" si="79"/>
        <v/>
      </c>
      <c r="CD124" s="31" t="str">
        <f t="shared" si="80"/>
        <v/>
      </c>
      <c r="CE124" s="31" t="str">
        <f t="shared" si="81"/>
        <v/>
      </c>
      <c r="CF124" s="31" t="str">
        <f t="shared" si="82"/>
        <v/>
      </c>
      <c r="CG124" s="31" t="str">
        <f t="shared" si="83"/>
        <v/>
      </c>
      <c r="CH124" s="32"/>
      <c r="CI124" s="32">
        <f t="shared" si="85"/>
        <v>0</v>
      </c>
      <c r="CJ124" s="32">
        <f t="shared" si="86"/>
        <v>0</v>
      </c>
      <c r="CK124" s="32">
        <f t="shared" si="87"/>
        <v>0</v>
      </c>
      <c r="CL124" s="32">
        <f t="shared" si="88"/>
        <v>0</v>
      </c>
      <c r="CM124" s="32">
        <f t="shared" si="89"/>
        <v>0</v>
      </c>
      <c r="CN124" s="32">
        <f t="shared" si="90"/>
        <v>0</v>
      </c>
    </row>
    <row r="125" spans="1:92" ht="16.350000000000001" customHeight="1" x14ac:dyDescent="0.2">
      <c r="A125" s="3516" t="s">
        <v>158</v>
      </c>
      <c r="B125" s="3516"/>
      <c r="C125" s="3516"/>
      <c r="D125" s="1788">
        <f t="shared" si="74"/>
        <v>0</v>
      </c>
      <c r="E125" s="1682">
        <f t="shared" si="92"/>
        <v>0</v>
      </c>
      <c r="F125" s="1684">
        <f t="shared" si="92"/>
        <v>0</v>
      </c>
      <c r="G125" s="1789"/>
      <c r="H125" s="1790"/>
      <c r="I125" s="1789"/>
      <c r="J125" s="1791"/>
      <c r="K125" s="1789"/>
      <c r="L125" s="1790"/>
      <c r="M125" s="1789"/>
      <c r="N125" s="1790"/>
      <c r="O125" s="1792"/>
      <c r="P125" s="1790"/>
      <c r="Q125" s="1792"/>
      <c r="R125" s="1790"/>
      <c r="S125" s="1792"/>
      <c r="T125" s="1790"/>
      <c r="U125" s="1792"/>
      <c r="V125" s="1790"/>
      <c r="W125" s="1792"/>
      <c r="X125" s="1790"/>
      <c r="Y125" s="1660"/>
      <c r="Z125" s="1661"/>
      <c r="AA125" s="1660"/>
      <c r="AB125" s="1661"/>
      <c r="AC125" s="1660"/>
      <c r="AD125" s="1661"/>
      <c r="AE125" s="1660"/>
      <c r="AF125" s="1661"/>
      <c r="AG125" s="1660"/>
      <c r="AH125" s="1661"/>
      <c r="AI125" s="1660"/>
      <c r="AJ125" s="1661"/>
      <c r="AK125" s="1660"/>
      <c r="AL125" s="1661"/>
      <c r="AM125" s="1660"/>
      <c r="AN125" s="1662"/>
      <c r="AO125" s="1793"/>
      <c r="AP125" s="1686"/>
      <c r="AQ125" s="1664">
        <v>0</v>
      </c>
      <c r="AR125" s="1664"/>
      <c r="AS125" s="1664"/>
      <c r="AT125" s="1686"/>
      <c r="AU125" s="1686"/>
      <c r="AV125" s="1686"/>
      <c r="AW125" s="671" t="str">
        <f t="shared" si="73"/>
        <v/>
      </c>
      <c r="BU125" s="3"/>
      <c r="BV125" s="3"/>
      <c r="BW125" s="4"/>
      <c r="CA125" s="31"/>
      <c r="CB125" s="31" t="str">
        <f t="shared" si="78"/>
        <v/>
      </c>
      <c r="CC125" s="31" t="str">
        <f t="shared" si="79"/>
        <v/>
      </c>
      <c r="CD125" s="31" t="str">
        <f t="shared" si="80"/>
        <v/>
      </c>
      <c r="CE125" s="31" t="str">
        <f t="shared" si="81"/>
        <v/>
      </c>
      <c r="CF125" s="31" t="str">
        <f t="shared" si="82"/>
        <v/>
      </c>
      <c r="CG125" s="31" t="str">
        <f t="shared" si="83"/>
        <v/>
      </c>
      <c r="CH125" s="32"/>
      <c r="CI125" s="32">
        <f t="shared" si="85"/>
        <v>0</v>
      </c>
      <c r="CJ125" s="32">
        <f t="shared" si="86"/>
        <v>0</v>
      </c>
      <c r="CK125" s="32">
        <f t="shared" si="87"/>
        <v>0</v>
      </c>
      <c r="CL125" s="32">
        <f t="shared" si="88"/>
        <v>0</v>
      </c>
      <c r="CM125" s="32">
        <f t="shared" si="89"/>
        <v>0</v>
      </c>
      <c r="CN125" s="32">
        <f t="shared" si="90"/>
        <v>0</v>
      </c>
    </row>
    <row r="126" spans="1:92" ht="16.350000000000001" customHeight="1" x14ac:dyDescent="0.2">
      <c r="A126" s="3515" t="s">
        <v>159</v>
      </c>
      <c r="B126" s="3515"/>
      <c r="C126" s="3515"/>
      <c r="D126" s="1788">
        <f t="shared" si="74"/>
        <v>0</v>
      </c>
      <c r="E126" s="1682">
        <f t="shared" si="92"/>
        <v>0</v>
      </c>
      <c r="F126" s="1684">
        <f t="shared" si="92"/>
        <v>0</v>
      </c>
      <c r="G126" s="1789"/>
      <c r="H126" s="1790"/>
      <c r="I126" s="1789"/>
      <c r="J126" s="1791"/>
      <c r="K126" s="1789"/>
      <c r="L126" s="1790"/>
      <c r="M126" s="1789"/>
      <c r="N126" s="1790"/>
      <c r="O126" s="1792"/>
      <c r="P126" s="1790"/>
      <c r="Q126" s="1792"/>
      <c r="R126" s="1790"/>
      <c r="S126" s="1792"/>
      <c r="T126" s="1790"/>
      <c r="U126" s="1792"/>
      <c r="V126" s="1790"/>
      <c r="W126" s="1792"/>
      <c r="X126" s="1790"/>
      <c r="Y126" s="1660"/>
      <c r="Z126" s="1661"/>
      <c r="AA126" s="1660"/>
      <c r="AB126" s="1661"/>
      <c r="AC126" s="1660"/>
      <c r="AD126" s="1661"/>
      <c r="AE126" s="1660"/>
      <c r="AF126" s="1661"/>
      <c r="AG126" s="1660"/>
      <c r="AH126" s="1661"/>
      <c r="AI126" s="1660"/>
      <c r="AJ126" s="1661"/>
      <c r="AK126" s="1660"/>
      <c r="AL126" s="1661"/>
      <c r="AM126" s="1660"/>
      <c r="AN126" s="1662"/>
      <c r="AO126" s="1793"/>
      <c r="AP126" s="1686"/>
      <c r="AQ126" s="1664">
        <v>0</v>
      </c>
      <c r="AR126" s="1664"/>
      <c r="AS126" s="1664"/>
      <c r="AT126" s="1686"/>
      <c r="AU126" s="1686"/>
      <c r="AV126" s="1686"/>
      <c r="AW126" s="671" t="str">
        <f t="shared" si="73"/>
        <v/>
      </c>
      <c r="BU126" s="3"/>
      <c r="BV126" s="3"/>
      <c r="BW126" s="4"/>
      <c r="CA126" s="31"/>
      <c r="CB126" s="31" t="str">
        <f t="shared" si="78"/>
        <v/>
      </c>
      <c r="CC126" s="31" t="str">
        <f t="shared" si="79"/>
        <v/>
      </c>
      <c r="CD126" s="31" t="str">
        <f t="shared" si="80"/>
        <v/>
      </c>
      <c r="CE126" s="31" t="str">
        <f t="shared" si="81"/>
        <v/>
      </c>
      <c r="CF126" s="31" t="str">
        <f t="shared" si="82"/>
        <v/>
      </c>
      <c r="CG126" s="31" t="str">
        <f t="shared" si="83"/>
        <v/>
      </c>
      <c r="CH126" s="32"/>
      <c r="CI126" s="32">
        <f t="shared" si="85"/>
        <v>0</v>
      </c>
      <c r="CJ126" s="32">
        <f t="shared" si="86"/>
        <v>0</v>
      </c>
      <c r="CK126" s="32">
        <f t="shared" si="87"/>
        <v>0</v>
      </c>
      <c r="CL126" s="32">
        <f t="shared" si="88"/>
        <v>0</v>
      </c>
      <c r="CM126" s="32">
        <f t="shared" si="89"/>
        <v>0</v>
      </c>
      <c r="CN126" s="32">
        <f t="shared" si="90"/>
        <v>0</v>
      </c>
    </row>
    <row r="127" spans="1:92" ht="16.350000000000001" customHeight="1" x14ac:dyDescent="0.2">
      <c r="A127" s="3515" t="s">
        <v>160</v>
      </c>
      <c r="B127" s="3515"/>
      <c r="C127" s="3515"/>
      <c r="D127" s="1788">
        <f t="shared" si="74"/>
        <v>0</v>
      </c>
      <c r="E127" s="1682">
        <f>SUM(Y127+AA127+AC127+AE127+AG127+AI127+AK127+AM127)</f>
        <v>0</v>
      </c>
      <c r="F127" s="1684">
        <f t="shared" si="92"/>
        <v>0</v>
      </c>
      <c r="G127" s="1789"/>
      <c r="H127" s="1790"/>
      <c r="I127" s="1789"/>
      <c r="J127" s="1791"/>
      <c r="K127" s="1789"/>
      <c r="L127" s="1790"/>
      <c r="M127" s="1789"/>
      <c r="N127" s="1790"/>
      <c r="O127" s="1792"/>
      <c r="P127" s="1790"/>
      <c r="Q127" s="1792"/>
      <c r="R127" s="1790"/>
      <c r="S127" s="1792"/>
      <c r="T127" s="1790"/>
      <c r="U127" s="1792"/>
      <c r="V127" s="1790"/>
      <c r="W127" s="1792"/>
      <c r="X127" s="1790"/>
      <c r="Y127" s="1660"/>
      <c r="Z127" s="1661"/>
      <c r="AA127" s="1660"/>
      <c r="AB127" s="1661"/>
      <c r="AC127" s="1660"/>
      <c r="AD127" s="1661"/>
      <c r="AE127" s="1660"/>
      <c r="AF127" s="1661"/>
      <c r="AG127" s="1660"/>
      <c r="AH127" s="1661"/>
      <c r="AI127" s="1660"/>
      <c r="AJ127" s="1661"/>
      <c r="AK127" s="1660"/>
      <c r="AL127" s="1661"/>
      <c r="AM127" s="1660"/>
      <c r="AN127" s="1662"/>
      <c r="AO127" s="1793"/>
      <c r="AP127" s="1686"/>
      <c r="AQ127" s="1664">
        <v>0</v>
      </c>
      <c r="AR127" s="1664"/>
      <c r="AS127" s="1664"/>
      <c r="AT127" s="1686"/>
      <c r="AU127" s="1686"/>
      <c r="AV127" s="1686"/>
      <c r="AW127" s="671" t="str">
        <f t="shared" si="73"/>
        <v/>
      </c>
      <c r="BU127" s="3"/>
      <c r="BV127" s="3"/>
      <c r="BW127" s="4"/>
      <c r="CA127" s="31"/>
      <c r="CB127" s="31" t="str">
        <f t="shared" si="78"/>
        <v/>
      </c>
      <c r="CC127" s="31" t="str">
        <f t="shared" si="79"/>
        <v/>
      </c>
      <c r="CD127" s="31" t="str">
        <f t="shared" si="80"/>
        <v/>
      </c>
      <c r="CE127" s="31" t="str">
        <f t="shared" si="81"/>
        <v/>
      </c>
      <c r="CF127" s="31" t="str">
        <f t="shared" si="82"/>
        <v/>
      </c>
      <c r="CG127" s="31" t="str">
        <f t="shared" si="83"/>
        <v/>
      </c>
      <c r="CH127" s="32"/>
      <c r="CI127" s="32">
        <f t="shared" si="85"/>
        <v>0</v>
      </c>
      <c r="CJ127" s="32">
        <f t="shared" si="86"/>
        <v>0</v>
      </c>
      <c r="CK127" s="32">
        <f t="shared" si="87"/>
        <v>0</v>
      </c>
      <c r="CL127" s="32">
        <f t="shared" si="88"/>
        <v>0</v>
      </c>
      <c r="CM127" s="32">
        <f t="shared" si="89"/>
        <v>0</v>
      </c>
      <c r="CN127" s="32">
        <f t="shared" si="90"/>
        <v>0</v>
      </c>
    </row>
    <row r="128" spans="1:92" ht="16.350000000000001" customHeight="1" x14ac:dyDescent="0.2">
      <c r="A128" s="3425" t="s">
        <v>161</v>
      </c>
      <c r="B128" s="3084"/>
      <c r="C128" s="3426"/>
      <c r="D128" s="1788">
        <f t="shared" si="74"/>
        <v>1</v>
      </c>
      <c r="E128" s="1682">
        <f t="shared" si="92"/>
        <v>0</v>
      </c>
      <c r="F128" s="1684">
        <f t="shared" si="92"/>
        <v>1</v>
      </c>
      <c r="G128" s="1789"/>
      <c r="H128" s="1790"/>
      <c r="I128" s="1789"/>
      <c r="J128" s="1791"/>
      <c r="K128" s="1789"/>
      <c r="L128" s="1790"/>
      <c r="M128" s="1789"/>
      <c r="N128" s="1790"/>
      <c r="O128" s="1792"/>
      <c r="P128" s="1790"/>
      <c r="Q128" s="1792"/>
      <c r="R128" s="1790"/>
      <c r="S128" s="1792"/>
      <c r="T128" s="1790"/>
      <c r="U128" s="1792"/>
      <c r="V128" s="1790"/>
      <c r="W128" s="1792"/>
      <c r="X128" s="1790"/>
      <c r="Y128" s="1660">
        <v>0</v>
      </c>
      <c r="Z128" s="1661">
        <v>0</v>
      </c>
      <c r="AA128" s="1660">
        <v>0</v>
      </c>
      <c r="AB128" s="1661">
        <v>0</v>
      </c>
      <c r="AC128" s="1660">
        <v>0</v>
      </c>
      <c r="AD128" s="1661">
        <v>0</v>
      </c>
      <c r="AE128" s="1660">
        <v>0</v>
      </c>
      <c r="AF128" s="1661">
        <v>0</v>
      </c>
      <c r="AG128" s="1660">
        <v>0</v>
      </c>
      <c r="AH128" s="1661">
        <v>0</v>
      </c>
      <c r="AI128" s="1660">
        <v>0</v>
      </c>
      <c r="AJ128" s="1661">
        <v>0</v>
      </c>
      <c r="AK128" s="1660">
        <v>0</v>
      </c>
      <c r="AL128" s="1661">
        <v>1</v>
      </c>
      <c r="AM128" s="1660">
        <v>0</v>
      </c>
      <c r="AN128" s="1662">
        <v>0</v>
      </c>
      <c r="AO128" s="1793"/>
      <c r="AP128" s="1686">
        <v>0</v>
      </c>
      <c r="AQ128" s="1664">
        <v>1</v>
      </c>
      <c r="AR128" s="1799">
        <v>0</v>
      </c>
      <c r="AS128" s="1664"/>
      <c r="AT128" s="1686">
        <v>0</v>
      </c>
      <c r="AU128" s="1686">
        <v>0</v>
      </c>
      <c r="AV128" s="1686">
        <v>0</v>
      </c>
      <c r="AW128" s="671" t="str">
        <f t="shared" si="73"/>
        <v/>
      </c>
      <c r="BU128" s="3"/>
      <c r="BV128" s="3"/>
      <c r="BW128" s="4"/>
      <c r="CA128" s="31"/>
      <c r="CB128" s="31" t="str">
        <f t="shared" si="78"/>
        <v/>
      </c>
      <c r="CC128" s="31" t="str">
        <f t="shared" si="79"/>
        <v/>
      </c>
      <c r="CD128" s="31" t="str">
        <f t="shared" si="80"/>
        <v/>
      </c>
      <c r="CE128" s="31" t="str">
        <f t="shared" si="81"/>
        <v/>
      </c>
      <c r="CF128" s="31" t="str">
        <f t="shared" si="82"/>
        <v/>
      </c>
      <c r="CG128" s="31" t="str">
        <f t="shared" si="83"/>
        <v/>
      </c>
      <c r="CH128" s="32"/>
      <c r="CI128" s="32">
        <f t="shared" si="85"/>
        <v>0</v>
      </c>
      <c r="CJ128" s="32">
        <f t="shared" si="86"/>
        <v>0</v>
      </c>
      <c r="CK128" s="32">
        <f t="shared" si="87"/>
        <v>0</v>
      </c>
      <c r="CL128" s="32">
        <f t="shared" si="88"/>
        <v>0</v>
      </c>
      <c r="CM128" s="32">
        <f t="shared" si="89"/>
        <v>0</v>
      </c>
      <c r="CN128" s="32">
        <f t="shared" si="90"/>
        <v>0</v>
      </c>
    </row>
    <row r="129" spans="1:92" ht="16.350000000000001" customHeight="1" x14ac:dyDescent="0.2">
      <c r="A129" s="3510" t="s">
        <v>162</v>
      </c>
      <c r="B129" s="3511"/>
      <c r="C129" s="3512"/>
      <c r="D129" s="1788">
        <f t="shared" si="74"/>
        <v>0</v>
      </c>
      <c r="E129" s="1682">
        <f t="shared" si="92"/>
        <v>0</v>
      </c>
      <c r="F129" s="1684">
        <f t="shared" si="92"/>
        <v>0</v>
      </c>
      <c r="G129" s="1789"/>
      <c r="H129" s="1790"/>
      <c r="I129" s="1789"/>
      <c r="J129" s="1791"/>
      <c r="K129" s="1789"/>
      <c r="L129" s="1790"/>
      <c r="M129" s="1789"/>
      <c r="N129" s="1790"/>
      <c r="O129" s="1792"/>
      <c r="P129" s="1790"/>
      <c r="Q129" s="1792"/>
      <c r="R129" s="1790"/>
      <c r="S129" s="1792"/>
      <c r="T129" s="1790"/>
      <c r="U129" s="1792"/>
      <c r="V129" s="1790"/>
      <c r="W129" s="1792"/>
      <c r="X129" s="1790"/>
      <c r="Y129" s="1660"/>
      <c r="Z129" s="1661"/>
      <c r="AA129" s="1660"/>
      <c r="AB129" s="1661"/>
      <c r="AC129" s="1660"/>
      <c r="AD129" s="1661"/>
      <c r="AE129" s="1660"/>
      <c r="AF129" s="1661"/>
      <c r="AG129" s="1660"/>
      <c r="AH129" s="1661"/>
      <c r="AI129" s="1660"/>
      <c r="AJ129" s="1661"/>
      <c r="AK129" s="1660"/>
      <c r="AL129" s="1661"/>
      <c r="AM129" s="1660"/>
      <c r="AN129" s="1662"/>
      <c r="AO129" s="1793"/>
      <c r="AP129" s="1686"/>
      <c r="AQ129" s="1664">
        <v>0</v>
      </c>
      <c r="AR129" s="1799"/>
      <c r="AS129" s="1664"/>
      <c r="AT129" s="1686"/>
      <c r="AU129" s="1686"/>
      <c r="AV129" s="1686"/>
      <c r="AW129" s="671" t="str">
        <f t="shared" si="73"/>
        <v/>
      </c>
      <c r="BU129" s="3"/>
      <c r="BV129" s="3"/>
      <c r="BW129" s="4"/>
      <c r="CA129" s="31"/>
      <c r="CB129" s="31" t="str">
        <f t="shared" si="78"/>
        <v/>
      </c>
      <c r="CC129" s="31" t="str">
        <f t="shared" si="79"/>
        <v/>
      </c>
      <c r="CD129" s="31" t="str">
        <f t="shared" si="80"/>
        <v/>
      </c>
      <c r="CE129" s="31" t="str">
        <f t="shared" si="81"/>
        <v/>
      </c>
      <c r="CF129" s="31" t="str">
        <f t="shared" si="82"/>
        <v/>
      </c>
      <c r="CG129" s="31" t="str">
        <f t="shared" si="83"/>
        <v/>
      </c>
      <c r="CH129" s="32"/>
      <c r="CI129" s="32">
        <f t="shared" si="85"/>
        <v>0</v>
      </c>
      <c r="CJ129" s="32">
        <f t="shared" si="86"/>
        <v>0</v>
      </c>
      <c r="CK129" s="32">
        <f t="shared" si="87"/>
        <v>0</v>
      </c>
      <c r="CL129" s="32">
        <f t="shared" si="88"/>
        <v>0</v>
      </c>
      <c r="CM129" s="32">
        <f t="shared" si="89"/>
        <v>0</v>
      </c>
      <c r="CN129" s="32">
        <f t="shared" si="90"/>
        <v>0</v>
      </c>
    </row>
    <row r="130" spans="1:92" ht="16.350000000000001" customHeight="1" x14ac:dyDescent="0.2">
      <c r="A130" s="3510" t="s">
        <v>163</v>
      </c>
      <c r="B130" s="3511"/>
      <c r="C130" s="3512"/>
      <c r="D130" s="1788">
        <f t="shared" si="74"/>
        <v>0</v>
      </c>
      <c r="E130" s="1682">
        <f t="shared" si="75"/>
        <v>0</v>
      </c>
      <c r="F130" s="1684">
        <f t="shared" si="76"/>
        <v>0</v>
      </c>
      <c r="G130" s="1796"/>
      <c r="H130" s="1798"/>
      <c r="I130" s="1796"/>
      <c r="J130" s="1800"/>
      <c r="K130" s="1796"/>
      <c r="L130" s="1798"/>
      <c r="M130" s="1796"/>
      <c r="N130" s="1798"/>
      <c r="O130" s="1801"/>
      <c r="P130" s="1661"/>
      <c r="Q130" s="1660"/>
      <c r="R130" s="1661"/>
      <c r="S130" s="1660"/>
      <c r="T130" s="1798"/>
      <c r="U130" s="1801"/>
      <c r="V130" s="1661"/>
      <c r="W130" s="1660"/>
      <c r="X130" s="1661"/>
      <c r="Y130" s="1660"/>
      <c r="Z130" s="1661"/>
      <c r="AA130" s="1660"/>
      <c r="AB130" s="1661"/>
      <c r="AC130" s="1660"/>
      <c r="AD130" s="1661"/>
      <c r="AE130" s="1660"/>
      <c r="AF130" s="1661"/>
      <c r="AG130" s="1660"/>
      <c r="AH130" s="1661"/>
      <c r="AI130" s="1660"/>
      <c r="AJ130" s="1661"/>
      <c r="AK130" s="1660"/>
      <c r="AL130" s="1661"/>
      <c r="AM130" s="1660"/>
      <c r="AN130" s="1662"/>
      <c r="AO130" s="1686"/>
      <c r="AP130" s="1802"/>
      <c r="AQ130" s="1799">
        <v>0</v>
      </c>
      <c r="AR130" s="1799"/>
      <c r="AS130" s="1664"/>
      <c r="AT130" s="1686"/>
      <c r="AU130" s="1686"/>
      <c r="AV130" s="1686"/>
      <c r="AW130" s="671" t="str">
        <f t="shared" si="73"/>
        <v/>
      </c>
      <c r="BU130" s="3"/>
      <c r="BV130" s="3"/>
      <c r="BW130" s="4"/>
      <c r="CA130" s="31" t="str">
        <f t="shared" si="77"/>
        <v/>
      </c>
      <c r="CB130" s="31" t="str">
        <f t="shared" si="78"/>
        <v/>
      </c>
      <c r="CC130" s="31" t="str">
        <f t="shared" si="79"/>
        <v/>
      </c>
      <c r="CD130" s="31" t="str">
        <f t="shared" si="80"/>
        <v/>
      </c>
      <c r="CE130" s="31" t="str">
        <f t="shared" si="81"/>
        <v/>
      </c>
      <c r="CF130" s="31" t="str">
        <f t="shared" si="82"/>
        <v/>
      </c>
      <c r="CG130" s="31" t="str">
        <f t="shared" si="83"/>
        <v/>
      </c>
      <c r="CH130" s="32">
        <f t="shared" si="84"/>
        <v>0</v>
      </c>
      <c r="CI130" s="32">
        <f t="shared" si="85"/>
        <v>0</v>
      </c>
      <c r="CJ130" s="32">
        <f t="shared" si="86"/>
        <v>0</v>
      </c>
      <c r="CK130" s="32">
        <f t="shared" si="87"/>
        <v>0</v>
      </c>
      <c r="CL130" s="32">
        <f t="shared" si="88"/>
        <v>0</v>
      </c>
      <c r="CM130" s="32">
        <f t="shared" si="89"/>
        <v>0</v>
      </c>
      <c r="CN130" s="32">
        <f t="shared" si="90"/>
        <v>0</v>
      </c>
    </row>
    <row r="131" spans="1:92" ht="16.350000000000001" customHeight="1" x14ac:dyDescent="0.2">
      <c r="A131" s="3510" t="s">
        <v>164</v>
      </c>
      <c r="B131" s="3511"/>
      <c r="C131" s="3512"/>
      <c r="D131" s="1788">
        <f t="shared" si="74"/>
        <v>0</v>
      </c>
      <c r="E131" s="1682">
        <f t="shared" si="75"/>
        <v>0</v>
      </c>
      <c r="F131" s="1684">
        <f t="shared" si="76"/>
        <v>0</v>
      </c>
      <c r="G131" s="1796"/>
      <c r="H131" s="1798"/>
      <c r="I131" s="1796"/>
      <c r="J131" s="1800"/>
      <c r="K131" s="1796"/>
      <c r="L131" s="1798"/>
      <c r="M131" s="1796"/>
      <c r="N131" s="1798"/>
      <c r="O131" s="1801"/>
      <c r="P131" s="1661"/>
      <c r="Q131" s="1660"/>
      <c r="R131" s="1661"/>
      <c r="S131" s="1660"/>
      <c r="T131" s="1798"/>
      <c r="U131" s="1801"/>
      <c r="V131" s="1661"/>
      <c r="W131" s="1660"/>
      <c r="X131" s="1661"/>
      <c r="Y131" s="1660"/>
      <c r="Z131" s="1661"/>
      <c r="AA131" s="1660"/>
      <c r="AB131" s="1661"/>
      <c r="AC131" s="1660"/>
      <c r="AD131" s="1661"/>
      <c r="AE131" s="1660"/>
      <c r="AF131" s="1661"/>
      <c r="AG131" s="1660"/>
      <c r="AH131" s="1661"/>
      <c r="AI131" s="1660"/>
      <c r="AJ131" s="1661"/>
      <c r="AK131" s="1660"/>
      <c r="AL131" s="1661"/>
      <c r="AM131" s="1660"/>
      <c r="AN131" s="1662"/>
      <c r="AO131" s="1686"/>
      <c r="AP131" s="1802"/>
      <c r="AQ131" s="1799">
        <v>0</v>
      </c>
      <c r="AR131" s="1799"/>
      <c r="AS131" s="1664"/>
      <c r="AT131" s="1686"/>
      <c r="AU131" s="1686"/>
      <c r="AV131" s="1686"/>
      <c r="AW131" s="671" t="str">
        <f t="shared" si="73"/>
        <v/>
      </c>
      <c r="BU131" s="3"/>
      <c r="BV131" s="3"/>
      <c r="BW131" s="4"/>
      <c r="CA131" s="31" t="str">
        <f t="shared" si="77"/>
        <v/>
      </c>
      <c r="CB131" s="31" t="str">
        <f t="shared" si="78"/>
        <v/>
      </c>
      <c r="CC131" s="31" t="str">
        <f t="shared" si="79"/>
        <v/>
      </c>
      <c r="CD131" s="31" t="str">
        <f t="shared" si="80"/>
        <v/>
      </c>
      <c r="CE131" s="31" t="str">
        <f t="shared" si="81"/>
        <v/>
      </c>
      <c r="CF131" s="31" t="str">
        <f t="shared" si="82"/>
        <v/>
      </c>
      <c r="CG131" s="31" t="str">
        <f t="shared" si="83"/>
        <v/>
      </c>
      <c r="CH131" s="32">
        <f t="shared" si="84"/>
        <v>0</v>
      </c>
      <c r="CI131" s="32">
        <f t="shared" si="85"/>
        <v>0</v>
      </c>
      <c r="CJ131" s="32">
        <f t="shared" si="86"/>
        <v>0</v>
      </c>
      <c r="CK131" s="32">
        <f t="shared" si="87"/>
        <v>0</v>
      </c>
      <c r="CL131" s="32">
        <f t="shared" si="88"/>
        <v>0</v>
      </c>
      <c r="CM131" s="32">
        <f t="shared" si="89"/>
        <v>0</v>
      </c>
      <c r="CN131" s="32">
        <f t="shared" si="90"/>
        <v>0</v>
      </c>
    </row>
    <row r="132" spans="1:92" ht="16.350000000000001" customHeight="1" x14ac:dyDescent="0.2">
      <c r="A132" s="3510" t="s">
        <v>165</v>
      </c>
      <c r="B132" s="3511"/>
      <c r="C132" s="3512"/>
      <c r="D132" s="1788">
        <f t="shared" si="74"/>
        <v>0</v>
      </c>
      <c r="E132" s="1682">
        <f t="shared" si="75"/>
        <v>0</v>
      </c>
      <c r="F132" s="1684">
        <f t="shared" si="76"/>
        <v>0</v>
      </c>
      <c r="G132" s="1796"/>
      <c r="H132" s="1798"/>
      <c r="I132" s="1796"/>
      <c r="J132" s="1800"/>
      <c r="K132" s="1796"/>
      <c r="L132" s="1798"/>
      <c r="M132" s="1796"/>
      <c r="N132" s="1798"/>
      <c r="O132" s="1801"/>
      <c r="P132" s="1661"/>
      <c r="Q132" s="1660"/>
      <c r="R132" s="1661"/>
      <c r="S132" s="1660"/>
      <c r="T132" s="1798"/>
      <c r="U132" s="1801"/>
      <c r="V132" s="1661"/>
      <c r="W132" s="1660"/>
      <c r="X132" s="1661"/>
      <c r="Y132" s="1660"/>
      <c r="Z132" s="1661"/>
      <c r="AA132" s="1660"/>
      <c r="AB132" s="1661"/>
      <c r="AC132" s="1660"/>
      <c r="AD132" s="1661"/>
      <c r="AE132" s="1660"/>
      <c r="AF132" s="1661"/>
      <c r="AG132" s="1660"/>
      <c r="AH132" s="1661"/>
      <c r="AI132" s="1660"/>
      <c r="AJ132" s="1661"/>
      <c r="AK132" s="1660"/>
      <c r="AL132" s="1661"/>
      <c r="AM132" s="1660"/>
      <c r="AN132" s="1662"/>
      <c r="AO132" s="1686"/>
      <c r="AP132" s="1802"/>
      <c r="AQ132" s="1799">
        <v>0</v>
      </c>
      <c r="AR132" s="1799"/>
      <c r="AS132" s="1664"/>
      <c r="AT132" s="1686"/>
      <c r="AU132" s="1686"/>
      <c r="AV132" s="1686"/>
      <c r="AW132" s="671" t="str">
        <f t="shared" si="73"/>
        <v/>
      </c>
      <c r="BU132" s="3"/>
      <c r="BV132" s="3"/>
      <c r="BW132" s="4"/>
      <c r="CA132" s="31" t="str">
        <f t="shared" si="77"/>
        <v/>
      </c>
      <c r="CB132" s="31" t="str">
        <f t="shared" si="78"/>
        <v/>
      </c>
      <c r="CC132" s="31" t="str">
        <f t="shared" si="79"/>
        <v/>
      </c>
      <c r="CD132" s="31" t="str">
        <f t="shared" si="80"/>
        <v/>
      </c>
      <c r="CE132" s="31" t="str">
        <f t="shared" si="81"/>
        <v/>
      </c>
      <c r="CF132" s="31" t="str">
        <f t="shared" si="82"/>
        <v/>
      </c>
      <c r="CG132" s="31" t="str">
        <f t="shared" si="83"/>
        <v/>
      </c>
      <c r="CH132" s="32">
        <f t="shared" si="84"/>
        <v>0</v>
      </c>
      <c r="CI132" s="32">
        <f t="shared" si="85"/>
        <v>0</v>
      </c>
      <c r="CJ132" s="32">
        <f t="shared" si="86"/>
        <v>0</v>
      </c>
      <c r="CK132" s="32">
        <f t="shared" si="87"/>
        <v>0</v>
      </c>
      <c r="CL132" s="32">
        <f t="shared" si="88"/>
        <v>0</v>
      </c>
      <c r="CM132" s="32">
        <f t="shared" si="89"/>
        <v>0</v>
      </c>
      <c r="CN132" s="32">
        <f t="shared" si="90"/>
        <v>0</v>
      </c>
    </row>
    <row r="133" spans="1:92" ht="16.350000000000001" customHeight="1" x14ac:dyDescent="0.2">
      <c r="A133" s="3510" t="s">
        <v>166</v>
      </c>
      <c r="B133" s="3511"/>
      <c r="C133" s="3512"/>
      <c r="D133" s="1788">
        <f t="shared" si="74"/>
        <v>0</v>
      </c>
      <c r="E133" s="1682">
        <f t="shared" si="75"/>
        <v>0</v>
      </c>
      <c r="F133" s="1684">
        <f t="shared" si="76"/>
        <v>0</v>
      </c>
      <c r="G133" s="1796"/>
      <c r="H133" s="1798"/>
      <c r="I133" s="1796"/>
      <c r="J133" s="1800"/>
      <c r="K133" s="1796"/>
      <c r="L133" s="1798"/>
      <c r="M133" s="1796"/>
      <c r="N133" s="1798"/>
      <c r="O133" s="1801"/>
      <c r="P133" s="1661"/>
      <c r="Q133" s="1660"/>
      <c r="R133" s="1661"/>
      <c r="S133" s="1660"/>
      <c r="T133" s="1798"/>
      <c r="U133" s="1801"/>
      <c r="V133" s="1661"/>
      <c r="W133" s="1660"/>
      <c r="X133" s="1661"/>
      <c r="Y133" s="1660"/>
      <c r="Z133" s="1661"/>
      <c r="AA133" s="1660"/>
      <c r="AB133" s="1661"/>
      <c r="AC133" s="1660"/>
      <c r="AD133" s="1661"/>
      <c r="AE133" s="1660"/>
      <c r="AF133" s="1661"/>
      <c r="AG133" s="1660"/>
      <c r="AH133" s="1661"/>
      <c r="AI133" s="1660"/>
      <c r="AJ133" s="1661"/>
      <c r="AK133" s="1660"/>
      <c r="AL133" s="1661"/>
      <c r="AM133" s="1660"/>
      <c r="AN133" s="1662"/>
      <c r="AO133" s="1686"/>
      <c r="AP133" s="1802"/>
      <c r="AQ133" s="1799">
        <v>0</v>
      </c>
      <c r="AR133" s="1799"/>
      <c r="AS133" s="1664"/>
      <c r="AT133" s="1686"/>
      <c r="AU133" s="1686"/>
      <c r="AV133" s="1686"/>
      <c r="AW133" s="671" t="str">
        <f t="shared" si="73"/>
        <v/>
      </c>
      <c r="BU133" s="3"/>
      <c r="BV133" s="3"/>
      <c r="BW133" s="4"/>
      <c r="CA133" s="31" t="str">
        <f t="shared" si="77"/>
        <v/>
      </c>
      <c r="CB133" s="31" t="str">
        <f t="shared" si="78"/>
        <v/>
      </c>
      <c r="CC133" s="31" t="str">
        <f t="shared" si="79"/>
        <v/>
      </c>
      <c r="CD133" s="31" t="str">
        <f t="shared" si="80"/>
        <v/>
      </c>
      <c r="CE133" s="31" t="str">
        <f t="shared" si="81"/>
        <v/>
      </c>
      <c r="CF133" s="31" t="str">
        <f t="shared" si="82"/>
        <v/>
      </c>
      <c r="CG133" s="31" t="str">
        <f t="shared" si="83"/>
        <v/>
      </c>
      <c r="CH133" s="32">
        <f t="shared" si="84"/>
        <v>0</v>
      </c>
      <c r="CI133" s="32">
        <f t="shared" si="85"/>
        <v>0</v>
      </c>
      <c r="CJ133" s="32">
        <f t="shared" si="86"/>
        <v>0</v>
      </c>
      <c r="CK133" s="32">
        <f t="shared" si="87"/>
        <v>0</v>
      </c>
      <c r="CL133" s="32">
        <f t="shared" si="88"/>
        <v>0</v>
      </c>
      <c r="CM133" s="32">
        <f t="shared" si="89"/>
        <v>0</v>
      </c>
      <c r="CN133" s="32">
        <f t="shared" si="90"/>
        <v>0</v>
      </c>
    </row>
    <row r="134" spans="1:92" ht="16.350000000000001" customHeight="1" x14ac:dyDescent="0.2">
      <c r="A134" s="3510" t="s">
        <v>167</v>
      </c>
      <c r="B134" s="3511"/>
      <c r="C134" s="3512"/>
      <c r="D134" s="1788">
        <f t="shared" si="74"/>
        <v>0</v>
      </c>
      <c r="E134" s="1682">
        <f t="shared" si="75"/>
        <v>0</v>
      </c>
      <c r="F134" s="1684">
        <f t="shared" si="76"/>
        <v>0</v>
      </c>
      <c r="G134" s="1796"/>
      <c r="H134" s="1798"/>
      <c r="I134" s="1796"/>
      <c r="J134" s="1800"/>
      <c r="K134" s="1796"/>
      <c r="L134" s="1798"/>
      <c r="M134" s="1796"/>
      <c r="N134" s="1798"/>
      <c r="O134" s="1801"/>
      <c r="P134" s="1661"/>
      <c r="Q134" s="1660"/>
      <c r="R134" s="1661"/>
      <c r="S134" s="1660"/>
      <c r="T134" s="1798"/>
      <c r="U134" s="1801"/>
      <c r="V134" s="1661"/>
      <c r="W134" s="1660"/>
      <c r="X134" s="1661"/>
      <c r="Y134" s="1660"/>
      <c r="Z134" s="1661"/>
      <c r="AA134" s="1660"/>
      <c r="AB134" s="1661"/>
      <c r="AC134" s="1660"/>
      <c r="AD134" s="1661"/>
      <c r="AE134" s="1660"/>
      <c r="AF134" s="1661"/>
      <c r="AG134" s="1660"/>
      <c r="AH134" s="1661"/>
      <c r="AI134" s="1660"/>
      <c r="AJ134" s="1661"/>
      <c r="AK134" s="1660"/>
      <c r="AL134" s="1661"/>
      <c r="AM134" s="1660"/>
      <c r="AN134" s="1662"/>
      <c r="AO134" s="1686"/>
      <c r="AP134" s="1802"/>
      <c r="AQ134" s="1799">
        <v>0</v>
      </c>
      <c r="AR134" s="1799"/>
      <c r="AS134" s="1664"/>
      <c r="AT134" s="1686"/>
      <c r="AU134" s="1686"/>
      <c r="AV134" s="1686"/>
      <c r="AW134" s="671" t="str">
        <f t="shared" si="73"/>
        <v/>
      </c>
      <c r="BU134" s="3"/>
      <c r="BV134" s="3"/>
      <c r="BW134" s="4"/>
      <c r="CA134" s="31" t="str">
        <f t="shared" si="77"/>
        <v/>
      </c>
      <c r="CB134" s="31" t="str">
        <f t="shared" si="78"/>
        <v/>
      </c>
      <c r="CC134" s="31" t="str">
        <f t="shared" si="79"/>
        <v/>
      </c>
      <c r="CD134" s="31" t="str">
        <f t="shared" si="80"/>
        <v/>
      </c>
      <c r="CE134" s="31" t="str">
        <f t="shared" si="81"/>
        <v/>
      </c>
      <c r="CF134" s="31" t="str">
        <f t="shared" si="82"/>
        <v/>
      </c>
      <c r="CG134" s="31" t="str">
        <f t="shared" si="83"/>
        <v/>
      </c>
      <c r="CH134" s="32">
        <f t="shared" si="84"/>
        <v>0</v>
      </c>
      <c r="CI134" s="32">
        <f t="shared" si="85"/>
        <v>0</v>
      </c>
      <c r="CJ134" s="32">
        <f t="shared" si="86"/>
        <v>0</v>
      </c>
      <c r="CK134" s="32">
        <f t="shared" si="87"/>
        <v>0</v>
      </c>
      <c r="CL134" s="32">
        <f t="shared" si="88"/>
        <v>0</v>
      </c>
      <c r="CM134" s="32">
        <f t="shared" si="89"/>
        <v>0</v>
      </c>
      <c r="CN134" s="32">
        <f t="shared" si="90"/>
        <v>0</v>
      </c>
    </row>
    <row r="135" spans="1:92" ht="16.350000000000001" customHeight="1" x14ac:dyDescent="0.2">
      <c r="A135" s="3510" t="s">
        <v>168</v>
      </c>
      <c r="B135" s="3511"/>
      <c r="C135" s="3512"/>
      <c r="D135" s="1788">
        <f t="shared" si="74"/>
        <v>0</v>
      </c>
      <c r="E135" s="1682">
        <f t="shared" si="75"/>
        <v>0</v>
      </c>
      <c r="F135" s="1684">
        <f t="shared" si="76"/>
        <v>0</v>
      </c>
      <c r="G135" s="1796"/>
      <c r="H135" s="1798"/>
      <c r="I135" s="1796"/>
      <c r="J135" s="1800"/>
      <c r="K135" s="1796"/>
      <c r="L135" s="1798"/>
      <c r="M135" s="1796"/>
      <c r="N135" s="1798"/>
      <c r="O135" s="1801"/>
      <c r="P135" s="1661"/>
      <c r="Q135" s="1660"/>
      <c r="R135" s="1661"/>
      <c r="S135" s="1660"/>
      <c r="T135" s="1798"/>
      <c r="U135" s="1801"/>
      <c r="V135" s="1661"/>
      <c r="W135" s="1660"/>
      <c r="X135" s="1661"/>
      <c r="Y135" s="1660"/>
      <c r="Z135" s="1661"/>
      <c r="AA135" s="1660"/>
      <c r="AB135" s="1661"/>
      <c r="AC135" s="1660"/>
      <c r="AD135" s="1661"/>
      <c r="AE135" s="1660"/>
      <c r="AF135" s="1661"/>
      <c r="AG135" s="1660"/>
      <c r="AH135" s="1661"/>
      <c r="AI135" s="1660"/>
      <c r="AJ135" s="1661"/>
      <c r="AK135" s="1660"/>
      <c r="AL135" s="1661"/>
      <c r="AM135" s="1660"/>
      <c r="AN135" s="1662"/>
      <c r="AO135" s="1686"/>
      <c r="AP135" s="1802"/>
      <c r="AQ135" s="1799">
        <v>0</v>
      </c>
      <c r="AR135" s="1799"/>
      <c r="AS135" s="1664"/>
      <c r="AT135" s="1686"/>
      <c r="AU135" s="1686"/>
      <c r="AV135" s="1686"/>
      <c r="AW135" s="671" t="str">
        <f t="shared" si="73"/>
        <v/>
      </c>
      <c r="BU135" s="3"/>
      <c r="BV135" s="3"/>
      <c r="BW135" s="4"/>
      <c r="CA135" s="31" t="str">
        <f t="shared" si="77"/>
        <v/>
      </c>
      <c r="CB135" s="31" t="str">
        <f t="shared" si="78"/>
        <v/>
      </c>
      <c r="CC135" s="31" t="str">
        <f t="shared" si="79"/>
        <v/>
      </c>
      <c r="CD135" s="31" t="str">
        <f t="shared" si="80"/>
        <v/>
      </c>
      <c r="CE135" s="31" t="str">
        <f t="shared" si="81"/>
        <v/>
      </c>
      <c r="CF135" s="31" t="str">
        <f t="shared" si="82"/>
        <v/>
      </c>
      <c r="CG135" s="31" t="str">
        <f t="shared" si="83"/>
        <v/>
      </c>
      <c r="CH135" s="32">
        <f t="shared" si="84"/>
        <v>0</v>
      </c>
      <c r="CI135" s="32">
        <f t="shared" si="85"/>
        <v>0</v>
      </c>
      <c r="CJ135" s="32">
        <f t="shared" si="86"/>
        <v>0</v>
      </c>
      <c r="CK135" s="32">
        <f t="shared" si="87"/>
        <v>0</v>
      </c>
      <c r="CL135" s="32">
        <f t="shared" si="88"/>
        <v>0</v>
      </c>
      <c r="CM135" s="32">
        <f t="shared" si="89"/>
        <v>0</v>
      </c>
      <c r="CN135" s="32">
        <f t="shared" si="90"/>
        <v>0</v>
      </c>
    </row>
    <row r="136" spans="1:92" ht="16.350000000000001" customHeight="1" x14ac:dyDescent="0.2">
      <c r="A136" s="3515" t="s">
        <v>169</v>
      </c>
      <c r="B136" s="3515"/>
      <c r="C136" s="3515"/>
      <c r="D136" s="1788">
        <f t="shared" si="74"/>
        <v>0</v>
      </c>
      <c r="E136" s="1682">
        <f t="shared" si="75"/>
        <v>0</v>
      </c>
      <c r="F136" s="1684">
        <f t="shared" si="76"/>
        <v>0</v>
      </c>
      <c r="G136" s="1685"/>
      <c r="H136" s="1661"/>
      <c r="I136" s="1685"/>
      <c r="J136" s="1701"/>
      <c r="K136" s="1685"/>
      <c r="L136" s="1661"/>
      <c r="M136" s="1685"/>
      <c r="N136" s="1661"/>
      <c r="O136" s="1660"/>
      <c r="P136" s="1661"/>
      <c r="Q136" s="1660"/>
      <c r="R136" s="1661"/>
      <c r="S136" s="1660"/>
      <c r="T136" s="1661"/>
      <c r="U136" s="1660"/>
      <c r="V136" s="1661"/>
      <c r="W136" s="1660"/>
      <c r="X136" s="1661"/>
      <c r="Y136" s="1660"/>
      <c r="Z136" s="1661"/>
      <c r="AA136" s="1660"/>
      <c r="AB136" s="1661"/>
      <c r="AC136" s="1660"/>
      <c r="AD136" s="1661"/>
      <c r="AE136" s="1660"/>
      <c r="AF136" s="1661"/>
      <c r="AG136" s="1660"/>
      <c r="AH136" s="1661"/>
      <c r="AI136" s="1660"/>
      <c r="AJ136" s="1661"/>
      <c r="AK136" s="1660"/>
      <c r="AL136" s="1661"/>
      <c r="AM136" s="1660"/>
      <c r="AN136" s="1662"/>
      <c r="AO136" s="1686"/>
      <c r="AP136" s="1686"/>
      <c r="AQ136" s="1664">
        <v>0</v>
      </c>
      <c r="AR136" s="1664"/>
      <c r="AS136" s="1664"/>
      <c r="AT136" s="1686"/>
      <c r="AU136" s="1686"/>
      <c r="AV136" s="1686"/>
      <c r="AW136" s="671" t="str">
        <f t="shared" si="73"/>
        <v/>
      </c>
      <c r="BU136" s="3"/>
      <c r="BV136" s="3"/>
      <c r="BW136" s="4"/>
      <c r="CA136" s="31" t="str">
        <f t="shared" si="77"/>
        <v/>
      </c>
      <c r="CB136" s="31" t="str">
        <f t="shared" si="78"/>
        <v/>
      </c>
      <c r="CC136" s="31" t="str">
        <f t="shared" si="79"/>
        <v/>
      </c>
      <c r="CD136" s="31" t="str">
        <f t="shared" si="80"/>
        <v/>
      </c>
      <c r="CE136" s="31" t="str">
        <f t="shared" si="81"/>
        <v/>
      </c>
      <c r="CF136" s="31" t="str">
        <f t="shared" si="82"/>
        <v/>
      </c>
      <c r="CG136" s="31" t="str">
        <f t="shared" si="83"/>
        <v/>
      </c>
      <c r="CH136" s="32">
        <f t="shared" si="84"/>
        <v>0</v>
      </c>
      <c r="CI136" s="32">
        <f t="shared" si="85"/>
        <v>0</v>
      </c>
      <c r="CJ136" s="32">
        <f t="shared" si="86"/>
        <v>0</v>
      </c>
      <c r="CK136" s="32">
        <f t="shared" si="87"/>
        <v>0</v>
      </c>
      <c r="CL136" s="32">
        <f t="shared" si="88"/>
        <v>0</v>
      </c>
      <c r="CM136" s="32">
        <f t="shared" si="89"/>
        <v>0</v>
      </c>
      <c r="CN136" s="32">
        <f t="shared" si="90"/>
        <v>0</v>
      </c>
    </row>
    <row r="137" spans="1:92" ht="16.350000000000001" customHeight="1" x14ac:dyDescent="0.2">
      <c r="A137" s="3510" t="s">
        <v>170</v>
      </c>
      <c r="B137" s="3511"/>
      <c r="C137" s="3512"/>
      <c r="D137" s="1788">
        <f t="shared" si="74"/>
        <v>0</v>
      </c>
      <c r="E137" s="1682">
        <f t="shared" si="75"/>
        <v>0</v>
      </c>
      <c r="F137" s="1684">
        <f t="shared" si="76"/>
        <v>0</v>
      </c>
      <c r="G137" s="1685"/>
      <c r="H137" s="1661"/>
      <c r="I137" s="1685"/>
      <c r="J137" s="1701"/>
      <c r="K137" s="1685"/>
      <c r="L137" s="1661"/>
      <c r="M137" s="1685"/>
      <c r="N137" s="1661"/>
      <c r="O137" s="1660"/>
      <c r="P137" s="1661"/>
      <c r="Q137" s="1660"/>
      <c r="R137" s="1661"/>
      <c r="S137" s="1660"/>
      <c r="T137" s="1661"/>
      <c r="U137" s="1660"/>
      <c r="V137" s="1661"/>
      <c r="W137" s="1660"/>
      <c r="X137" s="1661"/>
      <c r="Y137" s="1660"/>
      <c r="Z137" s="1661"/>
      <c r="AA137" s="1660"/>
      <c r="AB137" s="1661"/>
      <c r="AC137" s="1660"/>
      <c r="AD137" s="1661"/>
      <c r="AE137" s="1660"/>
      <c r="AF137" s="1661"/>
      <c r="AG137" s="1660"/>
      <c r="AH137" s="1661"/>
      <c r="AI137" s="1660"/>
      <c r="AJ137" s="1661"/>
      <c r="AK137" s="1660"/>
      <c r="AL137" s="1661"/>
      <c r="AM137" s="1660"/>
      <c r="AN137" s="1662"/>
      <c r="AO137" s="1686"/>
      <c r="AP137" s="1686"/>
      <c r="AQ137" s="1664">
        <v>0</v>
      </c>
      <c r="AR137" s="1664"/>
      <c r="AS137" s="1664"/>
      <c r="AT137" s="1686"/>
      <c r="AU137" s="1686"/>
      <c r="AV137" s="1686"/>
      <c r="AW137" s="671" t="str">
        <f t="shared" si="73"/>
        <v/>
      </c>
      <c r="BU137" s="3"/>
      <c r="BV137" s="3"/>
      <c r="BW137" s="4"/>
      <c r="CA137" s="31" t="str">
        <f t="shared" si="77"/>
        <v/>
      </c>
      <c r="CB137" s="31" t="str">
        <f t="shared" si="78"/>
        <v/>
      </c>
      <c r="CC137" s="31" t="str">
        <f t="shared" si="79"/>
        <v/>
      </c>
      <c r="CD137" s="31" t="str">
        <f t="shared" si="80"/>
        <v/>
      </c>
      <c r="CE137" s="31" t="str">
        <f t="shared" si="81"/>
        <v/>
      </c>
      <c r="CF137" s="31" t="str">
        <f t="shared" si="82"/>
        <v/>
      </c>
      <c r="CG137" s="31" t="str">
        <f t="shared" si="83"/>
        <v/>
      </c>
      <c r="CH137" s="32">
        <f t="shared" si="84"/>
        <v>0</v>
      </c>
      <c r="CI137" s="32">
        <f t="shared" si="85"/>
        <v>0</v>
      </c>
      <c r="CJ137" s="32">
        <f t="shared" si="86"/>
        <v>0</v>
      </c>
      <c r="CK137" s="32">
        <f t="shared" si="87"/>
        <v>0</v>
      </c>
      <c r="CL137" s="32">
        <f t="shared" si="88"/>
        <v>0</v>
      </c>
      <c r="CM137" s="32">
        <f t="shared" si="89"/>
        <v>0</v>
      </c>
      <c r="CN137" s="32">
        <f t="shared" si="90"/>
        <v>0</v>
      </c>
    </row>
    <row r="138" spans="1:92" ht="16.350000000000001" customHeight="1" x14ac:dyDescent="0.2">
      <c r="A138" s="3510" t="s">
        <v>171</v>
      </c>
      <c r="B138" s="3511"/>
      <c r="C138" s="3512"/>
      <c r="D138" s="1788">
        <f t="shared" si="74"/>
        <v>0</v>
      </c>
      <c r="E138" s="1682">
        <f t="shared" si="75"/>
        <v>0</v>
      </c>
      <c r="F138" s="1684">
        <f t="shared" si="76"/>
        <v>0</v>
      </c>
      <c r="G138" s="1456"/>
      <c r="H138" s="1457"/>
      <c r="I138" s="1456"/>
      <c r="J138" s="1458"/>
      <c r="K138" s="1456"/>
      <c r="L138" s="1661"/>
      <c r="M138" s="1685"/>
      <c r="N138" s="1661"/>
      <c r="O138" s="1660"/>
      <c r="P138" s="1661"/>
      <c r="Q138" s="1660"/>
      <c r="R138" s="1661"/>
      <c r="S138" s="1660"/>
      <c r="T138" s="1661"/>
      <c r="U138" s="1660"/>
      <c r="V138" s="1661"/>
      <c r="W138" s="1660"/>
      <c r="X138" s="1661"/>
      <c r="Y138" s="1660"/>
      <c r="Z138" s="1661"/>
      <c r="AA138" s="1660"/>
      <c r="AB138" s="1661"/>
      <c r="AC138" s="1660"/>
      <c r="AD138" s="1661"/>
      <c r="AE138" s="1660"/>
      <c r="AF138" s="1661"/>
      <c r="AG138" s="1660"/>
      <c r="AH138" s="1661"/>
      <c r="AI138" s="1660"/>
      <c r="AJ138" s="1661"/>
      <c r="AK138" s="1660"/>
      <c r="AL138" s="1661"/>
      <c r="AM138" s="1660"/>
      <c r="AN138" s="1662"/>
      <c r="AO138" s="1686"/>
      <c r="AP138" s="1459"/>
      <c r="AQ138" s="1664">
        <v>0</v>
      </c>
      <c r="AR138" s="1664"/>
      <c r="AS138" s="1348"/>
      <c r="AT138" s="1686"/>
      <c r="AU138" s="1686"/>
      <c r="AV138" s="1686"/>
      <c r="AW138" s="671" t="str">
        <f t="shared" si="73"/>
        <v/>
      </c>
      <c r="BU138" s="3"/>
      <c r="BV138" s="3"/>
      <c r="BW138" s="4"/>
      <c r="CA138" s="31" t="str">
        <f t="shared" si="77"/>
        <v/>
      </c>
      <c r="CB138" s="31" t="str">
        <f t="shared" si="78"/>
        <v/>
      </c>
      <c r="CC138" s="31" t="str">
        <f t="shared" si="79"/>
        <v/>
      </c>
      <c r="CD138" s="31" t="str">
        <f t="shared" si="80"/>
        <v/>
      </c>
      <c r="CE138" s="31" t="str">
        <f t="shared" si="81"/>
        <v/>
      </c>
      <c r="CF138" s="31" t="str">
        <f t="shared" si="82"/>
        <v/>
      </c>
      <c r="CG138" s="31" t="str">
        <f t="shared" si="83"/>
        <v/>
      </c>
      <c r="CH138" s="32">
        <f t="shared" si="84"/>
        <v>0</v>
      </c>
      <c r="CI138" s="32">
        <f t="shared" si="85"/>
        <v>0</v>
      </c>
      <c r="CJ138" s="32">
        <f t="shared" si="86"/>
        <v>0</v>
      </c>
      <c r="CK138" s="32">
        <f t="shared" si="87"/>
        <v>0</v>
      </c>
      <c r="CL138" s="32">
        <f t="shared" si="88"/>
        <v>0</v>
      </c>
      <c r="CM138" s="32">
        <f t="shared" si="89"/>
        <v>0</v>
      </c>
      <c r="CN138" s="32">
        <f t="shared" si="90"/>
        <v>0</v>
      </c>
    </row>
    <row r="139" spans="1:92" ht="16.350000000000001" customHeight="1" x14ac:dyDescent="0.2">
      <c r="A139" s="3510" t="s">
        <v>172</v>
      </c>
      <c r="B139" s="3511"/>
      <c r="C139" s="3512"/>
      <c r="D139" s="1788">
        <f t="shared" si="74"/>
        <v>0</v>
      </c>
      <c r="E139" s="1682">
        <f t="shared" si="75"/>
        <v>0</v>
      </c>
      <c r="F139" s="1684">
        <f t="shared" si="76"/>
        <v>0</v>
      </c>
      <c r="G139" s="1456"/>
      <c r="H139" s="1457"/>
      <c r="I139" s="1456"/>
      <c r="J139" s="1458"/>
      <c r="K139" s="1456"/>
      <c r="L139" s="1661"/>
      <c r="M139" s="1685"/>
      <c r="N139" s="1661"/>
      <c r="O139" s="1660"/>
      <c r="P139" s="1661"/>
      <c r="Q139" s="1660"/>
      <c r="R139" s="1661"/>
      <c r="S139" s="1660"/>
      <c r="T139" s="1661"/>
      <c r="U139" s="1660"/>
      <c r="V139" s="1661"/>
      <c r="W139" s="1660"/>
      <c r="X139" s="1661"/>
      <c r="Y139" s="1660"/>
      <c r="Z139" s="1661"/>
      <c r="AA139" s="1660"/>
      <c r="AB139" s="1661"/>
      <c r="AC139" s="1660"/>
      <c r="AD139" s="1661"/>
      <c r="AE139" s="1660"/>
      <c r="AF139" s="1661"/>
      <c r="AG139" s="1660"/>
      <c r="AH139" s="1661"/>
      <c r="AI139" s="1660"/>
      <c r="AJ139" s="1661"/>
      <c r="AK139" s="1660"/>
      <c r="AL139" s="1661"/>
      <c r="AM139" s="1660"/>
      <c r="AN139" s="1662"/>
      <c r="AO139" s="1686"/>
      <c r="AP139" s="1459"/>
      <c r="AQ139" s="1664">
        <v>0</v>
      </c>
      <c r="AR139" s="1664"/>
      <c r="AS139" s="1348"/>
      <c r="AT139" s="1686"/>
      <c r="AU139" s="1686"/>
      <c r="AV139" s="1686"/>
      <c r="AW139" s="671" t="str">
        <f t="shared" si="73"/>
        <v/>
      </c>
      <c r="BU139" s="3"/>
      <c r="BV139" s="3"/>
      <c r="BW139" s="4"/>
      <c r="CA139" s="31" t="str">
        <f t="shared" si="77"/>
        <v/>
      </c>
      <c r="CB139" s="31" t="str">
        <f t="shared" si="78"/>
        <v/>
      </c>
      <c r="CC139" s="31" t="str">
        <f t="shared" si="79"/>
        <v/>
      </c>
      <c r="CD139" s="31" t="str">
        <f t="shared" si="80"/>
        <v/>
      </c>
      <c r="CE139" s="31" t="str">
        <f t="shared" si="81"/>
        <v/>
      </c>
      <c r="CF139" s="31" t="str">
        <f t="shared" si="82"/>
        <v/>
      </c>
      <c r="CG139" s="31" t="str">
        <f t="shared" si="83"/>
        <v/>
      </c>
      <c r="CH139" s="32">
        <f t="shared" si="84"/>
        <v>0</v>
      </c>
      <c r="CI139" s="32">
        <f t="shared" si="85"/>
        <v>0</v>
      </c>
      <c r="CJ139" s="32">
        <f t="shared" si="86"/>
        <v>0</v>
      </c>
      <c r="CK139" s="32">
        <f t="shared" si="87"/>
        <v>0</v>
      </c>
      <c r="CL139" s="32">
        <f t="shared" si="88"/>
        <v>0</v>
      </c>
      <c r="CM139" s="32">
        <f t="shared" si="89"/>
        <v>0</v>
      </c>
      <c r="CN139" s="32">
        <f t="shared" si="90"/>
        <v>0</v>
      </c>
    </row>
    <row r="140" spans="1:92" ht="16.350000000000001" customHeight="1" x14ac:dyDescent="0.2">
      <c r="A140" s="3510" t="s">
        <v>173</v>
      </c>
      <c r="B140" s="3511"/>
      <c r="C140" s="3512"/>
      <c r="D140" s="1788">
        <f t="shared" si="74"/>
        <v>0</v>
      </c>
      <c r="E140" s="1682">
        <f t="shared" si="75"/>
        <v>0</v>
      </c>
      <c r="F140" s="1684">
        <f t="shared" si="76"/>
        <v>0</v>
      </c>
      <c r="G140" s="1456"/>
      <c r="H140" s="1457"/>
      <c r="I140" s="1456"/>
      <c r="J140" s="1458"/>
      <c r="K140" s="1456"/>
      <c r="L140" s="1661"/>
      <c r="M140" s="1685"/>
      <c r="N140" s="1661"/>
      <c r="O140" s="1660"/>
      <c r="P140" s="1661"/>
      <c r="Q140" s="1660"/>
      <c r="R140" s="1661"/>
      <c r="S140" s="1660"/>
      <c r="T140" s="1661"/>
      <c r="U140" s="1660"/>
      <c r="V140" s="1661"/>
      <c r="W140" s="1660"/>
      <c r="X140" s="1661"/>
      <c r="Y140" s="1660"/>
      <c r="Z140" s="1661"/>
      <c r="AA140" s="1660"/>
      <c r="AB140" s="1661"/>
      <c r="AC140" s="1660"/>
      <c r="AD140" s="1661"/>
      <c r="AE140" s="1660"/>
      <c r="AF140" s="1661"/>
      <c r="AG140" s="1660"/>
      <c r="AH140" s="1661"/>
      <c r="AI140" s="1660"/>
      <c r="AJ140" s="1661"/>
      <c r="AK140" s="1660"/>
      <c r="AL140" s="1661"/>
      <c r="AM140" s="1660"/>
      <c r="AN140" s="1662"/>
      <c r="AO140" s="1686"/>
      <c r="AP140" s="1459"/>
      <c r="AQ140" s="1664">
        <v>0</v>
      </c>
      <c r="AR140" s="1664"/>
      <c r="AS140" s="1348"/>
      <c r="AT140" s="1686"/>
      <c r="AU140" s="1686"/>
      <c r="AV140" s="1686"/>
      <c r="AW140" s="671" t="str">
        <f t="shared" si="73"/>
        <v/>
      </c>
      <c r="BU140" s="3"/>
      <c r="BV140" s="3"/>
      <c r="BW140" s="4"/>
      <c r="CA140" s="31" t="str">
        <f t="shared" si="77"/>
        <v/>
      </c>
      <c r="CB140" s="31" t="str">
        <f t="shared" si="78"/>
        <v/>
      </c>
      <c r="CC140" s="31" t="str">
        <f t="shared" si="79"/>
        <v/>
      </c>
      <c r="CD140" s="31" t="str">
        <f t="shared" si="80"/>
        <v/>
      </c>
      <c r="CE140" s="31" t="str">
        <f t="shared" si="81"/>
        <v/>
      </c>
      <c r="CF140" s="31" t="str">
        <f t="shared" si="82"/>
        <v/>
      </c>
      <c r="CG140" s="31" t="str">
        <f t="shared" si="83"/>
        <v/>
      </c>
      <c r="CH140" s="32">
        <f t="shared" si="84"/>
        <v>0</v>
      </c>
      <c r="CI140" s="32">
        <f t="shared" si="85"/>
        <v>0</v>
      </c>
      <c r="CJ140" s="32">
        <f t="shared" si="86"/>
        <v>0</v>
      </c>
      <c r="CK140" s="32">
        <f t="shared" si="87"/>
        <v>0</v>
      </c>
      <c r="CL140" s="32">
        <f t="shared" si="88"/>
        <v>0</v>
      </c>
      <c r="CM140" s="32">
        <f t="shared" si="89"/>
        <v>0</v>
      </c>
      <c r="CN140" s="32">
        <f t="shared" si="90"/>
        <v>0</v>
      </c>
    </row>
    <row r="141" spans="1:92" ht="16.350000000000001" customHeight="1" x14ac:dyDescent="0.2">
      <c r="A141" s="3510" t="s">
        <v>174</v>
      </c>
      <c r="B141" s="3511"/>
      <c r="C141" s="3512"/>
      <c r="D141" s="1788">
        <f t="shared" si="74"/>
        <v>0</v>
      </c>
      <c r="E141" s="1682">
        <f t="shared" si="75"/>
        <v>0</v>
      </c>
      <c r="F141" s="1684">
        <f t="shared" si="76"/>
        <v>0</v>
      </c>
      <c r="G141" s="1456"/>
      <c r="H141" s="1457"/>
      <c r="I141" s="1456"/>
      <c r="J141" s="1458"/>
      <c r="K141" s="1456"/>
      <c r="L141" s="1661"/>
      <c r="M141" s="1685"/>
      <c r="N141" s="1661"/>
      <c r="O141" s="1660"/>
      <c r="P141" s="1661"/>
      <c r="Q141" s="1660"/>
      <c r="R141" s="1661"/>
      <c r="S141" s="1660"/>
      <c r="T141" s="1661"/>
      <c r="U141" s="1660"/>
      <c r="V141" s="1661"/>
      <c r="W141" s="1660"/>
      <c r="X141" s="1661"/>
      <c r="Y141" s="1660"/>
      <c r="Z141" s="1661"/>
      <c r="AA141" s="1660"/>
      <c r="AB141" s="1661"/>
      <c r="AC141" s="1660"/>
      <c r="AD141" s="1661"/>
      <c r="AE141" s="1660"/>
      <c r="AF141" s="1661"/>
      <c r="AG141" s="1660"/>
      <c r="AH141" s="1661"/>
      <c r="AI141" s="1660"/>
      <c r="AJ141" s="1661"/>
      <c r="AK141" s="1660"/>
      <c r="AL141" s="1661"/>
      <c r="AM141" s="1660"/>
      <c r="AN141" s="1662"/>
      <c r="AO141" s="1686"/>
      <c r="AP141" s="1459"/>
      <c r="AQ141" s="1664">
        <v>0</v>
      </c>
      <c r="AR141" s="1664"/>
      <c r="AS141" s="1348"/>
      <c r="AT141" s="1686"/>
      <c r="AU141" s="1686"/>
      <c r="AV141" s="1686"/>
      <c r="AW141" s="671" t="str">
        <f t="shared" si="73"/>
        <v/>
      </c>
      <c r="BU141" s="3"/>
      <c r="BV141" s="3"/>
      <c r="BW141" s="4"/>
      <c r="CA141" s="31" t="str">
        <f t="shared" si="77"/>
        <v/>
      </c>
      <c r="CB141" s="31" t="str">
        <f t="shared" si="78"/>
        <v/>
      </c>
      <c r="CC141" s="31" t="str">
        <f t="shared" si="79"/>
        <v/>
      </c>
      <c r="CD141" s="31" t="str">
        <f t="shared" si="80"/>
        <v/>
      </c>
      <c r="CE141" s="31" t="str">
        <f t="shared" si="81"/>
        <v/>
      </c>
      <c r="CF141" s="31" t="str">
        <f t="shared" si="82"/>
        <v/>
      </c>
      <c r="CG141" s="31" t="str">
        <f t="shared" si="83"/>
        <v/>
      </c>
      <c r="CH141" s="32">
        <f t="shared" si="84"/>
        <v>0</v>
      </c>
      <c r="CI141" s="32">
        <f t="shared" si="85"/>
        <v>0</v>
      </c>
      <c r="CJ141" s="32">
        <f t="shared" si="86"/>
        <v>0</v>
      </c>
      <c r="CK141" s="32">
        <f t="shared" si="87"/>
        <v>0</v>
      </c>
      <c r="CL141" s="32">
        <f t="shared" si="88"/>
        <v>0</v>
      </c>
      <c r="CM141" s="32">
        <f t="shared" si="89"/>
        <v>0</v>
      </c>
      <c r="CN141" s="32">
        <f t="shared" si="90"/>
        <v>0</v>
      </c>
    </row>
    <row r="142" spans="1:92" ht="16.350000000000001" customHeight="1" x14ac:dyDescent="0.2">
      <c r="A142" s="3510" t="s">
        <v>175</v>
      </c>
      <c r="B142" s="3511"/>
      <c r="C142" s="3512"/>
      <c r="D142" s="1788">
        <f t="shared" si="74"/>
        <v>0</v>
      </c>
      <c r="E142" s="1682">
        <f t="shared" si="75"/>
        <v>0</v>
      </c>
      <c r="F142" s="1684">
        <f t="shared" si="76"/>
        <v>0</v>
      </c>
      <c r="G142" s="1456"/>
      <c r="H142" s="1457"/>
      <c r="I142" s="1456"/>
      <c r="J142" s="1458"/>
      <c r="K142" s="1456"/>
      <c r="L142" s="1661"/>
      <c r="M142" s="1685"/>
      <c r="N142" s="1661"/>
      <c r="O142" s="1660"/>
      <c r="P142" s="1661"/>
      <c r="Q142" s="1660"/>
      <c r="R142" s="1661"/>
      <c r="S142" s="1660"/>
      <c r="T142" s="1661"/>
      <c r="U142" s="1660"/>
      <c r="V142" s="1661"/>
      <c r="W142" s="1660"/>
      <c r="X142" s="1661"/>
      <c r="Y142" s="1660"/>
      <c r="Z142" s="1661"/>
      <c r="AA142" s="1660"/>
      <c r="AB142" s="1661"/>
      <c r="AC142" s="1660"/>
      <c r="AD142" s="1661"/>
      <c r="AE142" s="1660"/>
      <c r="AF142" s="1661"/>
      <c r="AG142" s="1660"/>
      <c r="AH142" s="1661"/>
      <c r="AI142" s="1660"/>
      <c r="AJ142" s="1661"/>
      <c r="AK142" s="1660"/>
      <c r="AL142" s="1661"/>
      <c r="AM142" s="1660"/>
      <c r="AN142" s="1662"/>
      <c r="AO142" s="1686"/>
      <c r="AP142" s="1459"/>
      <c r="AQ142" s="1664">
        <v>0</v>
      </c>
      <c r="AR142" s="1664"/>
      <c r="AS142" s="1348"/>
      <c r="AT142" s="1686"/>
      <c r="AU142" s="1686"/>
      <c r="AV142" s="1686"/>
      <c r="AW142" s="671" t="str">
        <f t="shared" si="73"/>
        <v/>
      </c>
      <c r="BU142" s="3"/>
      <c r="BV142" s="3"/>
      <c r="BW142" s="4"/>
      <c r="CA142" s="31" t="str">
        <f t="shared" si="77"/>
        <v/>
      </c>
      <c r="CB142" s="31" t="str">
        <f t="shared" si="78"/>
        <v/>
      </c>
      <c r="CC142" s="31" t="str">
        <f t="shared" si="79"/>
        <v/>
      </c>
      <c r="CD142" s="31" t="str">
        <f t="shared" si="80"/>
        <v/>
      </c>
      <c r="CE142" s="31" t="str">
        <f t="shared" si="81"/>
        <v/>
      </c>
      <c r="CF142" s="31" t="str">
        <f t="shared" si="82"/>
        <v/>
      </c>
      <c r="CG142" s="31" t="str">
        <f t="shared" si="83"/>
        <v/>
      </c>
      <c r="CH142" s="32">
        <f t="shared" si="84"/>
        <v>0</v>
      </c>
      <c r="CI142" s="32">
        <f t="shared" si="85"/>
        <v>0</v>
      </c>
      <c r="CJ142" s="32">
        <f t="shared" si="86"/>
        <v>0</v>
      </c>
      <c r="CK142" s="32">
        <f t="shared" si="87"/>
        <v>0</v>
      </c>
      <c r="CL142" s="32">
        <f t="shared" si="88"/>
        <v>0</v>
      </c>
      <c r="CM142" s="32">
        <f t="shared" si="89"/>
        <v>0</v>
      </c>
      <c r="CN142" s="32">
        <f t="shared" si="90"/>
        <v>0</v>
      </c>
    </row>
    <row r="143" spans="1:92" ht="16.350000000000001" customHeight="1" x14ac:dyDescent="0.2">
      <c r="A143" s="3510" t="s">
        <v>176</v>
      </c>
      <c r="B143" s="3511"/>
      <c r="C143" s="3512"/>
      <c r="D143" s="1788">
        <f t="shared" si="74"/>
        <v>0</v>
      </c>
      <c r="E143" s="1682">
        <f t="shared" si="75"/>
        <v>0</v>
      </c>
      <c r="F143" s="1684">
        <f t="shared" si="76"/>
        <v>0</v>
      </c>
      <c r="G143" s="1796"/>
      <c r="H143" s="1798"/>
      <c r="I143" s="1796"/>
      <c r="J143" s="1701"/>
      <c r="K143" s="1685"/>
      <c r="L143" s="1661"/>
      <c r="M143" s="1685"/>
      <c r="N143" s="1661"/>
      <c r="O143" s="1660"/>
      <c r="P143" s="1661"/>
      <c r="Q143" s="1660"/>
      <c r="R143" s="1661"/>
      <c r="S143" s="1660"/>
      <c r="T143" s="1661"/>
      <c r="U143" s="1660"/>
      <c r="V143" s="1661"/>
      <c r="W143" s="1660"/>
      <c r="X143" s="1661"/>
      <c r="Y143" s="1660"/>
      <c r="Z143" s="1661"/>
      <c r="AA143" s="1660"/>
      <c r="AB143" s="1661"/>
      <c r="AC143" s="1660"/>
      <c r="AD143" s="1661"/>
      <c r="AE143" s="1660"/>
      <c r="AF143" s="1661"/>
      <c r="AG143" s="1660"/>
      <c r="AH143" s="1661"/>
      <c r="AI143" s="1660"/>
      <c r="AJ143" s="1661"/>
      <c r="AK143" s="1660"/>
      <c r="AL143" s="1661"/>
      <c r="AM143" s="1660"/>
      <c r="AN143" s="1662"/>
      <c r="AO143" s="1686"/>
      <c r="AP143" s="1686"/>
      <c r="AQ143" s="1664">
        <v>0</v>
      </c>
      <c r="AR143" s="1664"/>
      <c r="AS143" s="1664"/>
      <c r="AT143" s="1686"/>
      <c r="AU143" s="1686"/>
      <c r="AV143" s="1686"/>
      <c r="AW143" s="671" t="str">
        <f t="shared" si="73"/>
        <v/>
      </c>
      <c r="BU143" s="3"/>
      <c r="BV143" s="3"/>
      <c r="BW143" s="4"/>
      <c r="CA143" s="31" t="str">
        <f t="shared" si="77"/>
        <v/>
      </c>
      <c r="CB143" s="31" t="str">
        <f t="shared" si="78"/>
        <v/>
      </c>
      <c r="CC143" s="31" t="str">
        <f t="shared" si="79"/>
        <v/>
      </c>
      <c r="CD143" s="31" t="str">
        <f t="shared" si="80"/>
        <v/>
      </c>
      <c r="CE143" s="31" t="str">
        <f t="shared" si="81"/>
        <v/>
      </c>
      <c r="CF143" s="31" t="str">
        <f t="shared" si="82"/>
        <v/>
      </c>
      <c r="CG143" s="31" t="str">
        <f t="shared" si="83"/>
        <v/>
      </c>
      <c r="CH143" s="32">
        <f t="shared" si="84"/>
        <v>0</v>
      </c>
      <c r="CI143" s="32">
        <f t="shared" si="85"/>
        <v>0</v>
      </c>
      <c r="CJ143" s="32">
        <f t="shared" si="86"/>
        <v>0</v>
      </c>
      <c r="CK143" s="32">
        <f t="shared" si="87"/>
        <v>0</v>
      </c>
      <c r="CL143" s="32">
        <f t="shared" si="88"/>
        <v>0</v>
      </c>
      <c r="CM143" s="32">
        <f t="shared" si="89"/>
        <v>0</v>
      </c>
      <c r="CN143" s="32">
        <f t="shared" si="90"/>
        <v>0</v>
      </c>
    </row>
    <row r="144" spans="1:92" ht="16.350000000000001" customHeight="1" x14ac:dyDescent="0.2">
      <c r="A144" s="3422" t="s">
        <v>177</v>
      </c>
      <c r="B144" s="3423"/>
      <c r="C144" s="3424"/>
      <c r="D144" s="1803">
        <f t="shared" si="74"/>
        <v>0</v>
      </c>
      <c r="E144" s="1368">
        <f t="shared" si="75"/>
        <v>0</v>
      </c>
      <c r="F144" s="1688">
        <f t="shared" si="76"/>
        <v>0</v>
      </c>
      <c r="G144" s="255"/>
      <c r="H144" s="649"/>
      <c r="I144" s="255"/>
      <c r="J144" s="647"/>
      <c r="K144" s="256"/>
      <c r="L144" s="1540"/>
      <c r="M144" s="1689"/>
      <c r="N144" s="1540"/>
      <c r="O144" s="1351"/>
      <c r="P144" s="1540"/>
      <c r="Q144" s="1351"/>
      <c r="R144" s="1540"/>
      <c r="S144" s="1351"/>
      <c r="T144" s="1540"/>
      <c r="U144" s="1351"/>
      <c r="V144" s="1540"/>
      <c r="W144" s="1351"/>
      <c r="X144" s="1540"/>
      <c r="Y144" s="1351"/>
      <c r="Z144" s="1540"/>
      <c r="AA144" s="1351"/>
      <c r="AB144" s="1540"/>
      <c r="AC144" s="1351"/>
      <c r="AD144" s="1540"/>
      <c r="AE144" s="1351"/>
      <c r="AF144" s="1540"/>
      <c r="AG144" s="1351"/>
      <c r="AH144" s="1540"/>
      <c r="AI144" s="1351"/>
      <c r="AJ144" s="1540"/>
      <c r="AK144" s="1351"/>
      <c r="AL144" s="1540"/>
      <c r="AM144" s="1351"/>
      <c r="AN144" s="1665"/>
      <c r="AO144" s="1369"/>
      <c r="AP144" s="1686"/>
      <c r="AQ144" s="1664">
        <v>0</v>
      </c>
      <c r="AR144" s="1664"/>
      <c r="AS144" s="1664"/>
      <c r="AT144" s="1686"/>
      <c r="AU144" s="77"/>
      <c r="AV144" s="77"/>
      <c r="AW144" s="671" t="str">
        <f t="shared" si="73"/>
        <v/>
      </c>
      <c r="BU144" s="3"/>
      <c r="BV144" s="3"/>
      <c r="BW144" s="4"/>
      <c r="CA144" s="31" t="str">
        <f t="shared" si="77"/>
        <v/>
      </c>
      <c r="CB144" s="31" t="str">
        <f t="shared" si="78"/>
        <v/>
      </c>
      <c r="CC144" s="31" t="str">
        <f t="shared" si="79"/>
        <v/>
      </c>
      <c r="CD144" s="31" t="str">
        <f t="shared" si="80"/>
        <v/>
      </c>
      <c r="CE144" s="31" t="str">
        <f t="shared" si="81"/>
        <v/>
      </c>
      <c r="CF144" s="31" t="str">
        <f t="shared" si="82"/>
        <v/>
      </c>
      <c r="CG144" s="31" t="str">
        <f t="shared" si="83"/>
        <v/>
      </c>
      <c r="CH144" s="32">
        <f t="shared" si="84"/>
        <v>0</v>
      </c>
      <c r="CI144" s="32">
        <f t="shared" si="85"/>
        <v>0</v>
      </c>
      <c r="CJ144" s="32">
        <f t="shared" si="86"/>
        <v>0</v>
      </c>
      <c r="CK144" s="32">
        <f t="shared" si="87"/>
        <v>0</v>
      </c>
      <c r="CL144" s="32">
        <f t="shared" si="88"/>
        <v>0</v>
      </c>
      <c r="CM144" s="32">
        <f t="shared" si="89"/>
        <v>0</v>
      </c>
      <c r="CN144" s="32">
        <f t="shared" si="90"/>
        <v>0</v>
      </c>
    </row>
    <row r="145" spans="1:92" ht="16.350000000000001" customHeight="1" x14ac:dyDescent="0.2">
      <c r="A145" s="3343" t="s">
        <v>4</v>
      </c>
      <c r="B145" s="3362"/>
      <c r="C145" s="3355"/>
      <c r="D145" s="1804">
        <f t="shared" si="74"/>
        <v>259</v>
      </c>
      <c r="E145" s="1710">
        <f t="shared" si="75"/>
        <v>91</v>
      </c>
      <c r="F145" s="1805">
        <f t="shared" si="76"/>
        <v>168</v>
      </c>
      <c r="G145" s="1804">
        <f t="shared" ref="G145:AN145" si="93">SUM(G91:G144)</f>
        <v>0</v>
      </c>
      <c r="H145" s="1806">
        <f t="shared" si="93"/>
        <v>0</v>
      </c>
      <c r="I145" s="1804">
        <f t="shared" si="93"/>
        <v>0</v>
      </c>
      <c r="J145" s="1807">
        <f t="shared" si="93"/>
        <v>0</v>
      </c>
      <c r="K145" s="1804">
        <f t="shared" si="93"/>
        <v>0</v>
      </c>
      <c r="L145" s="1806">
        <f t="shared" si="93"/>
        <v>0</v>
      </c>
      <c r="M145" s="1808">
        <f t="shared" si="93"/>
        <v>0</v>
      </c>
      <c r="N145" s="1809">
        <f t="shared" si="93"/>
        <v>0</v>
      </c>
      <c r="O145" s="1810">
        <f t="shared" si="93"/>
        <v>1</v>
      </c>
      <c r="P145" s="1809">
        <f t="shared" si="93"/>
        <v>0</v>
      </c>
      <c r="Q145" s="1810">
        <f t="shared" si="93"/>
        <v>4</v>
      </c>
      <c r="R145" s="1809">
        <f t="shared" si="93"/>
        <v>2</v>
      </c>
      <c r="S145" s="1810">
        <f t="shared" si="93"/>
        <v>1</v>
      </c>
      <c r="T145" s="1809">
        <f t="shared" si="93"/>
        <v>0</v>
      </c>
      <c r="U145" s="1810">
        <f t="shared" si="93"/>
        <v>4</v>
      </c>
      <c r="V145" s="1809">
        <f t="shared" si="93"/>
        <v>4</v>
      </c>
      <c r="W145" s="1810">
        <f t="shared" si="93"/>
        <v>9</v>
      </c>
      <c r="X145" s="1809">
        <f t="shared" si="93"/>
        <v>13</v>
      </c>
      <c r="Y145" s="1810">
        <f t="shared" si="93"/>
        <v>8</v>
      </c>
      <c r="Z145" s="1809">
        <f t="shared" si="93"/>
        <v>20</v>
      </c>
      <c r="AA145" s="1810">
        <f t="shared" si="93"/>
        <v>7</v>
      </c>
      <c r="AB145" s="1809">
        <f t="shared" si="93"/>
        <v>5</v>
      </c>
      <c r="AC145" s="1810">
        <f t="shared" si="93"/>
        <v>4</v>
      </c>
      <c r="AD145" s="1809">
        <f t="shared" si="93"/>
        <v>9</v>
      </c>
      <c r="AE145" s="1810">
        <f t="shared" si="93"/>
        <v>15</v>
      </c>
      <c r="AF145" s="1809">
        <f t="shared" si="93"/>
        <v>41</v>
      </c>
      <c r="AG145" s="1810">
        <f t="shared" si="93"/>
        <v>13</v>
      </c>
      <c r="AH145" s="1809">
        <f t="shared" si="93"/>
        <v>44</v>
      </c>
      <c r="AI145" s="1810">
        <f t="shared" si="93"/>
        <v>0</v>
      </c>
      <c r="AJ145" s="1809">
        <f t="shared" si="93"/>
        <v>10</v>
      </c>
      <c r="AK145" s="1810">
        <f t="shared" si="93"/>
        <v>16</v>
      </c>
      <c r="AL145" s="1809">
        <f t="shared" si="93"/>
        <v>10</v>
      </c>
      <c r="AM145" s="1810">
        <f t="shared" si="93"/>
        <v>9</v>
      </c>
      <c r="AN145" s="1811">
        <f t="shared" si="93"/>
        <v>10</v>
      </c>
      <c r="AO145" s="1812">
        <f>SUM(AO91:AO144)</f>
        <v>0</v>
      </c>
      <c r="AP145" s="1813">
        <f>SUM(AP91:AP144)</f>
        <v>0</v>
      </c>
      <c r="AQ145" s="1813">
        <f>SUM(AQ91:AQ144)</f>
        <v>259</v>
      </c>
      <c r="AR145" s="1813">
        <f>SUM(AR91:AR144)</f>
        <v>2</v>
      </c>
      <c r="AS145" s="1813">
        <f t="shared" ref="AS145:AV145" si="94">SUM(AS91:AS144)</f>
        <v>0</v>
      </c>
      <c r="AT145" s="1813">
        <f t="shared" si="94"/>
        <v>1</v>
      </c>
      <c r="AU145" s="1813">
        <f t="shared" si="94"/>
        <v>0</v>
      </c>
      <c r="AV145" s="1813">
        <f t="shared" si="94"/>
        <v>0</v>
      </c>
      <c r="BU145" s="3"/>
      <c r="BV145" s="3"/>
      <c r="BW145" s="4"/>
      <c r="CA145" s="31"/>
      <c r="CB145" s="31"/>
      <c r="CC145" s="31"/>
      <c r="CD145" s="31"/>
      <c r="CE145" s="31"/>
      <c r="CF145" s="31"/>
      <c r="CG145" s="31"/>
      <c r="CH145" s="32"/>
      <c r="CI145" s="32"/>
      <c r="CJ145" s="32"/>
      <c r="CK145" s="32"/>
      <c r="CL145" s="32"/>
      <c r="CM145" s="32"/>
      <c r="CN145" s="32"/>
    </row>
    <row r="146" spans="1:92" ht="24" customHeight="1" x14ac:dyDescent="0.2">
      <c r="A146" s="237" t="s">
        <v>178</v>
      </c>
      <c r="B146" s="232"/>
      <c r="C146" s="232"/>
      <c r="BW146" s="3"/>
      <c r="BX146" s="3"/>
      <c r="CH146" s="14"/>
      <c r="CI146" s="14"/>
      <c r="CJ146" s="14"/>
      <c r="CK146" s="14"/>
      <c r="CL146" s="14"/>
      <c r="CM146" s="14"/>
      <c r="CN146" s="14"/>
    </row>
    <row r="147" spans="1:92" ht="33" customHeight="1" x14ac:dyDescent="0.2">
      <c r="A147" s="3514" t="s">
        <v>179</v>
      </c>
      <c r="B147" s="3514"/>
      <c r="C147" s="3514"/>
      <c r="D147" s="3486" t="s">
        <v>4</v>
      </c>
      <c r="E147" s="3487"/>
      <c r="F147" s="3463"/>
      <c r="G147" s="3343" t="s">
        <v>5</v>
      </c>
      <c r="H147" s="3362"/>
      <c r="I147" s="3362"/>
      <c r="J147" s="3362"/>
      <c r="K147" s="3362"/>
      <c r="L147" s="3362"/>
      <c r="M147" s="3362"/>
      <c r="N147" s="3362"/>
      <c r="O147" s="3362"/>
      <c r="P147" s="3362"/>
      <c r="Q147" s="3362"/>
      <c r="R147" s="3362"/>
      <c r="S147" s="3362"/>
      <c r="T147" s="3362"/>
      <c r="U147" s="3362"/>
      <c r="V147" s="3362"/>
      <c r="W147" s="3362"/>
      <c r="X147" s="3362"/>
      <c r="Y147" s="3362"/>
      <c r="Z147" s="3362"/>
      <c r="AA147" s="3362"/>
      <c r="AB147" s="3362"/>
      <c r="AC147" s="3362"/>
      <c r="AD147" s="3362"/>
      <c r="AE147" s="3362"/>
      <c r="AF147" s="3362"/>
      <c r="AG147" s="3362"/>
      <c r="AH147" s="3362"/>
      <c r="AI147" s="3362"/>
      <c r="AJ147" s="3362"/>
      <c r="AK147" s="3362"/>
      <c r="AL147" s="3362"/>
      <c r="AM147" s="3362"/>
      <c r="AN147" s="3362"/>
      <c r="AO147" s="3362"/>
      <c r="AP147" s="3488"/>
      <c r="AQ147" s="3355" t="s">
        <v>118</v>
      </c>
      <c r="AR147" s="3513" t="s">
        <v>7</v>
      </c>
      <c r="AS147" s="3513" t="s">
        <v>41</v>
      </c>
      <c r="AT147" s="3513" t="s">
        <v>8</v>
      </c>
      <c r="AU147" s="3513" t="s">
        <v>42</v>
      </c>
      <c r="AV147" s="3505" t="s">
        <v>299</v>
      </c>
      <c r="AW147" s="3505" t="s">
        <v>122</v>
      </c>
      <c r="AX147" s="3505" t="s">
        <v>11</v>
      </c>
      <c r="BV147" s="3"/>
      <c r="BW147" s="3"/>
      <c r="CH147" s="14"/>
      <c r="CI147" s="14"/>
      <c r="CJ147" s="14"/>
      <c r="CK147" s="14"/>
      <c r="CL147" s="14"/>
      <c r="CM147" s="14"/>
      <c r="CN147" s="14"/>
    </row>
    <row r="148" spans="1:92" ht="37.5" customHeight="1" x14ac:dyDescent="0.2">
      <c r="A148" s="3514"/>
      <c r="B148" s="3514"/>
      <c r="C148" s="3514"/>
      <c r="D148" s="3394"/>
      <c r="E148" s="3247"/>
      <c r="F148" s="3248"/>
      <c r="G148" s="3471" t="s">
        <v>13</v>
      </c>
      <c r="H148" s="3365"/>
      <c r="I148" s="3343" t="s">
        <v>14</v>
      </c>
      <c r="J148" s="3355"/>
      <c r="K148" s="3362" t="s">
        <v>15</v>
      </c>
      <c r="L148" s="3355"/>
      <c r="M148" s="3343" t="s">
        <v>16</v>
      </c>
      <c r="N148" s="3355"/>
      <c r="O148" s="3343" t="s">
        <v>17</v>
      </c>
      <c r="P148" s="3355"/>
      <c r="Q148" s="3343" t="s">
        <v>18</v>
      </c>
      <c r="R148" s="3355"/>
      <c r="S148" s="3343" t="s">
        <v>19</v>
      </c>
      <c r="T148" s="3355"/>
      <c r="U148" s="3343" t="s">
        <v>20</v>
      </c>
      <c r="V148" s="3355"/>
      <c r="W148" s="3343" t="s">
        <v>21</v>
      </c>
      <c r="X148" s="3355"/>
      <c r="Y148" s="3343" t="s">
        <v>22</v>
      </c>
      <c r="Z148" s="3345"/>
      <c r="AA148" s="3343" t="s">
        <v>23</v>
      </c>
      <c r="AB148" s="3345"/>
      <c r="AC148" s="3343" t="s">
        <v>24</v>
      </c>
      <c r="AD148" s="3345"/>
      <c r="AE148" s="3343" t="s">
        <v>25</v>
      </c>
      <c r="AF148" s="3345"/>
      <c r="AG148" s="3343" t="s">
        <v>26</v>
      </c>
      <c r="AH148" s="3345"/>
      <c r="AI148" s="3343" t="s">
        <v>27</v>
      </c>
      <c r="AJ148" s="3345"/>
      <c r="AK148" s="3343" t="s">
        <v>28</v>
      </c>
      <c r="AL148" s="3345"/>
      <c r="AM148" s="3343" t="s">
        <v>29</v>
      </c>
      <c r="AN148" s="3345"/>
      <c r="AO148" s="3343" t="s">
        <v>30</v>
      </c>
      <c r="AP148" s="3506"/>
      <c r="AQ148" s="3355"/>
      <c r="AR148" s="3513"/>
      <c r="AS148" s="3513"/>
      <c r="AT148" s="3513"/>
      <c r="AU148" s="3513"/>
      <c r="AV148" s="3505"/>
      <c r="AW148" s="3505"/>
      <c r="AX148" s="3505"/>
      <c r="BV148" s="3"/>
      <c r="BW148" s="3"/>
      <c r="CH148" s="14"/>
      <c r="CI148" s="14"/>
      <c r="CJ148" s="14"/>
      <c r="CK148" s="14"/>
      <c r="CL148" s="14"/>
      <c r="CM148" s="14"/>
      <c r="CN148" s="14"/>
    </row>
    <row r="149" spans="1:92" ht="45.75" customHeight="1" x14ac:dyDescent="0.2">
      <c r="A149" s="3514"/>
      <c r="B149" s="3514"/>
      <c r="C149" s="3514"/>
      <c r="D149" s="1655" t="s">
        <v>180</v>
      </c>
      <c r="E149" s="1656" t="s">
        <v>32</v>
      </c>
      <c r="F149" s="1655" t="s">
        <v>33</v>
      </c>
      <c r="G149" s="1656" t="s">
        <v>32</v>
      </c>
      <c r="H149" s="1655" t="s">
        <v>33</v>
      </c>
      <c r="I149" s="1656" t="s">
        <v>32</v>
      </c>
      <c r="J149" s="1655" t="s">
        <v>33</v>
      </c>
      <c r="K149" s="1656" t="s">
        <v>32</v>
      </c>
      <c r="L149" s="1655" t="s">
        <v>33</v>
      </c>
      <c r="M149" s="1656" t="s">
        <v>32</v>
      </c>
      <c r="N149" s="1655" t="s">
        <v>33</v>
      </c>
      <c r="O149" s="1656" t="s">
        <v>32</v>
      </c>
      <c r="P149" s="1655" t="s">
        <v>33</v>
      </c>
      <c r="Q149" s="1656" t="s">
        <v>32</v>
      </c>
      <c r="R149" s="1655" t="s">
        <v>33</v>
      </c>
      <c r="S149" s="1656" t="s">
        <v>32</v>
      </c>
      <c r="T149" s="1655" t="s">
        <v>33</v>
      </c>
      <c r="U149" s="1656" t="s">
        <v>32</v>
      </c>
      <c r="V149" s="1655" t="s">
        <v>33</v>
      </c>
      <c r="W149" s="1656" t="s">
        <v>32</v>
      </c>
      <c r="X149" s="1655" t="s">
        <v>33</v>
      </c>
      <c r="Y149" s="1656" t="s">
        <v>32</v>
      </c>
      <c r="Z149" s="1655" t="s">
        <v>33</v>
      </c>
      <c r="AA149" s="1656" t="s">
        <v>32</v>
      </c>
      <c r="AB149" s="1655" t="s">
        <v>33</v>
      </c>
      <c r="AC149" s="1656" t="s">
        <v>32</v>
      </c>
      <c r="AD149" s="1655" t="s">
        <v>33</v>
      </c>
      <c r="AE149" s="1656" t="s">
        <v>32</v>
      </c>
      <c r="AF149" s="1655" t="s">
        <v>33</v>
      </c>
      <c r="AG149" s="1656" t="s">
        <v>32</v>
      </c>
      <c r="AH149" s="1655" t="s">
        <v>33</v>
      </c>
      <c r="AI149" s="1656" t="s">
        <v>32</v>
      </c>
      <c r="AJ149" s="1655" t="s">
        <v>33</v>
      </c>
      <c r="AK149" s="1656" t="s">
        <v>32</v>
      </c>
      <c r="AL149" s="1655" t="s">
        <v>33</v>
      </c>
      <c r="AM149" s="1656" t="s">
        <v>32</v>
      </c>
      <c r="AN149" s="1655" t="s">
        <v>33</v>
      </c>
      <c r="AO149" s="1656" t="s">
        <v>32</v>
      </c>
      <c r="AP149" s="1680" t="s">
        <v>33</v>
      </c>
      <c r="AQ149" s="3355"/>
      <c r="AR149" s="3513"/>
      <c r="AS149" s="3513"/>
      <c r="AT149" s="3513"/>
      <c r="AU149" s="3513"/>
      <c r="AV149" s="3505"/>
      <c r="AW149" s="3505"/>
      <c r="AX149" s="3505"/>
      <c r="BV149" s="3"/>
      <c r="BW149" s="3"/>
      <c r="CA149" s="31"/>
      <c r="CB149" s="31"/>
      <c r="CC149" s="31"/>
      <c r="CD149" s="31"/>
      <c r="CH149" s="32"/>
      <c r="CI149" s="32"/>
      <c r="CJ149" s="32"/>
      <c r="CK149" s="32"/>
      <c r="CM149" s="14"/>
      <c r="CN149" s="14"/>
    </row>
    <row r="150" spans="1:92" ht="16.350000000000001" customHeight="1" x14ac:dyDescent="0.2">
      <c r="A150" s="3507" t="s">
        <v>181</v>
      </c>
      <c r="B150" s="3508"/>
      <c r="C150" s="3509"/>
      <c r="D150" s="1032">
        <f>SUM(G150:AP150)</f>
        <v>349</v>
      </c>
      <c r="E150" s="1681">
        <f>SUM(G150+I150+K150+M150+O150+Q150+S150+U150+W150+Y150+AA150+AC150+AE150+AG150+AI150+AK150+AM150+AO150)</f>
        <v>127</v>
      </c>
      <c r="F150" s="22">
        <f>SUM(H150+J150+L150+N150+P150+R150+T150+V150+X150+Z150+AB150+AD150+AF150+AH150+AJ150+AL150+AN150+AP150)</f>
        <v>222</v>
      </c>
      <c r="G150" s="1014">
        <v>0</v>
      </c>
      <c r="H150" s="60">
        <v>0</v>
      </c>
      <c r="I150" s="1657">
        <v>0</v>
      </c>
      <c r="J150" s="60">
        <v>0</v>
      </c>
      <c r="K150" s="1657">
        <v>0</v>
      </c>
      <c r="L150" s="60">
        <v>0</v>
      </c>
      <c r="M150" s="1657">
        <v>0</v>
      </c>
      <c r="N150" s="60">
        <v>6</v>
      </c>
      <c r="O150" s="268">
        <v>5</v>
      </c>
      <c r="P150" s="60">
        <v>1</v>
      </c>
      <c r="Q150" s="268">
        <v>3</v>
      </c>
      <c r="R150" s="60">
        <v>3</v>
      </c>
      <c r="S150" s="268">
        <v>11</v>
      </c>
      <c r="T150" s="60">
        <v>1</v>
      </c>
      <c r="U150" s="1657">
        <v>1</v>
      </c>
      <c r="V150" s="60">
        <v>0</v>
      </c>
      <c r="W150" s="1657">
        <v>6</v>
      </c>
      <c r="X150" s="60">
        <v>0</v>
      </c>
      <c r="Y150" s="1657">
        <v>5</v>
      </c>
      <c r="Z150" s="60">
        <v>5</v>
      </c>
      <c r="AA150" s="1657">
        <v>5</v>
      </c>
      <c r="AB150" s="60">
        <v>19</v>
      </c>
      <c r="AC150" s="1657">
        <v>2</v>
      </c>
      <c r="AD150" s="60">
        <v>8</v>
      </c>
      <c r="AE150" s="1657">
        <v>11</v>
      </c>
      <c r="AF150" s="60">
        <v>39</v>
      </c>
      <c r="AG150" s="1657">
        <v>3</v>
      </c>
      <c r="AH150" s="60">
        <v>26</v>
      </c>
      <c r="AI150" s="1657">
        <v>30</v>
      </c>
      <c r="AJ150" s="60">
        <v>69</v>
      </c>
      <c r="AK150" s="1657">
        <v>15</v>
      </c>
      <c r="AL150" s="60">
        <v>32</v>
      </c>
      <c r="AM150" s="1657">
        <v>27</v>
      </c>
      <c r="AN150" s="60">
        <v>13</v>
      </c>
      <c r="AO150" s="1657">
        <v>3</v>
      </c>
      <c r="AP150" s="64">
        <v>0</v>
      </c>
      <c r="AQ150" s="1695">
        <v>0</v>
      </c>
      <c r="AR150" s="24">
        <v>0</v>
      </c>
      <c r="AS150" s="24">
        <v>349</v>
      </c>
      <c r="AT150" s="28">
        <v>2</v>
      </c>
      <c r="AU150" s="28"/>
      <c r="AV150" s="28">
        <v>0</v>
      </c>
      <c r="AW150" s="28">
        <v>0</v>
      </c>
      <c r="AX150" s="28">
        <v>0</v>
      </c>
      <c r="AY150" s="671" t="str">
        <f t="shared" ref="AY150:AY158" si="95">$CA150&amp;$CB150&amp;$CC150&amp;$CD150&amp;$CE150&amp;$CF150&amp;$CG150</f>
        <v/>
      </c>
      <c r="BV150" s="3"/>
      <c r="BW150" s="3"/>
      <c r="CA150" s="31" t="str">
        <f t="shared" ref="CA150:CA158" si="96">IF(CH150=1,"* Las consultas de 12 años NO DEBEN ser mayor que el total de Consultas entre 10-14 Años. ","")</f>
        <v/>
      </c>
      <c r="CB150" s="31" t="str">
        <f t="shared" ref="CB150:CB158" si="97">IF(CI150=1,"* Las consultas de 60 años NO DEBEN ser mayor que el total de Consultas entre 60-64 Años. ","")</f>
        <v/>
      </c>
      <c r="CC150" s="31" t="str">
        <f t="shared" ref="CC150:CC158" si="98">IF(CJ150=1,"* Las actividades de usuarios en situación de discapacidad NO DEBEN superar el total. ","")</f>
        <v/>
      </c>
      <c r="CD150" s="31" t="str">
        <f t="shared" ref="CD150:CD158" si="99">IF(AND(AR150="",D150&lt;&gt;0),"* Recuerde que las Embarazadas deben ser incluídas en el ingreso por rango Etario (Digite CEROS si no tiene). ",IF(F150&lt;AR150,"* Las Embarazadas NO DEBEN ser mayor al total de mujeres. ",""))</f>
        <v/>
      </c>
      <c r="CE150" s="31" t="str">
        <f t="shared" ref="CE150:CE158" si="100">IF(AND(AS150="",D150&lt;&gt;0),"* No olvide digitar la columna Beneficiarios (Digite CEROS si no tiene). ",IF(D150&lt;AS150,"* El número de Beneficiarios NO DEBE ser mayor que el Total. ",""))</f>
        <v/>
      </c>
      <c r="CF150" s="31" t="str">
        <f t="shared" ref="CF150:CF158" si="101">IF(AND(AW150="",D150&lt;&gt;0),"* No olvide digitar la Población SENAME (Digite CEROS si no tiene). ",IF(D150&lt;AW150,"* La Población SENAME NO DEBE ser mayor al Total. ",""))</f>
        <v/>
      </c>
      <c r="CG150" s="31" t="str">
        <f t="shared" ref="CG150:CG158" si="102">IF(AND(AX150="",D150&lt;&gt;0),"* No olvide digitar la Población Migrante (Digite CEROS si no tiene). ",IF(D150&lt;AX150,"* La Población Migrante NO DEBE superar el Total. ",""))</f>
        <v/>
      </c>
      <c r="CH150" s="32">
        <f t="shared" ref="CH150:CH158" si="103">IF(AQ150&gt;(Y150+Z150),1,0)</f>
        <v>0</v>
      </c>
      <c r="CI150" s="32">
        <f t="shared" ref="CI150:CI158" si="104">IF(AT150&gt;(AK150+AL150),1,0)</f>
        <v>0</v>
      </c>
      <c r="CJ150" s="32">
        <f t="shared" ref="CJ150:CJ158" si="105">IF(D150&lt;AV150,1,0)</f>
        <v>0</v>
      </c>
      <c r="CK150" s="32">
        <f t="shared" ref="CK150:CK158" si="106">IF(AND(AR150="",D150&lt;&gt;0),1,IF(F150&lt;AR150,1,0))</f>
        <v>0</v>
      </c>
      <c r="CL150" s="32">
        <f t="shared" ref="CL150:CL158" si="107">IF(AND(AS150="",D150&lt;&gt;0),1,IF(D150&lt;AS150,1,0))</f>
        <v>0</v>
      </c>
      <c r="CM150" s="32">
        <f t="shared" ref="CM150:CM158" si="108">IF(AND(AW150="",D150&lt;&gt;0),1,IF(D150&lt;AW150,1,0))</f>
        <v>0</v>
      </c>
      <c r="CN150" s="32">
        <f t="shared" ref="CN150:CN158" si="109">IF(AND(AX150="",D150&lt;&gt;0),1,IF(D150&lt;AX150,1,0))</f>
        <v>0</v>
      </c>
    </row>
    <row r="151" spans="1:92" ht="16.350000000000001" customHeight="1" x14ac:dyDescent="0.2">
      <c r="A151" s="3510" t="s">
        <v>182</v>
      </c>
      <c r="B151" s="3511"/>
      <c r="C151" s="3512"/>
      <c r="D151" s="269">
        <f t="shared" ref="D151:D158" si="110">SUM(G151:AP151)</f>
        <v>101</v>
      </c>
      <c r="E151" s="1682">
        <f t="shared" ref="E151:E157" si="111">SUM(G151+I151+K151+M151+O151+Q151+S151+U151+W151+Y151+AA151+AC151+AE151+AG151+AI151+AK151+AM151+AO151)</f>
        <v>34</v>
      </c>
      <c r="F151" s="1684">
        <f t="shared" ref="F151:F158" si="112">SUM(H151+J151+L151+N151+P151+R151+T151+V151+X151+Z151+AB151+AD151+AF151+AH151+AJ151+AL151+AN151+AP151)</f>
        <v>67</v>
      </c>
      <c r="G151" s="1685">
        <v>0</v>
      </c>
      <c r="H151" s="1661">
        <v>0</v>
      </c>
      <c r="I151" s="1660">
        <v>0</v>
      </c>
      <c r="J151" s="1661">
        <v>0</v>
      </c>
      <c r="K151" s="1660">
        <v>0</v>
      </c>
      <c r="L151" s="1661">
        <v>0</v>
      </c>
      <c r="M151" s="1660">
        <v>0</v>
      </c>
      <c r="N151" s="1661">
        <v>0</v>
      </c>
      <c r="O151" s="1814">
        <v>0</v>
      </c>
      <c r="P151" s="1661">
        <v>0</v>
      </c>
      <c r="Q151" s="1814">
        <v>0</v>
      </c>
      <c r="R151" s="1661">
        <v>0</v>
      </c>
      <c r="S151" s="1814">
        <v>0</v>
      </c>
      <c r="T151" s="1661">
        <v>4</v>
      </c>
      <c r="U151" s="1660">
        <v>0</v>
      </c>
      <c r="V151" s="1661">
        <v>0</v>
      </c>
      <c r="W151" s="1660">
        <v>2</v>
      </c>
      <c r="X151" s="1661">
        <v>0</v>
      </c>
      <c r="Y151" s="1660">
        <v>12</v>
      </c>
      <c r="Z151" s="1661">
        <v>0</v>
      </c>
      <c r="AA151" s="1660">
        <v>8</v>
      </c>
      <c r="AB151" s="1661">
        <v>8</v>
      </c>
      <c r="AC151" s="1660">
        <v>4</v>
      </c>
      <c r="AD151" s="1661">
        <v>4</v>
      </c>
      <c r="AE151" s="1660">
        <v>4</v>
      </c>
      <c r="AF151" s="1661">
        <v>20</v>
      </c>
      <c r="AG151" s="1660">
        <v>0</v>
      </c>
      <c r="AH151" s="1661">
        <v>23</v>
      </c>
      <c r="AI151" s="1660">
        <v>0</v>
      </c>
      <c r="AJ151" s="1661">
        <v>8</v>
      </c>
      <c r="AK151" s="1660">
        <v>0</v>
      </c>
      <c r="AL151" s="1661">
        <v>0</v>
      </c>
      <c r="AM151" s="1660">
        <v>0</v>
      </c>
      <c r="AN151" s="1661">
        <v>0</v>
      </c>
      <c r="AO151" s="1660">
        <v>4</v>
      </c>
      <c r="AP151" s="1662">
        <v>0</v>
      </c>
      <c r="AQ151" s="1686">
        <v>0</v>
      </c>
      <c r="AR151" s="24">
        <v>0</v>
      </c>
      <c r="AS151" s="24">
        <v>101</v>
      </c>
      <c r="AT151" s="28">
        <v>0</v>
      </c>
      <c r="AU151" s="28"/>
      <c r="AV151" s="28">
        <v>0</v>
      </c>
      <c r="AW151" s="28">
        <v>0</v>
      </c>
      <c r="AX151" s="28">
        <v>0</v>
      </c>
      <c r="AY151" s="671" t="str">
        <f t="shared" si="95"/>
        <v/>
      </c>
      <c r="BV151" s="3"/>
      <c r="BW151" s="3"/>
      <c r="CA151" s="31" t="str">
        <f t="shared" si="96"/>
        <v/>
      </c>
      <c r="CB151" s="31" t="str">
        <f t="shared" si="97"/>
        <v/>
      </c>
      <c r="CC151" s="31" t="str">
        <f t="shared" si="98"/>
        <v/>
      </c>
      <c r="CD151" s="31" t="str">
        <f t="shared" si="99"/>
        <v/>
      </c>
      <c r="CE151" s="31" t="str">
        <f t="shared" si="100"/>
        <v/>
      </c>
      <c r="CF151" s="31" t="str">
        <f t="shared" si="101"/>
        <v/>
      </c>
      <c r="CG151" s="31" t="str">
        <f t="shared" si="102"/>
        <v/>
      </c>
      <c r="CH151" s="32">
        <f t="shared" si="103"/>
        <v>0</v>
      </c>
      <c r="CI151" s="32">
        <f t="shared" si="104"/>
        <v>0</v>
      </c>
      <c r="CJ151" s="32">
        <f t="shared" si="105"/>
        <v>0</v>
      </c>
      <c r="CK151" s="32">
        <f t="shared" si="106"/>
        <v>0</v>
      </c>
      <c r="CL151" s="32">
        <f t="shared" si="107"/>
        <v>0</v>
      </c>
      <c r="CM151" s="32">
        <f t="shared" si="108"/>
        <v>0</v>
      </c>
      <c r="CN151" s="32">
        <f t="shared" si="109"/>
        <v>0</v>
      </c>
    </row>
    <row r="152" spans="1:92" ht="16.350000000000001" customHeight="1" x14ac:dyDescent="0.2">
      <c r="A152" s="3349" t="s">
        <v>183</v>
      </c>
      <c r="B152" s="3350"/>
      <c r="C152" s="3351"/>
      <c r="D152" s="1815">
        <f>SUM(G152:AP152)</f>
        <v>0</v>
      </c>
      <c r="E152" s="1682">
        <f t="shared" si="111"/>
        <v>0</v>
      </c>
      <c r="F152" s="1684">
        <f t="shared" si="112"/>
        <v>0</v>
      </c>
      <c r="G152" s="1685"/>
      <c r="H152" s="1661"/>
      <c r="I152" s="1660"/>
      <c r="J152" s="1661"/>
      <c r="K152" s="1660"/>
      <c r="L152" s="1661"/>
      <c r="M152" s="1660"/>
      <c r="N152" s="1661"/>
      <c r="O152" s="1814"/>
      <c r="P152" s="1661"/>
      <c r="Q152" s="1814"/>
      <c r="R152" s="1661"/>
      <c r="S152" s="1814"/>
      <c r="T152" s="1661"/>
      <c r="U152" s="1660"/>
      <c r="V152" s="1661"/>
      <c r="W152" s="1660"/>
      <c r="X152" s="1661"/>
      <c r="Y152" s="1660"/>
      <c r="Z152" s="1661"/>
      <c r="AA152" s="1660"/>
      <c r="AB152" s="1661"/>
      <c r="AC152" s="1660"/>
      <c r="AD152" s="1661"/>
      <c r="AE152" s="1660"/>
      <c r="AF152" s="1661"/>
      <c r="AG152" s="1660"/>
      <c r="AH152" s="1661"/>
      <c r="AI152" s="1660"/>
      <c r="AJ152" s="1661"/>
      <c r="AK152" s="1660"/>
      <c r="AL152" s="1661"/>
      <c r="AM152" s="1660"/>
      <c r="AN152" s="1661"/>
      <c r="AO152" s="1660"/>
      <c r="AP152" s="1662"/>
      <c r="AQ152" s="1686"/>
      <c r="AR152" s="24"/>
      <c r="AS152" s="24"/>
      <c r="AT152" s="28"/>
      <c r="AU152" s="28"/>
      <c r="AV152" s="28"/>
      <c r="AW152" s="28"/>
      <c r="AX152" s="28"/>
      <c r="AY152" s="671" t="str">
        <f t="shared" si="95"/>
        <v/>
      </c>
      <c r="BV152" s="3"/>
      <c r="BW152" s="3"/>
      <c r="CA152" s="31" t="str">
        <f t="shared" si="96"/>
        <v/>
      </c>
      <c r="CB152" s="31" t="str">
        <f t="shared" si="97"/>
        <v/>
      </c>
      <c r="CC152" s="31" t="str">
        <f t="shared" si="98"/>
        <v/>
      </c>
      <c r="CD152" s="31" t="str">
        <f t="shared" si="99"/>
        <v/>
      </c>
      <c r="CE152" s="31" t="str">
        <f t="shared" si="100"/>
        <v/>
      </c>
      <c r="CF152" s="31" t="str">
        <f t="shared" si="101"/>
        <v/>
      </c>
      <c r="CG152" s="31" t="str">
        <f t="shared" si="102"/>
        <v/>
      </c>
      <c r="CH152" s="32">
        <f t="shared" si="103"/>
        <v>0</v>
      </c>
      <c r="CI152" s="32">
        <f t="shared" si="104"/>
        <v>0</v>
      </c>
      <c r="CJ152" s="32">
        <f t="shared" si="105"/>
        <v>0</v>
      </c>
      <c r="CK152" s="32">
        <f t="shared" si="106"/>
        <v>0</v>
      </c>
      <c r="CL152" s="32">
        <f t="shared" si="107"/>
        <v>0</v>
      </c>
      <c r="CM152" s="32">
        <f t="shared" si="108"/>
        <v>0</v>
      </c>
      <c r="CN152" s="32">
        <f t="shared" si="109"/>
        <v>0</v>
      </c>
    </row>
    <row r="153" spans="1:92" ht="16.350000000000001" customHeight="1" x14ac:dyDescent="0.2">
      <c r="A153" s="3349" t="s">
        <v>184</v>
      </c>
      <c r="B153" s="3350"/>
      <c r="C153" s="3351"/>
      <c r="D153" s="1647">
        <f t="shared" si="110"/>
        <v>0</v>
      </c>
      <c r="E153" s="1682">
        <f t="shared" si="111"/>
        <v>0</v>
      </c>
      <c r="F153" s="1684">
        <f t="shared" si="112"/>
        <v>0</v>
      </c>
      <c r="G153" s="1685"/>
      <c r="H153" s="1661"/>
      <c r="I153" s="1660"/>
      <c r="J153" s="1661"/>
      <c r="K153" s="1660"/>
      <c r="L153" s="1661"/>
      <c r="M153" s="1660"/>
      <c r="N153" s="1661"/>
      <c r="O153" s="1814"/>
      <c r="P153" s="1661"/>
      <c r="Q153" s="1814"/>
      <c r="R153" s="1661"/>
      <c r="S153" s="1814"/>
      <c r="T153" s="1661"/>
      <c r="U153" s="1660"/>
      <c r="V153" s="1661"/>
      <c r="W153" s="1660"/>
      <c r="X153" s="1661"/>
      <c r="Y153" s="1660"/>
      <c r="Z153" s="1661"/>
      <c r="AA153" s="1660"/>
      <c r="AB153" s="1661"/>
      <c r="AC153" s="1660"/>
      <c r="AD153" s="1661"/>
      <c r="AE153" s="1660"/>
      <c r="AF153" s="1661"/>
      <c r="AG153" s="1660"/>
      <c r="AH153" s="1661"/>
      <c r="AI153" s="1660"/>
      <c r="AJ153" s="1661"/>
      <c r="AK153" s="1660"/>
      <c r="AL153" s="1661"/>
      <c r="AM153" s="1660"/>
      <c r="AN153" s="1661"/>
      <c r="AO153" s="1660"/>
      <c r="AP153" s="1662"/>
      <c r="AQ153" s="1686"/>
      <c r="AR153" s="24"/>
      <c r="AS153" s="24"/>
      <c r="AT153" s="28"/>
      <c r="AU153" s="28"/>
      <c r="AV153" s="28"/>
      <c r="AW153" s="28"/>
      <c r="AX153" s="28"/>
      <c r="AY153" s="671" t="str">
        <f t="shared" si="95"/>
        <v/>
      </c>
      <c r="BV153" s="3"/>
      <c r="BW153" s="3"/>
      <c r="CA153" s="31" t="str">
        <f t="shared" si="96"/>
        <v/>
      </c>
      <c r="CB153" s="31" t="str">
        <f t="shared" si="97"/>
        <v/>
      </c>
      <c r="CC153" s="31" t="str">
        <f t="shared" si="98"/>
        <v/>
      </c>
      <c r="CD153" s="31" t="str">
        <f t="shared" si="99"/>
        <v/>
      </c>
      <c r="CE153" s="31" t="str">
        <f t="shared" si="100"/>
        <v/>
      </c>
      <c r="CF153" s="31" t="str">
        <f t="shared" si="101"/>
        <v/>
      </c>
      <c r="CG153" s="31" t="str">
        <f t="shared" si="102"/>
        <v/>
      </c>
      <c r="CH153" s="32">
        <f t="shared" si="103"/>
        <v>0</v>
      </c>
      <c r="CI153" s="32">
        <f t="shared" si="104"/>
        <v>0</v>
      </c>
      <c r="CJ153" s="32">
        <f t="shared" si="105"/>
        <v>0</v>
      </c>
      <c r="CK153" s="32">
        <f t="shared" si="106"/>
        <v>0</v>
      </c>
      <c r="CL153" s="32">
        <f t="shared" si="107"/>
        <v>0</v>
      </c>
      <c r="CM153" s="32">
        <f t="shared" si="108"/>
        <v>0</v>
      </c>
      <c r="CN153" s="32">
        <f t="shared" si="109"/>
        <v>0</v>
      </c>
    </row>
    <row r="154" spans="1:92" ht="16.350000000000001" customHeight="1" x14ac:dyDescent="0.2">
      <c r="A154" s="3367" t="s">
        <v>185</v>
      </c>
      <c r="B154" s="3493"/>
      <c r="C154" s="3368"/>
      <c r="D154" s="1647">
        <f t="shared" si="110"/>
        <v>0</v>
      </c>
      <c r="E154" s="1682">
        <f t="shared" si="111"/>
        <v>0</v>
      </c>
      <c r="F154" s="1684">
        <f t="shared" si="112"/>
        <v>0</v>
      </c>
      <c r="G154" s="1685"/>
      <c r="H154" s="1661"/>
      <c r="I154" s="1660"/>
      <c r="J154" s="1661"/>
      <c r="K154" s="1660"/>
      <c r="L154" s="1661"/>
      <c r="M154" s="1660"/>
      <c r="N154" s="1661"/>
      <c r="O154" s="1814"/>
      <c r="P154" s="1661"/>
      <c r="Q154" s="1814"/>
      <c r="R154" s="1661"/>
      <c r="S154" s="1814"/>
      <c r="T154" s="1661"/>
      <c r="U154" s="1660"/>
      <c r="V154" s="1661"/>
      <c r="W154" s="1660"/>
      <c r="X154" s="1661"/>
      <c r="Y154" s="1660"/>
      <c r="Z154" s="1661"/>
      <c r="AA154" s="1660"/>
      <c r="AB154" s="1661"/>
      <c r="AC154" s="1660"/>
      <c r="AD154" s="1661"/>
      <c r="AE154" s="1660"/>
      <c r="AF154" s="1661"/>
      <c r="AG154" s="1660"/>
      <c r="AH154" s="1661"/>
      <c r="AI154" s="1660"/>
      <c r="AJ154" s="1661"/>
      <c r="AK154" s="1660"/>
      <c r="AL154" s="1661"/>
      <c r="AM154" s="1660"/>
      <c r="AN154" s="1661"/>
      <c r="AO154" s="1660"/>
      <c r="AP154" s="1662"/>
      <c r="AQ154" s="1686"/>
      <c r="AR154" s="24"/>
      <c r="AS154" s="24"/>
      <c r="AT154" s="28"/>
      <c r="AU154" s="28"/>
      <c r="AV154" s="28"/>
      <c r="AW154" s="28"/>
      <c r="AX154" s="28"/>
      <c r="AY154" s="671" t="str">
        <f t="shared" si="95"/>
        <v/>
      </c>
      <c r="BV154" s="3"/>
      <c r="BW154" s="3"/>
      <c r="CA154" s="31" t="str">
        <f t="shared" si="96"/>
        <v/>
      </c>
      <c r="CB154" s="31" t="str">
        <f t="shared" si="97"/>
        <v/>
      </c>
      <c r="CC154" s="31" t="str">
        <f t="shared" si="98"/>
        <v/>
      </c>
      <c r="CD154" s="31" t="str">
        <f t="shared" si="99"/>
        <v/>
      </c>
      <c r="CE154" s="31" t="str">
        <f t="shared" si="100"/>
        <v/>
      </c>
      <c r="CF154" s="31" t="str">
        <f t="shared" si="101"/>
        <v/>
      </c>
      <c r="CG154" s="31" t="str">
        <f t="shared" si="102"/>
        <v/>
      </c>
      <c r="CH154" s="32">
        <f t="shared" si="103"/>
        <v>0</v>
      </c>
      <c r="CI154" s="32">
        <f t="shared" si="104"/>
        <v>0</v>
      </c>
      <c r="CJ154" s="32">
        <f t="shared" si="105"/>
        <v>0</v>
      </c>
      <c r="CK154" s="32">
        <f t="shared" si="106"/>
        <v>0</v>
      </c>
      <c r="CL154" s="32">
        <f t="shared" si="107"/>
        <v>0</v>
      </c>
      <c r="CM154" s="32">
        <f t="shared" si="108"/>
        <v>0</v>
      </c>
      <c r="CN154" s="32">
        <f t="shared" si="109"/>
        <v>0</v>
      </c>
    </row>
    <row r="155" spans="1:92" ht="16.350000000000001" customHeight="1" x14ac:dyDescent="0.2">
      <c r="A155" s="3367" t="s">
        <v>186</v>
      </c>
      <c r="B155" s="3493"/>
      <c r="C155" s="3368"/>
      <c r="D155" s="1647">
        <f t="shared" si="110"/>
        <v>0</v>
      </c>
      <c r="E155" s="1682">
        <f t="shared" si="111"/>
        <v>0</v>
      </c>
      <c r="F155" s="1684">
        <f t="shared" si="112"/>
        <v>0</v>
      </c>
      <c r="G155" s="1685"/>
      <c r="H155" s="1661"/>
      <c r="I155" s="1660"/>
      <c r="J155" s="1661"/>
      <c r="K155" s="1660"/>
      <c r="L155" s="1661"/>
      <c r="M155" s="1660"/>
      <c r="N155" s="1661"/>
      <c r="O155" s="1814"/>
      <c r="P155" s="1661"/>
      <c r="Q155" s="1814"/>
      <c r="R155" s="1661"/>
      <c r="S155" s="1814"/>
      <c r="T155" s="1661"/>
      <c r="U155" s="1660"/>
      <c r="V155" s="1661"/>
      <c r="W155" s="1660"/>
      <c r="X155" s="1661"/>
      <c r="Y155" s="1660"/>
      <c r="Z155" s="1661"/>
      <c r="AA155" s="1660"/>
      <c r="AB155" s="1661"/>
      <c r="AC155" s="1660"/>
      <c r="AD155" s="1661"/>
      <c r="AE155" s="1660"/>
      <c r="AF155" s="1661"/>
      <c r="AG155" s="1660"/>
      <c r="AH155" s="1661"/>
      <c r="AI155" s="1660"/>
      <c r="AJ155" s="1661"/>
      <c r="AK155" s="1660"/>
      <c r="AL155" s="1661"/>
      <c r="AM155" s="1660"/>
      <c r="AN155" s="1661"/>
      <c r="AO155" s="1660"/>
      <c r="AP155" s="1662"/>
      <c r="AQ155" s="1686"/>
      <c r="AR155" s="24"/>
      <c r="AS155" s="24"/>
      <c r="AT155" s="28"/>
      <c r="AU155" s="28"/>
      <c r="AV155" s="28"/>
      <c r="AW155" s="28"/>
      <c r="AX155" s="28"/>
      <c r="AY155" s="671" t="str">
        <f t="shared" si="95"/>
        <v/>
      </c>
      <c r="BV155" s="3"/>
      <c r="BW155" s="3"/>
      <c r="CA155" s="31" t="str">
        <f t="shared" si="96"/>
        <v/>
      </c>
      <c r="CB155" s="31" t="str">
        <f t="shared" si="97"/>
        <v/>
      </c>
      <c r="CC155" s="31" t="str">
        <f t="shared" si="98"/>
        <v/>
      </c>
      <c r="CD155" s="31" t="str">
        <f t="shared" si="99"/>
        <v/>
      </c>
      <c r="CE155" s="31" t="str">
        <f t="shared" si="100"/>
        <v/>
      </c>
      <c r="CF155" s="31" t="str">
        <f t="shared" si="101"/>
        <v/>
      </c>
      <c r="CG155" s="31" t="str">
        <f t="shared" si="102"/>
        <v/>
      </c>
      <c r="CH155" s="32">
        <f t="shared" si="103"/>
        <v>0</v>
      </c>
      <c r="CI155" s="32">
        <f t="shared" si="104"/>
        <v>0</v>
      </c>
      <c r="CJ155" s="32">
        <f t="shared" si="105"/>
        <v>0</v>
      </c>
      <c r="CK155" s="32">
        <f t="shared" si="106"/>
        <v>0</v>
      </c>
      <c r="CL155" s="32">
        <f t="shared" si="107"/>
        <v>0</v>
      </c>
      <c r="CM155" s="32">
        <f t="shared" si="108"/>
        <v>0</v>
      </c>
      <c r="CN155" s="32">
        <f t="shared" si="109"/>
        <v>0</v>
      </c>
    </row>
    <row r="156" spans="1:92" ht="16.350000000000001" customHeight="1" x14ac:dyDescent="0.2">
      <c r="A156" s="3367" t="s">
        <v>187</v>
      </c>
      <c r="B156" s="3493"/>
      <c r="C156" s="3368"/>
      <c r="D156" s="1647">
        <f t="shared" si="110"/>
        <v>0</v>
      </c>
      <c r="E156" s="1682">
        <f t="shared" si="111"/>
        <v>0</v>
      </c>
      <c r="F156" s="1684">
        <f t="shared" si="112"/>
        <v>0</v>
      </c>
      <c r="G156" s="1685"/>
      <c r="H156" s="1661"/>
      <c r="I156" s="1660"/>
      <c r="J156" s="1661"/>
      <c r="K156" s="1660"/>
      <c r="L156" s="1661"/>
      <c r="M156" s="1660"/>
      <c r="N156" s="1661"/>
      <c r="O156" s="1814"/>
      <c r="P156" s="1661"/>
      <c r="Q156" s="1814"/>
      <c r="R156" s="1661"/>
      <c r="S156" s="1814"/>
      <c r="T156" s="1661"/>
      <c r="U156" s="1660"/>
      <c r="V156" s="1661"/>
      <c r="W156" s="1660"/>
      <c r="X156" s="1661"/>
      <c r="Y156" s="1660"/>
      <c r="Z156" s="1661"/>
      <c r="AA156" s="1660"/>
      <c r="AB156" s="1661"/>
      <c r="AC156" s="1660"/>
      <c r="AD156" s="1661"/>
      <c r="AE156" s="1660"/>
      <c r="AF156" s="1661"/>
      <c r="AG156" s="1660"/>
      <c r="AH156" s="1661"/>
      <c r="AI156" s="1660"/>
      <c r="AJ156" s="1661"/>
      <c r="AK156" s="1660"/>
      <c r="AL156" s="1661"/>
      <c r="AM156" s="1660"/>
      <c r="AN156" s="1661"/>
      <c r="AO156" s="1660"/>
      <c r="AP156" s="1662"/>
      <c r="AQ156" s="1686"/>
      <c r="AR156" s="24"/>
      <c r="AS156" s="24"/>
      <c r="AT156" s="28"/>
      <c r="AU156" s="28"/>
      <c r="AV156" s="28"/>
      <c r="AW156" s="28"/>
      <c r="AX156" s="28"/>
      <c r="AY156" s="671" t="str">
        <f t="shared" si="95"/>
        <v/>
      </c>
      <c r="BV156" s="3"/>
      <c r="BW156" s="3"/>
      <c r="CA156" s="31" t="str">
        <f t="shared" si="96"/>
        <v/>
      </c>
      <c r="CB156" s="31" t="str">
        <f t="shared" si="97"/>
        <v/>
      </c>
      <c r="CC156" s="31" t="str">
        <f t="shared" si="98"/>
        <v/>
      </c>
      <c r="CD156" s="31" t="str">
        <f t="shared" si="99"/>
        <v/>
      </c>
      <c r="CE156" s="31" t="str">
        <f t="shared" si="100"/>
        <v/>
      </c>
      <c r="CF156" s="31" t="str">
        <f t="shared" si="101"/>
        <v/>
      </c>
      <c r="CG156" s="31" t="str">
        <f t="shared" si="102"/>
        <v/>
      </c>
      <c r="CH156" s="32">
        <f t="shared" si="103"/>
        <v>0</v>
      </c>
      <c r="CI156" s="32">
        <f t="shared" si="104"/>
        <v>0</v>
      </c>
      <c r="CJ156" s="32">
        <f t="shared" si="105"/>
        <v>0</v>
      </c>
      <c r="CK156" s="32">
        <f t="shared" si="106"/>
        <v>0</v>
      </c>
      <c r="CL156" s="32">
        <f t="shared" si="107"/>
        <v>0</v>
      </c>
      <c r="CM156" s="32">
        <f t="shared" si="108"/>
        <v>0</v>
      </c>
      <c r="CN156" s="32">
        <f t="shared" si="109"/>
        <v>0</v>
      </c>
    </row>
    <row r="157" spans="1:92" ht="16.350000000000001" customHeight="1" x14ac:dyDescent="0.2">
      <c r="A157" s="3349" t="s">
        <v>188</v>
      </c>
      <c r="B157" s="3350"/>
      <c r="C157" s="3351"/>
      <c r="D157" s="1647">
        <f t="shared" si="110"/>
        <v>0</v>
      </c>
      <c r="E157" s="1682">
        <f t="shared" si="111"/>
        <v>0</v>
      </c>
      <c r="F157" s="1684">
        <f t="shared" si="112"/>
        <v>0</v>
      </c>
      <c r="G157" s="1685"/>
      <c r="H157" s="1661"/>
      <c r="I157" s="1660"/>
      <c r="J157" s="1661"/>
      <c r="K157" s="1660"/>
      <c r="L157" s="1661"/>
      <c r="M157" s="1660"/>
      <c r="N157" s="1661"/>
      <c r="O157" s="1814"/>
      <c r="P157" s="1661"/>
      <c r="Q157" s="1814"/>
      <c r="R157" s="1661"/>
      <c r="S157" s="1814"/>
      <c r="T157" s="1661"/>
      <c r="U157" s="1660"/>
      <c r="V157" s="1661"/>
      <c r="W157" s="1660"/>
      <c r="X157" s="1661"/>
      <c r="Y157" s="1660"/>
      <c r="Z157" s="1661"/>
      <c r="AA157" s="1660"/>
      <c r="AB157" s="1661"/>
      <c r="AC157" s="1660"/>
      <c r="AD157" s="1661"/>
      <c r="AE157" s="1660"/>
      <c r="AF157" s="1661"/>
      <c r="AG157" s="1660"/>
      <c r="AH157" s="1661"/>
      <c r="AI157" s="1660"/>
      <c r="AJ157" s="1661"/>
      <c r="AK157" s="1660"/>
      <c r="AL157" s="1661"/>
      <c r="AM157" s="1660"/>
      <c r="AN157" s="1661"/>
      <c r="AO157" s="1660"/>
      <c r="AP157" s="1662"/>
      <c r="AQ157" s="1686"/>
      <c r="AR157" s="24"/>
      <c r="AS157" s="24"/>
      <c r="AT157" s="28"/>
      <c r="AU157" s="28"/>
      <c r="AV157" s="28"/>
      <c r="AW157" s="28"/>
      <c r="AX157" s="28"/>
      <c r="AY157" s="671" t="str">
        <f t="shared" si="95"/>
        <v/>
      </c>
      <c r="BV157" s="3"/>
      <c r="BW157" s="3"/>
      <c r="CA157" s="31" t="str">
        <f t="shared" si="96"/>
        <v/>
      </c>
      <c r="CB157" s="31" t="str">
        <f t="shared" si="97"/>
        <v/>
      </c>
      <c r="CC157" s="31" t="str">
        <f t="shared" si="98"/>
        <v/>
      </c>
      <c r="CD157" s="31" t="str">
        <f t="shared" si="99"/>
        <v/>
      </c>
      <c r="CE157" s="31" t="str">
        <f t="shared" si="100"/>
        <v/>
      </c>
      <c r="CF157" s="31" t="str">
        <f t="shared" si="101"/>
        <v/>
      </c>
      <c r="CG157" s="31" t="str">
        <f t="shared" si="102"/>
        <v/>
      </c>
      <c r="CH157" s="32">
        <f t="shared" si="103"/>
        <v>0</v>
      </c>
      <c r="CI157" s="32">
        <f t="shared" si="104"/>
        <v>0</v>
      </c>
      <c r="CJ157" s="32">
        <f t="shared" si="105"/>
        <v>0</v>
      </c>
      <c r="CK157" s="32">
        <f t="shared" si="106"/>
        <v>0</v>
      </c>
      <c r="CL157" s="32">
        <f t="shared" si="107"/>
        <v>0</v>
      </c>
      <c r="CM157" s="32">
        <f t="shared" si="108"/>
        <v>0</v>
      </c>
      <c r="CN157" s="32">
        <f t="shared" si="109"/>
        <v>0</v>
      </c>
    </row>
    <row r="158" spans="1:92" ht="16.350000000000001" customHeight="1" x14ac:dyDescent="0.2">
      <c r="A158" s="3414" t="s">
        <v>189</v>
      </c>
      <c r="B158" s="3414"/>
      <c r="C158" s="3415"/>
      <c r="D158" s="1815">
        <f t="shared" si="110"/>
        <v>0</v>
      </c>
      <c r="E158" s="1682">
        <f>SUM(G158+I158+K158+M158+O158+Q158+S158+U158+W158+Y158+AA158+AC158+AE158+AG158+AI158+AK158+AM158+AO158)</f>
        <v>0</v>
      </c>
      <c r="F158" s="1684">
        <f t="shared" si="112"/>
        <v>0</v>
      </c>
      <c r="G158" s="1689"/>
      <c r="H158" s="1540"/>
      <c r="I158" s="1351"/>
      <c r="J158" s="1540"/>
      <c r="K158" s="1351"/>
      <c r="L158" s="1540"/>
      <c r="M158" s="1351"/>
      <c r="N158" s="1540"/>
      <c r="O158" s="1541"/>
      <c r="P158" s="1540"/>
      <c r="Q158" s="1541"/>
      <c r="R158" s="1540"/>
      <c r="S158" s="1541"/>
      <c r="T158" s="1540"/>
      <c r="U158" s="1351"/>
      <c r="V158" s="1540"/>
      <c r="W158" s="1351"/>
      <c r="X158" s="1540"/>
      <c r="Y158" s="1351"/>
      <c r="Z158" s="1540"/>
      <c r="AA158" s="1351"/>
      <c r="AB158" s="1540"/>
      <c r="AC158" s="1351"/>
      <c r="AD158" s="1540"/>
      <c r="AE158" s="1351"/>
      <c r="AF158" s="1540"/>
      <c r="AG158" s="1351"/>
      <c r="AH158" s="1540"/>
      <c r="AI158" s="1351"/>
      <c r="AJ158" s="1540"/>
      <c r="AK158" s="1351"/>
      <c r="AL158" s="1540"/>
      <c r="AM158" s="1351"/>
      <c r="AN158" s="1540"/>
      <c r="AO158" s="1351"/>
      <c r="AP158" s="1665"/>
      <c r="AQ158" s="1459"/>
      <c r="AR158" s="1686"/>
      <c r="AS158" s="1686"/>
      <c r="AT158" s="1664"/>
      <c r="AU158" s="1348"/>
      <c r="AV158" s="1348"/>
      <c r="AW158" s="1348"/>
      <c r="AX158" s="1348"/>
      <c r="AY158" s="671" t="str">
        <f t="shared" si="95"/>
        <v/>
      </c>
      <c r="BV158" s="3"/>
      <c r="BW158" s="3"/>
      <c r="CA158" s="31" t="str">
        <f t="shared" si="96"/>
        <v/>
      </c>
      <c r="CB158" s="31" t="str">
        <f t="shared" si="97"/>
        <v/>
      </c>
      <c r="CC158" s="31" t="str">
        <f t="shared" si="98"/>
        <v/>
      </c>
      <c r="CD158" s="31" t="str">
        <f t="shared" si="99"/>
        <v/>
      </c>
      <c r="CE158" s="31" t="str">
        <f t="shared" si="100"/>
        <v/>
      </c>
      <c r="CF158" s="31" t="str">
        <f t="shared" si="101"/>
        <v/>
      </c>
      <c r="CG158" s="31" t="str">
        <f t="shared" si="102"/>
        <v/>
      </c>
      <c r="CH158" s="32">
        <f t="shared" si="103"/>
        <v>0</v>
      </c>
      <c r="CI158" s="32">
        <f t="shared" si="104"/>
        <v>0</v>
      </c>
      <c r="CJ158" s="32">
        <f t="shared" si="105"/>
        <v>0</v>
      </c>
      <c r="CK158" s="32">
        <f t="shared" si="106"/>
        <v>0</v>
      </c>
      <c r="CL158" s="32">
        <f t="shared" si="107"/>
        <v>0</v>
      </c>
      <c r="CM158" s="32">
        <f t="shared" si="108"/>
        <v>0</v>
      </c>
      <c r="CN158" s="32">
        <f t="shared" si="109"/>
        <v>0</v>
      </c>
    </row>
    <row r="159" spans="1:92" ht="16.350000000000001" customHeight="1" x14ac:dyDescent="0.2">
      <c r="A159" s="3343" t="s">
        <v>4</v>
      </c>
      <c r="B159" s="3362"/>
      <c r="C159" s="3355"/>
      <c r="D159" s="1806">
        <f>SUM(D150:D158)</f>
        <v>450</v>
      </c>
      <c r="E159" s="1804">
        <f>SUM(E150:E158)</f>
        <v>161</v>
      </c>
      <c r="F159" s="1809">
        <f>SUM(F150:F158)</f>
        <v>289</v>
      </c>
      <c r="G159" s="1816">
        <f t="shared" ref="G159:AU159" si="113">SUM(G150:G158)</f>
        <v>0</v>
      </c>
      <c r="H159" s="1809">
        <f t="shared" si="113"/>
        <v>0</v>
      </c>
      <c r="I159" s="1816">
        <f t="shared" si="113"/>
        <v>0</v>
      </c>
      <c r="J159" s="1817">
        <f t="shared" si="113"/>
        <v>0</v>
      </c>
      <c r="K159" s="1816">
        <f t="shared" si="113"/>
        <v>0</v>
      </c>
      <c r="L159" s="1817">
        <f t="shared" si="113"/>
        <v>0</v>
      </c>
      <c r="M159" s="1816">
        <f t="shared" si="113"/>
        <v>0</v>
      </c>
      <c r="N159" s="1809">
        <f t="shared" si="113"/>
        <v>6</v>
      </c>
      <c r="O159" s="1816">
        <f t="shared" si="113"/>
        <v>5</v>
      </c>
      <c r="P159" s="1809">
        <f t="shared" si="113"/>
        <v>1</v>
      </c>
      <c r="Q159" s="1816">
        <f t="shared" si="113"/>
        <v>3</v>
      </c>
      <c r="R159" s="1809">
        <f t="shared" si="113"/>
        <v>3</v>
      </c>
      <c r="S159" s="1816">
        <f t="shared" si="113"/>
        <v>11</v>
      </c>
      <c r="T159" s="1809">
        <f t="shared" si="113"/>
        <v>5</v>
      </c>
      <c r="U159" s="1816">
        <f t="shared" si="113"/>
        <v>1</v>
      </c>
      <c r="V159" s="1809">
        <f t="shared" si="113"/>
        <v>0</v>
      </c>
      <c r="W159" s="1816">
        <f t="shared" si="113"/>
        <v>8</v>
      </c>
      <c r="X159" s="1809">
        <f t="shared" si="113"/>
        <v>0</v>
      </c>
      <c r="Y159" s="1816">
        <f t="shared" si="113"/>
        <v>17</v>
      </c>
      <c r="Z159" s="1809">
        <f t="shared" si="113"/>
        <v>5</v>
      </c>
      <c r="AA159" s="1816">
        <f t="shared" si="113"/>
        <v>13</v>
      </c>
      <c r="AB159" s="1809">
        <f t="shared" si="113"/>
        <v>27</v>
      </c>
      <c r="AC159" s="1816">
        <f t="shared" si="113"/>
        <v>6</v>
      </c>
      <c r="AD159" s="1809">
        <f t="shared" si="113"/>
        <v>12</v>
      </c>
      <c r="AE159" s="1816">
        <f t="shared" si="113"/>
        <v>15</v>
      </c>
      <c r="AF159" s="1809">
        <f t="shared" si="113"/>
        <v>59</v>
      </c>
      <c r="AG159" s="1816">
        <f t="shared" si="113"/>
        <v>3</v>
      </c>
      <c r="AH159" s="1809">
        <f t="shared" si="113"/>
        <v>49</v>
      </c>
      <c r="AI159" s="1816">
        <f t="shared" si="113"/>
        <v>30</v>
      </c>
      <c r="AJ159" s="1809">
        <f t="shared" si="113"/>
        <v>77</v>
      </c>
      <c r="AK159" s="1816">
        <f t="shared" si="113"/>
        <v>15</v>
      </c>
      <c r="AL159" s="1809">
        <f t="shared" si="113"/>
        <v>32</v>
      </c>
      <c r="AM159" s="1816">
        <f t="shared" si="113"/>
        <v>27</v>
      </c>
      <c r="AN159" s="1809">
        <f t="shared" si="113"/>
        <v>13</v>
      </c>
      <c r="AO159" s="1816">
        <f t="shared" si="113"/>
        <v>7</v>
      </c>
      <c r="AP159" s="1811">
        <f t="shared" si="113"/>
        <v>0</v>
      </c>
      <c r="AQ159" s="1809">
        <f t="shared" si="113"/>
        <v>0</v>
      </c>
      <c r="AR159" s="1810">
        <f t="shared" si="113"/>
        <v>0</v>
      </c>
      <c r="AS159" s="1813">
        <f t="shared" si="113"/>
        <v>450</v>
      </c>
      <c r="AT159" s="1809">
        <f t="shared" si="113"/>
        <v>2</v>
      </c>
      <c r="AU159" s="1818">
        <f t="shared" si="113"/>
        <v>0</v>
      </c>
      <c r="AV159" s="1818">
        <f>SUM(AV150:AV158)</f>
        <v>0</v>
      </c>
      <c r="AW159" s="1818">
        <f>SUM(AW150:AW158)</f>
        <v>0</v>
      </c>
      <c r="AX159" s="1818">
        <f t="shared" ref="AX159" si="114">SUM(AX150:AX158)</f>
        <v>0</v>
      </c>
      <c r="BV159" s="3"/>
      <c r="BW159" s="3"/>
      <c r="CA159" s="31"/>
      <c r="CB159" s="31"/>
      <c r="CC159" s="31"/>
      <c r="CD159" s="31"/>
      <c r="CH159" s="32"/>
      <c r="CI159" s="32"/>
      <c r="CJ159" s="32"/>
      <c r="CK159" s="32"/>
      <c r="CL159" s="14"/>
      <c r="CM159" s="14"/>
      <c r="CN159" s="14"/>
    </row>
    <row r="160" spans="1:92" ht="27" customHeight="1" x14ac:dyDescent="0.2">
      <c r="A160" s="85" t="s">
        <v>190</v>
      </c>
      <c r="B160" s="86"/>
      <c r="C160" s="86"/>
      <c r="D160" s="86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30"/>
      <c r="R160" s="52"/>
      <c r="S160" s="9"/>
      <c r="T160" s="9"/>
      <c r="U160" s="9"/>
      <c r="V160" s="9"/>
      <c r="W160" s="9"/>
      <c r="X160" s="232"/>
      <c r="Y160" s="9"/>
      <c r="Z160" s="9"/>
      <c r="AA160" s="9"/>
      <c r="AB160" s="9"/>
      <c r="AC160" s="9"/>
      <c r="AD160" s="9"/>
      <c r="AE160" s="9"/>
      <c r="AF160" s="9"/>
      <c r="BV160" s="3"/>
      <c r="BW160" s="3"/>
      <c r="CA160" s="31"/>
      <c r="CB160" s="31"/>
      <c r="CC160" s="31"/>
      <c r="CD160" s="31"/>
      <c r="CH160" s="32"/>
      <c r="CI160" s="32"/>
      <c r="CJ160" s="32"/>
      <c r="CK160" s="32"/>
      <c r="CL160" s="14"/>
      <c r="CM160" s="14"/>
      <c r="CN160" s="14"/>
    </row>
    <row r="161" spans="1:92" ht="16.350000000000001" customHeight="1" x14ac:dyDescent="0.2">
      <c r="A161" s="3356" t="s">
        <v>191</v>
      </c>
      <c r="B161" s="3357"/>
      <c r="C161" s="3358"/>
      <c r="D161" s="3486" t="s">
        <v>4</v>
      </c>
      <c r="E161" s="3487"/>
      <c r="F161" s="3463"/>
      <c r="G161" s="3343" t="s">
        <v>5</v>
      </c>
      <c r="H161" s="3362"/>
      <c r="I161" s="3362"/>
      <c r="J161" s="3362"/>
      <c r="K161" s="3362"/>
      <c r="L161" s="3362"/>
      <c r="M161" s="3362"/>
      <c r="N161" s="3362"/>
      <c r="O161" s="3362"/>
      <c r="P161" s="3362"/>
      <c r="Q161" s="3362"/>
      <c r="R161" s="3362"/>
      <c r="S161" s="3362"/>
      <c r="T161" s="3362"/>
      <c r="U161" s="3362"/>
      <c r="V161" s="3362"/>
      <c r="W161" s="3362"/>
      <c r="X161" s="3362"/>
      <c r="Y161" s="3362"/>
      <c r="Z161" s="3362"/>
      <c r="AA161" s="3362"/>
      <c r="AB161" s="3362"/>
      <c r="AC161" s="3362"/>
      <c r="AD161" s="3362"/>
      <c r="AE161" s="3362"/>
      <c r="AF161" s="3362"/>
      <c r="AG161" s="3362"/>
      <c r="AH161" s="3362"/>
      <c r="AI161" s="3362"/>
      <c r="AJ161" s="3362"/>
      <c r="AK161" s="3362"/>
      <c r="AL161" s="3362"/>
      <c r="AM161" s="3362"/>
      <c r="AN161" s="3362"/>
      <c r="AO161" s="3362"/>
      <c r="AP161" s="3355"/>
      <c r="AQ161" s="3363" t="s">
        <v>42</v>
      </c>
      <c r="AR161" s="3485" t="s">
        <v>298</v>
      </c>
      <c r="AS161" s="3505" t="s">
        <v>122</v>
      </c>
      <c r="AT161" s="3505" t="s">
        <v>11</v>
      </c>
      <c r="AU161" s="3466" t="s">
        <v>193</v>
      </c>
      <c r="AV161" s="3361" t="s">
        <v>194</v>
      </c>
      <c r="BV161" s="3"/>
      <c r="BW161" s="3"/>
      <c r="CA161" s="31"/>
      <c r="CB161" s="31"/>
      <c r="CC161" s="31"/>
      <c r="CD161" s="31"/>
      <c r="CH161" s="32"/>
      <c r="CI161" s="32"/>
      <c r="CJ161" s="32"/>
      <c r="CK161" s="32"/>
      <c r="CL161" s="14"/>
      <c r="CM161" s="14"/>
      <c r="CN161" s="14"/>
    </row>
    <row r="162" spans="1:92" ht="32.1" customHeight="1" x14ac:dyDescent="0.2">
      <c r="A162" s="2933"/>
      <c r="B162" s="2934"/>
      <c r="C162" s="2935"/>
      <c r="D162" s="3051"/>
      <c r="E162" s="3052"/>
      <c r="F162" s="2961"/>
      <c r="G162" s="3471" t="s">
        <v>13</v>
      </c>
      <c r="H162" s="3365"/>
      <c r="I162" s="3343" t="s">
        <v>14</v>
      </c>
      <c r="J162" s="3355"/>
      <c r="K162" s="3362" t="s">
        <v>15</v>
      </c>
      <c r="L162" s="3355"/>
      <c r="M162" s="3343" t="s">
        <v>16</v>
      </c>
      <c r="N162" s="3355"/>
      <c r="O162" s="3343" t="s">
        <v>17</v>
      </c>
      <c r="P162" s="3355"/>
      <c r="Q162" s="3343" t="s">
        <v>18</v>
      </c>
      <c r="R162" s="3355"/>
      <c r="S162" s="3343" t="s">
        <v>19</v>
      </c>
      <c r="T162" s="3355"/>
      <c r="U162" s="3343" t="s">
        <v>20</v>
      </c>
      <c r="V162" s="3355"/>
      <c r="W162" s="3343" t="s">
        <v>21</v>
      </c>
      <c r="X162" s="3355"/>
      <c r="Y162" s="3343" t="s">
        <v>22</v>
      </c>
      <c r="Z162" s="3345"/>
      <c r="AA162" s="3343" t="s">
        <v>23</v>
      </c>
      <c r="AB162" s="3345"/>
      <c r="AC162" s="3343" t="s">
        <v>24</v>
      </c>
      <c r="AD162" s="3345"/>
      <c r="AE162" s="3343" t="s">
        <v>25</v>
      </c>
      <c r="AF162" s="3345"/>
      <c r="AG162" s="3343" t="s">
        <v>26</v>
      </c>
      <c r="AH162" s="3345"/>
      <c r="AI162" s="3343" t="s">
        <v>27</v>
      </c>
      <c r="AJ162" s="3345"/>
      <c r="AK162" s="3343" t="s">
        <v>28</v>
      </c>
      <c r="AL162" s="3345"/>
      <c r="AM162" s="3343" t="s">
        <v>29</v>
      </c>
      <c r="AN162" s="3345"/>
      <c r="AO162" s="3343" t="s">
        <v>30</v>
      </c>
      <c r="AP162" s="3345"/>
      <c r="AQ162" s="2947"/>
      <c r="AR162" s="3013"/>
      <c r="AS162" s="3505"/>
      <c r="AT162" s="3505"/>
      <c r="AU162" s="2971"/>
      <c r="AV162" s="3064"/>
      <c r="BV162" s="3"/>
      <c r="BW162" s="3"/>
      <c r="CA162" s="31"/>
      <c r="CB162" s="31"/>
      <c r="CC162" s="31"/>
      <c r="CD162" s="31"/>
      <c r="CH162" s="32"/>
      <c r="CI162" s="32"/>
      <c r="CJ162" s="32"/>
      <c r="CK162" s="32"/>
      <c r="CL162" s="14"/>
      <c r="CM162" s="14"/>
      <c r="CN162" s="14"/>
    </row>
    <row r="163" spans="1:92" ht="16.350000000000001" customHeight="1" x14ac:dyDescent="0.2">
      <c r="A163" s="3169"/>
      <c r="B163" s="3170"/>
      <c r="C163" s="3171"/>
      <c r="D163" s="1784" t="s">
        <v>31</v>
      </c>
      <c r="E163" s="1715" t="s">
        <v>32</v>
      </c>
      <c r="F163" s="1742" t="s">
        <v>33</v>
      </c>
      <c r="G163" s="1656" t="s">
        <v>32</v>
      </c>
      <c r="H163" s="1655" t="s">
        <v>33</v>
      </c>
      <c r="I163" s="1656" t="s">
        <v>32</v>
      </c>
      <c r="J163" s="1655" t="s">
        <v>33</v>
      </c>
      <c r="K163" s="1656" t="s">
        <v>32</v>
      </c>
      <c r="L163" s="1655" t="s">
        <v>33</v>
      </c>
      <c r="M163" s="1656" t="s">
        <v>32</v>
      </c>
      <c r="N163" s="1655" t="s">
        <v>33</v>
      </c>
      <c r="O163" s="1656" t="s">
        <v>32</v>
      </c>
      <c r="P163" s="1655" t="s">
        <v>33</v>
      </c>
      <c r="Q163" s="1656" t="s">
        <v>32</v>
      </c>
      <c r="R163" s="1655" t="s">
        <v>33</v>
      </c>
      <c r="S163" s="1656" t="s">
        <v>32</v>
      </c>
      <c r="T163" s="1655" t="s">
        <v>33</v>
      </c>
      <c r="U163" s="1656" t="s">
        <v>32</v>
      </c>
      <c r="V163" s="1655" t="s">
        <v>33</v>
      </c>
      <c r="W163" s="1656" t="s">
        <v>32</v>
      </c>
      <c r="X163" s="1655" t="s">
        <v>33</v>
      </c>
      <c r="Y163" s="1656" t="s">
        <v>32</v>
      </c>
      <c r="Z163" s="1655" t="s">
        <v>33</v>
      </c>
      <c r="AA163" s="1656" t="s">
        <v>32</v>
      </c>
      <c r="AB163" s="1655" t="s">
        <v>33</v>
      </c>
      <c r="AC163" s="1656" t="s">
        <v>32</v>
      </c>
      <c r="AD163" s="1655" t="s">
        <v>33</v>
      </c>
      <c r="AE163" s="1656" t="s">
        <v>32</v>
      </c>
      <c r="AF163" s="1655" t="s">
        <v>33</v>
      </c>
      <c r="AG163" s="1656" t="s">
        <v>32</v>
      </c>
      <c r="AH163" s="1655" t="s">
        <v>33</v>
      </c>
      <c r="AI163" s="1656" t="s">
        <v>32</v>
      </c>
      <c r="AJ163" s="1655" t="s">
        <v>33</v>
      </c>
      <c r="AK163" s="1656" t="s">
        <v>32</v>
      </c>
      <c r="AL163" s="1655" t="s">
        <v>33</v>
      </c>
      <c r="AM163" s="1656" t="s">
        <v>32</v>
      </c>
      <c r="AN163" s="1655" t="s">
        <v>33</v>
      </c>
      <c r="AO163" s="1656" t="s">
        <v>32</v>
      </c>
      <c r="AP163" s="1655" t="s">
        <v>33</v>
      </c>
      <c r="AQ163" s="3180"/>
      <c r="AR163" s="3243"/>
      <c r="AS163" s="3505"/>
      <c r="AT163" s="3505"/>
      <c r="AU163" s="3199"/>
      <c r="AV163" s="3177"/>
      <c r="BV163" s="3"/>
      <c r="BW163" s="3"/>
      <c r="CA163" s="31"/>
      <c r="CB163" s="31"/>
      <c r="CC163" s="31"/>
      <c r="CD163" s="31"/>
      <c r="CH163" s="32"/>
      <c r="CI163" s="32"/>
      <c r="CJ163" s="32"/>
      <c r="CK163" s="32"/>
      <c r="CL163" s="14"/>
      <c r="CM163" s="14"/>
      <c r="CN163" s="14"/>
    </row>
    <row r="164" spans="1:92" ht="16.350000000000001" customHeight="1" x14ac:dyDescent="0.2">
      <c r="A164" s="3342" t="s">
        <v>195</v>
      </c>
      <c r="B164" s="3503" t="s">
        <v>196</v>
      </c>
      <c r="C164" s="3504"/>
      <c r="D164" s="1033">
        <f>SUM(E164+F164)</f>
        <v>0</v>
      </c>
      <c r="E164" s="1034"/>
      <c r="F164" s="1035">
        <f>SUM(AD164+AF164+AH164+AJ164+AL164+AN164+AP164)</f>
        <v>0</v>
      </c>
      <c r="G164" s="1036"/>
      <c r="H164" s="281"/>
      <c r="I164" s="1036"/>
      <c r="J164" s="281"/>
      <c r="K164" s="1036"/>
      <c r="L164" s="281"/>
      <c r="M164" s="1036"/>
      <c r="N164" s="281"/>
      <c r="O164" s="1036"/>
      <c r="P164" s="281"/>
      <c r="Q164" s="1036"/>
      <c r="R164" s="281"/>
      <c r="S164" s="1036"/>
      <c r="T164" s="281"/>
      <c r="U164" s="1036"/>
      <c r="V164" s="281"/>
      <c r="W164" s="1036"/>
      <c r="X164" s="281"/>
      <c r="Y164" s="1036"/>
      <c r="Z164" s="281"/>
      <c r="AA164" s="1036"/>
      <c r="AB164" s="281"/>
      <c r="AC164" s="1037"/>
      <c r="AD164" s="60"/>
      <c r="AE164" s="1037"/>
      <c r="AF164" s="60"/>
      <c r="AG164" s="1037"/>
      <c r="AH164" s="60"/>
      <c r="AI164" s="1037"/>
      <c r="AJ164" s="60"/>
      <c r="AK164" s="1037"/>
      <c r="AL164" s="60"/>
      <c r="AM164" s="1037"/>
      <c r="AN164" s="60"/>
      <c r="AO164" s="1037"/>
      <c r="AP164" s="60"/>
      <c r="AQ164" s="1038"/>
      <c r="AR164" s="60"/>
      <c r="AS164" s="1695"/>
      <c r="AT164" s="60"/>
      <c r="AU164" s="1039"/>
      <c r="AV164" s="1819"/>
      <c r="AW164" s="671" t="str">
        <f t="shared" ref="AW164:AW198" si="115">$CA164&amp;$CB164&amp;$CC164&amp;$CD164&amp;$CE164&amp;$CF164&amp;$CG164</f>
        <v/>
      </c>
      <c r="BV164" s="3"/>
      <c r="BW164" s="3"/>
      <c r="CA164" s="31" t="str">
        <f t="shared" ref="CA164:CA198" si="116">IF(CH164=1,"* El número de actividades en usuarios en situacion de discapacidad NO DEBE ser mayor al total. ","")</f>
        <v/>
      </c>
      <c r="CB164" s="31" t="str">
        <f t="shared" ref="CB164:CB198" si="117">IF(CI164=1," * El número de actividades en Niños, Niñas, Adolescentes y Jóvenes de la red SENAME NO DEBE ser mayor al total. ","")</f>
        <v/>
      </c>
      <c r="CC164" s="31" t="str">
        <f t="shared" ref="CC164:CC198" si="118">IF(CJ164=1," * El número de actividades en Población Migrante NO DEBE ser mayor al total. ","")</f>
        <v/>
      </c>
      <c r="CD164" s="31" t="str">
        <f>IF(CK164=1," * El número de actividades en Pacientes Diabéticos en Control PSCV NO DEBE superar el total. ","")</f>
        <v/>
      </c>
      <c r="CH164" s="32">
        <f>IF($D164&lt;AR164,1,0)</f>
        <v>0</v>
      </c>
      <c r="CI164" s="32">
        <f>IF($D164&lt;AS164,1,0)</f>
        <v>0</v>
      </c>
      <c r="CJ164" s="32">
        <f>IF($D164&lt;AT164,1,0)</f>
        <v>0</v>
      </c>
      <c r="CK164" s="32">
        <f>IF($D164&lt;AV164,1,0)</f>
        <v>0</v>
      </c>
      <c r="CM164" s="14"/>
      <c r="CN164" s="14"/>
    </row>
    <row r="165" spans="1:92" ht="16.350000000000001" customHeight="1" x14ac:dyDescent="0.2">
      <c r="A165" s="2912"/>
      <c r="B165" s="3367" t="s">
        <v>95</v>
      </c>
      <c r="C165" s="3368"/>
      <c r="D165" s="1820">
        <f t="shared" ref="D165:D177" si="119">SUM(E165+F165)</f>
        <v>0</v>
      </c>
      <c r="E165" s="1821"/>
      <c r="F165" s="1822">
        <f t="shared" ref="F165:F173" si="120">SUM(AD165+AF165+AH165+AJ165+AL165+AN165+AP165)</f>
        <v>0</v>
      </c>
      <c r="G165" s="289"/>
      <c r="H165" s="650"/>
      <c r="I165" s="289"/>
      <c r="J165" s="650"/>
      <c r="K165" s="289"/>
      <c r="L165" s="650"/>
      <c r="M165" s="289"/>
      <c r="N165" s="650"/>
      <c r="O165" s="289"/>
      <c r="P165" s="650"/>
      <c r="Q165" s="289"/>
      <c r="R165" s="650"/>
      <c r="S165" s="289"/>
      <c r="T165" s="650"/>
      <c r="U165" s="289"/>
      <c r="V165" s="650"/>
      <c r="W165" s="289"/>
      <c r="X165" s="650"/>
      <c r="Y165" s="289"/>
      <c r="Z165" s="650"/>
      <c r="AA165" s="289"/>
      <c r="AB165" s="650"/>
      <c r="AC165" s="291"/>
      <c r="AD165" s="26"/>
      <c r="AE165" s="291"/>
      <c r="AF165" s="26"/>
      <c r="AG165" s="291"/>
      <c r="AH165" s="26"/>
      <c r="AI165" s="291"/>
      <c r="AJ165" s="26"/>
      <c r="AK165" s="291"/>
      <c r="AL165" s="26"/>
      <c r="AM165" s="291"/>
      <c r="AN165" s="26"/>
      <c r="AO165" s="291"/>
      <c r="AP165" s="26"/>
      <c r="AQ165" s="292"/>
      <c r="AR165" s="26"/>
      <c r="AS165" s="24"/>
      <c r="AT165" s="26"/>
      <c r="AU165" s="293"/>
      <c r="AV165" s="294"/>
      <c r="AW165" s="671" t="str">
        <f t="shared" si="115"/>
        <v/>
      </c>
      <c r="BV165" s="3"/>
      <c r="BW165" s="3"/>
      <c r="CA165" s="31" t="str">
        <f t="shared" si="116"/>
        <v/>
      </c>
      <c r="CB165" s="31" t="str">
        <f t="shared" si="117"/>
        <v/>
      </c>
      <c r="CC165" s="31" t="str">
        <f t="shared" si="118"/>
        <v/>
      </c>
      <c r="CD165" s="31" t="str">
        <f t="shared" ref="CD165:CD197" si="121">IF(CK165=1," * El número de actividades en Pacientes Diabéticos en Control PSCV NO DEBE superar el total. ","")</f>
        <v/>
      </c>
      <c r="CH165" s="32">
        <f t="shared" ref="CH165:CJ197" si="122">IF($D165&lt;AR165,1,0)</f>
        <v>0</v>
      </c>
      <c r="CI165" s="32">
        <f t="shared" si="122"/>
        <v>0</v>
      </c>
      <c r="CJ165" s="32">
        <f t="shared" si="122"/>
        <v>0</v>
      </c>
      <c r="CK165" s="32">
        <f t="shared" ref="CK165:CK197" si="123">IF($D165&lt;AV165,1,0)</f>
        <v>0</v>
      </c>
      <c r="CL165" s="14"/>
      <c r="CM165" s="14"/>
      <c r="CN165" s="14"/>
    </row>
    <row r="166" spans="1:92" ht="16.350000000000001" customHeight="1" x14ac:dyDescent="0.2">
      <c r="A166" s="2912"/>
      <c r="B166" s="3411" t="s">
        <v>161</v>
      </c>
      <c r="C166" s="3412"/>
      <c r="D166" s="1474">
        <f t="shared" si="119"/>
        <v>0</v>
      </c>
      <c r="E166" s="1475"/>
      <c r="F166" s="1476">
        <f t="shared" si="120"/>
        <v>0</v>
      </c>
      <c r="G166" s="1823"/>
      <c r="H166" s="1824"/>
      <c r="I166" s="1823"/>
      <c r="J166" s="1824"/>
      <c r="K166" s="1823"/>
      <c r="L166" s="1824"/>
      <c r="M166" s="1823"/>
      <c r="N166" s="1824"/>
      <c r="O166" s="1823"/>
      <c r="P166" s="1824"/>
      <c r="Q166" s="1823"/>
      <c r="R166" s="1824"/>
      <c r="S166" s="1823"/>
      <c r="T166" s="1824"/>
      <c r="U166" s="1823"/>
      <c r="V166" s="1824"/>
      <c r="W166" s="1823"/>
      <c r="X166" s="1824"/>
      <c r="Y166" s="1823"/>
      <c r="Z166" s="1824"/>
      <c r="AA166" s="1823"/>
      <c r="AB166" s="1824"/>
      <c r="AC166" s="1477"/>
      <c r="AD166" s="1478"/>
      <c r="AE166" s="1477"/>
      <c r="AF166" s="1478"/>
      <c r="AG166" s="1477"/>
      <c r="AH166" s="1478"/>
      <c r="AI166" s="1477"/>
      <c r="AJ166" s="1478"/>
      <c r="AK166" s="1477"/>
      <c r="AL166" s="1478"/>
      <c r="AM166" s="1477"/>
      <c r="AN166" s="1478"/>
      <c r="AO166" s="1477"/>
      <c r="AP166" s="1478"/>
      <c r="AQ166" s="1479"/>
      <c r="AR166" s="1478"/>
      <c r="AS166" s="713"/>
      <c r="AT166" s="1478"/>
      <c r="AU166" s="1480"/>
      <c r="AV166" s="714"/>
      <c r="AW166" s="671" t="str">
        <f t="shared" si="115"/>
        <v/>
      </c>
      <c r="BV166" s="3"/>
      <c r="BW166" s="3"/>
      <c r="CA166" s="31" t="str">
        <f t="shared" si="116"/>
        <v/>
      </c>
      <c r="CB166" s="31" t="str">
        <f t="shared" si="117"/>
        <v/>
      </c>
      <c r="CC166" s="31" t="str">
        <f t="shared" si="118"/>
        <v/>
      </c>
      <c r="CD166" s="31" t="str">
        <f t="shared" si="121"/>
        <v/>
      </c>
      <c r="CH166" s="32">
        <f t="shared" si="122"/>
        <v>0</v>
      </c>
      <c r="CI166" s="32">
        <f t="shared" si="122"/>
        <v>0</v>
      </c>
      <c r="CJ166" s="32">
        <f t="shared" si="122"/>
        <v>0</v>
      </c>
      <c r="CK166" s="32">
        <f t="shared" si="123"/>
        <v>0</v>
      </c>
      <c r="CL166" s="14"/>
      <c r="CM166" s="14"/>
      <c r="CN166" s="14"/>
    </row>
    <row r="167" spans="1:92" ht="16.350000000000001" customHeight="1" x14ac:dyDescent="0.2">
      <c r="A167" s="2912"/>
      <c r="B167" s="3342" t="s">
        <v>197</v>
      </c>
      <c r="C167" s="1825" t="s">
        <v>4</v>
      </c>
      <c r="D167" s="1474">
        <f t="shared" si="119"/>
        <v>0</v>
      </c>
      <c r="E167" s="1475"/>
      <c r="F167" s="1818">
        <f t="shared" si="120"/>
        <v>0</v>
      </c>
      <c r="G167" s="1739"/>
      <c r="H167" s="1826"/>
      <c r="I167" s="1739"/>
      <c r="J167" s="1826"/>
      <c r="K167" s="1739"/>
      <c r="L167" s="1826"/>
      <c r="M167" s="1739"/>
      <c r="N167" s="1826"/>
      <c r="O167" s="1739"/>
      <c r="P167" s="1826"/>
      <c r="Q167" s="1739"/>
      <c r="R167" s="1826"/>
      <c r="S167" s="1739"/>
      <c r="T167" s="1826"/>
      <c r="U167" s="1739"/>
      <c r="V167" s="1826"/>
      <c r="W167" s="1739"/>
      <c r="X167" s="1826"/>
      <c r="Y167" s="1739"/>
      <c r="Z167" s="1826"/>
      <c r="AA167" s="1739"/>
      <c r="AB167" s="1826"/>
      <c r="AC167" s="1827"/>
      <c r="AD167" s="1805">
        <f t="shared" ref="AD167:AV167" si="124">SUM(AD168:AD173)</f>
        <v>0</v>
      </c>
      <c r="AE167" s="1827"/>
      <c r="AF167" s="1805">
        <f t="shared" si="124"/>
        <v>0</v>
      </c>
      <c r="AG167" s="1827"/>
      <c r="AH167" s="1805">
        <f t="shared" si="124"/>
        <v>0</v>
      </c>
      <c r="AI167" s="1827"/>
      <c r="AJ167" s="1805">
        <f t="shared" si="124"/>
        <v>0</v>
      </c>
      <c r="AK167" s="1827"/>
      <c r="AL167" s="1805">
        <f t="shared" si="124"/>
        <v>0</v>
      </c>
      <c r="AM167" s="1827"/>
      <c r="AN167" s="1805">
        <f t="shared" si="124"/>
        <v>0</v>
      </c>
      <c r="AO167" s="1827"/>
      <c r="AP167" s="1805">
        <f t="shared" si="124"/>
        <v>0</v>
      </c>
      <c r="AQ167" s="1828">
        <f>SUM(AQ168:AQ173)</f>
        <v>0</v>
      </c>
      <c r="AR167" s="1805">
        <f t="shared" si="124"/>
        <v>0</v>
      </c>
      <c r="AS167" s="1709">
        <f t="shared" si="124"/>
        <v>0</v>
      </c>
      <c r="AT167" s="1805">
        <f t="shared" si="124"/>
        <v>0</v>
      </c>
      <c r="AU167" s="1713">
        <f t="shared" si="124"/>
        <v>0</v>
      </c>
      <c r="AV167" s="1709">
        <f t="shared" si="124"/>
        <v>0</v>
      </c>
      <c r="AW167" s="671" t="str">
        <f t="shared" si="115"/>
        <v/>
      </c>
      <c r="BV167" s="3"/>
      <c r="BW167" s="3"/>
      <c r="CA167" s="31"/>
      <c r="CB167" s="31"/>
      <c r="CC167" s="31"/>
      <c r="CD167" s="31"/>
      <c r="CH167" s="32"/>
      <c r="CI167" s="32"/>
      <c r="CJ167" s="32"/>
      <c r="CK167" s="32"/>
      <c r="CL167" s="14"/>
      <c r="CM167" s="14"/>
      <c r="CN167" s="14"/>
    </row>
    <row r="168" spans="1:92" ht="16.350000000000001" customHeight="1" x14ac:dyDescent="0.2">
      <c r="A168" s="2912"/>
      <c r="B168" s="2912"/>
      <c r="C168" s="310" t="s">
        <v>198</v>
      </c>
      <c r="D168" s="311">
        <f t="shared" si="119"/>
        <v>0</v>
      </c>
      <c r="E168" s="1034"/>
      <c r="F168" s="312">
        <f>SUM(AD168+AF168+AH168+AJ168+AL168+AN168+AP168)</f>
        <v>0</v>
      </c>
      <c r="G168" s="289"/>
      <c r="H168" s="650"/>
      <c r="I168" s="289"/>
      <c r="J168" s="650"/>
      <c r="K168" s="289"/>
      <c r="L168" s="650"/>
      <c r="M168" s="289"/>
      <c r="N168" s="650"/>
      <c r="O168" s="289"/>
      <c r="P168" s="650"/>
      <c r="Q168" s="289"/>
      <c r="R168" s="650"/>
      <c r="S168" s="289"/>
      <c r="T168" s="650"/>
      <c r="U168" s="289"/>
      <c r="V168" s="650"/>
      <c r="W168" s="289"/>
      <c r="X168" s="650"/>
      <c r="Y168" s="289"/>
      <c r="Z168" s="650"/>
      <c r="AA168" s="289"/>
      <c r="AB168" s="650"/>
      <c r="AC168" s="291"/>
      <c r="AD168" s="26"/>
      <c r="AE168" s="291"/>
      <c r="AF168" s="26"/>
      <c r="AG168" s="291"/>
      <c r="AH168" s="26"/>
      <c r="AI168" s="291"/>
      <c r="AJ168" s="26"/>
      <c r="AK168" s="291"/>
      <c r="AL168" s="26"/>
      <c r="AM168" s="291"/>
      <c r="AN168" s="26"/>
      <c r="AO168" s="291"/>
      <c r="AP168" s="26"/>
      <c r="AQ168" s="292"/>
      <c r="AR168" s="26"/>
      <c r="AS168" s="24"/>
      <c r="AT168" s="26"/>
      <c r="AU168" s="28"/>
      <c r="AV168" s="24"/>
      <c r="AW168" s="671" t="str">
        <f t="shared" si="115"/>
        <v/>
      </c>
      <c r="BV168" s="3"/>
      <c r="BW168" s="3"/>
      <c r="CA168" s="31" t="str">
        <f t="shared" si="116"/>
        <v/>
      </c>
      <c r="CB168" s="31" t="str">
        <f t="shared" si="117"/>
        <v/>
      </c>
      <c r="CC168" s="31" t="str">
        <f t="shared" si="118"/>
        <v/>
      </c>
      <c r="CD168" s="31" t="str">
        <f t="shared" si="121"/>
        <v/>
      </c>
      <c r="CH168" s="32">
        <f t="shared" si="122"/>
        <v>0</v>
      </c>
      <c r="CI168" s="32">
        <f t="shared" si="122"/>
        <v>0</v>
      </c>
      <c r="CJ168" s="32">
        <f t="shared" si="122"/>
        <v>0</v>
      </c>
      <c r="CK168" s="32">
        <f t="shared" si="123"/>
        <v>0</v>
      </c>
      <c r="CL168" s="14"/>
      <c r="CM168" s="14"/>
      <c r="CN168" s="14"/>
    </row>
    <row r="169" spans="1:92" ht="16.350000000000001" customHeight="1" x14ac:dyDescent="0.2">
      <c r="A169" s="2912"/>
      <c r="B169" s="2912"/>
      <c r="C169" s="1829" t="s">
        <v>199</v>
      </c>
      <c r="D169" s="311">
        <f t="shared" si="119"/>
        <v>0</v>
      </c>
      <c r="E169" s="1821"/>
      <c r="F169" s="1822">
        <f t="shared" si="120"/>
        <v>0</v>
      </c>
      <c r="G169" s="1698"/>
      <c r="H169" s="1699"/>
      <c r="I169" s="1698"/>
      <c r="J169" s="1699"/>
      <c r="K169" s="1698"/>
      <c r="L169" s="1699"/>
      <c r="M169" s="1698"/>
      <c r="N169" s="1699"/>
      <c r="O169" s="1698"/>
      <c r="P169" s="1699"/>
      <c r="Q169" s="1698"/>
      <c r="R169" s="1699"/>
      <c r="S169" s="1698"/>
      <c r="T169" s="1699"/>
      <c r="U169" s="1698"/>
      <c r="V169" s="1699"/>
      <c r="W169" s="1698"/>
      <c r="X169" s="1699"/>
      <c r="Y169" s="1698"/>
      <c r="Z169" s="1699"/>
      <c r="AA169" s="1698"/>
      <c r="AB169" s="1699"/>
      <c r="AC169" s="291"/>
      <c r="AD169" s="26"/>
      <c r="AE169" s="291"/>
      <c r="AF169" s="26"/>
      <c r="AG169" s="291"/>
      <c r="AH169" s="26"/>
      <c r="AI169" s="291"/>
      <c r="AJ169" s="26"/>
      <c r="AK169" s="291"/>
      <c r="AL169" s="26"/>
      <c r="AM169" s="291"/>
      <c r="AN169" s="26"/>
      <c r="AO169" s="291"/>
      <c r="AP169" s="26"/>
      <c r="AQ169" s="292"/>
      <c r="AR169" s="26"/>
      <c r="AS169" s="24"/>
      <c r="AT169" s="26"/>
      <c r="AU169" s="28"/>
      <c r="AV169" s="24"/>
      <c r="AW169" s="671" t="str">
        <f t="shared" si="115"/>
        <v/>
      </c>
      <c r="BV169" s="3"/>
      <c r="BW169" s="3"/>
      <c r="CA169" s="31" t="str">
        <f t="shared" si="116"/>
        <v/>
      </c>
      <c r="CB169" s="31" t="str">
        <f t="shared" si="117"/>
        <v/>
      </c>
      <c r="CC169" s="31" t="str">
        <f t="shared" si="118"/>
        <v/>
      </c>
      <c r="CD169" s="31" t="str">
        <f t="shared" si="121"/>
        <v/>
      </c>
      <c r="CH169" s="32">
        <f t="shared" si="122"/>
        <v>0</v>
      </c>
      <c r="CI169" s="32">
        <f t="shared" si="122"/>
        <v>0</v>
      </c>
      <c r="CJ169" s="32">
        <f t="shared" si="122"/>
        <v>0</v>
      </c>
      <c r="CK169" s="32">
        <f t="shared" si="123"/>
        <v>0</v>
      </c>
      <c r="CL169" s="14"/>
      <c r="CM169" s="14"/>
      <c r="CN169" s="14"/>
    </row>
    <row r="170" spans="1:92" ht="16.350000000000001" customHeight="1" x14ac:dyDescent="0.2">
      <c r="A170" s="2912"/>
      <c r="B170" s="2912"/>
      <c r="C170" s="310" t="s">
        <v>200</v>
      </c>
      <c r="D170" s="311">
        <f t="shared" si="119"/>
        <v>0</v>
      </c>
      <c r="E170" s="1821"/>
      <c r="F170" s="1822">
        <f t="shared" si="120"/>
        <v>0</v>
      </c>
      <c r="G170" s="289"/>
      <c r="H170" s="650"/>
      <c r="I170" s="289"/>
      <c r="J170" s="650"/>
      <c r="K170" s="289"/>
      <c r="L170" s="650"/>
      <c r="M170" s="289"/>
      <c r="N170" s="650"/>
      <c r="O170" s="289"/>
      <c r="P170" s="650"/>
      <c r="Q170" s="289"/>
      <c r="R170" s="650"/>
      <c r="S170" s="289"/>
      <c r="T170" s="650"/>
      <c r="U170" s="289"/>
      <c r="V170" s="650"/>
      <c r="W170" s="289"/>
      <c r="X170" s="650"/>
      <c r="Y170" s="289"/>
      <c r="Z170" s="650"/>
      <c r="AA170" s="289"/>
      <c r="AB170" s="650"/>
      <c r="AC170" s="291"/>
      <c r="AD170" s="26"/>
      <c r="AE170" s="291"/>
      <c r="AF170" s="26"/>
      <c r="AG170" s="291"/>
      <c r="AH170" s="26"/>
      <c r="AI170" s="291"/>
      <c r="AJ170" s="26"/>
      <c r="AK170" s="291"/>
      <c r="AL170" s="26"/>
      <c r="AM170" s="291"/>
      <c r="AN170" s="26"/>
      <c r="AO170" s="291"/>
      <c r="AP170" s="26"/>
      <c r="AQ170" s="292"/>
      <c r="AR170" s="26"/>
      <c r="AS170" s="24"/>
      <c r="AT170" s="26"/>
      <c r="AU170" s="28"/>
      <c r="AV170" s="24"/>
      <c r="AW170" s="671" t="str">
        <f t="shared" si="115"/>
        <v/>
      </c>
      <c r="BV170" s="3"/>
      <c r="BW170" s="3"/>
      <c r="CA170" s="31" t="str">
        <f t="shared" si="116"/>
        <v/>
      </c>
      <c r="CB170" s="31" t="str">
        <f t="shared" si="117"/>
        <v/>
      </c>
      <c r="CC170" s="31" t="str">
        <f t="shared" si="118"/>
        <v/>
      </c>
      <c r="CD170" s="31" t="str">
        <f t="shared" si="121"/>
        <v/>
      </c>
      <c r="CH170" s="32">
        <f t="shared" si="122"/>
        <v>0</v>
      </c>
      <c r="CI170" s="32">
        <f t="shared" si="122"/>
        <v>0</v>
      </c>
      <c r="CJ170" s="32">
        <f t="shared" si="122"/>
        <v>0</v>
      </c>
      <c r="CK170" s="32">
        <f t="shared" si="123"/>
        <v>0</v>
      </c>
      <c r="CL170" s="14"/>
      <c r="CM170" s="14"/>
      <c r="CN170" s="14"/>
    </row>
    <row r="171" spans="1:92" ht="16.350000000000001" customHeight="1" x14ac:dyDescent="0.2">
      <c r="A171" s="2912"/>
      <c r="B171" s="2912"/>
      <c r="C171" s="310" t="s">
        <v>201</v>
      </c>
      <c r="D171" s="311">
        <f t="shared" si="119"/>
        <v>0</v>
      </c>
      <c r="E171" s="1821"/>
      <c r="F171" s="1822">
        <f t="shared" si="120"/>
        <v>0</v>
      </c>
      <c r="G171" s="289"/>
      <c r="H171" s="650"/>
      <c r="I171" s="289"/>
      <c r="J171" s="650"/>
      <c r="K171" s="289"/>
      <c r="L171" s="650"/>
      <c r="M171" s="289"/>
      <c r="N171" s="650"/>
      <c r="O171" s="289"/>
      <c r="P171" s="650"/>
      <c r="Q171" s="289"/>
      <c r="R171" s="650"/>
      <c r="S171" s="289"/>
      <c r="T171" s="650"/>
      <c r="U171" s="289"/>
      <c r="V171" s="650"/>
      <c r="W171" s="289"/>
      <c r="X171" s="650"/>
      <c r="Y171" s="289"/>
      <c r="Z171" s="650"/>
      <c r="AA171" s="289"/>
      <c r="AB171" s="650"/>
      <c r="AC171" s="291"/>
      <c r="AD171" s="26"/>
      <c r="AE171" s="291"/>
      <c r="AF171" s="26"/>
      <c r="AG171" s="291"/>
      <c r="AH171" s="26"/>
      <c r="AI171" s="291"/>
      <c r="AJ171" s="26"/>
      <c r="AK171" s="291"/>
      <c r="AL171" s="26"/>
      <c r="AM171" s="291"/>
      <c r="AN171" s="26"/>
      <c r="AO171" s="291"/>
      <c r="AP171" s="26"/>
      <c r="AQ171" s="292"/>
      <c r="AR171" s="1664"/>
      <c r="AS171" s="24"/>
      <c r="AT171" s="26"/>
      <c r="AU171" s="28"/>
      <c r="AV171" s="24"/>
      <c r="AW171" s="671" t="str">
        <f t="shared" si="115"/>
        <v/>
      </c>
      <c r="BV171" s="3"/>
      <c r="BW171" s="3"/>
      <c r="CA171" s="31" t="str">
        <f t="shared" si="116"/>
        <v/>
      </c>
      <c r="CB171" s="31" t="str">
        <f t="shared" si="117"/>
        <v/>
      </c>
      <c r="CC171" s="31" t="str">
        <f t="shared" si="118"/>
        <v/>
      </c>
      <c r="CD171" s="31" t="str">
        <f t="shared" si="121"/>
        <v/>
      </c>
      <c r="CH171" s="32">
        <f t="shared" si="122"/>
        <v>0</v>
      </c>
      <c r="CI171" s="32">
        <f t="shared" si="122"/>
        <v>0</v>
      </c>
      <c r="CJ171" s="32">
        <f t="shared" si="122"/>
        <v>0</v>
      </c>
      <c r="CK171" s="32">
        <f t="shared" si="123"/>
        <v>0</v>
      </c>
      <c r="CL171" s="14"/>
      <c r="CM171" s="14"/>
      <c r="CN171" s="14"/>
    </row>
    <row r="172" spans="1:92" ht="16.350000000000001" customHeight="1" x14ac:dyDescent="0.2">
      <c r="A172" s="2912"/>
      <c r="B172" s="2912"/>
      <c r="C172" s="1829" t="s">
        <v>202</v>
      </c>
      <c r="D172" s="311">
        <f t="shared" si="119"/>
        <v>0</v>
      </c>
      <c r="E172" s="1821"/>
      <c r="F172" s="1822">
        <f t="shared" si="120"/>
        <v>0</v>
      </c>
      <c r="G172" s="1698"/>
      <c r="H172" s="1699"/>
      <c r="I172" s="1698"/>
      <c r="J172" s="1699"/>
      <c r="K172" s="1698"/>
      <c r="L172" s="1699"/>
      <c r="M172" s="1698"/>
      <c r="N172" s="1699"/>
      <c r="O172" s="1698"/>
      <c r="P172" s="1699"/>
      <c r="Q172" s="1698"/>
      <c r="R172" s="1699"/>
      <c r="S172" s="1698"/>
      <c r="T172" s="1699"/>
      <c r="U172" s="1698"/>
      <c r="V172" s="1699"/>
      <c r="W172" s="1698"/>
      <c r="X172" s="1699"/>
      <c r="Y172" s="1698"/>
      <c r="Z172" s="1699"/>
      <c r="AA172" s="1698"/>
      <c r="AB172" s="1699"/>
      <c r="AC172" s="291"/>
      <c r="AD172" s="26"/>
      <c r="AE172" s="291"/>
      <c r="AF172" s="26"/>
      <c r="AG172" s="291"/>
      <c r="AH172" s="26"/>
      <c r="AI172" s="291"/>
      <c r="AJ172" s="26"/>
      <c r="AK172" s="291"/>
      <c r="AL172" s="26"/>
      <c r="AM172" s="291"/>
      <c r="AN172" s="26"/>
      <c r="AO172" s="291"/>
      <c r="AP172" s="26"/>
      <c r="AQ172" s="1663"/>
      <c r="AR172" s="28"/>
      <c r="AS172" s="1686"/>
      <c r="AT172" s="26"/>
      <c r="AU172" s="28"/>
      <c r="AV172" s="24"/>
      <c r="AW172" s="671" t="str">
        <f t="shared" si="115"/>
        <v/>
      </c>
      <c r="BV172" s="3"/>
      <c r="BW172" s="3"/>
      <c r="CA172" s="31" t="str">
        <f t="shared" si="116"/>
        <v/>
      </c>
      <c r="CB172" s="31" t="str">
        <f t="shared" si="117"/>
        <v/>
      </c>
      <c r="CC172" s="31" t="str">
        <f t="shared" si="118"/>
        <v/>
      </c>
      <c r="CD172" s="31" t="str">
        <f t="shared" si="121"/>
        <v/>
      </c>
      <c r="CH172" s="32">
        <f t="shared" si="122"/>
        <v>0</v>
      </c>
      <c r="CI172" s="32">
        <f t="shared" si="122"/>
        <v>0</v>
      </c>
      <c r="CJ172" s="32">
        <f t="shared" si="122"/>
        <v>0</v>
      </c>
      <c r="CK172" s="32">
        <f t="shared" si="123"/>
        <v>0</v>
      </c>
      <c r="CL172" s="14"/>
      <c r="CM172" s="14"/>
      <c r="CN172" s="14"/>
    </row>
    <row r="173" spans="1:92" ht="16.350000000000001" customHeight="1" x14ac:dyDescent="0.2">
      <c r="A173" s="3149"/>
      <c r="B173" s="3149"/>
      <c r="C173" s="310" t="s">
        <v>203</v>
      </c>
      <c r="D173" s="1474">
        <f t="shared" si="119"/>
        <v>0</v>
      </c>
      <c r="E173" s="1485"/>
      <c r="F173" s="1486">
        <f t="shared" si="120"/>
        <v>0</v>
      </c>
      <c r="G173" s="289"/>
      <c r="H173" s="1487"/>
      <c r="I173" s="289"/>
      <c r="J173" s="1487"/>
      <c r="K173" s="289"/>
      <c r="L173" s="1487"/>
      <c r="M173" s="289"/>
      <c r="N173" s="1487"/>
      <c r="O173" s="289"/>
      <c r="P173" s="1487"/>
      <c r="Q173" s="289"/>
      <c r="R173" s="1487"/>
      <c r="S173" s="289"/>
      <c r="T173" s="1487"/>
      <c r="U173" s="289"/>
      <c r="V173" s="1487"/>
      <c r="W173" s="289"/>
      <c r="X173" s="1487"/>
      <c r="Y173" s="289"/>
      <c r="Z173" s="1487"/>
      <c r="AA173" s="289"/>
      <c r="AB173" s="1487"/>
      <c r="AC173" s="1477"/>
      <c r="AD173" s="651"/>
      <c r="AE173" s="1477"/>
      <c r="AF173" s="651"/>
      <c r="AG173" s="1477"/>
      <c r="AH173" s="651"/>
      <c r="AI173" s="1477"/>
      <c r="AJ173" s="651"/>
      <c r="AK173" s="1477"/>
      <c r="AL173" s="651"/>
      <c r="AM173" s="1477"/>
      <c r="AN173" s="651"/>
      <c r="AO173" s="1477"/>
      <c r="AP173" s="651"/>
      <c r="AQ173" s="319"/>
      <c r="AR173" s="651"/>
      <c r="AS173" s="77"/>
      <c r="AT173" s="651"/>
      <c r="AU173" s="320"/>
      <c r="AV173" s="1352"/>
      <c r="AW173" s="671" t="str">
        <f t="shared" si="115"/>
        <v/>
      </c>
      <c r="BV173" s="3"/>
      <c r="BW173" s="3"/>
      <c r="CA173" s="31" t="str">
        <f t="shared" si="116"/>
        <v/>
      </c>
      <c r="CB173" s="31" t="str">
        <f t="shared" si="117"/>
        <v/>
      </c>
      <c r="CC173" s="31" t="str">
        <f t="shared" si="118"/>
        <v/>
      </c>
      <c r="CD173" s="31" t="str">
        <f t="shared" si="121"/>
        <v/>
      </c>
      <c r="CH173" s="32">
        <f t="shared" si="122"/>
        <v>0</v>
      </c>
      <c r="CI173" s="32">
        <f t="shared" si="122"/>
        <v>0</v>
      </c>
      <c r="CJ173" s="32">
        <f t="shared" si="122"/>
        <v>0</v>
      </c>
      <c r="CK173" s="32">
        <f t="shared" si="123"/>
        <v>0</v>
      </c>
      <c r="CL173" s="14"/>
      <c r="CM173" s="14"/>
      <c r="CN173" s="14"/>
    </row>
    <row r="174" spans="1:92" ht="16.350000000000001" customHeight="1" x14ac:dyDescent="0.2">
      <c r="A174" s="3342" t="s">
        <v>204</v>
      </c>
      <c r="B174" s="3342" t="s">
        <v>205</v>
      </c>
      <c r="C174" s="1040" t="s">
        <v>95</v>
      </c>
      <c r="D174" s="311">
        <f>SUM(E174+F174)</f>
        <v>0</v>
      </c>
      <c r="E174" s="1033">
        <f>SUM(AC174+AE174+AG174+AI174+AK174+AM174+AO174)</f>
        <v>0</v>
      </c>
      <c r="F174" s="1034"/>
      <c r="G174" s="1036"/>
      <c r="H174" s="281"/>
      <c r="I174" s="1036"/>
      <c r="J174" s="322"/>
      <c r="K174" s="1036"/>
      <c r="L174" s="281"/>
      <c r="M174" s="1036"/>
      <c r="N174" s="322"/>
      <c r="O174" s="1036"/>
      <c r="P174" s="281"/>
      <c r="Q174" s="1036"/>
      <c r="R174" s="322"/>
      <c r="S174" s="1036"/>
      <c r="T174" s="281"/>
      <c r="U174" s="1036"/>
      <c r="V174" s="322"/>
      <c r="W174" s="1036"/>
      <c r="X174" s="281"/>
      <c r="Y174" s="1036"/>
      <c r="Z174" s="322"/>
      <c r="AA174" s="1036"/>
      <c r="AB174" s="322"/>
      <c r="AC174" s="1014"/>
      <c r="AD174" s="1830"/>
      <c r="AE174" s="1014"/>
      <c r="AF174" s="1830"/>
      <c r="AG174" s="1014"/>
      <c r="AH174" s="1830"/>
      <c r="AI174" s="1014"/>
      <c r="AJ174" s="1830"/>
      <c r="AK174" s="1014"/>
      <c r="AL174" s="1830"/>
      <c r="AM174" s="1014"/>
      <c r="AN174" s="1830"/>
      <c r="AO174" s="1014"/>
      <c r="AP174" s="1830"/>
      <c r="AQ174" s="1038"/>
      <c r="AR174" s="1695"/>
      <c r="AS174" s="1695"/>
      <c r="AT174" s="1695"/>
      <c r="AU174" s="1039"/>
      <c r="AV174" s="24"/>
      <c r="AW174" s="671" t="str">
        <f t="shared" si="115"/>
        <v/>
      </c>
      <c r="BV174" s="3"/>
      <c r="BW174" s="3"/>
      <c r="CA174" s="31" t="str">
        <f t="shared" si="116"/>
        <v/>
      </c>
      <c r="CB174" s="31" t="str">
        <f t="shared" si="117"/>
        <v/>
      </c>
      <c r="CC174" s="31" t="str">
        <f t="shared" si="118"/>
        <v/>
      </c>
      <c r="CD174" s="31" t="str">
        <f t="shared" si="121"/>
        <v/>
      </c>
      <c r="CH174" s="32">
        <f t="shared" si="122"/>
        <v>0</v>
      </c>
      <c r="CI174" s="32">
        <f t="shared" si="122"/>
        <v>0</v>
      </c>
      <c r="CJ174" s="32">
        <f t="shared" si="122"/>
        <v>0</v>
      </c>
      <c r="CK174" s="32">
        <f t="shared" si="123"/>
        <v>0</v>
      </c>
      <c r="CL174" s="14"/>
      <c r="CM174" s="14"/>
      <c r="CN174" s="14"/>
    </row>
    <row r="175" spans="1:92" ht="16.350000000000001" customHeight="1" x14ac:dyDescent="0.2">
      <c r="A175" s="2912"/>
      <c r="B175" s="2912"/>
      <c r="C175" s="1829" t="s">
        <v>206</v>
      </c>
      <c r="D175" s="311">
        <f t="shared" si="119"/>
        <v>0</v>
      </c>
      <c r="E175" s="1820">
        <f t="shared" ref="E175:E177" si="125">SUM(AC175+AE175+AG175+AI175+AK175+AM175+AO175)</f>
        <v>0</v>
      </c>
      <c r="F175" s="1821"/>
      <c r="G175" s="1698"/>
      <c r="H175" s="1699"/>
      <c r="I175" s="1698"/>
      <c r="J175" s="324"/>
      <c r="K175" s="1698"/>
      <c r="L175" s="1699"/>
      <c r="M175" s="1698"/>
      <c r="N175" s="324"/>
      <c r="O175" s="1698"/>
      <c r="P175" s="1699"/>
      <c r="Q175" s="1698"/>
      <c r="R175" s="324"/>
      <c r="S175" s="1698"/>
      <c r="T175" s="1699"/>
      <c r="U175" s="1698"/>
      <c r="V175" s="324"/>
      <c r="W175" s="1698"/>
      <c r="X175" s="1699"/>
      <c r="Y175" s="1698"/>
      <c r="Z175" s="324"/>
      <c r="AA175" s="1698"/>
      <c r="AB175" s="324"/>
      <c r="AC175" s="1685"/>
      <c r="AD175" s="325"/>
      <c r="AE175" s="1685"/>
      <c r="AF175" s="325"/>
      <c r="AG175" s="1685"/>
      <c r="AH175" s="325"/>
      <c r="AI175" s="1685"/>
      <c r="AJ175" s="325"/>
      <c r="AK175" s="1685"/>
      <c r="AL175" s="325"/>
      <c r="AM175" s="1685"/>
      <c r="AN175" s="325"/>
      <c r="AO175" s="1685"/>
      <c r="AP175" s="325"/>
      <c r="AQ175" s="1663"/>
      <c r="AR175" s="24"/>
      <c r="AS175" s="1686"/>
      <c r="AT175" s="24"/>
      <c r="AU175" s="28"/>
      <c r="AV175" s="24"/>
      <c r="AW175" s="671" t="str">
        <f t="shared" si="115"/>
        <v/>
      </c>
      <c r="BV175" s="3"/>
      <c r="BW175" s="3"/>
      <c r="CA175" s="31" t="str">
        <f t="shared" si="116"/>
        <v/>
      </c>
      <c r="CB175" s="31" t="str">
        <f t="shared" si="117"/>
        <v/>
      </c>
      <c r="CC175" s="31" t="str">
        <f t="shared" si="118"/>
        <v/>
      </c>
      <c r="CD175" s="31" t="str">
        <f t="shared" si="121"/>
        <v/>
      </c>
      <c r="CH175" s="32">
        <f t="shared" si="122"/>
        <v>0</v>
      </c>
      <c r="CI175" s="32">
        <f t="shared" si="122"/>
        <v>0</v>
      </c>
      <c r="CJ175" s="32">
        <f t="shared" si="122"/>
        <v>0</v>
      </c>
      <c r="CK175" s="32">
        <f t="shared" si="123"/>
        <v>0</v>
      </c>
      <c r="CL175" s="14"/>
      <c r="CM175" s="14"/>
      <c r="CN175" s="14"/>
    </row>
    <row r="176" spans="1:92" ht="16.350000000000001" customHeight="1" x14ac:dyDescent="0.2">
      <c r="A176" s="2912"/>
      <c r="B176" s="2912"/>
      <c r="C176" s="326" t="s">
        <v>207</v>
      </c>
      <c r="D176" s="311">
        <f t="shared" si="119"/>
        <v>0</v>
      </c>
      <c r="E176" s="1820">
        <f t="shared" si="125"/>
        <v>0</v>
      </c>
      <c r="F176" s="327"/>
      <c r="G176" s="1698"/>
      <c r="H176" s="1699"/>
      <c r="I176" s="1698"/>
      <c r="J176" s="324"/>
      <c r="K176" s="1698"/>
      <c r="L176" s="1699"/>
      <c r="M176" s="1698"/>
      <c r="N176" s="324"/>
      <c r="O176" s="1698"/>
      <c r="P176" s="1699"/>
      <c r="Q176" s="1698"/>
      <c r="R176" s="324"/>
      <c r="S176" s="1698"/>
      <c r="T176" s="1699"/>
      <c r="U176" s="1698"/>
      <c r="V176" s="324"/>
      <c r="W176" s="1698"/>
      <c r="X176" s="1699"/>
      <c r="Y176" s="1698"/>
      <c r="Z176" s="324"/>
      <c r="AA176" s="1698"/>
      <c r="AB176" s="324"/>
      <c r="AC176" s="1685"/>
      <c r="AD176" s="325"/>
      <c r="AE176" s="1685"/>
      <c r="AF176" s="325"/>
      <c r="AG176" s="1685"/>
      <c r="AH176" s="325"/>
      <c r="AI176" s="1685"/>
      <c r="AJ176" s="325"/>
      <c r="AK176" s="1685"/>
      <c r="AL176" s="325"/>
      <c r="AM176" s="1685"/>
      <c r="AN176" s="325"/>
      <c r="AO176" s="1685"/>
      <c r="AP176" s="325"/>
      <c r="AQ176" s="1663"/>
      <c r="AR176" s="24"/>
      <c r="AS176" s="1686"/>
      <c r="AT176" s="24"/>
      <c r="AU176" s="293"/>
      <c r="AV176" s="24"/>
      <c r="AW176" s="671" t="str">
        <f t="shared" si="115"/>
        <v/>
      </c>
      <c r="BV176" s="3"/>
      <c r="BW176" s="3"/>
      <c r="CA176" s="31" t="str">
        <f t="shared" si="116"/>
        <v/>
      </c>
      <c r="CB176" s="31" t="str">
        <f t="shared" si="117"/>
        <v/>
      </c>
      <c r="CC176" s="31" t="str">
        <f t="shared" si="118"/>
        <v/>
      </c>
      <c r="CD176" s="31" t="str">
        <f t="shared" si="121"/>
        <v/>
      </c>
      <c r="CH176" s="32">
        <f t="shared" si="122"/>
        <v>0</v>
      </c>
      <c r="CI176" s="32">
        <f t="shared" si="122"/>
        <v>0</v>
      </c>
      <c r="CJ176" s="32">
        <f t="shared" si="122"/>
        <v>0</v>
      </c>
      <c r="CK176" s="32">
        <f t="shared" si="123"/>
        <v>0</v>
      </c>
      <c r="CL176" s="14"/>
      <c r="CM176" s="14"/>
      <c r="CN176" s="14"/>
    </row>
    <row r="177" spans="1:92" ht="16.350000000000001" customHeight="1" x14ac:dyDescent="0.2">
      <c r="A177" s="3149"/>
      <c r="B177" s="2912"/>
      <c r="C177" s="326" t="s">
        <v>208</v>
      </c>
      <c r="D177" s="1474">
        <f t="shared" si="119"/>
        <v>0</v>
      </c>
      <c r="E177" s="1474">
        <f t="shared" si="125"/>
        <v>0</v>
      </c>
      <c r="F177" s="1489"/>
      <c r="G177" s="1823"/>
      <c r="H177" s="1824"/>
      <c r="I177" s="1823"/>
      <c r="J177" s="1490"/>
      <c r="K177" s="1823"/>
      <c r="L177" s="1824"/>
      <c r="M177" s="1823"/>
      <c r="N177" s="1490"/>
      <c r="O177" s="1823"/>
      <c r="P177" s="1824"/>
      <c r="Q177" s="1823"/>
      <c r="R177" s="1490"/>
      <c r="S177" s="1823"/>
      <c r="T177" s="1824"/>
      <c r="U177" s="1823"/>
      <c r="V177" s="1490"/>
      <c r="W177" s="1823"/>
      <c r="X177" s="1824"/>
      <c r="Y177" s="1823"/>
      <c r="Z177" s="1490"/>
      <c r="AA177" s="1823"/>
      <c r="AB177" s="1490"/>
      <c r="AC177" s="1689"/>
      <c r="AD177" s="715"/>
      <c r="AE177" s="1689"/>
      <c r="AF177" s="715"/>
      <c r="AG177" s="1689"/>
      <c r="AH177" s="715"/>
      <c r="AI177" s="1689"/>
      <c r="AJ177" s="715"/>
      <c r="AK177" s="1689"/>
      <c r="AL177" s="715"/>
      <c r="AM177" s="1689"/>
      <c r="AN177" s="715"/>
      <c r="AO177" s="1689"/>
      <c r="AP177" s="715"/>
      <c r="AQ177" s="1666"/>
      <c r="AR177" s="713"/>
      <c r="AS177" s="1369"/>
      <c r="AT177" s="713"/>
      <c r="AU177" s="1491"/>
      <c r="AV177" s="1369"/>
      <c r="AW177" s="671" t="str">
        <f t="shared" si="115"/>
        <v/>
      </c>
      <c r="BV177" s="3"/>
      <c r="BW177" s="3"/>
      <c r="CA177" s="31" t="str">
        <f t="shared" si="116"/>
        <v/>
      </c>
      <c r="CB177" s="31" t="str">
        <f t="shared" si="117"/>
        <v/>
      </c>
      <c r="CC177" s="31" t="str">
        <f t="shared" si="118"/>
        <v/>
      </c>
      <c r="CD177" s="31" t="str">
        <f t="shared" si="121"/>
        <v/>
      </c>
      <c r="CH177" s="32">
        <f t="shared" si="122"/>
        <v>0</v>
      </c>
      <c r="CI177" s="32">
        <f t="shared" si="122"/>
        <v>0</v>
      </c>
      <c r="CJ177" s="32">
        <f t="shared" si="122"/>
        <v>0</v>
      </c>
      <c r="CK177" s="32">
        <f t="shared" si="123"/>
        <v>0</v>
      </c>
      <c r="CL177" s="14"/>
      <c r="CM177" s="14"/>
      <c r="CN177" s="14"/>
    </row>
    <row r="178" spans="1:92" ht="21.75" customHeight="1" x14ac:dyDescent="0.2">
      <c r="A178" s="3502" t="s">
        <v>209</v>
      </c>
      <c r="B178" s="3466" t="s">
        <v>210</v>
      </c>
      <c r="C178" s="1042" t="s">
        <v>211</v>
      </c>
      <c r="D178" s="1492">
        <f>SUM(E178:F178)</f>
        <v>0</v>
      </c>
      <c r="E178" s="1492">
        <f t="shared" ref="E178:F180" si="126">+G178+I178+K178+M178+O178+Q178+S178+U178+W178+Y178+AA178+AC178+AE178+AG178+AI178+AK178+AM178+AO178</f>
        <v>0</v>
      </c>
      <c r="F178" s="1493">
        <f t="shared" si="126"/>
        <v>0</v>
      </c>
      <c r="G178" s="1494">
        <f>SUM(G179:G180)</f>
        <v>0</v>
      </c>
      <c r="H178" s="716">
        <f t="shared" ref="H178:AT178" si="127">SUM(H179:H180)</f>
        <v>0</v>
      </c>
      <c r="I178" s="1494">
        <f t="shared" si="127"/>
        <v>0</v>
      </c>
      <c r="J178" s="716">
        <f t="shared" si="127"/>
        <v>0</v>
      </c>
      <c r="K178" s="1494">
        <f>SUM(K179:K180)</f>
        <v>0</v>
      </c>
      <c r="L178" s="664">
        <f t="shared" si="127"/>
        <v>0</v>
      </c>
      <c r="M178" s="1494">
        <f t="shared" si="127"/>
        <v>0</v>
      </c>
      <c r="N178" s="1495">
        <f t="shared" si="127"/>
        <v>0</v>
      </c>
      <c r="O178" s="1831">
        <f t="shared" si="127"/>
        <v>0</v>
      </c>
      <c r="P178" s="716">
        <f t="shared" si="127"/>
        <v>0</v>
      </c>
      <c r="Q178" s="1831">
        <f t="shared" si="127"/>
        <v>0</v>
      </c>
      <c r="R178" s="716">
        <f t="shared" si="127"/>
        <v>0</v>
      </c>
      <c r="S178" s="1831">
        <f t="shared" si="127"/>
        <v>0</v>
      </c>
      <c r="T178" s="716">
        <f t="shared" si="127"/>
        <v>0</v>
      </c>
      <c r="U178" s="1831">
        <f t="shared" si="127"/>
        <v>0</v>
      </c>
      <c r="V178" s="716">
        <f t="shared" si="127"/>
        <v>0</v>
      </c>
      <c r="W178" s="1831">
        <f t="shared" si="127"/>
        <v>0</v>
      </c>
      <c r="X178" s="716">
        <f t="shared" si="127"/>
        <v>0</v>
      </c>
      <c r="Y178" s="1831">
        <f t="shared" si="127"/>
        <v>0</v>
      </c>
      <c r="Z178" s="716">
        <f t="shared" si="127"/>
        <v>0</v>
      </c>
      <c r="AA178" s="1831">
        <f t="shared" si="127"/>
        <v>0</v>
      </c>
      <c r="AB178" s="716">
        <f t="shared" si="127"/>
        <v>0</v>
      </c>
      <c r="AC178" s="1494">
        <f t="shared" si="127"/>
        <v>0</v>
      </c>
      <c r="AD178" s="716">
        <f t="shared" si="127"/>
        <v>0</v>
      </c>
      <c r="AE178" s="1494">
        <f t="shared" si="127"/>
        <v>0</v>
      </c>
      <c r="AF178" s="716">
        <f t="shared" si="127"/>
        <v>0</v>
      </c>
      <c r="AG178" s="1494">
        <f t="shared" si="127"/>
        <v>0</v>
      </c>
      <c r="AH178" s="716">
        <f t="shared" si="127"/>
        <v>0</v>
      </c>
      <c r="AI178" s="1494">
        <f t="shared" si="127"/>
        <v>0</v>
      </c>
      <c r="AJ178" s="716">
        <f t="shared" si="127"/>
        <v>0</v>
      </c>
      <c r="AK178" s="1494">
        <f t="shared" si="127"/>
        <v>0</v>
      </c>
      <c r="AL178" s="716">
        <f t="shared" si="127"/>
        <v>0</v>
      </c>
      <c r="AM178" s="1494">
        <f t="shared" si="127"/>
        <v>0</v>
      </c>
      <c r="AN178" s="716">
        <f t="shared" si="127"/>
        <v>0</v>
      </c>
      <c r="AO178" s="1494">
        <f t="shared" si="127"/>
        <v>0</v>
      </c>
      <c r="AP178" s="716">
        <f t="shared" si="127"/>
        <v>0</v>
      </c>
      <c r="AQ178" s="1497">
        <f t="shared" si="127"/>
        <v>0</v>
      </c>
      <c r="AR178" s="716">
        <f t="shared" si="127"/>
        <v>0</v>
      </c>
      <c r="AS178" s="716">
        <f t="shared" si="127"/>
        <v>0</v>
      </c>
      <c r="AT178" s="716">
        <f t="shared" si="127"/>
        <v>0</v>
      </c>
      <c r="AU178" s="1498">
        <f>SUM(AU179:AU180)</f>
        <v>0</v>
      </c>
      <c r="AV178" s="716">
        <f>SUM(AV179:AV180)</f>
        <v>0</v>
      </c>
      <c r="AW178" s="671" t="str">
        <f t="shared" si="115"/>
        <v/>
      </c>
      <c r="BV178" s="3"/>
      <c r="BW178" s="3"/>
      <c r="CA178" s="31"/>
      <c r="CB178" s="31"/>
      <c r="CC178" s="31"/>
      <c r="CD178" s="31"/>
      <c r="CH178" s="32"/>
      <c r="CI178" s="32"/>
      <c r="CJ178" s="32"/>
      <c r="CK178" s="32"/>
      <c r="CL178" s="14"/>
      <c r="CM178" s="14"/>
      <c r="CN178" s="14"/>
    </row>
    <row r="179" spans="1:92" ht="16.5" customHeight="1" x14ac:dyDescent="0.2">
      <c r="A179" s="3049"/>
      <c r="B179" s="2971"/>
      <c r="C179" s="1042" t="s">
        <v>212</v>
      </c>
      <c r="D179" s="311">
        <f>SUM(E179:F179)</f>
        <v>0</v>
      </c>
      <c r="E179" s="311">
        <f t="shared" si="126"/>
        <v>0</v>
      </c>
      <c r="F179" s="1033">
        <f t="shared" si="126"/>
        <v>0</v>
      </c>
      <c r="G179" s="1657"/>
      <c r="H179" s="60"/>
      <c r="I179" s="1014"/>
      <c r="J179" s="1695"/>
      <c r="K179" s="1014"/>
      <c r="L179" s="1673"/>
      <c r="M179" s="1014"/>
      <c r="N179" s="60"/>
      <c r="O179" s="1014"/>
      <c r="P179" s="24"/>
      <c r="Q179" s="1014"/>
      <c r="R179" s="24"/>
      <c r="S179" s="1014"/>
      <c r="T179" s="24"/>
      <c r="U179" s="1014"/>
      <c r="V179" s="24"/>
      <c r="W179" s="1014"/>
      <c r="X179" s="24"/>
      <c r="Y179" s="1014"/>
      <c r="Z179" s="24"/>
      <c r="AA179" s="23"/>
      <c r="AB179" s="24"/>
      <c r="AC179" s="23"/>
      <c r="AD179" s="24"/>
      <c r="AE179" s="23"/>
      <c r="AF179" s="24"/>
      <c r="AG179" s="23"/>
      <c r="AH179" s="24"/>
      <c r="AI179" s="23"/>
      <c r="AJ179" s="24"/>
      <c r="AK179" s="23"/>
      <c r="AL179" s="24"/>
      <c r="AM179" s="23"/>
      <c r="AN179" s="24"/>
      <c r="AO179" s="23"/>
      <c r="AP179" s="24"/>
      <c r="AQ179" s="292"/>
      <c r="AR179" s="24"/>
      <c r="AS179" s="24"/>
      <c r="AT179" s="24"/>
      <c r="AU179" s="28"/>
      <c r="AV179" s="24"/>
      <c r="AW179" s="671" t="str">
        <f t="shared" si="115"/>
        <v/>
      </c>
      <c r="BV179" s="3"/>
      <c r="BW179" s="3"/>
      <c r="CA179" s="31" t="str">
        <f t="shared" si="116"/>
        <v/>
      </c>
      <c r="CB179" s="31" t="str">
        <f t="shared" si="117"/>
        <v/>
      </c>
      <c r="CC179" s="31" t="str">
        <f t="shared" si="118"/>
        <v/>
      </c>
      <c r="CD179" s="31" t="str">
        <f t="shared" si="121"/>
        <v/>
      </c>
      <c r="CH179" s="32">
        <f t="shared" si="122"/>
        <v>0</v>
      </c>
      <c r="CI179" s="32">
        <f t="shared" si="122"/>
        <v>0</v>
      </c>
      <c r="CJ179" s="32">
        <f t="shared" si="122"/>
        <v>0</v>
      </c>
      <c r="CK179" s="32">
        <f t="shared" si="123"/>
        <v>0</v>
      </c>
      <c r="CL179" s="14"/>
      <c r="CM179" s="14"/>
      <c r="CN179" s="14"/>
    </row>
    <row r="180" spans="1:92" ht="27" customHeight="1" x14ac:dyDescent="0.2">
      <c r="A180" s="3404"/>
      <c r="B180" s="3199"/>
      <c r="C180" s="344" t="s">
        <v>213</v>
      </c>
      <c r="D180" s="1474">
        <f>SUM(E180:F180)</f>
        <v>0</v>
      </c>
      <c r="E180" s="1474">
        <f t="shared" si="126"/>
        <v>0</v>
      </c>
      <c r="F180" s="1474">
        <f t="shared" si="126"/>
        <v>0</v>
      </c>
      <c r="G180" s="1351"/>
      <c r="H180" s="1540"/>
      <c r="I180" s="1689"/>
      <c r="J180" s="1369"/>
      <c r="K180" s="1689"/>
      <c r="L180" s="1362"/>
      <c r="M180" s="1689"/>
      <c r="N180" s="1540"/>
      <c r="O180" s="1689"/>
      <c r="P180" s="1369"/>
      <c r="Q180" s="1689"/>
      <c r="R180" s="1369"/>
      <c r="S180" s="1689"/>
      <c r="T180" s="1369"/>
      <c r="U180" s="1689"/>
      <c r="V180" s="1369"/>
      <c r="W180" s="1689"/>
      <c r="X180" s="1369"/>
      <c r="Y180" s="1689"/>
      <c r="Z180" s="1369"/>
      <c r="AA180" s="1689"/>
      <c r="AB180" s="1369"/>
      <c r="AC180" s="1689"/>
      <c r="AD180" s="1369"/>
      <c r="AE180" s="1689"/>
      <c r="AF180" s="1369"/>
      <c r="AG180" s="1689"/>
      <c r="AH180" s="1369"/>
      <c r="AI180" s="1689"/>
      <c r="AJ180" s="1369"/>
      <c r="AK180" s="1689"/>
      <c r="AL180" s="1369"/>
      <c r="AM180" s="1689"/>
      <c r="AN180" s="1369"/>
      <c r="AO180" s="1689"/>
      <c r="AP180" s="1369"/>
      <c r="AQ180" s="1666"/>
      <c r="AR180" s="1369"/>
      <c r="AS180" s="1369"/>
      <c r="AT180" s="1369"/>
      <c r="AU180" s="1352"/>
      <c r="AV180" s="1369"/>
      <c r="AW180" s="671" t="str">
        <f t="shared" si="115"/>
        <v/>
      </c>
      <c r="BV180" s="3"/>
      <c r="BW180" s="3"/>
      <c r="CA180" s="31" t="str">
        <f t="shared" si="116"/>
        <v/>
      </c>
      <c r="CB180" s="31" t="str">
        <f t="shared" si="117"/>
        <v/>
      </c>
      <c r="CC180" s="31" t="str">
        <f t="shared" si="118"/>
        <v/>
      </c>
      <c r="CD180" s="31" t="str">
        <f t="shared" si="121"/>
        <v/>
      </c>
      <c r="CH180" s="32">
        <f t="shared" si="122"/>
        <v>0</v>
      </c>
      <c r="CI180" s="32">
        <f t="shared" si="122"/>
        <v>0</v>
      </c>
      <c r="CJ180" s="32">
        <f t="shared" si="122"/>
        <v>0</v>
      </c>
      <c r="CK180" s="32">
        <f t="shared" si="123"/>
        <v>0</v>
      </c>
      <c r="CL180" s="14"/>
      <c r="CM180" s="14"/>
      <c r="CN180" s="14"/>
    </row>
    <row r="181" spans="1:92" ht="16.350000000000001" customHeight="1" x14ac:dyDescent="0.2">
      <c r="A181" s="3502" t="s">
        <v>214</v>
      </c>
      <c r="B181" s="3342" t="s">
        <v>215</v>
      </c>
      <c r="C181" s="1043" t="s">
        <v>216</v>
      </c>
      <c r="D181" s="311">
        <f>SUM(E181+F181)</f>
        <v>0</v>
      </c>
      <c r="E181" s="311">
        <f>SUM(AA181+AC181+AE181+AG181+AI181+AK181+AM181+AO181)</f>
        <v>0</v>
      </c>
      <c r="F181" s="311">
        <f>SUM(AB181+AD181+AF181+AH181+AJ181+AL181+AN181+AP181)</f>
        <v>0</v>
      </c>
      <c r="G181" s="294"/>
      <c r="H181" s="325"/>
      <c r="I181" s="294"/>
      <c r="J181" s="325"/>
      <c r="K181" s="294"/>
      <c r="L181" s="325"/>
      <c r="M181" s="294"/>
      <c r="N181" s="325"/>
      <c r="O181" s="294"/>
      <c r="P181" s="325"/>
      <c r="Q181" s="294"/>
      <c r="R181" s="325"/>
      <c r="S181" s="294"/>
      <c r="T181" s="325"/>
      <c r="U181" s="294"/>
      <c r="V181" s="325"/>
      <c r="W181" s="294"/>
      <c r="X181" s="325"/>
      <c r="Y181" s="294"/>
      <c r="Z181" s="324"/>
      <c r="AA181" s="23"/>
      <c r="AB181" s="24"/>
      <c r="AC181" s="23"/>
      <c r="AD181" s="24"/>
      <c r="AE181" s="23"/>
      <c r="AF181" s="24"/>
      <c r="AG181" s="23"/>
      <c r="AH181" s="24"/>
      <c r="AI181" s="23"/>
      <c r="AJ181" s="24"/>
      <c r="AK181" s="23"/>
      <c r="AL181" s="24"/>
      <c r="AM181" s="23"/>
      <c r="AN181" s="24"/>
      <c r="AO181" s="23"/>
      <c r="AP181" s="24"/>
      <c r="AQ181" s="292"/>
      <c r="AR181" s="26"/>
      <c r="AS181" s="24"/>
      <c r="AT181" s="26"/>
      <c r="AU181" s="28"/>
      <c r="AV181" s="24"/>
      <c r="AW181" s="671" t="str">
        <f t="shared" si="115"/>
        <v/>
      </c>
      <c r="BV181" s="3"/>
      <c r="BW181" s="3"/>
      <c r="CA181" s="31" t="str">
        <f t="shared" si="116"/>
        <v/>
      </c>
      <c r="CB181" s="31" t="str">
        <f t="shared" si="117"/>
        <v/>
      </c>
      <c r="CC181" s="31" t="str">
        <f t="shared" si="118"/>
        <v/>
      </c>
      <c r="CD181" s="31" t="str">
        <f t="shared" si="121"/>
        <v/>
      </c>
      <c r="CH181" s="32">
        <f t="shared" si="122"/>
        <v>0</v>
      </c>
      <c r="CI181" s="32">
        <f t="shared" si="122"/>
        <v>0</v>
      </c>
      <c r="CJ181" s="32">
        <f t="shared" si="122"/>
        <v>0</v>
      </c>
      <c r="CK181" s="32">
        <f t="shared" si="123"/>
        <v>0</v>
      </c>
      <c r="CL181" s="14"/>
      <c r="CM181" s="14"/>
      <c r="CN181" s="14"/>
    </row>
    <row r="182" spans="1:92" ht="16.350000000000001" customHeight="1" x14ac:dyDescent="0.2">
      <c r="A182" s="3049"/>
      <c r="B182" s="2912"/>
      <c r="C182" s="1829" t="s">
        <v>217</v>
      </c>
      <c r="D182" s="1499">
        <f>SUM(E182+F182)</f>
        <v>0</v>
      </c>
      <c r="E182" s="311">
        <f t="shared" ref="E182:F185" si="128">SUM(AA182+AC182+AE182+AG182+AI182+AK182+AM182+AO182)</f>
        <v>0</v>
      </c>
      <c r="F182" s="311">
        <f t="shared" si="128"/>
        <v>0</v>
      </c>
      <c r="G182" s="1500"/>
      <c r="H182" s="1501"/>
      <c r="I182" s="1500"/>
      <c r="J182" s="1501"/>
      <c r="K182" s="1500"/>
      <c r="L182" s="1501"/>
      <c r="M182" s="1500"/>
      <c r="N182" s="1501"/>
      <c r="O182" s="1500"/>
      <c r="P182" s="1501"/>
      <c r="Q182" s="1500"/>
      <c r="R182" s="1501"/>
      <c r="S182" s="1500"/>
      <c r="T182" s="1501"/>
      <c r="U182" s="1500"/>
      <c r="V182" s="1501"/>
      <c r="W182" s="1500"/>
      <c r="X182" s="1501"/>
      <c r="Y182" s="1500"/>
      <c r="Z182" s="1502"/>
      <c r="AA182" s="256"/>
      <c r="AB182" s="77"/>
      <c r="AC182" s="256"/>
      <c r="AD182" s="77"/>
      <c r="AE182" s="256"/>
      <c r="AF182" s="77"/>
      <c r="AG182" s="256"/>
      <c r="AH182" s="77"/>
      <c r="AI182" s="256"/>
      <c r="AJ182" s="77"/>
      <c r="AK182" s="256"/>
      <c r="AL182" s="77"/>
      <c r="AM182" s="256"/>
      <c r="AN182" s="77"/>
      <c r="AO182" s="256"/>
      <c r="AP182" s="77"/>
      <c r="AQ182" s="319"/>
      <c r="AR182" s="651"/>
      <c r="AS182" s="77"/>
      <c r="AT182" s="651"/>
      <c r="AU182" s="1503"/>
      <c r="AV182" s="77"/>
      <c r="AW182" s="671" t="str">
        <f t="shared" si="115"/>
        <v/>
      </c>
      <c r="BV182" s="3"/>
      <c r="BW182" s="3"/>
      <c r="CA182" s="31" t="str">
        <f t="shared" si="116"/>
        <v/>
      </c>
      <c r="CB182" s="31" t="str">
        <f t="shared" si="117"/>
        <v/>
      </c>
      <c r="CC182" s="31" t="str">
        <f t="shared" si="118"/>
        <v/>
      </c>
      <c r="CD182" s="31" t="str">
        <f t="shared" si="121"/>
        <v/>
      </c>
      <c r="CH182" s="32">
        <f t="shared" si="122"/>
        <v>0</v>
      </c>
      <c r="CI182" s="32">
        <f t="shared" si="122"/>
        <v>0</v>
      </c>
      <c r="CJ182" s="32">
        <f t="shared" si="122"/>
        <v>0</v>
      </c>
      <c r="CK182" s="32">
        <f t="shared" si="123"/>
        <v>0</v>
      </c>
      <c r="CL182" s="14"/>
      <c r="CM182" s="14"/>
      <c r="CN182" s="14"/>
    </row>
    <row r="183" spans="1:92" ht="16.350000000000001" customHeight="1" x14ac:dyDescent="0.2">
      <c r="A183" s="3049"/>
      <c r="B183" s="3149"/>
      <c r="C183" s="352" t="s">
        <v>218</v>
      </c>
      <c r="D183" s="1499">
        <f t="shared" ref="D183:D196" si="129">SUM(E183+F183)</f>
        <v>0</v>
      </c>
      <c r="E183" s="1474">
        <f>SUM(AA183+AC183+AE183+AG183+AI183+AK183+AM183+AO183)</f>
        <v>0</v>
      </c>
      <c r="F183" s="1474">
        <f t="shared" si="128"/>
        <v>0</v>
      </c>
      <c r="G183" s="1832"/>
      <c r="H183" s="1504"/>
      <c r="I183" s="1832"/>
      <c r="J183" s="1504"/>
      <c r="K183" s="1832"/>
      <c r="L183" s="1504"/>
      <c r="M183" s="1832"/>
      <c r="N183" s="1504"/>
      <c r="O183" s="1832"/>
      <c r="P183" s="1504"/>
      <c r="Q183" s="1832"/>
      <c r="R183" s="1504"/>
      <c r="S183" s="1832"/>
      <c r="T183" s="1504"/>
      <c r="U183" s="1832"/>
      <c r="V183" s="1504"/>
      <c r="W183" s="1832"/>
      <c r="X183" s="1504"/>
      <c r="Y183" s="1832"/>
      <c r="Z183" s="1833"/>
      <c r="AA183" s="1689"/>
      <c r="AB183" s="1369"/>
      <c r="AC183" s="1689"/>
      <c r="AD183" s="1369"/>
      <c r="AE183" s="1689"/>
      <c r="AF183" s="1369"/>
      <c r="AG183" s="1689"/>
      <c r="AH183" s="1369"/>
      <c r="AI183" s="1689"/>
      <c r="AJ183" s="1369"/>
      <c r="AK183" s="1689"/>
      <c r="AL183" s="1369"/>
      <c r="AM183" s="1689"/>
      <c r="AN183" s="1369"/>
      <c r="AO183" s="1689"/>
      <c r="AP183" s="1369"/>
      <c r="AQ183" s="1666"/>
      <c r="AR183" s="1540"/>
      <c r="AS183" s="1369"/>
      <c r="AT183" s="1540"/>
      <c r="AU183" s="1491"/>
      <c r="AV183" s="1369"/>
      <c r="AW183" s="671" t="str">
        <f t="shared" si="115"/>
        <v/>
      </c>
      <c r="BV183" s="3"/>
      <c r="BW183" s="3"/>
      <c r="CA183" s="31" t="str">
        <f t="shared" si="116"/>
        <v/>
      </c>
      <c r="CB183" s="31" t="str">
        <f t="shared" si="117"/>
        <v/>
      </c>
      <c r="CC183" s="31" t="str">
        <f t="shared" si="118"/>
        <v/>
      </c>
      <c r="CD183" s="31" t="str">
        <f t="shared" si="121"/>
        <v/>
      </c>
      <c r="CH183" s="32">
        <f t="shared" si="122"/>
        <v>0</v>
      </c>
      <c r="CI183" s="32">
        <f t="shared" si="122"/>
        <v>0</v>
      </c>
      <c r="CJ183" s="32">
        <f t="shared" si="122"/>
        <v>0</v>
      </c>
      <c r="CK183" s="32">
        <f t="shared" si="123"/>
        <v>0</v>
      </c>
      <c r="CL183" s="14"/>
      <c r="CM183" s="14"/>
      <c r="CN183" s="14"/>
    </row>
    <row r="184" spans="1:92" ht="16.350000000000001" customHeight="1" x14ac:dyDescent="0.2">
      <c r="A184" s="3049"/>
      <c r="B184" s="3466" t="s">
        <v>219</v>
      </c>
      <c r="C184" s="1042" t="s">
        <v>216</v>
      </c>
      <c r="D184" s="1033">
        <f t="shared" si="129"/>
        <v>0</v>
      </c>
      <c r="E184" s="311">
        <f>SUM(AA184+AC184+AE184+AG184+AI184+AK184+AM184+AO184)</f>
        <v>0</v>
      </c>
      <c r="F184" s="311">
        <f t="shared" si="128"/>
        <v>0</v>
      </c>
      <c r="G184" s="356"/>
      <c r="H184" s="322"/>
      <c r="I184" s="294"/>
      <c r="J184" s="322"/>
      <c r="K184" s="294"/>
      <c r="L184" s="322"/>
      <c r="M184" s="294"/>
      <c r="N184" s="322"/>
      <c r="O184" s="294"/>
      <c r="P184" s="322"/>
      <c r="Q184" s="294"/>
      <c r="R184" s="322"/>
      <c r="S184" s="294"/>
      <c r="T184" s="322"/>
      <c r="U184" s="294"/>
      <c r="V184" s="322"/>
      <c r="W184" s="294"/>
      <c r="X184" s="322"/>
      <c r="Y184" s="294"/>
      <c r="Z184" s="324"/>
      <c r="AA184" s="256"/>
      <c r="AB184" s="77"/>
      <c r="AC184" s="256"/>
      <c r="AD184" s="77"/>
      <c r="AE184" s="256"/>
      <c r="AF184" s="77"/>
      <c r="AG184" s="256"/>
      <c r="AH184" s="77"/>
      <c r="AI184" s="256"/>
      <c r="AJ184" s="77"/>
      <c r="AK184" s="256"/>
      <c r="AL184" s="77"/>
      <c r="AM184" s="256"/>
      <c r="AN184" s="77"/>
      <c r="AO184" s="256"/>
      <c r="AP184" s="77"/>
      <c r="AQ184" s="319"/>
      <c r="AR184" s="651"/>
      <c r="AS184" s="77"/>
      <c r="AT184" s="651"/>
      <c r="AU184" s="320"/>
      <c r="AV184" s="77"/>
      <c r="AW184" s="671" t="str">
        <f t="shared" si="115"/>
        <v/>
      </c>
      <c r="BV184" s="3"/>
      <c r="BW184" s="3"/>
      <c r="CA184" s="31" t="str">
        <f t="shared" si="116"/>
        <v/>
      </c>
      <c r="CB184" s="31" t="str">
        <f t="shared" si="117"/>
        <v/>
      </c>
      <c r="CC184" s="31" t="str">
        <f t="shared" si="118"/>
        <v/>
      </c>
      <c r="CD184" s="31" t="str">
        <f t="shared" si="121"/>
        <v/>
      </c>
      <c r="CH184" s="32">
        <f t="shared" si="122"/>
        <v>0</v>
      </c>
      <c r="CI184" s="32">
        <f t="shared" si="122"/>
        <v>0</v>
      </c>
      <c r="CJ184" s="32">
        <f t="shared" si="122"/>
        <v>0</v>
      </c>
      <c r="CK184" s="32">
        <f t="shared" si="123"/>
        <v>0</v>
      </c>
      <c r="CL184" s="14"/>
      <c r="CM184" s="14"/>
      <c r="CN184" s="14"/>
    </row>
    <row r="185" spans="1:92" ht="16.350000000000001" customHeight="1" x14ac:dyDescent="0.2">
      <c r="A185" s="3049"/>
      <c r="B185" s="3199"/>
      <c r="C185" s="1505" t="s">
        <v>220</v>
      </c>
      <c r="D185" s="1492">
        <f t="shared" si="129"/>
        <v>0</v>
      </c>
      <c r="E185" s="1474">
        <f>SUM(AA185+AC185+AE185+AG185+AI185+AK185+AM185+AO185)</f>
        <v>0</v>
      </c>
      <c r="F185" s="1474">
        <f t="shared" si="128"/>
        <v>0</v>
      </c>
      <c r="G185" s="1832"/>
      <c r="H185" s="1834"/>
      <c r="I185" s="1832"/>
      <c r="J185" s="1834"/>
      <c r="K185" s="1832"/>
      <c r="L185" s="1834"/>
      <c r="M185" s="1832"/>
      <c r="N185" s="1834"/>
      <c r="O185" s="1832"/>
      <c r="P185" s="1834"/>
      <c r="Q185" s="1832"/>
      <c r="R185" s="1834"/>
      <c r="S185" s="1832"/>
      <c r="T185" s="1834"/>
      <c r="U185" s="1832"/>
      <c r="V185" s="1834"/>
      <c r="W185" s="1832"/>
      <c r="X185" s="1834"/>
      <c r="Y185" s="1832"/>
      <c r="Z185" s="1833"/>
      <c r="AA185" s="256"/>
      <c r="AB185" s="77"/>
      <c r="AC185" s="256"/>
      <c r="AD185" s="77"/>
      <c r="AE185" s="256"/>
      <c r="AF185" s="77"/>
      <c r="AG185" s="256"/>
      <c r="AH185" s="77"/>
      <c r="AI185" s="256"/>
      <c r="AJ185" s="77"/>
      <c r="AK185" s="256"/>
      <c r="AL185" s="77"/>
      <c r="AM185" s="256"/>
      <c r="AN185" s="77"/>
      <c r="AO185" s="256"/>
      <c r="AP185" s="77"/>
      <c r="AQ185" s="319"/>
      <c r="AR185" s="651"/>
      <c r="AS185" s="77"/>
      <c r="AT185" s="651"/>
      <c r="AU185" s="293"/>
      <c r="AV185" s="77"/>
      <c r="AW185" s="671" t="str">
        <f t="shared" si="115"/>
        <v/>
      </c>
      <c r="BV185" s="3"/>
      <c r="BW185" s="3"/>
      <c r="CA185" s="31" t="str">
        <f t="shared" si="116"/>
        <v/>
      </c>
      <c r="CB185" s="31" t="str">
        <f t="shared" si="117"/>
        <v/>
      </c>
      <c r="CC185" s="31" t="str">
        <f t="shared" si="118"/>
        <v/>
      </c>
      <c r="CD185" s="31" t="str">
        <f t="shared" si="121"/>
        <v/>
      </c>
      <c r="CH185" s="32">
        <f t="shared" si="122"/>
        <v>0</v>
      </c>
      <c r="CI185" s="32">
        <f t="shared" si="122"/>
        <v>0</v>
      </c>
      <c r="CJ185" s="32">
        <f t="shared" si="122"/>
        <v>0</v>
      </c>
      <c r="CK185" s="32">
        <f t="shared" si="123"/>
        <v>0</v>
      </c>
      <c r="CL185" s="14"/>
      <c r="CM185" s="14"/>
      <c r="CN185" s="14"/>
    </row>
    <row r="186" spans="1:92" ht="16.350000000000001" customHeight="1" x14ac:dyDescent="0.2">
      <c r="A186" s="3049"/>
      <c r="B186" s="3486" t="s">
        <v>95</v>
      </c>
      <c r="C186" s="1043" t="s">
        <v>216</v>
      </c>
      <c r="D186" s="311">
        <f t="shared" si="129"/>
        <v>0</v>
      </c>
      <c r="E186" s="311">
        <f>SUM(AC186+AE186+AG186+AI186+AK186+AM186+AO186)</f>
        <v>0</v>
      </c>
      <c r="F186" s="311">
        <f>SUM(AD186+AF186+AH186+AJ186+AL186+AN186+AP186)</f>
        <v>0</v>
      </c>
      <c r="G186" s="291"/>
      <c r="H186" s="325"/>
      <c r="I186" s="291"/>
      <c r="J186" s="325"/>
      <c r="K186" s="291"/>
      <c r="L186" s="325"/>
      <c r="M186" s="291"/>
      <c r="N186" s="325"/>
      <c r="O186" s="291"/>
      <c r="P186" s="325"/>
      <c r="Q186" s="291"/>
      <c r="R186" s="325"/>
      <c r="S186" s="291"/>
      <c r="T186" s="325"/>
      <c r="U186" s="291"/>
      <c r="V186" s="325"/>
      <c r="W186" s="291"/>
      <c r="X186" s="325"/>
      <c r="Y186" s="291"/>
      <c r="Z186" s="325"/>
      <c r="AA186" s="1037"/>
      <c r="AB186" s="1830"/>
      <c r="AC186" s="1014"/>
      <c r="AD186" s="1695"/>
      <c r="AE186" s="1014"/>
      <c r="AF186" s="1695"/>
      <c r="AG186" s="1014"/>
      <c r="AH186" s="1695"/>
      <c r="AI186" s="1014"/>
      <c r="AJ186" s="1695"/>
      <c r="AK186" s="1014"/>
      <c r="AL186" s="1695"/>
      <c r="AM186" s="1014"/>
      <c r="AN186" s="1695"/>
      <c r="AO186" s="1014"/>
      <c r="AP186" s="1695"/>
      <c r="AQ186" s="1038"/>
      <c r="AR186" s="60"/>
      <c r="AS186" s="1695"/>
      <c r="AT186" s="60"/>
      <c r="AU186" s="1031"/>
      <c r="AV186" s="1695"/>
      <c r="AW186" s="671" t="str">
        <f t="shared" si="115"/>
        <v/>
      </c>
      <c r="BV186" s="3"/>
      <c r="BW186" s="3"/>
      <c r="CA186" s="31" t="str">
        <f t="shared" si="116"/>
        <v/>
      </c>
      <c r="CB186" s="31" t="str">
        <f t="shared" si="117"/>
        <v/>
      </c>
      <c r="CC186" s="31" t="str">
        <f t="shared" si="118"/>
        <v/>
      </c>
      <c r="CD186" s="31" t="str">
        <f t="shared" si="121"/>
        <v/>
      </c>
      <c r="CH186" s="32">
        <f t="shared" si="122"/>
        <v>0</v>
      </c>
      <c r="CI186" s="32">
        <f t="shared" si="122"/>
        <v>0</v>
      </c>
      <c r="CJ186" s="32">
        <f t="shared" si="122"/>
        <v>0</v>
      </c>
      <c r="CK186" s="32">
        <f t="shared" si="123"/>
        <v>0</v>
      </c>
      <c r="CL186" s="32"/>
      <c r="CM186" s="14"/>
      <c r="CN186" s="14"/>
    </row>
    <row r="187" spans="1:92" ht="16.350000000000001" customHeight="1" x14ac:dyDescent="0.2">
      <c r="A187" s="3049"/>
      <c r="B187" s="3051"/>
      <c r="C187" s="1829" t="s">
        <v>221</v>
      </c>
      <c r="D187" s="1499">
        <f t="shared" si="129"/>
        <v>0</v>
      </c>
      <c r="E187" s="311">
        <f t="shared" ref="E187:F188" si="130">SUM(AC187+AE187+AG187+AI187+AK187+AM187+AO187)</f>
        <v>0</v>
      </c>
      <c r="F187" s="311">
        <f t="shared" si="130"/>
        <v>0</v>
      </c>
      <c r="G187" s="1500"/>
      <c r="H187" s="359"/>
      <c r="I187" s="1500"/>
      <c r="J187" s="359"/>
      <c r="K187" s="1500"/>
      <c r="L187" s="359"/>
      <c r="M187" s="1500"/>
      <c r="N187" s="359"/>
      <c r="O187" s="1500"/>
      <c r="P187" s="359"/>
      <c r="Q187" s="1500"/>
      <c r="R187" s="359"/>
      <c r="S187" s="1500"/>
      <c r="T187" s="359"/>
      <c r="U187" s="1500"/>
      <c r="V187" s="359"/>
      <c r="W187" s="1500"/>
      <c r="X187" s="359"/>
      <c r="Y187" s="1500"/>
      <c r="Z187" s="359"/>
      <c r="AA187" s="1500"/>
      <c r="AB187" s="359"/>
      <c r="AC187" s="256"/>
      <c r="AD187" s="77"/>
      <c r="AE187" s="256"/>
      <c r="AF187" s="77"/>
      <c r="AG187" s="256"/>
      <c r="AH187" s="77"/>
      <c r="AI187" s="256"/>
      <c r="AJ187" s="77"/>
      <c r="AK187" s="256"/>
      <c r="AL187" s="77"/>
      <c r="AM187" s="256"/>
      <c r="AN187" s="77"/>
      <c r="AO187" s="256"/>
      <c r="AP187" s="77"/>
      <c r="AQ187" s="319"/>
      <c r="AR187" s="651"/>
      <c r="AS187" s="77"/>
      <c r="AT187" s="651"/>
      <c r="AU187" s="360"/>
      <c r="AV187" s="77"/>
      <c r="AW187" s="671" t="str">
        <f t="shared" si="115"/>
        <v/>
      </c>
      <c r="BV187" s="3"/>
      <c r="BW187" s="3"/>
      <c r="CA187" s="31" t="str">
        <f t="shared" si="116"/>
        <v/>
      </c>
      <c r="CB187" s="31" t="str">
        <f t="shared" si="117"/>
        <v/>
      </c>
      <c r="CC187" s="31" t="str">
        <f t="shared" si="118"/>
        <v/>
      </c>
      <c r="CD187" s="31" t="str">
        <f t="shared" si="121"/>
        <v/>
      </c>
      <c r="CH187" s="32">
        <f t="shared" si="122"/>
        <v>0</v>
      </c>
      <c r="CI187" s="32">
        <f t="shared" si="122"/>
        <v>0</v>
      </c>
      <c r="CJ187" s="32">
        <f t="shared" si="122"/>
        <v>0</v>
      </c>
      <c r="CK187" s="32">
        <f t="shared" si="123"/>
        <v>0</v>
      </c>
      <c r="CL187" s="32"/>
      <c r="CM187" s="14"/>
      <c r="CN187" s="14"/>
    </row>
    <row r="188" spans="1:92" ht="16.350000000000001" customHeight="1" x14ac:dyDescent="0.2">
      <c r="A188" s="3404"/>
      <c r="B188" s="3394"/>
      <c r="C188" s="1506" t="s">
        <v>222</v>
      </c>
      <c r="D188" s="1499">
        <f t="shared" si="129"/>
        <v>0</v>
      </c>
      <c r="E188" s="1474">
        <f t="shared" si="130"/>
        <v>0</v>
      </c>
      <c r="F188" s="1474">
        <f>SUM(AD188+AF188+AH188+AJ188+AL188+AN188+AP188)</f>
        <v>0</v>
      </c>
      <c r="G188" s="1832"/>
      <c r="H188" s="1507"/>
      <c r="I188" s="1832"/>
      <c r="J188" s="1507"/>
      <c r="K188" s="1832"/>
      <c r="L188" s="1507"/>
      <c r="M188" s="1832"/>
      <c r="N188" s="1507"/>
      <c r="O188" s="1832"/>
      <c r="P188" s="1507"/>
      <c r="Q188" s="1832"/>
      <c r="R188" s="1507"/>
      <c r="S188" s="1832"/>
      <c r="T188" s="1507"/>
      <c r="U188" s="1832"/>
      <c r="V188" s="1507"/>
      <c r="W188" s="1832"/>
      <c r="X188" s="1507"/>
      <c r="Y188" s="1832"/>
      <c r="Z188" s="1507"/>
      <c r="AA188" s="1832"/>
      <c r="AB188" s="1507"/>
      <c r="AC188" s="1689"/>
      <c r="AD188" s="1369"/>
      <c r="AE188" s="1689"/>
      <c r="AF188" s="1369"/>
      <c r="AG188" s="1689"/>
      <c r="AH188" s="1369"/>
      <c r="AI188" s="1689"/>
      <c r="AJ188" s="1369"/>
      <c r="AK188" s="1689"/>
      <c r="AL188" s="1369"/>
      <c r="AM188" s="1689"/>
      <c r="AN188" s="1369"/>
      <c r="AO188" s="1689"/>
      <c r="AP188" s="1369"/>
      <c r="AQ188" s="1666"/>
      <c r="AR188" s="1540"/>
      <c r="AS188" s="1369"/>
      <c r="AT188" s="1540"/>
      <c r="AU188" s="1491"/>
      <c r="AV188" s="1369"/>
      <c r="AW188" s="671" t="str">
        <f t="shared" si="115"/>
        <v/>
      </c>
      <c r="BV188" s="3"/>
      <c r="BW188" s="3"/>
      <c r="CA188" s="31" t="str">
        <f t="shared" si="116"/>
        <v/>
      </c>
      <c r="CB188" s="31" t="str">
        <f t="shared" si="117"/>
        <v/>
      </c>
      <c r="CC188" s="31" t="str">
        <f t="shared" si="118"/>
        <v/>
      </c>
      <c r="CD188" s="31" t="str">
        <f t="shared" si="121"/>
        <v/>
      </c>
      <c r="CH188" s="32">
        <f t="shared" si="122"/>
        <v>0</v>
      </c>
      <c r="CI188" s="32">
        <f t="shared" si="122"/>
        <v>0</v>
      </c>
      <c r="CJ188" s="32">
        <f t="shared" si="122"/>
        <v>0</v>
      </c>
      <c r="CK188" s="32">
        <f t="shared" si="123"/>
        <v>0</v>
      </c>
      <c r="CL188" s="32"/>
      <c r="CM188" s="14"/>
      <c r="CN188" s="14"/>
    </row>
    <row r="189" spans="1:92" ht="16.350000000000001" customHeight="1" x14ac:dyDescent="0.2">
      <c r="A189" s="3342" t="s">
        <v>223</v>
      </c>
      <c r="B189" s="3495" t="s">
        <v>197</v>
      </c>
      <c r="C189" s="3345"/>
      <c r="D189" s="1835">
        <f>SUM(E189+F189)</f>
        <v>0</v>
      </c>
      <c r="E189" s="1835">
        <f>SUM(AC189+AE189+AG189+AI189+AK189)</f>
        <v>0</v>
      </c>
      <c r="F189" s="1835">
        <f>SUM(AD189+AF189+AH189+AJ189+AL189)</f>
        <v>0</v>
      </c>
      <c r="G189" s="1739"/>
      <c r="H189" s="1740"/>
      <c r="I189" s="1739"/>
      <c r="J189" s="1740"/>
      <c r="K189" s="1739"/>
      <c r="L189" s="1740"/>
      <c r="M189" s="1739"/>
      <c r="N189" s="1740"/>
      <c r="O189" s="1739"/>
      <c r="P189" s="1740"/>
      <c r="Q189" s="1739"/>
      <c r="R189" s="1740"/>
      <c r="S189" s="1739"/>
      <c r="T189" s="1740"/>
      <c r="U189" s="1739"/>
      <c r="V189" s="1740"/>
      <c r="W189" s="1739"/>
      <c r="X189" s="1740"/>
      <c r="Y189" s="1739"/>
      <c r="Z189" s="1740"/>
      <c r="AA189" s="1739"/>
      <c r="AB189" s="1740"/>
      <c r="AC189" s="1836"/>
      <c r="AD189" s="1837"/>
      <c r="AE189" s="1836"/>
      <c r="AF189" s="1837"/>
      <c r="AG189" s="1836"/>
      <c r="AH189" s="1837"/>
      <c r="AI189" s="1836"/>
      <c r="AJ189" s="1837"/>
      <c r="AK189" s="1836"/>
      <c r="AL189" s="1837"/>
      <c r="AM189" s="1739"/>
      <c r="AN189" s="1740"/>
      <c r="AO189" s="1739"/>
      <c r="AP189" s="1740"/>
      <c r="AQ189" s="1838"/>
      <c r="AR189" s="1839"/>
      <c r="AS189" s="1837"/>
      <c r="AT189" s="1839"/>
      <c r="AU189" s="1840"/>
      <c r="AV189" s="1840"/>
      <c r="AW189" s="671" t="str">
        <f t="shared" si="115"/>
        <v/>
      </c>
      <c r="BV189" s="3"/>
      <c r="BW189" s="3"/>
      <c r="CA189" s="31" t="str">
        <f t="shared" si="116"/>
        <v/>
      </c>
      <c r="CB189" s="31" t="str">
        <f t="shared" si="117"/>
        <v/>
      </c>
      <c r="CC189" s="31" t="str">
        <f t="shared" si="118"/>
        <v/>
      </c>
      <c r="CD189" s="31" t="str">
        <f t="shared" si="121"/>
        <v/>
      </c>
      <c r="CH189" s="32">
        <f t="shared" si="122"/>
        <v>0</v>
      </c>
      <c r="CI189" s="32">
        <f t="shared" si="122"/>
        <v>0</v>
      </c>
      <c r="CJ189" s="32">
        <f t="shared" si="122"/>
        <v>0</v>
      </c>
      <c r="CK189" s="32">
        <f t="shared" si="123"/>
        <v>0</v>
      </c>
      <c r="CL189" s="32"/>
      <c r="CM189" s="14"/>
      <c r="CN189" s="14"/>
    </row>
    <row r="190" spans="1:92" ht="16.350000000000001" customHeight="1" x14ac:dyDescent="0.2">
      <c r="A190" s="2912"/>
      <c r="B190" s="2912" t="s">
        <v>215</v>
      </c>
      <c r="C190" s="310" t="s">
        <v>216</v>
      </c>
      <c r="D190" s="1033">
        <f t="shared" si="129"/>
        <v>0</v>
      </c>
      <c r="E190" s="1033">
        <f>SUM(AC190+AE190+AG190+AI190+AK190)</f>
        <v>0</v>
      </c>
      <c r="F190" s="369">
        <f t="shared" ref="E190:F193" si="131">SUM(AD190+AF190+AH190+AJ190+AL190)</f>
        <v>0</v>
      </c>
      <c r="G190" s="370"/>
      <c r="H190" s="371"/>
      <c r="I190" s="370"/>
      <c r="J190" s="371"/>
      <c r="K190" s="370"/>
      <c r="L190" s="371"/>
      <c r="M190" s="370"/>
      <c r="N190" s="371"/>
      <c r="O190" s="370"/>
      <c r="P190" s="371"/>
      <c r="Q190" s="370"/>
      <c r="R190" s="371"/>
      <c r="S190" s="370"/>
      <c r="T190" s="371"/>
      <c r="U190" s="370"/>
      <c r="V190" s="371"/>
      <c r="W190" s="370"/>
      <c r="X190" s="371"/>
      <c r="Y190" s="370"/>
      <c r="Z190" s="371"/>
      <c r="AA190" s="370"/>
      <c r="AB190" s="371"/>
      <c r="AC190" s="23"/>
      <c r="AD190" s="24"/>
      <c r="AE190" s="23"/>
      <c r="AF190" s="24"/>
      <c r="AG190" s="23"/>
      <c r="AH190" s="24"/>
      <c r="AI190" s="23"/>
      <c r="AJ190" s="24"/>
      <c r="AK190" s="23"/>
      <c r="AL190" s="24"/>
      <c r="AM190" s="370"/>
      <c r="AN190" s="371"/>
      <c r="AO190" s="370"/>
      <c r="AP190" s="371"/>
      <c r="AQ190" s="292"/>
      <c r="AR190" s="26"/>
      <c r="AS190" s="24"/>
      <c r="AT190" s="26"/>
      <c r="AU190" s="28"/>
      <c r="AV190" s="24"/>
      <c r="AW190" s="671" t="str">
        <f t="shared" si="115"/>
        <v/>
      </c>
      <c r="BV190" s="3"/>
      <c r="BW190" s="3"/>
      <c r="CA190" s="31" t="str">
        <f t="shared" si="116"/>
        <v/>
      </c>
      <c r="CB190" s="31" t="str">
        <f t="shared" si="117"/>
        <v/>
      </c>
      <c r="CC190" s="31" t="str">
        <f t="shared" si="118"/>
        <v/>
      </c>
      <c r="CD190" s="31" t="str">
        <f t="shared" si="121"/>
        <v/>
      </c>
      <c r="CH190" s="32">
        <f t="shared" si="122"/>
        <v>0</v>
      </c>
      <c r="CI190" s="32">
        <f t="shared" si="122"/>
        <v>0</v>
      </c>
      <c r="CJ190" s="32">
        <f t="shared" si="122"/>
        <v>0</v>
      </c>
      <c r="CK190" s="32">
        <f t="shared" si="123"/>
        <v>0</v>
      </c>
      <c r="CL190" s="32"/>
      <c r="CM190" s="14"/>
      <c r="CN190" s="14"/>
    </row>
    <row r="191" spans="1:92" ht="16.350000000000001" customHeight="1" x14ac:dyDescent="0.2">
      <c r="A191" s="2912"/>
      <c r="B191" s="2912"/>
      <c r="C191" s="1514" t="s">
        <v>224</v>
      </c>
      <c r="D191" s="1474">
        <f t="shared" si="129"/>
        <v>0</v>
      </c>
      <c r="E191" s="1474">
        <f t="shared" si="131"/>
        <v>0</v>
      </c>
      <c r="F191" s="1342">
        <f t="shared" si="131"/>
        <v>0</v>
      </c>
      <c r="G191" s="1395"/>
      <c r="H191" s="374"/>
      <c r="I191" s="1395"/>
      <c r="J191" s="374"/>
      <c r="K191" s="1395"/>
      <c r="L191" s="374"/>
      <c r="M191" s="1395"/>
      <c r="N191" s="374"/>
      <c r="O191" s="1395"/>
      <c r="P191" s="374"/>
      <c r="Q191" s="1395"/>
      <c r="R191" s="374"/>
      <c r="S191" s="1395"/>
      <c r="T191" s="374"/>
      <c r="U191" s="1395"/>
      <c r="V191" s="374"/>
      <c r="W191" s="1395"/>
      <c r="X191" s="374"/>
      <c r="Y191" s="1395"/>
      <c r="Z191" s="374"/>
      <c r="AA191" s="1395"/>
      <c r="AB191" s="374"/>
      <c r="AC191" s="256"/>
      <c r="AD191" s="77"/>
      <c r="AE191" s="256"/>
      <c r="AF191" s="77"/>
      <c r="AG191" s="256"/>
      <c r="AH191" s="77"/>
      <c r="AI191" s="256"/>
      <c r="AJ191" s="77"/>
      <c r="AK191" s="256"/>
      <c r="AL191" s="77"/>
      <c r="AM191" s="289"/>
      <c r="AN191" s="374"/>
      <c r="AO191" s="289"/>
      <c r="AP191" s="374"/>
      <c r="AQ191" s="319"/>
      <c r="AR191" s="651"/>
      <c r="AS191" s="77"/>
      <c r="AT191" s="651"/>
      <c r="AU191" s="1491"/>
      <c r="AV191" s="1352"/>
      <c r="AW191" s="671" t="str">
        <f t="shared" si="115"/>
        <v/>
      </c>
      <c r="BV191" s="3"/>
      <c r="BW191" s="3"/>
      <c r="CA191" s="31" t="str">
        <f t="shared" si="116"/>
        <v/>
      </c>
      <c r="CB191" s="31" t="str">
        <f t="shared" si="117"/>
        <v/>
      </c>
      <c r="CC191" s="31" t="str">
        <f t="shared" si="118"/>
        <v/>
      </c>
      <c r="CD191" s="31" t="str">
        <f t="shared" si="121"/>
        <v/>
      </c>
      <c r="CH191" s="32">
        <f t="shared" si="122"/>
        <v>0</v>
      </c>
      <c r="CI191" s="32">
        <f t="shared" si="122"/>
        <v>0</v>
      </c>
      <c r="CJ191" s="32">
        <f t="shared" si="122"/>
        <v>0</v>
      </c>
      <c r="CK191" s="32">
        <f t="shared" si="123"/>
        <v>0</v>
      </c>
      <c r="CL191" s="14"/>
      <c r="CM191" s="14"/>
      <c r="CN191" s="14"/>
    </row>
    <row r="192" spans="1:92" ht="16.350000000000001" customHeight="1" x14ac:dyDescent="0.2">
      <c r="A192" s="2912"/>
      <c r="B192" s="3342" t="s">
        <v>95</v>
      </c>
      <c r="C192" s="1043" t="s">
        <v>216</v>
      </c>
      <c r="D192" s="1033">
        <f t="shared" si="129"/>
        <v>0</v>
      </c>
      <c r="E192" s="311">
        <f t="shared" si="131"/>
        <v>0</v>
      </c>
      <c r="F192" s="369">
        <f t="shared" si="131"/>
        <v>0</v>
      </c>
      <c r="G192" s="1036"/>
      <c r="H192" s="1841"/>
      <c r="I192" s="1036"/>
      <c r="J192" s="1841"/>
      <c r="K192" s="1036"/>
      <c r="L192" s="1841"/>
      <c r="M192" s="1036"/>
      <c r="N192" s="1841"/>
      <c r="O192" s="1036"/>
      <c r="P192" s="1841"/>
      <c r="Q192" s="1036"/>
      <c r="R192" s="1841"/>
      <c r="S192" s="1036"/>
      <c r="T192" s="1841"/>
      <c r="U192" s="1036"/>
      <c r="V192" s="1841"/>
      <c r="W192" s="1036"/>
      <c r="X192" s="1841"/>
      <c r="Y192" s="1036"/>
      <c r="Z192" s="1841"/>
      <c r="AA192" s="1036"/>
      <c r="AB192" s="1841"/>
      <c r="AC192" s="1014"/>
      <c r="AD192" s="1695"/>
      <c r="AE192" s="1014"/>
      <c r="AF192" s="1695"/>
      <c r="AG192" s="1014"/>
      <c r="AH192" s="1695"/>
      <c r="AI192" s="1014"/>
      <c r="AJ192" s="1695"/>
      <c r="AK192" s="1014"/>
      <c r="AL192" s="1695"/>
      <c r="AM192" s="1036"/>
      <c r="AN192" s="1841"/>
      <c r="AO192" s="1036"/>
      <c r="AP192" s="1841"/>
      <c r="AQ192" s="1038"/>
      <c r="AR192" s="60"/>
      <c r="AS192" s="1695"/>
      <c r="AT192" s="60"/>
      <c r="AU192" s="28"/>
      <c r="AV192" s="28"/>
      <c r="AW192" s="671" t="str">
        <f t="shared" si="115"/>
        <v/>
      </c>
      <c r="BV192" s="3"/>
      <c r="BW192" s="3"/>
      <c r="CA192" s="31" t="str">
        <f t="shared" si="116"/>
        <v/>
      </c>
      <c r="CB192" s="31" t="str">
        <f t="shared" si="117"/>
        <v/>
      </c>
      <c r="CC192" s="31" t="str">
        <f t="shared" si="118"/>
        <v/>
      </c>
      <c r="CD192" s="31" t="str">
        <f t="shared" si="121"/>
        <v/>
      </c>
      <c r="CH192" s="32">
        <f t="shared" si="122"/>
        <v>0</v>
      </c>
      <c r="CI192" s="32">
        <f t="shared" si="122"/>
        <v>0</v>
      </c>
      <c r="CJ192" s="32">
        <f t="shared" si="122"/>
        <v>0</v>
      </c>
      <c r="CK192" s="32">
        <f t="shared" si="123"/>
        <v>0</v>
      </c>
      <c r="CL192" s="14"/>
      <c r="CM192" s="14"/>
      <c r="CN192" s="14"/>
    </row>
    <row r="193" spans="1:92" ht="16.350000000000001" customHeight="1" x14ac:dyDescent="0.2">
      <c r="A193" s="3149"/>
      <c r="B193" s="3149"/>
      <c r="C193" s="1516" t="s">
        <v>225</v>
      </c>
      <c r="D193" s="1474">
        <f t="shared" si="129"/>
        <v>0</v>
      </c>
      <c r="E193" s="311">
        <f t="shared" si="131"/>
        <v>0</v>
      </c>
      <c r="F193" s="369">
        <f t="shared" si="131"/>
        <v>0</v>
      </c>
      <c r="G193" s="1823"/>
      <c r="H193" s="717"/>
      <c r="I193" s="1823"/>
      <c r="J193" s="717"/>
      <c r="K193" s="1823"/>
      <c r="L193" s="717"/>
      <c r="M193" s="1823"/>
      <c r="N193" s="717"/>
      <c r="O193" s="1823"/>
      <c r="P193" s="717"/>
      <c r="Q193" s="1823"/>
      <c r="R193" s="717"/>
      <c r="S193" s="1823"/>
      <c r="T193" s="717"/>
      <c r="U193" s="1823"/>
      <c r="V193" s="717"/>
      <c r="W193" s="1823"/>
      <c r="X193" s="717"/>
      <c r="Y193" s="1823"/>
      <c r="Z193" s="717"/>
      <c r="AA193" s="1823"/>
      <c r="AB193" s="717"/>
      <c r="AC193" s="1517"/>
      <c r="AD193" s="713"/>
      <c r="AE193" s="1517"/>
      <c r="AF193" s="713"/>
      <c r="AG193" s="1517"/>
      <c r="AH193" s="713"/>
      <c r="AI193" s="1517"/>
      <c r="AJ193" s="713"/>
      <c r="AK193" s="1517"/>
      <c r="AL193" s="713"/>
      <c r="AM193" s="1518"/>
      <c r="AN193" s="717"/>
      <c r="AO193" s="1518"/>
      <c r="AP193" s="717"/>
      <c r="AQ193" s="1479"/>
      <c r="AR193" s="1478"/>
      <c r="AS193" s="713"/>
      <c r="AT193" s="1478"/>
      <c r="AU193" s="1491"/>
      <c r="AV193" s="1369"/>
      <c r="AW193" s="671" t="str">
        <f t="shared" si="115"/>
        <v/>
      </c>
      <c r="BV193" s="3"/>
      <c r="BW193" s="3"/>
      <c r="CA193" s="31" t="str">
        <f t="shared" si="116"/>
        <v/>
      </c>
      <c r="CB193" s="31" t="str">
        <f t="shared" si="117"/>
        <v/>
      </c>
      <c r="CC193" s="31" t="str">
        <f t="shared" si="118"/>
        <v/>
      </c>
      <c r="CD193" s="31" t="str">
        <f t="shared" si="121"/>
        <v/>
      </c>
      <c r="CH193" s="32">
        <f t="shared" si="122"/>
        <v>0</v>
      </c>
      <c r="CI193" s="32">
        <f t="shared" si="122"/>
        <v>0</v>
      </c>
      <c r="CJ193" s="32">
        <f t="shared" si="122"/>
        <v>0</v>
      </c>
      <c r="CK193" s="32">
        <f t="shared" si="123"/>
        <v>0</v>
      </c>
      <c r="CL193" s="14"/>
      <c r="CM193" s="14"/>
      <c r="CN193" s="14"/>
    </row>
    <row r="194" spans="1:92" ht="19.5" customHeight="1" x14ac:dyDescent="0.2">
      <c r="A194" s="3496" t="s">
        <v>300</v>
      </c>
      <c r="B194" s="3499" t="s">
        <v>301</v>
      </c>
      <c r="C194" s="1045" t="s">
        <v>228</v>
      </c>
      <c r="D194" s="1033">
        <f t="shared" si="129"/>
        <v>0</v>
      </c>
      <c r="E194" s="1033">
        <f>SUM(AA194+AC194+AE194+AG194+AI194+AK194+AM194+AO194)</f>
        <v>0</v>
      </c>
      <c r="F194" s="1842">
        <f>SUM(AB194+AD194+AF194+AH194+AJ194+AL194+AN194+AP194)</f>
        <v>0</v>
      </c>
      <c r="G194" s="291"/>
      <c r="H194" s="325"/>
      <c r="I194" s="291"/>
      <c r="J194" s="325"/>
      <c r="K194" s="291"/>
      <c r="L194" s="325"/>
      <c r="M194" s="291"/>
      <c r="N194" s="325"/>
      <c r="O194" s="291"/>
      <c r="P194" s="325"/>
      <c r="Q194" s="291"/>
      <c r="R194" s="325"/>
      <c r="S194" s="291"/>
      <c r="T194" s="325"/>
      <c r="U194" s="291"/>
      <c r="V194" s="325"/>
      <c r="W194" s="291"/>
      <c r="X194" s="325"/>
      <c r="Y194" s="291"/>
      <c r="Z194" s="325"/>
      <c r="AA194" s="23"/>
      <c r="AB194" s="24"/>
      <c r="AC194" s="23"/>
      <c r="AD194" s="24"/>
      <c r="AE194" s="23"/>
      <c r="AF194" s="24"/>
      <c r="AG194" s="23"/>
      <c r="AH194" s="24"/>
      <c r="AI194" s="23"/>
      <c r="AJ194" s="24"/>
      <c r="AK194" s="23"/>
      <c r="AL194" s="24"/>
      <c r="AM194" s="23"/>
      <c r="AN194" s="24"/>
      <c r="AO194" s="23"/>
      <c r="AP194" s="24"/>
      <c r="AQ194" s="292"/>
      <c r="AR194" s="26"/>
      <c r="AS194" s="24"/>
      <c r="AT194" s="26"/>
      <c r="AU194" s="28"/>
      <c r="AV194" s="24"/>
      <c r="AW194" s="671" t="str">
        <f t="shared" si="115"/>
        <v/>
      </c>
      <c r="BV194" s="3"/>
      <c r="BW194" s="3"/>
      <c r="CA194" s="31" t="str">
        <f t="shared" si="116"/>
        <v/>
      </c>
      <c r="CB194" s="31" t="str">
        <f t="shared" si="117"/>
        <v/>
      </c>
      <c r="CC194" s="31" t="str">
        <f t="shared" si="118"/>
        <v/>
      </c>
      <c r="CD194" s="31" t="str">
        <f t="shared" si="121"/>
        <v/>
      </c>
      <c r="CH194" s="32">
        <f t="shared" si="122"/>
        <v>0</v>
      </c>
      <c r="CI194" s="32">
        <f t="shared" si="122"/>
        <v>0</v>
      </c>
      <c r="CJ194" s="32">
        <f t="shared" si="122"/>
        <v>0</v>
      </c>
      <c r="CK194" s="32">
        <f t="shared" si="123"/>
        <v>0</v>
      </c>
      <c r="CL194" s="14"/>
      <c r="CM194" s="14"/>
      <c r="CN194" s="14"/>
    </row>
    <row r="195" spans="1:92" ht="24.75" customHeight="1" x14ac:dyDescent="0.2">
      <c r="A195" s="3497"/>
      <c r="B195" s="3500"/>
      <c r="C195" s="1520" t="s">
        <v>229</v>
      </c>
      <c r="D195" s="1820">
        <f t="shared" si="129"/>
        <v>0</v>
      </c>
      <c r="E195" s="1820">
        <f>SUM(AA195+AC195+AE195+AG195+AI195+AK195+AM195+AO195)</f>
        <v>0</v>
      </c>
      <c r="F195" s="1843">
        <f t="shared" ref="F195:F196" si="132">SUM(AB195+AD195+AF195+AH195+AJ195+AL195+AN195+AP195)</f>
        <v>0</v>
      </c>
      <c r="G195" s="384"/>
      <c r="H195" s="359"/>
      <c r="I195" s="384"/>
      <c r="J195" s="359"/>
      <c r="K195" s="384"/>
      <c r="L195" s="359"/>
      <c r="M195" s="384"/>
      <c r="N195" s="359"/>
      <c r="O195" s="384"/>
      <c r="P195" s="359"/>
      <c r="Q195" s="384"/>
      <c r="R195" s="359"/>
      <c r="S195" s="384"/>
      <c r="T195" s="359"/>
      <c r="U195" s="384"/>
      <c r="V195" s="359"/>
      <c r="W195" s="384"/>
      <c r="X195" s="359"/>
      <c r="Y195" s="384"/>
      <c r="Z195" s="359"/>
      <c r="AA195" s="256"/>
      <c r="AB195" s="77"/>
      <c r="AC195" s="256"/>
      <c r="AD195" s="77"/>
      <c r="AE195" s="256"/>
      <c r="AF195" s="77"/>
      <c r="AG195" s="256"/>
      <c r="AH195" s="77"/>
      <c r="AI195" s="256"/>
      <c r="AJ195" s="77"/>
      <c r="AK195" s="256"/>
      <c r="AL195" s="77"/>
      <c r="AM195" s="256"/>
      <c r="AN195" s="77"/>
      <c r="AO195" s="256"/>
      <c r="AP195" s="77"/>
      <c r="AQ195" s="319"/>
      <c r="AR195" s="651"/>
      <c r="AS195" s="77"/>
      <c r="AT195" s="651"/>
      <c r="AU195" s="320"/>
      <c r="AV195" s="77"/>
      <c r="AW195" s="671" t="str">
        <f t="shared" si="115"/>
        <v/>
      </c>
      <c r="BV195" s="3"/>
      <c r="BW195" s="3"/>
      <c r="CA195" s="31" t="str">
        <f t="shared" si="116"/>
        <v/>
      </c>
      <c r="CB195" s="31" t="str">
        <f t="shared" si="117"/>
        <v/>
      </c>
      <c r="CC195" s="31" t="str">
        <f t="shared" si="118"/>
        <v/>
      </c>
      <c r="CD195" s="31" t="str">
        <f t="shared" si="121"/>
        <v/>
      </c>
      <c r="CH195" s="32">
        <f t="shared" si="122"/>
        <v>0</v>
      </c>
      <c r="CI195" s="32">
        <f t="shared" si="122"/>
        <v>0</v>
      </c>
      <c r="CJ195" s="32">
        <f t="shared" si="122"/>
        <v>0</v>
      </c>
      <c r="CK195" s="32">
        <f t="shared" si="123"/>
        <v>0</v>
      </c>
      <c r="CL195" s="14"/>
      <c r="CM195" s="14"/>
      <c r="CN195" s="14"/>
    </row>
    <row r="196" spans="1:92" ht="27" customHeight="1" x14ac:dyDescent="0.2">
      <c r="A196" s="3498"/>
      <c r="B196" s="3501"/>
      <c r="C196" s="1521" t="s">
        <v>230</v>
      </c>
      <c r="D196" s="1474">
        <f t="shared" si="129"/>
        <v>0</v>
      </c>
      <c r="E196" s="1474">
        <f t="shared" ref="E196" si="133">SUM(AA196+AC196+AE196+AG196+AI196+AK196+AM196+AO196)</f>
        <v>0</v>
      </c>
      <c r="F196" s="1522">
        <f t="shared" si="132"/>
        <v>0</v>
      </c>
      <c r="G196" s="1832"/>
      <c r="H196" s="1507"/>
      <c r="I196" s="1832"/>
      <c r="J196" s="1507"/>
      <c r="K196" s="1832"/>
      <c r="L196" s="1507"/>
      <c r="M196" s="1832"/>
      <c r="N196" s="1507"/>
      <c r="O196" s="1832"/>
      <c r="P196" s="1507"/>
      <c r="Q196" s="1832"/>
      <c r="R196" s="1507"/>
      <c r="S196" s="1832"/>
      <c r="T196" s="1507"/>
      <c r="U196" s="1832"/>
      <c r="V196" s="1507"/>
      <c r="W196" s="1832"/>
      <c r="X196" s="1507"/>
      <c r="Y196" s="1832"/>
      <c r="Z196" s="1507"/>
      <c r="AA196" s="1689"/>
      <c r="AB196" s="1369"/>
      <c r="AC196" s="1689"/>
      <c r="AD196" s="1369"/>
      <c r="AE196" s="1689"/>
      <c r="AF196" s="1369"/>
      <c r="AG196" s="1689"/>
      <c r="AH196" s="1369"/>
      <c r="AI196" s="1689"/>
      <c r="AJ196" s="1369"/>
      <c r="AK196" s="1689"/>
      <c r="AL196" s="1369"/>
      <c r="AM196" s="1689"/>
      <c r="AN196" s="1369"/>
      <c r="AO196" s="1689"/>
      <c r="AP196" s="1369"/>
      <c r="AQ196" s="1666"/>
      <c r="AR196" s="1369"/>
      <c r="AS196" s="1369"/>
      <c r="AT196" s="1369"/>
      <c r="AU196" s="1352"/>
      <c r="AV196" s="1369"/>
      <c r="AW196" s="671" t="str">
        <f t="shared" si="115"/>
        <v/>
      </c>
      <c r="BV196" s="3"/>
      <c r="BW196" s="3"/>
      <c r="CA196" s="31" t="str">
        <f t="shared" si="116"/>
        <v/>
      </c>
      <c r="CB196" s="31" t="str">
        <f t="shared" si="117"/>
        <v/>
      </c>
      <c r="CC196" s="31" t="str">
        <f t="shared" si="118"/>
        <v/>
      </c>
      <c r="CD196" s="31" t="str">
        <f t="shared" si="121"/>
        <v/>
      </c>
      <c r="CH196" s="32">
        <f t="shared" si="122"/>
        <v>0</v>
      </c>
      <c r="CI196" s="32">
        <f t="shared" si="122"/>
        <v>0</v>
      </c>
      <c r="CJ196" s="32">
        <f t="shared" si="122"/>
        <v>0</v>
      </c>
      <c r="CK196" s="32">
        <f t="shared" si="123"/>
        <v>0</v>
      </c>
      <c r="CL196" s="14"/>
      <c r="CM196" s="14"/>
      <c r="CN196" s="14"/>
    </row>
    <row r="197" spans="1:92" ht="32.25" customHeight="1" x14ac:dyDescent="0.2">
      <c r="A197" s="3049" t="s">
        <v>231</v>
      </c>
      <c r="B197" s="3342" t="s">
        <v>232</v>
      </c>
      <c r="C197" s="1047" t="s">
        <v>233</v>
      </c>
      <c r="D197" s="311">
        <f>SUM(E197+F197)</f>
        <v>0</v>
      </c>
      <c r="E197" s="311">
        <f>SUM(AC197+AE197+AG197+AI197+AK197+AM197+AO197)</f>
        <v>0</v>
      </c>
      <c r="F197" s="388">
        <f>SUM(AD197+AF197+AH197+AJ197+AL197+AN197+AP197)</f>
        <v>0</v>
      </c>
      <c r="G197" s="1036"/>
      <c r="H197" s="1841"/>
      <c r="I197" s="1036"/>
      <c r="J197" s="1841"/>
      <c r="K197" s="1036"/>
      <c r="L197" s="1841"/>
      <c r="M197" s="1036"/>
      <c r="N197" s="1841"/>
      <c r="O197" s="1036"/>
      <c r="P197" s="1841"/>
      <c r="Q197" s="1036"/>
      <c r="R197" s="1841"/>
      <c r="S197" s="1036"/>
      <c r="T197" s="1841"/>
      <c r="U197" s="1036"/>
      <c r="V197" s="1841"/>
      <c r="W197" s="1036"/>
      <c r="X197" s="1841"/>
      <c r="Y197" s="1036"/>
      <c r="Z197" s="1841"/>
      <c r="AA197" s="1036"/>
      <c r="AB197" s="1841"/>
      <c r="AC197" s="1014"/>
      <c r="AD197" s="1695"/>
      <c r="AE197" s="1014"/>
      <c r="AF197" s="1695"/>
      <c r="AG197" s="1014"/>
      <c r="AH197" s="1695"/>
      <c r="AI197" s="1014"/>
      <c r="AJ197" s="1695"/>
      <c r="AK197" s="1014"/>
      <c r="AL197" s="1695"/>
      <c r="AM197" s="1014"/>
      <c r="AN197" s="1695"/>
      <c r="AO197" s="1014"/>
      <c r="AP197" s="1695"/>
      <c r="AQ197" s="1048"/>
      <c r="AR197" s="1695"/>
      <c r="AS197" s="1695"/>
      <c r="AT197" s="1695"/>
      <c r="AU197" s="1049"/>
      <c r="AV197" s="1695"/>
      <c r="AW197" s="671" t="str">
        <f t="shared" si="115"/>
        <v/>
      </c>
      <c r="BV197" s="3"/>
      <c r="BW197" s="3"/>
      <c r="CA197" s="31" t="str">
        <f t="shared" si="116"/>
        <v/>
      </c>
      <c r="CB197" s="31" t="str">
        <f t="shared" si="117"/>
        <v/>
      </c>
      <c r="CC197" s="31" t="str">
        <f t="shared" si="118"/>
        <v/>
      </c>
      <c r="CD197" s="31" t="str">
        <f t="shared" si="121"/>
        <v/>
      </c>
      <c r="CH197" s="32">
        <f t="shared" si="122"/>
        <v>0</v>
      </c>
      <c r="CI197" s="32">
        <f t="shared" si="122"/>
        <v>0</v>
      </c>
      <c r="CJ197" s="32">
        <f t="shared" si="122"/>
        <v>0</v>
      </c>
      <c r="CK197" s="32">
        <f t="shared" si="123"/>
        <v>0</v>
      </c>
      <c r="CL197" s="14"/>
      <c r="CM197" s="14"/>
      <c r="CN197" s="14"/>
    </row>
    <row r="198" spans="1:92" ht="29.25" customHeight="1" x14ac:dyDescent="0.2">
      <c r="A198" s="3404"/>
      <c r="B198" s="3149"/>
      <c r="C198" s="1523" t="s">
        <v>234</v>
      </c>
      <c r="D198" s="1474">
        <f>SUM(E198+F198)</f>
        <v>0</v>
      </c>
      <c r="E198" s="1474">
        <f>SUM(AC198+AE198+AG198+AI198+AK198+AM198+AO198)</f>
        <v>0</v>
      </c>
      <c r="F198" s="1522">
        <f>SUM(AD198+AF198+AH198+AJ198+AL198+AN198+AP198)</f>
        <v>0</v>
      </c>
      <c r="G198" s="1823"/>
      <c r="H198" s="1401"/>
      <c r="I198" s="1823"/>
      <c r="J198" s="1401"/>
      <c r="K198" s="1823"/>
      <c r="L198" s="1401"/>
      <c r="M198" s="1823"/>
      <c r="N198" s="1401"/>
      <c r="O198" s="1823"/>
      <c r="P198" s="1401"/>
      <c r="Q198" s="1823"/>
      <c r="R198" s="1401"/>
      <c r="S198" s="1823"/>
      <c r="T198" s="1401"/>
      <c r="U198" s="1823"/>
      <c r="V198" s="1401"/>
      <c r="W198" s="1823"/>
      <c r="X198" s="1401"/>
      <c r="Y198" s="1823"/>
      <c r="Z198" s="1401"/>
      <c r="AA198" s="1823"/>
      <c r="AB198" s="1401"/>
      <c r="AC198" s="1689"/>
      <c r="AD198" s="1369"/>
      <c r="AE198" s="1689"/>
      <c r="AF198" s="1369"/>
      <c r="AG198" s="1689"/>
      <c r="AH198" s="1369"/>
      <c r="AI198" s="1689"/>
      <c r="AJ198" s="1369"/>
      <c r="AK198" s="1689"/>
      <c r="AL198" s="1369"/>
      <c r="AM198" s="1689"/>
      <c r="AN198" s="1369"/>
      <c r="AO198" s="1689"/>
      <c r="AP198" s="1369"/>
      <c r="AQ198" s="1844"/>
      <c r="AR198" s="1369"/>
      <c r="AS198" s="1369"/>
      <c r="AT198" s="1369"/>
      <c r="AU198" s="1361"/>
      <c r="AV198" s="1369"/>
      <c r="AW198" s="671" t="str">
        <f t="shared" si="115"/>
        <v/>
      </c>
      <c r="BV198" s="3"/>
      <c r="BW198" s="3"/>
      <c r="CA198" s="31" t="str">
        <f t="shared" si="116"/>
        <v/>
      </c>
      <c r="CB198" s="31" t="str">
        <f t="shared" si="117"/>
        <v/>
      </c>
      <c r="CC198" s="31" t="str">
        <f t="shared" si="118"/>
        <v/>
      </c>
      <c r="CD198" s="31" t="str">
        <f>IF(CK198=1," * El número de actividades en Pacientes Diabéticos en Control PSCV NO DEBE superar el total. ","")</f>
        <v/>
      </c>
      <c r="CH198" s="32">
        <f>IF($D198&lt;AR198,1,0)</f>
        <v>0</v>
      </c>
      <c r="CI198" s="32">
        <f>IF($D198&lt;AS198,1,0)</f>
        <v>0</v>
      </c>
      <c r="CJ198" s="32">
        <f>IF($D198&lt;AT198,1,0)</f>
        <v>0</v>
      </c>
      <c r="CK198" s="32">
        <f>IF($D198&lt;AV198,1,0)</f>
        <v>0</v>
      </c>
      <c r="CL198" s="14"/>
      <c r="CM198" s="14"/>
      <c r="CN198" s="14"/>
    </row>
    <row r="199" spans="1:92" ht="37.5" customHeight="1" x14ac:dyDescent="0.2">
      <c r="A199" s="49" t="s">
        <v>235</v>
      </c>
      <c r="B199" s="86"/>
      <c r="C199" s="86"/>
      <c r="D199" s="86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2" ht="30" customHeight="1" x14ac:dyDescent="0.2">
      <c r="A200" s="3356" t="s">
        <v>236</v>
      </c>
      <c r="B200" s="3357"/>
      <c r="C200" s="3358"/>
      <c r="D200" s="3486" t="s">
        <v>4</v>
      </c>
      <c r="E200" s="3487"/>
      <c r="F200" s="3463"/>
      <c r="G200" s="3343" t="s">
        <v>5</v>
      </c>
      <c r="H200" s="3362"/>
      <c r="I200" s="3362"/>
      <c r="J200" s="3362"/>
      <c r="K200" s="3362"/>
      <c r="L200" s="3362"/>
      <c r="M200" s="3362"/>
      <c r="N200" s="3362"/>
      <c r="O200" s="3362"/>
      <c r="P200" s="3362"/>
      <c r="Q200" s="3362"/>
      <c r="R200" s="3362"/>
      <c r="S200" s="3362"/>
      <c r="T200" s="3362"/>
      <c r="U200" s="3362"/>
      <c r="V200" s="3362"/>
      <c r="W200" s="3362"/>
      <c r="X200" s="3362"/>
      <c r="Y200" s="3362"/>
      <c r="Z200" s="3362"/>
      <c r="AA200" s="3362"/>
      <c r="AB200" s="3362"/>
      <c r="AC200" s="3362"/>
      <c r="AD200" s="3362"/>
      <c r="AE200" s="3362"/>
      <c r="AF200" s="3362"/>
      <c r="AG200" s="3362"/>
      <c r="AH200" s="3362"/>
      <c r="AI200" s="3362"/>
      <c r="AJ200" s="3362"/>
      <c r="AK200" s="3362"/>
      <c r="AL200" s="3362"/>
      <c r="AM200" s="3362"/>
      <c r="AN200" s="3362"/>
      <c r="AO200" s="3362"/>
      <c r="AP200" s="3355"/>
      <c r="AQ200" s="3494" t="s">
        <v>298</v>
      </c>
      <c r="AR200" s="3485" t="s">
        <v>237</v>
      </c>
      <c r="AS200" s="3485" t="s">
        <v>238</v>
      </c>
      <c r="AT200" s="3485" t="s">
        <v>239</v>
      </c>
      <c r="AU200" s="3485" t="s">
        <v>240</v>
      </c>
      <c r="BV200" s="3"/>
      <c r="BW200" s="3"/>
      <c r="CH200" s="14"/>
      <c r="CI200" s="14"/>
      <c r="CJ200" s="14"/>
      <c r="CK200" s="14"/>
      <c r="CL200" s="14"/>
      <c r="CM200" s="14"/>
      <c r="CN200" s="14"/>
    </row>
    <row r="201" spans="1:92" ht="32.1" customHeight="1" x14ac:dyDescent="0.2">
      <c r="A201" s="2933"/>
      <c r="B201" s="2934"/>
      <c r="C201" s="2935"/>
      <c r="D201" s="3051"/>
      <c r="E201" s="3052"/>
      <c r="F201" s="2961"/>
      <c r="G201" s="3471" t="s">
        <v>13</v>
      </c>
      <c r="H201" s="3365"/>
      <c r="I201" s="3343" t="s">
        <v>14</v>
      </c>
      <c r="J201" s="3355"/>
      <c r="K201" s="3362" t="s">
        <v>15</v>
      </c>
      <c r="L201" s="3355"/>
      <c r="M201" s="3343" t="s">
        <v>16</v>
      </c>
      <c r="N201" s="3355"/>
      <c r="O201" s="3343" t="s">
        <v>17</v>
      </c>
      <c r="P201" s="3355"/>
      <c r="Q201" s="3343" t="s">
        <v>18</v>
      </c>
      <c r="R201" s="3355"/>
      <c r="S201" s="3343" t="s">
        <v>19</v>
      </c>
      <c r="T201" s="3355"/>
      <c r="U201" s="3343" t="s">
        <v>20</v>
      </c>
      <c r="V201" s="3355"/>
      <c r="W201" s="3343" t="s">
        <v>21</v>
      </c>
      <c r="X201" s="3355"/>
      <c r="Y201" s="3343" t="s">
        <v>22</v>
      </c>
      <c r="Z201" s="3345"/>
      <c r="AA201" s="3343" t="s">
        <v>23</v>
      </c>
      <c r="AB201" s="3345"/>
      <c r="AC201" s="3343" t="s">
        <v>24</v>
      </c>
      <c r="AD201" s="3345"/>
      <c r="AE201" s="3343" t="s">
        <v>25</v>
      </c>
      <c r="AF201" s="3345"/>
      <c r="AG201" s="3343" t="s">
        <v>26</v>
      </c>
      <c r="AH201" s="3345"/>
      <c r="AI201" s="3343" t="s">
        <v>27</v>
      </c>
      <c r="AJ201" s="3345"/>
      <c r="AK201" s="3343" t="s">
        <v>28</v>
      </c>
      <c r="AL201" s="3345"/>
      <c r="AM201" s="3343" t="s">
        <v>29</v>
      </c>
      <c r="AN201" s="3345"/>
      <c r="AO201" s="3343" t="s">
        <v>30</v>
      </c>
      <c r="AP201" s="3345"/>
      <c r="AQ201" s="3054"/>
      <c r="AR201" s="3013"/>
      <c r="AS201" s="3013"/>
      <c r="AT201" s="3013"/>
      <c r="AU201" s="3013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2" ht="16.350000000000001" customHeight="1" x14ac:dyDescent="0.2">
      <c r="A202" s="3169"/>
      <c r="B202" s="3170"/>
      <c r="C202" s="3171"/>
      <c r="D202" s="1714" t="s">
        <v>31</v>
      </c>
      <c r="E202" s="1679" t="s">
        <v>32</v>
      </c>
      <c r="F202" s="1655" t="s">
        <v>33</v>
      </c>
      <c r="G202" s="1716" t="s">
        <v>32</v>
      </c>
      <c r="H202" s="1655" t="s">
        <v>33</v>
      </c>
      <c r="I202" s="1716" t="s">
        <v>32</v>
      </c>
      <c r="J202" s="1655" t="s">
        <v>33</v>
      </c>
      <c r="K202" s="1656" t="s">
        <v>32</v>
      </c>
      <c r="L202" s="1655" t="s">
        <v>33</v>
      </c>
      <c r="M202" s="1656" t="s">
        <v>32</v>
      </c>
      <c r="N202" s="1655" t="s">
        <v>33</v>
      </c>
      <c r="O202" s="1656" t="s">
        <v>32</v>
      </c>
      <c r="P202" s="1655" t="s">
        <v>33</v>
      </c>
      <c r="Q202" s="1656" t="s">
        <v>32</v>
      </c>
      <c r="R202" s="1655" t="s">
        <v>33</v>
      </c>
      <c r="S202" s="1656" t="s">
        <v>32</v>
      </c>
      <c r="T202" s="1655" t="s">
        <v>33</v>
      </c>
      <c r="U202" s="1656" t="s">
        <v>32</v>
      </c>
      <c r="V202" s="1655" t="s">
        <v>33</v>
      </c>
      <c r="W202" s="1656" t="s">
        <v>32</v>
      </c>
      <c r="X202" s="1655" t="s">
        <v>33</v>
      </c>
      <c r="Y202" s="1656" t="s">
        <v>32</v>
      </c>
      <c r="Z202" s="1655" t="s">
        <v>33</v>
      </c>
      <c r="AA202" s="1656" t="s">
        <v>32</v>
      </c>
      <c r="AB202" s="1655" t="s">
        <v>33</v>
      </c>
      <c r="AC202" s="1656" t="s">
        <v>32</v>
      </c>
      <c r="AD202" s="1655" t="s">
        <v>33</v>
      </c>
      <c r="AE202" s="1656" t="s">
        <v>32</v>
      </c>
      <c r="AF202" s="1655" t="s">
        <v>33</v>
      </c>
      <c r="AG202" s="1656" t="s">
        <v>32</v>
      </c>
      <c r="AH202" s="1655" t="s">
        <v>33</v>
      </c>
      <c r="AI202" s="1656" t="s">
        <v>32</v>
      </c>
      <c r="AJ202" s="1655" t="s">
        <v>33</v>
      </c>
      <c r="AK202" s="1656" t="s">
        <v>32</v>
      </c>
      <c r="AL202" s="1655" t="s">
        <v>33</v>
      </c>
      <c r="AM202" s="1656" t="s">
        <v>32</v>
      </c>
      <c r="AN202" s="1655" t="s">
        <v>33</v>
      </c>
      <c r="AO202" s="1656" t="s">
        <v>32</v>
      </c>
      <c r="AP202" s="1655" t="s">
        <v>33</v>
      </c>
      <c r="AQ202" s="3406"/>
      <c r="AR202" s="3243"/>
      <c r="AS202" s="3243"/>
      <c r="AT202" s="3243"/>
      <c r="AU202" s="3243"/>
      <c r="BX202" s="2"/>
      <c r="BY202" s="2"/>
      <c r="CH202" s="14"/>
      <c r="CI202" s="14"/>
      <c r="CJ202" s="14"/>
      <c r="CK202" s="14"/>
      <c r="CL202" s="14"/>
      <c r="CM202" s="14"/>
      <c r="CN202" s="14"/>
    </row>
    <row r="203" spans="1:92" ht="16.350000000000001" customHeight="1" x14ac:dyDescent="0.2">
      <c r="A203" s="3464" t="s">
        <v>241</v>
      </c>
      <c r="B203" s="3492"/>
      <c r="C203" s="3465"/>
      <c r="D203" s="1050">
        <f>SUM(E203+F203)</f>
        <v>0</v>
      </c>
      <c r="E203" s="21">
        <f>+K203+M203+O203+Q203+S203</f>
        <v>0</v>
      </c>
      <c r="F203" s="1845">
        <f>+L203+N203+P203+R203+T203</f>
        <v>0</v>
      </c>
      <c r="G203" s="1036"/>
      <c r="H203" s="1841"/>
      <c r="I203" s="1036"/>
      <c r="J203" s="1841"/>
      <c r="K203" s="1014"/>
      <c r="L203" s="1695"/>
      <c r="M203" s="1014"/>
      <c r="N203" s="1695"/>
      <c r="O203" s="1014"/>
      <c r="P203" s="1695"/>
      <c r="Q203" s="1014"/>
      <c r="R203" s="1695"/>
      <c r="S203" s="1014"/>
      <c r="T203" s="1695"/>
      <c r="U203" s="1052"/>
      <c r="V203" s="1846"/>
      <c r="W203" s="1052"/>
      <c r="X203" s="1846"/>
      <c r="Y203" s="1052"/>
      <c r="Z203" s="1846"/>
      <c r="AA203" s="1052"/>
      <c r="AB203" s="1847"/>
      <c r="AC203" s="1052"/>
      <c r="AD203" s="1847"/>
      <c r="AE203" s="1052"/>
      <c r="AF203" s="1847"/>
      <c r="AG203" s="1052"/>
      <c r="AH203" s="1847"/>
      <c r="AI203" s="1052"/>
      <c r="AJ203" s="1847"/>
      <c r="AK203" s="1052"/>
      <c r="AL203" s="1847"/>
      <c r="AM203" s="1052"/>
      <c r="AN203" s="1847"/>
      <c r="AO203" s="1052"/>
      <c r="AP203" s="1847"/>
      <c r="AQ203" s="1038"/>
      <c r="AR203" s="1054">
        <f>SUM(AS203:AU203)</f>
        <v>0</v>
      </c>
      <c r="AS203" s="1695"/>
      <c r="AT203" s="1695"/>
      <c r="AU203" s="1695"/>
      <c r="AV203" s="671" t="str">
        <f t="shared" ref="AV203:AV206" si="134">$CA203&amp;$CB203&amp;$CC203&amp;$CD203&amp;$CE203&amp;$CF203&amp;$CG203</f>
        <v/>
      </c>
      <c r="BX203" s="2"/>
      <c r="BY203" s="2"/>
      <c r="CA203" s="31" t="str">
        <f t="shared" ref="CA203:CA208" si="135">IF(CH203=1,"* El número de actividades en usuarios en situacion de discapacidad NO DEBE ser mayor al total. ","")</f>
        <v/>
      </c>
      <c r="CB203" s="31" t="str">
        <f>IF(CI203=1,"* El número de actividades en usuarios JUNJI NO DEBE ser mayor al total. ","")</f>
        <v/>
      </c>
      <c r="CC203" s="31" t="str">
        <f>IF(CJ203=1,"* El número de actividades en usuarios INTEGRA NO DEBE ser mayor al total. ","")</f>
        <v/>
      </c>
      <c r="CD203" s="31" t="str">
        <f>IF(CK203=1,"* El número de actividades en usuarios MINEDUC NO DEBE ser mayor al total. ","")</f>
        <v/>
      </c>
      <c r="CE203" s="31" t="str">
        <f>IF(CL203=1,"* El total de actividades de JUNJI, Integra y MINEDUC no puede superar el Total.","")</f>
        <v/>
      </c>
      <c r="CH203" s="32">
        <f>IF(D203&lt;AQ203,1,0)</f>
        <v>0</v>
      </c>
      <c r="CI203" s="32">
        <f>IF(D203&lt;AS203,1,0)</f>
        <v>0</v>
      </c>
      <c r="CJ203" s="32">
        <f>IF(D203&lt;AT203,1,0)</f>
        <v>0</v>
      </c>
      <c r="CK203" s="32">
        <f>IF(D203&lt;AU203,1,0)</f>
        <v>0</v>
      </c>
      <c r="CL203" s="32">
        <f>IF(D203&lt;AR203,1,0)</f>
        <v>0</v>
      </c>
      <c r="CM203" s="14"/>
      <c r="CN203" s="14"/>
    </row>
    <row r="204" spans="1:92" ht="16.350000000000001" customHeight="1" x14ac:dyDescent="0.2">
      <c r="A204" s="3367" t="s">
        <v>242</v>
      </c>
      <c r="B204" s="3493"/>
      <c r="C204" s="3368"/>
      <c r="D204" s="400">
        <f>SUM(E204+F204)</f>
        <v>0</v>
      </c>
      <c r="E204" s="1683">
        <f t="shared" ref="E204:F206" si="136">+K204+M204+O204+Q204+S204</f>
        <v>0</v>
      </c>
      <c r="F204" s="1848">
        <f t="shared" si="136"/>
        <v>0</v>
      </c>
      <c r="G204" s="370"/>
      <c r="H204" s="371"/>
      <c r="I204" s="370"/>
      <c r="J204" s="371"/>
      <c r="K204" s="23"/>
      <c r="L204" s="24"/>
      <c r="M204" s="23"/>
      <c r="N204" s="24"/>
      <c r="O204" s="23"/>
      <c r="P204" s="24"/>
      <c r="Q204" s="23"/>
      <c r="R204" s="24"/>
      <c r="S204" s="23"/>
      <c r="T204" s="24"/>
      <c r="U204" s="402"/>
      <c r="V204" s="403"/>
      <c r="W204" s="402"/>
      <c r="X204" s="403"/>
      <c r="Y204" s="402"/>
      <c r="Z204" s="403"/>
      <c r="AA204" s="402"/>
      <c r="AB204" s="404"/>
      <c r="AC204" s="402"/>
      <c r="AD204" s="404"/>
      <c r="AE204" s="402"/>
      <c r="AF204" s="404"/>
      <c r="AG204" s="402"/>
      <c r="AH204" s="404"/>
      <c r="AI204" s="402"/>
      <c r="AJ204" s="404"/>
      <c r="AK204" s="402"/>
      <c r="AL204" s="404"/>
      <c r="AM204" s="402"/>
      <c r="AN204" s="404"/>
      <c r="AO204" s="402"/>
      <c r="AP204" s="404"/>
      <c r="AQ204" s="292"/>
      <c r="AR204" s="1659">
        <f t="shared" ref="AR204:AR207" si="137">SUM(AS204:AU204)</f>
        <v>0</v>
      </c>
      <c r="AS204" s="24"/>
      <c r="AT204" s="24"/>
      <c r="AU204" s="24"/>
      <c r="AV204" s="671" t="str">
        <f t="shared" si="134"/>
        <v/>
      </c>
      <c r="BX204" s="2"/>
      <c r="BY204" s="2"/>
      <c r="CA204" s="31" t="str">
        <f t="shared" si="135"/>
        <v/>
      </c>
      <c r="CB204" s="31" t="str">
        <f t="shared" ref="CB204:CB208" si="138">IF(CI204=1,"* El número de actividades en usuarios JUNJI NO DEBE ser mayor al total. ","")</f>
        <v/>
      </c>
      <c r="CC204" s="31" t="str">
        <f t="shared" ref="CC204:CC208" si="139">IF(CJ204=1,"* El número de actividades en usuarios INTEGRA NO DEBE ser mayor al total. ","")</f>
        <v/>
      </c>
      <c r="CD204" s="31" t="str">
        <f t="shared" ref="CD204:CD208" si="140">IF(CK204=1,"* El número de actividades en usuarios MINEDUC NO DEBE ser mayor al total. ","")</f>
        <v/>
      </c>
      <c r="CE204" s="31" t="str">
        <f t="shared" ref="CE204:CE208" si="141">IF(CL204=1,"* El total de actividades de JUNJI, Integra y MINEDUC no puede superar el Total.","")</f>
        <v/>
      </c>
      <c r="CH204" s="32">
        <f t="shared" ref="CH204:CH206" si="142">IF(D204&lt;AQ204,1,0)</f>
        <v>0</v>
      </c>
      <c r="CI204" s="32">
        <f t="shared" ref="CI204:CI206" si="143">IF(D204&lt;AS204,1,0)</f>
        <v>0</v>
      </c>
      <c r="CJ204" s="32">
        <f t="shared" ref="CJ204:CJ206" si="144">IF(D204&lt;AT204,1,0)</f>
        <v>0</v>
      </c>
      <c r="CK204" s="32">
        <f t="shared" ref="CK204:CK206" si="145">IF(D204&lt;AU204,1,0)</f>
        <v>0</v>
      </c>
      <c r="CL204" s="32">
        <f t="shared" ref="CL204:CL206" si="146">IF(D204&lt;AR204,1,0)</f>
        <v>0</v>
      </c>
      <c r="CM204" s="14"/>
      <c r="CN204" s="14"/>
    </row>
    <row r="205" spans="1:92" ht="16.350000000000001" customHeight="1" x14ac:dyDescent="0.2">
      <c r="A205" s="3046" t="s">
        <v>243</v>
      </c>
      <c r="B205" s="3047"/>
      <c r="C205" s="3048"/>
      <c r="D205" s="1554">
        <f>SUM(E205+F205)</f>
        <v>0</v>
      </c>
      <c r="E205" s="1849">
        <f t="shared" si="136"/>
        <v>0</v>
      </c>
      <c r="F205" s="408">
        <f t="shared" si="136"/>
        <v>0</v>
      </c>
      <c r="G205" s="370"/>
      <c r="H205" s="371"/>
      <c r="I205" s="370"/>
      <c r="J205" s="371"/>
      <c r="K205" s="23"/>
      <c r="L205" s="24"/>
      <c r="M205" s="23"/>
      <c r="N205" s="24"/>
      <c r="O205" s="23"/>
      <c r="P205" s="24"/>
      <c r="Q205" s="23"/>
      <c r="R205" s="24"/>
      <c r="S205" s="23"/>
      <c r="T205" s="24"/>
      <c r="U205" s="402"/>
      <c r="V205" s="403"/>
      <c r="W205" s="402"/>
      <c r="X205" s="403"/>
      <c r="Y205" s="402"/>
      <c r="Z205" s="403"/>
      <c r="AA205" s="402"/>
      <c r="AB205" s="404"/>
      <c r="AC205" s="402"/>
      <c r="AD205" s="404"/>
      <c r="AE205" s="402"/>
      <c r="AF205" s="404"/>
      <c r="AG205" s="402"/>
      <c r="AH205" s="404"/>
      <c r="AI205" s="402"/>
      <c r="AJ205" s="404"/>
      <c r="AK205" s="402"/>
      <c r="AL205" s="404"/>
      <c r="AM205" s="402"/>
      <c r="AN205" s="404"/>
      <c r="AO205" s="402"/>
      <c r="AP205" s="404"/>
      <c r="AQ205" s="292"/>
      <c r="AR205" s="1659">
        <f t="shared" si="137"/>
        <v>0</v>
      </c>
      <c r="AS205" s="24"/>
      <c r="AT205" s="24"/>
      <c r="AU205" s="24"/>
      <c r="AV205" s="671" t="str">
        <f t="shared" si="134"/>
        <v/>
      </c>
      <c r="BX205" s="2"/>
      <c r="BY205" s="2"/>
      <c r="CA205" s="31" t="str">
        <f t="shared" si="135"/>
        <v/>
      </c>
      <c r="CB205" s="31" t="str">
        <f t="shared" si="138"/>
        <v/>
      </c>
      <c r="CC205" s="31" t="str">
        <f t="shared" si="139"/>
        <v/>
      </c>
      <c r="CD205" s="31" t="str">
        <f t="shared" si="140"/>
        <v/>
      </c>
      <c r="CE205" s="31" t="str">
        <f t="shared" si="141"/>
        <v/>
      </c>
      <c r="CH205" s="32">
        <f t="shared" si="142"/>
        <v>0</v>
      </c>
      <c r="CI205" s="32">
        <f t="shared" si="143"/>
        <v>0</v>
      </c>
      <c r="CJ205" s="32">
        <f t="shared" si="144"/>
        <v>0</v>
      </c>
      <c r="CK205" s="32">
        <f t="shared" si="145"/>
        <v>0</v>
      </c>
      <c r="CL205" s="32">
        <f t="shared" si="146"/>
        <v>0</v>
      </c>
      <c r="CM205" s="14"/>
      <c r="CN205" s="14"/>
    </row>
    <row r="206" spans="1:92" ht="16.350000000000001" customHeight="1" x14ac:dyDescent="0.2">
      <c r="A206" s="3367" t="s">
        <v>244</v>
      </c>
      <c r="B206" s="3493"/>
      <c r="C206" s="3368"/>
      <c r="D206" s="1554">
        <f>SUM(E206+F206)</f>
        <v>0</v>
      </c>
      <c r="E206" s="1849">
        <f t="shared" si="136"/>
        <v>0</v>
      </c>
      <c r="F206" s="1850">
        <f t="shared" si="136"/>
        <v>0</v>
      </c>
      <c r="G206" s="1698"/>
      <c r="H206" s="1700"/>
      <c r="I206" s="1698"/>
      <c r="J206" s="1700"/>
      <c r="K206" s="1685"/>
      <c r="L206" s="1686"/>
      <c r="M206" s="1685"/>
      <c r="N206" s="1686"/>
      <c r="O206" s="1685"/>
      <c r="P206" s="1686"/>
      <c r="Q206" s="1685"/>
      <c r="R206" s="1686"/>
      <c r="S206" s="1685"/>
      <c r="T206" s="1686"/>
      <c r="U206" s="1851"/>
      <c r="V206" s="1852"/>
      <c r="W206" s="1851"/>
      <c r="X206" s="1852"/>
      <c r="Y206" s="1851"/>
      <c r="Z206" s="1852"/>
      <c r="AA206" s="1851"/>
      <c r="AB206" s="1853"/>
      <c r="AC206" s="1851"/>
      <c r="AD206" s="1853"/>
      <c r="AE206" s="1851"/>
      <c r="AF206" s="1853"/>
      <c r="AG206" s="1851"/>
      <c r="AH206" s="1853"/>
      <c r="AI206" s="1851"/>
      <c r="AJ206" s="1853"/>
      <c r="AK206" s="1851"/>
      <c r="AL206" s="1853"/>
      <c r="AM206" s="1851"/>
      <c r="AN206" s="1853"/>
      <c r="AO206" s="1851"/>
      <c r="AP206" s="1853"/>
      <c r="AQ206" s="1663"/>
      <c r="AR206" s="1659">
        <f t="shared" si="137"/>
        <v>0</v>
      </c>
      <c r="AS206" s="1686"/>
      <c r="AT206" s="1686"/>
      <c r="AU206" s="1686"/>
      <c r="AV206" s="671" t="str">
        <f t="shared" si="134"/>
        <v/>
      </c>
      <c r="BX206" s="2"/>
      <c r="BY206" s="2"/>
      <c r="CA206" s="31" t="str">
        <f t="shared" si="135"/>
        <v/>
      </c>
      <c r="CB206" s="31" t="str">
        <f t="shared" si="138"/>
        <v/>
      </c>
      <c r="CC206" s="31" t="str">
        <f t="shared" si="139"/>
        <v/>
      </c>
      <c r="CD206" s="31" t="str">
        <f t="shared" si="140"/>
        <v/>
      </c>
      <c r="CE206" s="31" t="str">
        <f t="shared" si="141"/>
        <v/>
      </c>
      <c r="CH206" s="32">
        <f t="shared" si="142"/>
        <v>0</v>
      </c>
      <c r="CI206" s="32">
        <f t="shared" si="143"/>
        <v>0</v>
      </c>
      <c r="CJ206" s="32">
        <f t="shared" si="144"/>
        <v>0</v>
      </c>
      <c r="CK206" s="32">
        <f t="shared" si="145"/>
        <v>0</v>
      </c>
      <c r="CL206" s="32">
        <f t="shared" si="146"/>
        <v>0</v>
      </c>
      <c r="CM206" s="14"/>
      <c r="CN206" s="14"/>
    </row>
    <row r="207" spans="1:92" ht="16.350000000000001" customHeight="1" x14ac:dyDescent="0.2">
      <c r="A207" s="3400" t="s">
        <v>245</v>
      </c>
      <c r="B207" s="3031"/>
      <c r="C207" s="3031"/>
      <c r="D207" s="1527"/>
      <c r="E207" s="1528"/>
      <c r="F207" s="1529"/>
      <c r="G207" s="1530"/>
      <c r="H207" s="1396"/>
      <c r="I207" s="1395"/>
      <c r="J207" s="1396"/>
      <c r="K207" s="1395"/>
      <c r="L207" s="1396"/>
      <c r="M207" s="1395"/>
      <c r="N207" s="1396"/>
      <c r="O207" s="1395"/>
      <c r="P207" s="1396"/>
      <c r="Q207" s="1395"/>
      <c r="R207" s="1396"/>
      <c r="S207" s="1395"/>
      <c r="T207" s="1396"/>
      <c r="U207" s="1395"/>
      <c r="V207" s="1396"/>
      <c r="W207" s="1395"/>
      <c r="X207" s="1396"/>
      <c r="Y207" s="1395"/>
      <c r="Z207" s="1396"/>
      <c r="AA207" s="1395"/>
      <c r="AB207" s="1531"/>
      <c r="AC207" s="1395"/>
      <c r="AD207" s="1531"/>
      <c r="AE207" s="1395"/>
      <c r="AF207" s="1531"/>
      <c r="AG207" s="1395"/>
      <c r="AH207" s="1531"/>
      <c r="AI207" s="1395"/>
      <c r="AJ207" s="1531"/>
      <c r="AK207" s="1395"/>
      <c r="AL207" s="1531"/>
      <c r="AM207" s="1395"/>
      <c r="AN207" s="1531"/>
      <c r="AO207" s="1395"/>
      <c r="AP207" s="1531"/>
      <c r="AQ207" s="1532"/>
      <c r="AR207" s="1533">
        <f t="shared" si="137"/>
        <v>0</v>
      </c>
      <c r="AS207" s="1459"/>
      <c r="AT207" s="1459"/>
      <c r="AU207" s="1459"/>
      <c r="AV207" s="671"/>
      <c r="BX207" s="2"/>
      <c r="BY207" s="2"/>
      <c r="CA207" s="31" t="str">
        <f t="shared" si="135"/>
        <v/>
      </c>
      <c r="CB207" s="31" t="str">
        <f t="shared" si="138"/>
        <v/>
      </c>
      <c r="CC207" s="31" t="str">
        <f t="shared" si="139"/>
        <v/>
      </c>
      <c r="CD207" s="31" t="str">
        <f t="shared" si="140"/>
        <v/>
      </c>
      <c r="CE207" s="31" t="str">
        <f t="shared" si="141"/>
        <v/>
      </c>
      <c r="CH207" s="32"/>
      <c r="CI207" s="32"/>
      <c r="CJ207" s="32"/>
      <c r="CK207" s="32"/>
      <c r="CL207" s="32"/>
      <c r="CM207" s="14"/>
      <c r="CN207" s="14"/>
    </row>
    <row r="208" spans="1:92" ht="16.350000000000001" customHeight="1" x14ac:dyDescent="0.2">
      <c r="A208" s="3401" t="s">
        <v>246</v>
      </c>
      <c r="B208" s="3401"/>
      <c r="C208" s="3401"/>
      <c r="D208" s="1652"/>
      <c r="E208" s="1854"/>
      <c r="F208" s="1534"/>
      <c r="G208" s="1823"/>
      <c r="H208" s="1401"/>
      <c r="I208" s="1823"/>
      <c r="J208" s="1401"/>
      <c r="K208" s="1823"/>
      <c r="L208" s="1401"/>
      <c r="M208" s="1823"/>
      <c r="N208" s="1401"/>
      <c r="O208" s="1823"/>
      <c r="P208" s="1401"/>
      <c r="Q208" s="1823"/>
      <c r="R208" s="1401"/>
      <c r="S208" s="1823"/>
      <c r="T208" s="1401"/>
      <c r="U208" s="1823"/>
      <c r="V208" s="1401"/>
      <c r="W208" s="1823"/>
      <c r="X208" s="1401"/>
      <c r="Y208" s="1823"/>
      <c r="Z208" s="1401"/>
      <c r="AA208" s="1823"/>
      <c r="AB208" s="1855"/>
      <c r="AC208" s="1823"/>
      <c r="AD208" s="1855"/>
      <c r="AE208" s="1823"/>
      <c r="AF208" s="1855"/>
      <c r="AG208" s="1823"/>
      <c r="AH208" s="1855"/>
      <c r="AI208" s="1823"/>
      <c r="AJ208" s="1855"/>
      <c r="AK208" s="1823"/>
      <c r="AL208" s="1855"/>
      <c r="AM208" s="1823"/>
      <c r="AN208" s="1855"/>
      <c r="AO208" s="1823"/>
      <c r="AP208" s="1855"/>
      <c r="AQ208" s="1856"/>
      <c r="AR208" s="1350">
        <f>SUM(AS208:AU208)</f>
        <v>0</v>
      </c>
      <c r="AS208" s="1369"/>
      <c r="AT208" s="1369"/>
      <c r="AU208" s="1369"/>
      <c r="AV208" s="671"/>
      <c r="BX208" s="2"/>
      <c r="BY208" s="2"/>
      <c r="CA208" s="31" t="str">
        <f t="shared" si="135"/>
        <v/>
      </c>
      <c r="CB208" s="31" t="str">
        <f t="shared" si="138"/>
        <v/>
      </c>
      <c r="CC208" s="31" t="str">
        <f t="shared" si="139"/>
        <v/>
      </c>
      <c r="CD208" s="31" t="str">
        <f t="shared" si="140"/>
        <v/>
      </c>
      <c r="CE208" s="31" t="str">
        <f t="shared" si="141"/>
        <v/>
      </c>
      <c r="CH208" s="32"/>
      <c r="CI208" s="32"/>
      <c r="CJ208" s="32"/>
      <c r="CK208" s="32"/>
      <c r="CL208" s="32"/>
      <c r="CM208" s="14"/>
      <c r="CN208" s="14"/>
    </row>
    <row r="209" spans="1:98" ht="28.5" customHeight="1" x14ac:dyDescent="0.2">
      <c r="A209" s="49" t="s">
        <v>247</v>
      </c>
      <c r="B209" s="665"/>
      <c r="C209" s="86"/>
      <c r="D209" s="87"/>
      <c r="E209" s="87"/>
      <c r="F209" s="426"/>
      <c r="G209" s="426"/>
      <c r="H209" s="426"/>
      <c r="I209" s="52"/>
      <c r="J209" s="1535"/>
      <c r="K209" s="428"/>
      <c r="L209" s="52"/>
      <c r="M209" s="652"/>
      <c r="N209" s="652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30"/>
      <c r="AM209" s="30"/>
      <c r="AN209" s="30"/>
      <c r="AO209" s="30"/>
      <c r="AP209" s="30"/>
      <c r="AQ209" s="30"/>
      <c r="AR209" s="30"/>
      <c r="AS209" s="9"/>
      <c r="AT209" s="9"/>
      <c r="BX209" s="2"/>
      <c r="BY209" s="2"/>
      <c r="CA209" s="31"/>
      <c r="CB209" s="31"/>
      <c r="CC209" s="31"/>
      <c r="CD209" s="31"/>
      <c r="CE209" s="31"/>
      <c r="CF209" s="31"/>
      <c r="CG209" s="31"/>
      <c r="CH209" s="32"/>
      <c r="CI209" s="32"/>
      <c r="CJ209" s="32"/>
      <c r="CK209" s="32"/>
      <c r="CL209" s="32"/>
      <c r="CM209" s="32"/>
      <c r="CN209" s="32"/>
    </row>
    <row r="210" spans="1:98" ht="16.350000000000001" customHeight="1" x14ac:dyDescent="0.2">
      <c r="A210" s="3356" t="s">
        <v>236</v>
      </c>
      <c r="B210" s="3357"/>
      <c r="C210" s="3358"/>
      <c r="D210" s="3486" t="s">
        <v>4</v>
      </c>
      <c r="E210" s="3487"/>
      <c r="F210" s="3491"/>
      <c r="G210" s="3343" t="s">
        <v>5</v>
      </c>
      <c r="H210" s="3362"/>
      <c r="I210" s="3362"/>
      <c r="J210" s="3362"/>
      <c r="K210" s="3362"/>
      <c r="L210" s="3362"/>
      <c r="M210" s="3362"/>
      <c r="N210" s="3362"/>
      <c r="O210" s="3362"/>
      <c r="P210" s="3362"/>
      <c r="Q210" s="3362"/>
      <c r="R210" s="3362"/>
      <c r="S210" s="3362"/>
      <c r="T210" s="3362"/>
      <c r="U210" s="3362"/>
      <c r="V210" s="3362"/>
      <c r="W210" s="3362"/>
      <c r="X210" s="3362"/>
      <c r="Y210" s="3362"/>
      <c r="Z210" s="3362"/>
      <c r="AA210" s="3362"/>
      <c r="AB210" s="3362"/>
      <c r="AC210" s="3362"/>
      <c r="AD210" s="3362"/>
      <c r="AE210" s="3362"/>
      <c r="AF210" s="3362"/>
      <c r="AG210" s="3362"/>
      <c r="AH210" s="3362"/>
      <c r="AI210" s="3362"/>
      <c r="AJ210" s="3362"/>
      <c r="AK210" s="3362"/>
      <c r="AL210" s="3362"/>
      <c r="AM210" s="3362"/>
      <c r="AN210" s="3362"/>
      <c r="AO210" s="3362"/>
      <c r="AP210" s="3355"/>
      <c r="AQ210" s="30"/>
      <c r="AR210" s="30"/>
      <c r="AS210" s="9"/>
      <c r="AT210" s="9"/>
      <c r="BX210" s="2"/>
      <c r="BY210" s="2"/>
      <c r="CA210" s="31"/>
      <c r="CB210" s="31"/>
      <c r="CC210" s="31"/>
      <c r="CD210" s="31"/>
      <c r="CE210" s="31"/>
      <c r="CF210" s="31"/>
      <c r="CG210" s="31"/>
      <c r="CH210" s="32"/>
      <c r="CI210" s="32"/>
      <c r="CJ210" s="32"/>
      <c r="CK210" s="32"/>
      <c r="CL210" s="32"/>
      <c r="CM210" s="32"/>
      <c r="CN210" s="32"/>
    </row>
    <row r="211" spans="1:98" ht="32.1" customHeight="1" x14ac:dyDescent="0.2">
      <c r="A211" s="2933"/>
      <c r="B211" s="2934"/>
      <c r="C211" s="2935"/>
      <c r="D211" s="3394"/>
      <c r="E211" s="3247"/>
      <c r="F211" s="3262"/>
      <c r="G211" s="3471" t="s">
        <v>13</v>
      </c>
      <c r="H211" s="3365"/>
      <c r="I211" s="3343" t="s">
        <v>14</v>
      </c>
      <c r="J211" s="3355"/>
      <c r="K211" s="3362" t="s">
        <v>15</v>
      </c>
      <c r="L211" s="3355"/>
      <c r="M211" s="3343" t="s">
        <v>16</v>
      </c>
      <c r="N211" s="3355"/>
      <c r="O211" s="3343" t="s">
        <v>17</v>
      </c>
      <c r="P211" s="3355"/>
      <c r="Q211" s="3343" t="s">
        <v>18</v>
      </c>
      <c r="R211" s="3355"/>
      <c r="S211" s="3343" t="s">
        <v>19</v>
      </c>
      <c r="T211" s="3355"/>
      <c r="U211" s="3343" t="s">
        <v>20</v>
      </c>
      <c r="V211" s="3355"/>
      <c r="W211" s="3343" t="s">
        <v>21</v>
      </c>
      <c r="X211" s="3355"/>
      <c r="Y211" s="3343" t="s">
        <v>22</v>
      </c>
      <c r="Z211" s="3345"/>
      <c r="AA211" s="3343" t="s">
        <v>23</v>
      </c>
      <c r="AB211" s="3345"/>
      <c r="AC211" s="3343" t="s">
        <v>24</v>
      </c>
      <c r="AD211" s="3345"/>
      <c r="AE211" s="3343" t="s">
        <v>25</v>
      </c>
      <c r="AF211" s="3345"/>
      <c r="AG211" s="3343" t="s">
        <v>26</v>
      </c>
      <c r="AH211" s="3345"/>
      <c r="AI211" s="3343" t="s">
        <v>27</v>
      </c>
      <c r="AJ211" s="3345"/>
      <c r="AK211" s="3343" t="s">
        <v>28</v>
      </c>
      <c r="AL211" s="3345"/>
      <c r="AM211" s="3343" t="s">
        <v>29</v>
      </c>
      <c r="AN211" s="3345"/>
      <c r="AO211" s="3343" t="s">
        <v>30</v>
      </c>
      <c r="AP211" s="3345"/>
      <c r="AQ211" s="30"/>
      <c r="AR211" s="30"/>
      <c r="AS211" s="9"/>
      <c r="AT211" s="9"/>
      <c r="BV211" s="3"/>
      <c r="BW211" s="3"/>
      <c r="CA211" s="31"/>
      <c r="CB211" s="31"/>
      <c r="CC211" s="31"/>
      <c r="CD211" s="31"/>
      <c r="CE211" s="31"/>
      <c r="CF211" s="31"/>
      <c r="CG211" s="31"/>
      <c r="CH211" s="32"/>
      <c r="CI211" s="32"/>
      <c r="CJ211" s="32"/>
      <c r="CK211" s="32"/>
      <c r="CL211" s="32"/>
      <c r="CM211" s="32"/>
      <c r="CN211" s="32"/>
    </row>
    <row r="212" spans="1:98" ht="16.350000000000001" customHeight="1" x14ac:dyDescent="0.2">
      <c r="A212" s="3169"/>
      <c r="B212" s="3170"/>
      <c r="C212" s="3171"/>
      <c r="D212" s="1857" t="s">
        <v>31</v>
      </c>
      <c r="E212" s="1784" t="s">
        <v>32</v>
      </c>
      <c r="F212" s="431" t="s">
        <v>33</v>
      </c>
      <c r="G212" s="1656" t="s">
        <v>32</v>
      </c>
      <c r="H212" s="1655" t="s">
        <v>33</v>
      </c>
      <c r="I212" s="1656" t="s">
        <v>32</v>
      </c>
      <c r="J212" s="1655" t="s">
        <v>33</v>
      </c>
      <c r="K212" s="1656" t="s">
        <v>32</v>
      </c>
      <c r="L212" s="1655" t="s">
        <v>33</v>
      </c>
      <c r="M212" s="1656" t="s">
        <v>32</v>
      </c>
      <c r="N212" s="1655" t="s">
        <v>33</v>
      </c>
      <c r="O212" s="1656" t="s">
        <v>32</v>
      </c>
      <c r="P212" s="1655" t="s">
        <v>33</v>
      </c>
      <c r="Q212" s="1656" t="s">
        <v>32</v>
      </c>
      <c r="R212" s="1655" t="s">
        <v>33</v>
      </c>
      <c r="S212" s="1656" t="s">
        <v>32</v>
      </c>
      <c r="T212" s="1655" t="s">
        <v>33</v>
      </c>
      <c r="U212" s="1656" t="s">
        <v>32</v>
      </c>
      <c r="V212" s="1655" t="s">
        <v>33</v>
      </c>
      <c r="W212" s="1656" t="s">
        <v>32</v>
      </c>
      <c r="X212" s="1655" t="s">
        <v>33</v>
      </c>
      <c r="Y212" s="1656" t="s">
        <v>32</v>
      </c>
      <c r="Z212" s="1655" t="s">
        <v>33</v>
      </c>
      <c r="AA212" s="1656" t="s">
        <v>32</v>
      </c>
      <c r="AB212" s="1655" t="s">
        <v>33</v>
      </c>
      <c r="AC212" s="1656" t="s">
        <v>32</v>
      </c>
      <c r="AD212" s="1655" t="s">
        <v>33</v>
      </c>
      <c r="AE212" s="1656" t="s">
        <v>32</v>
      </c>
      <c r="AF212" s="1655" t="s">
        <v>33</v>
      </c>
      <c r="AG212" s="1656" t="s">
        <v>32</v>
      </c>
      <c r="AH212" s="1655" t="s">
        <v>33</v>
      </c>
      <c r="AI212" s="1656" t="s">
        <v>32</v>
      </c>
      <c r="AJ212" s="1655" t="s">
        <v>33</v>
      </c>
      <c r="AK212" s="1656" t="s">
        <v>32</v>
      </c>
      <c r="AL212" s="1655" t="s">
        <v>33</v>
      </c>
      <c r="AM212" s="1656" t="s">
        <v>32</v>
      </c>
      <c r="AN212" s="1655" t="s">
        <v>33</v>
      </c>
      <c r="AO212" s="1656" t="s">
        <v>32</v>
      </c>
      <c r="AP212" s="1655" t="s">
        <v>33</v>
      </c>
      <c r="BV212" s="3"/>
      <c r="BW212" s="3"/>
      <c r="CA212" s="31"/>
      <c r="CB212" s="31"/>
      <c r="CC212" s="31"/>
      <c r="CD212" s="31"/>
      <c r="CE212" s="31"/>
      <c r="CF212" s="31"/>
      <c r="CG212" s="31"/>
      <c r="CH212" s="32"/>
      <c r="CI212" s="32"/>
      <c r="CJ212" s="32"/>
      <c r="CK212" s="32"/>
      <c r="CL212" s="32"/>
      <c r="CM212" s="32"/>
      <c r="CN212" s="32"/>
    </row>
    <row r="213" spans="1:98" ht="17.25" customHeight="1" x14ac:dyDescent="0.2">
      <c r="A213" s="3232" t="s">
        <v>248</v>
      </c>
      <c r="B213" s="3003"/>
      <c r="C213" s="3004"/>
      <c r="D213" s="1032">
        <f>SUM(E213:F213)</f>
        <v>0</v>
      </c>
      <c r="E213" s="1055">
        <f>SUM(G213+I213+K213+M213+O213+Q213+S213+U213+W213+Y213+AA213+AC213+AE213+AG213+AI213+AK213+AM213+AO213)</f>
        <v>0</v>
      </c>
      <c r="F213" s="1056">
        <f>SUM(H213+J213+L213+N213+P213+R213+T213+V213+X213+Z213+AB213+AD213+AF213+AH213+AJ213+AL213+AN213+AP213)</f>
        <v>0</v>
      </c>
      <c r="G213" s="1057"/>
      <c r="H213" s="60"/>
      <c r="I213" s="1657"/>
      <c r="J213" s="60"/>
      <c r="K213" s="1657"/>
      <c r="L213" s="60"/>
      <c r="M213" s="1657"/>
      <c r="N213" s="60"/>
      <c r="O213" s="1657"/>
      <c r="P213" s="60"/>
      <c r="Q213" s="1657"/>
      <c r="R213" s="60"/>
      <c r="S213" s="1657"/>
      <c r="T213" s="60"/>
      <c r="U213" s="1657"/>
      <c r="V213" s="60"/>
      <c r="W213" s="268"/>
      <c r="X213" s="60"/>
      <c r="Y213" s="1657"/>
      <c r="Z213" s="60"/>
      <c r="AA213" s="1657"/>
      <c r="AB213" s="60"/>
      <c r="AC213" s="1657"/>
      <c r="AD213" s="60"/>
      <c r="AE213" s="1657"/>
      <c r="AF213" s="60"/>
      <c r="AG213" s="1657"/>
      <c r="AH213" s="60"/>
      <c r="AI213" s="1657"/>
      <c r="AJ213" s="60"/>
      <c r="AK213" s="268"/>
      <c r="AL213" s="60"/>
      <c r="AM213" s="1657"/>
      <c r="AN213" s="60"/>
      <c r="AO213" s="1657"/>
      <c r="AP213" s="60"/>
      <c r="BV213" s="3"/>
      <c r="BW213" s="3"/>
      <c r="CA213" s="31"/>
      <c r="CB213" s="31"/>
      <c r="CC213" s="31"/>
      <c r="CD213" s="31"/>
      <c r="CE213" s="31"/>
      <c r="CF213" s="31"/>
      <c r="CG213" s="31"/>
      <c r="CH213" s="32"/>
      <c r="CI213" s="32"/>
      <c r="CJ213" s="32"/>
      <c r="CK213" s="32"/>
      <c r="CL213" s="32"/>
      <c r="CM213" s="32"/>
      <c r="CN213" s="32"/>
    </row>
    <row r="214" spans="1:98" ht="16.350000000000001" customHeight="1" x14ac:dyDescent="0.2">
      <c r="A214" s="3349" t="s">
        <v>249</v>
      </c>
      <c r="B214" s="3350"/>
      <c r="C214" s="3351"/>
      <c r="D214" s="1658">
        <f t="shared" ref="D214:D216" si="147">SUM(E214:F214)</f>
        <v>0</v>
      </c>
      <c r="E214" s="1858">
        <f t="shared" ref="E214:F216" si="148">SUM(G214+I214+K214+M214+O214+Q214+S214+U214+W214+Y214+AA214+AC214+AE214+AG214+AI214+AK214+AM214+AO214)</f>
        <v>0</v>
      </c>
      <c r="F214" s="1859">
        <f t="shared" si="148"/>
        <v>0</v>
      </c>
      <c r="G214" s="1860"/>
      <c r="H214" s="1661"/>
      <c r="I214" s="1660"/>
      <c r="J214" s="1661"/>
      <c r="K214" s="1660"/>
      <c r="L214" s="1661"/>
      <c r="M214" s="1660"/>
      <c r="N214" s="1661"/>
      <c r="O214" s="1660"/>
      <c r="P214" s="1661"/>
      <c r="Q214" s="1660"/>
      <c r="R214" s="1661"/>
      <c r="S214" s="1660"/>
      <c r="T214" s="1661"/>
      <c r="U214" s="1660"/>
      <c r="V214" s="1661"/>
      <c r="W214" s="1814"/>
      <c r="X214" s="1661"/>
      <c r="Y214" s="1660"/>
      <c r="Z214" s="1661"/>
      <c r="AA214" s="1660"/>
      <c r="AB214" s="1661"/>
      <c r="AC214" s="1660"/>
      <c r="AD214" s="1661"/>
      <c r="AE214" s="1660"/>
      <c r="AF214" s="1661"/>
      <c r="AG214" s="1660"/>
      <c r="AH214" s="1661"/>
      <c r="AI214" s="1660"/>
      <c r="AJ214" s="1661"/>
      <c r="AK214" s="1814"/>
      <c r="AL214" s="1661"/>
      <c r="AM214" s="1660"/>
      <c r="AN214" s="1661"/>
      <c r="AO214" s="1660"/>
      <c r="AP214" s="1661"/>
      <c r="BV214" s="3"/>
      <c r="BW214" s="3"/>
      <c r="CA214" s="31"/>
      <c r="CB214" s="31"/>
      <c r="CC214" s="31"/>
      <c r="CD214" s="31"/>
      <c r="CE214" s="31"/>
      <c r="CF214" s="31"/>
      <c r="CG214" s="31"/>
      <c r="CH214" s="32"/>
      <c r="CI214" s="32"/>
      <c r="CJ214" s="32"/>
      <c r="CK214" s="32"/>
      <c r="CL214" s="32"/>
      <c r="CM214" s="32"/>
      <c r="CN214" s="32"/>
    </row>
    <row r="215" spans="1:98" ht="16.350000000000001" customHeight="1" x14ac:dyDescent="0.2">
      <c r="A215" s="3480" t="s">
        <v>250</v>
      </c>
      <c r="B215" s="3481"/>
      <c r="C215" s="3482"/>
      <c r="D215" s="1658">
        <f t="shared" si="147"/>
        <v>0</v>
      </c>
      <c r="E215" s="1858">
        <f t="shared" si="148"/>
        <v>0</v>
      </c>
      <c r="F215" s="1859">
        <f t="shared" si="148"/>
        <v>0</v>
      </c>
      <c r="G215" s="1860"/>
      <c r="H215" s="1661"/>
      <c r="I215" s="1660"/>
      <c r="J215" s="1661"/>
      <c r="K215" s="1660"/>
      <c r="L215" s="1661"/>
      <c r="M215" s="1660"/>
      <c r="N215" s="1661"/>
      <c r="O215" s="1660"/>
      <c r="P215" s="1661"/>
      <c r="Q215" s="1660"/>
      <c r="R215" s="1661"/>
      <c r="S215" s="1660"/>
      <c r="T215" s="1661"/>
      <c r="U215" s="1660"/>
      <c r="V215" s="1661"/>
      <c r="W215" s="1814"/>
      <c r="X215" s="1661"/>
      <c r="Y215" s="1660"/>
      <c r="Z215" s="1661"/>
      <c r="AA215" s="1660"/>
      <c r="AB215" s="1661"/>
      <c r="AC215" s="1660"/>
      <c r="AD215" s="1661"/>
      <c r="AE215" s="1660"/>
      <c r="AF215" s="1661"/>
      <c r="AG215" s="1660"/>
      <c r="AH215" s="1661"/>
      <c r="AI215" s="1660"/>
      <c r="AJ215" s="1661"/>
      <c r="AK215" s="1814"/>
      <c r="AL215" s="1661"/>
      <c r="AM215" s="1660"/>
      <c r="AN215" s="1661"/>
      <c r="AO215" s="1660"/>
      <c r="AP215" s="1661"/>
      <c r="BV215" s="3"/>
      <c r="BW215" s="3"/>
      <c r="CA215" s="31"/>
      <c r="CB215" s="31"/>
      <c r="CC215" s="31"/>
      <c r="CD215" s="31"/>
      <c r="CE215" s="31"/>
      <c r="CF215" s="31"/>
      <c r="CG215" s="31"/>
      <c r="CH215" s="32"/>
      <c r="CI215" s="32"/>
      <c r="CJ215" s="32"/>
      <c r="CK215" s="32"/>
      <c r="CL215" s="32"/>
      <c r="CM215" s="32"/>
      <c r="CN215" s="32"/>
    </row>
    <row r="216" spans="1:98" ht="16.350000000000001" customHeight="1" x14ac:dyDescent="0.2">
      <c r="A216" s="3163" t="s">
        <v>251</v>
      </c>
      <c r="B216" s="3163"/>
      <c r="C216" s="3164"/>
      <c r="D216" s="1349">
        <f t="shared" si="147"/>
        <v>0</v>
      </c>
      <c r="E216" s="1537">
        <f>SUM(G216+I216+K216+M216+O216+Q216+S216+U216+W216+Y216+AA216+AC216+AE216+AG216+AI216+AK216+AM216+AO216)</f>
        <v>0</v>
      </c>
      <c r="F216" s="1538">
        <f t="shared" si="148"/>
        <v>0</v>
      </c>
      <c r="G216" s="1539"/>
      <c r="H216" s="1540"/>
      <c r="I216" s="1351"/>
      <c r="J216" s="1540"/>
      <c r="K216" s="1351"/>
      <c r="L216" s="1540"/>
      <c r="M216" s="1351"/>
      <c r="N216" s="1540"/>
      <c r="O216" s="1351"/>
      <c r="P216" s="1540"/>
      <c r="Q216" s="1351"/>
      <c r="R216" s="1540"/>
      <c r="S216" s="1351"/>
      <c r="T216" s="1540"/>
      <c r="U216" s="1351"/>
      <c r="V216" s="1540"/>
      <c r="W216" s="1541"/>
      <c r="X216" s="1540"/>
      <c r="Y216" s="1351"/>
      <c r="Z216" s="1540"/>
      <c r="AA216" s="1351"/>
      <c r="AB216" s="1540"/>
      <c r="AC216" s="1351"/>
      <c r="AD216" s="1540"/>
      <c r="AE216" s="1351"/>
      <c r="AF216" s="1540"/>
      <c r="AG216" s="1351"/>
      <c r="AH216" s="1540"/>
      <c r="AI216" s="1351"/>
      <c r="AJ216" s="1540"/>
      <c r="AK216" s="1541"/>
      <c r="AL216" s="1540"/>
      <c r="AM216" s="1351"/>
      <c r="AN216" s="1540"/>
      <c r="AO216" s="1351"/>
      <c r="AP216" s="1540"/>
      <c r="BV216" s="3"/>
      <c r="BW216" s="3"/>
      <c r="CA216" s="31"/>
      <c r="CB216" s="31"/>
      <c r="CC216" s="31"/>
      <c r="CD216" s="31"/>
      <c r="CE216" s="31"/>
      <c r="CF216" s="31"/>
      <c r="CG216" s="31"/>
      <c r="CH216" s="32"/>
      <c r="CI216" s="32"/>
      <c r="CJ216" s="32"/>
      <c r="CK216" s="32"/>
      <c r="CL216" s="32"/>
      <c r="CM216" s="32"/>
      <c r="CN216" s="32"/>
    </row>
    <row r="217" spans="1:98" ht="27.75" customHeight="1" x14ac:dyDescent="0.2">
      <c r="A217" s="237" t="s">
        <v>252</v>
      </c>
      <c r="B217" s="443"/>
      <c r="C217" s="443"/>
      <c r="D217" s="444"/>
      <c r="E217" s="444"/>
      <c r="F217" s="444"/>
      <c r="G217" s="666"/>
      <c r="H217" s="666"/>
      <c r="I217" s="666"/>
      <c r="J217" s="667"/>
      <c r="K217" s="718"/>
      <c r="L217" s="666"/>
      <c r="M217" s="718"/>
      <c r="N217" s="1281"/>
      <c r="O217" s="9"/>
      <c r="P217" s="9"/>
      <c r="Q217" s="9"/>
      <c r="R217" s="9"/>
      <c r="S217" s="9"/>
      <c r="T217" s="9"/>
      <c r="U217" s="9"/>
      <c r="V217" s="9"/>
      <c r="W217" s="9"/>
      <c r="BV217" s="3"/>
      <c r="BW217" s="3"/>
      <c r="CA217" s="31"/>
      <c r="CB217" s="31"/>
      <c r="CC217" s="31"/>
      <c r="CD217" s="31"/>
      <c r="CE217" s="31"/>
      <c r="CF217" s="31"/>
      <c r="CG217" s="31"/>
      <c r="CH217" s="32"/>
      <c r="CI217" s="32"/>
      <c r="CJ217" s="32"/>
      <c r="CK217" s="32"/>
      <c r="CL217" s="32"/>
      <c r="CM217" s="32"/>
      <c r="CN217" s="32"/>
    </row>
    <row r="218" spans="1:98" s="1005" customFormat="1" ht="16.350000000000001" customHeight="1" x14ac:dyDescent="0.2">
      <c r="A218" s="3483" t="s">
        <v>253</v>
      </c>
      <c r="B218" s="3484"/>
      <c r="C218" s="3485"/>
      <c r="D218" s="3486" t="s">
        <v>254</v>
      </c>
      <c r="E218" s="3487"/>
      <c r="F218" s="3463"/>
      <c r="G218" s="3343" t="s">
        <v>5</v>
      </c>
      <c r="H218" s="3362"/>
      <c r="I218" s="3362"/>
      <c r="J218" s="3362"/>
      <c r="K218" s="3362"/>
      <c r="L218" s="3362"/>
      <c r="M218" s="3362"/>
      <c r="N218" s="3362"/>
      <c r="O218" s="3362"/>
      <c r="P218" s="3362"/>
      <c r="Q218" s="3362"/>
      <c r="R218" s="3362"/>
      <c r="S218" s="3362"/>
      <c r="T218" s="3362"/>
      <c r="U218" s="3362"/>
      <c r="V218" s="3362"/>
      <c r="W218" s="3362"/>
      <c r="X218" s="3362"/>
      <c r="Y218" s="3362"/>
      <c r="Z218" s="3362"/>
      <c r="AA218" s="3362"/>
      <c r="AB218" s="3362"/>
      <c r="AC218" s="3362"/>
      <c r="AD218" s="3362"/>
      <c r="AE218" s="3362"/>
      <c r="AF218" s="3362"/>
      <c r="AG218" s="3362"/>
      <c r="AH218" s="3362"/>
      <c r="AI218" s="3362"/>
      <c r="AJ218" s="3362"/>
      <c r="AK218" s="3362"/>
      <c r="AL218" s="3362"/>
      <c r="AM218" s="3362"/>
      <c r="AN218" s="3488"/>
      <c r="AO218" s="3489" t="s">
        <v>7</v>
      </c>
      <c r="AP218" s="3490" t="s">
        <v>255</v>
      </c>
      <c r="AQ218" s="3472" t="s">
        <v>256</v>
      </c>
      <c r="AR218" s="3473"/>
      <c r="AS218" s="3474" t="s">
        <v>302</v>
      </c>
      <c r="AT218" s="3475" t="s">
        <v>42</v>
      </c>
      <c r="AU218" s="3477" t="s">
        <v>298</v>
      </c>
      <c r="AV218" s="3478" t="s">
        <v>122</v>
      </c>
      <c r="AW218" s="3473" t="s">
        <v>11</v>
      </c>
      <c r="AY218" s="653"/>
      <c r="AZ218" s="653"/>
      <c r="BA218" s="653"/>
      <c r="BB218" s="654"/>
      <c r="BD218" s="654"/>
      <c r="BF218" s="653"/>
      <c r="BG218" s="653"/>
      <c r="BH218" s="653"/>
      <c r="BI218" s="653"/>
      <c r="BJ218" s="653"/>
      <c r="BK218" s="653"/>
      <c r="BL218" s="653"/>
      <c r="BM218" s="654"/>
      <c r="BO218" s="653"/>
      <c r="BP218" s="653"/>
      <c r="BQ218" s="653"/>
      <c r="BR218" s="653"/>
      <c r="BS218" s="654"/>
      <c r="BT218" s="451"/>
      <c r="BU218" s="655"/>
      <c r="BV218" s="4"/>
      <c r="BW218" s="656"/>
      <c r="BX218" s="4"/>
      <c r="CA218" s="31"/>
      <c r="CB218" s="31"/>
      <c r="CC218" s="31"/>
      <c r="CD218" s="31"/>
      <c r="CE218" s="31"/>
      <c r="CF218" s="31"/>
      <c r="CG218" s="31"/>
      <c r="CH218" s="32"/>
      <c r="CI218" s="32"/>
      <c r="CJ218" s="32"/>
      <c r="CK218" s="32"/>
      <c r="CL218" s="32"/>
      <c r="CM218" s="32"/>
      <c r="CN218" s="32"/>
      <c r="CO218" s="5"/>
      <c r="CP218" s="5"/>
      <c r="CQ218" s="5"/>
      <c r="CR218" s="5"/>
      <c r="CS218" s="5"/>
      <c r="CT218" s="5"/>
    </row>
    <row r="219" spans="1:98" ht="32.1" customHeight="1" x14ac:dyDescent="0.2">
      <c r="A219" s="3011"/>
      <c r="B219" s="3012"/>
      <c r="C219" s="3013"/>
      <c r="D219" s="3394"/>
      <c r="E219" s="3247"/>
      <c r="F219" s="3248"/>
      <c r="G219" s="3471" t="s">
        <v>123</v>
      </c>
      <c r="H219" s="3365"/>
      <c r="I219" s="3362" t="s">
        <v>15</v>
      </c>
      <c r="J219" s="3355"/>
      <c r="K219" s="3343" t="s">
        <v>16</v>
      </c>
      <c r="L219" s="3355"/>
      <c r="M219" s="3343" t="s">
        <v>17</v>
      </c>
      <c r="N219" s="3355"/>
      <c r="O219" s="3343" t="s">
        <v>18</v>
      </c>
      <c r="P219" s="3355"/>
      <c r="Q219" s="3343" t="s">
        <v>19</v>
      </c>
      <c r="R219" s="3355"/>
      <c r="S219" s="3343" t="s">
        <v>20</v>
      </c>
      <c r="T219" s="3355"/>
      <c r="U219" s="3343" t="s">
        <v>21</v>
      </c>
      <c r="V219" s="3355"/>
      <c r="W219" s="3343" t="s">
        <v>22</v>
      </c>
      <c r="X219" s="3345"/>
      <c r="Y219" s="3343" t="s">
        <v>23</v>
      </c>
      <c r="Z219" s="3345"/>
      <c r="AA219" s="3343" t="s">
        <v>24</v>
      </c>
      <c r="AB219" s="3345"/>
      <c r="AC219" s="3343" t="s">
        <v>25</v>
      </c>
      <c r="AD219" s="3345"/>
      <c r="AE219" s="3343" t="s">
        <v>26</v>
      </c>
      <c r="AF219" s="3345"/>
      <c r="AG219" s="3343" t="s">
        <v>27</v>
      </c>
      <c r="AH219" s="3345"/>
      <c r="AI219" s="3343" t="s">
        <v>28</v>
      </c>
      <c r="AJ219" s="3345"/>
      <c r="AK219" s="3343" t="s">
        <v>29</v>
      </c>
      <c r="AL219" s="3345"/>
      <c r="AM219" s="3343" t="s">
        <v>30</v>
      </c>
      <c r="AN219" s="3345"/>
      <c r="AO219" s="3025"/>
      <c r="AP219" s="3253"/>
      <c r="AQ219" s="3476" t="s">
        <v>258</v>
      </c>
      <c r="AR219" s="3479" t="s">
        <v>259</v>
      </c>
      <c r="AS219" s="2988"/>
      <c r="AT219" s="3222"/>
      <c r="AU219" s="2997"/>
      <c r="AV219" s="3478"/>
      <c r="AW219" s="3473"/>
      <c r="BT219" s="3"/>
      <c r="BU219" s="3"/>
      <c r="BV219" s="4"/>
      <c r="BW219" s="4"/>
      <c r="CA219" s="31"/>
      <c r="CB219" s="31"/>
      <c r="CC219" s="31"/>
      <c r="CD219" s="31"/>
      <c r="CE219" s="31"/>
      <c r="CF219" s="31"/>
      <c r="CG219" s="31"/>
      <c r="CH219" s="32"/>
      <c r="CI219" s="32"/>
      <c r="CJ219" s="32"/>
      <c r="CK219" s="32"/>
      <c r="CL219" s="32"/>
      <c r="CM219" s="32"/>
      <c r="CN219" s="32"/>
    </row>
    <row r="220" spans="1:98" ht="25.35" customHeight="1" x14ac:dyDescent="0.2">
      <c r="A220" s="3391"/>
      <c r="B220" s="3242"/>
      <c r="C220" s="3243"/>
      <c r="D220" s="1862" t="s">
        <v>31</v>
      </c>
      <c r="E220" s="1863" t="s">
        <v>32</v>
      </c>
      <c r="F220" s="1003" t="s">
        <v>33</v>
      </c>
      <c r="G220" s="1656" t="s">
        <v>32</v>
      </c>
      <c r="H220" s="1655" t="s">
        <v>33</v>
      </c>
      <c r="I220" s="1656" t="s">
        <v>32</v>
      </c>
      <c r="J220" s="1655" t="s">
        <v>33</v>
      </c>
      <c r="K220" s="1656" t="s">
        <v>32</v>
      </c>
      <c r="L220" s="1655" t="s">
        <v>33</v>
      </c>
      <c r="M220" s="1656" t="s">
        <v>32</v>
      </c>
      <c r="N220" s="1655" t="s">
        <v>33</v>
      </c>
      <c r="O220" s="1656" t="s">
        <v>32</v>
      </c>
      <c r="P220" s="1655" t="s">
        <v>33</v>
      </c>
      <c r="Q220" s="1656" t="s">
        <v>32</v>
      </c>
      <c r="R220" s="1655" t="s">
        <v>33</v>
      </c>
      <c r="S220" s="1656" t="s">
        <v>32</v>
      </c>
      <c r="T220" s="1655" t="s">
        <v>33</v>
      </c>
      <c r="U220" s="1656" t="s">
        <v>32</v>
      </c>
      <c r="V220" s="1655" t="s">
        <v>33</v>
      </c>
      <c r="W220" s="1656" t="s">
        <v>32</v>
      </c>
      <c r="X220" s="1655" t="s">
        <v>33</v>
      </c>
      <c r="Y220" s="1656" t="s">
        <v>32</v>
      </c>
      <c r="Z220" s="1655" t="s">
        <v>33</v>
      </c>
      <c r="AA220" s="1656" t="s">
        <v>32</v>
      </c>
      <c r="AB220" s="1655" t="s">
        <v>33</v>
      </c>
      <c r="AC220" s="1656" t="s">
        <v>32</v>
      </c>
      <c r="AD220" s="1655" t="s">
        <v>33</v>
      </c>
      <c r="AE220" s="1656" t="s">
        <v>32</v>
      </c>
      <c r="AF220" s="1655" t="s">
        <v>33</v>
      </c>
      <c r="AG220" s="1656" t="s">
        <v>32</v>
      </c>
      <c r="AH220" s="1655" t="s">
        <v>33</v>
      </c>
      <c r="AI220" s="1656" t="s">
        <v>32</v>
      </c>
      <c r="AJ220" s="1655" t="s">
        <v>33</v>
      </c>
      <c r="AK220" s="1656" t="s">
        <v>32</v>
      </c>
      <c r="AL220" s="1655" t="s">
        <v>33</v>
      </c>
      <c r="AM220" s="1656" t="s">
        <v>32</v>
      </c>
      <c r="AN220" s="1655" t="s">
        <v>33</v>
      </c>
      <c r="AO220" s="3397"/>
      <c r="AP220" s="3399"/>
      <c r="AQ220" s="3226"/>
      <c r="AR220" s="3387"/>
      <c r="AS220" s="3380"/>
      <c r="AT220" s="3223"/>
      <c r="AU220" s="3384"/>
      <c r="AV220" s="3478"/>
      <c r="AW220" s="3473"/>
      <c r="BT220" s="3"/>
      <c r="BU220" s="3"/>
      <c r="BV220" s="4"/>
      <c r="BW220" s="4"/>
      <c r="CA220" s="31"/>
      <c r="CB220" s="31"/>
      <c r="CC220" s="31"/>
      <c r="CD220" s="31"/>
      <c r="CE220" s="31"/>
      <c r="CF220" s="31"/>
      <c r="CG220" s="31"/>
      <c r="CH220" s="32"/>
      <c r="CI220" s="32"/>
      <c r="CJ220" s="32"/>
      <c r="CK220" s="32"/>
      <c r="CL220" s="32"/>
      <c r="CM220" s="32"/>
      <c r="CN220" s="32"/>
    </row>
    <row r="221" spans="1:98" ht="16.350000000000001" customHeight="1" x14ac:dyDescent="0.2">
      <c r="A221" s="3206" t="s">
        <v>260</v>
      </c>
      <c r="B221" s="3469" t="s">
        <v>303</v>
      </c>
      <c r="C221" s="3470"/>
      <c r="D221" s="1058">
        <f t="shared" ref="D221:D271" si="149">SUM(E221+F221)</f>
        <v>2</v>
      </c>
      <c r="E221" s="457">
        <f>SUM(G221+I221+K221+M221+O221+Q221+S221+U221+W221+Y221+AA221+AC221+AE221+AG221+AI221+AK221+AM221)</f>
        <v>0</v>
      </c>
      <c r="F221" s="1864">
        <f>SUM(H221+J221+L221+N221+P221+R221+T221+V221+X221+Z221+AB221+AD221+AF221+AH221+AJ221+AL221+AN221)</f>
        <v>2</v>
      </c>
      <c r="G221" s="1060">
        <v>0</v>
      </c>
      <c r="H221" s="459">
        <v>0</v>
      </c>
      <c r="I221" s="1865">
        <v>0</v>
      </c>
      <c r="J221" s="459">
        <v>0</v>
      </c>
      <c r="K221" s="1865">
        <v>0</v>
      </c>
      <c r="L221" s="459">
        <v>0</v>
      </c>
      <c r="M221" s="1865">
        <v>0</v>
      </c>
      <c r="N221" s="459">
        <v>0</v>
      </c>
      <c r="O221" s="1865">
        <v>0</v>
      </c>
      <c r="P221" s="459">
        <v>0</v>
      </c>
      <c r="Q221" s="1865">
        <v>0</v>
      </c>
      <c r="R221" s="459">
        <v>1</v>
      </c>
      <c r="S221" s="1865">
        <v>0</v>
      </c>
      <c r="T221" s="459">
        <v>0</v>
      </c>
      <c r="U221" s="1865">
        <v>0</v>
      </c>
      <c r="V221" s="1866">
        <v>0</v>
      </c>
      <c r="W221" s="1865">
        <v>0</v>
      </c>
      <c r="X221" s="1866">
        <v>0</v>
      </c>
      <c r="Y221" s="1865">
        <v>0</v>
      </c>
      <c r="Z221" s="1866">
        <v>0</v>
      </c>
      <c r="AA221" s="1865">
        <v>0</v>
      </c>
      <c r="AB221" s="1866">
        <v>0</v>
      </c>
      <c r="AC221" s="1865">
        <v>0</v>
      </c>
      <c r="AD221" s="1866">
        <v>1</v>
      </c>
      <c r="AE221" s="1865">
        <v>0</v>
      </c>
      <c r="AF221" s="1866">
        <v>0</v>
      </c>
      <c r="AG221" s="1865">
        <v>0</v>
      </c>
      <c r="AH221" s="1866">
        <v>0</v>
      </c>
      <c r="AI221" s="1865">
        <v>0</v>
      </c>
      <c r="AJ221" s="1866">
        <v>0</v>
      </c>
      <c r="AK221" s="1865">
        <v>0</v>
      </c>
      <c r="AL221" s="1866">
        <v>0</v>
      </c>
      <c r="AM221" s="1865">
        <v>0</v>
      </c>
      <c r="AN221" s="1866">
        <v>0</v>
      </c>
      <c r="AO221" s="1062">
        <v>0</v>
      </c>
      <c r="AP221" s="460">
        <v>0</v>
      </c>
      <c r="AQ221" s="1563"/>
      <c r="AR221" s="1564"/>
      <c r="AS221" s="1564"/>
      <c r="AT221" s="1865"/>
      <c r="AU221" s="461">
        <v>0</v>
      </c>
      <c r="AV221" s="461">
        <v>0</v>
      </c>
      <c r="AW221" s="1866">
        <v>0</v>
      </c>
      <c r="AX221" s="671" t="str">
        <f t="shared" ref="AX221:AX284" si="150">$CA221&amp;$CB221&amp;$CC221&amp;$CD221&amp;$CE221&amp;$CF221&amp;$CG221</f>
        <v/>
      </c>
      <c r="BT221" s="3"/>
      <c r="BU221" s="3"/>
      <c r="BV221" s="4"/>
      <c r="BW221" s="4"/>
      <c r="CA221" s="31" t="str">
        <f>IF(CH221=1,"* El número de pacientes de 60 años NO DEBE Ser mayor a lo registrado en el grupo Etario 60-64 años. ","")</f>
        <v/>
      </c>
      <c r="CB221" s="31" t="str">
        <f>IF(CI221=1,"* La consulta pertinente según Protocolo de Referencia NO DEBE ser mayor al Total registrado. ","")</f>
        <v/>
      </c>
      <c r="CC221" s="31" t="str">
        <f t="shared" ref="CC221:CC284" si="151">IF(CJ221=1,"* La consulta pertinente según condición clínica NO DEBE ser mayor al Total registrado. ","")</f>
        <v/>
      </c>
      <c r="CD221" s="31" t="str">
        <f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1" t="str">
        <f>IF(AND($D221&lt;&gt;0,AU221=""),"* No olvide digitar la columna Usuarios en Situación de Discapacidad (Digite CEROS si no tiene). ",IF($D221&lt;AU221,"* Los Usuarios en Situación de Discapacidad NO DEBEN ser mayor al total. ",""))</f>
        <v/>
      </c>
      <c r="CF221" s="31" t="str">
        <f>IF(AND($D221&lt;&gt;0,AV221=""),"* No olvide digitar la columna Niños, Niñas, Adolescentes y Jóvenes Población SENAME (Digite CEROS si no tiene). ",IF($D221&lt;AV221,"* Los Niños, Niñas, Adolescentes y Jóvenes Población SENAME NO DEBEN ser mayor al total. ",""))</f>
        <v/>
      </c>
      <c r="CG221" s="31" t="str">
        <f>IF(AND($D221&lt;&gt;0,AW221=""),"* No olvide digitar la columna Migrantes (Digite CEROS si no tiene). ",IF($D221&lt;AW221,"* Los Migrantes NO DEBEN ser mayor al total. ",""))</f>
        <v/>
      </c>
      <c r="CH221" s="32">
        <f>IF((AI221+AJ221)&lt;AP221,1,0)</f>
        <v>0</v>
      </c>
      <c r="CI221" s="32">
        <f>IF(D221&lt;AQ221,1,0)</f>
        <v>0</v>
      </c>
      <c r="CJ221" s="32">
        <f>IF(D221&lt;AR221,1,0)</f>
        <v>0</v>
      </c>
      <c r="CK221" s="32">
        <f>IF(AND(D221&lt;&gt;0,AO221=""),1,IF(F221&lt;AO221,1,0))</f>
        <v>0</v>
      </c>
      <c r="CL221" s="32">
        <f>IF(AND($D221&lt;&gt;0,AU221=""),1,IF($D221&lt;AU221,1,0))</f>
        <v>0</v>
      </c>
      <c r="CM221" s="32">
        <f>IF(AND($D221&lt;&gt;0,AV221=""),1,IF($D221&lt;AV221,1,0))</f>
        <v>0</v>
      </c>
      <c r="CN221" s="32">
        <f>IF(AND($D221&lt;&gt;0,AW221=""),1,IF($D221&lt;AW221,1,0))</f>
        <v>0</v>
      </c>
    </row>
    <row r="222" spans="1:98" ht="16.350000000000001" customHeight="1" x14ac:dyDescent="0.2">
      <c r="A222" s="3207"/>
      <c r="B222" s="3210" t="s">
        <v>262</v>
      </c>
      <c r="C222" s="3211"/>
      <c r="D222" s="1547">
        <f>SUM(E222+F222)</f>
        <v>21</v>
      </c>
      <c r="E222" s="1548">
        <f t="shared" ref="E222:E240" si="152">SUM(G222+I222+K222+M222+O222+Q222+S222+U222+W222+Y222+AA222+AC222+AE222+AG222+AI222+AK222+AM222)</f>
        <v>3</v>
      </c>
      <c r="F222" s="1284">
        <f t="shared" ref="F222:F270" si="153">SUM(H222+J222+L222+N222+P222+R222+T222+V222+X222+Z222+AB222+AD222+AF222+AH222+AJ222+AL222+AN222)</f>
        <v>18</v>
      </c>
      <c r="G222" s="1549">
        <v>0</v>
      </c>
      <c r="H222" s="1550">
        <v>0</v>
      </c>
      <c r="I222" s="1285">
        <v>0</v>
      </c>
      <c r="J222" s="1550">
        <v>0</v>
      </c>
      <c r="K222" s="1285">
        <v>0</v>
      </c>
      <c r="L222" s="1550">
        <v>0</v>
      </c>
      <c r="M222" s="1285">
        <v>0</v>
      </c>
      <c r="N222" s="1550">
        <v>0</v>
      </c>
      <c r="O222" s="1285">
        <v>0</v>
      </c>
      <c r="P222" s="1550">
        <v>0</v>
      </c>
      <c r="Q222" s="1285">
        <v>0</v>
      </c>
      <c r="R222" s="1550">
        <v>0</v>
      </c>
      <c r="S222" s="1285">
        <v>0</v>
      </c>
      <c r="T222" s="1550">
        <v>0</v>
      </c>
      <c r="U222" s="1285">
        <v>1</v>
      </c>
      <c r="V222" s="1286">
        <v>0</v>
      </c>
      <c r="W222" s="1285">
        <v>0</v>
      </c>
      <c r="X222" s="1286">
        <v>0</v>
      </c>
      <c r="Y222" s="1285">
        <v>0</v>
      </c>
      <c r="Z222" s="1286">
        <v>0</v>
      </c>
      <c r="AA222" s="1285">
        <v>1</v>
      </c>
      <c r="AB222" s="1286">
        <v>2</v>
      </c>
      <c r="AC222" s="1285">
        <v>1</v>
      </c>
      <c r="AD222" s="1286">
        <v>1</v>
      </c>
      <c r="AE222" s="1285">
        <v>0</v>
      </c>
      <c r="AF222" s="1286">
        <v>11</v>
      </c>
      <c r="AG222" s="1285">
        <v>0</v>
      </c>
      <c r="AH222" s="1286">
        <v>1</v>
      </c>
      <c r="AI222" s="1285">
        <v>0</v>
      </c>
      <c r="AJ222" s="1286">
        <v>2</v>
      </c>
      <c r="AK222" s="1285">
        <v>0</v>
      </c>
      <c r="AL222" s="1286">
        <v>1</v>
      </c>
      <c r="AM222" s="1285">
        <v>0</v>
      </c>
      <c r="AN222" s="1286">
        <v>0</v>
      </c>
      <c r="AO222" s="1551">
        <v>0</v>
      </c>
      <c r="AP222" s="1552">
        <v>0</v>
      </c>
      <c r="AQ222" s="1563"/>
      <c r="AR222" s="1564"/>
      <c r="AS222" s="1564"/>
      <c r="AT222" s="1285"/>
      <c r="AU222" s="1553">
        <v>0</v>
      </c>
      <c r="AV222" s="1553">
        <v>0</v>
      </c>
      <c r="AW222" s="1286">
        <v>0</v>
      </c>
      <c r="AX222" s="671" t="str">
        <f t="shared" si="150"/>
        <v/>
      </c>
      <c r="BT222" s="3"/>
      <c r="BU222" s="3"/>
      <c r="BV222" s="4"/>
      <c r="BW222" s="4"/>
      <c r="CA222" s="31" t="str">
        <f t="shared" ref="CA222:CA285" si="154">IF(CH222=1,"* El número de pacientes de 60 años NO DEBE Ser mayor a lo registrado en el grupo Etario 60-64 años. ","")</f>
        <v/>
      </c>
      <c r="CB222" s="31" t="str">
        <f t="shared" ref="CB222:CB285" si="155">IF(CI222=1,"* La consulta pertinente según Protocolo de Referencia NO DEBE ser mayor al Total registrado. ","")</f>
        <v/>
      </c>
      <c r="CC222" s="31" t="str">
        <f t="shared" si="151"/>
        <v/>
      </c>
      <c r="CD222" s="31" t="str">
        <f t="shared" ref="CD222:CD285" si="156">IF(AND(D222&lt;&gt;0,AO222=""),"* Recuerde que las Embarazadas deben ser incluídas en el ingreso por rango Etario (Digite CEROS si no tiene). ",IF(F222&lt;AO222,"* Las Embarazadas NO DEBEN ser mayor al total de Mujeres. ",""))</f>
        <v/>
      </c>
      <c r="CE222" s="31" t="str">
        <f t="shared" ref="CE222:CE285" si="157">IF(AND($D222&lt;&gt;0,AU222=""),"* No olvide digitar la columna Usuarios en Situación de Discapacidad (Digite CEROS si no tiene). ",IF($D222&lt;AU222,"* Los Usuarios en Situación de Discapacidad NO DEBEN ser mayor al total. ",""))</f>
        <v/>
      </c>
      <c r="CF222" s="31" t="str">
        <f t="shared" ref="CF222:CF285" si="158">IF(AND($D222&lt;&gt;0,AV222=""),"* No olvide digitar la columna Niños, Niñas, Adolescentes y Jóvenes Población SENAME (Digite CEROS si no tiene). ",IF($D222&lt;AV222,"* Los Niños, Niñas, Adolescentes y Jóvenes Población SENAME NO DEBEN ser mayor al total. ",""))</f>
        <v/>
      </c>
      <c r="CG222" s="31" t="str">
        <f t="shared" ref="CG222:CG285" si="159">IF(AND($D222&lt;&gt;0,AW222=""),"* No olvide digitar la columna Migrantes (Digite CEROS si no tiene). ",IF($D222&lt;AW222,"* Los Migrantes NO DEBEN ser mayor al total. ",""))</f>
        <v/>
      </c>
      <c r="CH222" s="32">
        <f t="shared" ref="CH222:CH285" si="160">IF((AI222+AJ222)&lt;AP222,1,0)</f>
        <v>0</v>
      </c>
      <c r="CI222" s="32">
        <f t="shared" ref="CI222:CI283" si="161">IF(D222&lt;AQ222,1,0)</f>
        <v>0</v>
      </c>
      <c r="CJ222" s="32">
        <f t="shared" ref="CJ222:CJ283" si="162">IF(D222&lt;AR222,1,0)</f>
        <v>0</v>
      </c>
      <c r="CK222" s="32">
        <f t="shared" ref="CK222:CK285" si="163">IF(AND(D222&lt;&gt;0,AO222=""),1,IF(F222&lt;AO222,1,0))</f>
        <v>0</v>
      </c>
      <c r="CL222" s="32">
        <f t="shared" ref="CL222:CN285" si="164">IF(AND($D222&lt;&gt;0,AU222=""),1,IF($D222&lt;AU222,1,0))</f>
        <v>0</v>
      </c>
      <c r="CM222" s="32">
        <f t="shared" si="164"/>
        <v>0</v>
      </c>
      <c r="CN222" s="32">
        <f t="shared" si="164"/>
        <v>0</v>
      </c>
    </row>
    <row r="223" spans="1:98" ht="16.350000000000001" customHeight="1" x14ac:dyDescent="0.2">
      <c r="A223" s="2912" t="s">
        <v>263</v>
      </c>
      <c r="B223" s="3184" t="s">
        <v>264</v>
      </c>
      <c r="C223" s="3184"/>
      <c r="D223" s="400">
        <f t="shared" si="149"/>
        <v>0</v>
      </c>
      <c r="E223" s="465">
        <f t="shared" si="152"/>
        <v>0</v>
      </c>
      <c r="F223" s="466">
        <f t="shared" si="153"/>
        <v>0</v>
      </c>
      <c r="G223" s="467">
        <v>0</v>
      </c>
      <c r="H223" s="468">
        <v>0</v>
      </c>
      <c r="I223" s="469">
        <v>0</v>
      </c>
      <c r="J223" s="468">
        <v>0</v>
      </c>
      <c r="K223" s="469">
        <v>0</v>
      </c>
      <c r="L223" s="468">
        <v>0</v>
      </c>
      <c r="M223" s="469">
        <v>0</v>
      </c>
      <c r="N223" s="468">
        <v>0</v>
      </c>
      <c r="O223" s="469">
        <v>0</v>
      </c>
      <c r="P223" s="468">
        <v>0</v>
      </c>
      <c r="Q223" s="469">
        <v>0</v>
      </c>
      <c r="R223" s="468">
        <v>0</v>
      </c>
      <c r="S223" s="469">
        <v>0</v>
      </c>
      <c r="T223" s="468">
        <v>0</v>
      </c>
      <c r="U223" s="469">
        <v>0</v>
      </c>
      <c r="V223" s="470">
        <v>0</v>
      </c>
      <c r="W223" s="469">
        <v>0</v>
      </c>
      <c r="X223" s="470">
        <v>0</v>
      </c>
      <c r="Y223" s="469">
        <v>0</v>
      </c>
      <c r="Z223" s="470">
        <v>0</v>
      </c>
      <c r="AA223" s="469">
        <v>0</v>
      </c>
      <c r="AB223" s="470">
        <v>0</v>
      </c>
      <c r="AC223" s="469">
        <v>0</v>
      </c>
      <c r="AD223" s="470">
        <v>0</v>
      </c>
      <c r="AE223" s="469">
        <v>0</v>
      </c>
      <c r="AF223" s="470">
        <v>0</v>
      </c>
      <c r="AG223" s="469">
        <v>0</v>
      </c>
      <c r="AH223" s="470">
        <v>0</v>
      </c>
      <c r="AI223" s="469">
        <v>0</v>
      </c>
      <c r="AJ223" s="470">
        <v>0</v>
      </c>
      <c r="AK223" s="469">
        <v>0</v>
      </c>
      <c r="AL223" s="470">
        <v>0</v>
      </c>
      <c r="AM223" s="469">
        <v>0</v>
      </c>
      <c r="AN223" s="470">
        <v>0</v>
      </c>
      <c r="AO223" s="471">
        <v>0</v>
      </c>
      <c r="AP223" s="472">
        <v>0</v>
      </c>
      <c r="AQ223" s="467"/>
      <c r="AR223" s="472"/>
      <c r="AS223" s="1060"/>
      <c r="AT223" s="469"/>
      <c r="AU223" s="473">
        <v>0</v>
      </c>
      <c r="AV223" s="473">
        <v>0</v>
      </c>
      <c r="AW223" s="468">
        <v>0</v>
      </c>
      <c r="AX223" s="671" t="str">
        <f t="shared" si="150"/>
        <v/>
      </c>
      <c r="BT223" s="3"/>
      <c r="BU223" s="3"/>
      <c r="BV223" s="4"/>
      <c r="BW223" s="4"/>
      <c r="CA223" s="31" t="str">
        <f t="shared" si="154"/>
        <v/>
      </c>
      <c r="CB223" s="31" t="str">
        <f t="shared" si="155"/>
        <v/>
      </c>
      <c r="CC223" s="31" t="str">
        <f t="shared" si="151"/>
        <v/>
      </c>
      <c r="CD223" s="31" t="str">
        <f t="shared" si="156"/>
        <v/>
      </c>
      <c r="CE223" s="31" t="str">
        <f t="shared" si="157"/>
        <v/>
      </c>
      <c r="CF223" s="31" t="str">
        <f t="shared" si="158"/>
        <v/>
      </c>
      <c r="CG223" s="31" t="str">
        <f t="shared" si="159"/>
        <v/>
      </c>
      <c r="CH223" s="32">
        <f t="shared" si="160"/>
        <v>0</v>
      </c>
      <c r="CI223" s="32">
        <f t="shared" si="161"/>
        <v>0</v>
      </c>
      <c r="CJ223" s="32">
        <f t="shared" si="162"/>
        <v>0</v>
      </c>
      <c r="CK223" s="32">
        <f t="shared" si="163"/>
        <v>0</v>
      </c>
      <c r="CL223" s="32">
        <f t="shared" si="164"/>
        <v>0</v>
      </c>
      <c r="CM223" s="32">
        <f t="shared" si="164"/>
        <v>0</v>
      </c>
      <c r="CN223" s="32">
        <f t="shared" si="164"/>
        <v>0</v>
      </c>
    </row>
    <row r="224" spans="1:98" ht="16.350000000000001" customHeight="1" x14ac:dyDescent="0.2">
      <c r="A224" s="2912"/>
      <c r="B224" s="3366" t="s">
        <v>265</v>
      </c>
      <c r="C224" s="3366"/>
      <c r="D224" s="1554">
        <f t="shared" si="149"/>
        <v>0</v>
      </c>
      <c r="E224" s="1555">
        <f t="shared" si="152"/>
        <v>0</v>
      </c>
      <c r="F224" s="1556">
        <f t="shared" si="153"/>
        <v>0</v>
      </c>
      <c r="G224" s="1557">
        <v>0</v>
      </c>
      <c r="H224" s="1558">
        <v>0</v>
      </c>
      <c r="I224" s="1559">
        <v>0</v>
      </c>
      <c r="J224" s="1558">
        <v>0</v>
      </c>
      <c r="K224" s="1559">
        <v>0</v>
      </c>
      <c r="L224" s="1558">
        <v>0</v>
      </c>
      <c r="M224" s="1559">
        <v>0</v>
      </c>
      <c r="N224" s="1558">
        <v>0</v>
      </c>
      <c r="O224" s="1559">
        <v>0</v>
      </c>
      <c r="P224" s="1558">
        <v>0</v>
      </c>
      <c r="Q224" s="1559">
        <v>0</v>
      </c>
      <c r="R224" s="1558">
        <v>0</v>
      </c>
      <c r="S224" s="1559">
        <v>0</v>
      </c>
      <c r="T224" s="1558">
        <v>0</v>
      </c>
      <c r="U224" s="1559">
        <v>0</v>
      </c>
      <c r="V224" s="1560">
        <v>0</v>
      </c>
      <c r="W224" s="1559">
        <v>0</v>
      </c>
      <c r="X224" s="1560">
        <v>0</v>
      </c>
      <c r="Y224" s="1559">
        <v>0</v>
      </c>
      <c r="Z224" s="1560">
        <v>0</v>
      </c>
      <c r="AA224" s="1559">
        <v>0</v>
      </c>
      <c r="AB224" s="1560">
        <v>0</v>
      </c>
      <c r="AC224" s="1559">
        <v>0</v>
      </c>
      <c r="AD224" s="1560">
        <v>0</v>
      </c>
      <c r="AE224" s="1559">
        <v>0</v>
      </c>
      <c r="AF224" s="1560">
        <v>0</v>
      </c>
      <c r="AG224" s="1559">
        <v>0</v>
      </c>
      <c r="AH224" s="1560">
        <v>0</v>
      </c>
      <c r="AI224" s="1559">
        <v>0</v>
      </c>
      <c r="AJ224" s="1560">
        <v>0</v>
      </c>
      <c r="AK224" s="1559">
        <v>0</v>
      </c>
      <c r="AL224" s="1560">
        <v>0</v>
      </c>
      <c r="AM224" s="1559">
        <v>0</v>
      </c>
      <c r="AN224" s="1560">
        <v>0</v>
      </c>
      <c r="AO224" s="1561">
        <v>0</v>
      </c>
      <c r="AP224" s="1562">
        <v>0</v>
      </c>
      <c r="AQ224" s="1563"/>
      <c r="AR224" s="1564"/>
      <c r="AS224" s="467"/>
      <c r="AT224" s="1559"/>
      <c r="AU224" s="1565">
        <v>0</v>
      </c>
      <c r="AV224" s="1565">
        <v>0</v>
      </c>
      <c r="AW224" s="1558">
        <v>0</v>
      </c>
      <c r="AX224" s="671" t="str">
        <f t="shared" si="150"/>
        <v/>
      </c>
      <c r="BT224" s="3"/>
      <c r="BU224" s="3"/>
      <c r="BV224" s="4"/>
      <c r="BW224" s="4"/>
      <c r="CA224" s="31" t="str">
        <f t="shared" si="154"/>
        <v/>
      </c>
      <c r="CB224" s="31"/>
      <c r="CC224" s="31" t="str">
        <f t="shared" si="151"/>
        <v/>
      </c>
      <c r="CD224" s="31" t="str">
        <f t="shared" si="156"/>
        <v/>
      </c>
      <c r="CE224" s="31" t="str">
        <f t="shared" si="157"/>
        <v/>
      </c>
      <c r="CF224" s="31" t="str">
        <f t="shared" si="158"/>
        <v/>
      </c>
      <c r="CG224" s="31" t="str">
        <f t="shared" si="159"/>
        <v/>
      </c>
      <c r="CH224" s="32">
        <f t="shared" si="160"/>
        <v>0</v>
      </c>
      <c r="CI224" s="32"/>
      <c r="CJ224" s="32"/>
      <c r="CK224" s="32">
        <f t="shared" si="163"/>
        <v>0</v>
      </c>
      <c r="CL224" s="32">
        <f t="shared" si="164"/>
        <v>0</v>
      </c>
      <c r="CM224" s="32">
        <f t="shared" si="164"/>
        <v>0</v>
      </c>
      <c r="CN224" s="32">
        <f t="shared" si="164"/>
        <v>0</v>
      </c>
    </row>
    <row r="225" spans="1:92" ht="16.350000000000001" customHeight="1" x14ac:dyDescent="0.2">
      <c r="A225" s="2912"/>
      <c r="B225" s="3366" t="s">
        <v>266</v>
      </c>
      <c r="C225" s="3366"/>
      <c r="D225" s="1554">
        <f t="shared" si="149"/>
        <v>0</v>
      </c>
      <c r="E225" s="1555">
        <f t="shared" si="152"/>
        <v>0</v>
      </c>
      <c r="F225" s="1556">
        <f t="shared" si="153"/>
        <v>0</v>
      </c>
      <c r="G225" s="1557">
        <v>0</v>
      </c>
      <c r="H225" s="1558">
        <v>0</v>
      </c>
      <c r="I225" s="1559">
        <v>0</v>
      </c>
      <c r="J225" s="1558">
        <v>0</v>
      </c>
      <c r="K225" s="1559">
        <v>0</v>
      </c>
      <c r="L225" s="1558">
        <v>0</v>
      </c>
      <c r="M225" s="1559">
        <v>0</v>
      </c>
      <c r="N225" s="1558">
        <v>0</v>
      </c>
      <c r="O225" s="1559">
        <v>0</v>
      </c>
      <c r="P225" s="1558">
        <v>0</v>
      </c>
      <c r="Q225" s="1559">
        <v>0</v>
      </c>
      <c r="R225" s="1558">
        <v>0</v>
      </c>
      <c r="S225" s="1559">
        <v>0</v>
      </c>
      <c r="T225" s="1558">
        <v>0</v>
      </c>
      <c r="U225" s="1559">
        <v>0</v>
      </c>
      <c r="V225" s="1560">
        <v>0</v>
      </c>
      <c r="W225" s="1559">
        <v>0</v>
      </c>
      <c r="X225" s="1560">
        <v>0</v>
      </c>
      <c r="Y225" s="1559">
        <v>0</v>
      </c>
      <c r="Z225" s="1560">
        <v>0</v>
      </c>
      <c r="AA225" s="1559">
        <v>0</v>
      </c>
      <c r="AB225" s="1560">
        <v>0</v>
      </c>
      <c r="AC225" s="1559">
        <v>0</v>
      </c>
      <c r="AD225" s="1560">
        <v>0</v>
      </c>
      <c r="AE225" s="1559">
        <v>0</v>
      </c>
      <c r="AF225" s="1560">
        <v>0</v>
      </c>
      <c r="AG225" s="1559">
        <v>0</v>
      </c>
      <c r="AH225" s="1560">
        <v>0</v>
      </c>
      <c r="AI225" s="1559">
        <v>0</v>
      </c>
      <c r="AJ225" s="1560">
        <v>0</v>
      </c>
      <c r="AK225" s="1559">
        <v>0</v>
      </c>
      <c r="AL225" s="1560">
        <v>0</v>
      </c>
      <c r="AM225" s="1559">
        <v>0</v>
      </c>
      <c r="AN225" s="1560">
        <v>0</v>
      </c>
      <c r="AO225" s="1561">
        <v>0</v>
      </c>
      <c r="AP225" s="1562">
        <v>0</v>
      </c>
      <c r="AQ225" s="1563"/>
      <c r="AR225" s="1564"/>
      <c r="AS225" s="1564"/>
      <c r="AT225" s="1559"/>
      <c r="AU225" s="1565">
        <v>0</v>
      </c>
      <c r="AV225" s="1565">
        <v>0</v>
      </c>
      <c r="AW225" s="1558">
        <v>0</v>
      </c>
      <c r="AX225" s="671" t="str">
        <f t="shared" si="150"/>
        <v/>
      </c>
      <c r="BT225" s="3"/>
      <c r="BU225" s="3"/>
      <c r="BV225" s="4"/>
      <c r="BW225" s="4"/>
      <c r="CA225" s="31" t="str">
        <f t="shared" si="154"/>
        <v/>
      </c>
      <c r="CB225" s="31"/>
      <c r="CC225" s="31" t="str">
        <f t="shared" si="151"/>
        <v/>
      </c>
      <c r="CD225" s="31" t="str">
        <f t="shared" si="156"/>
        <v/>
      </c>
      <c r="CE225" s="31" t="str">
        <f t="shared" si="157"/>
        <v/>
      </c>
      <c r="CF225" s="31" t="str">
        <f t="shared" si="158"/>
        <v/>
      </c>
      <c r="CG225" s="31" t="str">
        <f t="shared" si="159"/>
        <v/>
      </c>
      <c r="CH225" s="32">
        <f t="shared" si="160"/>
        <v>0</v>
      </c>
      <c r="CI225" s="32"/>
      <c r="CJ225" s="32"/>
      <c r="CK225" s="32">
        <f t="shared" si="163"/>
        <v>0</v>
      </c>
      <c r="CL225" s="32">
        <f t="shared" si="164"/>
        <v>0</v>
      </c>
      <c r="CM225" s="32">
        <f t="shared" si="164"/>
        <v>0</v>
      </c>
      <c r="CN225" s="32">
        <f t="shared" si="164"/>
        <v>0</v>
      </c>
    </row>
    <row r="226" spans="1:92" ht="16.350000000000001" customHeight="1" x14ac:dyDescent="0.2">
      <c r="A226" s="2912"/>
      <c r="B226" s="3367" t="s">
        <v>267</v>
      </c>
      <c r="C226" s="3368"/>
      <c r="D226" s="1554">
        <f t="shared" si="149"/>
        <v>0</v>
      </c>
      <c r="E226" s="1555">
        <f t="shared" si="152"/>
        <v>0</v>
      </c>
      <c r="F226" s="1556">
        <f t="shared" si="153"/>
        <v>0</v>
      </c>
      <c r="G226" s="1287">
        <v>0</v>
      </c>
      <c r="H226" s="1288">
        <v>0</v>
      </c>
      <c r="I226" s="1289">
        <v>0</v>
      </c>
      <c r="J226" s="1288">
        <v>0</v>
      </c>
      <c r="K226" s="1289">
        <v>0</v>
      </c>
      <c r="L226" s="1288">
        <v>0</v>
      </c>
      <c r="M226" s="1289">
        <v>0</v>
      </c>
      <c r="N226" s="1288">
        <v>0</v>
      </c>
      <c r="O226" s="1289">
        <v>0</v>
      </c>
      <c r="P226" s="1288">
        <v>0</v>
      </c>
      <c r="Q226" s="1289">
        <v>0</v>
      </c>
      <c r="R226" s="1288">
        <v>0</v>
      </c>
      <c r="S226" s="1289">
        <v>0</v>
      </c>
      <c r="T226" s="1288">
        <v>0</v>
      </c>
      <c r="U226" s="1289">
        <v>0</v>
      </c>
      <c r="V226" s="1290">
        <v>0</v>
      </c>
      <c r="W226" s="1289">
        <v>0</v>
      </c>
      <c r="X226" s="1290">
        <v>0</v>
      </c>
      <c r="Y226" s="1289">
        <v>0</v>
      </c>
      <c r="Z226" s="1290">
        <v>0</v>
      </c>
      <c r="AA226" s="1289">
        <v>0</v>
      </c>
      <c r="AB226" s="1290">
        <v>0</v>
      </c>
      <c r="AC226" s="1289">
        <v>0</v>
      </c>
      <c r="AD226" s="1290">
        <v>0</v>
      </c>
      <c r="AE226" s="1289">
        <v>0</v>
      </c>
      <c r="AF226" s="1290">
        <v>0</v>
      </c>
      <c r="AG226" s="1289">
        <v>0</v>
      </c>
      <c r="AH226" s="1290">
        <v>0</v>
      </c>
      <c r="AI226" s="1289">
        <v>0</v>
      </c>
      <c r="AJ226" s="1290">
        <v>0</v>
      </c>
      <c r="AK226" s="1289">
        <v>0</v>
      </c>
      <c r="AL226" s="1290">
        <v>0</v>
      </c>
      <c r="AM226" s="1289">
        <v>0</v>
      </c>
      <c r="AN226" s="1290">
        <v>0</v>
      </c>
      <c r="AO226" s="1291">
        <v>0</v>
      </c>
      <c r="AP226" s="1292">
        <v>0</v>
      </c>
      <c r="AQ226" s="1293"/>
      <c r="AR226" s="1294"/>
      <c r="AS226" s="1294"/>
      <c r="AT226" s="1289"/>
      <c r="AU226" s="1295">
        <v>0</v>
      </c>
      <c r="AV226" s="1295">
        <v>0</v>
      </c>
      <c r="AW226" s="1288">
        <v>0</v>
      </c>
      <c r="AX226" s="671" t="str">
        <f t="shared" si="150"/>
        <v/>
      </c>
      <c r="BT226" s="3"/>
      <c r="BU226" s="3"/>
      <c r="BV226" s="4"/>
      <c r="BW226" s="4"/>
      <c r="CA226" s="31" t="str">
        <f t="shared" si="154"/>
        <v/>
      </c>
      <c r="CB226" s="31"/>
      <c r="CC226" s="31" t="str">
        <f t="shared" si="151"/>
        <v/>
      </c>
      <c r="CD226" s="31" t="str">
        <f t="shared" si="156"/>
        <v/>
      </c>
      <c r="CE226" s="31" t="str">
        <f t="shared" si="157"/>
        <v/>
      </c>
      <c r="CF226" s="31" t="str">
        <f t="shared" si="158"/>
        <v/>
      </c>
      <c r="CG226" s="31" t="str">
        <f t="shared" si="159"/>
        <v/>
      </c>
      <c r="CH226" s="32">
        <f t="shared" si="160"/>
        <v>0</v>
      </c>
      <c r="CI226" s="32"/>
      <c r="CJ226" s="32"/>
      <c r="CK226" s="32">
        <f t="shared" si="163"/>
        <v>0</v>
      </c>
      <c r="CL226" s="32">
        <f t="shared" si="164"/>
        <v>0</v>
      </c>
      <c r="CM226" s="32">
        <f t="shared" si="164"/>
        <v>0</v>
      </c>
      <c r="CN226" s="32">
        <f t="shared" si="164"/>
        <v>0</v>
      </c>
    </row>
    <row r="227" spans="1:92" ht="16.350000000000001" customHeight="1" x14ac:dyDescent="0.2">
      <c r="A227" s="2912"/>
      <c r="B227" s="3367" t="s">
        <v>268</v>
      </c>
      <c r="C227" s="3368"/>
      <c r="D227" s="1554">
        <f t="shared" si="149"/>
        <v>0</v>
      </c>
      <c r="E227" s="1555">
        <f t="shared" si="152"/>
        <v>0</v>
      </c>
      <c r="F227" s="1556">
        <f t="shared" si="153"/>
        <v>0</v>
      </c>
      <c r="G227" s="1287">
        <v>0</v>
      </c>
      <c r="H227" s="1288">
        <v>0</v>
      </c>
      <c r="I227" s="1289">
        <v>0</v>
      </c>
      <c r="J227" s="1288">
        <v>0</v>
      </c>
      <c r="K227" s="1289">
        <v>0</v>
      </c>
      <c r="L227" s="1288">
        <v>0</v>
      </c>
      <c r="M227" s="1289">
        <v>0</v>
      </c>
      <c r="N227" s="1288">
        <v>0</v>
      </c>
      <c r="O227" s="1289">
        <v>0</v>
      </c>
      <c r="P227" s="1288">
        <v>0</v>
      </c>
      <c r="Q227" s="1289">
        <v>0</v>
      </c>
      <c r="R227" s="1288">
        <v>0</v>
      </c>
      <c r="S227" s="1289">
        <v>0</v>
      </c>
      <c r="T227" s="1288">
        <v>0</v>
      </c>
      <c r="U227" s="1289">
        <v>0</v>
      </c>
      <c r="V227" s="1290">
        <v>0</v>
      </c>
      <c r="W227" s="1289">
        <v>0</v>
      </c>
      <c r="X227" s="1290">
        <v>0</v>
      </c>
      <c r="Y227" s="1289">
        <v>0</v>
      </c>
      <c r="Z227" s="1290">
        <v>0</v>
      </c>
      <c r="AA227" s="1289">
        <v>0</v>
      </c>
      <c r="AB227" s="1290">
        <v>0</v>
      </c>
      <c r="AC227" s="1289">
        <v>0</v>
      </c>
      <c r="AD227" s="1290">
        <v>0</v>
      </c>
      <c r="AE227" s="1289">
        <v>0</v>
      </c>
      <c r="AF227" s="1290">
        <v>0</v>
      </c>
      <c r="AG227" s="1289">
        <v>0</v>
      </c>
      <c r="AH227" s="1290">
        <v>0</v>
      </c>
      <c r="AI227" s="1289">
        <v>0</v>
      </c>
      <c r="AJ227" s="1290">
        <v>0</v>
      </c>
      <c r="AK227" s="1289">
        <v>0</v>
      </c>
      <c r="AL227" s="1290">
        <v>0</v>
      </c>
      <c r="AM227" s="1289">
        <v>0</v>
      </c>
      <c r="AN227" s="1290">
        <v>0</v>
      </c>
      <c r="AO227" s="1291">
        <v>0</v>
      </c>
      <c r="AP227" s="1292">
        <v>0</v>
      </c>
      <c r="AQ227" s="1293"/>
      <c r="AR227" s="1294"/>
      <c r="AS227" s="1294"/>
      <c r="AT227" s="1289"/>
      <c r="AU227" s="1295">
        <v>0</v>
      </c>
      <c r="AV227" s="1295">
        <v>0</v>
      </c>
      <c r="AW227" s="1288">
        <v>0</v>
      </c>
      <c r="AX227" s="671" t="str">
        <f t="shared" si="150"/>
        <v/>
      </c>
      <c r="BT227" s="3"/>
      <c r="BU227" s="3"/>
      <c r="BV227" s="4"/>
      <c r="BW227" s="4"/>
      <c r="CA227" s="31" t="str">
        <f t="shared" si="154"/>
        <v/>
      </c>
      <c r="CB227" s="31"/>
      <c r="CC227" s="31" t="str">
        <f t="shared" si="151"/>
        <v/>
      </c>
      <c r="CD227" s="31" t="str">
        <f t="shared" si="156"/>
        <v/>
      </c>
      <c r="CE227" s="31" t="str">
        <f t="shared" si="157"/>
        <v/>
      </c>
      <c r="CF227" s="31" t="str">
        <f t="shared" si="158"/>
        <v/>
      </c>
      <c r="CG227" s="31" t="str">
        <f t="shared" si="159"/>
        <v/>
      </c>
      <c r="CH227" s="32">
        <f t="shared" si="160"/>
        <v>0</v>
      </c>
      <c r="CI227" s="32"/>
      <c r="CJ227" s="32"/>
      <c r="CK227" s="32">
        <f t="shared" si="163"/>
        <v>0</v>
      </c>
      <c r="CL227" s="32">
        <f t="shared" si="164"/>
        <v>0</v>
      </c>
      <c r="CM227" s="32">
        <f t="shared" si="164"/>
        <v>0</v>
      </c>
      <c r="CN227" s="32">
        <f t="shared" si="164"/>
        <v>0</v>
      </c>
    </row>
    <row r="228" spans="1:92" ht="16.350000000000001" customHeight="1" x14ac:dyDescent="0.2">
      <c r="A228" s="3149"/>
      <c r="B228" s="3190" t="s">
        <v>269</v>
      </c>
      <c r="C228" s="3190"/>
      <c r="D228" s="1566">
        <f t="shared" si="149"/>
        <v>0</v>
      </c>
      <c r="E228" s="1567">
        <f t="shared" si="152"/>
        <v>0</v>
      </c>
      <c r="F228" s="1296">
        <f t="shared" si="153"/>
        <v>0</v>
      </c>
      <c r="G228" s="1549">
        <v>0</v>
      </c>
      <c r="H228" s="1550">
        <v>0</v>
      </c>
      <c r="I228" s="1285">
        <v>0</v>
      </c>
      <c r="J228" s="1550">
        <v>0</v>
      </c>
      <c r="K228" s="1285">
        <v>0</v>
      </c>
      <c r="L228" s="1550">
        <v>0</v>
      </c>
      <c r="M228" s="1285">
        <v>0</v>
      </c>
      <c r="N228" s="1550">
        <v>0</v>
      </c>
      <c r="O228" s="1285">
        <v>0</v>
      </c>
      <c r="P228" s="1550">
        <v>0</v>
      </c>
      <c r="Q228" s="1285">
        <v>0</v>
      </c>
      <c r="R228" s="1550">
        <v>0</v>
      </c>
      <c r="S228" s="1285">
        <v>0</v>
      </c>
      <c r="T228" s="1550">
        <v>0</v>
      </c>
      <c r="U228" s="1285">
        <v>0</v>
      </c>
      <c r="V228" s="1286">
        <v>0</v>
      </c>
      <c r="W228" s="1285">
        <v>0</v>
      </c>
      <c r="X228" s="1286">
        <v>0</v>
      </c>
      <c r="Y228" s="1285">
        <v>0</v>
      </c>
      <c r="Z228" s="1286">
        <v>0</v>
      </c>
      <c r="AA228" s="1285">
        <v>0</v>
      </c>
      <c r="AB228" s="1286">
        <v>0</v>
      </c>
      <c r="AC228" s="1285">
        <v>0</v>
      </c>
      <c r="AD228" s="1286">
        <v>0</v>
      </c>
      <c r="AE228" s="1285">
        <v>0</v>
      </c>
      <c r="AF228" s="1286">
        <v>0</v>
      </c>
      <c r="AG228" s="1285">
        <v>0</v>
      </c>
      <c r="AH228" s="1286">
        <v>0</v>
      </c>
      <c r="AI228" s="1285">
        <v>0</v>
      </c>
      <c r="AJ228" s="1286">
        <v>0</v>
      </c>
      <c r="AK228" s="1285">
        <v>0</v>
      </c>
      <c r="AL228" s="1286">
        <v>0</v>
      </c>
      <c r="AM228" s="1285">
        <v>0</v>
      </c>
      <c r="AN228" s="1286">
        <v>0</v>
      </c>
      <c r="AO228" s="1551">
        <v>0</v>
      </c>
      <c r="AP228" s="1552">
        <v>0</v>
      </c>
      <c r="AQ228" s="1568"/>
      <c r="AR228" s="1569"/>
      <c r="AS228" s="1569"/>
      <c r="AT228" s="1285"/>
      <c r="AU228" s="1553">
        <v>0</v>
      </c>
      <c r="AV228" s="1553">
        <v>0</v>
      </c>
      <c r="AW228" s="1550">
        <v>0</v>
      </c>
      <c r="AX228" s="671" t="str">
        <f t="shared" si="150"/>
        <v/>
      </c>
      <c r="BT228" s="3"/>
      <c r="BU228" s="3"/>
      <c r="BV228" s="4"/>
      <c r="BW228" s="4"/>
      <c r="CA228" s="31" t="str">
        <f t="shared" si="154"/>
        <v/>
      </c>
      <c r="CB228" s="31"/>
      <c r="CC228" s="31" t="str">
        <f t="shared" si="151"/>
        <v/>
      </c>
      <c r="CD228" s="31" t="str">
        <f t="shared" si="156"/>
        <v/>
      </c>
      <c r="CE228" s="31" t="str">
        <f t="shared" si="157"/>
        <v/>
      </c>
      <c r="CF228" s="31" t="str">
        <f t="shared" si="158"/>
        <v/>
      </c>
      <c r="CG228" s="31" t="str">
        <f t="shared" si="159"/>
        <v/>
      </c>
      <c r="CH228" s="32">
        <f t="shared" si="160"/>
        <v>0</v>
      </c>
      <c r="CI228" s="32"/>
      <c r="CJ228" s="32"/>
      <c r="CK228" s="32">
        <f t="shared" si="163"/>
        <v>0</v>
      </c>
      <c r="CL228" s="32">
        <f t="shared" si="164"/>
        <v>0</v>
      </c>
      <c r="CM228" s="32">
        <f t="shared" si="164"/>
        <v>0</v>
      </c>
      <c r="CN228" s="32">
        <f t="shared" si="164"/>
        <v>0</v>
      </c>
    </row>
    <row r="229" spans="1:92" ht="16.350000000000001" customHeight="1" x14ac:dyDescent="0.2">
      <c r="A229" s="3342" t="s">
        <v>99</v>
      </c>
      <c r="B229" s="3184" t="s">
        <v>264</v>
      </c>
      <c r="C229" s="3184"/>
      <c r="D229" s="1050">
        <f t="shared" si="149"/>
        <v>43</v>
      </c>
      <c r="E229" s="485">
        <f t="shared" si="152"/>
        <v>15</v>
      </c>
      <c r="F229" s="1867">
        <f t="shared" si="153"/>
        <v>28</v>
      </c>
      <c r="G229" s="1060">
        <v>0</v>
      </c>
      <c r="H229" s="459">
        <v>0</v>
      </c>
      <c r="I229" s="1865">
        <v>0</v>
      </c>
      <c r="J229" s="459">
        <v>0</v>
      </c>
      <c r="K229" s="1865">
        <v>0</v>
      </c>
      <c r="L229" s="459">
        <v>0</v>
      </c>
      <c r="M229" s="1865">
        <v>0</v>
      </c>
      <c r="N229" s="459">
        <v>0</v>
      </c>
      <c r="O229" s="1865">
        <v>0</v>
      </c>
      <c r="P229" s="459">
        <v>0</v>
      </c>
      <c r="Q229" s="1865">
        <v>0</v>
      </c>
      <c r="R229" s="459">
        <v>0</v>
      </c>
      <c r="S229" s="1865">
        <v>0</v>
      </c>
      <c r="T229" s="459">
        <v>1</v>
      </c>
      <c r="U229" s="1865">
        <v>0</v>
      </c>
      <c r="V229" s="1866">
        <v>0</v>
      </c>
      <c r="W229" s="1865">
        <v>0</v>
      </c>
      <c r="X229" s="1866">
        <v>2</v>
      </c>
      <c r="Y229" s="1865">
        <v>3</v>
      </c>
      <c r="Z229" s="1866">
        <v>5</v>
      </c>
      <c r="AA229" s="1865">
        <v>5</v>
      </c>
      <c r="AB229" s="1866">
        <v>3</v>
      </c>
      <c r="AC229" s="1865">
        <v>6</v>
      </c>
      <c r="AD229" s="1866">
        <v>9</v>
      </c>
      <c r="AE229" s="1865">
        <v>0</v>
      </c>
      <c r="AF229" s="1866">
        <v>5</v>
      </c>
      <c r="AG229" s="1865">
        <v>0</v>
      </c>
      <c r="AH229" s="1866">
        <v>1</v>
      </c>
      <c r="AI229" s="1865">
        <v>0</v>
      </c>
      <c r="AJ229" s="1866">
        <v>1</v>
      </c>
      <c r="AK229" s="1865">
        <v>0</v>
      </c>
      <c r="AL229" s="1866">
        <v>1</v>
      </c>
      <c r="AM229" s="1865">
        <v>1</v>
      </c>
      <c r="AN229" s="1866">
        <v>0</v>
      </c>
      <c r="AO229" s="471">
        <v>0</v>
      </c>
      <c r="AP229" s="472">
        <v>0</v>
      </c>
      <c r="AQ229" s="1060"/>
      <c r="AR229" s="473"/>
      <c r="AS229" s="1060">
        <v>19</v>
      </c>
      <c r="AT229" s="469"/>
      <c r="AU229" s="473">
        <v>0</v>
      </c>
      <c r="AV229" s="473">
        <v>0</v>
      </c>
      <c r="AW229" s="468">
        <v>0</v>
      </c>
      <c r="AX229" s="671" t="str">
        <f t="shared" si="150"/>
        <v/>
      </c>
      <c r="BT229" s="3"/>
      <c r="BU229" s="3"/>
      <c r="BV229" s="4"/>
      <c r="BW229" s="4"/>
      <c r="CA229" s="31" t="str">
        <f t="shared" si="154"/>
        <v/>
      </c>
      <c r="CB229" s="31" t="str">
        <f t="shared" si="155"/>
        <v/>
      </c>
      <c r="CC229" s="31" t="str">
        <f t="shared" si="151"/>
        <v/>
      </c>
      <c r="CD229" s="31" t="str">
        <f t="shared" si="156"/>
        <v/>
      </c>
      <c r="CE229" s="31" t="str">
        <f t="shared" si="157"/>
        <v/>
      </c>
      <c r="CF229" s="31" t="str">
        <f t="shared" si="158"/>
        <v/>
      </c>
      <c r="CG229" s="31" t="str">
        <f t="shared" si="159"/>
        <v/>
      </c>
      <c r="CH229" s="32">
        <f t="shared" si="160"/>
        <v>0</v>
      </c>
      <c r="CI229" s="32">
        <f t="shared" si="161"/>
        <v>0</v>
      </c>
      <c r="CJ229" s="32">
        <f t="shared" si="162"/>
        <v>0</v>
      </c>
      <c r="CK229" s="32">
        <f t="shared" si="163"/>
        <v>0</v>
      </c>
      <c r="CL229" s="32">
        <f t="shared" si="164"/>
        <v>0</v>
      </c>
      <c r="CM229" s="32">
        <f t="shared" si="164"/>
        <v>0</v>
      </c>
      <c r="CN229" s="32">
        <f t="shared" si="164"/>
        <v>0</v>
      </c>
    </row>
    <row r="230" spans="1:92" ht="16.350000000000001" customHeight="1" x14ac:dyDescent="0.2">
      <c r="A230" s="2912"/>
      <c r="B230" s="3366" t="s">
        <v>265</v>
      </c>
      <c r="C230" s="3366"/>
      <c r="D230" s="1554">
        <f t="shared" si="149"/>
        <v>119</v>
      </c>
      <c r="E230" s="1555">
        <f t="shared" si="152"/>
        <v>40</v>
      </c>
      <c r="F230" s="1556">
        <f t="shared" si="153"/>
        <v>79</v>
      </c>
      <c r="G230" s="1557">
        <v>0</v>
      </c>
      <c r="H230" s="1558">
        <v>0</v>
      </c>
      <c r="I230" s="1559">
        <v>0</v>
      </c>
      <c r="J230" s="1558">
        <v>0</v>
      </c>
      <c r="K230" s="1559">
        <v>0</v>
      </c>
      <c r="L230" s="1558">
        <v>0</v>
      </c>
      <c r="M230" s="1559">
        <v>0</v>
      </c>
      <c r="N230" s="1558">
        <v>0</v>
      </c>
      <c r="O230" s="1559">
        <v>0</v>
      </c>
      <c r="P230" s="1558">
        <v>0</v>
      </c>
      <c r="Q230" s="1559">
        <v>3</v>
      </c>
      <c r="R230" s="1558">
        <v>0</v>
      </c>
      <c r="S230" s="1559">
        <v>1</v>
      </c>
      <c r="T230" s="1558">
        <v>1</v>
      </c>
      <c r="U230" s="1559">
        <v>0</v>
      </c>
      <c r="V230" s="1560">
        <v>1</v>
      </c>
      <c r="W230" s="1559">
        <v>3</v>
      </c>
      <c r="X230" s="1560">
        <v>1</v>
      </c>
      <c r="Y230" s="1559">
        <v>8</v>
      </c>
      <c r="Z230" s="1560">
        <v>17</v>
      </c>
      <c r="AA230" s="1559">
        <v>4</v>
      </c>
      <c r="AB230" s="1560">
        <v>17</v>
      </c>
      <c r="AC230" s="1559">
        <v>9</v>
      </c>
      <c r="AD230" s="1560">
        <v>12</v>
      </c>
      <c r="AE230" s="1559">
        <v>6</v>
      </c>
      <c r="AF230" s="1560">
        <v>13</v>
      </c>
      <c r="AG230" s="1559">
        <v>3</v>
      </c>
      <c r="AH230" s="1560">
        <v>9</v>
      </c>
      <c r="AI230" s="1559">
        <v>0</v>
      </c>
      <c r="AJ230" s="1560">
        <v>1</v>
      </c>
      <c r="AK230" s="1559">
        <v>3</v>
      </c>
      <c r="AL230" s="1560">
        <v>1</v>
      </c>
      <c r="AM230" s="1559">
        <v>0</v>
      </c>
      <c r="AN230" s="1560">
        <v>6</v>
      </c>
      <c r="AO230" s="1561">
        <v>0</v>
      </c>
      <c r="AP230" s="1562">
        <v>1</v>
      </c>
      <c r="AQ230" s="1563"/>
      <c r="AR230" s="1571"/>
      <c r="AS230" s="467">
        <v>18</v>
      </c>
      <c r="AT230" s="1559"/>
      <c r="AU230" s="1565">
        <v>0</v>
      </c>
      <c r="AV230" s="1565">
        <v>0</v>
      </c>
      <c r="AW230" s="1558">
        <v>0</v>
      </c>
      <c r="AX230" s="671" t="str">
        <f t="shared" si="150"/>
        <v/>
      </c>
      <c r="BT230" s="3"/>
      <c r="BU230" s="3"/>
      <c r="BV230" s="4"/>
      <c r="BW230" s="4"/>
      <c r="CA230" s="31" t="str">
        <f t="shared" si="154"/>
        <v/>
      </c>
      <c r="CB230" s="31"/>
      <c r="CC230" s="31" t="str">
        <f t="shared" si="151"/>
        <v/>
      </c>
      <c r="CD230" s="31" t="str">
        <f t="shared" si="156"/>
        <v/>
      </c>
      <c r="CE230" s="31" t="str">
        <f t="shared" si="157"/>
        <v/>
      </c>
      <c r="CF230" s="31" t="str">
        <f t="shared" si="158"/>
        <v/>
      </c>
      <c r="CG230" s="31" t="str">
        <f t="shared" si="159"/>
        <v/>
      </c>
      <c r="CH230" s="32">
        <f t="shared" si="160"/>
        <v>0</v>
      </c>
      <c r="CI230" s="32"/>
      <c r="CJ230" s="32"/>
      <c r="CK230" s="32">
        <f t="shared" si="163"/>
        <v>0</v>
      </c>
      <c r="CL230" s="32">
        <f t="shared" si="164"/>
        <v>0</v>
      </c>
      <c r="CM230" s="32">
        <f t="shared" si="164"/>
        <v>0</v>
      </c>
      <c r="CN230" s="32">
        <f t="shared" si="164"/>
        <v>0</v>
      </c>
    </row>
    <row r="231" spans="1:92" ht="16.350000000000001" customHeight="1" x14ac:dyDescent="0.2">
      <c r="A231" s="2912"/>
      <c r="B231" s="3366" t="s">
        <v>266</v>
      </c>
      <c r="C231" s="3366"/>
      <c r="D231" s="1554">
        <f t="shared" si="149"/>
        <v>50</v>
      </c>
      <c r="E231" s="1555">
        <f t="shared" si="152"/>
        <v>16</v>
      </c>
      <c r="F231" s="1556">
        <f t="shared" si="153"/>
        <v>34</v>
      </c>
      <c r="G231" s="1557">
        <v>0</v>
      </c>
      <c r="H231" s="1558">
        <v>0</v>
      </c>
      <c r="I231" s="1559">
        <v>0</v>
      </c>
      <c r="J231" s="1558">
        <v>0</v>
      </c>
      <c r="K231" s="1559">
        <v>0</v>
      </c>
      <c r="L231" s="1558">
        <v>0</v>
      </c>
      <c r="M231" s="1559">
        <v>0</v>
      </c>
      <c r="N231" s="1558">
        <v>0</v>
      </c>
      <c r="O231" s="1559">
        <v>0</v>
      </c>
      <c r="P231" s="1558">
        <v>0</v>
      </c>
      <c r="Q231" s="1559">
        <v>0</v>
      </c>
      <c r="R231" s="1558">
        <v>0</v>
      </c>
      <c r="S231" s="1559">
        <v>0</v>
      </c>
      <c r="T231" s="1558">
        <v>1</v>
      </c>
      <c r="U231" s="1559">
        <v>0</v>
      </c>
      <c r="V231" s="1560">
        <v>0</v>
      </c>
      <c r="W231" s="1559">
        <v>0</v>
      </c>
      <c r="X231" s="1560">
        <v>2</v>
      </c>
      <c r="Y231" s="1559">
        <v>4</v>
      </c>
      <c r="Z231" s="1560">
        <v>5</v>
      </c>
      <c r="AA231" s="1559">
        <v>5</v>
      </c>
      <c r="AB231" s="1560">
        <v>6</v>
      </c>
      <c r="AC231" s="1559">
        <v>5</v>
      </c>
      <c r="AD231" s="1560">
        <v>11</v>
      </c>
      <c r="AE231" s="1559">
        <v>0</v>
      </c>
      <c r="AF231" s="1560">
        <v>5</v>
      </c>
      <c r="AG231" s="1559">
        <v>1</v>
      </c>
      <c r="AH231" s="1560">
        <v>2</v>
      </c>
      <c r="AI231" s="1559">
        <v>0</v>
      </c>
      <c r="AJ231" s="1560">
        <v>1</v>
      </c>
      <c r="AK231" s="1559">
        <v>0</v>
      </c>
      <c r="AL231" s="1560">
        <v>1</v>
      </c>
      <c r="AM231" s="1559">
        <v>1</v>
      </c>
      <c r="AN231" s="1560">
        <v>0</v>
      </c>
      <c r="AO231" s="1561">
        <v>0</v>
      </c>
      <c r="AP231" s="1562">
        <v>0</v>
      </c>
      <c r="AQ231" s="1563"/>
      <c r="AR231" s="1571"/>
      <c r="AS231" s="1571"/>
      <c r="AT231" s="1559"/>
      <c r="AU231" s="1565">
        <v>0</v>
      </c>
      <c r="AV231" s="1565">
        <v>0</v>
      </c>
      <c r="AW231" s="1558">
        <v>0</v>
      </c>
      <c r="AX231" s="671" t="str">
        <f t="shared" si="150"/>
        <v/>
      </c>
      <c r="BT231" s="3"/>
      <c r="BU231" s="3"/>
      <c r="BV231" s="4"/>
      <c r="BW231" s="4"/>
      <c r="CA231" s="31" t="str">
        <f t="shared" si="154"/>
        <v/>
      </c>
      <c r="CB231" s="31"/>
      <c r="CC231" s="31" t="str">
        <f t="shared" si="151"/>
        <v/>
      </c>
      <c r="CD231" s="31" t="str">
        <f t="shared" si="156"/>
        <v/>
      </c>
      <c r="CE231" s="31" t="str">
        <f t="shared" si="157"/>
        <v/>
      </c>
      <c r="CF231" s="31" t="str">
        <f t="shared" si="158"/>
        <v/>
      </c>
      <c r="CG231" s="31" t="str">
        <f t="shared" si="159"/>
        <v/>
      </c>
      <c r="CH231" s="32">
        <f t="shared" si="160"/>
        <v>0</v>
      </c>
      <c r="CI231" s="32"/>
      <c r="CJ231" s="32"/>
      <c r="CK231" s="32">
        <f t="shared" si="163"/>
        <v>0</v>
      </c>
      <c r="CL231" s="32">
        <f t="shared" si="164"/>
        <v>0</v>
      </c>
      <c r="CM231" s="32">
        <f t="shared" si="164"/>
        <v>0</v>
      </c>
      <c r="CN231" s="32">
        <f t="shared" si="164"/>
        <v>0</v>
      </c>
    </row>
    <row r="232" spans="1:92" ht="16.350000000000001" customHeight="1" x14ac:dyDescent="0.2">
      <c r="A232" s="2912"/>
      <c r="B232" s="3367" t="s">
        <v>267</v>
      </c>
      <c r="C232" s="3368"/>
      <c r="D232" s="1554">
        <f t="shared" si="149"/>
        <v>29</v>
      </c>
      <c r="E232" s="1555">
        <f t="shared" si="152"/>
        <v>14</v>
      </c>
      <c r="F232" s="1556">
        <f t="shared" si="153"/>
        <v>15</v>
      </c>
      <c r="G232" s="1287">
        <v>0</v>
      </c>
      <c r="H232" s="1288">
        <v>0</v>
      </c>
      <c r="I232" s="1289">
        <v>0</v>
      </c>
      <c r="J232" s="1288">
        <v>0</v>
      </c>
      <c r="K232" s="1289">
        <v>0</v>
      </c>
      <c r="L232" s="1288">
        <v>0</v>
      </c>
      <c r="M232" s="1289">
        <v>0</v>
      </c>
      <c r="N232" s="1288">
        <v>0</v>
      </c>
      <c r="O232" s="1289">
        <v>0</v>
      </c>
      <c r="P232" s="1288">
        <v>0</v>
      </c>
      <c r="Q232" s="1289">
        <v>1</v>
      </c>
      <c r="R232" s="1288">
        <v>0</v>
      </c>
      <c r="S232" s="1289">
        <v>0</v>
      </c>
      <c r="T232" s="1288">
        <v>1</v>
      </c>
      <c r="U232" s="1289">
        <v>0</v>
      </c>
      <c r="V232" s="1290">
        <v>0</v>
      </c>
      <c r="W232" s="1289">
        <v>2</v>
      </c>
      <c r="X232" s="1290">
        <v>0</v>
      </c>
      <c r="Y232" s="1289">
        <v>4</v>
      </c>
      <c r="Z232" s="1290">
        <v>3</v>
      </c>
      <c r="AA232" s="1289">
        <v>0</v>
      </c>
      <c r="AB232" s="1290">
        <v>4</v>
      </c>
      <c r="AC232" s="1289">
        <v>5</v>
      </c>
      <c r="AD232" s="1290">
        <v>3</v>
      </c>
      <c r="AE232" s="1289">
        <v>0</v>
      </c>
      <c r="AF232" s="1290">
        <v>1</v>
      </c>
      <c r="AG232" s="1289">
        <v>1</v>
      </c>
      <c r="AH232" s="1290">
        <v>2</v>
      </c>
      <c r="AI232" s="1289">
        <v>0</v>
      </c>
      <c r="AJ232" s="1290">
        <v>1</v>
      </c>
      <c r="AK232" s="1289">
        <v>1</v>
      </c>
      <c r="AL232" s="1290">
        <v>0</v>
      </c>
      <c r="AM232" s="1289">
        <v>0</v>
      </c>
      <c r="AN232" s="1290">
        <v>0</v>
      </c>
      <c r="AO232" s="1291">
        <v>0</v>
      </c>
      <c r="AP232" s="1292">
        <v>1</v>
      </c>
      <c r="AQ232" s="1563"/>
      <c r="AR232" s="1571"/>
      <c r="AS232" s="1571"/>
      <c r="AT232" s="1289"/>
      <c r="AU232" s="1295">
        <v>0</v>
      </c>
      <c r="AV232" s="1295">
        <v>0</v>
      </c>
      <c r="AW232" s="1288">
        <v>0</v>
      </c>
      <c r="AX232" s="671" t="str">
        <f t="shared" si="150"/>
        <v/>
      </c>
      <c r="BT232" s="3"/>
      <c r="BU232" s="3"/>
      <c r="BV232" s="4"/>
      <c r="BW232" s="4"/>
      <c r="CA232" s="31" t="str">
        <f t="shared" si="154"/>
        <v/>
      </c>
      <c r="CB232" s="31"/>
      <c r="CC232" s="31" t="str">
        <f t="shared" si="151"/>
        <v/>
      </c>
      <c r="CD232" s="31" t="str">
        <f t="shared" si="156"/>
        <v/>
      </c>
      <c r="CE232" s="31" t="str">
        <f t="shared" si="157"/>
        <v/>
      </c>
      <c r="CF232" s="31" t="str">
        <f t="shared" si="158"/>
        <v/>
      </c>
      <c r="CG232" s="31" t="str">
        <f t="shared" si="159"/>
        <v/>
      </c>
      <c r="CH232" s="32">
        <f t="shared" si="160"/>
        <v>0</v>
      </c>
      <c r="CI232" s="32"/>
      <c r="CJ232" s="32"/>
      <c r="CK232" s="32">
        <f t="shared" si="163"/>
        <v>0</v>
      </c>
      <c r="CL232" s="32">
        <f t="shared" si="164"/>
        <v>0</v>
      </c>
      <c r="CM232" s="32">
        <f t="shared" si="164"/>
        <v>0</v>
      </c>
      <c r="CN232" s="32">
        <f t="shared" si="164"/>
        <v>0</v>
      </c>
    </row>
    <row r="233" spans="1:92" ht="16.350000000000001" customHeight="1" x14ac:dyDescent="0.2">
      <c r="A233" s="2912"/>
      <c r="B233" s="3367" t="s">
        <v>268</v>
      </c>
      <c r="C233" s="3368"/>
      <c r="D233" s="1554">
        <f t="shared" si="149"/>
        <v>5</v>
      </c>
      <c r="E233" s="1555">
        <f t="shared" si="152"/>
        <v>3</v>
      </c>
      <c r="F233" s="1556">
        <f t="shared" si="153"/>
        <v>2</v>
      </c>
      <c r="G233" s="1287">
        <v>0</v>
      </c>
      <c r="H233" s="1288">
        <v>0</v>
      </c>
      <c r="I233" s="1289">
        <v>0</v>
      </c>
      <c r="J233" s="1288">
        <v>0</v>
      </c>
      <c r="K233" s="1289">
        <v>0</v>
      </c>
      <c r="L233" s="1288">
        <v>0</v>
      </c>
      <c r="M233" s="1289">
        <v>0</v>
      </c>
      <c r="N233" s="1288">
        <v>0</v>
      </c>
      <c r="O233" s="1289">
        <v>0</v>
      </c>
      <c r="P233" s="1288">
        <v>0</v>
      </c>
      <c r="Q233" s="1289">
        <v>0</v>
      </c>
      <c r="R233" s="1288">
        <v>0</v>
      </c>
      <c r="S233" s="1289">
        <v>0</v>
      </c>
      <c r="T233" s="1288">
        <v>0</v>
      </c>
      <c r="U233" s="1289">
        <v>0</v>
      </c>
      <c r="V233" s="1290">
        <v>0</v>
      </c>
      <c r="W233" s="1289">
        <v>1</v>
      </c>
      <c r="X233" s="1290">
        <v>1</v>
      </c>
      <c r="Y233" s="1289">
        <v>1</v>
      </c>
      <c r="Z233" s="1290">
        <v>1</v>
      </c>
      <c r="AA233" s="1289">
        <v>1</v>
      </c>
      <c r="AB233" s="1290">
        <v>0</v>
      </c>
      <c r="AC233" s="1289">
        <v>0</v>
      </c>
      <c r="AD233" s="1290">
        <v>0</v>
      </c>
      <c r="AE233" s="1289">
        <v>0</v>
      </c>
      <c r="AF233" s="1290">
        <v>0</v>
      </c>
      <c r="AG233" s="1289">
        <v>0</v>
      </c>
      <c r="AH233" s="1290">
        <v>0</v>
      </c>
      <c r="AI233" s="1289">
        <v>0</v>
      </c>
      <c r="AJ233" s="1290">
        <v>0</v>
      </c>
      <c r="AK233" s="1289">
        <v>0</v>
      </c>
      <c r="AL233" s="1290">
        <v>0</v>
      </c>
      <c r="AM233" s="1289">
        <v>0</v>
      </c>
      <c r="AN233" s="1290">
        <v>0</v>
      </c>
      <c r="AO233" s="1291">
        <v>0</v>
      </c>
      <c r="AP233" s="1292">
        <v>0</v>
      </c>
      <c r="AQ233" s="1293"/>
      <c r="AR233" s="1294"/>
      <c r="AS233" s="1294"/>
      <c r="AT233" s="1289"/>
      <c r="AU233" s="1295">
        <v>0</v>
      </c>
      <c r="AV233" s="1295">
        <v>0</v>
      </c>
      <c r="AW233" s="1288">
        <v>0</v>
      </c>
      <c r="AX233" s="671" t="str">
        <f t="shared" si="150"/>
        <v/>
      </c>
      <c r="BT233" s="3"/>
      <c r="BU233" s="3"/>
      <c r="BV233" s="4"/>
      <c r="BW233" s="4"/>
      <c r="CA233" s="31" t="str">
        <f t="shared" si="154"/>
        <v/>
      </c>
      <c r="CB233" s="31"/>
      <c r="CC233" s="31" t="str">
        <f t="shared" si="151"/>
        <v/>
      </c>
      <c r="CD233" s="31" t="str">
        <f t="shared" si="156"/>
        <v/>
      </c>
      <c r="CE233" s="31" t="str">
        <f t="shared" si="157"/>
        <v/>
      </c>
      <c r="CF233" s="31" t="str">
        <f t="shared" si="158"/>
        <v/>
      </c>
      <c r="CG233" s="31" t="str">
        <f t="shared" si="159"/>
        <v/>
      </c>
      <c r="CH233" s="32">
        <f t="shared" si="160"/>
        <v>0</v>
      </c>
      <c r="CI233" s="32"/>
      <c r="CJ233" s="32"/>
      <c r="CK233" s="32">
        <f t="shared" si="163"/>
        <v>0</v>
      </c>
      <c r="CL233" s="32">
        <f t="shared" si="164"/>
        <v>0</v>
      </c>
      <c r="CM233" s="32">
        <f t="shared" si="164"/>
        <v>0</v>
      </c>
      <c r="CN233" s="32">
        <f t="shared" si="164"/>
        <v>0</v>
      </c>
    </row>
    <row r="234" spans="1:92" ht="16.350000000000001" customHeight="1" x14ac:dyDescent="0.2">
      <c r="A234" s="3149"/>
      <c r="B234" s="3190" t="s">
        <v>269</v>
      </c>
      <c r="C234" s="3190"/>
      <c r="D234" s="1566">
        <f t="shared" si="149"/>
        <v>1</v>
      </c>
      <c r="E234" s="1567">
        <f t="shared" si="152"/>
        <v>0</v>
      </c>
      <c r="F234" s="1296">
        <f t="shared" si="153"/>
        <v>1</v>
      </c>
      <c r="G234" s="1549">
        <v>0</v>
      </c>
      <c r="H234" s="1550">
        <v>0</v>
      </c>
      <c r="I234" s="1285">
        <v>0</v>
      </c>
      <c r="J234" s="1550">
        <v>0</v>
      </c>
      <c r="K234" s="1285">
        <v>0</v>
      </c>
      <c r="L234" s="1550">
        <v>0</v>
      </c>
      <c r="M234" s="1285">
        <v>0</v>
      </c>
      <c r="N234" s="1550">
        <v>0</v>
      </c>
      <c r="O234" s="1285">
        <v>0</v>
      </c>
      <c r="P234" s="1550">
        <v>0</v>
      </c>
      <c r="Q234" s="1285">
        <v>0</v>
      </c>
      <c r="R234" s="1550">
        <v>0</v>
      </c>
      <c r="S234" s="1285">
        <v>0</v>
      </c>
      <c r="T234" s="1550">
        <v>0</v>
      </c>
      <c r="U234" s="1285">
        <v>0</v>
      </c>
      <c r="V234" s="1286">
        <v>0</v>
      </c>
      <c r="W234" s="1285">
        <v>0</v>
      </c>
      <c r="X234" s="1286">
        <v>0</v>
      </c>
      <c r="Y234" s="1285">
        <v>0</v>
      </c>
      <c r="Z234" s="1286">
        <v>0</v>
      </c>
      <c r="AA234" s="1285">
        <v>0</v>
      </c>
      <c r="AB234" s="1286">
        <v>1</v>
      </c>
      <c r="AC234" s="1285">
        <v>0</v>
      </c>
      <c r="AD234" s="1286">
        <v>0</v>
      </c>
      <c r="AE234" s="1285">
        <v>0</v>
      </c>
      <c r="AF234" s="1286">
        <v>0</v>
      </c>
      <c r="AG234" s="1285">
        <v>0</v>
      </c>
      <c r="AH234" s="1286">
        <v>0</v>
      </c>
      <c r="AI234" s="1285">
        <v>0</v>
      </c>
      <c r="AJ234" s="1286">
        <v>0</v>
      </c>
      <c r="AK234" s="1285">
        <v>0</v>
      </c>
      <c r="AL234" s="1286">
        <v>0</v>
      </c>
      <c r="AM234" s="1285">
        <v>0</v>
      </c>
      <c r="AN234" s="1286">
        <v>0</v>
      </c>
      <c r="AO234" s="1551">
        <v>0</v>
      </c>
      <c r="AP234" s="1552">
        <v>0</v>
      </c>
      <c r="AQ234" s="1568"/>
      <c r="AR234" s="1569"/>
      <c r="AS234" s="1569"/>
      <c r="AT234" s="1285"/>
      <c r="AU234" s="1553">
        <v>0</v>
      </c>
      <c r="AV234" s="1553">
        <v>0</v>
      </c>
      <c r="AW234" s="1550">
        <v>0</v>
      </c>
      <c r="AX234" s="671" t="str">
        <f t="shared" si="150"/>
        <v/>
      </c>
      <c r="BT234" s="3"/>
      <c r="BU234" s="3"/>
      <c r="BV234" s="4"/>
      <c r="BW234" s="4"/>
      <c r="CA234" s="31" t="str">
        <f t="shared" si="154"/>
        <v/>
      </c>
      <c r="CB234" s="31"/>
      <c r="CC234" s="31" t="str">
        <f t="shared" si="151"/>
        <v/>
      </c>
      <c r="CD234" s="31" t="str">
        <f t="shared" si="156"/>
        <v/>
      </c>
      <c r="CE234" s="31" t="str">
        <f t="shared" si="157"/>
        <v/>
      </c>
      <c r="CF234" s="31" t="str">
        <f t="shared" si="158"/>
        <v/>
      </c>
      <c r="CG234" s="31" t="str">
        <f t="shared" si="159"/>
        <v/>
      </c>
      <c r="CH234" s="32">
        <f t="shared" si="160"/>
        <v>0</v>
      </c>
      <c r="CI234" s="32"/>
      <c r="CJ234" s="32"/>
      <c r="CK234" s="32">
        <f t="shared" si="163"/>
        <v>0</v>
      </c>
      <c r="CL234" s="32">
        <f t="shared" si="164"/>
        <v>0</v>
      </c>
      <c r="CM234" s="32">
        <f t="shared" si="164"/>
        <v>0</v>
      </c>
      <c r="CN234" s="32">
        <f t="shared" si="164"/>
        <v>0</v>
      </c>
    </row>
    <row r="235" spans="1:92" ht="16.350000000000001" customHeight="1" x14ac:dyDescent="0.2">
      <c r="A235" s="3342" t="s">
        <v>93</v>
      </c>
      <c r="B235" s="3184" t="s">
        <v>264</v>
      </c>
      <c r="C235" s="3184"/>
      <c r="D235" s="1050">
        <f t="shared" si="149"/>
        <v>6</v>
      </c>
      <c r="E235" s="485">
        <f t="shared" si="152"/>
        <v>1</v>
      </c>
      <c r="F235" s="1867">
        <f t="shared" si="153"/>
        <v>5</v>
      </c>
      <c r="G235" s="1060">
        <v>0</v>
      </c>
      <c r="H235" s="459">
        <v>0</v>
      </c>
      <c r="I235" s="1865">
        <v>0</v>
      </c>
      <c r="J235" s="459">
        <v>0</v>
      </c>
      <c r="K235" s="1865">
        <v>0</v>
      </c>
      <c r="L235" s="459">
        <v>0</v>
      </c>
      <c r="M235" s="1865">
        <v>0</v>
      </c>
      <c r="N235" s="459">
        <v>0</v>
      </c>
      <c r="O235" s="1865">
        <v>0</v>
      </c>
      <c r="P235" s="459">
        <v>0</v>
      </c>
      <c r="Q235" s="1865">
        <v>0</v>
      </c>
      <c r="R235" s="459">
        <v>0</v>
      </c>
      <c r="S235" s="1865">
        <v>0</v>
      </c>
      <c r="T235" s="459">
        <v>0</v>
      </c>
      <c r="U235" s="1865">
        <v>0</v>
      </c>
      <c r="V235" s="1866">
        <v>0</v>
      </c>
      <c r="W235" s="1865">
        <v>0</v>
      </c>
      <c r="X235" s="1866">
        <v>0</v>
      </c>
      <c r="Y235" s="1865">
        <v>0</v>
      </c>
      <c r="Z235" s="1866">
        <v>0</v>
      </c>
      <c r="AA235" s="1865">
        <v>0</v>
      </c>
      <c r="AB235" s="1866">
        <v>1</v>
      </c>
      <c r="AC235" s="1865">
        <v>0</v>
      </c>
      <c r="AD235" s="1866">
        <v>0</v>
      </c>
      <c r="AE235" s="1865">
        <v>0</v>
      </c>
      <c r="AF235" s="1866">
        <v>3</v>
      </c>
      <c r="AG235" s="1865">
        <v>1</v>
      </c>
      <c r="AH235" s="1866">
        <v>1</v>
      </c>
      <c r="AI235" s="1865">
        <v>0</v>
      </c>
      <c r="AJ235" s="1866">
        <v>0</v>
      </c>
      <c r="AK235" s="1865">
        <v>0</v>
      </c>
      <c r="AL235" s="1866">
        <v>0</v>
      </c>
      <c r="AM235" s="1865">
        <v>0</v>
      </c>
      <c r="AN235" s="1866">
        <v>0</v>
      </c>
      <c r="AO235" s="471">
        <v>0</v>
      </c>
      <c r="AP235" s="472">
        <v>0</v>
      </c>
      <c r="AQ235" s="1060">
        <v>6</v>
      </c>
      <c r="AR235" s="473">
        <v>1</v>
      </c>
      <c r="AS235" s="1060">
        <v>13</v>
      </c>
      <c r="AT235" s="469"/>
      <c r="AU235" s="473">
        <v>0</v>
      </c>
      <c r="AV235" s="473">
        <v>0</v>
      </c>
      <c r="AW235" s="468">
        <v>0</v>
      </c>
      <c r="AX235" s="671" t="str">
        <f t="shared" si="150"/>
        <v/>
      </c>
      <c r="BT235" s="3"/>
      <c r="BU235" s="3"/>
      <c r="BV235" s="4"/>
      <c r="BW235" s="4"/>
      <c r="CA235" s="31" t="str">
        <f t="shared" si="154"/>
        <v/>
      </c>
      <c r="CB235" s="31" t="str">
        <f t="shared" si="155"/>
        <v/>
      </c>
      <c r="CC235" s="31" t="str">
        <f t="shared" si="151"/>
        <v/>
      </c>
      <c r="CD235" s="31" t="str">
        <f t="shared" si="156"/>
        <v/>
      </c>
      <c r="CE235" s="31" t="str">
        <f t="shared" si="157"/>
        <v/>
      </c>
      <c r="CF235" s="31" t="str">
        <f t="shared" si="158"/>
        <v/>
      </c>
      <c r="CG235" s="31" t="str">
        <f t="shared" si="159"/>
        <v/>
      </c>
      <c r="CH235" s="32">
        <f t="shared" si="160"/>
        <v>0</v>
      </c>
      <c r="CI235" s="32">
        <f t="shared" si="161"/>
        <v>0</v>
      </c>
      <c r="CJ235" s="32">
        <f t="shared" si="162"/>
        <v>0</v>
      </c>
      <c r="CK235" s="32">
        <f t="shared" si="163"/>
        <v>0</v>
      </c>
      <c r="CL235" s="32">
        <f t="shared" si="164"/>
        <v>0</v>
      </c>
      <c r="CM235" s="32">
        <f t="shared" si="164"/>
        <v>0</v>
      </c>
      <c r="CN235" s="32">
        <f t="shared" si="164"/>
        <v>0</v>
      </c>
    </row>
    <row r="236" spans="1:92" ht="16.350000000000001" customHeight="1" x14ac:dyDescent="0.2">
      <c r="A236" s="2912"/>
      <c r="B236" s="3366" t="s">
        <v>265</v>
      </c>
      <c r="C236" s="3366"/>
      <c r="D236" s="1554">
        <f t="shared" si="149"/>
        <v>27</v>
      </c>
      <c r="E236" s="1555">
        <f t="shared" si="152"/>
        <v>7</v>
      </c>
      <c r="F236" s="1556">
        <f t="shared" si="153"/>
        <v>20</v>
      </c>
      <c r="G236" s="1557">
        <v>0</v>
      </c>
      <c r="H236" s="1558">
        <v>0</v>
      </c>
      <c r="I236" s="1559">
        <v>0</v>
      </c>
      <c r="J236" s="1558">
        <v>0</v>
      </c>
      <c r="K236" s="1559">
        <v>0</v>
      </c>
      <c r="L236" s="1558">
        <v>0</v>
      </c>
      <c r="M236" s="1559">
        <v>0</v>
      </c>
      <c r="N236" s="1558">
        <v>0</v>
      </c>
      <c r="O236" s="1559">
        <v>0</v>
      </c>
      <c r="P236" s="1558">
        <v>0</v>
      </c>
      <c r="Q236" s="1559">
        <v>0</v>
      </c>
      <c r="R236" s="1558">
        <v>0</v>
      </c>
      <c r="S236" s="1559">
        <v>0</v>
      </c>
      <c r="T236" s="1558">
        <v>0</v>
      </c>
      <c r="U236" s="1559">
        <v>0</v>
      </c>
      <c r="V236" s="1560">
        <v>0</v>
      </c>
      <c r="W236" s="1559">
        <v>2</v>
      </c>
      <c r="X236" s="1560">
        <v>4</v>
      </c>
      <c r="Y236" s="1559">
        <v>0</v>
      </c>
      <c r="Z236" s="1560">
        <v>4</v>
      </c>
      <c r="AA236" s="1559">
        <v>0</v>
      </c>
      <c r="AB236" s="1560">
        <v>0</v>
      </c>
      <c r="AC236" s="1559">
        <v>1</v>
      </c>
      <c r="AD236" s="1560">
        <v>3</v>
      </c>
      <c r="AE236" s="1559">
        <v>0</v>
      </c>
      <c r="AF236" s="1560">
        <v>5</v>
      </c>
      <c r="AG236" s="1559">
        <v>2</v>
      </c>
      <c r="AH236" s="1560">
        <v>2</v>
      </c>
      <c r="AI236" s="1559">
        <v>0</v>
      </c>
      <c r="AJ236" s="1560">
        <v>1</v>
      </c>
      <c r="AK236" s="1559">
        <v>2</v>
      </c>
      <c r="AL236" s="1560">
        <v>1</v>
      </c>
      <c r="AM236" s="1559">
        <v>0</v>
      </c>
      <c r="AN236" s="1560">
        <v>0</v>
      </c>
      <c r="AO236" s="1561">
        <v>0</v>
      </c>
      <c r="AP236" s="1562">
        <v>0</v>
      </c>
      <c r="AQ236" s="1563"/>
      <c r="AR236" s="1571"/>
      <c r="AS236" s="467">
        <v>15</v>
      </c>
      <c r="AT236" s="1559"/>
      <c r="AU236" s="1565">
        <v>0</v>
      </c>
      <c r="AV236" s="1565">
        <v>0</v>
      </c>
      <c r="AW236" s="1558">
        <v>0</v>
      </c>
      <c r="AX236" s="671" t="str">
        <f t="shared" si="150"/>
        <v/>
      </c>
      <c r="BT236" s="3"/>
      <c r="BU236" s="3"/>
      <c r="BV236" s="4"/>
      <c r="BW236" s="4"/>
      <c r="CA236" s="31" t="str">
        <f t="shared" si="154"/>
        <v/>
      </c>
      <c r="CB236" s="31"/>
      <c r="CC236" s="31" t="str">
        <f t="shared" si="151"/>
        <v/>
      </c>
      <c r="CD236" s="31" t="str">
        <f t="shared" si="156"/>
        <v/>
      </c>
      <c r="CE236" s="31" t="str">
        <f t="shared" si="157"/>
        <v/>
      </c>
      <c r="CF236" s="31" t="str">
        <f t="shared" si="158"/>
        <v/>
      </c>
      <c r="CG236" s="31" t="str">
        <f t="shared" si="159"/>
        <v/>
      </c>
      <c r="CH236" s="32">
        <f t="shared" si="160"/>
        <v>0</v>
      </c>
      <c r="CI236" s="32"/>
      <c r="CJ236" s="32"/>
      <c r="CK236" s="32">
        <f t="shared" si="163"/>
        <v>0</v>
      </c>
      <c r="CL236" s="32">
        <f t="shared" si="164"/>
        <v>0</v>
      </c>
      <c r="CM236" s="32">
        <f t="shared" si="164"/>
        <v>0</v>
      </c>
      <c r="CN236" s="32">
        <f t="shared" si="164"/>
        <v>0</v>
      </c>
    </row>
    <row r="237" spans="1:92" ht="16.350000000000001" customHeight="1" x14ac:dyDescent="0.2">
      <c r="A237" s="2912"/>
      <c r="B237" s="3367" t="s">
        <v>266</v>
      </c>
      <c r="C237" s="3368"/>
      <c r="D237" s="1554">
        <f t="shared" si="149"/>
        <v>11</v>
      </c>
      <c r="E237" s="1555">
        <f t="shared" si="152"/>
        <v>2</v>
      </c>
      <c r="F237" s="1556">
        <f t="shared" si="153"/>
        <v>9</v>
      </c>
      <c r="G237" s="1557">
        <v>0</v>
      </c>
      <c r="H237" s="1558">
        <v>0</v>
      </c>
      <c r="I237" s="1559">
        <v>0</v>
      </c>
      <c r="J237" s="1558">
        <v>0</v>
      </c>
      <c r="K237" s="1559">
        <v>0</v>
      </c>
      <c r="L237" s="1558">
        <v>0</v>
      </c>
      <c r="M237" s="1559">
        <v>0</v>
      </c>
      <c r="N237" s="1558">
        <v>0</v>
      </c>
      <c r="O237" s="1559">
        <v>0</v>
      </c>
      <c r="P237" s="1558">
        <v>0</v>
      </c>
      <c r="Q237" s="1559">
        <v>0</v>
      </c>
      <c r="R237" s="1558">
        <v>0</v>
      </c>
      <c r="S237" s="1559">
        <v>0</v>
      </c>
      <c r="T237" s="1558">
        <v>0</v>
      </c>
      <c r="U237" s="1559">
        <v>0</v>
      </c>
      <c r="V237" s="1560">
        <v>0</v>
      </c>
      <c r="W237" s="1559">
        <v>1</v>
      </c>
      <c r="X237" s="1560">
        <v>0</v>
      </c>
      <c r="Y237" s="1559">
        <v>0</v>
      </c>
      <c r="Z237" s="1560">
        <v>1</v>
      </c>
      <c r="AA237" s="1559">
        <v>0</v>
      </c>
      <c r="AB237" s="1560">
        <v>1</v>
      </c>
      <c r="AC237" s="1559">
        <v>0</v>
      </c>
      <c r="AD237" s="1560">
        <v>2</v>
      </c>
      <c r="AE237" s="1559">
        <v>0</v>
      </c>
      <c r="AF237" s="1560">
        <v>3</v>
      </c>
      <c r="AG237" s="1559">
        <v>0</v>
      </c>
      <c r="AH237" s="1560">
        <v>2</v>
      </c>
      <c r="AI237" s="1559">
        <v>0</v>
      </c>
      <c r="AJ237" s="1560">
        <v>0</v>
      </c>
      <c r="AK237" s="1559">
        <v>1</v>
      </c>
      <c r="AL237" s="1560">
        <v>0</v>
      </c>
      <c r="AM237" s="1559">
        <v>0</v>
      </c>
      <c r="AN237" s="1560">
        <v>0</v>
      </c>
      <c r="AO237" s="1561">
        <v>0</v>
      </c>
      <c r="AP237" s="1562">
        <v>0</v>
      </c>
      <c r="AQ237" s="1563"/>
      <c r="AR237" s="1571"/>
      <c r="AS237" s="1571"/>
      <c r="AT237" s="1559"/>
      <c r="AU237" s="1565">
        <v>0</v>
      </c>
      <c r="AV237" s="1565">
        <v>0</v>
      </c>
      <c r="AW237" s="1558">
        <v>0</v>
      </c>
      <c r="AX237" s="671" t="str">
        <f t="shared" si="150"/>
        <v/>
      </c>
      <c r="BT237" s="3"/>
      <c r="BU237" s="3"/>
      <c r="BV237" s="4"/>
      <c r="BW237" s="4"/>
      <c r="CA237" s="31" t="str">
        <f t="shared" si="154"/>
        <v/>
      </c>
      <c r="CB237" s="31"/>
      <c r="CC237" s="31" t="str">
        <f t="shared" si="151"/>
        <v/>
      </c>
      <c r="CD237" s="31" t="str">
        <f t="shared" si="156"/>
        <v/>
      </c>
      <c r="CE237" s="31" t="str">
        <f t="shared" si="157"/>
        <v/>
      </c>
      <c r="CF237" s="31" t="str">
        <f t="shared" si="158"/>
        <v/>
      </c>
      <c r="CG237" s="31" t="str">
        <f t="shared" si="159"/>
        <v/>
      </c>
      <c r="CH237" s="32">
        <f t="shared" si="160"/>
        <v>0</v>
      </c>
      <c r="CI237" s="32"/>
      <c r="CJ237" s="32"/>
      <c r="CK237" s="32">
        <f t="shared" si="163"/>
        <v>0</v>
      </c>
      <c r="CL237" s="32">
        <f t="shared" si="164"/>
        <v>0</v>
      </c>
      <c r="CM237" s="32">
        <f t="shared" si="164"/>
        <v>0</v>
      </c>
      <c r="CN237" s="32">
        <f t="shared" si="164"/>
        <v>0</v>
      </c>
    </row>
    <row r="238" spans="1:92" ht="16.350000000000001" customHeight="1" x14ac:dyDescent="0.2">
      <c r="A238" s="2912"/>
      <c r="B238" s="3366" t="s">
        <v>267</v>
      </c>
      <c r="C238" s="3366"/>
      <c r="D238" s="1554">
        <f t="shared" si="149"/>
        <v>8</v>
      </c>
      <c r="E238" s="1555">
        <f t="shared" si="152"/>
        <v>1</v>
      </c>
      <c r="F238" s="1556">
        <f t="shared" si="153"/>
        <v>7</v>
      </c>
      <c r="G238" s="1287">
        <v>0</v>
      </c>
      <c r="H238" s="1288">
        <v>0</v>
      </c>
      <c r="I238" s="1289">
        <v>0</v>
      </c>
      <c r="J238" s="1288">
        <v>0</v>
      </c>
      <c r="K238" s="1289">
        <v>0</v>
      </c>
      <c r="L238" s="1288">
        <v>0</v>
      </c>
      <c r="M238" s="1289">
        <v>0</v>
      </c>
      <c r="N238" s="1288">
        <v>0</v>
      </c>
      <c r="O238" s="1289">
        <v>0</v>
      </c>
      <c r="P238" s="1288">
        <v>0</v>
      </c>
      <c r="Q238" s="1289">
        <v>0</v>
      </c>
      <c r="R238" s="1288">
        <v>0</v>
      </c>
      <c r="S238" s="1289">
        <v>0</v>
      </c>
      <c r="T238" s="1288">
        <v>0</v>
      </c>
      <c r="U238" s="1289">
        <v>0</v>
      </c>
      <c r="V238" s="1290">
        <v>0</v>
      </c>
      <c r="W238" s="1289">
        <v>0</v>
      </c>
      <c r="X238" s="1290">
        <v>2</v>
      </c>
      <c r="Y238" s="1289">
        <v>0</v>
      </c>
      <c r="Z238" s="1290">
        <v>1</v>
      </c>
      <c r="AA238" s="1289">
        <v>0</v>
      </c>
      <c r="AB238" s="1290">
        <v>0</v>
      </c>
      <c r="AC238" s="1289">
        <v>0</v>
      </c>
      <c r="AD238" s="1290">
        <v>1</v>
      </c>
      <c r="AE238" s="1289">
        <v>0</v>
      </c>
      <c r="AF238" s="1290">
        <v>1</v>
      </c>
      <c r="AG238" s="1289">
        <v>0</v>
      </c>
      <c r="AH238" s="1290">
        <v>1</v>
      </c>
      <c r="AI238" s="1289">
        <v>0</v>
      </c>
      <c r="AJ238" s="1290">
        <v>1</v>
      </c>
      <c r="AK238" s="1289">
        <v>1</v>
      </c>
      <c r="AL238" s="1290">
        <v>0</v>
      </c>
      <c r="AM238" s="1289">
        <v>0</v>
      </c>
      <c r="AN238" s="1290">
        <v>0</v>
      </c>
      <c r="AO238" s="1291">
        <v>0</v>
      </c>
      <c r="AP238" s="1292">
        <v>0</v>
      </c>
      <c r="AQ238" s="1563"/>
      <c r="AR238" s="1571"/>
      <c r="AS238" s="1571"/>
      <c r="AT238" s="1289"/>
      <c r="AU238" s="1295">
        <v>0</v>
      </c>
      <c r="AV238" s="1295">
        <v>0</v>
      </c>
      <c r="AW238" s="1288">
        <v>0</v>
      </c>
      <c r="AX238" s="671" t="str">
        <f t="shared" si="150"/>
        <v/>
      </c>
      <c r="BT238" s="3"/>
      <c r="BU238" s="3"/>
      <c r="BV238" s="4"/>
      <c r="BW238" s="4"/>
      <c r="CA238" s="31" t="str">
        <f t="shared" si="154"/>
        <v/>
      </c>
      <c r="CB238" s="31"/>
      <c r="CC238" s="31" t="str">
        <f t="shared" si="151"/>
        <v/>
      </c>
      <c r="CD238" s="31" t="str">
        <f t="shared" si="156"/>
        <v/>
      </c>
      <c r="CE238" s="31" t="str">
        <f t="shared" si="157"/>
        <v/>
      </c>
      <c r="CF238" s="31" t="str">
        <f t="shared" si="158"/>
        <v/>
      </c>
      <c r="CG238" s="31" t="str">
        <f t="shared" si="159"/>
        <v/>
      </c>
      <c r="CH238" s="32">
        <f t="shared" si="160"/>
        <v>0</v>
      </c>
      <c r="CI238" s="32"/>
      <c r="CJ238" s="32"/>
      <c r="CK238" s="32">
        <f t="shared" si="163"/>
        <v>0</v>
      </c>
      <c r="CL238" s="32">
        <f t="shared" si="164"/>
        <v>0</v>
      </c>
      <c r="CM238" s="32">
        <f t="shared" si="164"/>
        <v>0</v>
      </c>
      <c r="CN238" s="32">
        <f t="shared" si="164"/>
        <v>0</v>
      </c>
    </row>
    <row r="239" spans="1:92" ht="16.350000000000001" customHeight="1" x14ac:dyDescent="0.2">
      <c r="A239" s="2912"/>
      <c r="B239" s="3367" t="s">
        <v>268</v>
      </c>
      <c r="C239" s="3368"/>
      <c r="D239" s="1554">
        <f t="shared" si="149"/>
        <v>5</v>
      </c>
      <c r="E239" s="1555">
        <f t="shared" si="152"/>
        <v>1</v>
      </c>
      <c r="F239" s="1556">
        <f t="shared" si="153"/>
        <v>4</v>
      </c>
      <c r="G239" s="1287">
        <v>0</v>
      </c>
      <c r="H239" s="1288">
        <v>0</v>
      </c>
      <c r="I239" s="1289">
        <v>0</v>
      </c>
      <c r="J239" s="1288">
        <v>0</v>
      </c>
      <c r="K239" s="1289">
        <v>0</v>
      </c>
      <c r="L239" s="1288">
        <v>0</v>
      </c>
      <c r="M239" s="1289">
        <v>0</v>
      </c>
      <c r="N239" s="1288">
        <v>0</v>
      </c>
      <c r="O239" s="1289">
        <v>0</v>
      </c>
      <c r="P239" s="1288">
        <v>0</v>
      </c>
      <c r="Q239" s="1289">
        <v>0</v>
      </c>
      <c r="R239" s="1288">
        <v>0</v>
      </c>
      <c r="S239" s="1289">
        <v>0</v>
      </c>
      <c r="T239" s="1288">
        <v>0</v>
      </c>
      <c r="U239" s="1289">
        <v>0</v>
      </c>
      <c r="V239" s="1290">
        <v>0</v>
      </c>
      <c r="W239" s="1289">
        <v>0</v>
      </c>
      <c r="X239" s="1290">
        <v>0</v>
      </c>
      <c r="Y239" s="1289">
        <v>0</v>
      </c>
      <c r="Z239" s="1290">
        <v>0</v>
      </c>
      <c r="AA239" s="1289">
        <v>0</v>
      </c>
      <c r="AB239" s="1290">
        <v>1</v>
      </c>
      <c r="AC239" s="1289">
        <v>0</v>
      </c>
      <c r="AD239" s="1290">
        <v>2</v>
      </c>
      <c r="AE239" s="1289">
        <v>0</v>
      </c>
      <c r="AF239" s="1290">
        <v>0</v>
      </c>
      <c r="AG239" s="1289">
        <v>0</v>
      </c>
      <c r="AH239" s="1290">
        <v>1</v>
      </c>
      <c r="AI239" s="1289">
        <v>0</v>
      </c>
      <c r="AJ239" s="1290">
        <v>0</v>
      </c>
      <c r="AK239" s="1289">
        <v>1</v>
      </c>
      <c r="AL239" s="1290">
        <v>0</v>
      </c>
      <c r="AM239" s="1289">
        <v>0</v>
      </c>
      <c r="AN239" s="1290">
        <v>0</v>
      </c>
      <c r="AO239" s="1291">
        <v>0</v>
      </c>
      <c r="AP239" s="1292">
        <v>0</v>
      </c>
      <c r="AQ239" s="1293"/>
      <c r="AR239" s="1294"/>
      <c r="AS239" s="1294"/>
      <c r="AT239" s="1289"/>
      <c r="AU239" s="1295">
        <v>0</v>
      </c>
      <c r="AV239" s="1295">
        <v>0</v>
      </c>
      <c r="AW239" s="1288">
        <v>0</v>
      </c>
      <c r="AX239" s="671" t="str">
        <f t="shared" si="150"/>
        <v/>
      </c>
      <c r="BT239" s="3"/>
      <c r="BU239" s="3"/>
      <c r="BV239" s="4"/>
      <c r="BW239" s="4"/>
      <c r="CA239" s="31" t="str">
        <f t="shared" si="154"/>
        <v/>
      </c>
      <c r="CB239" s="31"/>
      <c r="CC239" s="31" t="str">
        <f t="shared" si="151"/>
        <v/>
      </c>
      <c r="CD239" s="31" t="str">
        <f t="shared" si="156"/>
        <v/>
      </c>
      <c r="CE239" s="31" t="str">
        <f t="shared" si="157"/>
        <v/>
      </c>
      <c r="CF239" s="31" t="str">
        <f t="shared" si="158"/>
        <v/>
      </c>
      <c r="CG239" s="31" t="str">
        <f t="shared" si="159"/>
        <v/>
      </c>
      <c r="CH239" s="32">
        <f t="shared" si="160"/>
        <v>0</v>
      </c>
      <c r="CI239" s="32"/>
      <c r="CJ239" s="32"/>
      <c r="CK239" s="32">
        <f t="shared" si="163"/>
        <v>0</v>
      </c>
      <c r="CL239" s="32">
        <f t="shared" si="164"/>
        <v>0</v>
      </c>
      <c r="CM239" s="32">
        <f t="shared" si="164"/>
        <v>0</v>
      </c>
      <c r="CN239" s="32">
        <f t="shared" si="164"/>
        <v>0</v>
      </c>
    </row>
    <row r="240" spans="1:92" ht="16.350000000000001" customHeight="1" x14ac:dyDescent="0.2">
      <c r="A240" s="3149"/>
      <c r="B240" s="3197" t="s">
        <v>269</v>
      </c>
      <c r="C240" s="3197"/>
      <c r="D240" s="1566">
        <f t="shared" si="149"/>
        <v>0</v>
      </c>
      <c r="E240" s="1567">
        <f t="shared" si="152"/>
        <v>0</v>
      </c>
      <c r="F240" s="1296">
        <f t="shared" si="153"/>
        <v>0</v>
      </c>
      <c r="G240" s="1549">
        <v>0</v>
      </c>
      <c r="H240" s="1550">
        <v>0</v>
      </c>
      <c r="I240" s="1285">
        <v>0</v>
      </c>
      <c r="J240" s="1550">
        <v>0</v>
      </c>
      <c r="K240" s="1285">
        <v>0</v>
      </c>
      <c r="L240" s="1550">
        <v>0</v>
      </c>
      <c r="M240" s="1285">
        <v>0</v>
      </c>
      <c r="N240" s="1550">
        <v>0</v>
      </c>
      <c r="O240" s="1285">
        <v>0</v>
      </c>
      <c r="P240" s="1550">
        <v>0</v>
      </c>
      <c r="Q240" s="1285">
        <v>0</v>
      </c>
      <c r="R240" s="1550">
        <v>0</v>
      </c>
      <c r="S240" s="1285">
        <v>0</v>
      </c>
      <c r="T240" s="1550">
        <v>0</v>
      </c>
      <c r="U240" s="1285">
        <v>0</v>
      </c>
      <c r="V240" s="1286">
        <v>0</v>
      </c>
      <c r="W240" s="1285">
        <v>0</v>
      </c>
      <c r="X240" s="1286">
        <v>0</v>
      </c>
      <c r="Y240" s="1285">
        <v>0</v>
      </c>
      <c r="Z240" s="1286">
        <v>0</v>
      </c>
      <c r="AA240" s="1285">
        <v>0</v>
      </c>
      <c r="AB240" s="1286">
        <v>0</v>
      </c>
      <c r="AC240" s="1285">
        <v>0</v>
      </c>
      <c r="AD240" s="1286">
        <v>0</v>
      </c>
      <c r="AE240" s="1285">
        <v>0</v>
      </c>
      <c r="AF240" s="1286">
        <v>0</v>
      </c>
      <c r="AG240" s="1285">
        <v>0</v>
      </c>
      <c r="AH240" s="1286">
        <v>0</v>
      </c>
      <c r="AI240" s="1285">
        <v>0</v>
      </c>
      <c r="AJ240" s="1286">
        <v>0</v>
      </c>
      <c r="AK240" s="1285">
        <v>0</v>
      </c>
      <c r="AL240" s="1286">
        <v>0</v>
      </c>
      <c r="AM240" s="1285">
        <v>0</v>
      </c>
      <c r="AN240" s="1286">
        <v>0</v>
      </c>
      <c r="AO240" s="1551">
        <v>0</v>
      </c>
      <c r="AP240" s="1552">
        <v>0</v>
      </c>
      <c r="AQ240" s="1568"/>
      <c r="AR240" s="1569"/>
      <c r="AS240" s="1569"/>
      <c r="AT240" s="1285"/>
      <c r="AU240" s="1553">
        <v>0</v>
      </c>
      <c r="AV240" s="1553">
        <v>0</v>
      </c>
      <c r="AW240" s="1550">
        <v>0</v>
      </c>
      <c r="AX240" s="671" t="str">
        <f t="shared" si="150"/>
        <v/>
      </c>
      <c r="BT240" s="3"/>
      <c r="BU240" s="3"/>
      <c r="BV240" s="4"/>
      <c r="BW240" s="4"/>
      <c r="CA240" s="31" t="str">
        <f t="shared" si="154"/>
        <v/>
      </c>
      <c r="CB240" s="31"/>
      <c r="CC240" s="31" t="str">
        <f t="shared" si="151"/>
        <v/>
      </c>
      <c r="CD240" s="31" t="str">
        <f t="shared" si="156"/>
        <v/>
      </c>
      <c r="CE240" s="31" t="str">
        <f t="shared" si="157"/>
        <v/>
      </c>
      <c r="CF240" s="31" t="str">
        <f t="shared" si="158"/>
        <v/>
      </c>
      <c r="CG240" s="31" t="str">
        <f t="shared" si="159"/>
        <v/>
      </c>
      <c r="CH240" s="32">
        <f t="shared" si="160"/>
        <v>0</v>
      </c>
      <c r="CI240" s="32"/>
      <c r="CJ240" s="32"/>
      <c r="CK240" s="32">
        <f t="shared" si="163"/>
        <v>0</v>
      </c>
      <c r="CL240" s="32">
        <f t="shared" si="164"/>
        <v>0</v>
      </c>
      <c r="CM240" s="32">
        <f t="shared" si="164"/>
        <v>0</v>
      </c>
      <c r="CN240" s="32">
        <f t="shared" si="164"/>
        <v>0</v>
      </c>
    </row>
    <row r="241" spans="1:92" ht="16.350000000000001" customHeight="1" x14ac:dyDescent="0.2">
      <c r="A241" s="3342" t="s">
        <v>270</v>
      </c>
      <c r="B241" s="3184" t="s">
        <v>264</v>
      </c>
      <c r="C241" s="3184"/>
      <c r="D241" s="1050">
        <f>SUM(E241+F241)</f>
        <v>17</v>
      </c>
      <c r="E241" s="485">
        <f t="shared" ref="E241:E270" si="165">SUM(G241+I241+K241+M241+O241+Q241+S241+U241+W241+Y241+AA241+AC241+AE241+AG241+AI241+AK241+AM241)</f>
        <v>11</v>
      </c>
      <c r="F241" s="1867">
        <f t="shared" si="153"/>
        <v>6</v>
      </c>
      <c r="G241" s="1060">
        <v>0</v>
      </c>
      <c r="H241" s="459">
        <v>0</v>
      </c>
      <c r="I241" s="1865">
        <v>1</v>
      </c>
      <c r="J241" s="459">
        <v>0</v>
      </c>
      <c r="K241" s="1865">
        <v>0</v>
      </c>
      <c r="L241" s="459">
        <v>0</v>
      </c>
      <c r="M241" s="1865">
        <v>0</v>
      </c>
      <c r="N241" s="459">
        <v>0</v>
      </c>
      <c r="O241" s="1865">
        <v>1</v>
      </c>
      <c r="P241" s="459">
        <v>0</v>
      </c>
      <c r="Q241" s="1865">
        <v>2</v>
      </c>
      <c r="R241" s="459">
        <v>2</v>
      </c>
      <c r="S241" s="1865">
        <v>1</v>
      </c>
      <c r="T241" s="459">
        <v>0</v>
      </c>
      <c r="U241" s="1865">
        <v>4</v>
      </c>
      <c r="V241" s="459">
        <v>3</v>
      </c>
      <c r="W241" s="1865">
        <v>2</v>
      </c>
      <c r="X241" s="459">
        <v>1</v>
      </c>
      <c r="Y241" s="1865">
        <v>0</v>
      </c>
      <c r="Z241" s="459">
        <v>0</v>
      </c>
      <c r="AA241" s="1865">
        <v>0</v>
      </c>
      <c r="AB241" s="459">
        <v>0</v>
      </c>
      <c r="AC241" s="1865">
        <v>0</v>
      </c>
      <c r="AD241" s="459">
        <v>0</v>
      </c>
      <c r="AE241" s="1865">
        <v>0</v>
      </c>
      <c r="AF241" s="459">
        <v>0</v>
      </c>
      <c r="AG241" s="1865">
        <v>0</v>
      </c>
      <c r="AH241" s="459">
        <v>0</v>
      </c>
      <c r="AI241" s="1865">
        <v>0</v>
      </c>
      <c r="AJ241" s="459">
        <v>0</v>
      </c>
      <c r="AK241" s="1865">
        <v>0</v>
      </c>
      <c r="AL241" s="459">
        <v>0</v>
      </c>
      <c r="AM241" s="1865">
        <v>0</v>
      </c>
      <c r="AN241" s="459">
        <v>0</v>
      </c>
      <c r="AO241" s="1062">
        <v>0</v>
      </c>
      <c r="AP241" s="488"/>
      <c r="AQ241" s="1060">
        <v>5</v>
      </c>
      <c r="AR241" s="473">
        <v>9</v>
      </c>
      <c r="AS241" s="1060">
        <v>6</v>
      </c>
      <c r="AT241" s="469"/>
      <c r="AU241" s="473">
        <v>2</v>
      </c>
      <c r="AV241" s="473">
        <v>0</v>
      </c>
      <c r="AW241" s="468">
        <v>0</v>
      </c>
      <c r="AX241" s="671" t="str">
        <f t="shared" si="150"/>
        <v/>
      </c>
      <c r="BT241" s="3"/>
      <c r="BU241" s="3"/>
      <c r="BV241" s="4"/>
      <c r="BW241" s="4"/>
      <c r="CA241" s="31" t="str">
        <f t="shared" si="154"/>
        <v/>
      </c>
      <c r="CB241" s="31" t="str">
        <f t="shared" si="155"/>
        <v/>
      </c>
      <c r="CC241" s="31" t="str">
        <f t="shared" si="151"/>
        <v/>
      </c>
      <c r="CD241" s="31" t="str">
        <f t="shared" si="156"/>
        <v/>
      </c>
      <c r="CE241" s="31" t="str">
        <f t="shared" si="157"/>
        <v/>
      </c>
      <c r="CF241" s="31" t="str">
        <f t="shared" si="158"/>
        <v/>
      </c>
      <c r="CG241" s="31" t="str">
        <f t="shared" si="159"/>
        <v/>
      </c>
      <c r="CH241" s="32"/>
      <c r="CI241" s="32">
        <f t="shared" si="161"/>
        <v>0</v>
      </c>
      <c r="CJ241" s="32">
        <f t="shared" si="162"/>
        <v>0</v>
      </c>
      <c r="CK241" s="32">
        <f t="shared" si="163"/>
        <v>0</v>
      </c>
      <c r="CL241" s="32">
        <f t="shared" si="164"/>
        <v>0</v>
      </c>
      <c r="CM241" s="32">
        <f t="shared" si="164"/>
        <v>0</v>
      </c>
      <c r="CN241" s="32">
        <f t="shared" si="164"/>
        <v>0</v>
      </c>
    </row>
    <row r="242" spans="1:92" ht="16.350000000000001" customHeight="1" x14ac:dyDescent="0.2">
      <c r="A242" s="2912"/>
      <c r="B242" s="3366" t="s">
        <v>265</v>
      </c>
      <c r="C242" s="3366"/>
      <c r="D242" s="1554">
        <f t="shared" si="149"/>
        <v>54</v>
      </c>
      <c r="E242" s="1555">
        <f t="shared" si="165"/>
        <v>30</v>
      </c>
      <c r="F242" s="1556">
        <f t="shared" si="153"/>
        <v>24</v>
      </c>
      <c r="G242" s="1557">
        <v>0</v>
      </c>
      <c r="H242" s="1558">
        <v>0</v>
      </c>
      <c r="I242" s="1559">
        <v>0</v>
      </c>
      <c r="J242" s="1558">
        <v>0</v>
      </c>
      <c r="K242" s="1559">
        <v>3</v>
      </c>
      <c r="L242" s="1558">
        <v>0</v>
      </c>
      <c r="M242" s="1559">
        <v>7</v>
      </c>
      <c r="N242" s="1558">
        <v>4</v>
      </c>
      <c r="O242" s="1559">
        <v>7</v>
      </c>
      <c r="P242" s="1558">
        <v>7</v>
      </c>
      <c r="Q242" s="1559">
        <v>2</v>
      </c>
      <c r="R242" s="1558">
        <v>2</v>
      </c>
      <c r="S242" s="1559">
        <v>2</v>
      </c>
      <c r="T242" s="1558">
        <v>4</v>
      </c>
      <c r="U242" s="1559">
        <v>4</v>
      </c>
      <c r="V242" s="1558">
        <v>4</v>
      </c>
      <c r="W242" s="1559">
        <v>2</v>
      </c>
      <c r="X242" s="1558">
        <v>1</v>
      </c>
      <c r="Y242" s="1559">
        <v>3</v>
      </c>
      <c r="Z242" s="1558">
        <v>2</v>
      </c>
      <c r="AA242" s="1559">
        <v>0</v>
      </c>
      <c r="AB242" s="1558">
        <v>0</v>
      </c>
      <c r="AC242" s="1559">
        <v>0</v>
      </c>
      <c r="AD242" s="1558">
        <v>0</v>
      </c>
      <c r="AE242" s="1559">
        <v>0</v>
      </c>
      <c r="AF242" s="1558">
        <v>0</v>
      </c>
      <c r="AG242" s="1559">
        <v>0</v>
      </c>
      <c r="AH242" s="1558">
        <v>0</v>
      </c>
      <c r="AI242" s="1559">
        <v>0</v>
      </c>
      <c r="AJ242" s="1558">
        <v>0</v>
      </c>
      <c r="AK242" s="1559">
        <v>0</v>
      </c>
      <c r="AL242" s="1558">
        <v>0</v>
      </c>
      <c r="AM242" s="1559">
        <v>0</v>
      </c>
      <c r="AN242" s="1558">
        <v>0</v>
      </c>
      <c r="AO242" s="1561">
        <v>0</v>
      </c>
      <c r="AP242" s="1572"/>
      <c r="AQ242" s="1563"/>
      <c r="AR242" s="1571"/>
      <c r="AS242" s="467">
        <v>22</v>
      </c>
      <c r="AT242" s="1559"/>
      <c r="AU242" s="1565">
        <v>0</v>
      </c>
      <c r="AV242" s="1565">
        <v>0</v>
      </c>
      <c r="AW242" s="1558">
        <v>0</v>
      </c>
      <c r="AX242" s="671" t="str">
        <f t="shared" si="150"/>
        <v/>
      </c>
      <c r="BT242" s="3"/>
      <c r="BU242" s="3"/>
      <c r="BV242" s="4"/>
      <c r="BW242" s="4"/>
      <c r="CA242" s="31" t="str">
        <f t="shared" si="154"/>
        <v/>
      </c>
      <c r="CB242" s="31"/>
      <c r="CC242" s="31" t="str">
        <f t="shared" si="151"/>
        <v/>
      </c>
      <c r="CD242" s="31" t="str">
        <f t="shared" si="156"/>
        <v/>
      </c>
      <c r="CE242" s="31" t="str">
        <f t="shared" si="157"/>
        <v/>
      </c>
      <c r="CF242" s="31" t="str">
        <f t="shared" si="158"/>
        <v/>
      </c>
      <c r="CG242" s="31" t="str">
        <f t="shared" si="159"/>
        <v/>
      </c>
      <c r="CH242" s="32"/>
      <c r="CI242" s="32"/>
      <c r="CJ242" s="32"/>
      <c r="CK242" s="32">
        <f t="shared" si="163"/>
        <v>0</v>
      </c>
      <c r="CL242" s="32">
        <f t="shared" si="164"/>
        <v>0</v>
      </c>
      <c r="CM242" s="32">
        <f t="shared" si="164"/>
        <v>0</v>
      </c>
      <c r="CN242" s="32">
        <f t="shared" si="164"/>
        <v>0</v>
      </c>
    </row>
    <row r="243" spans="1:92" ht="16.350000000000001" customHeight="1" x14ac:dyDescent="0.2">
      <c r="A243" s="2912"/>
      <c r="B243" s="3366" t="s">
        <v>266</v>
      </c>
      <c r="C243" s="3366"/>
      <c r="D243" s="1554">
        <f t="shared" si="149"/>
        <v>15</v>
      </c>
      <c r="E243" s="1555">
        <f t="shared" si="165"/>
        <v>10</v>
      </c>
      <c r="F243" s="1556">
        <f t="shared" si="153"/>
        <v>5</v>
      </c>
      <c r="G243" s="1557">
        <v>0</v>
      </c>
      <c r="H243" s="1558">
        <v>0</v>
      </c>
      <c r="I243" s="1559">
        <v>0</v>
      </c>
      <c r="J243" s="1558">
        <v>0</v>
      </c>
      <c r="K243" s="1559">
        <v>0</v>
      </c>
      <c r="L243" s="1558">
        <v>0</v>
      </c>
      <c r="M243" s="1559">
        <v>0</v>
      </c>
      <c r="N243" s="1558">
        <v>0</v>
      </c>
      <c r="O243" s="1559">
        <v>1</v>
      </c>
      <c r="P243" s="1558">
        <v>0</v>
      </c>
      <c r="Q243" s="1559">
        <v>3</v>
      </c>
      <c r="R243" s="1558">
        <v>1</v>
      </c>
      <c r="S243" s="1559">
        <v>1</v>
      </c>
      <c r="T243" s="1558">
        <v>0</v>
      </c>
      <c r="U243" s="1559">
        <v>4</v>
      </c>
      <c r="V243" s="1558">
        <v>4</v>
      </c>
      <c r="W243" s="1559">
        <v>1</v>
      </c>
      <c r="X243" s="1558">
        <v>0</v>
      </c>
      <c r="Y243" s="1559">
        <v>0</v>
      </c>
      <c r="Z243" s="1558">
        <v>0</v>
      </c>
      <c r="AA243" s="1559">
        <v>0</v>
      </c>
      <c r="AB243" s="1558">
        <v>0</v>
      </c>
      <c r="AC243" s="1559">
        <v>0</v>
      </c>
      <c r="AD243" s="1558">
        <v>0</v>
      </c>
      <c r="AE243" s="1559">
        <v>0</v>
      </c>
      <c r="AF243" s="1558">
        <v>0</v>
      </c>
      <c r="AG243" s="1559">
        <v>0</v>
      </c>
      <c r="AH243" s="1558">
        <v>0</v>
      </c>
      <c r="AI243" s="1559">
        <v>0</v>
      </c>
      <c r="AJ243" s="1558">
        <v>0</v>
      </c>
      <c r="AK243" s="1559">
        <v>0</v>
      </c>
      <c r="AL243" s="1558">
        <v>0</v>
      </c>
      <c r="AM243" s="1559">
        <v>0</v>
      </c>
      <c r="AN243" s="1558">
        <v>0</v>
      </c>
      <c r="AO243" s="1561">
        <v>0</v>
      </c>
      <c r="AP243" s="1572"/>
      <c r="AQ243" s="1563"/>
      <c r="AR243" s="1571"/>
      <c r="AS243" s="1571"/>
      <c r="AT243" s="1559"/>
      <c r="AU243" s="1565">
        <v>1</v>
      </c>
      <c r="AV243" s="1565">
        <v>0</v>
      </c>
      <c r="AW243" s="1558">
        <v>0</v>
      </c>
      <c r="AX243" s="671" t="str">
        <f t="shared" si="150"/>
        <v/>
      </c>
      <c r="BT243" s="3"/>
      <c r="BU243" s="3"/>
      <c r="BV243" s="4"/>
      <c r="BW243" s="4"/>
      <c r="CA243" s="31" t="str">
        <f t="shared" si="154"/>
        <v/>
      </c>
      <c r="CB243" s="31"/>
      <c r="CC243" s="31" t="str">
        <f t="shared" si="151"/>
        <v/>
      </c>
      <c r="CD243" s="31" t="str">
        <f t="shared" si="156"/>
        <v/>
      </c>
      <c r="CE243" s="31" t="str">
        <f t="shared" si="157"/>
        <v/>
      </c>
      <c r="CF243" s="31" t="str">
        <f t="shared" si="158"/>
        <v/>
      </c>
      <c r="CG243" s="31" t="str">
        <f t="shared" si="159"/>
        <v/>
      </c>
      <c r="CH243" s="32"/>
      <c r="CI243" s="32"/>
      <c r="CJ243" s="32"/>
      <c r="CK243" s="32">
        <f t="shared" si="163"/>
        <v>0</v>
      </c>
      <c r="CL243" s="32">
        <f t="shared" si="164"/>
        <v>0</v>
      </c>
      <c r="CM243" s="32">
        <f t="shared" si="164"/>
        <v>0</v>
      </c>
      <c r="CN243" s="32">
        <f t="shared" si="164"/>
        <v>0</v>
      </c>
    </row>
    <row r="244" spans="1:92" ht="16.350000000000001" customHeight="1" x14ac:dyDescent="0.2">
      <c r="A244" s="2912"/>
      <c r="B244" s="3366" t="s">
        <v>267</v>
      </c>
      <c r="C244" s="3366"/>
      <c r="D244" s="1554">
        <f t="shared" si="149"/>
        <v>6</v>
      </c>
      <c r="E244" s="1555">
        <f t="shared" si="165"/>
        <v>4</v>
      </c>
      <c r="F244" s="1556">
        <f t="shared" si="153"/>
        <v>2</v>
      </c>
      <c r="G244" s="1287">
        <v>0</v>
      </c>
      <c r="H244" s="1288">
        <v>0</v>
      </c>
      <c r="I244" s="1289">
        <v>0</v>
      </c>
      <c r="J244" s="1288">
        <v>0</v>
      </c>
      <c r="K244" s="1289">
        <v>0</v>
      </c>
      <c r="L244" s="1288">
        <v>0</v>
      </c>
      <c r="M244" s="1289">
        <v>0</v>
      </c>
      <c r="N244" s="1288">
        <v>0</v>
      </c>
      <c r="O244" s="1289">
        <v>1</v>
      </c>
      <c r="P244" s="1288">
        <v>0</v>
      </c>
      <c r="Q244" s="1289">
        <v>1</v>
      </c>
      <c r="R244" s="1288">
        <v>0</v>
      </c>
      <c r="S244" s="1289">
        <v>0</v>
      </c>
      <c r="T244" s="1288">
        <v>0</v>
      </c>
      <c r="U244" s="1289">
        <v>1</v>
      </c>
      <c r="V244" s="1288">
        <v>1</v>
      </c>
      <c r="W244" s="1289">
        <v>0</v>
      </c>
      <c r="X244" s="1288">
        <v>1</v>
      </c>
      <c r="Y244" s="1289">
        <v>1</v>
      </c>
      <c r="Z244" s="1288">
        <v>0</v>
      </c>
      <c r="AA244" s="1289">
        <v>0</v>
      </c>
      <c r="AB244" s="1288">
        <v>0</v>
      </c>
      <c r="AC244" s="1289">
        <v>0</v>
      </c>
      <c r="AD244" s="1288">
        <v>0</v>
      </c>
      <c r="AE244" s="1289">
        <v>0</v>
      </c>
      <c r="AF244" s="1288">
        <v>0</v>
      </c>
      <c r="AG244" s="1289">
        <v>0</v>
      </c>
      <c r="AH244" s="1288">
        <v>0</v>
      </c>
      <c r="AI244" s="1289">
        <v>0</v>
      </c>
      <c r="AJ244" s="1288">
        <v>0</v>
      </c>
      <c r="AK244" s="1289">
        <v>0</v>
      </c>
      <c r="AL244" s="1288">
        <v>0</v>
      </c>
      <c r="AM244" s="1289">
        <v>0</v>
      </c>
      <c r="AN244" s="1288">
        <v>0</v>
      </c>
      <c r="AO244" s="1561">
        <v>0</v>
      </c>
      <c r="AP244" s="1572"/>
      <c r="AQ244" s="1563"/>
      <c r="AR244" s="1571"/>
      <c r="AS244" s="1571"/>
      <c r="AT244" s="1289"/>
      <c r="AU244" s="1295">
        <v>0</v>
      </c>
      <c r="AV244" s="1295">
        <v>0</v>
      </c>
      <c r="AW244" s="1288">
        <v>0</v>
      </c>
      <c r="AX244" s="671" t="str">
        <f t="shared" si="150"/>
        <v/>
      </c>
      <c r="BT244" s="3"/>
      <c r="BU244" s="3"/>
      <c r="BV244" s="4"/>
      <c r="BW244" s="4"/>
      <c r="CA244" s="31" t="str">
        <f t="shared" si="154"/>
        <v/>
      </c>
      <c r="CB244" s="31"/>
      <c r="CC244" s="31" t="str">
        <f t="shared" si="151"/>
        <v/>
      </c>
      <c r="CD244" s="31" t="str">
        <f t="shared" si="156"/>
        <v/>
      </c>
      <c r="CE244" s="31" t="str">
        <f t="shared" si="157"/>
        <v/>
      </c>
      <c r="CF244" s="31" t="str">
        <f t="shared" si="158"/>
        <v/>
      </c>
      <c r="CG244" s="31" t="str">
        <f t="shared" si="159"/>
        <v/>
      </c>
      <c r="CH244" s="32"/>
      <c r="CI244" s="32"/>
      <c r="CJ244" s="32"/>
      <c r="CK244" s="32">
        <f t="shared" si="163"/>
        <v>0</v>
      </c>
      <c r="CL244" s="32">
        <f t="shared" si="164"/>
        <v>0</v>
      </c>
      <c r="CM244" s="32">
        <f t="shared" si="164"/>
        <v>0</v>
      </c>
      <c r="CN244" s="32">
        <f t="shared" si="164"/>
        <v>0</v>
      </c>
    </row>
    <row r="245" spans="1:92" ht="16.350000000000001" customHeight="1" x14ac:dyDescent="0.2">
      <c r="A245" s="2912"/>
      <c r="B245" s="3367" t="s">
        <v>268</v>
      </c>
      <c r="C245" s="3368"/>
      <c r="D245" s="1554">
        <f t="shared" si="149"/>
        <v>0</v>
      </c>
      <c r="E245" s="1555">
        <f t="shared" si="165"/>
        <v>0</v>
      </c>
      <c r="F245" s="1556">
        <f t="shared" si="153"/>
        <v>0</v>
      </c>
      <c r="G245" s="1287">
        <v>0</v>
      </c>
      <c r="H245" s="1288">
        <v>0</v>
      </c>
      <c r="I245" s="1289">
        <v>0</v>
      </c>
      <c r="J245" s="1288">
        <v>0</v>
      </c>
      <c r="K245" s="1289">
        <v>0</v>
      </c>
      <c r="L245" s="1288">
        <v>0</v>
      </c>
      <c r="M245" s="1289">
        <v>0</v>
      </c>
      <c r="N245" s="1288">
        <v>0</v>
      </c>
      <c r="O245" s="1289">
        <v>0</v>
      </c>
      <c r="P245" s="1288">
        <v>0</v>
      </c>
      <c r="Q245" s="1289">
        <v>0</v>
      </c>
      <c r="R245" s="1288">
        <v>0</v>
      </c>
      <c r="S245" s="1289">
        <v>0</v>
      </c>
      <c r="T245" s="1288">
        <v>0</v>
      </c>
      <c r="U245" s="1289">
        <v>0</v>
      </c>
      <c r="V245" s="1288">
        <v>0</v>
      </c>
      <c r="W245" s="1289">
        <v>0</v>
      </c>
      <c r="X245" s="1288">
        <v>0</v>
      </c>
      <c r="Y245" s="1289">
        <v>0</v>
      </c>
      <c r="Z245" s="1288">
        <v>0</v>
      </c>
      <c r="AA245" s="1289">
        <v>0</v>
      </c>
      <c r="AB245" s="1288">
        <v>0</v>
      </c>
      <c r="AC245" s="1289">
        <v>0</v>
      </c>
      <c r="AD245" s="1288">
        <v>0</v>
      </c>
      <c r="AE245" s="1289">
        <v>0</v>
      </c>
      <c r="AF245" s="1288">
        <v>0</v>
      </c>
      <c r="AG245" s="1289">
        <v>0</v>
      </c>
      <c r="AH245" s="1288">
        <v>0</v>
      </c>
      <c r="AI245" s="1289">
        <v>0</v>
      </c>
      <c r="AJ245" s="1288">
        <v>0</v>
      </c>
      <c r="AK245" s="1289">
        <v>0</v>
      </c>
      <c r="AL245" s="1288">
        <v>0</v>
      </c>
      <c r="AM245" s="1289">
        <v>0</v>
      </c>
      <c r="AN245" s="1288">
        <v>0</v>
      </c>
      <c r="AO245" s="1291">
        <v>0</v>
      </c>
      <c r="AP245" s="1572"/>
      <c r="AQ245" s="1563"/>
      <c r="AR245" s="1573"/>
      <c r="AS245" s="1294"/>
      <c r="AT245" s="1289"/>
      <c r="AU245" s="1295">
        <v>0</v>
      </c>
      <c r="AV245" s="1295">
        <v>0</v>
      </c>
      <c r="AW245" s="1288">
        <v>0</v>
      </c>
      <c r="AX245" s="671" t="str">
        <f t="shared" si="150"/>
        <v/>
      </c>
      <c r="BT245" s="3"/>
      <c r="BU245" s="3"/>
      <c r="BV245" s="4"/>
      <c r="BW245" s="4"/>
      <c r="CA245" s="31" t="str">
        <f t="shared" si="154"/>
        <v/>
      </c>
      <c r="CB245" s="31"/>
      <c r="CC245" s="31" t="str">
        <f t="shared" si="151"/>
        <v/>
      </c>
      <c r="CD245" s="31" t="str">
        <f t="shared" si="156"/>
        <v/>
      </c>
      <c r="CE245" s="31" t="str">
        <f t="shared" si="157"/>
        <v/>
      </c>
      <c r="CF245" s="31" t="str">
        <f t="shared" si="158"/>
        <v/>
      </c>
      <c r="CG245" s="31" t="str">
        <f t="shared" si="159"/>
        <v/>
      </c>
      <c r="CH245" s="32"/>
      <c r="CI245" s="32"/>
      <c r="CJ245" s="32"/>
      <c r="CK245" s="32">
        <f t="shared" si="163"/>
        <v>0</v>
      </c>
      <c r="CL245" s="32">
        <f t="shared" si="164"/>
        <v>0</v>
      </c>
      <c r="CM245" s="32">
        <f t="shared" si="164"/>
        <v>0</v>
      </c>
      <c r="CN245" s="32">
        <f t="shared" si="164"/>
        <v>0</v>
      </c>
    </row>
    <row r="246" spans="1:92" ht="16.350000000000001" customHeight="1" x14ac:dyDescent="0.2">
      <c r="A246" s="3149"/>
      <c r="B246" s="3197" t="s">
        <v>269</v>
      </c>
      <c r="C246" s="3197"/>
      <c r="D246" s="1566">
        <f t="shared" si="149"/>
        <v>0</v>
      </c>
      <c r="E246" s="1567">
        <f t="shared" si="165"/>
        <v>0</v>
      </c>
      <c r="F246" s="1296">
        <f t="shared" si="153"/>
        <v>0</v>
      </c>
      <c r="G246" s="1549">
        <v>0</v>
      </c>
      <c r="H246" s="1550">
        <v>0</v>
      </c>
      <c r="I246" s="1285">
        <v>0</v>
      </c>
      <c r="J246" s="1550">
        <v>0</v>
      </c>
      <c r="K246" s="1285">
        <v>0</v>
      </c>
      <c r="L246" s="1550">
        <v>0</v>
      </c>
      <c r="M246" s="1285">
        <v>0</v>
      </c>
      <c r="N246" s="1550">
        <v>0</v>
      </c>
      <c r="O246" s="1285">
        <v>0</v>
      </c>
      <c r="P246" s="1550">
        <v>0</v>
      </c>
      <c r="Q246" s="1285">
        <v>0</v>
      </c>
      <c r="R246" s="1550">
        <v>0</v>
      </c>
      <c r="S246" s="1285">
        <v>0</v>
      </c>
      <c r="T246" s="1550">
        <v>0</v>
      </c>
      <c r="U246" s="1285">
        <v>0</v>
      </c>
      <c r="V246" s="1550">
        <v>0</v>
      </c>
      <c r="W246" s="1285">
        <v>0</v>
      </c>
      <c r="X246" s="1550">
        <v>0</v>
      </c>
      <c r="Y246" s="1285">
        <v>0</v>
      </c>
      <c r="Z246" s="1550">
        <v>0</v>
      </c>
      <c r="AA246" s="1285">
        <v>0</v>
      </c>
      <c r="AB246" s="1550">
        <v>0</v>
      </c>
      <c r="AC246" s="1285">
        <v>0</v>
      </c>
      <c r="AD246" s="1550">
        <v>0</v>
      </c>
      <c r="AE246" s="1285">
        <v>0</v>
      </c>
      <c r="AF246" s="1550">
        <v>0</v>
      </c>
      <c r="AG246" s="1285">
        <v>0</v>
      </c>
      <c r="AH246" s="1550">
        <v>0</v>
      </c>
      <c r="AI246" s="1285">
        <v>0</v>
      </c>
      <c r="AJ246" s="1550">
        <v>0</v>
      </c>
      <c r="AK246" s="1285">
        <v>0</v>
      </c>
      <c r="AL246" s="1550">
        <v>0</v>
      </c>
      <c r="AM246" s="1285">
        <v>0</v>
      </c>
      <c r="AN246" s="1550">
        <v>0</v>
      </c>
      <c r="AO246" s="1551">
        <v>0</v>
      </c>
      <c r="AP246" s="1569"/>
      <c r="AQ246" s="1568"/>
      <c r="AR246" s="1574"/>
      <c r="AS246" s="1569"/>
      <c r="AT246" s="1285"/>
      <c r="AU246" s="1553">
        <v>0</v>
      </c>
      <c r="AV246" s="1553">
        <v>0</v>
      </c>
      <c r="AW246" s="1550">
        <v>0</v>
      </c>
      <c r="AX246" s="671" t="str">
        <f t="shared" si="150"/>
        <v/>
      </c>
      <c r="BT246" s="3"/>
      <c r="BU246" s="3"/>
      <c r="BV246" s="4"/>
      <c r="BW246" s="4"/>
      <c r="CA246" s="31" t="str">
        <f t="shared" si="154"/>
        <v/>
      </c>
      <c r="CB246" s="31"/>
      <c r="CC246" s="31" t="str">
        <f t="shared" si="151"/>
        <v/>
      </c>
      <c r="CD246" s="31" t="str">
        <f t="shared" si="156"/>
        <v/>
      </c>
      <c r="CE246" s="31" t="str">
        <f t="shared" si="157"/>
        <v/>
      </c>
      <c r="CF246" s="31" t="str">
        <f t="shared" si="158"/>
        <v/>
      </c>
      <c r="CG246" s="31" t="str">
        <f t="shared" si="159"/>
        <v/>
      </c>
      <c r="CH246" s="32"/>
      <c r="CI246" s="32"/>
      <c r="CJ246" s="32"/>
      <c r="CK246" s="32">
        <f t="shared" si="163"/>
        <v>0</v>
      </c>
      <c r="CL246" s="32">
        <f t="shared" si="164"/>
        <v>0</v>
      </c>
      <c r="CM246" s="32">
        <f t="shared" si="164"/>
        <v>0</v>
      </c>
      <c r="CN246" s="32">
        <f t="shared" si="164"/>
        <v>0</v>
      </c>
    </row>
    <row r="247" spans="1:92" ht="16.350000000000001" customHeight="1" x14ac:dyDescent="0.2">
      <c r="A247" s="3342" t="s">
        <v>271</v>
      </c>
      <c r="B247" s="3184" t="s">
        <v>264</v>
      </c>
      <c r="C247" s="3184"/>
      <c r="D247" s="400">
        <f t="shared" si="149"/>
        <v>15</v>
      </c>
      <c r="E247" s="465">
        <f t="shared" si="165"/>
        <v>4</v>
      </c>
      <c r="F247" s="466">
        <f t="shared" si="153"/>
        <v>11</v>
      </c>
      <c r="G247" s="467">
        <v>0</v>
      </c>
      <c r="H247" s="468">
        <v>0</v>
      </c>
      <c r="I247" s="469">
        <v>0</v>
      </c>
      <c r="J247" s="468">
        <v>0</v>
      </c>
      <c r="K247" s="469">
        <v>0</v>
      </c>
      <c r="L247" s="468">
        <v>0</v>
      </c>
      <c r="M247" s="469">
        <v>0</v>
      </c>
      <c r="N247" s="468">
        <v>0</v>
      </c>
      <c r="O247" s="469">
        <v>0</v>
      </c>
      <c r="P247" s="468">
        <v>0</v>
      </c>
      <c r="Q247" s="469">
        <v>0</v>
      </c>
      <c r="R247" s="468">
        <v>0</v>
      </c>
      <c r="S247" s="469">
        <v>0</v>
      </c>
      <c r="T247" s="468">
        <v>0</v>
      </c>
      <c r="U247" s="469">
        <v>0</v>
      </c>
      <c r="V247" s="470">
        <v>0</v>
      </c>
      <c r="W247" s="469">
        <v>0</v>
      </c>
      <c r="X247" s="470">
        <v>0</v>
      </c>
      <c r="Y247" s="469">
        <v>1</v>
      </c>
      <c r="Z247" s="470">
        <v>0</v>
      </c>
      <c r="AA247" s="469">
        <v>0</v>
      </c>
      <c r="AB247" s="470">
        <v>0</v>
      </c>
      <c r="AC247" s="469">
        <v>0</v>
      </c>
      <c r="AD247" s="470">
        <v>2</v>
      </c>
      <c r="AE247" s="469">
        <v>0</v>
      </c>
      <c r="AF247" s="470">
        <v>5</v>
      </c>
      <c r="AG247" s="469">
        <v>3</v>
      </c>
      <c r="AH247" s="470">
        <v>3</v>
      </c>
      <c r="AI247" s="469">
        <v>0</v>
      </c>
      <c r="AJ247" s="470">
        <v>0</v>
      </c>
      <c r="AK247" s="469">
        <v>0</v>
      </c>
      <c r="AL247" s="470">
        <v>0</v>
      </c>
      <c r="AM247" s="469">
        <v>0</v>
      </c>
      <c r="AN247" s="470">
        <v>1</v>
      </c>
      <c r="AO247" s="471">
        <v>0</v>
      </c>
      <c r="AP247" s="472">
        <v>0</v>
      </c>
      <c r="AQ247" s="1060">
        <v>1</v>
      </c>
      <c r="AR247" s="473">
        <v>0</v>
      </c>
      <c r="AS247" s="1060">
        <v>21</v>
      </c>
      <c r="AT247" s="469"/>
      <c r="AU247" s="473">
        <v>0</v>
      </c>
      <c r="AV247" s="473">
        <v>0</v>
      </c>
      <c r="AW247" s="468">
        <v>0</v>
      </c>
      <c r="AX247" s="671" t="str">
        <f t="shared" si="150"/>
        <v/>
      </c>
      <c r="BT247" s="3"/>
      <c r="BU247" s="3"/>
      <c r="BV247" s="4"/>
      <c r="BW247" s="4"/>
      <c r="CA247" s="31" t="str">
        <f t="shared" si="154"/>
        <v/>
      </c>
      <c r="CB247" s="31" t="str">
        <f t="shared" si="155"/>
        <v/>
      </c>
      <c r="CC247" s="31" t="str">
        <f t="shared" si="151"/>
        <v/>
      </c>
      <c r="CD247" s="31" t="str">
        <f t="shared" si="156"/>
        <v/>
      </c>
      <c r="CE247" s="31" t="str">
        <f t="shared" si="157"/>
        <v/>
      </c>
      <c r="CF247" s="31" t="str">
        <f t="shared" si="158"/>
        <v/>
      </c>
      <c r="CG247" s="31" t="str">
        <f t="shared" si="159"/>
        <v/>
      </c>
      <c r="CH247" s="32">
        <f t="shared" si="160"/>
        <v>0</v>
      </c>
      <c r="CI247" s="32">
        <f t="shared" si="161"/>
        <v>0</v>
      </c>
      <c r="CJ247" s="32">
        <f t="shared" si="162"/>
        <v>0</v>
      </c>
      <c r="CK247" s="32">
        <f t="shared" si="163"/>
        <v>0</v>
      </c>
      <c r="CL247" s="32">
        <f t="shared" si="164"/>
        <v>0</v>
      </c>
      <c r="CM247" s="32">
        <f t="shared" si="164"/>
        <v>0</v>
      </c>
      <c r="CN247" s="32">
        <f t="shared" si="164"/>
        <v>0</v>
      </c>
    </row>
    <row r="248" spans="1:92" ht="16.350000000000001" customHeight="1" x14ac:dyDescent="0.2">
      <c r="A248" s="2912"/>
      <c r="B248" s="3366" t="s">
        <v>265</v>
      </c>
      <c r="C248" s="3366"/>
      <c r="D248" s="1554">
        <f t="shared" si="149"/>
        <v>43</v>
      </c>
      <c r="E248" s="1555">
        <f t="shared" si="165"/>
        <v>14</v>
      </c>
      <c r="F248" s="1556">
        <f t="shared" si="153"/>
        <v>29</v>
      </c>
      <c r="G248" s="1557">
        <v>0</v>
      </c>
      <c r="H248" s="1558">
        <v>0</v>
      </c>
      <c r="I248" s="1559">
        <v>0</v>
      </c>
      <c r="J248" s="1558">
        <v>0</v>
      </c>
      <c r="K248" s="1559">
        <v>0</v>
      </c>
      <c r="L248" s="1558">
        <v>0</v>
      </c>
      <c r="M248" s="1559">
        <v>0</v>
      </c>
      <c r="N248" s="1558">
        <v>0</v>
      </c>
      <c r="O248" s="1559">
        <v>0</v>
      </c>
      <c r="P248" s="1558">
        <v>0</v>
      </c>
      <c r="Q248" s="1559">
        <v>0</v>
      </c>
      <c r="R248" s="1558">
        <v>0</v>
      </c>
      <c r="S248" s="1559">
        <v>0</v>
      </c>
      <c r="T248" s="1558">
        <v>0</v>
      </c>
      <c r="U248" s="1559">
        <v>0</v>
      </c>
      <c r="V248" s="1560">
        <v>0</v>
      </c>
      <c r="W248" s="1559">
        <v>0</v>
      </c>
      <c r="X248" s="1560">
        <v>0</v>
      </c>
      <c r="Y248" s="1559">
        <v>0</v>
      </c>
      <c r="Z248" s="1560">
        <v>0</v>
      </c>
      <c r="AA248" s="1559">
        <v>1</v>
      </c>
      <c r="AB248" s="1560">
        <v>0</v>
      </c>
      <c r="AC248" s="1559">
        <v>0</v>
      </c>
      <c r="AD248" s="1560">
        <v>3</v>
      </c>
      <c r="AE248" s="1559">
        <v>7</v>
      </c>
      <c r="AF248" s="1560">
        <v>10</v>
      </c>
      <c r="AG248" s="1559">
        <v>3</v>
      </c>
      <c r="AH248" s="1560">
        <v>13</v>
      </c>
      <c r="AI248" s="1559">
        <v>0</v>
      </c>
      <c r="AJ248" s="1560">
        <v>1</v>
      </c>
      <c r="AK248" s="1559">
        <v>3</v>
      </c>
      <c r="AL248" s="1560">
        <v>2</v>
      </c>
      <c r="AM248" s="1559">
        <v>0</v>
      </c>
      <c r="AN248" s="1560">
        <v>0</v>
      </c>
      <c r="AO248" s="1561">
        <v>0</v>
      </c>
      <c r="AP248" s="1562">
        <v>0</v>
      </c>
      <c r="AQ248" s="1563"/>
      <c r="AR248" s="1571"/>
      <c r="AS248" s="467">
        <v>13</v>
      </c>
      <c r="AT248" s="1559"/>
      <c r="AU248" s="1565">
        <v>0</v>
      </c>
      <c r="AV248" s="1565">
        <v>0</v>
      </c>
      <c r="AW248" s="1558">
        <v>0</v>
      </c>
      <c r="AX248" s="671" t="str">
        <f t="shared" si="150"/>
        <v/>
      </c>
      <c r="BT248" s="3"/>
      <c r="BU248" s="3"/>
      <c r="BV248" s="4"/>
      <c r="BW248" s="4"/>
      <c r="CA248" s="31" t="str">
        <f t="shared" si="154"/>
        <v/>
      </c>
      <c r="CB248" s="31"/>
      <c r="CC248" s="31" t="str">
        <f t="shared" si="151"/>
        <v/>
      </c>
      <c r="CD248" s="31" t="str">
        <f t="shared" si="156"/>
        <v/>
      </c>
      <c r="CE248" s="31" t="str">
        <f t="shared" si="157"/>
        <v/>
      </c>
      <c r="CF248" s="31" t="str">
        <f t="shared" si="158"/>
        <v/>
      </c>
      <c r="CG248" s="31" t="str">
        <f t="shared" si="159"/>
        <v/>
      </c>
      <c r="CH248" s="32">
        <f t="shared" si="160"/>
        <v>0</v>
      </c>
      <c r="CI248" s="32"/>
      <c r="CJ248" s="32"/>
      <c r="CK248" s="32">
        <f t="shared" si="163"/>
        <v>0</v>
      </c>
      <c r="CL248" s="32">
        <f t="shared" si="164"/>
        <v>0</v>
      </c>
      <c r="CM248" s="32">
        <f t="shared" si="164"/>
        <v>0</v>
      </c>
      <c r="CN248" s="32">
        <f t="shared" si="164"/>
        <v>0</v>
      </c>
    </row>
    <row r="249" spans="1:92" ht="16.350000000000001" customHeight="1" x14ac:dyDescent="0.2">
      <c r="A249" s="2912"/>
      <c r="B249" s="3366" t="s">
        <v>266</v>
      </c>
      <c r="C249" s="3366"/>
      <c r="D249" s="1554">
        <f t="shared" si="149"/>
        <v>12</v>
      </c>
      <c r="E249" s="1555">
        <f t="shared" si="165"/>
        <v>5</v>
      </c>
      <c r="F249" s="1556">
        <f t="shared" si="153"/>
        <v>7</v>
      </c>
      <c r="G249" s="1557">
        <v>0</v>
      </c>
      <c r="H249" s="1558">
        <v>0</v>
      </c>
      <c r="I249" s="1559">
        <v>0</v>
      </c>
      <c r="J249" s="1558">
        <v>0</v>
      </c>
      <c r="K249" s="1559">
        <v>0</v>
      </c>
      <c r="L249" s="1558">
        <v>0</v>
      </c>
      <c r="M249" s="1559">
        <v>0</v>
      </c>
      <c r="N249" s="1558">
        <v>0</v>
      </c>
      <c r="O249" s="1559">
        <v>0</v>
      </c>
      <c r="P249" s="1558">
        <v>0</v>
      </c>
      <c r="Q249" s="1559">
        <v>0</v>
      </c>
      <c r="R249" s="1558">
        <v>0</v>
      </c>
      <c r="S249" s="1559">
        <v>0</v>
      </c>
      <c r="T249" s="1558">
        <v>0</v>
      </c>
      <c r="U249" s="1559">
        <v>0</v>
      </c>
      <c r="V249" s="1560">
        <v>0</v>
      </c>
      <c r="W249" s="1559">
        <v>0</v>
      </c>
      <c r="X249" s="1560">
        <v>0</v>
      </c>
      <c r="Y249" s="1559">
        <v>1</v>
      </c>
      <c r="Z249" s="1560">
        <v>0</v>
      </c>
      <c r="AA249" s="1559">
        <v>0</v>
      </c>
      <c r="AB249" s="1560">
        <v>0</v>
      </c>
      <c r="AC249" s="1559">
        <v>0</v>
      </c>
      <c r="AD249" s="1560">
        <v>0</v>
      </c>
      <c r="AE249" s="1559">
        <v>1</v>
      </c>
      <c r="AF249" s="1560">
        <v>4</v>
      </c>
      <c r="AG249" s="1559">
        <v>3</v>
      </c>
      <c r="AH249" s="1560">
        <v>2</v>
      </c>
      <c r="AI249" s="1559">
        <v>0</v>
      </c>
      <c r="AJ249" s="1560">
        <v>0</v>
      </c>
      <c r="AK249" s="1559">
        <v>0</v>
      </c>
      <c r="AL249" s="1560">
        <v>0</v>
      </c>
      <c r="AM249" s="1559">
        <v>0</v>
      </c>
      <c r="AN249" s="1560">
        <v>1</v>
      </c>
      <c r="AO249" s="1561">
        <v>0</v>
      </c>
      <c r="AP249" s="1562">
        <v>0</v>
      </c>
      <c r="AQ249" s="1563"/>
      <c r="AR249" s="1571"/>
      <c r="AS249" s="1571"/>
      <c r="AT249" s="1559"/>
      <c r="AU249" s="1565">
        <v>0</v>
      </c>
      <c r="AV249" s="1565">
        <v>0</v>
      </c>
      <c r="AW249" s="1558">
        <v>0</v>
      </c>
      <c r="AX249" s="671" t="str">
        <f t="shared" si="150"/>
        <v/>
      </c>
      <c r="BT249" s="3"/>
      <c r="BU249" s="3"/>
      <c r="BV249" s="4"/>
      <c r="BW249" s="4"/>
      <c r="CA249" s="31" t="str">
        <f t="shared" si="154"/>
        <v/>
      </c>
      <c r="CB249" s="31"/>
      <c r="CC249" s="31" t="str">
        <f t="shared" si="151"/>
        <v/>
      </c>
      <c r="CD249" s="31" t="str">
        <f t="shared" si="156"/>
        <v/>
      </c>
      <c r="CE249" s="31" t="str">
        <f t="shared" si="157"/>
        <v/>
      </c>
      <c r="CF249" s="31" t="str">
        <f t="shared" si="158"/>
        <v/>
      </c>
      <c r="CG249" s="31" t="str">
        <f t="shared" si="159"/>
        <v/>
      </c>
      <c r="CH249" s="32">
        <f t="shared" si="160"/>
        <v>0</v>
      </c>
      <c r="CI249" s="32"/>
      <c r="CJ249" s="32"/>
      <c r="CK249" s="32">
        <f t="shared" si="163"/>
        <v>0</v>
      </c>
      <c r="CL249" s="32">
        <f t="shared" si="164"/>
        <v>0</v>
      </c>
      <c r="CM249" s="32">
        <f t="shared" si="164"/>
        <v>0</v>
      </c>
      <c r="CN249" s="32">
        <f t="shared" si="164"/>
        <v>0</v>
      </c>
    </row>
    <row r="250" spans="1:92" ht="16.350000000000001" customHeight="1" x14ac:dyDescent="0.2">
      <c r="A250" s="2912"/>
      <c r="B250" s="3203" t="s">
        <v>267</v>
      </c>
      <c r="C250" s="3203"/>
      <c r="D250" s="1554">
        <f t="shared" si="149"/>
        <v>21</v>
      </c>
      <c r="E250" s="1555">
        <f>SUM(G250+I250+K250+M250+O250+Q250+S250+U250+W250+Y250+AA250+AC250+AE250+AG250+AI250+AK250+AM250)</f>
        <v>8</v>
      </c>
      <c r="F250" s="1556">
        <f t="shared" si="153"/>
        <v>13</v>
      </c>
      <c r="G250" s="1287">
        <v>0</v>
      </c>
      <c r="H250" s="1288">
        <v>0</v>
      </c>
      <c r="I250" s="1289">
        <v>0</v>
      </c>
      <c r="J250" s="1288">
        <v>0</v>
      </c>
      <c r="K250" s="1289">
        <v>0</v>
      </c>
      <c r="L250" s="1288">
        <v>0</v>
      </c>
      <c r="M250" s="1289">
        <v>0</v>
      </c>
      <c r="N250" s="1288">
        <v>0</v>
      </c>
      <c r="O250" s="1289">
        <v>0</v>
      </c>
      <c r="P250" s="1288">
        <v>0</v>
      </c>
      <c r="Q250" s="1289">
        <v>0</v>
      </c>
      <c r="R250" s="1288">
        <v>0</v>
      </c>
      <c r="S250" s="1289">
        <v>0</v>
      </c>
      <c r="T250" s="1288">
        <v>0</v>
      </c>
      <c r="U250" s="1289">
        <v>0</v>
      </c>
      <c r="V250" s="1290">
        <v>0</v>
      </c>
      <c r="W250" s="1289">
        <v>0</v>
      </c>
      <c r="X250" s="1290">
        <v>0</v>
      </c>
      <c r="Y250" s="1289">
        <v>1</v>
      </c>
      <c r="Z250" s="1290">
        <v>0</v>
      </c>
      <c r="AA250" s="1289">
        <v>1</v>
      </c>
      <c r="AB250" s="1290">
        <v>0</v>
      </c>
      <c r="AC250" s="1289">
        <v>0</v>
      </c>
      <c r="AD250" s="1290">
        <v>0</v>
      </c>
      <c r="AE250" s="1289">
        <v>3</v>
      </c>
      <c r="AF250" s="1290">
        <v>3</v>
      </c>
      <c r="AG250" s="1289">
        <v>0</v>
      </c>
      <c r="AH250" s="1290">
        <v>6</v>
      </c>
      <c r="AI250" s="1289">
        <v>0</v>
      </c>
      <c r="AJ250" s="1290">
        <v>1</v>
      </c>
      <c r="AK250" s="1289">
        <v>3</v>
      </c>
      <c r="AL250" s="1290">
        <v>1</v>
      </c>
      <c r="AM250" s="1289">
        <v>0</v>
      </c>
      <c r="AN250" s="1290">
        <v>2</v>
      </c>
      <c r="AO250" s="1291">
        <v>0</v>
      </c>
      <c r="AP250" s="1292">
        <v>0</v>
      </c>
      <c r="AQ250" s="1563"/>
      <c r="AR250" s="1571"/>
      <c r="AS250" s="1571"/>
      <c r="AT250" s="1289"/>
      <c r="AU250" s="1295">
        <v>0</v>
      </c>
      <c r="AV250" s="1295">
        <v>0</v>
      </c>
      <c r="AW250" s="1288">
        <v>0</v>
      </c>
      <c r="AX250" s="671" t="str">
        <f t="shared" si="150"/>
        <v/>
      </c>
      <c r="BT250" s="3"/>
      <c r="BU250" s="3"/>
      <c r="BV250" s="4"/>
      <c r="BW250" s="4"/>
      <c r="CA250" s="31" t="str">
        <f t="shared" si="154"/>
        <v/>
      </c>
      <c r="CB250" s="31"/>
      <c r="CC250" s="31" t="str">
        <f t="shared" si="151"/>
        <v/>
      </c>
      <c r="CD250" s="31" t="str">
        <f t="shared" si="156"/>
        <v/>
      </c>
      <c r="CE250" s="31" t="str">
        <f t="shared" si="157"/>
        <v/>
      </c>
      <c r="CF250" s="31" t="str">
        <f t="shared" si="158"/>
        <v/>
      </c>
      <c r="CG250" s="31" t="str">
        <f t="shared" si="159"/>
        <v/>
      </c>
      <c r="CH250" s="32">
        <f t="shared" si="160"/>
        <v>0</v>
      </c>
      <c r="CI250" s="32"/>
      <c r="CJ250" s="32"/>
      <c r="CK250" s="32">
        <f t="shared" si="163"/>
        <v>0</v>
      </c>
      <c r="CL250" s="32">
        <f t="shared" si="164"/>
        <v>0</v>
      </c>
      <c r="CM250" s="32">
        <f t="shared" si="164"/>
        <v>0</v>
      </c>
      <c r="CN250" s="32">
        <f t="shared" si="164"/>
        <v>0</v>
      </c>
    </row>
    <row r="251" spans="1:92" ht="16.350000000000001" customHeight="1" x14ac:dyDescent="0.2">
      <c r="A251" s="2912"/>
      <c r="B251" s="3367" t="s">
        <v>268</v>
      </c>
      <c r="C251" s="3368"/>
      <c r="D251" s="1554">
        <f t="shared" si="149"/>
        <v>0</v>
      </c>
      <c r="E251" s="1555">
        <f t="shared" si="165"/>
        <v>0</v>
      </c>
      <c r="F251" s="1556">
        <f t="shared" si="153"/>
        <v>0</v>
      </c>
      <c r="G251" s="1287">
        <v>0</v>
      </c>
      <c r="H251" s="1288">
        <v>0</v>
      </c>
      <c r="I251" s="1289">
        <v>0</v>
      </c>
      <c r="J251" s="1288">
        <v>0</v>
      </c>
      <c r="K251" s="1289">
        <v>0</v>
      </c>
      <c r="L251" s="1288">
        <v>0</v>
      </c>
      <c r="M251" s="1289">
        <v>0</v>
      </c>
      <c r="N251" s="1288">
        <v>0</v>
      </c>
      <c r="O251" s="1289">
        <v>0</v>
      </c>
      <c r="P251" s="1288">
        <v>0</v>
      </c>
      <c r="Q251" s="1289">
        <v>0</v>
      </c>
      <c r="R251" s="1288">
        <v>0</v>
      </c>
      <c r="S251" s="1289">
        <v>0</v>
      </c>
      <c r="T251" s="1288">
        <v>0</v>
      </c>
      <c r="U251" s="1289">
        <v>0</v>
      </c>
      <c r="V251" s="1290">
        <v>0</v>
      </c>
      <c r="W251" s="1289">
        <v>0</v>
      </c>
      <c r="X251" s="1290">
        <v>0</v>
      </c>
      <c r="Y251" s="1289">
        <v>0</v>
      </c>
      <c r="Z251" s="1290">
        <v>0</v>
      </c>
      <c r="AA251" s="1289">
        <v>0</v>
      </c>
      <c r="AB251" s="1290">
        <v>0</v>
      </c>
      <c r="AC251" s="1289">
        <v>0</v>
      </c>
      <c r="AD251" s="1290">
        <v>0</v>
      </c>
      <c r="AE251" s="1289">
        <v>0</v>
      </c>
      <c r="AF251" s="1290">
        <v>0</v>
      </c>
      <c r="AG251" s="1289">
        <v>0</v>
      </c>
      <c r="AH251" s="1290">
        <v>0</v>
      </c>
      <c r="AI251" s="1289">
        <v>0</v>
      </c>
      <c r="AJ251" s="1290">
        <v>0</v>
      </c>
      <c r="AK251" s="1289">
        <v>0</v>
      </c>
      <c r="AL251" s="1290">
        <v>0</v>
      </c>
      <c r="AM251" s="1289">
        <v>0</v>
      </c>
      <c r="AN251" s="1290">
        <v>0</v>
      </c>
      <c r="AO251" s="1291">
        <v>0</v>
      </c>
      <c r="AP251" s="1292">
        <v>0</v>
      </c>
      <c r="AQ251" s="1293"/>
      <c r="AR251" s="1294"/>
      <c r="AS251" s="1294"/>
      <c r="AT251" s="1289"/>
      <c r="AU251" s="1295">
        <v>0</v>
      </c>
      <c r="AV251" s="1295">
        <v>0</v>
      </c>
      <c r="AW251" s="1288">
        <v>0</v>
      </c>
      <c r="AX251" s="671" t="str">
        <f t="shared" si="150"/>
        <v/>
      </c>
      <c r="BT251" s="3"/>
      <c r="BU251" s="3"/>
      <c r="BV251" s="4"/>
      <c r="BW251" s="4"/>
      <c r="CA251" s="31" t="str">
        <f t="shared" si="154"/>
        <v/>
      </c>
      <c r="CB251" s="31"/>
      <c r="CC251" s="31" t="str">
        <f t="shared" si="151"/>
        <v/>
      </c>
      <c r="CD251" s="31" t="str">
        <f t="shared" si="156"/>
        <v/>
      </c>
      <c r="CE251" s="31" t="str">
        <f t="shared" si="157"/>
        <v/>
      </c>
      <c r="CF251" s="31" t="str">
        <f t="shared" si="158"/>
        <v/>
      </c>
      <c r="CG251" s="31" t="str">
        <f t="shared" si="159"/>
        <v/>
      </c>
      <c r="CH251" s="32">
        <f t="shared" si="160"/>
        <v>0</v>
      </c>
      <c r="CI251" s="32"/>
      <c r="CJ251" s="32"/>
      <c r="CK251" s="32">
        <f t="shared" si="163"/>
        <v>0</v>
      </c>
      <c r="CL251" s="32">
        <f t="shared" si="164"/>
        <v>0</v>
      </c>
      <c r="CM251" s="32">
        <f t="shared" si="164"/>
        <v>0</v>
      </c>
      <c r="CN251" s="32">
        <f t="shared" si="164"/>
        <v>0</v>
      </c>
    </row>
    <row r="252" spans="1:92" ht="16.350000000000001" customHeight="1" x14ac:dyDescent="0.2">
      <c r="A252" s="3149"/>
      <c r="B252" s="3190" t="s">
        <v>269</v>
      </c>
      <c r="C252" s="3190"/>
      <c r="D252" s="1297">
        <f t="shared" si="149"/>
        <v>1</v>
      </c>
      <c r="E252" s="1298">
        <f t="shared" si="165"/>
        <v>0</v>
      </c>
      <c r="F252" s="1299">
        <f t="shared" si="153"/>
        <v>1</v>
      </c>
      <c r="G252" s="1549">
        <v>0</v>
      </c>
      <c r="H252" s="1550">
        <v>0</v>
      </c>
      <c r="I252" s="1285">
        <v>0</v>
      </c>
      <c r="J252" s="1550">
        <v>0</v>
      </c>
      <c r="K252" s="1285">
        <v>0</v>
      </c>
      <c r="L252" s="1550">
        <v>0</v>
      </c>
      <c r="M252" s="1285">
        <v>0</v>
      </c>
      <c r="N252" s="1550">
        <v>0</v>
      </c>
      <c r="O252" s="1285">
        <v>0</v>
      </c>
      <c r="P252" s="1550">
        <v>0</v>
      </c>
      <c r="Q252" s="1285">
        <v>0</v>
      </c>
      <c r="R252" s="1550">
        <v>0</v>
      </c>
      <c r="S252" s="1285">
        <v>0</v>
      </c>
      <c r="T252" s="1550">
        <v>0</v>
      </c>
      <c r="U252" s="1285">
        <v>0</v>
      </c>
      <c r="V252" s="1286">
        <v>0</v>
      </c>
      <c r="W252" s="1285">
        <v>0</v>
      </c>
      <c r="X252" s="1286">
        <v>0</v>
      </c>
      <c r="Y252" s="1289">
        <v>0</v>
      </c>
      <c r="Z252" s="1290">
        <v>0</v>
      </c>
      <c r="AA252" s="1289">
        <v>0</v>
      </c>
      <c r="AB252" s="1290">
        <v>0</v>
      </c>
      <c r="AC252" s="1289">
        <v>0</v>
      </c>
      <c r="AD252" s="1290">
        <v>0</v>
      </c>
      <c r="AE252" s="1289">
        <v>0</v>
      </c>
      <c r="AF252" s="1290">
        <v>0</v>
      </c>
      <c r="AG252" s="1289">
        <v>0</v>
      </c>
      <c r="AH252" s="1290">
        <v>0</v>
      </c>
      <c r="AI252" s="1289">
        <v>0</v>
      </c>
      <c r="AJ252" s="1290">
        <v>0</v>
      </c>
      <c r="AK252" s="1289">
        <v>0</v>
      </c>
      <c r="AL252" s="1290">
        <v>0</v>
      </c>
      <c r="AM252" s="1289">
        <v>0</v>
      </c>
      <c r="AN252" s="1290">
        <v>1</v>
      </c>
      <c r="AO252" s="1551">
        <v>0</v>
      </c>
      <c r="AP252" s="1552">
        <v>0</v>
      </c>
      <c r="AQ252" s="1568"/>
      <c r="AR252" s="1569"/>
      <c r="AS252" s="1569"/>
      <c r="AT252" s="1285"/>
      <c r="AU252" s="1553">
        <v>0</v>
      </c>
      <c r="AV252" s="1553">
        <v>0</v>
      </c>
      <c r="AW252" s="1550">
        <v>0</v>
      </c>
      <c r="AX252" s="671" t="str">
        <f t="shared" si="150"/>
        <v/>
      </c>
      <c r="BT252" s="3"/>
      <c r="BU252" s="3"/>
      <c r="BV252" s="4"/>
      <c r="BW252" s="4"/>
      <c r="CA252" s="31" t="str">
        <f t="shared" si="154"/>
        <v/>
      </c>
      <c r="CB252" s="31"/>
      <c r="CC252" s="31" t="str">
        <f t="shared" si="151"/>
        <v/>
      </c>
      <c r="CD252" s="31" t="str">
        <f t="shared" si="156"/>
        <v/>
      </c>
      <c r="CE252" s="31" t="str">
        <f t="shared" si="157"/>
        <v/>
      </c>
      <c r="CF252" s="31" t="str">
        <f t="shared" si="158"/>
        <v/>
      </c>
      <c r="CG252" s="31" t="str">
        <f t="shared" si="159"/>
        <v/>
      </c>
      <c r="CH252" s="32">
        <f t="shared" si="160"/>
        <v>0</v>
      </c>
      <c r="CI252" s="32"/>
      <c r="CJ252" s="32"/>
      <c r="CK252" s="32">
        <f t="shared" si="163"/>
        <v>0</v>
      </c>
      <c r="CL252" s="32">
        <f t="shared" si="164"/>
        <v>0</v>
      </c>
      <c r="CM252" s="32">
        <f t="shared" si="164"/>
        <v>0</v>
      </c>
      <c r="CN252" s="32">
        <f t="shared" si="164"/>
        <v>0</v>
      </c>
    </row>
    <row r="253" spans="1:92" ht="16.350000000000001" customHeight="1" x14ac:dyDescent="0.2">
      <c r="A253" s="3342" t="s">
        <v>272</v>
      </c>
      <c r="B253" s="3184" t="s">
        <v>264</v>
      </c>
      <c r="C253" s="3184"/>
      <c r="D253" s="1050">
        <f t="shared" si="149"/>
        <v>6</v>
      </c>
      <c r="E253" s="485">
        <f t="shared" si="165"/>
        <v>4</v>
      </c>
      <c r="F253" s="1867">
        <f t="shared" si="153"/>
        <v>2</v>
      </c>
      <c r="G253" s="467"/>
      <c r="H253" s="468"/>
      <c r="I253" s="469"/>
      <c r="J253" s="468"/>
      <c r="K253" s="469"/>
      <c r="L253" s="468"/>
      <c r="M253" s="469"/>
      <c r="N253" s="468"/>
      <c r="O253" s="469"/>
      <c r="P253" s="468"/>
      <c r="Q253" s="469"/>
      <c r="R253" s="468"/>
      <c r="S253" s="469">
        <v>0</v>
      </c>
      <c r="T253" s="468">
        <v>0</v>
      </c>
      <c r="U253" s="469">
        <v>0</v>
      </c>
      <c r="V253" s="470">
        <v>0</v>
      </c>
      <c r="W253" s="469">
        <v>0</v>
      </c>
      <c r="X253" s="470">
        <v>0</v>
      </c>
      <c r="Y253" s="1865">
        <v>4</v>
      </c>
      <c r="Z253" s="1866">
        <v>1</v>
      </c>
      <c r="AA253" s="1865">
        <v>0</v>
      </c>
      <c r="AB253" s="1866">
        <v>1</v>
      </c>
      <c r="AC253" s="1865">
        <v>0</v>
      </c>
      <c r="AD253" s="1866">
        <v>0</v>
      </c>
      <c r="AE253" s="1865">
        <v>0</v>
      </c>
      <c r="AF253" s="1866">
        <v>0</v>
      </c>
      <c r="AG253" s="1865">
        <v>0</v>
      </c>
      <c r="AH253" s="1866">
        <v>0</v>
      </c>
      <c r="AI253" s="1865">
        <v>0</v>
      </c>
      <c r="AJ253" s="1866">
        <v>0</v>
      </c>
      <c r="AK253" s="1865">
        <v>0</v>
      </c>
      <c r="AL253" s="1866">
        <v>0</v>
      </c>
      <c r="AM253" s="1865">
        <v>0</v>
      </c>
      <c r="AN253" s="1866">
        <v>0</v>
      </c>
      <c r="AO253" s="1063"/>
      <c r="AP253" s="488"/>
      <c r="AQ253" s="1060"/>
      <c r="AR253" s="473"/>
      <c r="AS253" s="1060">
        <v>1</v>
      </c>
      <c r="AT253" s="469">
        <v>0</v>
      </c>
      <c r="AU253" s="473">
        <v>0</v>
      </c>
      <c r="AV253" s="473">
        <v>1</v>
      </c>
      <c r="AW253" s="468">
        <v>0</v>
      </c>
      <c r="AX253" s="671" t="str">
        <f t="shared" si="150"/>
        <v/>
      </c>
      <c r="BT253" s="3"/>
      <c r="BU253" s="3"/>
      <c r="BV253" s="4"/>
      <c r="BW253" s="4"/>
      <c r="CA253" s="31" t="str">
        <f t="shared" si="154"/>
        <v/>
      </c>
      <c r="CB253" s="31" t="str">
        <f t="shared" si="155"/>
        <v/>
      </c>
      <c r="CC253" s="31" t="str">
        <f t="shared" si="151"/>
        <v/>
      </c>
      <c r="CD253" s="31"/>
      <c r="CE253" s="31" t="str">
        <f t="shared" si="157"/>
        <v/>
      </c>
      <c r="CF253" s="31" t="str">
        <f t="shared" si="158"/>
        <v/>
      </c>
      <c r="CG253" s="31" t="str">
        <f t="shared" si="159"/>
        <v/>
      </c>
      <c r="CH253" s="32"/>
      <c r="CI253" s="32">
        <f t="shared" si="161"/>
        <v>0</v>
      </c>
      <c r="CJ253" s="32">
        <f t="shared" si="162"/>
        <v>0</v>
      </c>
      <c r="CK253" s="32"/>
      <c r="CL253" s="32">
        <f t="shared" si="164"/>
        <v>0</v>
      </c>
      <c r="CM253" s="32">
        <f t="shared" si="164"/>
        <v>0</v>
      </c>
      <c r="CN253" s="32">
        <f t="shared" si="164"/>
        <v>0</v>
      </c>
    </row>
    <row r="254" spans="1:92" ht="16.350000000000001" customHeight="1" x14ac:dyDescent="0.2">
      <c r="A254" s="2912"/>
      <c r="B254" s="3366" t="s">
        <v>265</v>
      </c>
      <c r="C254" s="3366"/>
      <c r="D254" s="1554">
        <f t="shared" si="149"/>
        <v>208</v>
      </c>
      <c r="E254" s="1555">
        <f t="shared" si="165"/>
        <v>86</v>
      </c>
      <c r="F254" s="1556">
        <f t="shared" si="153"/>
        <v>122</v>
      </c>
      <c r="G254" s="1557"/>
      <c r="H254" s="1558"/>
      <c r="I254" s="1559"/>
      <c r="J254" s="1558"/>
      <c r="K254" s="1559"/>
      <c r="L254" s="1558"/>
      <c r="M254" s="1559"/>
      <c r="N254" s="1558"/>
      <c r="O254" s="1559"/>
      <c r="P254" s="1558"/>
      <c r="Q254" s="1559"/>
      <c r="R254" s="1558"/>
      <c r="S254" s="1559">
        <v>0</v>
      </c>
      <c r="T254" s="1558">
        <v>0</v>
      </c>
      <c r="U254" s="1559">
        <v>0</v>
      </c>
      <c r="V254" s="1560">
        <v>1</v>
      </c>
      <c r="W254" s="1559">
        <v>25</v>
      </c>
      <c r="X254" s="1560">
        <v>30</v>
      </c>
      <c r="Y254" s="1559">
        <v>50</v>
      </c>
      <c r="Z254" s="1560">
        <v>71</v>
      </c>
      <c r="AA254" s="1559">
        <v>11</v>
      </c>
      <c r="AB254" s="1560">
        <v>18</v>
      </c>
      <c r="AC254" s="1559">
        <v>0</v>
      </c>
      <c r="AD254" s="1560">
        <v>1</v>
      </c>
      <c r="AE254" s="1559">
        <v>0</v>
      </c>
      <c r="AF254" s="1560">
        <v>1</v>
      </c>
      <c r="AG254" s="1559">
        <v>0</v>
      </c>
      <c r="AH254" s="1560">
        <v>0</v>
      </c>
      <c r="AI254" s="1559">
        <v>0</v>
      </c>
      <c r="AJ254" s="1560">
        <v>0</v>
      </c>
      <c r="AK254" s="1559">
        <v>0</v>
      </c>
      <c r="AL254" s="1560">
        <v>0</v>
      </c>
      <c r="AM254" s="1559">
        <v>0</v>
      </c>
      <c r="AN254" s="1560">
        <v>0</v>
      </c>
      <c r="AO254" s="1575"/>
      <c r="AP254" s="1572"/>
      <c r="AQ254" s="1563"/>
      <c r="AR254" s="1571"/>
      <c r="AS254" s="467">
        <v>46</v>
      </c>
      <c r="AT254" s="1559">
        <v>0</v>
      </c>
      <c r="AU254" s="1565">
        <v>0</v>
      </c>
      <c r="AV254" s="1565">
        <v>0</v>
      </c>
      <c r="AW254" s="1558">
        <v>0</v>
      </c>
      <c r="AX254" s="671" t="str">
        <f t="shared" si="150"/>
        <v/>
      </c>
      <c r="BT254" s="3"/>
      <c r="BU254" s="3"/>
      <c r="BV254" s="4"/>
      <c r="BW254" s="4"/>
      <c r="CA254" s="31" t="str">
        <f t="shared" si="154"/>
        <v/>
      </c>
      <c r="CB254" s="31"/>
      <c r="CC254" s="31" t="str">
        <f t="shared" si="151"/>
        <v/>
      </c>
      <c r="CD254" s="31"/>
      <c r="CE254" s="31" t="str">
        <f t="shared" si="157"/>
        <v/>
      </c>
      <c r="CF254" s="31" t="str">
        <f t="shared" si="158"/>
        <v/>
      </c>
      <c r="CG254" s="31" t="str">
        <f t="shared" si="159"/>
        <v/>
      </c>
      <c r="CH254" s="32"/>
      <c r="CI254" s="32"/>
      <c r="CJ254" s="32"/>
      <c r="CK254" s="32"/>
      <c r="CL254" s="32">
        <f t="shared" si="164"/>
        <v>0</v>
      </c>
      <c r="CM254" s="32">
        <f t="shared" si="164"/>
        <v>0</v>
      </c>
      <c r="CN254" s="32">
        <f t="shared" si="164"/>
        <v>0</v>
      </c>
    </row>
    <row r="255" spans="1:92" ht="16.350000000000001" customHeight="1" x14ac:dyDescent="0.2">
      <c r="A255" s="2912"/>
      <c r="B255" s="3366" t="s">
        <v>266</v>
      </c>
      <c r="C255" s="3366"/>
      <c r="D255" s="1554">
        <f t="shared" si="149"/>
        <v>9</v>
      </c>
      <c r="E255" s="1555">
        <f t="shared" si="165"/>
        <v>8</v>
      </c>
      <c r="F255" s="1556">
        <f t="shared" si="153"/>
        <v>1</v>
      </c>
      <c r="G255" s="1557"/>
      <c r="H255" s="1558"/>
      <c r="I255" s="1559"/>
      <c r="J255" s="1558"/>
      <c r="K255" s="1559"/>
      <c r="L255" s="1558"/>
      <c r="M255" s="1559"/>
      <c r="N255" s="1558"/>
      <c r="O255" s="1559"/>
      <c r="P255" s="1558"/>
      <c r="Q255" s="1559"/>
      <c r="R255" s="1558"/>
      <c r="S255" s="1559">
        <v>0</v>
      </c>
      <c r="T255" s="1558">
        <v>0</v>
      </c>
      <c r="U255" s="1559">
        <v>0</v>
      </c>
      <c r="V255" s="1560">
        <v>0</v>
      </c>
      <c r="W255" s="1559">
        <v>2</v>
      </c>
      <c r="X255" s="1560">
        <v>0</v>
      </c>
      <c r="Y255" s="1559">
        <v>6</v>
      </c>
      <c r="Z255" s="1560">
        <v>1</v>
      </c>
      <c r="AA255" s="1559">
        <v>0</v>
      </c>
      <c r="AB255" s="1560">
        <v>0</v>
      </c>
      <c r="AC255" s="1559">
        <v>0</v>
      </c>
      <c r="AD255" s="1560">
        <v>0</v>
      </c>
      <c r="AE255" s="1559">
        <v>0</v>
      </c>
      <c r="AF255" s="1560">
        <v>0</v>
      </c>
      <c r="AG255" s="1559">
        <v>0</v>
      </c>
      <c r="AH255" s="1560">
        <v>0</v>
      </c>
      <c r="AI255" s="1559">
        <v>0</v>
      </c>
      <c r="AJ255" s="1560">
        <v>0</v>
      </c>
      <c r="AK255" s="1559">
        <v>0</v>
      </c>
      <c r="AL255" s="1560">
        <v>0</v>
      </c>
      <c r="AM255" s="1559">
        <v>0</v>
      </c>
      <c r="AN255" s="1560">
        <v>0</v>
      </c>
      <c r="AO255" s="1575"/>
      <c r="AP255" s="1572"/>
      <c r="AQ255" s="1563"/>
      <c r="AR255" s="1571"/>
      <c r="AS255" s="1571"/>
      <c r="AT255" s="1559">
        <v>0</v>
      </c>
      <c r="AU255" s="1565">
        <v>0</v>
      </c>
      <c r="AV255" s="1565">
        <v>0</v>
      </c>
      <c r="AW255" s="1558">
        <v>0</v>
      </c>
      <c r="AX255" s="671" t="str">
        <f t="shared" si="150"/>
        <v/>
      </c>
      <c r="BT255" s="3"/>
      <c r="BU255" s="3"/>
      <c r="BV255" s="4"/>
      <c r="BW255" s="4"/>
      <c r="CA255" s="31" t="str">
        <f t="shared" si="154"/>
        <v/>
      </c>
      <c r="CB255" s="31"/>
      <c r="CC255" s="31" t="str">
        <f t="shared" si="151"/>
        <v/>
      </c>
      <c r="CD255" s="31"/>
      <c r="CE255" s="31" t="str">
        <f t="shared" si="157"/>
        <v/>
      </c>
      <c r="CF255" s="31" t="str">
        <f t="shared" si="158"/>
        <v/>
      </c>
      <c r="CG255" s="31" t="str">
        <f t="shared" si="159"/>
        <v/>
      </c>
      <c r="CH255" s="32"/>
      <c r="CI255" s="32"/>
      <c r="CJ255" s="32"/>
      <c r="CK255" s="32"/>
      <c r="CL255" s="32">
        <f t="shared" si="164"/>
        <v>0</v>
      </c>
      <c r="CM255" s="32">
        <f t="shared" si="164"/>
        <v>0</v>
      </c>
      <c r="CN255" s="32">
        <f t="shared" si="164"/>
        <v>0</v>
      </c>
    </row>
    <row r="256" spans="1:92" ht="16.350000000000001" customHeight="1" x14ac:dyDescent="0.2">
      <c r="A256" s="2912"/>
      <c r="B256" s="3366" t="s">
        <v>267</v>
      </c>
      <c r="C256" s="3366"/>
      <c r="D256" s="1554">
        <f t="shared" si="149"/>
        <v>3</v>
      </c>
      <c r="E256" s="1555">
        <f t="shared" si="165"/>
        <v>2</v>
      </c>
      <c r="F256" s="1556">
        <f t="shared" si="153"/>
        <v>1</v>
      </c>
      <c r="G256" s="1287"/>
      <c r="H256" s="1288"/>
      <c r="I256" s="1289"/>
      <c r="J256" s="1288"/>
      <c r="K256" s="1289"/>
      <c r="L256" s="1288"/>
      <c r="M256" s="1289"/>
      <c r="N256" s="1288"/>
      <c r="O256" s="1289"/>
      <c r="P256" s="1288"/>
      <c r="Q256" s="1289"/>
      <c r="R256" s="1288"/>
      <c r="S256" s="1289">
        <v>0</v>
      </c>
      <c r="T256" s="1288">
        <v>0</v>
      </c>
      <c r="U256" s="1289">
        <v>0</v>
      </c>
      <c r="V256" s="1290">
        <v>0</v>
      </c>
      <c r="W256" s="1289">
        <v>1</v>
      </c>
      <c r="X256" s="1290">
        <v>0</v>
      </c>
      <c r="Y256" s="1289">
        <v>0</v>
      </c>
      <c r="Z256" s="1290">
        <v>1</v>
      </c>
      <c r="AA256" s="1289">
        <v>1</v>
      </c>
      <c r="AB256" s="1290">
        <v>0</v>
      </c>
      <c r="AC256" s="1289">
        <v>0</v>
      </c>
      <c r="AD256" s="1290">
        <v>0</v>
      </c>
      <c r="AE256" s="1289">
        <v>0</v>
      </c>
      <c r="AF256" s="1290">
        <v>0</v>
      </c>
      <c r="AG256" s="1289">
        <v>0</v>
      </c>
      <c r="AH256" s="1290">
        <v>0</v>
      </c>
      <c r="AI256" s="1289">
        <v>0</v>
      </c>
      <c r="AJ256" s="1290">
        <v>0</v>
      </c>
      <c r="AK256" s="1289">
        <v>0</v>
      </c>
      <c r="AL256" s="1290">
        <v>0</v>
      </c>
      <c r="AM256" s="1289">
        <v>0</v>
      </c>
      <c r="AN256" s="1290">
        <v>0</v>
      </c>
      <c r="AO256" s="1575"/>
      <c r="AP256" s="1572"/>
      <c r="AQ256" s="1563"/>
      <c r="AR256" s="1571"/>
      <c r="AS256" s="1571"/>
      <c r="AT256" s="1289">
        <v>0</v>
      </c>
      <c r="AU256" s="1295">
        <v>0</v>
      </c>
      <c r="AV256" s="1295">
        <v>0</v>
      </c>
      <c r="AW256" s="1288">
        <v>0</v>
      </c>
      <c r="AX256" s="671" t="str">
        <f t="shared" si="150"/>
        <v/>
      </c>
      <c r="BT256" s="3"/>
      <c r="BU256" s="3"/>
      <c r="BV256" s="4"/>
      <c r="BW256" s="4"/>
      <c r="CA256" s="31" t="str">
        <f t="shared" si="154"/>
        <v/>
      </c>
      <c r="CB256" s="31"/>
      <c r="CC256" s="31" t="str">
        <f t="shared" si="151"/>
        <v/>
      </c>
      <c r="CD256" s="31"/>
      <c r="CE256" s="31" t="str">
        <f t="shared" si="157"/>
        <v/>
      </c>
      <c r="CF256" s="31" t="str">
        <f t="shared" si="158"/>
        <v/>
      </c>
      <c r="CG256" s="31" t="str">
        <f t="shared" si="159"/>
        <v/>
      </c>
      <c r="CH256" s="32"/>
      <c r="CI256" s="32"/>
      <c r="CJ256" s="32"/>
      <c r="CK256" s="32"/>
      <c r="CL256" s="32">
        <f t="shared" si="164"/>
        <v>0</v>
      </c>
      <c r="CM256" s="32">
        <f t="shared" si="164"/>
        <v>0</v>
      </c>
      <c r="CN256" s="32">
        <f t="shared" si="164"/>
        <v>0</v>
      </c>
    </row>
    <row r="257" spans="1:92" ht="16.350000000000001" customHeight="1" x14ac:dyDescent="0.2">
      <c r="A257" s="2912"/>
      <c r="B257" s="3367" t="s">
        <v>268</v>
      </c>
      <c r="C257" s="3368"/>
      <c r="D257" s="1554">
        <f t="shared" si="149"/>
        <v>0</v>
      </c>
      <c r="E257" s="1555">
        <f t="shared" si="165"/>
        <v>0</v>
      </c>
      <c r="F257" s="1556">
        <f t="shared" si="153"/>
        <v>0</v>
      </c>
      <c r="G257" s="1287"/>
      <c r="H257" s="1288"/>
      <c r="I257" s="1289"/>
      <c r="J257" s="1288"/>
      <c r="K257" s="1289"/>
      <c r="L257" s="1288"/>
      <c r="M257" s="1289"/>
      <c r="N257" s="1288"/>
      <c r="O257" s="1289"/>
      <c r="P257" s="1288"/>
      <c r="Q257" s="1289"/>
      <c r="R257" s="1288"/>
      <c r="S257" s="1289">
        <v>0</v>
      </c>
      <c r="T257" s="1288">
        <v>0</v>
      </c>
      <c r="U257" s="1289">
        <v>0</v>
      </c>
      <c r="V257" s="1290">
        <v>0</v>
      </c>
      <c r="W257" s="1289">
        <v>0</v>
      </c>
      <c r="X257" s="1290">
        <v>0</v>
      </c>
      <c r="Y257" s="1289">
        <v>0</v>
      </c>
      <c r="Z257" s="1290">
        <v>0</v>
      </c>
      <c r="AA257" s="1289">
        <v>0</v>
      </c>
      <c r="AB257" s="1290">
        <v>0</v>
      </c>
      <c r="AC257" s="1289">
        <v>0</v>
      </c>
      <c r="AD257" s="1290">
        <v>0</v>
      </c>
      <c r="AE257" s="1289">
        <v>0</v>
      </c>
      <c r="AF257" s="1290">
        <v>0</v>
      </c>
      <c r="AG257" s="1289">
        <v>0</v>
      </c>
      <c r="AH257" s="1290">
        <v>0</v>
      </c>
      <c r="AI257" s="1289">
        <v>0</v>
      </c>
      <c r="AJ257" s="1290">
        <v>0</v>
      </c>
      <c r="AK257" s="1289">
        <v>0</v>
      </c>
      <c r="AL257" s="1290">
        <v>0</v>
      </c>
      <c r="AM257" s="1289">
        <v>0</v>
      </c>
      <c r="AN257" s="1290">
        <v>0</v>
      </c>
      <c r="AO257" s="1575"/>
      <c r="AP257" s="1572"/>
      <c r="AQ257" s="1563"/>
      <c r="AR257" s="1573"/>
      <c r="AS257" s="1294"/>
      <c r="AT257" s="1289">
        <v>0</v>
      </c>
      <c r="AU257" s="1295">
        <v>0</v>
      </c>
      <c r="AV257" s="1295">
        <v>0</v>
      </c>
      <c r="AW257" s="1288">
        <v>0</v>
      </c>
      <c r="AX257" s="671" t="str">
        <f t="shared" si="150"/>
        <v/>
      </c>
      <c r="BT257" s="3"/>
      <c r="BU257" s="3"/>
      <c r="BV257" s="4"/>
      <c r="BW257" s="4"/>
      <c r="CA257" s="31" t="str">
        <f t="shared" si="154"/>
        <v/>
      </c>
      <c r="CB257" s="31"/>
      <c r="CC257" s="31" t="str">
        <f t="shared" si="151"/>
        <v/>
      </c>
      <c r="CD257" s="31"/>
      <c r="CE257" s="31" t="str">
        <f t="shared" si="157"/>
        <v/>
      </c>
      <c r="CF257" s="31" t="str">
        <f t="shared" si="158"/>
        <v/>
      </c>
      <c r="CG257" s="31" t="str">
        <f t="shared" si="159"/>
        <v/>
      </c>
      <c r="CH257" s="32"/>
      <c r="CI257" s="32"/>
      <c r="CJ257" s="32"/>
      <c r="CK257" s="32"/>
      <c r="CL257" s="32">
        <f t="shared" si="164"/>
        <v>0</v>
      </c>
      <c r="CM257" s="32">
        <f t="shared" si="164"/>
        <v>0</v>
      </c>
      <c r="CN257" s="32">
        <f t="shared" si="164"/>
        <v>0</v>
      </c>
    </row>
    <row r="258" spans="1:92" ht="16.350000000000001" customHeight="1" x14ac:dyDescent="0.2">
      <c r="A258" s="3149"/>
      <c r="B258" s="3197" t="s">
        <v>269</v>
      </c>
      <c r="C258" s="3197"/>
      <c r="D258" s="1566">
        <f t="shared" si="149"/>
        <v>0</v>
      </c>
      <c r="E258" s="1567">
        <f t="shared" si="165"/>
        <v>0</v>
      </c>
      <c r="F258" s="1567">
        <f t="shared" si="153"/>
        <v>0</v>
      </c>
      <c r="G258" s="1549"/>
      <c r="H258" s="1550"/>
      <c r="I258" s="1285"/>
      <c r="J258" s="1550"/>
      <c r="K258" s="1285"/>
      <c r="L258" s="1550"/>
      <c r="M258" s="1285"/>
      <c r="N258" s="1550"/>
      <c r="O258" s="1285"/>
      <c r="P258" s="1550"/>
      <c r="Q258" s="1285"/>
      <c r="R258" s="1550"/>
      <c r="S258" s="1285">
        <v>0</v>
      </c>
      <c r="T258" s="1550">
        <v>0</v>
      </c>
      <c r="U258" s="1285">
        <v>0</v>
      </c>
      <c r="V258" s="1286">
        <v>0</v>
      </c>
      <c r="W258" s="1285">
        <v>0</v>
      </c>
      <c r="X258" s="1286">
        <v>0</v>
      </c>
      <c r="Y258" s="1285">
        <v>0</v>
      </c>
      <c r="Z258" s="1286">
        <v>0</v>
      </c>
      <c r="AA258" s="1285">
        <v>0</v>
      </c>
      <c r="AB258" s="1286">
        <v>0</v>
      </c>
      <c r="AC258" s="1285">
        <v>0</v>
      </c>
      <c r="AD258" s="1286">
        <v>0</v>
      </c>
      <c r="AE258" s="1285">
        <v>0</v>
      </c>
      <c r="AF258" s="1286">
        <v>0</v>
      </c>
      <c r="AG258" s="1285">
        <v>0</v>
      </c>
      <c r="AH258" s="1286">
        <v>0</v>
      </c>
      <c r="AI258" s="1285">
        <v>0</v>
      </c>
      <c r="AJ258" s="1286">
        <v>0</v>
      </c>
      <c r="AK258" s="1285">
        <v>0</v>
      </c>
      <c r="AL258" s="1286">
        <v>0</v>
      </c>
      <c r="AM258" s="1285">
        <v>0</v>
      </c>
      <c r="AN258" s="1286">
        <v>0</v>
      </c>
      <c r="AO258" s="1576"/>
      <c r="AP258" s="1569"/>
      <c r="AQ258" s="1568"/>
      <c r="AR258" s="1574"/>
      <c r="AS258" s="1569"/>
      <c r="AT258" s="1285">
        <v>0</v>
      </c>
      <c r="AU258" s="1553">
        <v>0</v>
      </c>
      <c r="AV258" s="1553">
        <v>0</v>
      </c>
      <c r="AW258" s="1550">
        <v>0</v>
      </c>
      <c r="AX258" s="671" t="str">
        <f t="shared" si="150"/>
        <v/>
      </c>
      <c r="BT258" s="3"/>
      <c r="BU258" s="3"/>
      <c r="BV258" s="4"/>
      <c r="BW258" s="4"/>
      <c r="CA258" s="31" t="str">
        <f t="shared" si="154"/>
        <v/>
      </c>
      <c r="CB258" s="31"/>
      <c r="CC258" s="31" t="str">
        <f t="shared" si="151"/>
        <v/>
      </c>
      <c r="CD258" s="31"/>
      <c r="CE258" s="31" t="str">
        <f t="shared" si="157"/>
        <v/>
      </c>
      <c r="CF258" s="31" t="str">
        <f t="shared" si="158"/>
        <v/>
      </c>
      <c r="CG258" s="31" t="str">
        <f t="shared" si="159"/>
        <v/>
      </c>
      <c r="CH258" s="32"/>
      <c r="CI258" s="32"/>
      <c r="CJ258" s="32"/>
      <c r="CK258" s="32"/>
      <c r="CL258" s="32">
        <f t="shared" si="164"/>
        <v>0</v>
      </c>
      <c r="CM258" s="32">
        <f t="shared" si="164"/>
        <v>0</v>
      </c>
      <c r="CN258" s="32">
        <f t="shared" si="164"/>
        <v>0</v>
      </c>
    </row>
    <row r="259" spans="1:92" ht="16.350000000000001" customHeight="1" x14ac:dyDescent="0.2">
      <c r="A259" s="3466" t="s">
        <v>273</v>
      </c>
      <c r="B259" s="3184" t="s">
        <v>264</v>
      </c>
      <c r="C259" s="3184"/>
      <c r="D259" s="1050">
        <f t="shared" si="149"/>
        <v>0</v>
      </c>
      <c r="E259" s="485">
        <f t="shared" si="165"/>
        <v>0</v>
      </c>
      <c r="F259" s="466">
        <f t="shared" si="153"/>
        <v>0</v>
      </c>
      <c r="G259" s="467"/>
      <c r="H259" s="468"/>
      <c r="I259" s="469"/>
      <c r="J259" s="468"/>
      <c r="K259" s="469"/>
      <c r="L259" s="468"/>
      <c r="M259" s="469"/>
      <c r="N259" s="468"/>
      <c r="O259" s="469"/>
      <c r="P259" s="468"/>
      <c r="Q259" s="469"/>
      <c r="R259" s="468"/>
      <c r="S259" s="469"/>
      <c r="T259" s="468"/>
      <c r="U259" s="469"/>
      <c r="V259" s="470"/>
      <c r="W259" s="469"/>
      <c r="X259" s="470"/>
      <c r="Y259" s="469"/>
      <c r="Z259" s="470"/>
      <c r="AA259" s="469"/>
      <c r="AB259" s="470"/>
      <c r="AC259" s="469"/>
      <c r="AD259" s="470"/>
      <c r="AE259" s="469"/>
      <c r="AF259" s="470"/>
      <c r="AG259" s="469"/>
      <c r="AH259" s="1866"/>
      <c r="AI259" s="1865"/>
      <c r="AJ259" s="1866"/>
      <c r="AK259" s="1865"/>
      <c r="AL259" s="1866"/>
      <c r="AM259" s="1865"/>
      <c r="AN259" s="1866"/>
      <c r="AO259" s="1064"/>
      <c r="AP259" s="499"/>
      <c r="AQ259" s="1060"/>
      <c r="AR259" s="473"/>
      <c r="AS259" s="1060"/>
      <c r="AT259" s="469">
        <v>0</v>
      </c>
      <c r="AU259" s="473">
        <v>0</v>
      </c>
      <c r="AV259" s="473">
        <v>0</v>
      </c>
      <c r="AW259" s="468">
        <v>0</v>
      </c>
      <c r="AX259" s="671" t="str">
        <f t="shared" si="150"/>
        <v/>
      </c>
      <c r="BT259" s="3"/>
      <c r="BU259" s="3"/>
      <c r="BV259" s="4"/>
      <c r="BW259" s="4"/>
      <c r="CA259" s="31" t="str">
        <f t="shared" si="154"/>
        <v/>
      </c>
      <c r="CB259" s="31" t="str">
        <f t="shared" si="155"/>
        <v/>
      </c>
      <c r="CC259" s="31" t="str">
        <f t="shared" si="151"/>
        <v/>
      </c>
      <c r="CD259" s="31"/>
      <c r="CE259" s="31" t="str">
        <f t="shared" si="157"/>
        <v/>
      </c>
      <c r="CF259" s="31" t="str">
        <f t="shared" si="158"/>
        <v/>
      </c>
      <c r="CG259" s="31" t="str">
        <f t="shared" si="159"/>
        <v/>
      </c>
      <c r="CH259" s="32"/>
      <c r="CI259" s="32">
        <f t="shared" si="161"/>
        <v>0</v>
      </c>
      <c r="CJ259" s="32">
        <f t="shared" si="162"/>
        <v>0</v>
      </c>
      <c r="CK259" s="32"/>
      <c r="CL259" s="32">
        <f t="shared" si="164"/>
        <v>0</v>
      </c>
      <c r="CM259" s="32">
        <f t="shared" si="164"/>
        <v>0</v>
      </c>
      <c r="CN259" s="32">
        <f t="shared" si="164"/>
        <v>0</v>
      </c>
    </row>
    <row r="260" spans="1:92" ht="16.350000000000001" customHeight="1" x14ac:dyDescent="0.2">
      <c r="A260" s="2971"/>
      <c r="B260" s="3366" t="s">
        <v>265</v>
      </c>
      <c r="C260" s="3366"/>
      <c r="D260" s="1554">
        <f t="shared" si="149"/>
        <v>0</v>
      </c>
      <c r="E260" s="1555">
        <f t="shared" si="165"/>
        <v>0</v>
      </c>
      <c r="F260" s="1556">
        <f t="shared" si="153"/>
        <v>0</v>
      </c>
      <c r="G260" s="1557"/>
      <c r="H260" s="1558"/>
      <c r="I260" s="1559"/>
      <c r="J260" s="1558"/>
      <c r="K260" s="1559"/>
      <c r="L260" s="1558"/>
      <c r="M260" s="1559"/>
      <c r="N260" s="1558"/>
      <c r="O260" s="1559"/>
      <c r="P260" s="1558"/>
      <c r="Q260" s="1559"/>
      <c r="R260" s="1558"/>
      <c r="S260" s="1559"/>
      <c r="T260" s="1558"/>
      <c r="U260" s="1559"/>
      <c r="V260" s="1560"/>
      <c r="W260" s="1559"/>
      <c r="X260" s="1560"/>
      <c r="Y260" s="1559"/>
      <c r="Z260" s="1560"/>
      <c r="AA260" s="1559"/>
      <c r="AB260" s="1560"/>
      <c r="AC260" s="1559"/>
      <c r="AD260" s="1560"/>
      <c r="AE260" s="1559"/>
      <c r="AF260" s="1560"/>
      <c r="AG260" s="1559"/>
      <c r="AH260" s="1560"/>
      <c r="AI260" s="1559"/>
      <c r="AJ260" s="1560"/>
      <c r="AK260" s="1559"/>
      <c r="AL260" s="1560"/>
      <c r="AM260" s="1559"/>
      <c r="AN260" s="1560"/>
      <c r="AO260" s="1577"/>
      <c r="AP260" s="1564"/>
      <c r="AQ260" s="1563"/>
      <c r="AR260" s="1571"/>
      <c r="AS260" s="467"/>
      <c r="AT260" s="1559">
        <v>0</v>
      </c>
      <c r="AU260" s="1565">
        <v>0</v>
      </c>
      <c r="AV260" s="1565">
        <v>0</v>
      </c>
      <c r="AW260" s="1558">
        <v>0</v>
      </c>
      <c r="AX260" s="671" t="str">
        <f t="shared" si="150"/>
        <v/>
      </c>
      <c r="BT260" s="3"/>
      <c r="BU260" s="3"/>
      <c r="BV260" s="4"/>
      <c r="BW260" s="4"/>
      <c r="CA260" s="31" t="str">
        <f t="shared" si="154"/>
        <v/>
      </c>
      <c r="CB260" s="31"/>
      <c r="CC260" s="31" t="str">
        <f t="shared" si="151"/>
        <v/>
      </c>
      <c r="CD260" s="31"/>
      <c r="CE260" s="31" t="str">
        <f t="shared" si="157"/>
        <v/>
      </c>
      <c r="CF260" s="31" t="str">
        <f t="shared" si="158"/>
        <v/>
      </c>
      <c r="CG260" s="31" t="str">
        <f t="shared" si="159"/>
        <v/>
      </c>
      <c r="CH260" s="32"/>
      <c r="CI260" s="32"/>
      <c r="CJ260" s="32"/>
      <c r="CK260" s="32"/>
      <c r="CL260" s="32">
        <f t="shared" si="164"/>
        <v>0</v>
      </c>
      <c r="CM260" s="32">
        <f t="shared" si="164"/>
        <v>0</v>
      </c>
      <c r="CN260" s="32">
        <f t="shared" si="164"/>
        <v>0</v>
      </c>
    </row>
    <row r="261" spans="1:92" ht="16.350000000000001" customHeight="1" x14ac:dyDescent="0.2">
      <c r="A261" s="2971"/>
      <c r="B261" s="3366" t="s">
        <v>266</v>
      </c>
      <c r="C261" s="3366"/>
      <c r="D261" s="1554">
        <f t="shared" si="149"/>
        <v>0</v>
      </c>
      <c r="E261" s="1555">
        <f t="shared" si="165"/>
        <v>0</v>
      </c>
      <c r="F261" s="1556">
        <f t="shared" si="153"/>
        <v>0</v>
      </c>
      <c r="G261" s="1557"/>
      <c r="H261" s="1558"/>
      <c r="I261" s="1559"/>
      <c r="J261" s="1558"/>
      <c r="K261" s="1559"/>
      <c r="L261" s="1558"/>
      <c r="M261" s="1559"/>
      <c r="N261" s="1558"/>
      <c r="O261" s="1559"/>
      <c r="P261" s="1558"/>
      <c r="Q261" s="1559"/>
      <c r="R261" s="1558"/>
      <c r="S261" s="1559"/>
      <c r="T261" s="1558"/>
      <c r="U261" s="1559"/>
      <c r="V261" s="1560"/>
      <c r="W261" s="1559"/>
      <c r="X261" s="1560"/>
      <c r="Y261" s="1559"/>
      <c r="Z261" s="1560"/>
      <c r="AA261" s="1559"/>
      <c r="AB261" s="1560"/>
      <c r="AC261" s="1559"/>
      <c r="AD261" s="1560"/>
      <c r="AE261" s="1559"/>
      <c r="AF261" s="1560"/>
      <c r="AG261" s="1559"/>
      <c r="AH261" s="1560"/>
      <c r="AI261" s="1559"/>
      <c r="AJ261" s="1560"/>
      <c r="AK261" s="1559"/>
      <c r="AL261" s="1560"/>
      <c r="AM261" s="1559"/>
      <c r="AN261" s="1560"/>
      <c r="AO261" s="1577"/>
      <c r="AP261" s="1564"/>
      <c r="AQ261" s="1563"/>
      <c r="AR261" s="1571"/>
      <c r="AS261" s="1571"/>
      <c r="AT261" s="1559">
        <v>0</v>
      </c>
      <c r="AU261" s="1565">
        <v>0</v>
      </c>
      <c r="AV261" s="1565">
        <v>0</v>
      </c>
      <c r="AW261" s="1558">
        <v>0</v>
      </c>
      <c r="AX261" s="671" t="str">
        <f t="shared" si="150"/>
        <v/>
      </c>
      <c r="BT261" s="3"/>
      <c r="BU261" s="3"/>
      <c r="BV261" s="4"/>
      <c r="BW261" s="4"/>
      <c r="CA261" s="31" t="str">
        <f t="shared" si="154"/>
        <v/>
      </c>
      <c r="CB261" s="31"/>
      <c r="CC261" s="31" t="str">
        <f t="shared" si="151"/>
        <v/>
      </c>
      <c r="CD261" s="31"/>
      <c r="CE261" s="31" t="str">
        <f t="shared" si="157"/>
        <v/>
      </c>
      <c r="CF261" s="31" t="str">
        <f t="shared" si="158"/>
        <v/>
      </c>
      <c r="CG261" s="31" t="str">
        <f t="shared" si="159"/>
        <v/>
      </c>
      <c r="CH261" s="32"/>
      <c r="CI261" s="32"/>
      <c r="CJ261" s="32"/>
      <c r="CK261" s="32"/>
      <c r="CL261" s="32">
        <f t="shared" si="164"/>
        <v>0</v>
      </c>
      <c r="CM261" s="32">
        <f t="shared" si="164"/>
        <v>0</v>
      </c>
      <c r="CN261" s="32">
        <f t="shared" si="164"/>
        <v>0</v>
      </c>
    </row>
    <row r="262" spans="1:92" ht="16.350000000000001" customHeight="1" x14ac:dyDescent="0.2">
      <c r="A262" s="2971"/>
      <c r="B262" s="3366" t="s">
        <v>267</v>
      </c>
      <c r="C262" s="3366"/>
      <c r="D262" s="1554">
        <f t="shared" si="149"/>
        <v>0</v>
      </c>
      <c r="E262" s="1555">
        <f t="shared" si="165"/>
        <v>0</v>
      </c>
      <c r="F262" s="1556">
        <f t="shared" si="153"/>
        <v>0</v>
      </c>
      <c r="G262" s="1287"/>
      <c r="H262" s="1288"/>
      <c r="I262" s="1289"/>
      <c r="J262" s="1288"/>
      <c r="K262" s="1289"/>
      <c r="L262" s="1288"/>
      <c r="M262" s="1289"/>
      <c r="N262" s="1288"/>
      <c r="O262" s="1289"/>
      <c r="P262" s="1288"/>
      <c r="Q262" s="1289"/>
      <c r="R262" s="1288"/>
      <c r="S262" s="1289"/>
      <c r="T262" s="1288"/>
      <c r="U262" s="1289"/>
      <c r="V262" s="1290"/>
      <c r="W262" s="1289"/>
      <c r="X262" s="1290"/>
      <c r="Y262" s="1559"/>
      <c r="Z262" s="1560"/>
      <c r="AA262" s="1559"/>
      <c r="AB262" s="1560"/>
      <c r="AC262" s="1559"/>
      <c r="AD262" s="1560"/>
      <c r="AE262" s="1559"/>
      <c r="AF262" s="1560"/>
      <c r="AG262" s="1559"/>
      <c r="AH262" s="1560"/>
      <c r="AI262" s="1559"/>
      <c r="AJ262" s="1560"/>
      <c r="AK262" s="1559"/>
      <c r="AL262" s="1560"/>
      <c r="AM262" s="1559"/>
      <c r="AN262" s="1560"/>
      <c r="AO262" s="1577"/>
      <c r="AP262" s="1564"/>
      <c r="AQ262" s="1563"/>
      <c r="AR262" s="1571"/>
      <c r="AS262" s="1571"/>
      <c r="AT262" s="1559">
        <v>0</v>
      </c>
      <c r="AU262" s="1565">
        <v>0</v>
      </c>
      <c r="AV262" s="1565">
        <v>0</v>
      </c>
      <c r="AW262" s="1558">
        <v>0</v>
      </c>
      <c r="AX262" s="671" t="str">
        <f t="shared" si="150"/>
        <v/>
      </c>
      <c r="BT262" s="3"/>
      <c r="BU262" s="3"/>
      <c r="BV262" s="4"/>
      <c r="BW262" s="4"/>
      <c r="CA262" s="31" t="str">
        <f t="shared" si="154"/>
        <v/>
      </c>
      <c r="CB262" s="31"/>
      <c r="CC262" s="31" t="str">
        <f t="shared" si="151"/>
        <v/>
      </c>
      <c r="CD262" s="31"/>
      <c r="CE262" s="31" t="str">
        <f t="shared" si="157"/>
        <v/>
      </c>
      <c r="CF262" s="31" t="str">
        <f t="shared" si="158"/>
        <v/>
      </c>
      <c r="CG262" s="31" t="str">
        <f t="shared" si="159"/>
        <v/>
      </c>
      <c r="CH262" s="32"/>
      <c r="CI262" s="32"/>
      <c r="CJ262" s="32"/>
      <c r="CK262" s="32"/>
      <c r="CL262" s="32">
        <f t="shared" si="164"/>
        <v>0</v>
      </c>
      <c r="CM262" s="32">
        <f t="shared" si="164"/>
        <v>0</v>
      </c>
      <c r="CN262" s="32">
        <f t="shared" si="164"/>
        <v>0</v>
      </c>
    </row>
    <row r="263" spans="1:92" ht="16.350000000000001" customHeight="1" x14ac:dyDescent="0.2">
      <c r="A263" s="2971"/>
      <c r="B263" s="3367" t="s">
        <v>268</v>
      </c>
      <c r="C263" s="3368"/>
      <c r="D263" s="1554">
        <f t="shared" si="149"/>
        <v>0</v>
      </c>
      <c r="E263" s="1555">
        <f t="shared" si="165"/>
        <v>0</v>
      </c>
      <c r="F263" s="1556">
        <f t="shared" si="153"/>
        <v>0</v>
      </c>
      <c r="G263" s="1287"/>
      <c r="H263" s="1288"/>
      <c r="I263" s="1289"/>
      <c r="J263" s="1288"/>
      <c r="K263" s="1289"/>
      <c r="L263" s="1288"/>
      <c r="M263" s="1289"/>
      <c r="N263" s="1288"/>
      <c r="O263" s="1289"/>
      <c r="P263" s="1288"/>
      <c r="Q263" s="1289"/>
      <c r="R263" s="1288"/>
      <c r="S263" s="1289"/>
      <c r="T263" s="1288"/>
      <c r="U263" s="1289"/>
      <c r="V263" s="1290"/>
      <c r="W263" s="1289"/>
      <c r="X263" s="1290"/>
      <c r="Y263" s="1559"/>
      <c r="Z263" s="1560"/>
      <c r="AA263" s="1559"/>
      <c r="AB263" s="1560"/>
      <c r="AC263" s="1559"/>
      <c r="AD263" s="1560"/>
      <c r="AE263" s="1559"/>
      <c r="AF263" s="1560"/>
      <c r="AG263" s="1559"/>
      <c r="AH263" s="1560"/>
      <c r="AI263" s="1559"/>
      <c r="AJ263" s="1560"/>
      <c r="AK263" s="1559"/>
      <c r="AL263" s="1560"/>
      <c r="AM263" s="1559"/>
      <c r="AN263" s="1560"/>
      <c r="AO263" s="1577"/>
      <c r="AP263" s="1564"/>
      <c r="AQ263" s="1563"/>
      <c r="AR263" s="1571"/>
      <c r="AS263" s="1294"/>
      <c r="AT263" s="1559">
        <v>0</v>
      </c>
      <c r="AU263" s="1565">
        <v>0</v>
      </c>
      <c r="AV263" s="1565">
        <v>0</v>
      </c>
      <c r="AW263" s="1558">
        <v>0</v>
      </c>
      <c r="AX263" s="671" t="str">
        <f t="shared" si="150"/>
        <v/>
      </c>
      <c r="BT263" s="3"/>
      <c r="BU263" s="3"/>
      <c r="BV263" s="4"/>
      <c r="BW263" s="4"/>
      <c r="CA263" s="31" t="str">
        <f t="shared" si="154"/>
        <v/>
      </c>
      <c r="CB263" s="31"/>
      <c r="CC263" s="31" t="str">
        <f t="shared" si="151"/>
        <v/>
      </c>
      <c r="CD263" s="31"/>
      <c r="CE263" s="31" t="str">
        <f t="shared" si="157"/>
        <v/>
      </c>
      <c r="CF263" s="31" t="str">
        <f t="shared" si="158"/>
        <v/>
      </c>
      <c r="CG263" s="31" t="str">
        <f t="shared" si="159"/>
        <v/>
      </c>
      <c r="CH263" s="32"/>
      <c r="CI263" s="32"/>
      <c r="CJ263" s="32"/>
      <c r="CK263" s="32"/>
      <c r="CL263" s="32">
        <f t="shared" si="164"/>
        <v>0</v>
      </c>
      <c r="CM263" s="32">
        <f t="shared" si="164"/>
        <v>0</v>
      </c>
      <c r="CN263" s="32">
        <f t="shared" si="164"/>
        <v>0</v>
      </c>
    </row>
    <row r="264" spans="1:92" ht="16.350000000000001" customHeight="1" x14ac:dyDescent="0.2">
      <c r="A264" s="3199"/>
      <c r="B264" s="3197" t="s">
        <v>269</v>
      </c>
      <c r="C264" s="3197"/>
      <c r="D264" s="1313">
        <f t="shared" si="149"/>
        <v>0</v>
      </c>
      <c r="E264" s="1314">
        <f t="shared" si="165"/>
        <v>0</v>
      </c>
      <c r="F264" s="710">
        <f t="shared" si="153"/>
        <v>0</v>
      </c>
      <c r="G264" s="1549"/>
      <c r="H264" s="1550"/>
      <c r="I264" s="1285"/>
      <c r="J264" s="1550"/>
      <c r="K264" s="1285"/>
      <c r="L264" s="1550"/>
      <c r="M264" s="1285"/>
      <c r="N264" s="1550"/>
      <c r="O264" s="1285"/>
      <c r="P264" s="1550"/>
      <c r="Q264" s="1285"/>
      <c r="R264" s="1550"/>
      <c r="S264" s="1285"/>
      <c r="T264" s="1550"/>
      <c r="U264" s="1285"/>
      <c r="V264" s="1286"/>
      <c r="W264" s="1285"/>
      <c r="X264" s="1286"/>
      <c r="Y264" s="1285"/>
      <c r="Z264" s="1286"/>
      <c r="AA264" s="1285"/>
      <c r="AB264" s="1286"/>
      <c r="AC264" s="766"/>
      <c r="AD264" s="767"/>
      <c r="AE264" s="766"/>
      <c r="AF264" s="767"/>
      <c r="AG264" s="766"/>
      <c r="AH264" s="767"/>
      <c r="AI264" s="766"/>
      <c r="AJ264" s="767"/>
      <c r="AK264" s="766"/>
      <c r="AL264" s="767"/>
      <c r="AM264" s="766"/>
      <c r="AN264" s="767"/>
      <c r="AO264" s="1578"/>
      <c r="AP264" s="1579"/>
      <c r="AQ264" s="1315"/>
      <c r="AR264" s="1580"/>
      <c r="AS264" s="1569"/>
      <c r="AT264" s="766">
        <v>0</v>
      </c>
      <c r="AU264" s="1581">
        <v>0</v>
      </c>
      <c r="AV264" s="1581">
        <v>0</v>
      </c>
      <c r="AW264" s="1582">
        <v>0</v>
      </c>
      <c r="AX264" s="671" t="str">
        <f t="shared" si="150"/>
        <v/>
      </c>
      <c r="BT264" s="3"/>
      <c r="BU264" s="3"/>
      <c r="BV264" s="4"/>
      <c r="BW264" s="4"/>
      <c r="CA264" s="31" t="str">
        <f t="shared" si="154"/>
        <v/>
      </c>
      <c r="CB264" s="31"/>
      <c r="CC264" s="31" t="str">
        <f t="shared" si="151"/>
        <v/>
      </c>
      <c r="CD264" s="31"/>
      <c r="CE264" s="31" t="str">
        <f t="shared" si="157"/>
        <v/>
      </c>
      <c r="CF264" s="31" t="str">
        <f t="shared" si="158"/>
        <v/>
      </c>
      <c r="CG264" s="31" t="str">
        <f t="shared" si="159"/>
        <v/>
      </c>
      <c r="CH264" s="32"/>
      <c r="CI264" s="32"/>
      <c r="CJ264" s="32"/>
      <c r="CK264" s="32"/>
      <c r="CL264" s="32">
        <f t="shared" si="164"/>
        <v>0</v>
      </c>
      <c r="CM264" s="32">
        <f t="shared" si="164"/>
        <v>0</v>
      </c>
      <c r="CN264" s="32">
        <f t="shared" si="164"/>
        <v>0</v>
      </c>
    </row>
    <row r="265" spans="1:92" ht="16.350000000000001" customHeight="1" x14ac:dyDescent="0.2">
      <c r="A265" s="3342" t="s">
        <v>104</v>
      </c>
      <c r="B265" s="3184" t="s">
        <v>264</v>
      </c>
      <c r="C265" s="3184"/>
      <c r="D265" s="400">
        <f t="shared" si="149"/>
        <v>32</v>
      </c>
      <c r="E265" s="465">
        <f t="shared" si="165"/>
        <v>12</v>
      </c>
      <c r="F265" s="466">
        <f t="shared" si="153"/>
        <v>20</v>
      </c>
      <c r="G265" s="467">
        <v>0</v>
      </c>
      <c r="H265" s="468">
        <v>0</v>
      </c>
      <c r="I265" s="469">
        <v>0</v>
      </c>
      <c r="J265" s="468">
        <v>0</v>
      </c>
      <c r="K265" s="469">
        <v>0</v>
      </c>
      <c r="L265" s="468">
        <v>0</v>
      </c>
      <c r="M265" s="469">
        <v>0</v>
      </c>
      <c r="N265" s="468">
        <v>0</v>
      </c>
      <c r="O265" s="469">
        <v>0</v>
      </c>
      <c r="P265" s="468">
        <v>0</v>
      </c>
      <c r="Q265" s="469">
        <v>0</v>
      </c>
      <c r="R265" s="468">
        <v>0</v>
      </c>
      <c r="S265" s="469">
        <v>0</v>
      </c>
      <c r="T265" s="468">
        <v>0</v>
      </c>
      <c r="U265" s="469">
        <v>0</v>
      </c>
      <c r="V265" s="470">
        <v>0</v>
      </c>
      <c r="W265" s="469">
        <v>1</v>
      </c>
      <c r="X265" s="470">
        <v>0</v>
      </c>
      <c r="Y265" s="469">
        <v>0</v>
      </c>
      <c r="Z265" s="470">
        <v>0</v>
      </c>
      <c r="AA265" s="469">
        <v>2</v>
      </c>
      <c r="AB265" s="470">
        <v>0</v>
      </c>
      <c r="AC265" s="469">
        <v>1</v>
      </c>
      <c r="AD265" s="470">
        <v>2</v>
      </c>
      <c r="AE265" s="469">
        <v>0</v>
      </c>
      <c r="AF265" s="470">
        <v>2</v>
      </c>
      <c r="AG265" s="469">
        <v>6</v>
      </c>
      <c r="AH265" s="470">
        <v>9</v>
      </c>
      <c r="AI265" s="469">
        <v>1</v>
      </c>
      <c r="AJ265" s="470">
        <v>2</v>
      </c>
      <c r="AK265" s="469">
        <v>0</v>
      </c>
      <c r="AL265" s="470">
        <v>5</v>
      </c>
      <c r="AM265" s="469">
        <v>1</v>
      </c>
      <c r="AN265" s="470">
        <v>0</v>
      </c>
      <c r="AO265" s="471">
        <v>0</v>
      </c>
      <c r="AP265" s="472">
        <v>1</v>
      </c>
      <c r="AQ265" s="467">
        <v>11</v>
      </c>
      <c r="AR265" s="473">
        <v>10</v>
      </c>
      <c r="AS265" s="1060">
        <v>17</v>
      </c>
      <c r="AT265" s="469">
        <v>0</v>
      </c>
      <c r="AU265" s="473">
        <v>0</v>
      </c>
      <c r="AV265" s="473">
        <v>0</v>
      </c>
      <c r="AW265" s="468">
        <v>0</v>
      </c>
      <c r="AX265" s="671" t="str">
        <f t="shared" si="150"/>
        <v/>
      </c>
      <c r="BT265" s="3"/>
      <c r="BU265" s="3"/>
      <c r="BV265" s="4"/>
      <c r="BW265" s="4"/>
      <c r="CA265" s="31" t="str">
        <f t="shared" si="154"/>
        <v/>
      </c>
      <c r="CB265" s="31" t="str">
        <f t="shared" si="155"/>
        <v/>
      </c>
      <c r="CC265" s="31" t="str">
        <f t="shared" si="151"/>
        <v/>
      </c>
      <c r="CD265" s="31" t="str">
        <f t="shared" si="156"/>
        <v/>
      </c>
      <c r="CE265" s="31" t="str">
        <f t="shared" si="157"/>
        <v/>
      </c>
      <c r="CF265" s="31" t="str">
        <f t="shared" si="158"/>
        <v/>
      </c>
      <c r="CG265" s="31" t="str">
        <f t="shared" si="159"/>
        <v/>
      </c>
      <c r="CH265" s="32">
        <f t="shared" si="160"/>
        <v>0</v>
      </c>
      <c r="CI265" s="32">
        <f t="shared" si="161"/>
        <v>0</v>
      </c>
      <c r="CJ265" s="32">
        <f t="shared" si="162"/>
        <v>0</v>
      </c>
      <c r="CK265" s="32">
        <f t="shared" si="163"/>
        <v>0</v>
      </c>
      <c r="CL265" s="32">
        <f t="shared" si="164"/>
        <v>0</v>
      </c>
      <c r="CM265" s="32">
        <f t="shared" si="164"/>
        <v>0</v>
      </c>
      <c r="CN265" s="32">
        <f t="shared" si="164"/>
        <v>0</v>
      </c>
    </row>
    <row r="266" spans="1:92" ht="16.350000000000001" customHeight="1" x14ac:dyDescent="0.2">
      <c r="A266" s="2912"/>
      <c r="B266" s="3366" t="s">
        <v>265</v>
      </c>
      <c r="C266" s="3366"/>
      <c r="D266" s="1554">
        <f t="shared" si="149"/>
        <v>91</v>
      </c>
      <c r="E266" s="1555">
        <f t="shared" si="165"/>
        <v>29</v>
      </c>
      <c r="F266" s="1556">
        <f t="shared" si="153"/>
        <v>62</v>
      </c>
      <c r="G266" s="1557">
        <v>0</v>
      </c>
      <c r="H266" s="1558">
        <v>0</v>
      </c>
      <c r="I266" s="1559">
        <v>0</v>
      </c>
      <c r="J266" s="1558">
        <v>0</v>
      </c>
      <c r="K266" s="1559">
        <v>0</v>
      </c>
      <c r="L266" s="1558">
        <v>0</v>
      </c>
      <c r="M266" s="1559">
        <v>0</v>
      </c>
      <c r="N266" s="1558">
        <v>0</v>
      </c>
      <c r="O266" s="1559">
        <v>0</v>
      </c>
      <c r="P266" s="1558">
        <v>0</v>
      </c>
      <c r="Q266" s="1559">
        <v>0</v>
      </c>
      <c r="R266" s="1558">
        <v>0</v>
      </c>
      <c r="S266" s="1559">
        <v>0</v>
      </c>
      <c r="T266" s="1558">
        <v>0</v>
      </c>
      <c r="U266" s="1559">
        <v>0</v>
      </c>
      <c r="V266" s="1560">
        <v>0</v>
      </c>
      <c r="W266" s="1559">
        <v>5</v>
      </c>
      <c r="X266" s="1560">
        <v>4</v>
      </c>
      <c r="Y266" s="1559">
        <v>3</v>
      </c>
      <c r="Z266" s="1560">
        <v>7</v>
      </c>
      <c r="AA266" s="1559">
        <v>1</v>
      </c>
      <c r="AB266" s="1560">
        <v>0</v>
      </c>
      <c r="AC266" s="1559">
        <v>0</v>
      </c>
      <c r="AD266" s="1560">
        <v>11</v>
      </c>
      <c r="AE266" s="1559">
        <v>4</v>
      </c>
      <c r="AF266" s="1560">
        <v>9</v>
      </c>
      <c r="AG266" s="1559">
        <v>10</v>
      </c>
      <c r="AH266" s="1560">
        <v>17</v>
      </c>
      <c r="AI266" s="1559">
        <v>1</v>
      </c>
      <c r="AJ266" s="1560">
        <v>7</v>
      </c>
      <c r="AK266" s="1559">
        <v>3</v>
      </c>
      <c r="AL266" s="1560">
        <v>6</v>
      </c>
      <c r="AM266" s="1559">
        <v>2</v>
      </c>
      <c r="AN266" s="1560">
        <v>1</v>
      </c>
      <c r="AO266" s="1561">
        <v>5</v>
      </c>
      <c r="AP266" s="1562">
        <v>5</v>
      </c>
      <c r="AQ266" s="1563"/>
      <c r="AR266" s="1571"/>
      <c r="AS266" s="467">
        <v>15</v>
      </c>
      <c r="AT266" s="1559">
        <v>0</v>
      </c>
      <c r="AU266" s="1565">
        <v>0</v>
      </c>
      <c r="AV266" s="1565">
        <v>0</v>
      </c>
      <c r="AW266" s="1558">
        <v>0</v>
      </c>
      <c r="AX266" s="671" t="str">
        <f t="shared" si="150"/>
        <v/>
      </c>
      <c r="BT266" s="3"/>
      <c r="BU266" s="3"/>
      <c r="BV266" s="4"/>
      <c r="BW266" s="4"/>
      <c r="CA266" s="31" t="str">
        <f t="shared" si="154"/>
        <v/>
      </c>
      <c r="CB266" s="31" t="str">
        <f t="shared" si="155"/>
        <v/>
      </c>
      <c r="CC266" s="31" t="str">
        <f t="shared" si="151"/>
        <v/>
      </c>
      <c r="CD266" s="31" t="str">
        <f t="shared" si="156"/>
        <v/>
      </c>
      <c r="CE266" s="31" t="str">
        <f t="shared" si="157"/>
        <v/>
      </c>
      <c r="CF266" s="31" t="str">
        <f t="shared" si="158"/>
        <v/>
      </c>
      <c r="CG266" s="31" t="str">
        <f t="shared" si="159"/>
        <v/>
      </c>
      <c r="CH266" s="32">
        <f t="shared" si="160"/>
        <v>0</v>
      </c>
      <c r="CI266" s="32"/>
      <c r="CJ266" s="32"/>
      <c r="CK266" s="32">
        <f t="shared" si="163"/>
        <v>0</v>
      </c>
      <c r="CL266" s="32">
        <f t="shared" si="164"/>
        <v>0</v>
      </c>
      <c r="CM266" s="32">
        <f t="shared" si="164"/>
        <v>0</v>
      </c>
      <c r="CN266" s="32">
        <f t="shared" si="164"/>
        <v>0</v>
      </c>
    </row>
    <row r="267" spans="1:92" ht="16.350000000000001" customHeight="1" x14ac:dyDescent="0.2">
      <c r="A267" s="2912"/>
      <c r="B267" s="3366" t="s">
        <v>266</v>
      </c>
      <c r="C267" s="3366"/>
      <c r="D267" s="1554">
        <f t="shared" si="149"/>
        <v>31</v>
      </c>
      <c r="E267" s="1555">
        <f t="shared" si="165"/>
        <v>12</v>
      </c>
      <c r="F267" s="1556">
        <f t="shared" si="153"/>
        <v>19</v>
      </c>
      <c r="G267" s="1557">
        <v>0</v>
      </c>
      <c r="H267" s="1558">
        <v>0</v>
      </c>
      <c r="I267" s="1559">
        <v>0</v>
      </c>
      <c r="J267" s="1558">
        <v>0</v>
      </c>
      <c r="K267" s="1559">
        <v>0</v>
      </c>
      <c r="L267" s="1558">
        <v>0</v>
      </c>
      <c r="M267" s="1559">
        <v>0</v>
      </c>
      <c r="N267" s="1558">
        <v>0</v>
      </c>
      <c r="O267" s="1559">
        <v>0</v>
      </c>
      <c r="P267" s="1558">
        <v>0</v>
      </c>
      <c r="Q267" s="1559">
        <v>0</v>
      </c>
      <c r="R267" s="1558">
        <v>0</v>
      </c>
      <c r="S267" s="1559">
        <v>0</v>
      </c>
      <c r="T267" s="1558">
        <v>0</v>
      </c>
      <c r="U267" s="1559">
        <v>0</v>
      </c>
      <c r="V267" s="1560">
        <v>0</v>
      </c>
      <c r="W267" s="1559">
        <v>1</v>
      </c>
      <c r="X267" s="1560">
        <v>0</v>
      </c>
      <c r="Y267" s="1559">
        <v>0</v>
      </c>
      <c r="Z267" s="1560">
        <v>0</v>
      </c>
      <c r="AA267" s="1559">
        <v>2</v>
      </c>
      <c r="AB267" s="1560">
        <v>0</v>
      </c>
      <c r="AC267" s="1559">
        <v>1</v>
      </c>
      <c r="AD267" s="1560">
        <v>2</v>
      </c>
      <c r="AE267" s="1559">
        <v>0</v>
      </c>
      <c r="AF267" s="1560">
        <v>1</v>
      </c>
      <c r="AG267" s="1559">
        <v>6</v>
      </c>
      <c r="AH267" s="1560">
        <v>9</v>
      </c>
      <c r="AI267" s="1559">
        <v>1</v>
      </c>
      <c r="AJ267" s="1560">
        <v>2</v>
      </c>
      <c r="AK267" s="1559">
        <v>0</v>
      </c>
      <c r="AL267" s="1560">
        <v>5</v>
      </c>
      <c r="AM267" s="1559">
        <v>1</v>
      </c>
      <c r="AN267" s="1560">
        <v>0</v>
      </c>
      <c r="AO267" s="1561">
        <v>0</v>
      </c>
      <c r="AP267" s="1562">
        <v>1</v>
      </c>
      <c r="AQ267" s="1563"/>
      <c r="AR267" s="1571"/>
      <c r="AS267" s="1571"/>
      <c r="AT267" s="1559">
        <v>0</v>
      </c>
      <c r="AU267" s="1565">
        <v>0</v>
      </c>
      <c r="AV267" s="1565">
        <v>0</v>
      </c>
      <c r="AW267" s="1558">
        <v>0</v>
      </c>
      <c r="AX267" s="671" t="str">
        <f t="shared" si="150"/>
        <v/>
      </c>
      <c r="BT267" s="3"/>
      <c r="BU267" s="3"/>
      <c r="BV267" s="4"/>
      <c r="BW267" s="4"/>
      <c r="CA267" s="31" t="str">
        <f t="shared" si="154"/>
        <v/>
      </c>
      <c r="CB267" s="31" t="str">
        <f t="shared" si="155"/>
        <v/>
      </c>
      <c r="CC267" s="31" t="str">
        <f t="shared" si="151"/>
        <v/>
      </c>
      <c r="CD267" s="31" t="str">
        <f t="shared" si="156"/>
        <v/>
      </c>
      <c r="CE267" s="31" t="str">
        <f t="shared" si="157"/>
        <v/>
      </c>
      <c r="CF267" s="31" t="str">
        <f t="shared" si="158"/>
        <v/>
      </c>
      <c r="CG267" s="31" t="str">
        <f t="shared" si="159"/>
        <v/>
      </c>
      <c r="CH267" s="32">
        <f t="shared" si="160"/>
        <v>0</v>
      </c>
      <c r="CI267" s="32"/>
      <c r="CJ267" s="32"/>
      <c r="CK267" s="32">
        <f t="shared" si="163"/>
        <v>0</v>
      </c>
      <c r="CL267" s="32">
        <f t="shared" si="164"/>
        <v>0</v>
      </c>
      <c r="CM267" s="32">
        <f t="shared" si="164"/>
        <v>0</v>
      </c>
      <c r="CN267" s="32">
        <f t="shared" si="164"/>
        <v>0</v>
      </c>
    </row>
    <row r="268" spans="1:92" ht="16.350000000000001" customHeight="1" x14ac:dyDescent="0.2">
      <c r="A268" s="2912"/>
      <c r="B268" s="3203" t="s">
        <v>267</v>
      </c>
      <c r="C268" s="3203"/>
      <c r="D268" s="1554">
        <f t="shared" si="149"/>
        <v>31</v>
      </c>
      <c r="E268" s="1555">
        <f t="shared" si="165"/>
        <v>10</v>
      </c>
      <c r="F268" s="1556">
        <f t="shared" si="153"/>
        <v>21</v>
      </c>
      <c r="G268" s="1287">
        <v>0</v>
      </c>
      <c r="H268" s="1288">
        <v>0</v>
      </c>
      <c r="I268" s="1289">
        <v>0</v>
      </c>
      <c r="J268" s="1288">
        <v>0</v>
      </c>
      <c r="K268" s="1289">
        <v>0</v>
      </c>
      <c r="L268" s="1288">
        <v>0</v>
      </c>
      <c r="M268" s="1289">
        <v>0</v>
      </c>
      <c r="N268" s="1288">
        <v>0</v>
      </c>
      <c r="O268" s="1289">
        <v>0</v>
      </c>
      <c r="P268" s="1288">
        <v>0</v>
      </c>
      <c r="Q268" s="1289">
        <v>0</v>
      </c>
      <c r="R268" s="1288">
        <v>0</v>
      </c>
      <c r="S268" s="1289">
        <v>0</v>
      </c>
      <c r="T268" s="1288">
        <v>0</v>
      </c>
      <c r="U268" s="1289">
        <v>0</v>
      </c>
      <c r="V268" s="1290">
        <v>0</v>
      </c>
      <c r="W268" s="1289">
        <v>1</v>
      </c>
      <c r="X268" s="1290">
        <v>1</v>
      </c>
      <c r="Y268" s="1289">
        <v>1</v>
      </c>
      <c r="Z268" s="1290">
        <v>2</v>
      </c>
      <c r="AA268" s="1289">
        <v>1</v>
      </c>
      <c r="AB268" s="1290">
        <v>2</v>
      </c>
      <c r="AC268" s="1289">
        <v>0</v>
      </c>
      <c r="AD268" s="1290">
        <v>2</v>
      </c>
      <c r="AE268" s="1289">
        <v>0</v>
      </c>
      <c r="AF268" s="1290">
        <v>3</v>
      </c>
      <c r="AG268" s="1289">
        <v>3</v>
      </c>
      <c r="AH268" s="1290">
        <v>4</v>
      </c>
      <c r="AI268" s="1289">
        <v>1</v>
      </c>
      <c r="AJ268" s="1290">
        <v>4</v>
      </c>
      <c r="AK268" s="1289">
        <v>1</v>
      </c>
      <c r="AL268" s="1290">
        <v>3</v>
      </c>
      <c r="AM268" s="1289">
        <v>2</v>
      </c>
      <c r="AN268" s="1290">
        <v>0</v>
      </c>
      <c r="AO268" s="1291">
        <v>1</v>
      </c>
      <c r="AP268" s="1292">
        <v>2</v>
      </c>
      <c r="AQ268" s="1293"/>
      <c r="AR268" s="1300"/>
      <c r="AS268" s="1571"/>
      <c r="AT268" s="1289">
        <v>0</v>
      </c>
      <c r="AU268" s="1295">
        <v>0</v>
      </c>
      <c r="AV268" s="1295">
        <v>0</v>
      </c>
      <c r="AW268" s="1288">
        <v>0</v>
      </c>
      <c r="AX268" s="671" t="str">
        <f t="shared" si="150"/>
        <v/>
      </c>
      <c r="BT268" s="3"/>
      <c r="BU268" s="3"/>
      <c r="BV268" s="4"/>
      <c r="BW268" s="4"/>
      <c r="CA268" s="31" t="str">
        <f t="shared" si="154"/>
        <v/>
      </c>
      <c r="CB268" s="31" t="str">
        <f t="shared" si="155"/>
        <v/>
      </c>
      <c r="CC268" s="31" t="str">
        <f t="shared" si="151"/>
        <v/>
      </c>
      <c r="CD268" s="31" t="str">
        <f t="shared" si="156"/>
        <v/>
      </c>
      <c r="CE268" s="31" t="str">
        <f t="shared" si="157"/>
        <v/>
      </c>
      <c r="CF268" s="31" t="str">
        <f t="shared" si="158"/>
        <v/>
      </c>
      <c r="CG268" s="31" t="str">
        <f t="shared" si="159"/>
        <v/>
      </c>
      <c r="CH268" s="32">
        <f t="shared" si="160"/>
        <v>0</v>
      </c>
      <c r="CI268" s="32"/>
      <c r="CJ268" s="32"/>
      <c r="CK268" s="32">
        <f t="shared" si="163"/>
        <v>0</v>
      </c>
      <c r="CL268" s="32">
        <f t="shared" si="164"/>
        <v>0</v>
      </c>
      <c r="CM268" s="32">
        <f t="shared" si="164"/>
        <v>0</v>
      </c>
      <c r="CN268" s="32">
        <f t="shared" si="164"/>
        <v>0</v>
      </c>
    </row>
    <row r="269" spans="1:92" ht="16.350000000000001" customHeight="1" x14ac:dyDescent="0.2">
      <c r="A269" s="2912"/>
      <c r="B269" s="3367" t="s">
        <v>268</v>
      </c>
      <c r="C269" s="3368"/>
      <c r="D269" s="1554">
        <f t="shared" si="149"/>
        <v>2</v>
      </c>
      <c r="E269" s="1555">
        <f t="shared" si="165"/>
        <v>1</v>
      </c>
      <c r="F269" s="1556">
        <f t="shared" si="153"/>
        <v>1</v>
      </c>
      <c r="G269" s="1287">
        <v>0</v>
      </c>
      <c r="H269" s="1288">
        <v>0</v>
      </c>
      <c r="I269" s="1289">
        <v>0</v>
      </c>
      <c r="J269" s="1288">
        <v>0</v>
      </c>
      <c r="K269" s="1289">
        <v>0</v>
      </c>
      <c r="L269" s="1288">
        <v>0</v>
      </c>
      <c r="M269" s="1289">
        <v>0</v>
      </c>
      <c r="N269" s="1288">
        <v>0</v>
      </c>
      <c r="O269" s="1289">
        <v>0</v>
      </c>
      <c r="P269" s="1288">
        <v>0</v>
      </c>
      <c r="Q269" s="1289">
        <v>0</v>
      </c>
      <c r="R269" s="1288">
        <v>0</v>
      </c>
      <c r="S269" s="1289">
        <v>0</v>
      </c>
      <c r="T269" s="1288">
        <v>0</v>
      </c>
      <c r="U269" s="1289">
        <v>0</v>
      </c>
      <c r="V269" s="1290">
        <v>0</v>
      </c>
      <c r="W269" s="1289">
        <v>0</v>
      </c>
      <c r="X269" s="1290">
        <v>0</v>
      </c>
      <c r="Y269" s="1289">
        <v>0</v>
      </c>
      <c r="Z269" s="1290">
        <v>0</v>
      </c>
      <c r="AA269" s="1289">
        <v>0</v>
      </c>
      <c r="AB269" s="1290">
        <v>0</v>
      </c>
      <c r="AC269" s="1289">
        <v>0</v>
      </c>
      <c r="AD269" s="1290">
        <v>0</v>
      </c>
      <c r="AE269" s="1289">
        <v>0</v>
      </c>
      <c r="AF269" s="1290">
        <v>0</v>
      </c>
      <c r="AG269" s="1289">
        <v>0</v>
      </c>
      <c r="AH269" s="1290">
        <v>1</v>
      </c>
      <c r="AI269" s="1289">
        <v>0</v>
      </c>
      <c r="AJ269" s="1290">
        <v>0</v>
      </c>
      <c r="AK269" s="1289">
        <v>1</v>
      </c>
      <c r="AL269" s="1290">
        <v>0</v>
      </c>
      <c r="AM269" s="1289">
        <v>0</v>
      </c>
      <c r="AN269" s="1290">
        <v>0</v>
      </c>
      <c r="AO269" s="1291">
        <v>0</v>
      </c>
      <c r="AP269" s="1292">
        <v>0</v>
      </c>
      <c r="AQ269" s="1293"/>
      <c r="AR269" s="1300"/>
      <c r="AS269" s="1294"/>
      <c r="AT269" s="1289">
        <v>0</v>
      </c>
      <c r="AU269" s="1295">
        <v>0</v>
      </c>
      <c r="AV269" s="1295">
        <v>0</v>
      </c>
      <c r="AW269" s="1288">
        <v>0</v>
      </c>
      <c r="AX269" s="671" t="str">
        <f t="shared" si="150"/>
        <v/>
      </c>
      <c r="BT269" s="3"/>
      <c r="BU269" s="3"/>
      <c r="BV269" s="4"/>
      <c r="BW269" s="4"/>
      <c r="CA269" s="31" t="str">
        <f t="shared" si="154"/>
        <v/>
      </c>
      <c r="CB269" s="31" t="str">
        <f t="shared" si="155"/>
        <v/>
      </c>
      <c r="CC269" s="31" t="str">
        <f t="shared" si="151"/>
        <v/>
      </c>
      <c r="CD269" s="31" t="str">
        <f t="shared" si="156"/>
        <v/>
      </c>
      <c r="CE269" s="31" t="str">
        <f t="shared" si="157"/>
        <v/>
      </c>
      <c r="CF269" s="31" t="str">
        <f t="shared" si="158"/>
        <v/>
      </c>
      <c r="CG269" s="31" t="str">
        <f t="shared" si="159"/>
        <v/>
      </c>
      <c r="CH269" s="32">
        <f t="shared" si="160"/>
        <v>0</v>
      </c>
      <c r="CI269" s="32"/>
      <c r="CJ269" s="32"/>
      <c r="CK269" s="32">
        <f t="shared" si="163"/>
        <v>0</v>
      </c>
      <c r="CL269" s="32">
        <f t="shared" si="164"/>
        <v>0</v>
      </c>
      <c r="CM269" s="32">
        <f t="shared" si="164"/>
        <v>0</v>
      </c>
      <c r="CN269" s="32">
        <f t="shared" si="164"/>
        <v>0</v>
      </c>
    </row>
    <row r="270" spans="1:92" ht="16.350000000000001" customHeight="1" x14ac:dyDescent="0.2">
      <c r="A270" s="3149"/>
      <c r="B270" s="3190" t="s">
        <v>269</v>
      </c>
      <c r="C270" s="3190"/>
      <c r="D270" s="1297">
        <f t="shared" si="149"/>
        <v>2</v>
      </c>
      <c r="E270" s="1298">
        <f t="shared" si="165"/>
        <v>0</v>
      </c>
      <c r="F270" s="1299">
        <f t="shared" si="153"/>
        <v>2</v>
      </c>
      <c r="G270" s="1287">
        <v>0</v>
      </c>
      <c r="H270" s="1288">
        <v>0</v>
      </c>
      <c r="I270" s="1289">
        <v>0</v>
      </c>
      <c r="J270" s="1288">
        <v>0</v>
      </c>
      <c r="K270" s="1289">
        <v>0</v>
      </c>
      <c r="L270" s="1288">
        <v>0</v>
      </c>
      <c r="M270" s="1289">
        <v>0</v>
      </c>
      <c r="N270" s="1288">
        <v>0</v>
      </c>
      <c r="O270" s="1289">
        <v>0</v>
      </c>
      <c r="P270" s="1288">
        <v>0</v>
      </c>
      <c r="Q270" s="1289">
        <v>0</v>
      </c>
      <c r="R270" s="1288">
        <v>0</v>
      </c>
      <c r="S270" s="1289">
        <v>0</v>
      </c>
      <c r="T270" s="1288">
        <v>0</v>
      </c>
      <c r="U270" s="1289">
        <v>0</v>
      </c>
      <c r="V270" s="1290">
        <v>0</v>
      </c>
      <c r="W270" s="1289">
        <v>0</v>
      </c>
      <c r="X270" s="1290">
        <v>0</v>
      </c>
      <c r="Y270" s="1289">
        <v>0</v>
      </c>
      <c r="Z270" s="1290">
        <v>0</v>
      </c>
      <c r="AA270" s="1289">
        <v>0</v>
      </c>
      <c r="AB270" s="1290">
        <v>0</v>
      </c>
      <c r="AC270" s="1289">
        <v>0</v>
      </c>
      <c r="AD270" s="1290">
        <v>0</v>
      </c>
      <c r="AE270" s="1289">
        <v>0</v>
      </c>
      <c r="AF270" s="1290">
        <v>2</v>
      </c>
      <c r="AG270" s="1289">
        <v>0</v>
      </c>
      <c r="AH270" s="1290">
        <v>0</v>
      </c>
      <c r="AI270" s="1289">
        <v>0</v>
      </c>
      <c r="AJ270" s="1290">
        <v>0</v>
      </c>
      <c r="AK270" s="1289">
        <v>0</v>
      </c>
      <c r="AL270" s="1290">
        <v>0</v>
      </c>
      <c r="AM270" s="1289">
        <v>0</v>
      </c>
      <c r="AN270" s="1290">
        <v>0</v>
      </c>
      <c r="AO270" s="1551">
        <v>0</v>
      </c>
      <c r="AP270" s="1552">
        <v>0</v>
      </c>
      <c r="AQ270" s="1568"/>
      <c r="AR270" s="1583"/>
      <c r="AS270" s="1569"/>
      <c r="AT270" s="1285">
        <v>0</v>
      </c>
      <c r="AU270" s="1553">
        <v>0</v>
      </c>
      <c r="AV270" s="1553">
        <v>0</v>
      </c>
      <c r="AW270" s="1550">
        <v>0</v>
      </c>
      <c r="AX270" s="671" t="str">
        <f t="shared" si="150"/>
        <v/>
      </c>
      <c r="BT270" s="3"/>
      <c r="BU270" s="3"/>
      <c r="BV270" s="4"/>
      <c r="BW270" s="4"/>
      <c r="CA270" s="31" t="str">
        <f t="shared" si="154"/>
        <v/>
      </c>
      <c r="CB270" s="31" t="str">
        <f t="shared" si="155"/>
        <v/>
      </c>
      <c r="CC270" s="31" t="str">
        <f t="shared" si="151"/>
        <v/>
      </c>
      <c r="CD270" s="31" t="str">
        <f t="shared" si="156"/>
        <v/>
      </c>
      <c r="CE270" s="31" t="str">
        <f t="shared" si="157"/>
        <v/>
      </c>
      <c r="CF270" s="31" t="str">
        <f t="shared" si="158"/>
        <v/>
      </c>
      <c r="CG270" s="31" t="str">
        <f t="shared" si="159"/>
        <v/>
      </c>
      <c r="CH270" s="32">
        <f t="shared" si="160"/>
        <v>0</v>
      </c>
      <c r="CI270" s="32"/>
      <c r="CJ270" s="32"/>
      <c r="CK270" s="32">
        <f t="shared" si="163"/>
        <v>0</v>
      </c>
      <c r="CL270" s="32">
        <f t="shared" si="164"/>
        <v>0</v>
      </c>
      <c r="CM270" s="32">
        <f t="shared" si="164"/>
        <v>0</v>
      </c>
      <c r="CN270" s="32">
        <f t="shared" si="164"/>
        <v>0</v>
      </c>
    </row>
    <row r="271" spans="1:92" ht="16.350000000000001" customHeight="1" x14ac:dyDescent="0.2">
      <c r="A271" s="3342" t="s">
        <v>274</v>
      </c>
      <c r="B271" s="3184" t="s">
        <v>264</v>
      </c>
      <c r="C271" s="3184"/>
      <c r="D271" s="1050">
        <f t="shared" si="149"/>
        <v>0</v>
      </c>
      <c r="E271" s="485">
        <f>+Y271+AA271+AC271+AE271+AG271+AI271+AK271+AM271</f>
        <v>0</v>
      </c>
      <c r="F271" s="1867">
        <f>+Z271+AB271+AD271+AF271+AH271+AJ271+AL271+AN271</f>
        <v>0</v>
      </c>
      <c r="G271" s="1065"/>
      <c r="H271" s="511"/>
      <c r="I271" s="1868"/>
      <c r="J271" s="511"/>
      <c r="K271" s="1868"/>
      <c r="L271" s="511"/>
      <c r="M271" s="1066"/>
      <c r="N271" s="514"/>
      <c r="O271" s="1869"/>
      <c r="P271" s="514"/>
      <c r="Q271" s="1868"/>
      <c r="R271" s="511"/>
      <c r="S271" s="1868"/>
      <c r="T271" s="511"/>
      <c r="U271" s="1066"/>
      <c r="V271" s="514"/>
      <c r="W271" s="1869"/>
      <c r="X271" s="514"/>
      <c r="Y271" s="1865"/>
      <c r="Z271" s="1866"/>
      <c r="AA271" s="1865"/>
      <c r="AB271" s="1866"/>
      <c r="AC271" s="1865"/>
      <c r="AD271" s="1866"/>
      <c r="AE271" s="1865"/>
      <c r="AF271" s="1866"/>
      <c r="AG271" s="1865"/>
      <c r="AH271" s="1866"/>
      <c r="AI271" s="1865"/>
      <c r="AJ271" s="1866"/>
      <c r="AK271" s="1865"/>
      <c r="AL271" s="1866"/>
      <c r="AM271" s="1865"/>
      <c r="AN271" s="1866"/>
      <c r="AO271" s="471"/>
      <c r="AP271" s="472"/>
      <c r="AQ271" s="1060"/>
      <c r="AR271" s="473"/>
      <c r="AS271" s="1060"/>
      <c r="AT271" s="469">
        <v>0</v>
      </c>
      <c r="AU271" s="473">
        <v>0</v>
      </c>
      <c r="AV271" s="473">
        <v>0</v>
      </c>
      <c r="AW271" s="468">
        <v>0</v>
      </c>
      <c r="AX271" s="671" t="str">
        <f t="shared" si="150"/>
        <v/>
      </c>
      <c r="BT271" s="3"/>
      <c r="BU271" s="3"/>
      <c r="BV271" s="4"/>
      <c r="BW271" s="4"/>
      <c r="CA271" s="31" t="str">
        <f t="shared" si="154"/>
        <v/>
      </c>
      <c r="CB271" s="31" t="str">
        <f t="shared" si="155"/>
        <v/>
      </c>
      <c r="CC271" s="31" t="str">
        <f t="shared" si="151"/>
        <v/>
      </c>
      <c r="CD271" s="31" t="str">
        <f t="shared" si="156"/>
        <v/>
      </c>
      <c r="CE271" s="31" t="str">
        <f t="shared" si="157"/>
        <v/>
      </c>
      <c r="CF271" s="31" t="str">
        <f t="shared" si="158"/>
        <v/>
      </c>
      <c r="CG271" s="31" t="str">
        <f t="shared" si="159"/>
        <v/>
      </c>
      <c r="CH271" s="32">
        <f t="shared" si="160"/>
        <v>0</v>
      </c>
      <c r="CI271" s="32">
        <f t="shared" si="161"/>
        <v>0</v>
      </c>
      <c r="CJ271" s="32">
        <f t="shared" si="162"/>
        <v>0</v>
      </c>
      <c r="CK271" s="32">
        <f t="shared" si="163"/>
        <v>0</v>
      </c>
      <c r="CL271" s="32">
        <f t="shared" si="164"/>
        <v>0</v>
      </c>
      <c r="CM271" s="32">
        <f t="shared" si="164"/>
        <v>0</v>
      </c>
      <c r="CN271" s="32">
        <f t="shared" si="164"/>
        <v>0</v>
      </c>
    </row>
    <row r="272" spans="1:92" ht="16.350000000000001" customHeight="1" x14ac:dyDescent="0.2">
      <c r="A272" s="2912"/>
      <c r="B272" s="3366" t="s">
        <v>265</v>
      </c>
      <c r="C272" s="3366"/>
      <c r="D272" s="1554">
        <f>SUM(E272+F272)</f>
        <v>0</v>
      </c>
      <c r="E272" s="1870">
        <f t="shared" ref="E272:F287" si="166">+Y272+AA272+AC272+AE272+AG272+AI272+AK272+AM272</f>
        <v>0</v>
      </c>
      <c r="F272" s="1871">
        <f t="shared" si="166"/>
        <v>0</v>
      </c>
      <c r="G272" s="1588"/>
      <c r="H272" s="1589"/>
      <c r="I272" s="1590"/>
      <c r="J272" s="1589"/>
      <c r="K272" s="1590"/>
      <c r="L272" s="1589"/>
      <c r="M272" s="1591"/>
      <c r="N272" s="1573"/>
      <c r="O272" s="1591"/>
      <c r="P272" s="1573"/>
      <c r="Q272" s="1590"/>
      <c r="R272" s="1589"/>
      <c r="S272" s="1590"/>
      <c r="T272" s="1589"/>
      <c r="U272" s="1591"/>
      <c r="V272" s="1573"/>
      <c r="W272" s="1591"/>
      <c r="X272" s="1573"/>
      <c r="Y272" s="1559"/>
      <c r="Z272" s="1560"/>
      <c r="AA272" s="1559"/>
      <c r="AB272" s="1560"/>
      <c r="AC272" s="1559"/>
      <c r="AD272" s="1560"/>
      <c r="AE272" s="1559"/>
      <c r="AF272" s="1560"/>
      <c r="AG272" s="1559"/>
      <c r="AH272" s="1560"/>
      <c r="AI272" s="1559"/>
      <c r="AJ272" s="1560"/>
      <c r="AK272" s="1559"/>
      <c r="AL272" s="1560"/>
      <c r="AM272" s="1559"/>
      <c r="AN272" s="1560"/>
      <c r="AO272" s="1561"/>
      <c r="AP272" s="1562"/>
      <c r="AQ272" s="1563"/>
      <c r="AR272" s="1571"/>
      <c r="AS272" s="467"/>
      <c r="AT272" s="1559">
        <v>0</v>
      </c>
      <c r="AU272" s="1565">
        <v>0</v>
      </c>
      <c r="AV272" s="1565">
        <v>0</v>
      </c>
      <c r="AW272" s="1558">
        <v>0</v>
      </c>
      <c r="AX272" s="671" t="str">
        <f t="shared" si="150"/>
        <v/>
      </c>
      <c r="BT272" s="3"/>
      <c r="BU272" s="3"/>
      <c r="BV272" s="4"/>
      <c r="BW272" s="4"/>
      <c r="CA272" s="31" t="str">
        <f t="shared" si="154"/>
        <v/>
      </c>
      <c r="CB272" s="31" t="str">
        <f t="shared" si="155"/>
        <v/>
      </c>
      <c r="CC272" s="31" t="str">
        <f t="shared" si="151"/>
        <v/>
      </c>
      <c r="CD272" s="31" t="str">
        <f t="shared" si="156"/>
        <v/>
      </c>
      <c r="CE272" s="31" t="str">
        <f t="shared" si="157"/>
        <v/>
      </c>
      <c r="CF272" s="31" t="str">
        <f t="shared" si="158"/>
        <v/>
      </c>
      <c r="CG272" s="31" t="str">
        <f t="shared" si="159"/>
        <v/>
      </c>
      <c r="CH272" s="32">
        <f t="shared" si="160"/>
        <v>0</v>
      </c>
      <c r="CI272" s="32"/>
      <c r="CJ272" s="32"/>
      <c r="CK272" s="32">
        <f t="shared" si="163"/>
        <v>0</v>
      </c>
      <c r="CL272" s="32">
        <f t="shared" si="164"/>
        <v>0</v>
      </c>
      <c r="CM272" s="32">
        <f t="shared" si="164"/>
        <v>0</v>
      </c>
      <c r="CN272" s="32">
        <f t="shared" si="164"/>
        <v>0</v>
      </c>
    </row>
    <row r="273" spans="1:92" ht="16.350000000000001" customHeight="1" x14ac:dyDescent="0.2">
      <c r="A273" s="2912"/>
      <c r="B273" s="3366" t="s">
        <v>266</v>
      </c>
      <c r="C273" s="3366"/>
      <c r="D273" s="1554">
        <f t="shared" ref="D273:D311" si="167">SUM(E273+F273)</f>
        <v>0</v>
      </c>
      <c r="E273" s="1870">
        <f t="shared" si="166"/>
        <v>0</v>
      </c>
      <c r="F273" s="1871">
        <f t="shared" si="166"/>
        <v>0</v>
      </c>
      <c r="G273" s="1588"/>
      <c r="H273" s="1589"/>
      <c r="I273" s="1590"/>
      <c r="J273" s="1589"/>
      <c r="K273" s="1590"/>
      <c r="L273" s="1589"/>
      <c r="M273" s="1591"/>
      <c r="N273" s="1573"/>
      <c r="O273" s="1591"/>
      <c r="P273" s="1573"/>
      <c r="Q273" s="1590"/>
      <c r="R273" s="1589"/>
      <c r="S273" s="1590"/>
      <c r="T273" s="1589"/>
      <c r="U273" s="1591"/>
      <c r="V273" s="1573"/>
      <c r="W273" s="1591"/>
      <c r="X273" s="1573"/>
      <c r="Y273" s="1559"/>
      <c r="Z273" s="1560"/>
      <c r="AA273" s="1559"/>
      <c r="AB273" s="1560"/>
      <c r="AC273" s="1559"/>
      <c r="AD273" s="1560"/>
      <c r="AE273" s="1559"/>
      <c r="AF273" s="1560"/>
      <c r="AG273" s="1559"/>
      <c r="AH273" s="1560"/>
      <c r="AI273" s="1559"/>
      <c r="AJ273" s="1560"/>
      <c r="AK273" s="1559"/>
      <c r="AL273" s="1560"/>
      <c r="AM273" s="1559"/>
      <c r="AN273" s="1560"/>
      <c r="AO273" s="1561"/>
      <c r="AP273" s="1562"/>
      <c r="AQ273" s="1563"/>
      <c r="AR273" s="1571"/>
      <c r="AS273" s="1571"/>
      <c r="AT273" s="1559">
        <v>0</v>
      </c>
      <c r="AU273" s="1565">
        <v>0</v>
      </c>
      <c r="AV273" s="1565">
        <v>0</v>
      </c>
      <c r="AW273" s="1558">
        <v>0</v>
      </c>
      <c r="AX273" s="671" t="str">
        <f t="shared" si="150"/>
        <v/>
      </c>
      <c r="BT273" s="3"/>
      <c r="BU273" s="3"/>
      <c r="BV273" s="4"/>
      <c r="BW273" s="4"/>
      <c r="CA273" s="31" t="str">
        <f t="shared" si="154"/>
        <v/>
      </c>
      <c r="CB273" s="31" t="str">
        <f t="shared" si="155"/>
        <v/>
      </c>
      <c r="CC273" s="31" t="str">
        <f t="shared" si="151"/>
        <v/>
      </c>
      <c r="CD273" s="31" t="str">
        <f t="shared" si="156"/>
        <v/>
      </c>
      <c r="CE273" s="31" t="str">
        <f t="shared" si="157"/>
        <v/>
      </c>
      <c r="CF273" s="31" t="str">
        <f t="shared" si="158"/>
        <v/>
      </c>
      <c r="CG273" s="31" t="str">
        <f t="shared" si="159"/>
        <v/>
      </c>
      <c r="CH273" s="32">
        <f t="shared" si="160"/>
        <v>0</v>
      </c>
      <c r="CI273" s="32"/>
      <c r="CJ273" s="32"/>
      <c r="CK273" s="32">
        <f t="shared" si="163"/>
        <v>0</v>
      </c>
      <c r="CL273" s="32">
        <f t="shared" si="164"/>
        <v>0</v>
      </c>
      <c r="CM273" s="32">
        <f t="shared" si="164"/>
        <v>0</v>
      </c>
      <c r="CN273" s="32">
        <f t="shared" si="164"/>
        <v>0</v>
      </c>
    </row>
    <row r="274" spans="1:92" ht="16.350000000000001" customHeight="1" x14ac:dyDescent="0.2">
      <c r="A274" s="2912"/>
      <c r="B274" s="3366" t="s">
        <v>267</v>
      </c>
      <c r="C274" s="3366"/>
      <c r="D274" s="1554">
        <f t="shared" si="167"/>
        <v>0</v>
      </c>
      <c r="E274" s="1870">
        <f t="shared" si="166"/>
        <v>0</v>
      </c>
      <c r="F274" s="1871">
        <f t="shared" si="166"/>
        <v>0</v>
      </c>
      <c r="G274" s="1303"/>
      <c r="H274" s="1304"/>
      <c r="I274" s="1305"/>
      <c r="J274" s="1304"/>
      <c r="K274" s="1305"/>
      <c r="L274" s="1304"/>
      <c r="M274" s="1563"/>
      <c r="N274" s="1573"/>
      <c r="O274" s="1563"/>
      <c r="P274" s="1573"/>
      <c r="Q274" s="1305"/>
      <c r="R274" s="1304"/>
      <c r="S274" s="1305"/>
      <c r="T274" s="1304"/>
      <c r="U274" s="1563"/>
      <c r="V274" s="1573"/>
      <c r="W274" s="1563"/>
      <c r="X274" s="1573"/>
      <c r="Y274" s="1289"/>
      <c r="Z274" s="1290"/>
      <c r="AA274" s="1289"/>
      <c r="AB274" s="1290"/>
      <c r="AC274" s="1289"/>
      <c r="AD274" s="1290"/>
      <c r="AE274" s="1289"/>
      <c r="AF274" s="1290"/>
      <c r="AG274" s="1289"/>
      <c r="AH274" s="1290"/>
      <c r="AI274" s="1289"/>
      <c r="AJ274" s="1290"/>
      <c r="AK274" s="1289"/>
      <c r="AL274" s="1290"/>
      <c r="AM274" s="1289"/>
      <c r="AN274" s="1290"/>
      <c r="AO274" s="1291"/>
      <c r="AP274" s="1292"/>
      <c r="AQ274" s="1563"/>
      <c r="AR274" s="1571"/>
      <c r="AS274" s="1571"/>
      <c r="AT274" s="1289">
        <v>0</v>
      </c>
      <c r="AU274" s="1295">
        <v>0</v>
      </c>
      <c r="AV274" s="1295">
        <v>0</v>
      </c>
      <c r="AW274" s="1288">
        <v>0</v>
      </c>
      <c r="AX274" s="671" t="str">
        <f t="shared" si="150"/>
        <v/>
      </c>
      <c r="BT274" s="3"/>
      <c r="BU274" s="3"/>
      <c r="BV274" s="4"/>
      <c r="BW274" s="4"/>
      <c r="CA274" s="31" t="str">
        <f t="shared" si="154"/>
        <v/>
      </c>
      <c r="CB274" s="31" t="str">
        <f t="shared" si="155"/>
        <v/>
      </c>
      <c r="CC274" s="31" t="str">
        <f t="shared" si="151"/>
        <v/>
      </c>
      <c r="CD274" s="31" t="str">
        <f t="shared" si="156"/>
        <v/>
      </c>
      <c r="CE274" s="31" t="str">
        <f t="shared" si="157"/>
        <v/>
      </c>
      <c r="CF274" s="31" t="str">
        <f t="shared" si="158"/>
        <v/>
      </c>
      <c r="CG274" s="31" t="str">
        <f t="shared" si="159"/>
        <v/>
      </c>
      <c r="CH274" s="32">
        <f t="shared" si="160"/>
        <v>0</v>
      </c>
      <c r="CI274" s="32"/>
      <c r="CJ274" s="32"/>
      <c r="CK274" s="32">
        <f t="shared" si="163"/>
        <v>0</v>
      </c>
      <c r="CL274" s="32">
        <f t="shared" si="164"/>
        <v>0</v>
      </c>
      <c r="CM274" s="32">
        <f t="shared" si="164"/>
        <v>0</v>
      </c>
      <c r="CN274" s="32">
        <f t="shared" si="164"/>
        <v>0</v>
      </c>
    </row>
    <row r="275" spans="1:92" ht="16.350000000000001" customHeight="1" x14ac:dyDescent="0.2">
      <c r="A275" s="2912"/>
      <c r="B275" s="3367" t="s">
        <v>268</v>
      </c>
      <c r="C275" s="3368"/>
      <c r="D275" s="1554">
        <f t="shared" si="167"/>
        <v>0</v>
      </c>
      <c r="E275" s="1870">
        <f t="shared" si="166"/>
        <v>0</v>
      </c>
      <c r="F275" s="1871">
        <f t="shared" si="166"/>
        <v>0</v>
      </c>
      <c r="G275" s="1303"/>
      <c r="H275" s="1304"/>
      <c r="I275" s="1305"/>
      <c r="J275" s="1304"/>
      <c r="K275" s="1305"/>
      <c r="L275" s="1304"/>
      <c r="M275" s="1293"/>
      <c r="N275" s="1306"/>
      <c r="O275" s="1293"/>
      <c r="P275" s="1306"/>
      <c r="Q275" s="1305"/>
      <c r="R275" s="1304"/>
      <c r="S275" s="1305"/>
      <c r="T275" s="1304"/>
      <c r="U275" s="1293"/>
      <c r="V275" s="1306"/>
      <c r="W275" s="1293"/>
      <c r="X275" s="1306"/>
      <c r="Y275" s="1289"/>
      <c r="Z275" s="1290"/>
      <c r="AA275" s="1289"/>
      <c r="AB275" s="1290"/>
      <c r="AC275" s="1289"/>
      <c r="AD275" s="1290"/>
      <c r="AE275" s="1289"/>
      <c r="AF275" s="1290"/>
      <c r="AG275" s="1289"/>
      <c r="AH275" s="1290"/>
      <c r="AI275" s="1289"/>
      <c r="AJ275" s="1290"/>
      <c r="AK275" s="1289"/>
      <c r="AL275" s="1290"/>
      <c r="AM275" s="1289"/>
      <c r="AN275" s="1290"/>
      <c r="AO275" s="1291"/>
      <c r="AP275" s="1292"/>
      <c r="AQ275" s="1293"/>
      <c r="AR275" s="1300"/>
      <c r="AS275" s="1294"/>
      <c r="AT275" s="1289">
        <v>0</v>
      </c>
      <c r="AU275" s="1295">
        <v>0</v>
      </c>
      <c r="AV275" s="1295">
        <v>0</v>
      </c>
      <c r="AW275" s="1288">
        <v>0</v>
      </c>
      <c r="AX275" s="671" t="str">
        <f t="shared" si="150"/>
        <v/>
      </c>
      <c r="BT275" s="3"/>
      <c r="BU275" s="3"/>
      <c r="BV275" s="4"/>
      <c r="BW275" s="4"/>
      <c r="CA275" s="31" t="str">
        <f t="shared" si="154"/>
        <v/>
      </c>
      <c r="CB275" s="31" t="str">
        <f t="shared" si="155"/>
        <v/>
      </c>
      <c r="CC275" s="31" t="str">
        <f t="shared" si="151"/>
        <v/>
      </c>
      <c r="CD275" s="31" t="str">
        <f t="shared" si="156"/>
        <v/>
      </c>
      <c r="CE275" s="31" t="str">
        <f t="shared" si="157"/>
        <v/>
      </c>
      <c r="CF275" s="31" t="str">
        <f t="shared" si="158"/>
        <v/>
      </c>
      <c r="CG275" s="31" t="str">
        <f t="shared" si="159"/>
        <v/>
      </c>
      <c r="CH275" s="32">
        <f t="shared" si="160"/>
        <v>0</v>
      </c>
      <c r="CI275" s="32"/>
      <c r="CJ275" s="32"/>
      <c r="CK275" s="32">
        <f t="shared" si="163"/>
        <v>0</v>
      </c>
      <c r="CL275" s="32">
        <f t="shared" si="164"/>
        <v>0</v>
      </c>
      <c r="CM275" s="32">
        <f t="shared" si="164"/>
        <v>0</v>
      </c>
      <c r="CN275" s="32">
        <f t="shared" si="164"/>
        <v>0</v>
      </c>
    </row>
    <row r="276" spans="1:92" ht="16.350000000000001" customHeight="1" x14ac:dyDescent="0.2">
      <c r="A276" s="3149"/>
      <c r="B276" s="3197" t="s">
        <v>269</v>
      </c>
      <c r="C276" s="3197"/>
      <c r="D276" s="1566">
        <f t="shared" si="167"/>
        <v>0</v>
      </c>
      <c r="E276" s="1872">
        <f t="shared" si="166"/>
        <v>0</v>
      </c>
      <c r="F276" s="1873">
        <f t="shared" si="166"/>
        <v>0</v>
      </c>
      <c r="G276" s="1594"/>
      <c r="H276" s="1595"/>
      <c r="I276" s="1309"/>
      <c r="J276" s="1595"/>
      <c r="K276" s="1309"/>
      <c r="L276" s="1595"/>
      <c r="M276" s="1594"/>
      <c r="N276" s="1595"/>
      <c r="O276" s="1594"/>
      <c r="P276" s="1595"/>
      <c r="Q276" s="1309"/>
      <c r="R276" s="1595"/>
      <c r="S276" s="1309"/>
      <c r="T276" s="1595"/>
      <c r="U276" s="1594"/>
      <c r="V276" s="1595"/>
      <c r="W276" s="1594"/>
      <c r="X276" s="1595"/>
      <c r="Y276" s="1285"/>
      <c r="Z276" s="1286"/>
      <c r="AA276" s="1285"/>
      <c r="AB276" s="1286"/>
      <c r="AC276" s="1285"/>
      <c r="AD276" s="1286"/>
      <c r="AE276" s="1285"/>
      <c r="AF276" s="1286"/>
      <c r="AG276" s="1285"/>
      <c r="AH276" s="1286"/>
      <c r="AI276" s="1285"/>
      <c r="AJ276" s="1286"/>
      <c r="AK276" s="1285"/>
      <c r="AL276" s="1286"/>
      <c r="AM276" s="1285"/>
      <c r="AN276" s="1286"/>
      <c r="AO276" s="1551"/>
      <c r="AP276" s="1552"/>
      <c r="AQ276" s="1568"/>
      <c r="AR276" s="1583"/>
      <c r="AS276" s="1569"/>
      <c r="AT276" s="1285">
        <v>0</v>
      </c>
      <c r="AU276" s="1553">
        <v>0</v>
      </c>
      <c r="AV276" s="1553">
        <v>0</v>
      </c>
      <c r="AW276" s="1550">
        <v>0</v>
      </c>
      <c r="AX276" s="671" t="str">
        <f t="shared" si="150"/>
        <v/>
      </c>
      <c r="BT276" s="3"/>
      <c r="BU276" s="3"/>
      <c r="BV276" s="4"/>
      <c r="BW276" s="4"/>
      <c r="CA276" s="31" t="str">
        <f t="shared" si="154"/>
        <v/>
      </c>
      <c r="CB276" s="31" t="str">
        <f t="shared" si="155"/>
        <v/>
      </c>
      <c r="CC276" s="31" t="str">
        <f t="shared" si="151"/>
        <v/>
      </c>
      <c r="CD276" s="31" t="str">
        <f t="shared" si="156"/>
        <v/>
      </c>
      <c r="CE276" s="31" t="str">
        <f t="shared" si="157"/>
        <v/>
      </c>
      <c r="CF276" s="31" t="str">
        <f t="shared" si="158"/>
        <v/>
      </c>
      <c r="CG276" s="31" t="str">
        <f t="shared" si="159"/>
        <v/>
      </c>
      <c r="CH276" s="32">
        <f t="shared" si="160"/>
        <v>0</v>
      </c>
      <c r="CI276" s="32"/>
      <c r="CJ276" s="32"/>
      <c r="CK276" s="32">
        <f t="shared" si="163"/>
        <v>0</v>
      </c>
      <c r="CL276" s="32">
        <f t="shared" si="164"/>
        <v>0</v>
      </c>
      <c r="CM276" s="32">
        <f t="shared" si="164"/>
        <v>0</v>
      </c>
      <c r="CN276" s="32">
        <f t="shared" si="164"/>
        <v>0</v>
      </c>
    </row>
    <row r="277" spans="1:92" ht="16.350000000000001" customHeight="1" x14ac:dyDescent="0.2">
      <c r="A277" s="3148" t="s">
        <v>275</v>
      </c>
      <c r="B277" s="3184" t="s">
        <v>264</v>
      </c>
      <c r="C277" s="3184"/>
      <c r="D277" s="400">
        <f t="shared" si="167"/>
        <v>23</v>
      </c>
      <c r="E277" s="1874">
        <f t="shared" si="166"/>
        <v>4</v>
      </c>
      <c r="F277" s="1875">
        <f t="shared" si="166"/>
        <v>19</v>
      </c>
      <c r="G277" s="533"/>
      <c r="H277" s="534"/>
      <c r="I277" s="535"/>
      <c r="J277" s="534"/>
      <c r="K277" s="535"/>
      <c r="L277" s="534"/>
      <c r="M277" s="536"/>
      <c r="N277" s="537"/>
      <c r="O277" s="536"/>
      <c r="P277" s="537"/>
      <c r="Q277" s="535"/>
      <c r="R277" s="534"/>
      <c r="S277" s="535"/>
      <c r="T277" s="534"/>
      <c r="U277" s="536"/>
      <c r="V277" s="537"/>
      <c r="W277" s="536"/>
      <c r="X277" s="537"/>
      <c r="Y277" s="469">
        <v>0</v>
      </c>
      <c r="Z277" s="470">
        <v>0</v>
      </c>
      <c r="AA277" s="469">
        <v>0</v>
      </c>
      <c r="AB277" s="470">
        <v>0</v>
      </c>
      <c r="AC277" s="469">
        <v>0</v>
      </c>
      <c r="AD277" s="470">
        <v>0</v>
      </c>
      <c r="AE277" s="469">
        <v>0</v>
      </c>
      <c r="AF277" s="470">
        <v>3</v>
      </c>
      <c r="AG277" s="469">
        <v>0</v>
      </c>
      <c r="AH277" s="470">
        <v>5</v>
      </c>
      <c r="AI277" s="469">
        <v>0</v>
      </c>
      <c r="AJ277" s="470">
        <v>2</v>
      </c>
      <c r="AK277" s="469">
        <v>1</v>
      </c>
      <c r="AL277" s="470">
        <v>6</v>
      </c>
      <c r="AM277" s="469">
        <v>3</v>
      </c>
      <c r="AN277" s="470">
        <v>3</v>
      </c>
      <c r="AO277" s="471">
        <v>0</v>
      </c>
      <c r="AP277" s="472">
        <v>2</v>
      </c>
      <c r="AQ277" s="467"/>
      <c r="AR277" s="473"/>
      <c r="AS277" s="1876">
        <v>5</v>
      </c>
      <c r="AT277" s="469">
        <v>0</v>
      </c>
      <c r="AU277" s="473">
        <v>0</v>
      </c>
      <c r="AV277" s="473">
        <v>0</v>
      </c>
      <c r="AW277" s="468">
        <v>0</v>
      </c>
      <c r="AX277" s="671" t="str">
        <f t="shared" si="150"/>
        <v/>
      </c>
      <c r="BT277" s="3"/>
      <c r="BU277" s="3"/>
      <c r="BV277" s="4"/>
      <c r="BW277" s="4"/>
      <c r="CA277" s="31" t="str">
        <f t="shared" si="154"/>
        <v/>
      </c>
      <c r="CB277" s="31" t="str">
        <f t="shared" si="155"/>
        <v/>
      </c>
      <c r="CC277" s="31" t="str">
        <f t="shared" si="151"/>
        <v/>
      </c>
      <c r="CD277" s="31" t="str">
        <f t="shared" si="156"/>
        <v/>
      </c>
      <c r="CE277" s="31" t="str">
        <f t="shared" si="157"/>
        <v/>
      </c>
      <c r="CF277" s="31" t="str">
        <f t="shared" si="158"/>
        <v/>
      </c>
      <c r="CG277" s="31" t="str">
        <f t="shared" si="159"/>
        <v/>
      </c>
      <c r="CH277" s="32">
        <f t="shared" si="160"/>
        <v>0</v>
      </c>
      <c r="CI277" s="32">
        <f t="shared" si="161"/>
        <v>0</v>
      </c>
      <c r="CJ277" s="32">
        <f t="shared" si="162"/>
        <v>0</v>
      </c>
      <c r="CK277" s="32">
        <f t="shared" si="163"/>
        <v>0</v>
      </c>
      <c r="CL277" s="32">
        <f t="shared" si="164"/>
        <v>0</v>
      </c>
      <c r="CM277" s="32">
        <f t="shared" si="164"/>
        <v>0</v>
      </c>
      <c r="CN277" s="32">
        <f t="shared" si="164"/>
        <v>0</v>
      </c>
    </row>
    <row r="278" spans="1:92" ht="16.350000000000001" customHeight="1" x14ac:dyDescent="0.2">
      <c r="A278" s="2912"/>
      <c r="B278" s="3366" t="s">
        <v>265</v>
      </c>
      <c r="C278" s="3366"/>
      <c r="D278" s="1554">
        <f t="shared" si="167"/>
        <v>63</v>
      </c>
      <c r="E278" s="1870">
        <f t="shared" si="166"/>
        <v>17</v>
      </c>
      <c r="F278" s="1871">
        <f t="shared" si="166"/>
        <v>46</v>
      </c>
      <c r="G278" s="1588"/>
      <c r="H278" s="1589"/>
      <c r="I278" s="1590"/>
      <c r="J278" s="1589"/>
      <c r="K278" s="1590"/>
      <c r="L278" s="1589"/>
      <c r="M278" s="1591"/>
      <c r="N278" s="1573"/>
      <c r="O278" s="1591"/>
      <c r="P278" s="1573"/>
      <c r="Q278" s="1590"/>
      <c r="R278" s="1589"/>
      <c r="S278" s="1590"/>
      <c r="T278" s="1589"/>
      <c r="U278" s="1591"/>
      <c r="V278" s="1573"/>
      <c r="W278" s="1591"/>
      <c r="X278" s="1573"/>
      <c r="Y278" s="1559">
        <v>0</v>
      </c>
      <c r="Z278" s="1560">
        <v>0</v>
      </c>
      <c r="AA278" s="1559">
        <v>0</v>
      </c>
      <c r="AB278" s="1560">
        <v>0</v>
      </c>
      <c r="AC278" s="1559">
        <v>0</v>
      </c>
      <c r="AD278" s="1560">
        <v>0</v>
      </c>
      <c r="AE278" s="1559">
        <v>1</v>
      </c>
      <c r="AF278" s="1560">
        <v>3</v>
      </c>
      <c r="AG278" s="1559">
        <v>1</v>
      </c>
      <c r="AH278" s="1560">
        <v>13</v>
      </c>
      <c r="AI278" s="1559">
        <v>0</v>
      </c>
      <c r="AJ278" s="1560">
        <v>6</v>
      </c>
      <c r="AK278" s="1559">
        <v>7</v>
      </c>
      <c r="AL278" s="1560">
        <v>20</v>
      </c>
      <c r="AM278" s="1559">
        <v>8</v>
      </c>
      <c r="AN278" s="1560">
        <v>4</v>
      </c>
      <c r="AO278" s="1561">
        <v>3</v>
      </c>
      <c r="AP278" s="1562">
        <v>4</v>
      </c>
      <c r="AQ278" s="1563"/>
      <c r="AR278" s="1571"/>
      <c r="AS278" s="467">
        <v>10</v>
      </c>
      <c r="AT278" s="1559">
        <v>0</v>
      </c>
      <c r="AU278" s="1565">
        <v>0</v>
      </c>
      <c r="AV278" s="1565">
        <v>0</v>
      </c>
      <c r="AW278" s="1558">
        <v>0</v>
      </c>
      <c r="AX278" s="671" t="str">
        <f t="shared" si="150"/>
        <v/>
      </c>
      <c r="BT278" s="3"/>
      <c r="BU278" s="3"/>
      <c r="BV278" s="4"/>
      <c r="BW278" s="4"/>
      <c r="CA278" s="31" t="str">
        <f t="shared" si="154"/>
        <v/>
      </c>
      <c r="CB278" s="31" t="str">
        <f t="shared" si="155"/>
        <v/>
      </c>
      <c r="CC278" s="31" t="str">
        <f t="shared" si="151"/>
        <v/>
      </c>
      <c r="CD278" s="31" t="str">
        <f t="shared" si="156"/>
        <v/>
      </c>
      <c r="CE278" s="31" t="str">
        <f t="shared" si="157"/>
        <v/>
      </c>
      <c r="CF278" s="31" t="str">
        <f t="shared" si="158"/>
        <v/>
      </c>
      <c r="CG278" s="31" t="str">
        <f t="shared" si="159"/>
        <v/>
      </c>
      <c r="CH278" s="32">
        <f t="shared" si="160"/>
        <v>0</v>
      </c>
      <c r="CI278" s="32"/>
      <c r="CJ278" s="32"/>
      <c r="CK278" s="32">
        <f t="shared" si="163"/>
        <v>0</v>
      </c>
      <c r="CL278" s="32">
        <f t="shared" si="164"/>
        <v>0</v>
      </c>
      <c r="CM278" s="32">
        <f t="shared" si="164"/>
        <v>0</v>
      </c>
      <c r="CN278" s="32">
        <f t="shared" si="164"/>
        <v>0</v>
      </c>
    </row>
    <row r="279" spans="1:92" ht="16.350000000000001" customHeight="1" x14ac:dyDescent="0.2">
      <c r="A279" s="2912"/>
      <c r="B279" s="3366" t="s">
        <v>266</v>
      </c>
      <c r="C279" s="3366"/>
      <c r="D279" s="1554">
        <f t="shared" si="167"/>
        <v>28</v>
      </c>
      <c r="E279" s="1870">
        <f t="shared" si="166"/>
        <v>4</v>
      </c>
      <c r="F279" s="1871">
        <f t="shared" si="166"/>
        <v>24</v>
      </c>
      <c r="G279" s="1588"/>
      <c r="H279" s="1589"/>
      <c r="I279" s="1590"/>
      <c r="J279" s="1589"/>
      <c r="K279" s="1590"/>
      <c r="L279" s="1589"/>
      <c r="M279" s="1591"/>
      <c r="N279" s="1573"/>
      <c r="O279" s="1591"/>
      <c r="P279" s="1573"/>
      <c r="Q279" s="1590"/>
      <c r="R279" s="1589"/>
      <c r="S279" s="1590"/>
      <c r="T279" s="1589"/>
      <c r="U279" s="1591"/>
      <c r="V279" s="1573"/>
      <c r="W279" s="1591"/>
      <c r="X279" s="1573"/>
      <c r="Y279" s="1559">
        <v>0</v>
      </c>
      <c r="Z279" s="1560">
        <v>0</v>
      </c>
      <c r="AA279" s="1559">
        <v>0</v>
      </c>
      <c r="AB279" s="1560">
        <v>0</v>
      </c>
      <c r="AC279" s="1559">
        <v>0</v>
      </c>
      <c r="AD279" s="1560">
        <v>0</v>
      </c>
      <c r="AE279" s="1559">
        <v>0</v>
      </c>
      <c r="AF279" s="1560">
        <v>5</v>
      </c>
      <c r="AG279" s="1559">
        <v>0</v>
      </c>
      <c r="AH279" s="1560">
        <v>5</v>
      </c>
      <c r="AI279" s="1559">
        <v>0</v>
      </c>
      <c r="AJ279" s="1560">
        <v>3</v>
      </c>
      <c r="AK279" s="1559">
        <v>1</v>
      </c>
      <c r="AL279" s="1560">
        <v>8</v>
      </c>
      <c r="AM279" s="1559">
        <v>3</v>
      </c>
      <c r="AN279" s="1560">
        <v>3</v>
      </c>
      <c r="AO279" s="1561">
        <v>1</v>
      </c>
      <c r="AP279" s="1562">
        <v>2</v>
      </c>
      <c r="AQ279" s="1563"/>
      <c r="AR279" s="1571"/>
      <c r="AS279" s="1571"/>
      <c r="AT279" s="1559">
        <v>0</v>
      </c>
      <c r="AU279" s="1565">
        <v>0</v>
      </c>
      <c r="AV279" s="1565">
        <v>0</v>
      </c>
      <c r="AW279" s="1558">
        <v>0</v>
      </c>
      <c r="AX279" s="671" t="str">
        <f t="shared" si="150"/>
        <v/>
      </c>
      <c r="BT279" s="3"/>
      <c r="BU279" s="3"/>
      <c r="BV279" s="4"/>
      <c r="BW279" s="4"/>
      <c r="CA279" s="31" t="str">
        <f t="shared" si="154"/>
        <v/>
      </c>
      <c r="CB279" s="31" t="str">
        <f t="shared" si="155"/>
        <v/>
      </c>
      <c r="CC279" s="31" t="str">
        <f t="shared" si="151"/>
        <v/>
      </c>
      <c r="CD279" s="31" t="str">
        <f t="shared" si="156"/>
        <v/>
      </c>
      <c r="CE279" s="31" t="str">
        <f t="shared" si="157"/>
        <v/>
      </c>
      <c r="CF279" s="31" t="str">
        <f t="shared" si="158"/>
        <v/>
      </c>
      <c r="CG279" s="31" t="str">
        <f t="shared" si="159"/>
        <v/>
      </c>
      <c r="CH279" s="32">
        <f t="shared" si="160"/>
        <v>0</v>
      </c>
      <c r="CI279" s="32"/>
      <c r="CJ279" s="32"/>
      <c r="CK279" s="32">
        <f t="shared" si="163"/>
        <v>0</v>
      </c>
      <c r="CL279" s="32">
        <f t="shared" si="164"/>
        <v>0</v>
      </c>
      <c r="CM279" s="32">
        <f t="shared" si="164"/>
        <v>0</v>
      </c>
      <c r="CN279" s="32">
        <f t="shared" si="164"/>
        <v>0</v>
      </c>
    </row>
    <row r="280" spans="1:92" ht="16.350000000000001" customHeight="1" x14ac:dyDescent="0.2">
      <c r="A280" s="2912"/>
      <c r="B280" s="3366" t="s">
        <v>267</v>
      </c>
      <c r="C280" s="3366"/>
      <c r="D280" s="1554">
        <f t="shared" si="167"/>
        <v>15</v>
      </c>
      <c r="E280" s="1870">
        <f t="shared" si="166"/>
        <v>4</v>
      </c>
      <c r="F280" s="1871">
        <f t="shared" si="166"/>
        <v>11</v>
      </c>
      <c r="G280" s="1303"/>
      <c r="H280" s="1304"/>
      <c r="I280" s="1305"/>
      <c r="J280" s="1304"/>
      <c r="K280" s="1305"/>
      <c r="L280" s="1304"/>
      <c r="M280" s="1563"/>
      <c r="N280" s="1573"/>
      <c r="O280" s="1563"/>
      <c r="P280" s="1573"/>
      <c r="Q280" s="1305"/>
      <c r="R280" s="1304"/>
      <c r="S280" s="1305"/>
      <c r="T280" s="1304"/>
      <c r="U280" s="1563"/>
      <c r="V280" s="1573"/>
      <c r="W280" s="1563"/>
      <c r="X280" s="1573"/>
      <c r="Y280" s="1289">
        <v>0</v>
      </c>
      <c r="Z280" s="1290">
        <v>0</v>
      </c>
      <c r="AA280" s="1289">
        <v>0</v>
      </c>
      <c r="AB280" s="1290">
        <v>0</v>
      </c>
      <c r="AC280" s="1289">
        <v>0</v>
      </c>
      <c r="AD280" s="1290">
        <v>0</v>
      </c>
      <c r="AE280" s="1289">
        <v>0</v>
      </c>
      <c r="AF280" s="1290">
        <v>3</v>
      </c>
      <c r="AG280" s="1289">
        <v>1</v>
      </c>
      <c r="AH280" s="1290">
        <v>3</v>
      </c>
      <c r="AI280" s="1289">
        <v>0</v>
      </c>
      <c r="AJ280" s="1290">
        <v>1</v>
      </c>
      <c r="AK280" s="1289">
        <v>2</v>
      </c>
      <c r="AL280" s="1290">
        <v>4</v>
      </c>
      <c r="AM280" s="1289">
        <v>1</v>
      </c>
      <c r="AN280" s="1290">
        <v>0</v>
      </c>
      <c r="AO280" s="1291">
        <v>2</v>
      </c>
      <c r="AP280" s="1292">
        <v>1</v>
      </c>
      <c r="AQ280" s="1563"/>
      <c r="AR280" s="1571"/>
      <c r="AS280" s="1571"/>
      <c r="AT280" s="1289">
        <v>0</v>
      </c>
      <c r="AU280" s="1295">
        <v>0</v>
      </c>
      <c r="AV280" s="1295">
        <v>0</v>
      </c>
      <c r="AW280" s="1288">
        <v>0</v>
      </c>
      <c r="AX280" s="671" t="str">
        <f t="shared" si="150"/>
        <v/>
      </c>
      <c r="BT280" s="3"/>
      <c r="BU280" s="3"/>
      <c r="BV280" s="4"/>
      <c r="BW280" s="4"/>
      <c r="CA280" s="31" t="str">
        <f t="shared" si="154"/>
        <v/>
      </c>
      <c r="CB280" s="31" t="str">
        <f t="shared" si="155"/>
        <v/>
      </c>
      <c r="CC280" s="31" t="str">
        <f t="shared" si="151"/>
        <v/>
      </c>
      <c r="CD280" s="31" t="str">
        <f t="shared" si="156"/>
        <v/>
      </c>
      <c r="CE280" s="31" t="str">
        <f t="shared" si="157"/>
        <v/>
      </c>
      <c r="CF280" s="31" t="str">
        <f t="shared" si="158"/>
        <v/>
      </c>
      <c r="CG280" s="31" t="str">
        <f t="shared" si="159"/>
        <v/>
      </c>
      <c r="CH280" s="32">
        <f t="shared" si="160"/>
        <v>0</v>
      </c>
      <c r="CI280" s="32"/>
      <c r="CJ280" s="32"/>
      <c r="CK280" s="32">
        <f t="shared" si="163"/>
        <v>0</v>
      </c>
      <c r="CL280" s="32">
        <f t="shared" si="164"/>
        <v>0</v>
      </c>
      <c r="CM280" s="32">
        <f t="shared" si="164"/>
        <v>0</v>
      </c>
      <c r="CN280" s="32">
        <f t="shared" si="164"/>
        <v>0</v>
      </c>
    </row>
    <row r="281" spans="1:92" ht="16.350000000000001" customHeight="1" x14ac:dyDescent="0.2">
      <c r="A281" s="2912"/>
      <c r="B281" s="3367" t="s">
        <v>268</v>
      </c>
      <c r="C281" s="3368"/>
      <c r="D281" s="1554">
        <f t="shared" si="167"/>
        <v>2</v>
      </c>
      <c r="E281" s="1870">
        <f t="shared" si="166"/>
        <v>0</v>
      </c>
      <c r="F281" s="1871">
        <f t="shared" si="166"/>
        <v>2</v>
      </c>
      <c r="G281" s="1303"/>
      <c r="H281" s="1304"/>
      <c r="I281" s="1305"/>
      <c r="J281" s="1304"/>
      <c r="K281" s="1305"/>
      <c r="L281" s="1304"/>
      <c r="M281" s="1293"/>
      <c r="N281" s="1306"/>
      <c r="O281" s="1293"/>
      <c r="P281" s="1306"/>
      <c r="Q281" s="1305"/>
      <c r="R281" s="1304"/>
      <c r="S281" s="1305"/>
      <c r="T281" s="1304"/>
      <c r="U281" s="1293"/>
      <c r="V281" s="1306"/>
      <c r="W281" s="1293"/>
      <c r="X281" s="1306"/>
      <c r="Y281" s="1289">
        <v>0</v>
      </c>
      <c r="Z281" s="1290">
        <v>0</v>
      </c>
      <c r="AA281" s="1289">
        <v>0</v>
      </c>
      <c r="AB281" s="1290">
        <v>0</v>
      </c>
      <c r="AC281" s="1289">
        <v>0</v>
      </c>
      <c r="AD281" s="1290">
        <v>0</v>
      </c>
      <c r="AE281" s="1289">
        <v>0</v>
      </c>
      <c r="AF281" s="1290">
        <v>1</v>
      </c>
      <c r="AG281" s="1289">
        <v>0</v>
      </c>
      <c r="AH281" s="1290">
        <v>0</v>
      </c>
      <c r="AI281" s="1289">
        <v>0</v>
      </c>
      <c r="AJ281" s="1290">
        <v>1</v>
      </c>
      <c r="AK281" s="1289">
        <v>0</v>
      </c>
      <c r="AL281" s="1290">
        <v>0</v>
      </c>
      <c r="AM281" s="1289">
        <v>0</v>
      </c>
      <c r="AN281" s="1290">
        <v>0</v>
      </c>
      <c r="AO281" s="1291">
        <v>0</v>
      </c>
      <c r="AP281" s="1292">
        <v>0</v>
      </c>
      <c r="AQ281" s="1293"/>
      <c r="AR281" s="1300"/>
      <c r="AS281" s="1294"/>
      <c r="AT281" s="1289">
        <v>0</v>
      </c>
      <c r="AU281" s="1295">
        <v>0</v>
      </c>
      <c r="AV281" s="1295">
        <v>0</v>
      </c>
      <c r="AW281" s="1288">
        <v>0</v>
      </c>
      <c r="AX281" s="671" t="str">
        <f t="shared" si="150"/>
        <v/>
      </c>
      <c r="BT281" s="3"/>
      <c r="BU281" s="3"/>
      <c r="BV281" s="4"/>
      <c r="BW281" s="4"/>
      <c r="CA281" s="31" t="str">
        <f t="shared" si="154"/>
        <v/>
      </c>
      <c r="CB281" s="31" t="str">
        <f t="shared" si="155"/>
        <v/>
      </c>
      <c r="CC281" s="31" t="str">
        <f t="shared" si="151"/>
        <v/>
      </c>
      <c r="CD281" s="31" t="str">
        <f t="shared" si="156"/>
        <v/>
      </c>
      <c r="CE281" s="31" t="str">
        <f t="shared" si="157"/>
        <v/>
      </c>
      <c r="CF281" s="31" t="str">
        <f t="shared" si="158"/>
        <v/>
      </c>
      <c r="CG281" s="31" t="str">
        <f t="shared" si="159"/>
        <v/>
      </c>
      <c r="CH281" s="32">
        <f t="shared" si="160"/>
        <v>0</v>
      </c>
      <c r="CI281" s="32"/>
      <c r="CJ281" s="32"/>
      <c r="CK281" s="32">
        <f t="shared" si="163"/>
        <v>0</v>
      </c>
      <c r="CL281" s="32">
        <f t="shared" si="164"/>
        <v>0</v>
      </c>
      <c r="CM281" s="32">
        <f t="shared" si="164"/>
        <v>0</v>
      </c>
      <c r="CN281" s="32">
        <f t="shared" si="164"/>
        <v>0</v>
      </c>
    </row>
    <row r="282" spans="1:92" ht="16.350000000000001" customHeight="1" x14ac:dyDescent="0.2">
      <c r="A282" s="3467"/>
      <c r="B282" s="3468" t="s">
        <v>269</v>
      </c>
      <c r="C282" s="3468"/>
      <c r="D282" s="1566">
        <f t="shared" si="167"/>
        <v>2</v>
      </c>
      <c r="E282" s="1872">
        <f t="shared" si="166"/>
        <v>0</v>
      </c>
      <c r="F282" s="1873">
        <f t="shared" si="166"/>
        <v>2</v>
      </c>
      <c r="G282" s="1594"/>
      <c r="H282" s="1595"/>
      <c r="I282" s="1309"/>
      <c r="J282" s="1595"/>
      <c r="K282" s="1309"/>
      <c r="L282" s="1595"/>
      <c r="M282" s="1594"/>
      <c r="N282" s="1595"/>
      <c r="O282" s="1594"/>
      <c r="P282" s="1595"/>
      <c r="Q282" s="1309"/>
      <c r="R282" s="1595"/>
      <c r="S282" s="1309"/>
      <c r="T282" s="1595"/>
      <c r="U282" s="1594"/>
      <c r="V282" s="1595"/>
      <c r="W282" s="1594"/>
      <c r="X282" s="1595"/>
      <c r="Y282" s="1285">
        <v>0</v>
      </c>
      <c r="Z282" s="1286">
        <v>0</v>
      </c>
      <c r="AA282" s="1285">
        <v>0</v>
      </c>
      <c r="AB282" s="1286">
        <v>0</v>
      </c>
      <c r="AC282" s="1285">
        <v>0</v>
      </c>
      <c r="AD282" s="1286">
        <v>0</v>
      </c>
      <c r="AE282" s="1285">
        <v>0</v>
      </c>
      <c r="AF282" s="1286">
        <v>0</v>
      </c>
      <c r="AG282" s="1285">
        <v>0</v>
      </c>
      <c r="AH282" s="1286">
        <v>0</v>
      </c>
      <c r="AI282" s="1285">
        <v>0</v>
      </c>
      <c r="AJ282" s="1286">
        <v>1</v>
      </c>
      <c r="AK282" s="1285">
        <v>0</v>
      </c>
      <c r="AL282" s="1286">
        <v>1</v>
      </c>
      <c r="AM282" s="1285">
        <v>0</v>
      </c>
      <c r="AN282" s="1286">
        <v>0</v>
      </c>
      <c r="AO282" s="1551">
        <v>0</v>
      </c>
      <c r="AP282" s="1552">
        <v>0</v>
      </c>
      <c r="AQ282" s="1568"/>
      <c r="AR282" s="1583"/>
      <c r="AS282" s="1569"/>
      <c r="AT282" s="1285">
        <v>0</v>
      </c>
      <c r="AU282" s="1553">
        <v>0</v>
      </c>
      <c r="AV282" s="1553">
        <v>0</v>
      </c>
      <c r="AW282" s="1550">
        <v>0</v>
      </c>
      <c r="AX282" s="671" t="str">
        <f t="shared" si="150"/>
        <v/>
      </c>
      <c r="BT282" s="3"/>
      <c r="BU282" s="3"/>
      <c r="BV282" s="4"/>
      <c r="BW282" s="4"/>
      <c r="CA282" s="31" t="str">
        <f t="shared" si="154"/>
        <v/>
      </c>
      <c r="CB282" s="31" t="str">
        <f t="shared" si="155"/>
        <v/>
      </c>
      <c r="CC282" s="31" t="str">
        <f t="shared" si="151"/>
        <v/>
      </c>
      <c r="CD282" s="31" t="str">
        <f t="shared" si="156"/>
        <v/>
      </c>
      <c r="CE282" s="31" t="str">
        <f t="shared" si="157"/>
        <v/>
      </c>
      <c r="CF282" s="31" t="str">
        <f t="shared" si="158"/>
        <v/>
      </c>
      <c r="CG282" s="31" t="str">
        <f t="shared" si="159"/>
        <v/>
      </c>
      <c r="CH282" s="32">
        <f t="shared" si="160"/>
        <v>0</v>
      </c>
      <c r="CI282" s="32"/>
      <c r="CJ282" s="32"/>
      <c r="CK282" s="32">
        <f t="shared" si="163"/>
        <v>0</v>
      </c>
      <c r="CL282" s="32">
        <f t="shared" si="164"/>
        <v>0</v>
      </c>
      <c r="CM282" s="32">
        <f t="shared" si="164"/>
        <v>0</v>
      </c>
      <c r="CN282" s="32">
        <f t="shared" si="164"/>
        <v>0</v>
      </c>
    </row>
    <row r="283" spans="1:92" ht="16.350000000000001" customHeight="1" x14ac:dyDescent="0.2">
      <c r="A283" s="3466" t="s">
        <v>276</v>
      </c>
      <c r="B283" s="3184" t="s">
        <v>264</v>
      </c>
      <c r="C283" s="3184"/>
      <c r="D283" s="400">
        <f t="shared" si="167"/>
        <v>0</v>
      </c>
      <c r="E283" s="1874">
        <f t="shared" si="166"/>
        <v>0</v>
      </c>
      <c r="F283" s="1875">
        <f t="shared" si="166"/>
        <v>0</v>
      </c>
      <c r="G283" s="538"/>
      <c r="H283" s="537"/>
      <c r="I283" s="536"/>
      <c r="J283" s="537"/>
      <c r="K283" s="536"/>
      <c r="L283" s="537"/>
      <c r="M283" s="536"/>
      <c r="N283" s="537"/>
      <c r="O283" s="536"/>
      <c r="P283" s="537"/>
      <c r="Q283" s="536"/>
      <c r="R283" s="537"/>
      <c r="S283" s="536"/>
      <c r="T283" s="537"/>
      <c r="U283" s="536"/>
      <c r="V283" s="537"/>
      <c r="W283" s="536"/>
      <c r="X283" s="537"/>
      <c r="Y283" s="469"/>
      <c r="Z283" s="470"/>
      <c r="AA283" s="469"/>
      <c r="AB283" s="470"/>
      <c r="AC283" s="469"/>
      <c r="AD283" s="470"/>
      <c r="AE283" s="469"/>
      <c r="AF283" s="470"/>
      <c r="AG283" s="469"/>
      <c r="AH283" s="470"/>
      <c r="AI283" s="469"/>
      <c r="AJ283" s="470"/>
      <c r="AK283" s="469"/>
      <c r="AL283" s="470"/>
      <c r="AM283" s="469"/>
      <c r="AN283" s="470"/>
      <c r="AO283" s="471"/>
      <c r="AP283" s="472"/>
      <c r="AQ283" s="467"/>
      <c r="AR283" s="473"/>
      <c r="AS283" s="1876"/>
      <c r="AT283" s="469">
        <v>0</v>
      </c>
      <c r="AU283" s="473">
        <v>0</v>
      </c>
      <c r="AV283" s="473">
        <v>0</v>
      </c>
      <c r="AW283" s="468">
        <v>0</v>
      </c>
      <c r="AX283" s="671" t="str">
        <f t="shared" si="150"/>
        <v/>
      </c>
      <c r="BT283" s="3"/>
      <c r="BU283" s="3"/>
      <c r="BV283" s="4"/>
      <c r="BW283" s="4"/>
      <c r="CA283" s="31" t="str">
        <f t="shared" si="154"/>
        <v/>
      </c>
      <c r="CB283" s="31" t="str">
        <f t="shared" si="155"/>
        <v/>
      </c>
      <c r="CC283" s="31" t="str">
        <f t="shared" si="151"/>
        <v/>
      </c>
      <c r="CD283" s="31" t="str">
        <f t="shared" si="156"/>
        <v/>
      </c>
      <c r="CE283" s="31" t="str">
        <f t="shared" si="157"/>
        <v/>
      </c>
      <c r="CF283" s="31" t="str">
        <f t="shared" si="158"/>
        <v/>
      </c>
      <c r="CG283" s="31" t="str">
        <f t="shared" si="159"/>
        <v/>
      </c>
      <c r="CH283" s="32">
        <f t="shared" si="160"/>
        <v>0</v>
      </c>
      <c r="CI283" s="32">
        <f t="shared" si="161"/>
        <v>0</v>
      </c>
      <c r="CJ283" s="32">
        <f t="shared" si="162"/>
        <v>0</v>
      </c>
      <c r="CK283" s="32">
        <f t="shared" si="163"/>
        <v>0</v>
      </c>
      <c r="CL283" s="32">
        <f t="shared" si="164"/>
        <v>0</v>
      </c>
      <c r="CM283" s="32">
        <f t="shared" si="164"/>
        <v>0</v>
      </c>
      <c r="CN283" s="32">
        <f t="shared" si="164"/>
        <v>0</v>
      </c>
    </row>
    <row r="284" spans="1:92" ht="16.350000000000001" customHeight="1" x14ac:dyDescent="0.2">
      <c r="A284" s="2971"/>
      <c r="B284" s="3366" t="s">
        <v>265</v>
      </c>
      <c r="C284" s="3366"/>
      <c r="D284" s="1554">
        <f t="shared" si="167"/>
        <v>0</v>
      </c>
      <c r="E284" s="1870">
        <f>+Y284+AA284+AC284+AE284+AG284+AI284+AK284+AM284</f>
        <v>0</v>
      </c>
      <c r="F284" s="1871">
        <f t="shared" si="166"/>
        <v>0</v>
      </c>
      <c r="G284" s="1563"/>
      <c r="H284" s="1573"/>
      <c r="I284" s="1591"/>
      <c r="J284" s="1573"/>
      <c r="K284" s="1591"/>
      <c r="L284" s="1573"/>
      <c r="M284" s="1591"/>
      <c r="N284" s="1573"/>
      <c r="O284" s="1591"/>
      <c r="P284" s="1573"/>
      <c r="Q284" s="1591"/>
      <c r="R284" s="1573"/>
      <c r="S284" s="1591"/>
      <c r="T284" s="1573"/>
      <c r="U284" s="1591"/>
      <c r="V284" s="1573"/>
      <c r="W284" s="1591"/>
      <c r="X284" s="1573"/>
      <c r="Y284" s="1559"/>
      <c r="Z284" s="1560"/>
      <c r="AA284" s="1559"/>
      <c r="AB284" s="1560"/>
      <c r="AC284" s="1559"/>
      <c r="AD284" s="1560"/>
      <c r="AE284" s="1559"/>
      <c r="AF284" s="1560"/>
      <c r="AG284" s="1559"/>
      <c r="AH284" s="1560"/>
      <c r="AI284" s="1559"/>
      <c r="AJ284" s="1560"/>
      <c r="AK284" s="1559"/>
      <c r="AL284" s="1560"/>
      <c r="AM284" s="1559"/>
      <c r="AN284" s="1560"/>
      <c r="AO284" s="1561"/>
      <c r="AP284" s="1562"/>
      <c r="AQ284" s="1563"/>
      <c r="AR284" s="1571"/>
      <c r="AS284" s="467"/>
      <c r="AT284" s="1559">
        <v>0</v>
      </c>
      <c r="AU284" s="1565">
        <v>0</v>
      </c>
      <c r="AV284" s="1565">
        <v>0</v>
      </c>
      <c r="AW284" s="1558">
        <v>0</v>
      </c>
      <c r="AX284" s="671" t="str">
        <f t="shared" si="150"/>
        <v/>
      </c>
      <c r="BT284" s="3"/>
      <c r="BU284" s="3"/>
      <c r="BV284" s="4"/>
      <c r="BW284" s="4"/>
      <c r="CA284" s="31" t="str">
        <f t="shared" si="154"/>
        <v/>
      </c>
      <c r="CB284" s="31" t="str">
        <f t="shared" si="155"/>
        <v/>
      </c>
      <c r="CC284" s="31" t="str">
        <f t="shared" si="151"/>
        <v/>
      </c>
      <c r="CD284" s="31" t="str">
        <f t="shared" si="156"/>
        <v/>
      </c>
      <c r="CE284" s="31" t="str">
        <f t="shared" si="157"/>
        <v/>
      </c>
      <c r="CF284" s="31" t="str">
        <f t="shared" si="158"/>
        <v/>
      </c>
      <c r="CG284" s="31" t="str">
        <f t="shared" si="159"/>
        <v/>
      </c>
      <c r="CH284" s="32">
        <f t="shared" si="160"/>
        <v>0</v>
      </c>
      <c r="CI284" s="32"/>
      <c r="CJ284" s="32"/>
      <c r="CK284" s="32">
        <f t="shared" si="163"/>
        <v>0</v>
      </c>
      <c r="CL284" s="32">
        <f t="shared" si="164"/>
        <v>0</v>
      </c>
      <c r="CM284" s="32">
        <f t="shared" si="164"/>
        <v>0</v>
      </c>
      <c r="CN284" s="32">
        <f t="shared" si="164"/>
        <v>0</v>
      </c>
    </row>
    <row r="285" spans="1:92" ht="16.350000000000001" customHeight="1" x14ac:dyDescent="0.2">
      <c r="A285" s="2971"/>
      <c r="B285" s="3366" t="s">
        <v>266</v>
      </c>
      <c r="C285" s="3366"/>
      <c r="D285" s="1554">
        <f t="shared" si="167"/>
        <v>0</v>
      </c>
      <c r="E285" s="1870">
        <f t="shared" si="166"/>
        <v>0</v>
      </c>
      <c r="F285" s="1871">
        <f t="shared" si="166"/>
        <v>0</v>
      </c>
      <c r="G285" s="1563"/>
      <c r="H285" s="1573"/>
      <c r="I285" s="1591"/>
      <c r="J285" s="1573"/>
      <c r="K285" s="1591"/>
      <c r="L285" s="1573"/>
      <c r="M285" s="1591"/>
      <c r="N285" s="1573"/>
      <c r="O285" s="1591"/>
      <c r="P285" s="1573"/>
      <c r="Q285" s="1591"/>
      <c r="R285" s="1573"/>
      <c r="S285" s="1591"/>
      <c r="T285" s="1573"/>
      <c r="U285" s="1591"/>
      <c r="V285" s="1573"/>
      <c r="W285" s="1591"/>
      <c r="X285" s="1573"/>
      <c r="Y285" s="1559"/>
      <c r="Z285" s="1560"/>
      <c r="AA285" s="1559"/>
      <c r="AB285" s="1560"/>
      <c r="AC285" s="1559"/>
      <c r="AD285" s="1560"/>
      <c r="AE285" s="1559"/>
      <c r="AF285" s="1560"/>
      <c r="AG285" s="1559"/>
      <c r="AH285" s="1560"/>
      <c r="AI285" s="1559"/>
      <c r="AJ285" s="1560"/>
      <c r="AK285" s="1559"/>
      <c r="AL285" s="1560"/>
      <c r="AM285" s="1559"/>
      <c r="AN285" s="1560"/>
      <c r="AO285" s="1561"/>
      <c r="AP285" s="1562"/>
      <c r="AQ285" s="1563"/>
      <c r="AR285" s="1571"/>
      <c r="AS285" s="1571"/>
      <c r="AT285" s="1559">
        <v>0</v>
      </c>
      <c r="AU285" s="1565">
        <v>0</v>
      </c>
      <c r="AV285" s="1565">
        <v>0</v>
      </c>
      <c r="AW285" s="1558">
        <v>0</v>
      </c>
      <c r="AX285" s="671" t="str">
        <f t="shared" ref="AX285:AX306" si="168">$CA285&amp;$CB285&amp;$CC285&amp;$CD285&amp;$CE285&amp;$CF285&amp;$CG285</f>
        <v/>
      </c>
      <c r="BT285" s="3"/>
      <c r="BU285" s="3"/>
      <c r="BV285" s="4"/>
      <c r="BW285" s="4"/>
      <c r="CA285" s="31" t="str">
        <f t="shared" si="154"/>
        <v/>
      </c>
      <c r="CB285" s="31" t="str">
        <f t="shared" si="155"/>
        <v/>
      </c>
      <c r="CC285" s="31" t="str">
        <f t="shared" ref="CC285:CC306" si="169">IF(CJ285=1,"* La consulta pertinente según condición clínica NO DEBE ser mayor al Total registrado. ","")</f>
        <v/>
      </c>
      <c r="CD285" s="31" t="str">
        <f t="shared" si="156"/>
        <v/>
      </c>
      <c r="CE285" s="31" t="str">
        <f t="shared" si="157"/>
        <v/>
      </c>
      <c r="CF285" s="31" t="str">
        <f t="shared" si="158"/>
        <v/>
      </c>
      <c r="CG285" s="31" t="str">
        <f t="shared" si="159"/>
        <v/>
      </c>
      <c r="CH285" s="32">
        <f t="shared" si="160"/>
        <v>0</v>
      </c>
      <c r="CI285" s="32"/>
      <c r="CJ285" s="32"/>
      <c r="CK285" s="32">
        <f t="shared" si="163"/>
        <v>0</v>
      </c>
      <c r="CL285" s="32">
        <f t="shared" si="164"/>
        <v>0</v>
      </c>
      <c r="CM285" s="32">
        <f t="shared" si="164"/>
        <v>0</v>
      </c>
      <c r="CN285" s="32">
        <f t="shared" si="164"/>
        <v>0</v>
      </c>
    </row>
    <row r="286" spans="1:92" ht="16.350000000000001" customHeight="1" x14ac:dyDescent="0.2">
      <c r="A286" s="2971"/>
      <c r="B286" s="3366" t="s">
        <v>267</v>
      </c>
      <c r="C286" s="3366"/>
      <c r="D286" s="1554">
        <f t="shared" si="167"/>
        <v>0</v>
      </c>
      <c r="E286" s="1877">
        <f t="shared" si="166"/>
        <v>0</v>
      </c>
      <c r="F286" s="1878">
        <f t="shared" si="166"/>
        <v>0</v>
      </c>
      <c r="G286" s="1563"/>
      <c r="H286" s="1573"/>
      <c r="I286" s="1591"/>
      <c r="J286" s="1573"/>
      <c r="K286" s="1591"/>
      <c r="L286" s="1573"/>
      <c r="M286" s="1591"/>
      <c r="N286" s="1573"/>
      <c r="O286" s="1591"/>
      <c r="P286" s="1573"/>
      <c r="Q286" s="1591"/>
      <c r="R286" s="1573"/>
      <c r="S286" s="1591"/>
      <c r="T286" s="1573"/>
      <c r="U286" s="1591"/>
      <c r="V286" s="1573"/>
      <c r="W286" s="1591"/>
      <c r="X286" s="1573"/>
      <c r="Y286" s="1559"/>
      <c r="Z286" s="1560"/>
      <c r="AA286" s="1559"/>
      <c r="AB286" s="1560"/>
      <c r="AC286" s="1559"/>
      <c r="AD286" s="1560"/>
      <c r="AE286" s="1559"/>
      <c r="AF286" s="1560"/>
      <c r="AG286" s="1559"/>
      <c r="AH286" s="1560"/>
      <c r="AI286" s="1559"/>
      <c r="AJ286" s="1560"/>
      <c r="AK286" s="1559"/>
      <c r="AL286" s="1560"/>
      <c r="AM286" s="1559"/>
      <c r="AN286" s="1560"/>
      <c r="AO286" s="1291"/>
      <c r="AP286" s="1292"/>
      <c r="AQ286" s="1563"/>
      <c r="AR286" s="1571"/>
      <c r="AS286" s="1571"/>
      <c r="AT286" s="1289">
        <v>0</v>
      </c>
      <c r="AU286" s="1295">
        <v>0</v>
      </c>
      <c r="AV286" s="1295">
        <v>0</v>
      </c>
      <c r="AW286" s="1288">
        <v>0</v>
      </c>
      <c r="AX286" s="671" t="str">
        <f t="shared" si="168"/>
        <v/>
      </c>
      <c r="BT286" s="3"/>
      <c r="BU286" s="3"/>
      <c r="BV286" s="4"/>
      <c r="BW286" s="4"/>
      <c r="CA286" s="31" t="str">
        <f t="shared" ref="CA286:CA306" si="170">IF(CH286=1,"* El número de pacientes de 60 años NO DEBE Ser mayor a lo registrado en el grupo Etario 60-64 años. ","")</f>
        <v/>
      </c>
      <c r="CB286" s="31" t="str">
        <f t="shared" ref="CB286:CB306" si="171">IF(CI286=1,"* La consulta pertinente según Protocolo de Referencia NO DEBE ser mayor al Total registrado. ","")</f>
        <v/>
      </c>
      <c r="CC286" s="31" t="str">
        <f t="shared" si="169"/>
        <v/>
      </c>
      <c r="CD286" s="31" t="str">
        <f t="shared" ref="CD286:CD306" si="172">IF(AND(D286&lt;&gt;0,AO286=""),"* Recuerde que las Embarazadas deben ser incluídas en el ingreso por rango Etario (Digite CEROS si no tiene). ",IF(F286&lt;AO286,"* Las Embarazadas NO DEBEN ser mayor al total de Mujeres. ",""))</f>
        <v/>
      </c>
      <c r="CE286" s="31" t="str">
        <f t="shared" ref="CE286:CE306" si="173">IF(AND($D286&lt;&gt;0,AU286=""),"* No olvide digitar la columna Usuarios en Situación de Discapacidad (Digite CEROS si no tiene). ",IF($D286&lt;AU286,"* Los Usuarios en Situación de Discapacidad NO DEBEN ser mayor al total. ",""))</f>
        <v/>
      </c>
      <c r="CF286" s="31" t="str">
        <f t="shared" ref="CF286:CF306" si="174">IF(AND($D286&lt;&gt;0,AV286=""),"* No olvide digitar la columna Niños, Niñas, Adolescentes y Jóvenes Población SENAME (Digite CEROS si no tiene). ",IF($D286&lt;AV286,"* Los Niños, Niñas, Adolescentes y Jóvenes Población SENAME NO DEBEN ser mayor al total. ",""))</f>
        <v/>
      </c>
      <c r="CG286" s="31" t="str">
        <f t="shared" ref="CG286:CG306" si="175">IF(AND($D286&lt;&gt;0,AW286=""),"* No olvide digitar la columna Migrantes (Digite CEROS si no tiene). ",IF($D286&lt;AW286,"* Los Migrantes NO DEBEN ser mayor al total. ",""))</f>
        <v/>
      </c>
      <c r="CH286" s="32">
        <f t="shared" ref="CH286:CH306" si="176">IF((AI286+AJ286)&lt;AP286,1,0)</f>
        <v>0</v>
      </c>
      <c r="CI286" s="32"/>
      <c r="CJ286" s="32"/>
      <c r="CK286" s="32">
        <f t="shared" ref="CK286:CK306" si="177">IF(AND(D286&lt;&gt;0,AO286=""),1,IF(F286&lt;AO286,1,0))</f>
        <v>0</v>
      </c>
      <c r="CL286" s="32">
        <f t="shared" ref="CL286:CN306" si="178">IF(AND($D286&lt;&gt;0,AU286=""),1,IF($D286&lt;AU286,1,0))</f>
        <v>0</v>
      </c>
      <c r="CM286" s="32">
        <f t="shared" si="178"/>
        <v>0</v>
      </c>
      <c r="CN286" s="32">
        <f t="shared" si="178"/>
        <v>0</v>
      </c>
    </row>
    <row r="287" spans="1:92" ht="16.350000000000001" customHeight="1" x14ac:dyDescent="0.2">
      <c r="A287" s="2971"/>
      <c r="B287" s="3367" t="s">
        <v>268</v>
      </c>
      <c r="C287" s="3368"/>
      <c r="D287" s="1554">
        <f t="shared" si="167"/>
        <v>0</v>
      </c>
      <c r="E287" s="1877">
        <f t="shared" si="166"/>
        <v>0</v>
      </c>
      <c r="F287" s="1878">
        <f t="shared" si="166"/>
        <v>0</v>
      </c>
      <c r="G287" s="541"/>
      <c r="H287" s="657"/>
      <c r="I287" s="620"/>
      <c r="J287" s="657"/>
      <c r="K287" s="620"/>
      <c r="L287" s="657"/>
      <c r="M287" s="620"/>
      <c r="N287" s="657"/>
      <c r="O287" s="620"/>
      <c r="P287" s="657"/>
      <c r="Q287" s="620"/>
      <c r="R287" s="657"/>
      <c r="S287" s="620"/>
      <c r="T287" s="657"/>
      <c r="U287" s="620"/>
      <c r="V287" s="657"/>
      <c r="W287" s="620"/>
      <c r="X287" s="657"/>
      <c r="Y287" s="1289"/>
      <c r="Z287" s="1290"/>
      <c r="AA287" s="1289"/>
      <c r="AB287" s="1290"/>
      <c r="AC287" s="1289"/>
      <c r="AD287" s="1290"/>
      <c r="AE287" s="1289"/>
      <c r="AF287" s="1290"/>
      <c r="AG287" s="1289"/>
      <c r="AH287" s="1290"/>
      <c r="AI287" s="1289"/>
      <c r="AJ287" s="1290"/>
      <c r="AK287" s="1289"/>
      <c r="AL287" s="1290"/>
      <c r="AM287" s="1289"/>
      <c r="AN287" s="1290"/>
      <c r="AO287" s="1291"/>
      <c r="AP287" s="1292"/>
      <c r="AQ287" s="1293"/>
      <c r="AR287" s="1300"/>
      <c r="AS287" s="1294"/>
      <c r="AT287" s="1289">
        <v>0</v>
      </c>
      <c r="AU287" s="1295">
        <v>0</v>
      </c>
      <c r="AV287" s="1295">
        <v>0</v>
      </c>
      <c r="AW287" s="1288">
        <v>0</v>
      </c>
      <c r="AX287" s="671" t="str">
        <f t="shared" si="168"/>
        <v/>
      </c>
      <c r="BT287" s="3"/>
      <c r="BU287" s="3"/>
      <c r="BV287" s="4"/>
      <c r="BW287" s="4"/>
      <c r="CA287" s="31" t="str">
        <f t="shared" si="170"/>
        <v/>
      </c>
      <c r="CB287" s="31" t="str">
        <f t="shared" si="171"/>
        <v/>
      </c>
      <c r="CC287" s="31" t="str">
        <f t="shared" si="169"/>
        <v/>
      </c>
      <c r="CD287" s="31" t="str">
        <f t="shared" si="172"/>
        <v/>
      </c>
      <c r="CE287" s="31" t="str">
        <f t="shared" si="173"/>
        <v/>
      </c>
      <c r="CF287" s="31" t="str">
        <f t="shared" si="174"/>
        <v/>
      </c>
      <c r="CG287" s="31" t="str">
        <f t="shared" si="175"/>
        <v/>
      </c>
      <c r="CH287" s="32">
        <f t="shared" si="176"/>
        <v>0</v>
      </c>
      <c r="CI287" s="32"/>
      <c r="CJ287" s="32"/>
      <c r="CK287" s="32">
        <f t="shared" si="177"/>
        <v>0</v>
      </c>
      <c r="CL287" s="32">
        <f t="shared" si="178"/>
        <v>0</v>
      </c>
      <c r="CM287" s="32">
        <f t="shared" si="178"/>
        <v>0</v>
      </c>
      <c r="CN287" s="32">
        <f t="shared" si="178"/>
        <v>0</v>
      </c>
    </row>
    <row r="288" spans="1:92" ht="16.350000000000001" customHeight="1" x14ac:dyDescent="0.2">
      <c r="A288" s="3199"/>
      <c r="B288" s="3197" t="s">
        <v>269</v>
      </c>
      <c r="C288" s="3197"/>
      <c r="D288" s="1879">
        <f t="shared" si="167"/>
        <v>0</v>
      </c>
      <c r="E288" s="1880">
        <f t="shared" ref="E288:F288" si="179">+Y288+AA288+AC288+AE288+AG288+AI288+AK288+AM288</f>
        <v>0</v>
      </c>
      <c r="F288" s="710">
        <f t="shared" si="179"/>
        <v>0</v>
      </c>
      <c r="G288" s="1881"/>
      <c r="H288" s="1882"/>
      <c r="I288" s="711"/>
      <c r="J288" s="1882"/>
      <c r="K288" s="711"/>
      <c r="L288" s="1882"/>
      <c r="M288" s="711"/>
      <c r="N288" s="1882"/>
      <c r="O288" s="711"/>
      <c r="P288" s="1882"/>
      <c r="Q288" s="711"/>
      <c r="R288" s="1882"/>
      <c r="S288" s="711"/>
      <c r="T288" s="1882"/>
      <c r="U288" s="711"/>
      <c r="V288" s="1882"/>
      <c r="W288" s="711"/>
      <c r="X288" s="1882"/>
      <c r="Y288" s="1285"/>
      <c r="Z288" s="1286"/>
      <c r="AA288" s="1285"/>
      <c r="AB288" s="1286"/>
      <c r="AC288" s="1285"/>
      <c r="AD288" s="1286"/>
      <c r="AE288" s="1285"/>
      <c r="AF288" s="1286"/>
      <c r="AG288" s="1285"/>
      <c r="AH288" s="1286"/>
      <c r="AI288" s="1285"/>
      <c r="AJ288" s="1286"/>
      <c r="AK288" s="1285"/>
      <c r="AL288" s="1286"/>
      <c r="AM288" s="1285"/>
      <c r="AN288" s="1286"/>
      <c r="AO288" s="1551"/>
      <c r="AP288" s="1552"/>
      <c r="AQ288" s="1568"/>
      <c r="AR288" s="1583"/>
      <c r="AS288" s="1569"/>
      <c r="AT288" s="1285">
        <v>0</v>
      </c>
      <c r="AU288" s="1553">
        <v>0</v>
      </c>
      <c r="AV288" s="1553">
        <v>0</v>
      </c>
      <c r="AW288" s="1550">
        <v>0</v>
      </c>
      <c r="AX288" s="671" t="str">
        <f t="shared" si="168"/>
        <v/>
      </c>
      <c r="BT288" s="3"/>
      <c r="BU288" s="3"/>
      <c r="BV288" s="4"/>
      <c r="BW288" s="4"/>
      <c r="CA288" s="31" t="str">
        <f t="shared" si="170"/>
        <v/>
      </c>
      <c r="CB288" s="31" t="str">
        <f t="shared" si="171"/>
        <v/>
      </c>
      <c r="CC288" s="31" t="str">
        <f t="shared" si="169"/>
        <v/>
      </c>
      <c r="CD288" s="31" t="str">
        <f t="shared" si="172"/>
        <v/>
      </c>
      <c r="CE288" s="31" t="str">
        <f t="shared" si="173"/>
        <v/>
      </c>
      <c r="CF288" s="31" t="str">
        <f t="shared" si="174"/>
        <v/>
      </c>
      <c r="CG288" s="31" t="str">
        <f t="shared" si="175"/>
        <v/>
      </c>
      <c r="CH288" s="32">
        <f t="shared" si="176"/>
        <v>0</v>
      </c>
      <c r="CI288" s="32"/>
      <c r="CJ288" s="32"/>
      <c r="CK288" s="32">
        <f t="shared" si="177"/>
        <v>0</v>
      </c>
      <c r="CL288" s="32">
        <f t="shared" si="178"/>
        <v>0</v>
      </c>
      <c r="CM288" s="32">
        <f t="shared" si="178"/>
        <v>0</v>
      </c>
      <c r="CN288" s="32">
        <f t="shared" si="178"/>
        <v>0</v>
      </c>
    </row>
    <row r="289" spans="1:92" ht="16.350000000000001" customHeight="1" x14ac:dyDescent="0.2">
      <c r="A289" s="3342" t="s">
        <v>107</v>
      </c>
      <c r="B289" s="3184" t="s">
        <v>264</v>
      </c>
      <c r="C289" s="3184"/>
      <c r="D289" s="400">
        <f t="shared" si="167"/>
        <v>0</v>
      </c>
      <c r="E289" s="465">
        <f t="shared" ref="E289:E306" si="180">SUM(G289+I289+K289+M289+O289+Q289+S289+U289+W289+Y289+AA289+AC289+AE289+AG289+AI289+AK289+AM289)</f>
        <v>0</v>
      </c>
      <c r="F289" s="466">
        <f t="shared" ref="F289:F312" si="181">SUM(H289+J289+L289+N289+P289+R289+T289+V289+X289+Z289+AB289+AD289+AF289+AH289+AJ289+AL289+AN289)</f>
        <v>0</v>
      </c>
      <c r="G289" s="467"/>
      <c r="H289" s="468"/>
      <c r="I289" s="469"/>
      <c r="J289" s="468"/>
      <c r="K289" s="469"/>
      <c r="L289" s="468"/>
      <c r="M289" s="469"/>
      <c r="N289" s="468"/>
      <c r="O289" s="469"/>
      <c r="P289" s="468"/>
      <c r="Q289" s="469"/>
      <c r="R289" s="468"/>
      <c r="S289" s="469"/>
      <c r="T289" s="468"/>
      <c r="U289" s="469"/>
      <c r="V289" s="470"/>
      <c r="W289" s="469"/>
      <c r="X289" s="470"/>
      <c r="Y289" s="469"/>
      <c r="Z289" s="470"/>
      <c r="AA289" s="469"/>
      <c r="AB289" s="470"/>
      <c r="AC289" s="469"/>
      <c r="AD289" s="470"/>
      <c r="AE289" s="469"/>
      <c r="AF289" s="470"/>
      <c r="AG289" s="469"/>
      <c r="AH289" s="470"/>
      <c r="AI289" s="469"/>
      <c r="AJ289" s="470"/>
      <c r="AK289" s="469"/>
      <c r="AL289" s="470"/>
      <c r="AM289" s="469"/>
      <c r="AN289" s="470"/>
      <c r="AO289" s="471"/>
      <c r="AP289" s="472"/>
      <c r="AQ289" s="467"/>
      <c r="AR289" s="473"/>
      <c r="AS289" s="1876"/>
      <c r="AT289" s="469">
        <v>0</v>
      </c>
      <c r="AU289" s="473">
        <v>0</v>
      </c>
      <c r="AV289" s="473">
        <v>0</v>
      </c>
      <c r="AW289" s="468">
        <v>0</v>
      </c>
      <c r="AX289" s="671" t="str">
        <f t="shared" si="168"/>
        <v/>
      </c>
      <c r="BT289" s="3"/>
      <c r="BU289" s="3"/>
      <c r="BV289" s="4"/>
      <c r="BW289" s="4"/>
      <c r="CA289" s="31" t="str">
        <f t="shared" si="170"/>
        <v/>
      </c>
      <c r="CB289" s="31" t="str">
        <f t="shared" si="171"/>
        <v/>
      </c>
      <c r="CC289" s="31" t="str">
        <f t="shared" si="169"/>
        <v/>
      </c>
      <c r="CD289" s="31" t="str">
        <f t="shared" si="172"/>
        <v/>
      </c>
      <c r="CE289" s="31" t="str">
        <f t="shared" si="173"/>
        <v/>
      </c>
      <c r="CF289" s="31" t="str">
        <f t="shared" si="174"/>
        <v/>
      </c>
      <c r="CG289" s="31" t="str">
        <f t="shared" si="175"/>
        <v/>
      </c>
      <c r="CH289" s="32">
        <f t="shared" si="176"/>
        <v>0</v>
      </c>
      <c r="CI289" s="32">
        <f t="shared" ref="CI289:CI301" si="182">IF(D289&lt;AQ289,1,0)</f>
        <v>0</v>
      </c>
      <c r="CJ289" s="32">
        <f t="shared" ref="CJ289:CJ301" si="183">IF(D289&lt;AR289,1,0)</f>
        <v>0</v>
      </c>
      <c r="CK289" s="32">
        <f t="shared" si="177"/>
        <v>0</v>
      </c>
      <c r="CL289" s="32">
        <f t="shared" si="178"/>
        <v>0</v>
      </c>
      <c r="CM289" s="32">
        <f t="shared" si="178"/>
        <v>0</v>
      </c>
      <c r="CN289" s="32">
        <f t="shared" si="178"/>
        <v>0</v>
      </c>
    </row>
    <row r="290" spans="1:92" ht="16.350000000000001" customHeight="1" x14ac:dyDescent="0.2">
      <c r="A290" s="2912"/>
      <c r="B290" s="3366" t="s">
        <v>265</v>
      </c>
      <c r="C290" s="3366"/>
      <c r="D290" s="1554">
        <f t="shared" si="167"/>
        <v>0</v>
      </c>
      <c r="E290" s="1555">
        <f t="shared" si="180"/>
        <v>0</v>
      </c>
      <c r="F290" s="1556">
        <f t="shared" si="181"/>
        <v>0</v>
      </c>
      <c r="G290" s="1557"/>
      <c r="H290" s="1558"/>
      <c r="I290" s="1559"/>
      <c r="J290" s="1558"/>
      <c r="K290" s="1559"/>
      <c r="L290" s="1558"/>
      <c r="M290" s="1559"/>
      <c r="N290" s="1558"/>
      <c r="O290" s="1559"/>
      <c r="P290" s="1558"/>
      <c r="Q290" s="1559"/>
      <c r="R290" s="1558"/>
      <c r="S290" s="1559"/>
      <c r="T290" s="1558"/>
      <c r="U290" s="1559"/>
      <c r="V290" s="1560"/>
      <c r="W290" s="1559"/>
      <c r="X290" s="1560"/>
      <c r="Y290" s="1559"/>
      <c r="Z290" s="1560"/>
      <c r="AA290" s="1559"/>
      <c r="AB290" s="1560"/>
      <c r="AC290" s="1559"/>
      <c r="AD290" s="1560"/>
      <c r="AE290" s="1559"/>
      <c r="AF290" s="1560"/>
      <c r="AG290" s="1559"/>
      <c r="AH290" s="1560"/>
      <c r="AI290" s="1559"/>
      <c r="AJ290" s="1560"/>
      <c r="AK290" s="1559"/>
      <c r="AL290" s="1560"/>
      <c r="AM290" s="1559"/>
      <c r="AN290" s="1560"/>
      <c r="AO290" s="1561"/>
      <c r="AP290" s="1562"/>
      <c r="AQ290" s="1563"/>
      <c r="AR290" s="1571"/>
      <c r="AS290" s="467"/>
      <c r="AT290" s="1559">
        <v>0</v>
      </c>
      <c r="AU290" s="1565">
        <v>0</v>
      </c>
      <c r="AV290" s="1565">
        <v>0</v>
      </c>
      <c r="AW290" s="1558">
        <v>0</v>
      </c>
      <c r="AX290" s="671" t="str">
        <f t="shared" si="168"/>
        <v/>
      </c>
      <c r="BT290" s="3"/>
      <c r="BU290" s="3"/>
      <c r="BV290" s="4"/>
      <c r="BW290" s="4"/>
      <c r="CA290" s="31" t="str">
        <f t="shared" si="170"/>
        <v/>
      </c>
      <c r="CB290" s="31" t="str">
        <f t="shared" si="171"/>
        <v/>
      </c>
      <c r="CC290" s="31" t="str">
        <f t="shared" si="169"/>
        <v/>
      </c>
      <c r="CD290" s="31" t="str">
        <f t="shared" si="172"/>
        <v/>
      </c>
      <c r="CE290" s="31" t="str">
        <f t="shared" si="173"/>
        <v/>
      </c>
      <c r="CF290" s="31" t="str">
        <f t="shared" si="174"/>
        <v/>
      </c>
      <c r="CG290" s="31" t="str">
        <f t="shared" si="175"/>
        <v/>
      </c>
      <c r="CH290" s="32">
        <f t="shared" si="176"/>
        <v>0</v>
      </c>
      <c r="CI290" s="32"/>
      <c r="CJ290" s="32"/>
      <c r="CK290" s="32">
        <f t="shared" si="177"/>
        <v>0</v>
      </c>
      <c r="CL290" s="32">
        <f t="shared" si="178"/>
        <v>0</v>
      </c>
      <c r="CM290" s="32">
        <f t="shared" si="178"/>
        <v>0</v>
      </c>
      <c r="CN290" s="32">
        <f t="shared" si="178"/>
        <v>0</v>
      </c>
    </row>
    <row r="291" spans="1:92" ht="16.350000000000001" customHeight="1" x14ac:dyDescent="0.2">
      <c r="A291" s="2912"/>
      <c r="B291" s="3366" t="s">
        <v>266</v>
      </c>
      <c r="C291" s="3366"/>
      <c r="D291" s="1554">
        <f t="shared" si="167"/>
        <v>0</v>
      </c>
      <c r="E291" s="1555">
        <f t="shared" si="180"/>
        <v>0</v>
      </c>
      <c r="F291" s="1556">
        <f t="shared" si="181"/>
        <v>0</v>
      </c>
      <c r="G291" s="1557"/>
      <c r="H291" s="1558"/>
      <c r="I291" s="1559"/>
      <c r="J291" s="1558"/>
      <c r="K291" s="1559"/>
      <c r="L291" s="1558"/>
      <c r="M291" s="1559"/>
      <c r="N291" s="1558"/>
      <c r="O291" s="1559"/>
      <c r="P291" s="1558"/>
      <c r="Q291" s="1559"/>
      <c r="R291" s="1558"/>
      <c r="S291" s="1559"/>
      <c r="T291" s="1558"/>
      <c r="U291" s="1559"/>
      <c r="V291" s="1560"/>
      <c r="W291" s="1559"/>
      <c r="X291" s="1560"/>
      <c r="Y291" s="1559"/>
      <c r="Z291" s="1560"/>
      <c r="AA291" s="1559"/>
      <c r="AB291" s="1560"/>
      <c r="AC291" s="1559"/>
      <c r="AD291" s="1560"/>
      <c r="AE291" s="1559"/>
      <c r="AF291" s="1560"/>
      <c r="AG291" s="1559"/>
      <c r="AH291" s="1560"/>
      <c r="AI291" s="1559"/>
      <c r="AJ291" s="1560"/>
      <c r="AK291" s="1559"/>
      <c r="AL291" s="1560"/>
      <c r="AM291" s="1559"/>
      <c r="AN291" s="1560"/>
      <c r="AO291" s="1561"/>
      <c r="AP291" s="1562"/>
      <c r="AQ291" s="1563"/>
      <c r="AR291" s="1571"/>
      <c r="AS291" s="1571"/>
      <c r="AT291" s="1559">
        <v>0</v>
      </c>
      <c r="AU291" s="1565">
        <v>0</v>
      </c>
      <c r="AV291" s="1565">
        <v>0</v>
      </c>
      <c r="AW291" s="1558">
        <v>0</v>
      </c>
      <c r="AX291" s="671" t="str">
        <f t="shared" si="168"/>
        <v/>
      </c>
      <c r="BT291" s="3"/>
      <c r="BU291" s="3"/>
      <c r="BV291" s="4"/>
      <c r="BW291" s="4"/>
      <c r="CA291" s="31" t="str">
        <f t="shared" si="170"/>
        <v/>
      </c>
      <c r="CB291" s="31" t="str">
        <f t="shared" si="171"/>
        <v/>
      </c>
      <c r="CC291" s="31" t="str">
        <f t="shared" si="169"/>
        <v/>
      </c>
      <c r="CD291" s="31" t="str">
        <f t="shared" si="172"/>
        <v/>
      </c>
      <c r="CE291" s="31" t="str">
        <f t="shared" si="173"/>
        <v/>
      </c>
      <c r="CF291" s="31" t="str">
        <f t="shared" si="174"/>
        <v/>
      </c>
      <c r="CG291" s="31" t="str">
        <f t="shared" si="175"/>
        <v/>
      </c>
      <c r="CH291" s="32">
        <f t="shared" si="176"/>
        <v>0</v>
      </c>
      <c r="CI291" s="32"/>
      <c r="CJ291" s="32"/>
      <c r="CK291" s="32">
        <f t="shared" si="177"/>
        <v>0</v>
      </c>
      <c r="CL291" s="32">
        <f t="shared" si="178"/>
        <v>0</v>
      </c>
      <c r="CM291" s="32">
        <f t="shared" si="178"/>
        <v>0</v>
      </c>
      <c r="CN291" s="32">
        <f t="shared" si="178"/>
        <v>0</v>
      </c>
    </row>
    <row r="292" spans="1:92" ht="16.350000000000001" customHeight="1" x14ac:dyDescent="0.2">
      <c r="A292" s="2912"/>
      <c r="B292" s="3366" t="s">
        <v>267</v>
      </c>
      <c r="C292" s="3366"/>
      <c r="D292" s="1554">
        <f t="shared" si="167"/>
        <v>0</v>
      </c>
      <c r="E292" s="1555">
        <f t="shared" si="180"/>
        <v>0</v>
      </c>
      <c r="F292" s="1556">
        <f t="shared" si="181"/>
        <v>0</v>
      </c>
      <c r="G292" s="1287"/>
      <c r="H292" s="1288"/>
      <c r="I292" s="1289"/>
      <c r="J292" s="1288"/>
      <c r="K292" s="1289"/>
      <c r="L292" s="1288"/>
      <c r="M292" s="1289"/>
      <c r="N292" s="1288"/>
      <c r="O292" s="1289"/>
      <c r="P292" s="1288"/>
      <c r="Q292" s="1289"/>
      <c r="R292" s="1288"/>
      <c r="S292" s="1289"/>
      <c r="T292" s="1288"/>
      <c r="U292" s="1289"/>
      <c r="V292" s="1290"/>
      <c r="W292" s="1289"/>
      <c r="X292" s="1290"/>
      <c r="Y292" s="1289"/>
      <c r="Z292" s="1290"/>
      <c r="AA292" s="1289"/>
      <c r="AB292" s="1290"/>
      <c r="AC292" s="1289"/>
      <c r="AD292" s="1290"/>
      <c r="AE292" s="1289"/>
      <c r="AF292" s="1290"/>
      <c r="AG292" s="1289"/>
      <c r="AH292" s="1290"/>
      <c r="AI292" s="1289"/>
      <c r="AJ292" s="1290"/>
      <c r="AK292" s="1289"/>
      <c r="AL292" s="1290"/>
      <c r="AM292" s="1289"/>
      <c r="AN292" s="1290"/>
      <c r="AO292" s="1291"/>
      <c r="AP292" s="1292"/>
      <c r="AQ292" s="1563"/>
      <c r="AR292" s="1571"/>
      <c r="AS292" s="1571"/>
      <c r="AT292" s="1289">
        <v>0</v>
      </c>
      <c r="AU292" s="1295">
        <v>0</v>
      </c>
      <c r="AV292" s="1295">
        <v>0</v>
      </c>
      <c r="AW292" s="1288">
        <v>0</v>
      </c>
      <c r="AX292" s="671" t="str">
        <f t="shared" si="168"/>
        <v/>
      </c>
      <c r="BT292" s="3"/>
      <c r="BU292" s="3"/>
      <c r="BV292" s="4"/>
      <c r="BW292" s="4"/>
      <c r="CA292" s="31" t="str">
        <f t="shared" si="170"/>
        <v/>
      </c>
      <c r="CB292" s="31" t="str">
        <f t="shared" si="171"/>
        <v/>
      </c>
      <c r="CC292" s="31" t="str">
        <f t="shared" si="169"/>
        <v/>
      </c>
      <c r="CD292" s="31" t="str">
        <f t="shared" si="172"/>
        <v/>
      </c>
      <c r="CE292" s="31" t="str">
        <f t="shared" si="173"/>
        <v/>
      </c>
      <c r="CF292" s="31" t="str">
        <f t="shared" si="174"/>
        <v/>
      </c>
      <c r="CG292" s="31" t="str">
        <f t="shared" si="175"/>
        <v/>
      </c>
      <c r="CH292" s="32">
        <f t="shared" si="176"/>
        <v>0</v>
      </c>
      <c r="CI292" s="32"/>
      <c r="CJ292" s="32"/>
      <c r="CK292" s="32">
        <f t="shared" si="177"/>
        <v>0</v>
      </c>
      <c r="CL292" s="32">
        <f t="shared" si="178"/>
        <v>0</v>
      </c>
      <c r="CM292" s="32">
        <f t="shared" si="178"/>
        <v>0</v>
      </c>
      <c r="CN292" s="32">
        <f t="shared" si="178"/>
        <v>0</v>
      </c>
    </row>
    <row r="293" spans="1:92" ht="16.350000000000001" customHeight="1" x14ac:dyDescent="0.2">
      <c r="A293" s="2912"/>
      <c r="B293" s="3367" t="s">
        <v>268</v>
      </c>
      <c r="C293" s="3368"/>
      <c r="D293" s="1554">
        <f t="shared" si="167"/>
        <v>0</v>
      </c>
      <c r="E293" s="1555">
        <f t="shared" si="180"/>
        <v>0</v>
      </c>
      <c r="F293" s="1556">
        <f t="shared" si="181"/>
        <v>0</v>
      </c>
      <c r="G293" s="1287"/>
      <c r="H293" s="1288"/>
      <c r="I293" s="1289"/>
      <c r="J293" s="1288"/>
      <c r="K293" s="1289"/>
      <c r="L293" s="1288"/>
      <c r="M293" s="1289"/>
      <c r="N293" s="1288"/>
      <c r="O293" s="1289"/>
      <c r="P293" s="1288"/>
      <c r="Q293" s="1289"/>
      <c r="R293" s="1288"/>
      <c r="S293" s="1289"/>
      <c r="T293" s="1288"/>
      <c r="U293" s="1289"/>
      <c r="V293" s="1290"/>
      <c r="W293" s="1289"/>
      <c r="X293" s="1290"/>
      <c r="Y293" s="1289"/>
      <c r="Z293" s="1290"/>
      <c r="AA293" s="1289"/>
      <c r="AB293" s="1290"/>
      <c r="AC293" s="1289"/>
      <c r="AD293" s="1290"/>
      <c r="AE293" s="1289"/>
      <c r="AF293" s="1290"/>
      <c r="AG293" s="1289"/>
      <c r="AH293" s="1290"/>
      <c r="AI293" s="1289"/>
      <c r="AJ293" s="1290"/>
      <c r="AK293" s="1289"/>
      <c r="AL293" s="1290"/>
      <c r="AM293" s="1289"/>
      <c r="AN293" s="1290"/>
      <c r="AO293" s="1291"/>
      <c r="AP293" s="1292"/>
      <c r="AQ293" s="1293"/>
      <c r="AR293" s="1300"/>
      <c r="AS293" s="1294"/>
      <c r="AT293" s="1289">
        <v>0</v>
      </c>
      <c r="AU293" s="1295">
        <v>0</v>
      </c>
      <c r="AV293" s="1295">
        <v>0</v>
      </c>
      <c r="AW293" s="1288">
        <v>0</v>
      </c>
      <c r="AX293" s="671" t="str">
        <f t="shared" si="168"/>
        <v/>
      </c>
      <c r="BT293" s="3"/>
      <c r="BU293" s="3"/>
      <c r="BV293" s="4"/>
      <c r="BW293" s="4"/>
      <c r="CA293" s="31" t="str">
        <f t="shared" si="170"/>
        <v/>
      </c>
      <c r="CB293" s="31" t="str">
        <f t="shared" si="171"/>
        <v/>
      </c>
      <c r="CC293" s="31" t="str">
        <f t="shared" si="169"/>
        <v/>
      </c>
      <c r="CD293" s="31" t="str">
        <f t="shared" si="172"/>
        <v/>
      </c>
      <c r="CE293" s="31" t="str">
        <f t="shared" si="173"/>
        <v/>
      </c>
      <c r="CF293" s="31" t="str">
        <f t="shared" si="174"/>
        <v/>
      </c>
      <c r="CG293" s="31" t="str">
        <f t="shared" si="175"/>
        <v/>
      </c>
      <c r="CH293" s="32">
        <f t="shared" si="176"/>
        <v>0</v>
      </c>
      <c r="CI293" s="32"/>
      <c r="CJ293" s="32"/>
      <c r="CK293" s="32">
        <f t="shared" si="177"/>
        <v>0</v>
      </c>
      <c r="CL293" s="32">
        <f t="shared" si="178"/>
        <v>0</v>
      </c>
      <c r="CM293" s="32">
        <f t="shared" si="178"/>
        <v>0</v>
      </c>
      <c r="CN293" s="32">
        <f t="shared" si="178"/>
        <v>0</v>
      </c>
    </row>
    <row r="294" spans="1:92" ht="16.350000000000001" customHeight="1" x14ac:dyDescent="0.2">
      <c r="A294" s="3149"/>
      <c r="B294" s="3197" t="s">
        <v>269</v>
      </c>
      <c r="C294" s="3197"/>
      <c r="D294" s="1566">
        <f t="shared" si="167"/>
        <v>0</v>
      </c>
      <c r="E294" s="1567">
        <f t="shared" si="180"/>
        <v>0</v>
      </c>
      <c r="F294" s="1296">
        <f t="shared" si="181"/>
        <v>0</v>
      </c>
      <c r="G294" s="1549"/>
      <c r="H294" s="1550"/>
      <c r="I294" s="1285"/>
      <c r="J294" s="1550"/>
      <c r="K294" s="1285"/>
      <c r="L294" s="1550"/>
      <c r="M294" s="1285"/>
      <c r="N294" s="1550"/>
      <c r="O294" s="1285"/>
      <c r="P294" s="1550"/>
      <c r="Q294" s="1285"/>
      <c r="R294" s="1550"/>
      <c r="S294" s="1285"/>
      <c r="T294" s="1550"/>
      <c r="U294" s="1285"/>
      <c r="V294" s="1286"/>
      <c r="W294" s="1285"/>
      <c r="X294" s="1286"/>
      <c r="Y294" s="1285"/>
      <c r="Z294" s="1286"/>
      <c r="AA294" s="1285"/>
      <c r="AB294" s="1286"/>
      <c r="AC294" s="1285"/>
      <c r="AD294" s="1286"/>
      <c r="AE294" s="1285"/>
      <c r="AF294" s="1286"/>
      <c r="AG294" s="1285"/>
      <c r="AH294" s="1286"/>
      <c r="AI294" s="1285"/>
      <c r="AJ294" s="1286"/>
      <c r="AK294" s="1285"/>
      <c r="AL294" s="1286"/>
      <c r="AM294" s="1285"/>
      <c r="AN294" s="1286"/>
      <c r="AO294" s="1551"/>
      <c r="AP294" s="1552"/>
      <c r="AQ294" s="1568"/>
      <c r="AR294" s="1583"/>
      <c r="AS294" s="1569"/>
      <c r="AT294" s="1285">
        <v>0</v>
      </c>
      <c r="AU294" s="1553">
        <v>0</v>
      </c>
      <c r="AV294" s="1553">
        <v>0</v>
      </c>
      <c r="AW294" s="1550">
        <v>0</v>
      </c>
      <c r="AX294" s="671" t="str">
        <f t="shared" si="168"/>
        <v/>
      </c>
      <c r="BT294" s="3"/>
      <c r="BU294" s="3"/>
      <c r="BV294" s="4"/>
      <c r="BW294" s="4"/>
      <c r="CA294" s="31" t="str">
        <f t="shared" si="170"/>
        <v/>
      </c>
      <c r="CB294" s="31" t="str">
        <f t="shared" si="171"/>
        <v/>
      </c>
      <c r="CC294" s="31" t="str">
        <f t="shared" si="169"/>
        <v/>
      </c>
      <c r="CD294" s="31" t="str">
        <f t="shared" si="172"/>
        <v/>
      </c>
      <c r="CE294" s="31" t="str">
        <f t="shared" si="173"/>
        <v/>
      </c>
      <c r="CF294" s="31" t="str">
        <f t="shared" si="174"/>
        <v/>
      </c>
      <c r="CG294" s="31" t="str">
        <f t="shared" si="175"/>
        <v/>
      </c>
      <c r="CH294" s="32">
        <f t="shared" si="176"/>
        <v>0</v>
      </c>
      <c r="CI294" s="32"/>
      <c r="CJ294" s="32"/>
      <c r="CK294" s="32">
        <f t="shared" si="177"/>
        <v>0</v>
      </c>
      <c r="CL294" s="32">
        <f t="shared" si="178"/>
        <v>0</v>
      </c>
      <c r="CM294" s="32">
        <f t="shared" si="178"/>
        <v>0</v>
      </c>
      <c r="CN294" s="32">
        <f t="shared" si="178"/>
        <v>0</v>
      </c>
    </row>
    <row r="295" spans="1:92" ht="16.350000000000001" customHeight="1" x14ac:dyDescent="0.2">
      <c r="A295" s="3342" t="s">
        <v>106</v>
      </c>
      <c r="B295" s="3464" t="s">
        <v>264</v>
      </c>
      <c r="C295" s="3465"/>
      <c r="D295" s="400">
        <f t="shared" si="167"/>
        <v>0</v>
      </c>
      <c r="E295" s="465">
        <f t="shared" si="180"/>
        <v>0</v>
      </c>
      <c r="F295" s="466">
        <f t="shared" si="181"/>
        <v>0</v>
      </c>
      <c r="G295" s="467"/>
      <c r="H295" s="468"/>
      <c r="I295" s="469"/>
      <c r="J295" s="468"/>
      <c r="K295" s="469"/>
      <c r="L295" s="468"/>
      <c r="M295" s="469"/>
      <c r="N295" s="468"/>
      <c r="O295" s="469"/>
      <c r="P295" s="468"/>
      <c r="Q295" s="469"/>
      <c r="R295" s="468"/>
      <c r="S295" s="469"/>
      <c r="T295" s="468"/>
      <c r="U295" s="469"/>
      <c r="V295" s="470"/>
      <c r="W295" s="469"/>
      <c r="X295" s="470"/>
      <c r="Y295" s="469"/>
      <c r="Z295" s="470"/>
      <c r="AA295" s="469"/>
      <c r="AB295" s="470"/>
      <c r="AC295" s="469"/>
      <c r="AD295" s="470"/>
      <c r="AE295" s="469"/>
      <c r="AF295" s="470"/>
      <c r="AG295" s="469"/>
      <c r="AH295" s="470"/>
      <c r="AI295" s="469"/>
      <c r="AJ295" s="470"/>
      <c r="AK295" s="469"/>
      <c r="AL295" s="470"/>
      <c r="AM295" s="469"/>
      <c r="AN295" s="470"/>
      <c r="AO295" s="471"/>
      <c r="AP295" s="472"/>
      <c r="AQ295" s="467"/>
      <c r="AR295" s="473"/>
      <c r="AS295" s="1876"/>
      <c r="AT295" s="469">
        <v>0</v>
      </c>
      <c r="AU295" s="473">
        <v>0</v>
      </c>
      <c r="AV295" s="473">
        <v>0</v>
      </c>
      <c r="AW295" s="468">
        <v>0</v>
      </c>
      <c r="AX295" s="671" t="str">
        <f t="shared" si="168"/>
        <v/>
      </c>
      <c r="BT295" s="3"/>
      <c r="BU295" s="3"/>
      <c r="BV295" s="4"/>
      <c r="BW295" s="4"/>
      <c r="CA295" s="31" t="str">
        <f t="shared" si="170"/>
        <v/>
      </c>
      <c r="CB295" s="31" t="str">
        <f t="shared" si="171"/>
        <v/>
      </c>
      <c r="CC295" s="31" t="str">
        <f t="shared" si="169"/>
        <v/>
      </c>
      <c r="CD295" s="31" t="str">
        <f t="shared" si="172"/>
        <v/>
      </c>
      <c r="CE295" s="31" t="str">
        <f t="shared" si="173"/>
        <v/>
      </c>
      <c r="CF295" s="31" t="str">
        <f t="shared" si="174"/>
        <v/>
      </c>
      <c r="CG295" s="31" t="str">
        <f t="shared" si="175"/>
        <v/>
      </c>
      <c r="CH295" s="32">
        <f t="shared" si="176"/>
        <v>0</v>
      </c>
      <c r="CI295" s="32">
        <f t="shared" si="182"/>
        <v>0</v>
      </c>
      <c r="CJ295" s="32">
        <f t="shared" si="183"/>
        <v>0</v>
      </c>
      <c r="CK295" s="32">
        <f t="shared" si="177"/>
        <v>0</v>
      </c>
      <c r="CL295" s="32">
        <f t="shared" si="178"/>
        <v>0</v>
      </c>
      <c r="CM295" s="32">
        <f t="shared" si="178"/>
        <v>0</v>
      </c>
      <c r="CN295" s="32">
        <f t="shared" si="178"/>
        <v>0</v>
      </c>
    </row>
    <row r="296" spans="1:92" ht="16.350000000000001" customHeight="1" x14ac:dyDescent="0.2">
      <c r="A296" s="2912"/>
      <c r="B296" s="3366" t="s">
        <v>265</v>
      </c>
      <c r="C296" s="3366"/>
      <c r="D296" s="1554">
        <f t="shared" si="167"/>
        <v>0</v>
      </c>
      <c r="E296" s="1555">
        <f t="shared" si="180"/>
        <v>0</v>
      </c>
      <c r="F296" s="1556">
        <f t="shared" si="181"/>
        <v>0</v>
      </c>
      <c r="G296" s="1557"/>
      <c r="H296" s="1558"/>
      <c r="I296" s="1559"/>
      <c r="J296" s="1558"/>
      <c r="K296" s="1559"/>
      <c r="L296" s="1558"/>
      <c r="M296" s="1559"/>
      <c r="N296" s="1558"/>
      <c r="O296" s="1559"/>
      <c r="P296" s="1558"/>
      <c r="Q296" s="1559"/>
      <c r="R296" s="1558"/>
      <c r="S296" s="1559"/>
      <c r="T296" s="1558"/>
      <c r="U296" s="1559"/>
      <c r="V296" s="1560"/>
      <c r="W296" s="1559"/>
      <c r="X296" s="1560"/>
      <c r="Y296" s="1559"/>
      <c r="Z296" s="1560"/>
      <c r="AA296" s="1559"/>
      <c r="AB296" s="1560"/>
      <c r="AC296" s="1559"/>
      <c r="AD296" s="1560"/>
      <c r="AE296" s="1559"/>
      <c r="AF296" s="1560"/>
      <c r="AG296" s="1559"/>
      <c r="AH296" s="1560"/>
      <c r="AI296" s="1559"/>
      <c r="AJ296" s="1560"/>
      <c r="AK296" s="1559"/>
      <c r="AL296" s="1560"/>
      <c r="AM296" s="1559"/>
      <c r="AN296" s="1560"/>
      <c r="AO296" s="1561"/>
      <c r="AP296" s="1562"/>
      <c r="AQ296" s="1563"/>
      <c r="AR296" s="1571"/>
      <c r="AS296" s="467"/>
      <c r="AT296" s="1559">
        <v>0</v>
      </c>
      <c r="AU296" s="1565">
        <v>0</v>
      </c>
      <c r="AV296" s="1565">
        <v>0</v>
      </c>
      <c r="AW296" s="1558">
        <v>0</v>
      </c>
      <c r="AX296" s="671" t="str">
        <f t="shared" si="168"/>
        <v/>
      </c>
      <c r="BT296" s="3"/>
      <c r="BU296" s="3"/>
      <c r="BV296" s="4"/>
      <c r="BW296" s="4"/>
      <c r="CA296" s="31" t="str">
        <f t="shared" si="170"/>
        <v/>
      </c>
      <c r="CB296" s="31" t="str">
        <f t="shared" si="171"/>
        <v/>
      </c>
      <c r="CC296" s="31" t="str">
        <f t="shared" si="169"/>
        <v/>
      </c>
      <c r="CD296" s="31" t="str">
        <f t="shared" si="172"/>
        <v/>
      </c>
      <c r="CE296" s="31" t="str">
        <f t="shared" si="173"/>
        <v/>
      </c>
      <c r="CF296" s="31" t="str">
        <f t="shared" si="174"/>
        <v/>
      </c>
      <c r="CG296" s="31" t="str">
        <f t="shared" si="175"/>
        <v/>
      </c>
      <c r="CH296" s="32">
        <f t="shared" si="176"/>
        <v>0</v>
      </c>
      <c r="CI296" s="32"/>
      <c r="CJ296" s="32"/>
      <c r="CK296" s="32">
        <f t="shared" si="177"/>
        <v>0</v>
      </c>
      <c r="CL296" s="32">
        <f t="shared" si="178"/>
        <v>0</v>
      </c>
      <c r="CM296" s="32">
        <f t="shared" si="178"/>
        <v>0</v>
      </c>
      <c r="CN296" s="32">
        <f t="shared" si="178"/>
        <v>0</v>
      </c>
    </row>
    <row r="297" spans="1:92" ht="16.350000000000001" customHeight="1" x14ac:dyDescent="0.2">
      <c r="A297" s="2912"/>
      <c r="B297" s="3366" t="s">
        <v>266</v>
      </c>
      <c r="C297" s="3366"/>
      <c r="D297" s="1554">
        <f t="shared" si="167"/>
        <v>0</v>
      </c>
      <c r="E297" s="1555">
        <f t="shared" si="180"/>
        <v>0</v>
      </c>
      <c r="F297" s="1556">
        <f t="shared" si="181"/>
        <v>0</v>
      </c>
      <c r="G297" s="1557"/>
      <c r="H297" s="1558"/>
      <c r="I297" s="1559"/>
      <c r="J297" s="1558"/>
      <c r="K297" s="1559"/>
      <c r="L297" s="1558"/>
      <c r="M297" s="1559"/>
      <c r="N297" s="1558"/>
      <c r="O297" s="1559"/>
      <c r="P297" s="1558"/>
      <c r="Q297" s="1559"/>
      <c r="R297" s="1558"/>
      <c r="S297" s="1559"/>
      <c r="T297" s="1558"/>
      <c r="U297" s="1559"/>
      <c r="V297" s="1560"/>
      <c r="W297" s="1559"/>
      <c r="X297" s="1560"/>
      <c r="Y297" s="1559"/>
      <c r="Z297" s="1560"/>
      <c r="AA297" s="1559"/>
      <c r="AB297" s="1560"/>
      <c r="AC297" s="1559"/>
      <c r="AD297" s="1560"/>
      <c r="AE297" s="1559"/>
      <c r="AF297" s="1560"/>
      <c r="AG297" s="1559"/>
      <c r="AH297" s="1560"/>
      <c r="AI297" s="1559"/>
      <c r="AJ297" s="1560"/>
      <c r="AK297" s="1559"/>
      <c r="AL297" s="1560"/>
      <c r="AM297" s="1559"/>
      <c r="AN297" s="1560"/>
      <c r="AO297" s="1561"/>
      <c r="AP297" s="1562"/>
      <c r="AQ297" s="1563"/>
      <c r="AR297" s="1571"/>
      <c r="AS297" s="1571"/>
      <c r="AT297" s="1559">
        <v>0</v>
      </c>
      <c r="AU297" s="1565">
        <v>0</v>
      </c>
      <c r="AV297" s="1565">
        <v>0</v>
      </c>
      <c r="AW297" s="1558">
        <v>0</v>
      </c>
      <c r="AX297" s="671" t="str">
        <f t="shared" si="168"/>
        <v/>
      </c>
      <c r="BT297" s="3"/>
      <c r="BU297" s="3"/>
      <c r="BV297" s="4"/>
      <c r="BW297" s="4"/>
      <c r="CA297" s="31" t="str">
        <f t="shared" si="170"/>
        <v/>
      </c>
      <c r="CB297" s="31" t="str">
        <f t="shared" si="171"/>
        <v/>
      </c>
      <c r="CC297" s="31" t="str">
        <f t="shared" si="169"/>
        <v/>
      </c>
      <c r="CD297" s="31" t="str">
        <f t="shared" si="172"/>
        <v/>
      </c>
      <c r="CE297" s="31" t="str">
        <f t="shared" si="173"/>
        <v/>
      </c>
      <c r="CF297" s="31" t="str">
        <f t="shared" si="174"/>
        <v/>
      </c>
      <c r="CG297" s="31" t="str">
        <f t="shared" si="175"/>
        <v/>
      </c>
      <c r="CH297" s="32">
        <f t="shared" si="176"/>
        <v>0</v>
      </c>
      <c r="CI297" s="32"/>
      <c r="CJ297" s="32"/>
      <c r="CK297" s="32">
        <f t="shared" si="177"/>
        <v>0</v>
      </c>
      <c r="CL297" s="32">
        <f t="shared" si="178"/>
        <v>0</v>
      </c>
      <c r="CM297" s="32">
        <f t="shared" si="178"/>
        <v>0</v>
      </c>
      <c r="CN297" s="32">
        <f t="shared" si="178"/>
        <v>0</v>
      </c>
    </row>
    <row r="298" spans="1:92" ht="16.350000000000001" customHeight="1" x14ac:dyDescent="0.2">
      <c r="A298" s="2912"/>
      <c r="B298" s="3366" t="s">
        <v>267</v>
      </c>
      <c r="C298" s="3366"/>
      <c r="D298" s="1554">
        <f t="shared" si="167"/>
        <v>0</v>
      </c>
      <c r="E298" s="1555">
        <f t="shared" si="180"/>
        <v>0</v>
      </c>
      <c r="F298" s="1556">
        <f t="shared" si="181"/>
        <v>0</v>
      </c>
      <c r="G298" s="1287"/>
      <c r="H298" s="1288"/>
      <c r="I298" s="1289"/>
      <c r="J298" s="1288"/>
      <c r="K298" s="1289"/>
      <c r="L298" s="1288"/>
      <c r="M298" s="1289"/>
      <c r="N298" s="1288"/>
      <c r="O298" s="1289"/>
      <c r="P298" s="1288"/>
      <c r="Q298" s="1289"/>
      <c r="R298" s="1288"/>
      <c r="S298" s="1289"/>
      <c r="T298" s="1288"/>
      <c r="U298" s="1289"/>
      <c r="V298" s="1290"/>
      <c r="W298" s="1289"/>
      <c r="X298" s="1290"/>
      <c r="Y298" s="1289"/>
      <c r="Z298" s="1290"/>
      <c r="AA298" s="1289"/>
      <c r="AB298" s="1290"/>
      <c r="AC298" s="1289"/>
      <c r="AD298" s="1290"/>
      <c r="AE298" s="1289"/>
      <c r="AF298" s="1290"/>
      <c r="AG298" s="1289"/>
      <c r="AH298" s="1290"/>
      <c r="AI298" s="1289"/>
      <c r="AJ298" s="1290"/>
      <c r="AK298" s="1289"/>
      <c r="AL298" s="1290"/>
      <c r="AM298" s="1289"/>
      <c r="AN298" s="1290"/>
      <c r="AO298" s="1291"/>
      <c r="AP298" s="1292"/>
      <c r="AQ298" s="1563"/>
      <c r="AR298" s="1571"/>
      <c r="AS298" s="1571"/>
      <c r="AT298" s="1289">
        <v>0</v>
      </c>
      <c r="AU298" s="1295">
        <v>0</v>
      </c>
      <c r="AV298" s="1295">
        <v>0</v>
      </c>
      <c r="AW298" s="1288">
        <v>0</v>
      </c>
      <c r="AX298" s="671" t="str">
        <f t="shared" si="168"/>
        <v/>
      </c>
      <c r="BT298" s="3"/>
      <c r="BU298" s="3"/>
      <c r="BV298" s="4"/>
      <c r="BW298" s="4"/>
      <c r="CA298" s="31" t="str">
        <f t="shared" si="170"/>
        <v/>
      </c>
      <c r="CB298" s="31" t="str">
        <f t="shared" si="171"/>
        <v/>
      </c>
      <c r="CC298" s="31" t="str">
        <f t="shared" si="169"/>
        <v/>
      </c>
      <c r="CD298" s="31" t="str">
        <f t="shared" si="172"/>
        <v/>
      </c>
      <c r="CE298" s="31" t="str">
        <f t="shared" si="173"/>
        <v/>
      </c>
      <c r="CF298" s="31" t="str">
        <f t="shared" si="174"/>
        <v/>
      </c>
      <c r="CG298" s="31" t="str">
        <f t="shared" si="175"/>
        <v/>
      </c>
      <c r="CH298" s="32">
        <f t="shared" si="176"/>
        <v>0</v>
      </c>
      <c r="CI298" s="32"/>
      <c r="CJ298" s="32"/>
      <c r="CK298" s="32">
        <f t="shared" si="177"/>
        <v>0</v>
      </c>
      <c r="CL298" s="32">
        <f t="shared" si="178"/>
        <v>0</v>
      </c>
      <c r="CM298" s="32">
        <f t="shared" si="178"/>
        <v>0</v>
      </c>
      <c r="CN298" s="32">
        <f t="shared" si="178"/>
        <v>0</v>
      </c>
    </row>
    <row r="299" spans="1:92" ht="16.350000000000001" customHeight="1" x14ac:dyDescent="0.2">
      <c r="A299" s="2912"/>
      <c r="B299" s="3367" t="s">
        <v>268</v>
      </c>
      <c r="C299" s="3368"/>
      <c r="D299" s="1554">
        <f t="shared" si="167"/>
        <v>0</v>
      </c>
      <c r="E299" s="1555">
        <f t="shared" si="180"/>
        <v>0</v>
      </c>
      <c r="F299" s="1556">
        <f t="shared" si="181"/>
        <v>0</v>
      </c>
      <c r="G299" s="1287"/>
      <c r="H299" s="1288"/>
      <c r="I299" s="1289"/>
      <c r="J299" s="1288"/>
      <c r="K299" s="1289"/>
      <c r="L299" s="1288"/>
      <c r="M299" s="1289"/>
      <c r="N299" s="1288"/>
      <c r="O299" s="1289"/>
      <c r="P299" s="1288"/>
      <c r="Q299" s="1289"/>
      <c r="R299" s="1288"/>
      <c r="S299" s="1289"/>
      <c r="T299" s="1288"/>
      <c r="U299" s="1289"/>
      <c r="V299" s="1290"/>
      <c r="W299" s="1289"/>
      <c r="X299" s="1290"/>
      <c r="Y299" s="1289"/>
      <c r="Z299" s="1290"/>
      <c r="AA299" s="1289"/>
      <c r="AB299" s="1290"/>
      <c r="AC299" s="1289"/>
      <c r="AD299" s="1290"/>
      <c r="AE299" s="1289"/>
      <c r="AF299" s="1290"/>
      <c r="AG299" s="1289"/>
      <c r="AH299" s="1290"/>
      <c r="AI299" s="1289"/>
      <c r="AJ299" s="1290"/>
      <c r="AK299" s="1289"/>
      <c r="AL299" s="1290"/>
      <c r="AM299" s="1289"/>
      <c r="AN299" s="1290"/>
      <c r="AO299" s="1291"/>
      <c r="AP299" s="1292"/>
      <c r="AQ299" s="1293"/>
      <c r="AR299" s="1300"/>
      <c r="AS299" s="1294"/>
      <c r="AT299" s="1289">
        <v>0</v>
      </c>
      <c r="AU299" s="1295">
        <v>0</v>
      </c>
      <c r="AV299" s="1295">
        <v>0</v>
      </c>
      <c r="AW299" s="1288">
        <v>0</v>
      </c>
      <c r="AX299" s="671" t="str">
        <f t="shared" si="168"/>
        <v/>
      </c>
      <c r="BT299" s="3"/>
      <c r="BU299" s="3"/>
      <c r="BV299" s="4"/>
      <c r="BW299" s="4"/>
      <c r="CA299" s="31" t="str">
        <f t="shared" si="170"/>
        <v/>
      </c>
      <c r="CB299" s="31" t="str">
        <f t="shared" si="171"/>
        <v/>
      </c>
      <c r="CC299" s="31" t="str">
        <f t="shared" si="169"/>
        <v/>
      </c>
      <c r="CD299" s="31" t="str">
        <f t="shared" si="172"/>
        <v/>
      </c>
      <c r="CE299" s="31" t="str">
        <f t="shared" si="173"/>
        <v/>
      </c>
      <c r="CF299" s="31" t="str">
        <f t="shared" si="174"/>
        <v/>
      </c>
      <c r="CG299" s="31" t="str">
        <f t="shared" si="175"/>
        <v/>
      </c>
      <c r="CH299" s="32">
        <f t="shared" si="176"/>
        <v>0</v>
      </c>
      <c r="CI299" s="32"/>
      <c r="CJ299" s="32"/>
      <c r="CK299" s="32">
        <f t="shared" si="177"/>
        <v>0</v>
      </c>
      <c r="CL299" s="32">
        <f t="shared" si="178"/>
        <v>0</v>
      </c>
      <c r="CM299" s="32">
        <f t="shared" si="178"/>
        <v>0</v>
      </c>
      <c r="CN299" s="32">
        <f t="shared" si="178"/>
        <v>0</v>
      </c>
    </row>
    <row r="300" spans="1:92" ht="16.350000000000001" customHeight="1" x14ac:dyDescent="0.2">
      <c r="A300" s="3149"/>
      <c r="B300" s="3197" t="s">
        <v>269</v>
      </c>
      <c r="C300" s="3197"/>
      <c r="D300" s="1566">
        <f t="shared" si="167"/>
        <v>0</v>
      </c>
      <c r="E300" s="1567">
        <f t="shared" si="180"/>
        <v>0</v>
      </c>
      <c r="F300" s="1296">
        <f t="shared" si="181"/>
        <v>0</v>
      </c>
      <c r="G300" s="1549"/>
      <c r="H300" s="1550"/>
      <c r="I300" s="1285"/>
      <c r="J300" s="1550"/>
      <c r="K300" s="1285"/>
      <c r="L300" s="1550"/>
      <c r="M300" s="1285"/>
      <c r="N300" s="1550"/>
      <c r="O300" s="1285"/>
      <c r="P300" s="1550"/>
      <c r="Q300" s="1285"/>
      <c r="R300" s="1550"/>
      <c r="S300" s="1285"/>
      <c r="T300" s="1550"/>
      <c r="U300" s="1285"/>
      <c r="V300" s="1286"/>
      <c r="W300" s="1285"/>
      <c r="X300" s="1286"/>
      <c r="Y300" s="1285"/>
      <c r="Z300" s="1286"/>
      <c r="AA300" s="1285"/>
      <c r="AB300" s="1286"/>
      <c r="AC300" s="1285"/>
      <c r="AD300" s="1286"/>
      <c r="AE300" s="1285"/>
      <c r="AF300" s="1286"/>
      <c r="AG300" s="1285"/>
      <c r="AH300" s="1286"/>
      <c r="AI300" s="1285"/>
      <c r="AJ300" s="1286"/>
      <c r="AK300" s="1285"/>
      <c r="AL300" s="1286"/>
      <c r="AM300" s="1285"/>
      <c r="AN300" s="1286"/>
      <c r="AO300" s="1551"/>
      <c r="AP300" s="1552"/>
      <c r="AQ300" s="1568"/>
      <c r="AR300" s="1583"/>
      <c r="AS300" s="1569"/>
      <c r="AT300" s="1285">
        <v>0</v>
      </c>
      <c r="AU300" s="1553">
        <v>0</v>
      </c>
      <c r="AV300" s="1553">
        <v>0</v>
      </c>
      <c r="AW300" s="1550">
        <v>0</v>
      </c>
      <c r="AX300" s="671" t="str">
        <f t="shared" si="168"/>
        <v/>
      </c>
      <c r="BT300" s="3"/>
      <c r="BU300" s="3"/>
      <c r="BV300" s="4"/>
      <c r="BW300" s="4"/>
      <c r="CA300" s="31" t="str">
        <f t="shared" si="170"/>
        <v/>
      </c>
      <c r="CB300" s="31" t="str">
        <f t="shared" si="171"/>
        <v/>
      </c>
      <c r="CC300" s="31" t="str">
        <f t="shared" si="169"/>
        <v/>
      </c>
      <c r="CD300" s="31" t="str">
        <f t="shared" si="172"/>
        <v/>
      </c>
      <c r="CE300" s="31" t="str">
        <f t="shared" si="173"/>
        <v/>
      </c>
      <c r="CF300" s="31" t="str">
        <f t="shared" si="174"/>
        <v/>
      </c>
      <c r="CG300" s="31" t="str">
        <f t="shared" si="175"/>
        <v/>
      </c>
      <c r="CH300" s="32">
        <f t="shared" si="176"/>
        <v>0</v>
      </c>
      <c r="CI300" s="32"/>
      <c r="CJ300" s="32"/>
      <c r="CK300" s="32">
        <f t="shared" si="177"/>
        <v>0</v>
      </c>
      <c r="CL300" s="32">
        <f t="shared" si="178"/>
        <v>0</v>
      </c>
      <c r="CM300" s="32">
        <f t="shared" si="178"/>
        <v>0</v>
      </c>
      <c r="CN300" s="32">
        <f t="shared" si="178"/>
        <v>0</v>
      </c>
    </row>
    <row r="301" spans="1:92" ht="16.350000000000001" customHeight="1" x14ac:dyDescent="0.2">
      <c r="A301" s="3463" t="s">
        <v>108</v>
      </c>
      <c r="B301" s="3192" t="s">
        <v>264</v>
      </c>
      <c r="C301" s="3192"/>
      <c r="D301" s="1883">
        <f t="shared" si="167"/>
        <v>0</v>
      </c>
      <c r="E301" s="1884">
        <f t="shared" si="180"/>
        <v>0</v>
      </c>
      <c r="F301" s="1885">
        <f t="shared" si="181"/>
        <v>0</v>
      </c>
      <c r="G301" s="1886"/>
      <c r="H301" s="1887"/>
      <c r="I301" s="1888"/>
      <c r="J301" s="1887"/>
      <c r="K301" s="1888"/>
      <c r="L301" s="1887"/>
      <c r="M301" s="1888"/>
      <c r="N301" s="1887"/>
      <c r="O301" s="1888"/>
      <c r="P301" s="1887"/>
      <c r="Q301" s="1888"/>
      <c r="R301" s="1887"/>
      <c r="S301" s="1888"/>
      <c r="T301" s="1887"/>
      <c r="U301" s="1888"/>
      <c r="V301" s="1889"/>
      <c r="W301" s="1888"/>
      <c r="X301" s="1889"/>
      <c r="Y301" s="1888"/>
      <c r="Z301" s="1889"/>
      <c r="AA301" s="1888"/>
      <c r="AB301" s="1889"/>
      <c r="AC301" s="1888"/>
      <c r="AD301" s="1889"/>
      <c r="AE301" s="1888"/>
      <c r="AF301" s="1889"/>
      <c r="AG301" s="1888"/>
      <c r="AH301" s="1889"/>
      <c r="AI301" s="1888"/>
      <c r="AJ301" s="1889"/>
      <c r="AK301" s="1888"/>
      <c r="AL301" s="1889"/>
      <c r="AM301" s="1886"/>
      <c r="AN301" s="1890"/>
      <c r="AO301" s="1888"/>
      <c r="AP301" s="1891"/>
      <c r="AQ301" s="1886"/>
      <c r="AR301" s="1892"/>
      <c r="AS301" s="1060"/>
      <c r="AT301" s="1865">
        <v>0</v>
      </c>
      <c r="AU301" s="461">
        <v>0</v>
      </c>
      <c r="AV301" s="461">
        <v>0</v>
      </c>
      <c r="AW301" s="459">
        <v>0</v>
      </c>
      <c r="AX301" s="671" t="str">
        <f t="shared" si="168"/>
        <v/>
      </c>
      <c r="BT301" s="3"/>
      <c r="BU301" s="3"/>
      <c r="BV301" s="4"/>
      <c r="BW301" s="4"/>
      <c r="CA301" s="31" t="str">
        <f t="shared" si="170"/>
        <v/>
      </c>
      <c r="CB301" s="31" t="str">
        <f t="shared" si="171"/>
        <v/>
      </c>
      <c r="CC301" s="31" t="str">
        <f t="shared" si="169"/>
        <v/>
      </c>
      <c r="CD301" s="31" t="str">
        <f t="shared" si="172"/>
        <v/>
      </c>
      <c r="CE301" s="31" t="str">
        <f t="shared" si="173"/>
        <v/>
      </c>
      <c r="CF301" s="31" t="str">
        <f t="shared" si="174"/>
        <v/>
      </c>
      <c r="CG301" s="31" t="str">
        <f t="shared" si="175"/>
        <v/>
      </c>
      <c r="CH301" s="32">
        <f t="shared" si="176"/>
        <v>0</v>
      </c>
      <c r="CI301" s="32">
        <f t="shared" si="182"/>
        <v>0</v>
      </c>
      <c r="CJ301" s="32">
        <f t="shared" si="183"/>
        <v>0</v>
      </c>
      <c r="CK301" s="32">
        <f t="shared" si="177"/>
        <v>0</v>
      </c>
      <c r="CL301" s="32">
        <f t="shared" si="178"/>
        <v>0</v>
      </c>
      <c r="CM301" s="32">
        <f t="shared" si="178"/>
        <v>0</v>
      </c>
      <c r="CN301" s="32">
        <f t="shared" si="178"/>
        <v>0</v>
      </c>
    </row>
    <row r="302" spans="1:92" ht="16.350000000000001" customHeight="1" x14ac:dyDescent="0.2">
      <c r="A302" s="2961"/>
      <c r="B302" s="3366" t="s">
        <v>265</v>
      </c>
      <c r="C302" s="3366"/>
      <c r="D302" s="550">
        <f t="shared" si="167"/>
        <v>0</v>
      </c>
      <c r="E302" s="1893">
        <f t="shared" si="180"/>
        <v>0</v>
      </c>
      <c r="F302" s="1894">
        <f t="shared" si="181"/>
        <v>0</v>
      </c>
      <c r="G302" s="1895"/>
      <c r="H302" s="1896"/>
      <c r="I302" s="1897"/>
      <c r="J302" s="1896"/>
      <c r="K302" s="1897"/>
      <c r="L302" s="1896"/>
      <c r="M302" s="1897"/>
      <c r="N302" s="1896"/>
      <c r="O302" s="1897"/>
      <c r="P302" s="1896"/>
      <c r="Q302" s="1897"/>
      <c r="R302" s="1896"/>
      <c r="S302" s="1897"/>
      <c r="T302" s="1896"/>
      <c r="U302" s="1897"/>
      <c r="V302" s="1898"/>
      <c r="W302" s="1897"/>
      <c r="X302" s="1898"/>
      <c r="Y302" s="1897"/>
      <c r="Z302" s="1898"/>
      <c r="AA302" s="1897"/>
      <c r="AB302" s="1898"/>
      <c r="AC302" s="1897"/>
      <c r="AD302" s="1898"/>
      <c r="AE302" s="1897"/>
      <c r="AF302" s="1898"/>
      <c r="AG302" s="1897"/>
      <c r="AH302" s="1898"/>
      <c r="AI302" s="1897"/>
      <c r="AJ302" s="1898"/>
      <c r="AK302" s="1897"/>
      <c r="AL302" s="1898"/>
      <c r="AM302" s="1895"/>
      <c r="AN302" s="1899"/>
      <c r="AO302" s="1897"/>
      <c r="AP302" s="1900"/>
      <c r="AQ302" s="1563"/>
      <c r="AR302" s="1571"/>
      <c r="AS302" s="467"/>
      <c r="AT302" s="1559">
        <v>0</v>
      </c>
      <c r="AU302" s="1565">
        <v>0</v>
      </c>
      <c r="AV302" s="1565">
        <v>0</v>
      </c>
      <c r="AW302" s="1558">
        <v>0</v>
      </c>
      <c r="AX302" s="671" t="str">
        <f t="shared" si="168"/>
        <v/>
      </c>
      <c r="BT302" s="3"/>
      <c r="BU302" s="3"/>
      <c r="BV302" s="4"/>
      <c r="BW302" s="4"/>
      <c r="CA302" s="31" t="str">
        <f t="shared" si="170"/>
        <v/>
      </c>
      <c r="CB302" s="31" t="str">
        <f t="shared" si="171"/>
        <v/>
      </c>
      <c r="CC302" s="31" t="str">
        <f t="shared" si="169"/>
        <v/>
      </c>
      <c r="CD302" s="31" t="str">
        <f t="shared" si="172"/>
        <v/>
      </c>
      <c r="CE302" s="31" t="str">
        <f t="shared" si="173"/>
        <v/>
      </c>
      <c r="CF302" s="31" t="str">
        <f t="shared" si="174"/>
        <v/>
      </c>
      <c r="CG302" s="31" t="str">
        <f t="shared" si="175"/>
        <v/>
      </c>
      <c r="CH302" s="32">
        <f t="shared" si="176"/>
        <v>0</v>
      </c>
      <c r="CI302" s="32"/>
      <c r="CJ302" s="32"/>
      <c r="CK302" s="32">
        <f t="shared" si="177"/>
        <v>0</v>
      </c>
      <c r="CL302" s="32">
        <f t="shared" si="178"/>
        <v>0</v>
      </c>
      <c r="CM302" s="32">
        <f t="shared" si="178"/>
        <v>0</v>
      </c>
      <c r="CN302" s="32">
        <f t="shared" si="178"/>
        <v>0</v>
      </c>
    </row>
    <row r="303" spans="1:92" ht="16.350000000000001" customHeight="1" x14ac:dyDescent="0.2">
      <c r="A303" s="2961"/>
      <c r="B303" s="3186" t="s">
        <v>266</v>
      </c>
      <c r="C303" s="3187"/>
      <c r="D303" s="550">
        <f t="shared" si="167"/>
        <v>0</v>
      </c>
      <c r="E303" s="1893">
        <f t="shared" si="180"/>
        <v>0</v>
      </c>
      <c r="F303" s="1894">
        <f t="shared" si="181"/>
        <v>0</v>
      </c>
      <c r="G303" s="1895"/>
      <c r="H303" s="1896"/>
      <c r="I303" s="1897"/>
      <c r="J303" s="1896"/>
      <c r="K303" s="1897"/>
      <c r="L303" s="1896"/>
      <c r="M303" s="1897"/>
      <c r="N303" s="1896"/>
      <c r="O303" s="1897"/>
      <c r="P303" s="1896"/>
      <c r="Q303" s="1897"/>
      <c r="R303" s="1896"/>
      <c r="S303" s="1897"/>
      <c r="T303" s="1896"/>
      <c r="U303" s="1897"/>
      <c r="V303" s="1898"/>
      <c r="W303" s="1897"/>
      <c r="X303" s="1898"/>
      <c r="Y303" s="1897"/>
      <c r="Z303" s="1898"/>
      <c r="AA303" s="1897"/>
      <c r="AB303" s="1898"/>
      <c r="AC303" s="1897"/>
      <c r="AD303" s="1898"/>
      <c r="AE303" s="1897"/>
      <c r="AF303" s="1898"/>
      <c r="AG303" s="1897"/>
      <c r="AH303" s="1898"/>
      <c r="AI303" s="1897"/>
      <c r="AJ303" s="1898"/>
      <c r="AK303" s="1897"/>
      <c r="AL303" s="1898"/>
      <c r="AM303" s="1895"/>
      <c r="AN303" s="1899"/>
      <c r="AO303" s="1897"/>
      <c r="AP303" s="1900"/>
      <c r="AQ303" s="1563"/>
      <c r="AR303" s="1571"/>
      <c r="AS303" s="1571"/>
      <c r="AT303" s="1559">
        <v>0</v>
      </c>
      <c r="AU303" s="1565">
        <v>0</v>
      </c>
      <c r="AV303" s="1565">
        <v>0</v>
      </c>
      <c r="AW303" s="1558">
        <v>0</v>
      </c>
      <c r="AX303" s="671" t="str">
        <f t="shared" si="168"/>
        <v/>
      </c>
      <c r="BT303" s="3"/>
      <c r="BU303" s="3"/>
      <c r="BV303" s="4"/>
      <c r="BW303" s="4"/>
      <c r="CA303" s="31" t="str">
        <f t="shared" si="170"/>
        <v/>
      </c>
      <c r="CB303" s="31" t="str">
        <f t="shared" si="171"/>
        <v/>
      </c>
      <c r="CC303" s="31" t="str">
        <f t="shared" si="169"/>
        <v/>
      </c>
      <c r="CD303" s="31" t="str">
        <f t="shared" si="172"/>
        <v/>
      </c>
      <c r="CE303" s="31" t="str">
        <f t="shared" si="173"/>
        <v/>
      </c>
      <c r="CF303" s="31" t="str">
        <f t="shared" si="174"/>
        <v/>
      </c>
      <c r="CG303" s="31" t="str">
        <f t="shared" si="175"/>
        <v/>
      </c>
      <c r="CH303" s="32">
        <f t="shared" si="176"/>
        <v>0</v>
      </c>
      <c r="CI303" s="32"/>
      <c r="CJ303" s="32"/>
      <c r="CK303" s="32">
        <f t="shared" si="177"/>
        <v>0</v>
      </c>
      <c r="CL303" s="32">
        <f t="shared" si="178"/>
        <v>0</v>
      </c>
      <c r="CM303" s="32">
        <f t="shared" si="178"/>
        <v>0</v>
      </c>
      <c r="CN303" s="32">
        <f t="shared" si="178"/>
        <v>0</v>
      </c>
    </row>
    <row r="304" spans="1:92" ht="16.350000000000001" customHeight="1" x14ac:dyDescent="0.2">
      <c r="A304" s="2961"/>
      <c r="B304" s="3186" t="s">
        <v>267</v>
      </c>
      <c r="C304" s="3187"/>
      <c r="D304" s="550">
        <f t="shared" si="167"/>
        <v>0</v>
      </c>
      <c r="E304" s="1893">
        <f t="shared" si="180"/>
        <v>0</v>
      </c>
      <c r="F304" s="1894">
        <f t="shared" si="181"/>
        <v>0</v>
      </c>
      <c r="G304" s="1901"/>
      <c r="H304" s="1902"/>
      <c r="I304" s="1903"/>
      <c r="J304" s="1902"/>
      <c r="K304" s="1903"/>
      <c r="L304" s="1902"/>
      <c r="M304" s="1903"/>
      <c r="N304" s="1902"/>
      <c r="O304" s="1903"/>
      <c r="P304" s="1902"/>
      <c r="Q304" s="1903"/>
      <c r="R304" s="1902"/>
      <c r="S304" s="1903"/>
      <c r="T304" s="1902"/>
      <c r="U304" s="1903"/>
      <c r="V304" s="1902"/>
      <c r="W304" s="1903"/>
      <c r="X304" s="1902"/>
      <c r="Y304" s="1903"/>
      <c r="Z304" s="1902"/>
      <c r="AA304" s="1903"/>
      <c r="AB304" s="1902"/>
      <c r="AC304" s="1903"/>
      <c r="AD304" s="1902"/>
      <c r="AE304" s="1903"/>
      <c r="AF304" s="1902"/>
      <c r="AG304" s="1903"/>
      <c r="AH304" s="1902"/>
      <c r="AI304" s="1903"/>
      <c r="AJ304" s="1902"/>
      <c r="AK304" s="1903"/>
      <c r="AL304" s="1902"/>
      <c r="AM304" s="1901"/>
      <c r="AN304" s="1904"/>
      <c r="AO304" s="1905"/>
      <c r="AP304" s="1906"/>
      <c r="AQ304" s="1563"/>
      <c r="AR304" s="1571"/>
      <c r="AS304" s="1571"/>
      <c r="AT304" s="1905">
        <v>0</v>
      </c>
      <c r="AU304" s="1907">
        <v>0</v>
      </c>
      <c r="AV304" s="1907">
        <v>0</v>
      </c>
      <c r="AW304" s="1908">
        <v>0</v>
      </c>
      <c r="AX304" s="671" t="str">
        <f t="shared" si="168"/>
        <v/>
      </c>
      <c r="BT304" s="3"/>
      <c r="BU304" s="3"/>
      <c r="BV304" s="4"/>
      <c r="BW304" s="4"/>
      <c r="CA304" s="31" t="str">
        <f t="shared" si="170"/>
        <v/>
      </c>
      <c r="CB304" s="31" t="str">
        <f t="shared" si="171"/>
        <v/>
      </c>
      <c r="CC304" s="31" t="str">
        <f t="shared" si="169"/>
        <v/>
      </c>
      <c r="CD304" s="31" t="str">
        <f t="shared" si="172"/>
        <v/>
      </c>
      <c r="CE304" s="31" t="str">
        <f t="shared" si="173"/>
        <v/>
      </c>
      <c r="CF304" s="31" t="str">
        <f t="shared" si="174"/>
        <v/>
      </c>
      <c r="CG304" s="31" t="str">
        <f t="shared" si="175"/>
        <v/>
      </c>
      <c r="CH304" s="32">
        <f t="shared" si="176"/>
        <v>0</v>
      </c>
      <c r="CI304" s="32"/>
      <c r="CJ304" s="32"/>
      <c r="CK304" s="32">
        <f t="shared" si="177"/>
        <v>0</v>
      </c>
      <c r="CL304" s="32">
        <f t="shared" si="178"/>
        <v>0</v>
      </c>
      <c r="CM304" s="32">
        <f t="shared" si="178"/>
        <v>0</v>
      </c>
      <c r="CN304" s="32">
        <f t="shared" si="178"/>
        <v>0</v>
      </c>
    </row>
    <row r="305" spans="1:92" ht="16.350000000000001" customHeight="1" x14ac:dyDescent="0.2">
      <c r="A305" s="2961"/>
      <c r="B305" s="3367" t="s">
        <v>268</v>
      </c>
      <c r="C305" s="3368"/>
      <c r="D305" s="550">
        <f t="shared" si="167"/>
        <v>0</v>
      </c>
      <c r="E305" s="1893">
        <f t="shared" si="180"/>
        <v>0</v>
      </c>
      <c r="F305" s="1894">
        <f t="shared" si="181"/>
        <v>0</v>
      </c>
      <c r="G305" s="1901"/>
      <c r="H305" s="1902"/>
      <c r="I305" s="1903"/>
      <c r="J305" s="1902"/>
      <c r="K305" s="1903"/>
      <c r="L305" s="1902"/>
      <c r="M305" s="1903"/>
      <c r="N305" s="1902"/>
      <c r="O305" s="1903"/>
      <c r="P305" s="1902"/>
      <c r="Q305" s="1903"/>
      <c r="R305" s="1902"/>
      <c r="S305" s="1903"/>
      <c r="T305" s="1902"/>
      <c r="U305" s="1903"/>
      <c r="V305" s="1902"/>
      <c r="W305" s="1903"/>
      <c r="X305" s="1902"/>
      <c r="Y305" s="1903"/>
      <c r="Z305" s="1902"/>
      <c r="AA305" s="1903"/>
      <c r="AB305" s="1902"/>
      <c r="AC305" s="1903"/>
      <c r="AD305" s="1902"/>
      <c r="AE305" s="1903"/>
      <c r="AF305" s="1902"/>
      <c r="AG305" s="1903"/>
      <c r="AH305" s="1902"/>
      <c r="AI305" s="1903"/>
      <c r="AJ305" s="1902"/>
      <c r="AK305" s="1903"/>
      <c r="AL305" s="1902"/>
      <c r="AM305" s="1901"/>
      <c r="AN305" s="1904"/>
      <c r="AO305" s="637"/>
      <c r="AP305" s="670"/>
      <c r="AQ305" s="1293"/>
      <c r="AR305" s="1300"/>
      <c r="AS305" s="1294"/>
      <c r="AT305" s="637">
        <v>0</v>
      </c>
      <c r="AU305" s="612">
        <v>0</v>
      </c>
      <c r="AV305" s="612">
        <v>0</v>
      </c>
      <c r="AW305" s="660">
        <v>0</v>
      </c>
      <c r="AX305" s="671" t="str">
        <f t="shared" si="168"/>
        <v/>
      </c>
      <c r="BT305" s="3"/>
      <c r="BU305" s="3"/>
      <c r="BV305" s="4"/>
      <c r="BW305" s="4"/>
      <c r="CA305" s="31" t="str">
        <f t="shared" si="170"/>
        <v/>
      </c>
      <c r="CB305" s="31" t="str">
        <f t="shared" si="171"/>
        <v/>
      </c>
      <c r="CC305" s="31" t="str">
        <f t="shared" si="169"/>
        <v/>
      </c>
      <c r="CD305" s="31" t="str">
        <f t="shared" si="172"/>
        <v/>
      </c>
      <c r="CE305" s="31" t="str">
        <f t="shared" si="173"/>
        <v/>
      </c>
      <c r="CF305" s="31" t="str">
        <f t="shared" si="174"/>
        <v/>
      </c>
      <c r="CG305" s="31" t="str">
        <f t="shared" si="175"/>
        <v/>
      </c>
      <c r="CH305" s="32">
        <f t="shared" si="176"/>
        <v>0</v>
      </c>
      <c r="CI305" s="32"/>
      <c r="CJ305" s="32"/>
      <c r="CK305" s="32">
        <f t="shared" si="177"/>
        <v>0</v>
      </c>
      <c r="CL305" s="32">
        <f t="shared" si="178"/>
        <v>0</v>
      </c>
      <c r="CM305" s="32">
        <f t="shared" si="178"/>
        <v>0</v>
      </c>
      <c r="CN305" s="32">
        <f t="shared" si="178"/>
        <v>0</v>
      </c>
    </row>
    <row r="306" spans="1:92" ht="16.350000000000001" customHeight="1" thickBot="1" x14ac:dyDescent="0.25">
      <c r="A306" s="2962"/>
      <c r="B306" s="3370" t="s">
        <v>269</v>
      </c>
      <c r="C306" s="3370"/>
      <c r="D306" s="1627">
        <f t="shared" si="167"/>
        <v>0</v>
      </c>
      <c r="E306" s="1909">
        <f t="shared" si="180"/>
        <v>0</v>
      </c>
      <c r="F306" s="1910">
        <f t="shared" si="181"/>
        <v>0</v>
      </c>
      <c r="G306" s="1911"/>
      <c r="H306" s="1912"/>
      <c r="I306" s="1913"/>
      <c r="J306" s="1912"/>
      <c r="K306" s="1913"/>
      <c r="L306" s="1912"/>
      <c r="M306" s="1913"/>
      <c r="N306" s="1912"/>
      <c r="O306" s="1913"/>
      <c r="P306" s="1912"/>
      <c r="Q306" s="1913"/>
      <c r="R306" s="1912"/>
      <c r="S306" s="1913"/>
      <c r="T306" s="1912"/>
      <c r="U306" s="1911"/>
      <c r="V306" s="1912"/>
      <c r="W306" s="1911"/>
      <c r="X306" s="1912"/>
      <c r="Y306" s="1911"/>
      <c r="Z306" s="1912"/>
      <c r="AA306" s="1911"/>
      <c r="AB306" s="1912"/>
      <c r="AC306" s="1911"/>
      <c r="AD306" s="1912"/>
      <c r="AE306" s="1911"/>
      <c r="AF306" s="1912"/>
      <c r="AG306" s="1911"/>
      <c r="AH306" s="1912"/>
      <c r="AI306" s="1911"/>
      <c r="AJ306" s="1912"/>
      <c r="AK306" s="1911"/>
      <c r="AL306" s="1912"/>
      <c r="AM306" s="1911"/>
      <c r="AN306" s="1914"/>
      <c r="AO306" s="1634"/>
      <c r="AP306" s="1635"/>
      <c r="AQ306" s="1636"/>
      <c r="AR306" s="1637"/>
      <c r="AS306" s="1569"/>
      <c r="AT306" s="1634">
        <v>0</v>
      </c>
      <c r="AU306" s="1638">
        <v>0</v>
      </c>
      <c r="AV306" s="1638">
        <v>0</v>
      </c>
      <c r="AW306" s="1639">
        <v>0</v>
      </c>
      <c r="AX306" s="671" t="str">
        <f t="shared" si="168"/>
        <v/>
      </c>
      <c r="BT306" s="3"/>
      <c r="BU306" s="3"/>
      <c r="BV306" s="4"/>
      <c r="BW306" s="4"/>
      <c r="CA306" s="31" t="str">
        <f t="shared" si="170"/>
        <v/>
      </c>
      <c r="CB306" s="31" t="str">
        <f t="shared" si="171"/>
        <v/>
      </c>
      <c r="CC306" s="31" t="str">
        <f t="shared" si="169"/>
        <v/>
      </c>
      <c r="CD306" s="31" t="str">
        <f t="shared" si="172"/>
        <v/>
      </c>
      <c r="CE306" s="31" t="str">
        <f t="shared" si="173"/>
        <v/>
      </c>
      <c r="CF306" s="31" t="str">
        <f t="shared" si="174"/>
        <v/>
      </c>
      <c r="CG306" s="31" t="str">
        <f t="shared" si="175"/>
        <v/>
      </c>
      <c r="CH306" s="32">
        <f t="shared" si="176"/>
        <v>0</v>
      </c>
      <c r="CI306" s="32"/>
      <c r="CJ306" s="32"/>
      <c r="CK306" s="32">
        <f t="shared" si="177"/>
        <v>0</v>
      </c>
      <c r="CL306" s="32">
        <f t="shared" si="178"/>
        <v>0</v>
      </c>
      <c r="CM306" s="32">
        <f t="shared" si="178"/>
        <v>0</v>
      </c>
      <c r="CN306" s="32">
        <f t="shared" si="178"/>
        <v>0</v>
      </c>
    </row>
    <row r="307" spans="1:92" ht="16.350000000000001" customHeight="1" thickTop="1" x14ac:dyDescent="0.2">
      <c r="A307" s="2951" t="s">
        <v>4</v>
      </c>
      <c r="B307" s="3184" t="s">
        <v>264</v>
      </c>
      <c r="C307" s="3184"/>
      <c r="D307" s="400">
        <f t="shared" si="167"/>
        <v>142</v>
      </c>
      <c r="E307" s="559">
        <f t="shared" ref="E307:E312" si="184">SUM(G307+I307+K307+M307+O307+Q307+S307+U307+W307+Y307+AA307+AC307+AE307+AG307+AI307+AK307+AM307)</f>
        <v>51</v>
      </c>
      <c r="F307" s="560">
        <f t="shared" si="181"/>
        <v>91</v>
      </c>
      <c r="G307" s="561">
        <f>+G223+G229+G235+G241+G247+G253+G259+G265+G271+G277+G283+G289+G295+G301</f>
        <v>0</v>
      </c>
      <c r="H307" s="562">
        <f t="shared" ref="H307:AN310" si="185">+H223+H229+H235+H241+H247+H253+H259+H265+H271+H277+H283+H289+H295+H301</f>
        <v>0</v>
      </c>
      <c r="I307" s="561">
        <f t="shared" si="185"/>
        <v>1</v>
      </c>
      <c r="J307" s="562">
        <f t="shared" si="185"/>
        <v>0</v>
      </c>
      <c r="K307" s="561">
        <f t="shared" si="185"/>
        <v>0</v>
      </c>
      <c r="L307" s="562">
        <f t="shared" si="185"/>
        <v>0</v>
      </c>
      <c r="M307" s="561">
        <f t="shared" si="185"/>
        <v>0</v>
      </c>
      <c r="N307" s="562">
        <f t="shared" si="185"/>
        <v>0</v>
      </c>
      <c r="O307" s="561">
        <f t="shared" si="185"/>
        <v>1</v>
      </c>
      <c r="P307" s="562">
        <f t="shared" si="185"/>
        <v>0</v>
      </c>
      <c r="Q307" s="561">
        <f t="shared" si="185"/>
        <v>2</v>
      </c>
      <c r="R307" s="562">
        <f t="shared" si="185"/>
        <v>2</v>
      </c>
      <c r="S307" s="561">
        <f t="shared" si="185"/>
        <v>1</v>
      </c>
      <c r="T307" s="562">
        <f t="shared" si="185"/>
        <v>1</v>
      </c>
      <c r="U307" s="561">
        <f t="shared" si="185"/>
        <v>4</v>
      </c>
      <c r="V307" s="562">
        <f t="shared" si="185"/>
        <v>3</v>
      </c>
      <c r="W307" s="561">
        <f t="shared" si="185"/>
        <v>3</v>
      </c>
      <c r="X307" s="562">
        <f t="shared" si="185"/>
        <v>3</v>
      </c>
      <c r="Y307" s="561">
        <f t="shared" si="185"/>
        <v>8</v>
      </c>
      <c r="Z307" s="562">
        <f t="shared" si="185"/>
        <v>6</v>
      </c>
      <c r="AA307" s="561">
        <f t="shared" si="185"/>
        <v>7</v>
      </c>
      <c r="AB307" s="562">
        <f t="shared" si="185"/>
        <v>5</v>
      </c>
      <c r="AC307" s="561">
        <f t="shared" si="185"/>
        <v>7</v>
      </c>
      <c r="AD307" s="562">
        <f t="shared" si="185"/>
        <v>13</v>
      </c>
      <c r="AE307" s="561">
        <f t="shared" si="185"/>
        <v>0</v>
      </c>
      <c r="AF307" s="562">
        <f t="shared" si="185"/>
        <v>18</v>
      </c>
      <c r="AG307" s="561">
        <f t="shared" si="185"/>
        <v>10</v>
      </c>
      <c r="AH307" s="562">
        <f t="shared" si="185"/>
        <v>19</v>
      </c>
      <c r="AI307" s="561">
        <f t="shared" si="185"/>
        <v>1</v>
      </c>
      <c r="AJ307" s="562">
        <f t="shared" si="185"/>
        <v>5</v>
      </c>
      <c r="AK307" s="561">
        <f t="shared" si="185"/>
        <v>1</v>
      </c>
      <c r="AL307" s="562">
        <f t="shared" si="185"/>
        <v>12</v>
      </c>
      <c r="AM307" s="561">
        <f t="shared" si="185"/>
        <v>5</v>
      </c>
      <c r="AN307" s="563">
        <f t="shared" si="185"/>
        <v>4</v>
      </c>
      <c r="AO307" s="564">
        <f>+AO223+AO229+AO235+AO241+AO247+AO253+AO259+AO265+AO271+AO277+AO283+AO289+AO295+AO301</f>
        <v>0</v>
      </c>
      <c r="AP307" s="565">
        <f t="shared" ref="AP307" si="186">+AP223+AP229+AP235+AP241+AP247+AP253+AP259+AP265+AP271+AP277+AP283+AP289+AP295+AP301</f>
        <v>3</v>
      </c>
      <c r="AQ307" s="400">
        <f>SUM(AQ223+AQ229+AQ235+AQ241+AQ247+AQ253+AQ259+AQ265+AQ271+AQ277+AQ283+AQ289+AQ295+AQ301)</f>
        <v>23</v>
      </c>
      <c r="AR307" s="566">
        <f>SUM(AR223+AR229+AR235+AR241+AR247+AR253+AR259+AR265+AR271+AR277+AR283+AR289+AR295+AR301)</f>
        <v>20</v>
      </c>
      <c r="AS307" s="561">
        <f t="shared" ref="AS307:AW310" si="187">+AS223+AS229+AS235+AS241+AS247+AS253+AS259+AS265+AS271+AS277+AS283+AS289+AS295+AS301</f>
        <v>82</v>
      </c>
      <c r="AT307" s="564">
        <f t="shared" si="187"/>
        <v>0</v>
      </c>
      <c r="AU307" s="567">
        <f t="shared" si="187"/>
        <v>2</v>
      </c>
      <c r="AV307" s="567">
        <f t="shared" si="187"/>
        <v>1</v>
      </c>
      <c r="AW307" s="568">
        <f>+AW223+AW229+AW235+AW241+AW247+AW253+AW259+AW265+AW271+AW277+AW283+AW289+AW295+AW301</f>
        <v>0</v>
      </c>
      <c r="BT307" s="3"/>
      <c r="BU307" s="3"/>
      <c r="BV307" s="4"/>
      <c r="BW307" s="4"/>
      <c r="CA307" s="31"/>
      <c r="CB307" s="31"/>
      <c r="CC307" s="31"/>
      <c r="CD307" s="31"/>
      <c r="CE307" s="31"/>
      <c r="CF307" s="31"/>
      <c r="CG307" s="31"/>
      <c r="CH307" s="32"/>
      <c r="CI307" s="32"/>
      <c r="CJ307" s="32"/>
      <c r="CK307" s="32"/>
      <c r="CL307" s="32"/>
      <c r="CM307" s="32"/>
      <c r="CN307" s="32"/>
    </row>
    <row r="308" spans="1:92" ht="16.350000000000001" customHeight="1" x14ac:dyDescent="0.2">
      <c r="A308" s="2951"/>
      <c r="B308" s="3366" t="s">
        <v>265</v>
      </c>
      <c r="C308" s="3366"/>
      <c r="D308" s="1554">
        <f t="shared" si="167"/>
        <v>605</v>
      </c>
      <c r="E308" s="1640">
        <f t="shared" si="184"/>
        <v>223</v>
      </c>
      <c r="F308" s="1641">
        <f t="shared" si="181"/>
        <v>382</v>
      </c>
      <c r="G308" s="1554">
        <f>+G224+G230+G236+G242+G248+G254+G260+G266+G272+G278+G284+G290+G296+G302</f>
        <v>0</v>
      </c>
      <c r="H308" s="1641">
        <f t="shared" si="185"/>
        <v>0</v>
      </c>
      <c r="I308" s="1554">
        <f t="shared" si="185"/>
        <v>0</v>
      </c>
      <c r="J308" s="1641">
        <f t="shared" si="185"/>
        <v>0</v>
      </c>
      <c r="K308" s="1554">
        <f t="shared" si="185"/>
        <v>3</v>
      </c>
      <c r="L308" s="1641">
        <f t="shared" si="185"/>
        <v>0</v>
      </c>
      <c r="M308" s="1554">
        <f t="shared" si="185"/>
        <v>7</v>
      </c>
      <c r="N308" s="1641">
        <f t="shared" si="185"/>
        <v>4</v>
      </c>
      <c r="O308" s="1554">
        <f t="shared" si="185"/>
        <v>7</v>
      </c>
      <c r="P308" s="1641">
        <f t="shared" si="185"/>
        <v>7</v>
      </c>
      <c r="Q308" s="1554">
        <f t="shared" si="185"/>
        <v>5</v>
      </c>
      <c r="R308" s="1641">
        <f t="shared" si="185"/>
        <v>2</v>
      </c>
      <c r="S308" s="1554">
        <f t="shared" si="185"/>
        <v>3</v>
      </c>
      <c r="T308" s="1641">
        <f t="shared" si="185"/>
        <v>5</v>
      </c>
      <c r="U308" s="1554">
        <f t="shared" si="185"/>
        <v>4</v>
      </c>
      <c r="V308" s="1641">
        <f t="shared" si="185"/>
        <v>6</v>
      </c>
      <c r="W308" s="1554">
        <f t="shared" si="185"/>
        <v>37</v>
      </c>
      <c r="X308" s="1641">
        <f t="shared" si="185"/>
        <v>40</v>
      </c>
      <c r="Y308" s="1554">
        <f t="shared" si="185"/>
        <v>64</v>
      </c>
      <c r="Z308" s="1641">
        <f t="shared" si="185"/>
        <v>101</v>
      </c>
      <c r="AA308" s="1554">
        <f t="shared" si="185"/>
        <v>17</v>
      </c>
      <c r="AB308" s="1641">
        <f t="shared" si="185"/>
        <v>35</v>
      </c>
      <c r="AC308" s="1554">
        <f t="shared" si="185"/>
        <v>10</v>
      </c>
      <c r="AD308" s="1641">
        <f t="shared" si="185"/>
        <v>30</v>
      </c>
      <c r="AE308" s="1554">
        <f t="shared" si="185"/>
        <v>18</v>
      </c>
      <c r="AF308" s="1641">
        <f t="shared" si="185"/>
        <v>41</v>
      </c>
      <c r="AG308" s="1554">
        <f t="shared" si="185"/>
        <v>19</v>
      </c>
      <c r="AH308" s="1641">
        <f t="shared" si="185"/>
        <v>54</v>
      </c>
      <c r="AI308" s="1554">
        <f t="shared" si="185"/>
        <v>1</v>
      </c>
      <c r="AJ308" s="1641">
        <f t="shared" si="185"/>
        <v>16</v>
      </c>
      <c r="AK308" s="1554">
        <f t="shared" si="185"/>
        <v>18</v>
      </c>
      <c r="AL308" s="1641">
        <f t="shared" si="185"/>
        <v>30</v>
      </c>
      <c r="AM308" s="1554">
        <f t="shared" si="185"/>
        <v>10</v>
      </c>
      <c r="AN308" s="1642">
        <f t="shared" si="185"/>
        <v>11</v>
      </c>
      <c r="AO308" s="1643">
        <f t="shared" ref="AO308:AP310" si="188">+AO224+AO230+AO236+AO242+AO248+AO254+AO260+AO266+AO272+AO278+AO284+AO290+AO296+AO302</f>
        <v>8</v>
      </c>
      <c r="AP308" s="1644">
        <f t="shared" si="188"/>
        <v>10</v>
      </c>
      <c r="AQ308" s="1645"/>
      <c r="AR308" s="1646"/>
      <c r="AS308" s="1554">
        <f t="shared" si="187"/>
        <v>139</v>
      </c>
      <c r="AT308" s="1643">
        <f t="shared" si="187"/>
        <v>0</v>
      </c>
      <c r="AU308" s="1640">
        <f t="shared" si="187"/>
        <v>0</v>
      </c>
      <c r="AV308" s="1640">
        <f t="shared" si="187"/>
        <v>0</v>
      </c>
      <c r="AW308" s="1647">
        <f>+AW224+AW230+AW236+AW242+AW248+AW254+AW260+AW266+AW272+AW278+AW284+AW290+AW296+AW302</f>
        <v>0</v>
      </c>
      <c r="BT308" s="3"/>
      <c r="BU308" s="3"/>
      <c r="BV308" s="4"/>
      <c r="BW308" s="4"/>
      <c r="CA308" s="31"/>
      <c r="CB308" s="31"/>
      <c r="CC308" s="31"/>
      <c r="CD308" s="31"/>
      <c r="CE308" s="31"/>
      <c r="CF308" s="31"/>
      <c r="CG308" s="31"/>
      <c r="CH308" s="32"/>
      <c r="CI308" s="32"/>
      <c r="CJ308" s="32"/>
      <c r="CK308" s="32"/>
      <c r="CL308" s="32"/>
      <c r="CM308" s="32"/>
      <c r="CN308" s="32"/>
    </row>
    <row r="309" spans="1:92" ht="16.350000000000001" customHeight="1" x14ac:dyDescent="0.2">
      <c r="A309" s="2951"/>
      <c r="B309" s="3366" t="s">
        <v>266</v>
      </c>
      <c r="C309" s="3366"/>
      <c r="D309" s="1554">
        <f t="shared" si="167"/>
        <v>156</v>
      </c>
      <c r="E309" s="1640">
        <f>SUM(G309+I309+K309+M309+O309+Q309+S309+U309+W309+Y309+AA309+AC309+AE309+AG309+AI309+AK309+AM309)</f>
        <v>57</v>
      </c>
      <c r="F309" s="1641">
        <f t="shared" si="181"/>
        <v>99</v>
      </c>
      <c r="G309" s="1554">
        <f t="shared" ref="G309:AL310" si="189">+G225+G231+G237+G243+G249+G255+G261+G267+G273+G279+G285+G291+G297+G303</f>
        <v>0</v>
      </c>
      <c r="H309" s="1641">
        <f t="shared" si="189"/>
        <v>0</v>
      </c>
      <c r="I309" s="1554">
        <f t="shared" si="189"/>
        <v>0</v>
      </c>
      <c r="J309" s="1641">
        <f t="shared" si="189"/>
        <v>0</v>
      </c>
      <c r="K309" s="1554">
        <f t="shared" si="189"/>
        <v>0</v>
      </c>
      <c r="L309" s="1641">
        <f t="shared" si="189"/>
        <v>0</v>
      </c>
      <c r="M309" s="1554">
        <f t="shared" si="189"/>
        <v>0</v>
      </c>
      <c r="N309" s="1641">
        <f t="shared" si="189"/>
        <v>0</v>
      </c>
      <c r="O309" s="1554">
        <f t="shared" si="189"/>
        <v>1</v>
      </c>
      <c r="P309" s="1641">
        <f t="shared" si="189"/>
        <v>0</v>
      </c>
      <c r="Q309" s="1554">
        <f t="shared" si="189"/>
        <v>3</v>
      </c>
      <c r="R309" s="1641">
        <f t="shared" si="189"/>
        <v>1</v>
      </c>
      <c r="S309" s="1554">
        <f t="shared" si="189"/>
        <v>1</v>
      </c>
      <c r="T309" s="1641">
        <f t="shared" si="189"/>
        <v>1</v>
      </c>
      <c r="U309" s="1554">
        <f t="shared" si="189"/>
        <v>4</v>
      </c>
      <c r="V309" s="1641">
        <f t="shared" si="189"/>
        <v>4</v>
      </c>
      <c r="W309" s="1554">
        <f t="shared" si="189"/>
        <v>5</v>
      </c>
      <c r="X309" s="1641">
        <f t="shared" si="189"/>
        <v>2</v>
      </c>
      <c r="Y309" s="1554">
        <f t="shared" si="189"/>
        <v>11</v>
      </c>
      <c r="Z309" s="1641">
        <f t="shared" si="189"/>
        <v>7</v>
      </c>
      <c r="AA309" s="1554">
        <f t="shared" si="189"/>
        <v>7</v>
      </c>
      <c r="AB309" s="1641">
        <f t="shared" si="189"/>
        <v>7</v>
      </c>
      <c r="AC309" s="1554">
        <f t="shared" si="189"/>
        <v>6</v>
      </c>
      <c r="AD309" s="1641">
        <f t="shared" si="189"/>
        <v>15</v>
      </c>
      <c r="AE309" s="1554">
        <f t="shared" si="189"/>
        <v>1</v>
      </c>
      <c r="AF309" s="1641">
        <f t="shared" si="189"/>
        <v>18</v>
      </c>
      <c r="AG309" s="1554">
        <f t="shared" si="189"/>
        <v>10</v>
      </c>
      <c r="AH309" s="1641">
        <f t="shared" si="189"/>
        <v>20</v>
      </c>
      <c r="AI309" s="1554">
        <f t="shared" si="189"/>
        <v>1</v>
      </c>
      <c r="AJ309" s="1641">
        <f t="shared" si="189"/>
        <v>6</v>
      </c>
      <c r="AK309" s="1554">
        <f t="shared" si="189"/>
        <v>2</v>
      </c>
      <c r="AL309" s="1641">
        <f t="shared" si="189"/>
        <v>14</v>
      </c>
      <c r="AM309" s="1554">
        <f t="shared" si="185"/>
        <v>5</v>
      </c>
      <c r="AN309" s="1642">
        <f t="shared" si="185"/>
        <v>4</v>
      </c>
      <c r="AO309" s="1643">
        <f t="shared" si="188"/>
        <v>1</v>
      </c>
      <c r="AP309" s="1644">
        <f t="shared" si="188"/>
        <v>3</v>
      </c>
      <c r="AQ309" s="1645"/>
      <c r="AR309" s="1646"/>
      <c r="AS309" s="1571"/>
      <c r="AT309" s="1643">
        <f t="shared" si="187"/>
        <v>0</v>
      </c>
      <c r="AU309" s="1640">
        <f t="shared" si="187"/>
        <v>1</v>
      </c>
      <c r="AV309" s="1640">
        <f t="shared" si="187"/>
        <v>0</v>
      </c>
      <c r="AW309" s="1647">
        <f t="shared" si="187"/>
        <v>0</v>
      </c>
      <c r="BT309" s="3"/>
      <c r="BU309" s="3"/>
      <c r="BV309" s="4"/>
      <c r="BW309" s="4"/>
      <c r="CA309" s="31"/>
      <c r="CB309" s="31"/>
      <c r="CC309" s="31"/>
      <c r="CD309" s="31"/>
      <c r="CE309" s="31"/>
      <c r="CF309" s="31"/>
      <c r="CG309" s="31"/>
      <c r="CH309" s="32"/>
      <c r="CI309" s="32"/>
      <c r="CJ309" s="32"/>
      <c r="CK309" s="32"/>
      <c r="CL309" s="32"/>
      <c r="CM309" s="32"/>
      <c r="CN309" s="32"/>
    </row>
    <row r="310" spans="1:92" ht="16.350000000000001" customHeight="1" x14ac:dyDescent="0.2">
      <c r="A310" s="2951"/>
      <c r="B310" s="3186" t="s">
        <v>267</v>
      </c>
      <c r="C310" s="3187"/>
      <c r="D310" s="1554">
        <f>SUM(E310+F310)</f>
        <v>113</v>
      </c>
      <c r="E310" s="1640">
        <f t="shared" si="184"/>
        <v>43</v>
      </c>
      <c r="F310" s="1641">
        <f t="shared" si="181"/>
        <v>70</v>
      </c>
      <c r="G310" s="1554">
        <f t="shared" si="189"/>
        <v>0</v>
      </c>
      <c r="H310" s="1641">
        <f t="shared" si="189"/>
        <v>0</v>
      </c>
      <c r="I310" s="1554">
        <f t="shared" si="189"/>
        <v>0</v>
      </c>
      <c r="J310" s="1641">
        <f t="shared" si="189"/>
        <v>0</v>
      </c>
      <c r="K310" s="1554">
        <f t="shared" si="189"/>
        <v>0</v>
      </c>
      <c r="L310" s="1641">
        <f t="shared" si="189"/>
        <v>0</v>
      </c>
      <c r="M310" s="1554">
        <f t="shared" si="189"/>
        <v>0</v>
      </c>
      <c r="N310" s="1641">
        <f t="shared" si="189"/>
        <v>0</v>
      </c>
      <c r="O310" s="1554">
        <f t="shared" si="189"/>
        <v>1</v>
      </c>
      <c r="P310" s="1641">
        <f t="shared" si="189"/>
        <v>0</v>
      </c>
      <c r="Q310" s="1554">
        <f t="shared" si="189"/>
        <v>2</v>
      </c>
      <c r="R310" s="1641">
        <f t="shared" si="189"/>
        <v>0</v>
      </c>
      <c r="S310" s="1554">
        <f t="shared" si="189"/>
        <v>0</v>
      </c>
      <c r="T310" s="1641">
        <f t="shared" si="189"/>
        <v>1</v>
      </c>
      <c r="U310" s="1554">
        <f t="shared" si="189"/>
        <v>1</v>
      </c>
      <c r="V310" s="1641">
        <f t="shared" si="189"/>
        <v>1</v>
      </c>
      <c r="W310" s="1554">
        <f t="shared" si="189"/>
        <v>4</v>
      </c>
      <c r="X310" s="1641">
        <f t="shared" si="189"/>
        <v>4</v>
      </c>
      <c r="Y310" s="1554">
        <f t="shared" si="189"/>
        <v>7</v>
      </c>
      <c r="Z310" s="1641">
        <f t="shared" si="189"/>
        <v>7</v>
      </c>
      <c r="AA310" s="1554">
        <f t="shared" si="189"/>
        <v>3</v>
      </c>
      <c r="AB310" s="1641">
        <f t="shared" si="189"/>
        <v>6</v>
      </c>
      <c r="AC310" s="1554">
        <f t="shared" si="189"/>
        <v>5</v>
      </c>
      <c r="AD310" s="1641">
        <f t="shared" si="189"/>
        <v>6</v>
      </c>
      <c r="AE310" s="1554">
        <f t="shared" si="189"/>
        <v>3</v>
      </c>
      <c r="AF310" s="1641">
        <f t="shared" si="189"/>
        <v>11</v>
      </c>
      <c r="AG310" s="1554">
        <f t="shared" si="189"/>
        <v>5</v>
      </c>
      <c r="AH310" s="1641">
        <f t="shared" si="189"/>
        <v>16</v>
      </c>
      <c r="AI310" s="1554">
        <f t="shared" si="189"/>
        <v>1</v>
      </c>
      <c r="AJ310" s="1641">
        <f t="shared" si="189"/>
        <v>8</v>
      </c>
      <c r="AK310" s="1554">
        <f t="shared" si="189"/>
        <v>8</v>
      </c>
      <c r="AL310" s="1641">
        <f t="shared" si="189"/>
        <v>8</v>
      </c>
      <c r="AM310" s="1554">
        <f t="shared" si="185"/>
        <v>3</v>
      </c>
      <c r="AN310" s="1642">
        <f t="shared" si="185"/>
        <v>2</v>
      </c>
      <c r="AO310" s="1643">
        <f t="shared" si="188"/>
        <v>3</v>
      </c>
      <c r="AP310" s="1644">
        <f t="shared" si="188"/>
        <v>4</v>
      </c>
      <c r="AQ310" s="1645"/>
      <c r="AR310" s="1646"/>
      <c r="AS310" s="1571"/>
      <c r="AT310" s="1643">
        <f t="shared" si="187"/>
        <v>0</v>
      </c>
      <c r="AU310" s="1640">
        <f t="shared" si="187"/>
        <v>0</v>
      </c>
      <c r="AV310" s="1640">
        <f t="shared" si="187"/>
        <v>0</v>
      </c>
      <c r="AW310" s="1647">
        <f>+AW226+AW232+AW238+AW244+AW250+AW256+AW262+AW268+AW274+AW280+AW286+AW292+AW298+AW304</f>
        <v>0</v>
      </c>
      <c r="BT310" s="3"/>
      <c r="BU310" s="3"/>
      <c r="BV310" s="4"/>
      <c r="BW310" s="4"/>
      <c r="CA310" s="31"/>
      <c r="CB310" s="31"/>
      <c r="CC310" s="31"/>
      <c r="CD310" s="31"/>
      <c r="CE310" s="31"/>
      <c r="CF310" s="31"/>
      <c r="CG310" s="31"/>
      <c r="CH310" s="32"/>
      <c r="CI310" s="32"/>
      <c r="CJ310" s="32"/>
      <c r="CK310" s="32"/>
      <c r="CL310" s="32"/>
      <c r="CM310" s="32"/>
      <c r="CN310" s="32"/>
    </row>
    <row r="311" spans="1:92" ht="16.350000000000001" customHeight="1" x14ac:dyDescent="0.2">
      <c r="A311" s="2951"/>
      <c r="B311" s="3367" t="s">
        <v>268</v>
      </c>
      <c r="C311" s="3368"/>
      <c r="D311" s="1554">
        <f t="shared" si="167"/>
        <v>14</v>
      </c>
      <c r="E311" s="1640">
        <f t="shared" si="184"/>
        <v>5</v>
      </c>
      <c r="F311" s="1641">
        <f t="shared" si="181"/>
        <v>9</v>
      </c>
      <c r="G311" s="1554">
        <f>+G227+G233+G239+G245+G251+G257+G263+G269+G287+G281+G275+G293+G299+G305</f>
        <v>0</v>
      </c>
      <c r="H311" s="1641">
        <f t="shared" ref="H311:AP311" si="190">+H227+H233+H239+H245+H251+H257+H263+H269+H287+H281+H275+H293+H299+H305</f>
        <v>0</v>
      </c>
      <c r="I311" s="1554">
        <f t="shared" si="190"/>
        <v>0</v>
      </c>
      <c r="J311" s="1641">
        <f t="shared" si="190"/>
        <v>0</v>
      </c>
      <c r="K311" s="1554">
        <f t="shared" si="190"/>
        <v>0</v>
      </c>
      <c r="L311" s="1641">
        <f t="shared" si="190"/>
        <v>0</v>
      </c>
      <c r="M311" s="1554">
        <f t="shared" si="190"/>
        <v>0</v>
      </c>
      <c r="N311" s="1641">
        <f t="shared" si="190"/>
        <v>0</v>
      </c>
      <c r="O311" s="1554">
        <f t="shared" si="190"/>
        <v>0</v>
      </c>
      <c r="P311" s="1641">
        <f t="shared" si="190"/>
        <v>0</v>
      </c>
      <c r="Q311" s="1554">
        <f t="shared" si="190"/>
        <v>0</v>
      </c>
      <c r="R311" s="1641">
        <f t="shared" si="190"/>
        <v>0</v>
      </c>
      <c r="S311" s="1554">
        <f t="shared" si="190"/>
        <v>0</v>
      </c>
      <c r="T311" s="1641">
        <f t="shared" si="190"/>
        <v>0</v>
      </c>
      <c r="U311" s="1554">
        <f t="shared" si="190"/>
        <v>0</v>
      </c>
      <c r="V311" s="1641">
        <f t="shared" si="190"/>
        <v>0</v>
      </c>
      <c r="W311" s="1554">
        <f t="shared" si="190"/>
        <v>1</v>
      </c>
      <c r="X311" s="1641">
        <f t="shared" si="190"/>
        <v>1</v>
      </c>
      <c r="Y311" s="1554">
        <f t="shared" si="190"/>
        <v>1</v>
      </c>
      <c r="Z311" s="1641">
        <f t="shared" si="190"/>
        <v>1</v>
      </c>
      <c r="AA311" s="1554">
        <f t="shared" si="190"/>
        <v>1</v>
      </c>
      <c r="AB311" s="1641">
        <f t="shared" si="190"/>
        <v>1</v>
      </c>
      <c r="AC311" s="1554">
        <f t="shared" si="190"/>
        <v>0</v>
      </c>
      <c r="AD311" s="1641">
        <f t="shared" si="190"/>
        <v>2</v>
      </c>
      <c r="AE311" s="1554">
        <f t="shared" si="190"/>
        <v>0</v>
      </c>
      <c r="AF311" s="1641">
        <f t="shared" si="190"/>
        <v>1</v>
      </c>
      <c r="AG311" s="1554">
        <f t="shared" si="190"/>
        <v>0</v>
      </c>
      <c r="AH311" s="1641">
        <f t="shared" si="190"/>
        <v>2</v>
      </c>
      <c r="AI311" s="1554">
        <f t="shared" si="190"/>
        <v>0</v>
      </c>
      <c r="AJ311" s="1641">
        <f t="shared" si="190"/>
        <v>1</v>
      </c>
      <c r="AK311" s="1554">
        <f t="shared" si="190"/>
        <v>2</v>
      </c>
      <c r="AL311" s="1641">
        <f t="shared" si="190"/>
        <v>0</v>
      </c>
      <c r="AM311" s="1554">
        <f t="shared" si="190"/>
        <v>0</v>
      </c>
      <c r="AN311" s="1642">
        <f>+AN227+AN233+AN239+AN245+AN251+AN257+AN263+AN269+AN287+AN281+AN275+AN293+AN299+AN305</f>
        <v>0</v>
      </c>
      <c r="AO311" s="1643">
        <f>+AO227+AO233+AO239+AO245+AO251+AO257+AO263+AO269+AO287+AO281+AO275+AO293+AO299+AO305</f>
        <v>0</v>
      </c>
      <c r="AP311" s="1644">
        <f t="shared" si="190"/>
        <v>0</v>
      </c>
      <c r="AQ311" s="1645"/>
      <c r="AR311" s="1646"/>
      <c r="AS311" s="1294"/>
      <c r="AT311" s="1643">
        <f t="shared" ref="AT311:AV311" si="191">+AT227+AT233+AT239+AT245+AT251+AT257+AT263+AT269+AT287+AT281+AT275+AT293+AT299+AT305</f>
        <v>0</v>
      </c>
      <c r="AU311" s="1640">
        <f t="shared" si="191"/>
        <v>0</v>
      </c>
      <c r="AV311" s="1640">
        <f t="shared" si="191"/>
        <v>0</v>
      </c>
      <c r="AW311" s="1647">
        <f>+AW227+AW233+AW239+AW245+AW251+AW257+AW263+AW269+AW287+AW281+AW275+AW293+AW299+AW305</f>
        <v>0</v>
      </c>
      <c r="BT311" s="3"/>
      <c r="BU311" s="3"/>
      <c r="BV311" s="4"/>
      <c r="BW311" s="4"/>
      <c r="CA311" s="31"/>
      <c r="CB311" s="31"/>
      <c r="CC311" s="31"/>
      <c r="CD311" s="31"/>
      <c r="CE311" s="31"/>
      <c r="CF311" s="31"/>
      <c r="CG311" s="31"/>
      <c r="CH311" s="32"/>
      <c r="CI311" s="32"/>
      <c r="CJ311" s="32"/>
      <c r="CK311" s="32"/>
      <c r="CL311" s="32"/>
      <c r="CM311" s="32"/>
      <c r="CN311" s="32"/>
    </row>
    <row r="312" spans="1:92" ht="16.350000000000001" customHeight="1" x14ac:dyDescent="0.2">
      <c r="A312" s="3183"/>
      <c r="B312" s="3190" t="s">
        <v>269</v>
      </c>
      <c r="C312" s="3190"/>
      <c r="D312" s="1566">
        <f>SUM(E312+F312)</f>
        <v>6</v>
      </c>
      <c r="E312" s="1648">
        <f t="shared" si="184"/>
        <v>0</v>
      </c>
      <c r="F312" s="1649">
        <f t="shared" si="181"/>
        <v>6</v>
      </c>
      <c r="G312" s="1566">
        <f t="shared" ref="G312:AP312" si="192">SUM(G228+G234+G240+G246+G252+G258+G264+G270+G276+G282+G288+G294+G300+G306)</f>
        <v>0</v>
      </c>
      <c r="H312" s="1649">
        <f t="shared" si="192"/>
        <v>0</v>
      </c>
      <c r="I312" s="1566">
        <f t="shared" si="192"/>
        <v>0</v>
      </c>
      <c r="J312" s="1649">
        <f t="shared" si="192"/>
        <v>0</v>
      </c>
      <c r="K312" s="1566">
        <f t="shared" si="192"/>
        <v>0</v>
      </c>
      <c r="L312" s="1649">
        <f t="shared" si="192"/>
        <v>0</v>
      </c>
      <c r="M312" s="1566">
        <f t="shared" si="192"/>
        <v>0</v>
      </c>
      <c r="N312" s="1649">
        <f t="shared" si="192"/>
        <v>0</v>
      </c>
      <c r="O312" s="1566">
        <f t="shared" si="192"/>
        <v>0</v>
      </c>
      <c r="P312" s="1649">
        <f t="shared" si="192"/>
        <v>0</v>
      </c>
      <c r="Q312" s="1566">
        <f t="shared" si="192"/>
        <v>0</v>
      </c>
      <c r="R312" s="1649">
        <f t="shared" si="192"/>
        <v>0</v>
      </c>
      <c r="S312" s="1566">
        <f t="shared" si="192"/>
        <v>0</v>
      </c>
      <c r="T312" s="1649">
        <f t="shared" si="192"/>
        <v>0</v>
      </c>
      <c r="U312" s="1566">
        <f t="shared" si="192"/>
        <v>0</v>
      </c>
      <c r="V312" s="1649">
        <f t="shared" si="192"/>
        <v>0</v>
      </c>
      <c r="W312" s="1566">
        <f t="shared" si="192"/>
        <v>0</v>
      </c>
      <c r="X312" s="1649">
        <f t="shared" si="192"/>
        <v>0</v>
      </c>
      <c r="Y312" s="1566">
        <f t="shared" si="192"/>
        <v>0</v>
      </c>
      <c r="Z312" s="1649">
        <f t="shared" si="192"/>
        <v>0</v>
      </c>
      <c r="AA312" s="1566">
        <f t="shared" si="192"/>
        <v>0</v>
      </c>
      <c r="AB312" s="1649">
        <f t="shared" si="192"/>
        <v>1</v>
      </c>
      <c r="AC312" s="1566">
        <f t="shared" si="192"/>
        <v>0</v>
      </c>
      <c r="AD312" s="1649">
        <f t="shared" si="192"/>
        <v>0</v>
      </c>
      <c r="AE312" s="1566">
        <f t="shared" si="192"/>
        <v>0</v>
      </c>
      <c r="AF312" s="1649">
        <f t="shared" si="192"/>
        <v>2</v>
      </c>
      <c r="AG312" s="1566">
        <f t="shared" si="192"/>
        <v>0</v>
      </c>
      <c r="AH312" s="1649">
        <f t="shared" si="192"/>
        <v>0</v>
      </c>
      <c r="AI312" s="1566">
        <f t="shared" si="192"/>
        <v>0</v>
      </c>
      <c r="AJ312" s="1649">
        <f t="shared" si="192"/>
        <v>1</v>
      </c>
      <c r="AK312" s="1566">
        <f t="shared" si="192"/>
        <v>0</v>
      </c>
      <c r="AL312" s="1649">
        <f t="shared" si="192"/>
        <v>1</v>
      </c>
      <c r="AM312" s="1566">
        <f t="shared" si="192"/>
        <v>0</v>
      </c>
      <c r="AN312" s="1650">
        <f t="shared" si="192"/>
        <v>1</v>
      </c>
      <c r="AO312" s="1341">
        <f t="shared" si="192"/>
        <v>0</v>
      </c>
      <c r="AP312" s="1651">
        <f t="shared" si="192"/>
        <v>0</v>
      </c>
      <c r="AQ312" s="1652"/>
      <c r="AR312" s="1653"/>
      <c r="AS312" s="1569"/>
      <c r="AT312" s="1341">
        <f t="shared" ref="AT312:AV312" si="193">SUM(AT228+AT234+AT240+AT246+AT252+AT258+AT264+AT270+AT276+AT282+AT288+AT294+AT300+AT306)</f>
        <v>0</v>
      </c>
      <c r="AU312" s="1648">
        <f t="shared" si="193"/>
        <v>0</v>
      </c>
      <c r="AV312" s="1648">
        <f t="shared" si="193"/>
        <v>0</v>
      </c>
      <c r="AW312" s="1342">
        <f>SUM(AW228+AW234+AW240+AW246+AW252+AW258+AW264+AW270+AW276+AW282+AW288+AW294+AW300+AW306)</f>
        <v>0</v>
      </c>
      <c r="BT312" s="3"/>
      <c r="BU312" s="3"/>
      <c r="BV312" s="4"/>
      <c r="BW312" s="4"/>
      <c r="CA312" s="31"/>
      <c r="CB312" s="31"/>
      <c r="CC312" s="31"/>
      <c r="CH312" s="32"/>
      <c r="CI312" s="32"/>
      <c r="CJ312" s="32"/>
      <c r="CK312" s="14"/>
      <c r="CL312" s="14"/>
      <c r="CM312" s="14"/>
      <c r="CN312" s="14"/>
    </row>
    <row r="313" spans="1:92" ht="24" customHeight="1" x14ac:dyDescent="0.2">
      <c r="A313" s="49" t="s">
        <v>277</v>
      </c>
      <c r="B313" s="86"/>
      <c r="C313" s="86"/>
      <c r="D313" s="87"/>
      <c r="E313" s="87"/>
      <c r="F313" s="87"/>
      <c r="G313" s="87"/>
      <c r="H313" s="87"/>
      <c r="I313" s="87"/>
      <c r="AL313" s="9"/>
      <c r="AM313" s="9"/>
      <c r="BV313" s="3"/>
      <c r="BW313" s="3"/>
      <c r="CH313" s="14"/>
      <c r="CI313" s="14"/>
      <c r="CJ313" s="14"/>
      <c r="CK313" s="14"/>
      <c r="CL313" s="14"/>
      <c r="CM313" s="14"/>
      <c r="CN313" s="14"/>
    </row>
    <row r="314" spans="1:92" ht="16.350000000000001" customHeight="1" x14ac:dyDescent="0.2">
      <c r="A314" s="3455" t="s">
        <v>39</v>
      </c>
      <c r="B314" s="3456"/>
      <c r="C314" s="3457"/>
      <c r="D314" s="3458" t="s">
        <v>4</v>
      </c>
      <c r="E314" s="3459"/>
      <c r="F314" s="3460"/>
      <c r="G314" s="3362" t="s">
        <v>5</v>
      </c>
      <c r="H314" s="3362"/>
      <c r="I314" s="3362"/>
      <c r="J314" s="3362"/>
      <c r="K314" s="3362"/>
      <c r="L314" s="3362"/>
      <c r="M314" s="3362"/>
      <c r="N314" s="3362"/>
      <c r="O314" s="3362"/>
      <c r="P314" s="3362"/>
      <c r="Q314" s="3362"/>
      <c r="R314" s="3362"/>
      <c r="S314" s="3362"/>
      <c r="T314" s="3362"/>
      <c r="U314" s="3362"/>
      <c r="V314" s="3362"/>
      <c r="W314" s="3362"/>
      <c r="X314" s="3362"/>
      <c r="Y314" s="3362"/>
      <c r="Z314" s="3362"/>
      <c r="AA314" s="3362"/>
      <c r="AB314" s="3362"/>
      <c r="AC314" s="3362"/>
      <c r="AD314" s="3362"/>
      <c r="AE314" s="3362"/>
      <c r="AF314" s="3362"/>
      <c r="AG314" s="3362"/>
      <c r="AH314" s="3362"/>
      <c r="AI314" s="3362"/>
      <c r="AJ314" s="3362"/>
      <c r="AK314" s="3362"/>
      <c r="AL314" s="3362"/>
      <c r="AM314" s="3362"/>
      <c r="AN314" s="3362"/>
      <c r="AO314" s="3362"/>
      <c r="AP314" s="3355"/>
      <c r="AQ314" s="3461" t="s">
        <v>7</v>
      </c>
      <c r="AR314" s="3454" t="s">
        <v>278</v>
      </c>
      <c r="BV314" s="3"/>
      <c r="BW314" s="3"/>
      <c r="CH314" s="14"/>
      <c r="CI314" s="14"/>
      <c r="CJ314" s="14"/>
      <c r="CK314" s="14"/>
      <c r="CL314" s="14"/>
      <c r="CM314" s="14"/>
      <c r="CN314" s="14"/>
    </row>
    <row r="315" spans="1:92" ht="32.1" customHeight="1" x14ac:dyDescent="0.2">
      <c r="A315" s="2933"/>
      <c r="B315" s="2934"/>
      <c r="C315" s="2935"/>
      <c r="D315" s="3175"/>
      <c r="E315" s="3176"/>
      <c r="F315" s="3177"/>
      <c r="G315" s="3364" t="s">
        <v>13</v>
      </c>
      <c r="H315" s="3365"/>
      <c r="I315" s="3343" t="s">
        <v>14</v>
      </c>
      <c r="J315" s="3355"/>
      <c r="K315" s="3362" t="s">
        <v>15</v>
      </c>
      <c r="L315" s="3355"/>
      <c r="M315" s="3343" t="s">
        <v>16</v>
      </c>
      <c r="N315" s="3355"/>
      <c r="O315" s="3343" t="s">
        <v>17</v>
      </c>
      <c r="P315" s="3355"/>
      <c r="Q315" s="3343" t="s">
        <v>18</v>
      </c>
      <c r="R315" s="3355"/>
      <c r="S315" s="3343" t="s">
        <v>19</v>
      </c>
      <c r="T315" s="3355"/>
      <c r="U315" s="3343" t="s">
        <v>20</v>
      </c>
      <c r="V315" s="3355"/>
      <c r="W315" s="3343" t="s">
        <v>21</v>
      </c>
      <c r="X315" s="3355"/>
      <c r="Y315" s="3343" t="s">
        <v>22</v>
      </c>
      <c r="Z315" s="3345"/>
      <c r="AA315" s="3343" t="s">
        <v>23</v>
      </c>
      <c r="AB315" s="3345"/>
      <c r="AC315" s="3343" t="s">
        <v>24</v>
      </c>
      <c r="AD315" s="3345"/>
      <c r="AE315" s="3343" t="s">
        <v>25</v>
      </c>
      <c r="AF315" s="3345"/>
      <c r="AG315" s="3343" t="s">
        <v>26</v>
      </c>
      <c r="AH315" s="3345"/>
      <c r="AI315" s="3343" t="s">
        <v>27</v>
      </c>
      <c r="AJ315" s="3345"/>
      <c r="AK315" s="3343" t="s">
        <v>28</v>
      </c>
      <c r="AL315" s="3345"/>
      <c r="AM315" s="3343" t="s">
        <v>29</v>
      </c>
      <c r="AN315" s="3345"/>
      <c r="AO315" s="3343" t="s">
        <v>30</v>
      </c>
      <c r="AP315" s="3345"/>
      <c r="AQ315" s="2947"/>
      <c r="AR315" s="2912"/>
      <c r="BV315" s="3"/>
      <c r="BW315" s="3"/>
      <c r="CH315" s="14"/>
      <c r="CI315" s="14"/>
      <c r="CJ315" s="14"/>
      <c r="CK315" s="14"/>
      <c r="CL315" s="14"/>
      <c r="CM315" s="14"/>
      <c r="CN315" s="14"/>
    </row>
    <row r="316" spans="1:92" ht="16.350000000000001" customHeight="1" x14ac:dyDescent="0.2">
      <c r="A316" s="3169"/>
      <c r="B316" s="3170"/>
      <c r="C316" s="3171"/>
      <c r="D316" s="712" t="s">
        <v>31</v>
      </c>
      <c r="E316" s="1008" t="s">
        <v>32</v>
      </c>
      <c r="F316" s="1009" t="s">
        <v>33</v>
      </c>
      <c r="G316" s="1654" t="s">
        <v>32</v>
      </c>
      <c r="H316" s="1655" t="s">
        <v>33</v>
      </c>
      <c r="I316" s="1656" t="s">
        <v>32</v>
      </c>
      <c r="J316" s="1655" t="s">
        <v>33</v>
      </c>
      <c r="K316" s="1656" t="s">
        <v>32</v>
      </c>
      <c r="L316" s="1655" t="s">
        <v>33</v>
      </c>
      <c r="M316" s="1656" t="s">
        <v>32</v>
      </c>
      <c r="N316" s="1655" t="s">
        <v>33</v>
      </c>
      <c r="O316" s="1656" t="s">
        <v>32</v>
      </c>
      <c r="P316" s="1655" t="s">
        <v>33</v>
      </c>
      <c r="Q316" s="1656" t="s">
        <v>32</v>
      </c>
      <c r="R316" s="1655" t="s">
        <v>33</v>
      </c>
      <c r="S316" s="1656" t="s">
        <v>32</v>
      </c>
      <c r="T316" s="1655" t="s">
        <v>33</v>
      </c>
      <c r="U316" s="1656" t="s">
        <v>32</v>
      </c>
      <c r="V316" s="1655" t="s">
        <v>33</v>
      </c>
      <c r="W316" s="1656" t="s">
        <v>32</v>
      </c>
      <c r="X316" s="1655" t="s">
        <v>33</v>
      </c>
      <c r="Y316" s="1656" t="s">
        <v>32</v>
      </c>
      <c r="Z316" s="1655" t="s">
        <v>33</v>
      </c>
      <c r="AA316" s="1656" t="s">
        <v>32</v>
      </c>
      <c r="AB316" s="1655" t="s">
        <v>33</v>
      </c>
      <c r="AC316" s="1656" t="s">
        <v>32</v>
      </c>
      <c r="AD316" s="1655" t="s">
        <v>33</v>
      </c>
      <c r="AE316" s="1656" t="s">
        <v>32</v>
      </c>
      <c r="AF316" s="1655" t="s">
        <v>33</v>
      </c>
      <c r="AG316" s="1656" t="s">
        <v>32</v>
      </c>
      <c r="AH316" s="1655" t="s">
        <v>33</v>
      </c>
      <c r="AI316" s="1656" t="s">
        <v>32</v>
      </c>
      <c r="AJ316" s="1655" t="s">
        <v>33</v>
      </c>
      <c r="AK316" s="1656" t="s">
        <v>32</v>
      </c>
      <c r="AL316" s="1655" t="s">
        <v>33</v>
      </c>
      <c r="AM316" s="1656" t="s">
        <v>32</v>
      </c>
      <c r="AN316" s="1655" t="s">
        <v>33</v>
      </c>
      <c r="AO316" s="1656" t="s">
        <v>32</v>
      </c>
      <c r="AP316" s="1655" t="s">
        <v>33</v>
      </c>
      <c r="AQ316" s="3462"/>
      <c r="AR316" s="3149"/>
      <c r="BV316" s="3"/>
      <c r="BW316" s="3"/>
      <c r="CH316" s="14"/>
      <c r="CI316" s="14"/>
      <c r="CJ316" s="14"/>
      <c r="CK316" s="14"/>
      <c r="CL316" s="14"/>
      <c r="CM316" s="14"/>
      <c r="CN316" s="14"/>
    </row>
    <row r="317" spans="1:92" ht="16.350000000000001" customHeight="1" x14ac:dyDescent="0.2">
      <c r="A317" s="3346" t="s">
        <v>46</v>
      </c>
      <c r="B317" s="3347"/>
      <c r="C317" s="3348"/>
      <c r="D317" s="1032">
        <f>SUM(E317:F317)</f>
        <v>0</v>
      </c>
      <c r="E317" s="1054">
        <f>SUM(G317+I317+K317+M317+O317+Q317+S317+U317+W317+Y317+AA317+AC317+AE317+AG317+AI317+AK317+AM317+AO317)</f>
        <v>0</v>
      </c>
      <c r="F317" s="1054">
        <f>SUM(H317+J317+L317+N317+P317+R317+T317+V317+X317+Z317+AB317+AD317+AF317+AH317+AJ317+AL317+AN317+AP317)</f>
        <v>0</v>
      </c>
      <c r="G317" s="1657"/>
      <c r="H317" s="60"/>
      <c r="I317" s="1657"/>
      <c r="J317" s="60"/>
      <c r="K317" s="1657"/>
      <c r="L317" s="60"/>
      <c r="M317" s="1657"/>
      <c r="N317" s="60"/>
      <c r="O317" s="1657"/>
      <c r="P317" s="60"/>
      <c r="Q317" s="1657"/>
      <c r="R317" s="60"/>
      <c r="S317" s="1657"/>
      <c r="T317" s="60"/>
      <c r="U317" s="1657"/>
      <c r="V317" s="60"/>
      <c r="W317" s="1657"/>
      <c r="X317" s="60"/>
      <c r="Y317" s="1657"/>
      <c r="Z317" s="60"/>
      <c r="AA317" s="1657"/>
      <c r="AB317" s="60"/>
      <c r="AC317" s="1657"/>
      <c r="AD317" s="60"/>
      <c r="AE317" s="1657"/>
      <c r="AF317" s="60"/>
      <c r="AG317" s="1657"/>
      <c r="AH317" s="60"/>
      <c r="AI317" s="1657"/>
      <c r="AJ317" s="60"/>
      <c r="AK317" s="1657"/>
      <c r="AL317" s="60"/>
      <c r="AM317" s="1657"/>
      <c r="AN317" s="60"/>
      <c r="AO317" s="1657"/>
      <c r="AP317" s="64"/>
      <c r="AQ317" s="319"/>
      <c r="AR317" s="651"/>
      <c r="AS317" s="671" t="str">
        <f t="shared" ref="AS317:AS321" si="194">$CA317&amp;$CB317&amp;$CC317&amp;$CD317&amp;$CE317&amp;$CF317&amp;$CG317</f>
        <v/>
      </c>
      <c r="BV317" s="3"/>
      <c r="BW317" s="3"/>
      <c r="CA317" s="31" t="str">
        <f>IF(CH317=1,"* Las actividades de 60 años NO DEBE ser mayor que el de 60-64 Años. ","")</f>
        <v/>
      </c>
      <c r="CB317" s="31" t="str">
        <f>IF(AND(D317&lt;&gt;0,AQ317=""),"* Recuerde que las Embarazadas deben ser incluídas en el ingreso por rango Etario (Digite CEROS si no tiene). ",IF(F317&lt;AQ317,"* Las Embarazadas NO DEBEN ser mayor al total de Mujeres. ",""))</f>
        <v/>
      </c>
      <c r="CH317" s="32">
        <f>IF((AK317+AL317)&lt;AR317,1,0)</f>
        <v>0</v>
      </c>
      <c r="CI317" s="32">
        <f>IF(AND(D317&lt;&gt;0,AQ317=""),1,IF(F317&lt;AQ317,1,0))</f>
        <v>0</v>
      </c>
      <c r="CK317" s="14"/>
      <c r="CL317" s="14"/>
      <c r="CM317" s="14"/>
      <c r="CN317" s="14"/>
    </row>
    <row r="318" spans="1:92" ht="16.350000000000001" customHeight="1" x14ac:dyDescent="0.2">
      <c r="A318" s="3349" t="s">
        <v>279</v>
      </c>
      <c r="B318" s="3350"/>
      <c r="C318" s="3351"/>
      <c r="D318" s="1658">
        <f t="shared" ref="D318:D320" si="195">SUM(E318:F318)</f>
        <v>0</v>
      </c>
      <c r="E318" s="1659">
        <f t="shared" ref="E318:F320" si="196">SUM(G318+I318+K318+M318+O318+Q318+S318+U318+W318+Y318+AA318+AC318+AE318+AG318+AI318+AK318+AM318+AO318)</f>
        <v>0</v>
      </c>
      <c r="F318" s="1659">
        <f t="shared" si="196"/>
        <v>0</v>
      </c>
      <c r="G318" s="1660"/>
      <c r="H318" s="1661"/>
      <c r="I318" s="1660"/>
      <c r="J318" s="1661"/>
      <c r="K318" s="1660"/>
      <c r="L318" s="1661"/>
      <c r="M318" s="1660"/>
      <c r="N318" s="1661"/>
      <c r="O318" s="1660"/>
      <c r="P318" s="1661"/>
      <c r="Q318" s="1660"/>
      <c r="R318" s="1661"/>
      <c r="S318" s="1660"/>
      <c r="T318" s="1661"/>
      <c r="U318" s="1660"/>
      <c r="V318" s="1661"/>
      <c r="W318" s="1660"/>
      <c r="X318" s="1661"/>
      <c r="Y318" s="1660"/>
      <c r="Z318" s="1661"/>
      <c r="AA318" s="1660"/>
      <c r="AB318" s="1661"/>
      <c r="AC318" s="1660"/>
      <c r="AD318" s="1661"/>
      <c r="AE318" s="1660"/>
      <c r="AF318" s="1661"/>
      <c r="AG318" s="1660"/>
      <c r="AH318" s="1661"/>
      <c r="AI318" s="1660"/>
      <c r="AJ318" s="1661"/>
      <c r="AK318" s="1660"/>
      <c r="AL318" s="1661"/>
      <c r="AM318" s="1660"/>
      <c r="AN318" s="1661"/>
      <c r="AO318" s="1660"/>
      <c r="AP318" s="1662"/>
      <c r="AQ318" s="1663"/>
      <c r="AR318" s="1664"/>
      <c r="AS318" s="671" t="str">
        <f t="shared" si="194"/>
        <v/>
      </c>
      <c r="BV318" s="3"/>
      <c r="BW318" s="3"/>
      <c r="CA318" s="31" t="str">
        <f t="shared" ref="CA318:CA321" si="197">IF(CH318=1,"* Las actividades de 60 años NO DEBE ser mayor que el de 60-64 Años. ","")</f>
        <v/>
      </c>
      <c r="CB318" s="31" t="str">
        <f t="shared" ref="CB318:CB321" si="198">IF(AND(D318&lt;&gt;0,AQ318=""),"* Recuerde que las Embarazadas deben ser incluídas en el ingreso por rango Etario (Digite CEROS si no tiene). ",IF(F318&lt;AQ318,"* Las Embarazadas NO DEBEN ser mayor al total de Mujeres. ",""))</f>
        <v/>
      </c>
      <c r="CH318" s="32">
        <f t="shared" ref="CH318:CH321" si="199">IF((AK318+AL318)&lt;AR318,1,0)</f>
        <v>0</v>
      </c>
      <c r="CI318" s="32">
        <f t="shared" ref="CI318:CI321" si="200">IF(AND(D318&lt;&gt;0,AQ318=""),1,IF(F318&lt;AQ318,1,0))</f>
        <v>0</v>
      </c>
      <c r="CK318" s="14"/>
      <c r="CL318" s="14"/>
      <c r="CM318" s="14"/>
      <c r="CN318" s="14"/>
    </row>
    <row r="319" spans="1:92" ht="16.350000000000001" customHeight="1" x14ac:dyDescent="0.2">
      <c r="A319" s="3349" t="s">
        <v>280</v>
      </c>
      <c r="B319" s="3350"/>
      <c r="C319" s="3351"/>
      <c r="D319" s="1658">
        <f t="shared" si="195"/>
        <v>0</v>
      </c>
      <c r="E319" s="1659">
        <f t="shared" si="196"/>
        <v>0</v>
      </c>
      <c r="F319" s="1659">
        <f t="shared" si="196"/>
        <v>0</v>
      </c>
      <c r="G319" s="1660"/>
      <c r="H319" s="1661"/>
      <c r="I319" s="1660"/>
      <c r="J319" s="1661"/>
      <c r="K319" s="1660"/>
      <c r="L319" s="1661"/>
      <c r="M319" s="1660"/>
      <c r="N319" s="1661"/>
      <c r="O319" s="1660"/>
      <c r="P319" s="1661"/>
      <c r="Q319" s="1660"/>
      <c r="R319" s="1661"/>
      <c r="S319" s="1660"/>
      <c r="T319" s="1661"/>
      <c r="U319" s="1660"/>
      <c r="V319" s="1661"/>
      <c r="W319" s="1660"/>
      <c r="X319" s="1661"/>
      <c r="Y319" s="1660"/>
      <c r="Z319" s="1661"/>
      <c r="AA319" s="1660"/>
      <c r="AB319" s="1661"/>
      <c r="AC319" s="1660"/>
      <c r="AD319" s="1661"/>
      <c r="AE319" s="1660"/>
      <c r="AF319" s="1661"/>
      <c r="AG319" s="1660"/>
      <c r="AH319" s="1661"/>
      <c r="AI319" s="1660"/>
      <c r="AJ319" s="1661"/>
      <c r="AK319" s="1660"/>
      <c r="AL319" s="1661"/>
      <c r="AM319" s="1660"/>
      <c r="AN319" s="1661"/>
      <c r="AO319" s="1660"/>
      <c r="AP319" s="1662"/>
      <c r="AQ319" s="1663"/>
      <c r="AR319" s="1664"/>
      <c r="AS319" s="671" t="str">
        <f t="shared" si="194"/>
        <v/>
      </c>
      <c r="BV319" s="3"/>
      <c r="BW319" s="3"/>
      <c r="CA319" s="31" t="str">
        <f t="shared" si="197"/>
        <v/>
      </c>
      <c r="CB319" s="31" t="str">
        <f t="shared" si="198"/>
        <v/>
      </c>
      <c r="CH319" s="32">
        <f t="shared" si="199"/>
        <v>0</v>
      </c>
      <c r="CI319" s="32">
        <f t="shared" si="200"/>
        <v>0</v>
      </c>
      <c r="CK319" s="14"/>
      <c r="CL319" s="14"/>
      <c r="CM319" s="14"/>
      <c r="CN319" s="14"/>
    </row>
    <row r="320" spans="1:92" ht="16.350000000000001" customHeight="1" x14ac:dyDescent="0.2">
      <c r="A320" s="3352" t="s">
        <v>43</v>
      </c>
      <c r="B320" s="3353"/>
      <c r="C320" s="3354"/>
      <c r="D320" s="1658">
        <f t="shared" si="195"/>
        <v>0</v>
      </c>
      <c r="E320" s="1659">
        <f t="shared" si="196"/>
        <v>0</v>
      </c>
      <c r="F320" s="1659">
        <f t="shared" si="196"/>
        <v>0</v>
      </c>
      <c r="G320" s="1660"/>
      <c r="H320" s="1661"/>
      <c r="I320" s="1660"/>
      <c r="J320" s="1661"/>
      <c r="K320" s="1660"/>
      <c r="L320" s="1661"/>
      <c r="M320" s="1660"/>
      <c r="N320" s="1661"/>
      <c r="O320" s="1660"/>
      <c r="P320" s="1661"/>
      <c r="Q320" s="1660"/>
      <c r="R320" s="1661"/>
      <c r="S320" s="1660"/>
      <c r="T320" s="1661"/>
      <c r="U320" s="1660"/>
      <c r="V320" s="1661"/>
      <c r="W320" s="1660"/>
      <c r="X320" s="1661"/>
      <c r="Y320" s="1660"/>
      <c r="Z320" s="1661"/>
      <c r="AA320" s="1660"/>
      <c r="AB320" s="1661"/>
      <c r="AC320" s="1660"/>
      <c r="AD320" s="1661"/>
      <c r="AE320" s="1660"/>
      <c r="AF320" s="1661"/>
      <c r="AG320" s="1660"/>
      <c r="AH320" s="1661"/>
      <c r="AI320" s="1660"/>
      <c r="AJ320" s="1661"/>
      <c r="AK320" s="1660"/>
      <c r="AL320" s="1661"/>
      <c r="AM320" s="1660"/>
      <c r="AN320" s="1661"/>
      <c r="AO320" s="1660"/>
      <c r="AP320" s="1662"/>
      <c r="AQ320" s="1347"/>
      <c r="AR320" s="1348"/>
      <c r="AS320" s="671" t="str">
        <f t="shared" si="194"/>
        <v/>
      </c>
      <c r="BV320" s="3"/>
      <c r="BW320" s="3"/>
      <c r="CA320" s="31" t="str">
        <f t="shared" si="197"/>
        <v/>
      </c>
      <c r="CB320" s="31" t="str">
        <f t="shared" si="198"/>
        <v/>
      </c>
      <c r="CH320" s="32">
        <f t="shared" si="199"/>
        <v>0</v>
      </c>
      <c r="CI320" s="32">
        <f t="shared" si="200"/>
        <v>0</v>
      </c>
      <c r="CK320" s="14"/>
      <c r="CL320" s="14"/>
      <c r="CM320" s="14"/>
      <c r="CN320" s="14"/>
    </row>
    <row r="321" spans="1:92" ht="16.350000000000001" customHeight="1" x14ac:dyDescent="0.2">
      <c r="A321" s="3162" t="s">
        <v>281</v>
      </c>
      <c r="B321" s="3163"/>
      <c r="C321" s="3164"/>
      <c r="D321" s="1349">
        <f>SUM(E321:F321)</f>
        <v>0</v>
      </c>
      <c r="E321" s="1350">
        <f>SUM(G321+I321+K321+M321+O321+Q321+S321+U321+W321+Y321+AA321+AC321+AE321+AG321+AI321+AK321+AM321+AO321)</f>
        <v>0</v>
      </c>
      <c r="F321" s="1350">
        <f>SUM(H321+J321+L321+N321+P321+R321+T321+V321+X321+Z321+AB321+AD321+AF321+AH321+AJ321+AL321+AN321+AP321)</f>
        <v>0</v>
      </c>
      <c r="G321" s="1351"/>
      <c r="H321" s="1540"/>
      <c r="I321" s="1351"/>
      <c r="J321" s="1540"/>
      <c r="K321" s="1351"/>
      <c r="L321" s="1540"/>
      <c r="M321" s="1351"/>
      <c r="N321" s="1540"/>
      <c r="O321" s="1351"/>
      <c r="P321" s="1540"/>
      <c r="Q321" s="1351"/>
      <c r="R321" s="1540"/>
      <c r="S321" s="1351"/>
      <c r="T321" s="1540"/>
      <c r="U321" s="1351"/>
      <c r="V321" s="1540"/>
      <c r="W321" s="1351"/>
      <c r="X321" s="1540"/>
      <c r="Y321" s="1351"/>
      <c r="Z321" s="1540"/>
      <c r="AA321" s="1351"/>
      <c r="AB321" s="1540"/>
      <c r="AC321" s="1351"/>
      <c r="AD321" s="1540"/>
      <c r="AE321" s="1351"/>
      <c r="AF321" s="1540"/>
      <c r="AG321" s="1351"/>
      <c r="AH321" s="1540"/>
      <c r="AI321" s="1351"/>
      <c r="AJ321" s="1540"/>
      <c r="AK321" s="1351"/>
      <c r="AL321" s="1540"/>
      <c r="AM321" s="1351"/>
      <c r="AN321" s="1540"/>
      <c r="AO321" s="1351"/>
      <c r="AP321" s="1665"/>
      <c r="AQ321" s="1666"/>
      <c r="AR321" s="1352"/>
      <c r="AS321" s="671" t="str">
        <f t="shared" si="194"/>
        <v/>
      </c>
      <c r="BV321" s="3"/>
      <c r="BW321" s="3"/>
      <c r="CA321" s="31" t="str">
        <f t="shared" si="197"/>
        <v/>
      </c>
      <c r="CB321" s="31" t="str">
        <f t="shared" si="198"/>
        <v/>
      </c>
      <c r="CH321" s="32">
        <f t="shared" si="199"/>
        <v>0</v>
      </c>
      <c r="CI321" s="32">
        <f t="shared" si="200"/>
        <v>0</v>
      </c>
      <c r="CK321" s="14"/>
      <c r="CL321" s="14"/>
      <c r="CM321" s="14"/>
      <c r="CN321" s="14"/>
    </row>
    <row r="322" spans="1:92" ht="30.75" customHeight="1" x14ac:dyDescent="0.2">
      <c r="A322" s="237" t="s">
        <v>282</v>
      </c>
      <c r="B322" s="593"/>
      <c r="C322" s="593"/>
      <c r="D322" s="594"/>
      <c r="E322" s="1667"/>
      <c r="F322" s="1915"/>
      <c r="G322" s="9"/>
      <c r="H322" s="9"/>
      <c r="I322" s="9"/>
      <c r="J322" s="9"/>
      <c r="Q322" s="9" t="s">
        <v>283</v>
      </c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BV322" s="3"/>
      <c r="BW322" s="3"/>
      <c r="CH322" s="14"/>
      <c r="CI322" s="14"/>
      <c r="CJ322" s="14"/>
      <c r="CK322" s="14"/>
      <c r="CL322" s="14"/>
      <c r="CM322" s="14"/>
      <c r="CN322" s="14"/>
    </row>
    <row r="323" spans="1:92" ht="16.350000000000001" customHeight="1" x14ac:dyDescent="0.2">
      <c r="A323" s="3454" t="s">
        <v>260</v>
      </c>
      <c r="B323" s="3454" t="s">
        <v>284</v>
      </c>
      <c r="C323" s="3454" t="s">
        <v>285</v>
      </c>
      <c r="D323" s="3454" t="s">
        <v>286</v>
      </c>
      <c r="E323" s="3454" t="s">
        <v>287</v>
      </c>
      <c r="F323" s="9"/>
      <c r="G323" s="9"/>
      <c r="H323" s="9"/>
      <c r="I323" s="9"/>
      <c r="J323" s="9"/>
      <c r="BV323" s="3"/>
      <c r="BW323" s="3"/>
      <c r="CH323" s="14"/>
      <c r="CI323" s="14"/>
      <c r="CJ323" s="14"/>
      <c r="CK323" s="14"/>
      <c r="CL323" s="14"/>
      <c r="CM323" s="14"/>
      <c r="CN323" s="14"/>
    </row>
    <row r="324" spans="1:92" ht="32.1" customHeight="1" x14ac:dyDescent="0.2">
      <c r="A324" s="2912"/>
      <c r="B324" s="2912"/>
      <c r="C324" s="2912"/>
      <c r="D324" s="2912"/>
      <c r="E324" s="2912"/>
      <c r="F324" s="9"/>
      <c r="G324" s="9"/>
      <c r="H324" s="9"/>
      <c r="I324" s="9"/>
      <c r="J324" s="9"/>
      <c r="BV324" s="3"/>
      <c r="BW324" s="3"/>
      <c r="CH324" s="14"/>
      <c r="CI324" s="14"/>
      <c r="CJ324" s="14"/>
      <c r="CK324" s="14"/>
      <c r="CL324" s="14"/>
      <c r="CM324" s="14"/>
      <c r="CN324" s="14"/>
    </row>
    <row r="325" spans="1:92" ht="16.350000000000001" customHeight="1" x14ac:dyDescent="0.2">
      <c r="A325" s="2912"/>
      <c r="B325" s="2912"/>
      <c r="C325" s="2912"/>
      <c r="D325" s="2912"/>
      <c r="E325" s="2912"/>
      <c r="F325" s="9"/>
      <c r="G325" s="9"/>
      <c r="H325" s="9"/>
      <c r="I325" s="9"/>
      <c r="J325" s="9"/>
      <c r="BV325" s="3"/>
      <c r="BW325" s="3"/>
      <c r="CH325" s="14"/>
      <c r="CI325" s="14"/>
      <c r="CJ325" s="14"/>
      <c r="CK325" s="14"/>
      <c r="CL325" s="14"/>
      <c r="CM325" s="14"/>
      <c r="CN325" s="14"/>
    </row>
    <row r="326" spans="1:92" ht="16.350000000000001" customHeight="1" x14ac:dyDescent="0.2">
      <c r="A326" s="3149"/>
      <c r="B326" s="3149"/>
      <c r="C326" s="3149"/>
      <c r="D326" s="3149"/>
      <c r="E326" s="3149"/>
      <c r="F326" s="9"/>
      <c r="G326" s="9"/>
      <c r="H326" s="9"/>
      <c r="I326" s="9"/>
      <c r="J326" s="9"/>
      <c r="BV326" s="3"/>
      <c r="BW326" s="3"/>
      <c r="CH326" s="14"/>
      <c r="CI326" s="14"/>
      <c r="CJ326" s="14"/>
      <c r="CK326" s="14"/>
      <c r="CL326" s="14"/>
      <c r="CM326" s="14"/>
      <c r="CN326" s="14"/>
    </row>
    <row r="327" spans="1:92" ht="16.350000000000001" customHeight="1" x14ac:dyDescent="0.2">
      <c r="A327" s="1669" t="s">
        <v>288</v>
      </c>
      <c r="B327" s="1670"/>
      <c r="C327" s="1073"/>
      <c r="D327" s="1671">
        <f>SUM(D328:D330)</f>
        <v>0</v>
      </c>
      <c r="E327" s="1671">
        <f>SUM(E328:E330)</f>
        <v>0</v>
      </c>
      <c r="F327" s="9"/>
      <c r="G327" s="9"/>
      <c r="H327" s="9"/>
      <c r="I327" s="9"/>
      <c r="J327" s="9"/>
      <c r="BV327" s="3"/>
      <c r="BW327" s="3"/>
      <c r="CH327" s="14"/>
      <c r="CI327" s="14"/>
      <c r="CJ327" s="14"/>
      <c r="CK327" s="14"/>
      <c r="CL327" s="14"/>
      <c r="CM327" s="14"/>
      <c r="CN327" s="14"/>
    </row>
    <row r="328" spans="1:92" ht="16.350000000000001" customHeight="1" x14ac:dyDescent="0.2">
      <c r="A328" s="1054" t="s">
        <v>289</v>
      </c>
      <c r="B328" s="1672"/>
      <c r="C328" s="1049"/>
      <c r="D328" s="1673"/>
      <c r="E328" s="1031"/>
      <c r="F328" s="9"/>
      <c r="G328" s="9"/>
      <c r="H328" s="9"/>
      <c r="I328" s="9"/>
      <c r="J328" s="9"/>
      <c r="BV328" s="3"/>
      <c r="BW328" s="3"/>
      <c r="CH328" s="14"/>
      <c r="CI328" s="14"/>
      <c r="CJ328" s="14"/>
      <c r="CK328" s="14"/>
      <c r="CL328" s="14"/>
      <c r="CM328" s="14"/>
      <c r="CN328" s="14"/>
    </row>
    <row r="329" spans="1:92" ht="16.350000000000001" customHeight="1" x14ac:dyDescent="0.2">
      <c r="A329" s="1659" t="s">
        <v>290</v>
      </c>
      <c r="B329" s="1674"/>
      <c r="C329" s="1675"/>
      <c r="D329" s="1676"/>
      <c r="E329" s="1664"/>
      <c r="F329" s="9"/>
      <c r="G329" s="9"/>
      <c r="H329" s="9"/>
      <c r="I329" s="9"/>
      <c r="J329" s="9"/>
      <c r="BV329" s="3"/>
      <c r="BW329" s="3"/>
      <c r="CH329" s="14"/>
      <c r="CI329" s="14"/>
      <c r="CJ329" s="14"/>
      <c r="CK329" s="14"/>
      <c r="CL329" s="14"/>
      <c r="CM329" s="14"/>
      <c r="CN329" s="14"/>
    </row>
    <row r="330" spans="1:92" ht="16.350000000000001" customHeight="1" x14ac:dyDescent="0.2">
      <c r="A330" s="1350" t="s">
        <v>291</v>
      </c>
      <c r="B330" s="1360"/>
      <c r="C330" s="1361"/>
      <c r="D330" s="1362"/>
      <c r="E330" s="1352"/>
      <c r="F330" s="9"/>
      <c r="G330" s="9"/>
      <c r="H330" s="9"/>
      <c r="I330" s="9"/>
      <c r="J330" s="9"/>
      <c r="BV330" s="3"/>
      <c r="BW330" s="3"/>
      <c r="CH330" s="14"/>
      <c r="CI330" s="14"/>
      <c r="CJ330" s="14"/>
      <c r="CK330" s="14"/>
      <c r="CL330" s="14"/>
      <c r="CM330" s="14"/>
      <c r="CN330" s="14"/>
    </row>
    <row r="331" spans="1:92" ht="33.75" customHeight="1" x14ac:dyDescent="0.2">
      <c r="A331" s="237" t="s">
        <v>292</v>
      </c>
      <c r="B331" s="661"/>
      <c r="C331" s="661"/>
      <c r="D331" s="662"/>
      <c r="E331" s="608"/>
      <c r="F331" s="9"/>
      <c r="G331" s="9"/>
      <c r="H331" s="9"/>
      <c r="I331" s="9"/>
      <c r="J331" s="9"/>
      <c r="BV331" s="3"/>
      <c r="BW331" s="3"/>
      <c r="CH331" s="14"/>
      <c r="CI331" s="14"/>
      <c r="CJ331" s="14"/>
      <c r="CK331" s="14"/>
      <c r="CL331" s="14"/>
      <c r="CM331" s="14"/>
      <c r="CN331" s="14"/>
    </row>
    <row r="332" spans="1:92" ht="38.25" customHeight="1" x14ac:dyDescent="0.2">
      <c r="A332" s="3343" t="s">
        <v>293</v>
      </c>
      <c r="B332" s="3344"/>
      <c r="C332" s="1677" t="s">
        <v>294</v>
      </c>
      <c r="D332" s="1677" t="s">
        <v>295</v>
      </c>
      <c r="E332" s="1677" t="s">
        <v>296</v>
      </c>
      <c r="F332" s="9"/>
      <c r="G332" s="9"/>
      <c r="H332" s="9"/>
      <c r="I332" s="9"/>
      <c r="J332" s="9"/>
      <c r="BV332" s="3"/>
      <c r="BW332" s="3"/>
    </row>
    <row r="333" spans="1:92" x14ac:dyDescent="0.2">
      <c r="A333" s="3336" t="s">
        <v>93</v>
      </c>
      <c r="B333" s="3337"/>
      <c r="C333" s="1031"/>
      <c r="D333" s="1031"/>
      <c r="E333" s="1031"/>
      <c r="F333" s="9"/>
      <c r="G333" s="9"/>
      <c r="H333" s="9"/>
      <c r="I333" s="9"/>
      <c r="J333" s="9"/>
      <c r="BV333" s="3"/>
      <c r="BW333" s="3"/>
    </row>
    <row r="334" spans="1:92" ht="14.25" customHeight="1" x14ac:dyDescent="0.2">
      <c r="A334" s="3338" t="s">
        <v>105</v>
      </c>
      <c r="B334" s="3339"/>
      <c r="C334" s="1664"/>
      <c r="D334" s="1664"/>
      <c r="E334" s="1664"/>
      <c r="F334" s="9"/>
      <c r="G334" s="9"/>
      <c r="H334" s="9"/>
      <c r="I334" s="9"/>
      <c r="J334" s="9"/>
      <c r="BV334" s="3"/>
      <c r="BW334" s="3"/>
    </row>
    <row r="335" spans="1:92" ht="16.350000000000001" customHeight="1" x14ac:dyDescent="0.2">
      <c r="A335" s="3340" t="s">
        <v>297</v>
      </c>
      <c r="B335" s="3341"/>
      <c r="C335" s="1664"/>
      <c r="D335" s="1664"/>
      <c r="E335" s="1664"/>
      <c r="F335" s="9"/>
      <c r="G335" s="9"/>
      <c r="H335" s="9"/>
      <c r="I335" s="9"/>
      <c r="J335" s="9"/>
      <c r="BV335" s="3"/>
      <c r="BW335" s="3"/>
    </row>
    <row r="336" spans="1:92" ht="16.350000000000001" customHeight="1" x14ac:dyDescent="0.2">
      <c r="A336" s="3338" t="s">
        <v>270</v>
      </c>
      <c r="B336" s="3339"/>
      <c r="C336" s="1664"/>
      <c r="D336" s="1664"/>
      <c r="E336" s="1664"/>
      <c r="F336" s="9"/>
      <c r="G336" s="9"/>
      <c r="H336" s="9"/>
      <c r="I336" s="9"/>
      <c r="J336" s="9"/>
      <c r="BV336" s="3"/>
      <c r="BW336" s="3"/>
    </row>
    <row r="337" spans="1:75" ht="16.350000000000001" customHeight="1" x14ac:dyDescent="0.2">
      <c r="A337" s="3338" t="s">
        <v>104</v>
      </c>
      <c r="B337" s="3339"/>
      <c r="C337" s="1664"/>
      <c r="D337" s="1664"/>
      <c r="E337" s="1664"/>
      <c r="F337" s="9"/>
      <c r="G337" s="9"/>
      <c r="H337" s="9"/>
      <c r="I337" s="9"/>
      <c r="J337" s="9"/>
      <c r="BV337" s="3"/>
      <c r="BW337" s="3"/>
    </row>
    <row r="338" spans="1:75" ht="16.350000000000001" customHeight="1" x14ac:dyDescent="0.2">
      <c r="A338" s="3338" t="s">
        <v>94</v>
      </c>
      <c r="B338" s="3339"/>
      <c r="C338" s="1664"/>
      <c r="D338" s="1664"/>
      <c r="E338" s="1664"/>
      <c r="F338" s="9"/>
      <c r="G338" s="9"/>
      <c r="H338" s="9"/>
      <c r="I338" s="9"/>
      <c r="J338" s="9"/>
      <c r="BV338" s="3"/>
      <c r="BW338" s="3"/>
    </row>
    <row r="339" spans="1:75" ht="16.350000000000001" customHeight="1" x14ac:dyDescent="0.2">
      <c r="A339" s="2899" t="s">
        <v>99</v>
      </c>
      <c r="B339" s="2900"/>
      <c r="C339" s="1664"/>
      <c r="D339" s="1664"/>
      <c r="E339" s="1664"/>
      <c r="F339" s="9"/>
      <c r="G339" s="9"/>
      <c r="H339" s="9"/>
      <c r="I339" s="9"/>
      <c r="J339" s="9"/>
      <c r="BV339" s="3"/>
      <c r="BW339" s="3"/>
    </row>
    <row r="340" spans="1:75" ht="16.350000000000001" customHeight="1" x14ac:dyDescent="0.2">
      <c r="A340" s="3334" t="s">
        <v>108</v>
      </c>
      <c r="B340" s="3335"/>
      <c r="C340" s="1664"/>
      <c r="D340" s="1664"/>
      <c r="E340" s="1664"/>
      <c r="F340" s="9"/>
      <c r="G340" s="9"/>
      <c r="H340" s="9"/>
      <c r="I340" s="9"/>
      <c r="J340" s="9"/>
      <c r="BV340" s="3"/>
      <c r="BW340" s="3"/>
    </row>
    <row r="341" spans="1:75" ht="16.350000000000001" customHeight="1" x14ac:dyDescent="0.2">
      <c r="A341" s="3334" t="s">
        <v>106</v>
      </c>
      <c r="B341" s="3335"/>
      <c r="C341" s="1664"/>
      <c r="D341" s="1664"/>
      <c r="E341" s="1664"/>
      <c r="F341" s="9"/>
      <c r="G341" s="9"/>
      <c r="H341" s="9"/>
      <c r="I341" s="9"/>
      <c r="J341" s="9"/>
      <c r="BV341" s="3"/>
      <c r="BW341" s="3"/>
    </row>
    <row r="342" spans="1:75" ht="14.25" customHeight="1" x14ac:dyDescent="0.2">
      <c r="A342" s="3140" t="s">
        <v>107</v>
      </c>
      <c r="B342" s="3141"/>
      <c r="C342" s="1352"/>
      <c r="D342" s="1352"/>
      <c r="E342" s="1352"/>
      <c r="F342" s="9"/>
      <c r="G342" s="9"/>
      <c r="H342" s="9"/>
      <c r="I342" s="9"/>
      <c r="J342" s="9"/>
      <c r="BV342" s="3"/>
      <c r="BW342" s="3"/>
    </row>
    <row r="343" spans="1:75" x14ac:dyDescent="0.2">
      <c r="BV343" s="3"/>
      <c r="BW343" s="3"/>
    </row>
    <row r="344" spans="1:75" x14ac:dyDescent="0.2">
      <c r="BV344" s="3"/>
      <c r="BW344" s="3"/>
    </row>
    <row r="345" spans="1:75" x14ac:dyDescent="0.2">
      <c r="BV345" s="3"/>
      <c r="BW345" s="3"/>
    </row>
    <row r="346" spans="1:75" x14ac:dyDescent="0.2">
      <c r="BV346" s="3"/>
      <c r="BW346" s="3"/>
    </row>
    <row r="347" spans="1:75" x14ac:dyDescent="0.2">
      <c r="BV347" s="3"/>
      <c r="BW347" s="3"/>
    </row>
    <row r="348" spans="1:75" x14ac:dyDescent="0.2">
      <c r="BV348" s="3"/>
      <c r="BW348" s="3"/>
    </row>
    <row r="349" spans="1:75" x14ac:dyDescent="0.2">
      <c r="BV349" s="3"/>
      <c r="BW349" s="3"/>
    </row>
    <row r="350" spans="1:75" x14ac:dyDescent="0.2">
      <c r="BV350" s="3"/>
      <c r="BW350" s="3"/>
    </row>
    <row r="351" spans="1:75" x14ac:dyDescent="0.2">
      <c r="BV351" s="3"/>
      <c r="BW351" s="3"/>
    </row>
    <row r="352" spans="1:75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1:98" x14ac:dyDescent="0.2">
      <c r="BV369" s="3"/>
      <c r="BW369" s="3"/>
    </row>
    <row r="370" spans="1:98" x14ac:dyDescent="0.2">
      <c r="BV370" s="3"/>
      <c r="BW370" s="3"/>
    </row>
    <row r="371" spans="1:98" x14ac:dyDescent="0.2">
      <c r="BV371" s="3"/>
      <c r="BW371" s="3"/>
    </row>
    <row r="372" spans="1:98" x14ac:dyDescent="0.2">
      <c r="BV372" s="3"/>
      <c r="BW372" s="3"/>
    </row>
    <row r="373" spans="1:98" x14ac:dyDescent="0.2">
      <c r="BV373" s="3"/>
      <c r="BW373" s="3"/>
    </row>
    <row r="374" spans="1:98" x14ac:dyDescent="0.2">
      <c r="BV374" s="3"/>
      <c r="BW374" s="3"/>
    </row>
    <row r="375" spans="1:98" x14ac:dyDescent="0.2">
      <c r="BV375" s="3"/>
      <c r="BW375" s="3"/>
    </row>
    <row r="376" spans="1:98" x14ac:dyDescent="0.2">
      <c r="BV376" s="3"/>
      <c r="BW376" s="3"/>
    </row>
    <row r="377" spans="1:98" x14ac:dyDescent="0.2">
      <c r="BV377" s="3"/>
      <c r="BW377" s="3"/>
    </row>
    <row r="378" spans="1:98" s="610" customFormat="1" hidden="1" x14ac:dyDescent="0.2">
      <c r="A378" s="610">
        <f>SUM(D12:D15,D36,D64,D67:I77,D85:D86,D145,D159,D164:D198,D203:D206,D213:D216,D307:D312,D317:D321,B327:C327,D328:E330,C333:C342)</f>
        <v>1868</v>
      </c>
      <c r="B378" s="610">
        <f>SUM(CH9:CN342)</f>
        <v>0</v>
      </c>
      <c r="AQ378" s="2"/>
      <c r="AR378" s="2"/>
      <c r="AS378" s="2"/>
      <c r="AT378" s="2"/>
      <c r="AU378" s="2"/>
      <c r="AV378" s="2"/>
      <c r="AW378" s="2"/>
      <c r="BV378" s="611"/>
      <c r="BW378" s="611"/>
      <c r="BX378" s="611"/>
      <c r="BY378" s="611"/>
      <c r="BZ378" s="611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</row>
    <row r="379" spans="1:98" ht="12" customHeight="1" x14ac:dyDescent="0.2">
      <c r="AQ379" s="610"/>
      <c r="AR379" s="610"/>
      <c r="AS379" s="610"/>
      <c r="AT379" s="610"/>
      <c r="AU379" s="610"/>
      <c r="AV379" s="610"/>
      <c r="AW379" s="610"/>
      <c r="BV379" s="3"/>
      <c r="BW379" s="3"/>
    </row>
    <row r="381" spans="1:98" x14ac:dyDescent="0.2">
      <c r="BV381" s="3"/>
      <c r="BW381" s="3"/>
    </row>
    <row r="382" spans="1:98" x14ac:dyDescent="0.2">
      <c r="BV382" s="3"/>
      <c r="BW382" s="3"/>
    </row>
    <row r="383" spans="1:98" x14ac:dyDescent="0.2">
      <c r="BV383" s="3"/>
      <c r="BW383" s="3"/>
    </row>
    <row r="384" spans="1:98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  <row r="395" spans="74:75" x14ac:dyDescent="0.2">
      <c r="BV395" s="3"/>
      <c r="BW395" s="3"/>
    </row>
    <row r="396" spans="74:75" x14ac:dyDescent="0.2">
      <c r="BV396" s="3"/>
      <c r="BW396" s="3"/>
    </row>
    <row r="397" spans="74:75" x14ac:dyDescent="0.2">
      <c r="BV397" s="3"/>
      <c r="BW397" s="3"/>
    </row>
    <row r="398" spans="74:75" x14ac:dyDescent="0.2">
      <c r="BV398" s="3"/>
      <c r="BW398" s="3"/>
    </row>
    <row r="399" spans="74:75" x14ac:dyDescent="0.2">
      <c r="BV399" s="3"/>
      <c r="BW399" s="3"/>
    </row>
    <row r="400" spans="74:75" x14ac:dyDescent="0.2">
      <c r="BV400" s="3"/>
      <c r="BW400" s="3"/>
    </row>
    <row r="401" spans="74:75" x14ac:dyDescent="0.2">
      <c r="BV401" s="3"/>
      <c r="BW401" s="3"/>
    </row>
    <row r="402" spans="74:75" x14ac:dyDescent="0.2">
      <c r="BV402" s="3"/>
      <c r="BW402" s="3"/>
    </row>
    <row r="403" spans="74:75" x14ac:dyDescent="0.2">
      <c r="BV403" s="3"/>
      <c r="BW403" s="3"/>
    </row>
    <row r="404" spans="74:75" x14ac:dyDescent="0.2">
      <c r="BV404" s="3"/>
      <c r="BW404" s="3"/>
    </row>
    <row r="405" spans="74:75" x14ac:dyDescent="0.2">
      <c r="BV405" s="3"/>
      <c r="BW405" s="3"/>
    </row>
    <row r="406" spans="74:75" x14ac:dyDescent="0.2">
      <c r="BV406" s="3"/>
      <c r="BW406" s="3"/>
    </row>
    <row r="407" spans="74:75" x14ac:dyDescent="0.2">
      <c r="BV407" s="3"/>
      <c r="BW407" s="3"/>
    </row>
    <row r="408" spans="74:75" x14ac:dyDescent="0.2">
      <c r="BV408" s="3"/>
      <c r="BW408" s="3"/>
    </row>
    <row r="409" spans="74:75" x14ac:dyDescent="0.2">
      <c r="BV409" s="3"/>
      <c r="BW409" s="3"/>
    </row>
    <row r="410" spans="74:75" x14ac:dyDescent="0.2">
      <c r="BV410" s="3"/>
      <c r="BW410" s="3"/>
    </row>
    <row r="411" spans="74:75" x14ac:dyDescent="0.2">
      <c r="BV411" s="3"/>
      <c r="BW411" s="3"/>
    </row>
    <row r="412" spans="74:75" x14ac:dyDescent="0.2">
      <c r="BV412" s="3"/>
      <c r="BW412" s="3"/>
    </row>
    <row r="413" spans="74:75" x14ac:dyDescent="0.2">
      <c r="BV413" s="3"/>
      <c r="BW413" s="3"/>
    </row>
    <row r="414" spans="74:75" x14ac:dyDescent="0.2">
      <c r="BV414" s="3"/>
      <c r="BW414" s="3"/>
    </row>
    <row r="415" spans="74:75" x14ac:dyDescent="0.2">
      <c r="BV415" s="3"/>
      <c r="BW415" s="3"/>
    </row>
    <row r="416" spans="74:75" x14ac:dyDescent="0.2">
      <c r="BV416" s="3"/>
      <c r="BW416" s="3"/>
    </row>
    <row r="417" spans="74:75" x14ac:dyDescent="0.2">
      <c r="BV417" s="3"/>
      <c r="BW417" s="3"/>
    </row>
    <row r="418" spans="74:75" x14ac:dyDescent="0.2">
      <c r="BV418" s="3"/>
      <c r="BW418" s="3"/>
    </row>
    <row r="419" spans="74:75" x14ac:dyDescent="0.2">
      <c r="BV419" s="3"/>
      <c r="BW419" s="3"/>
    </row>
    <row r="420" spans="74:75" x14ac:dyDescent="0.2">
      <c r="BV420" s="3"/>
      <c r="BW420" s="3"/>
    </row>
    <row r="421" spans="74:75" x14ac:dyDescent="0.2">
      <c r="BV421" s="3"/>
      <c r="BW421" s="3"/>
    </row>
    <row r="422" spans="74:75" x14ac:dyDescent="0.2">
      <c r="BV422" s="3"/>
      <c r="BW422" s="3"/>
    </row>
    <row r="423" spans="74:75" x14ac:dyDescent="0.2">
      <c r="BV423" s="3"/>
      <c r="BW423" s="3"/>
    </row>
    <row r="424" spans="74:75" x14ac:dyDescent="0.2">
      <c r="BV424" s="3"/>
      <c r="BW424" s="3"/>
    </row>
    <row r="425" spans="74:75" x14ac:dyDescent="0.2">
      <c r="BV425" s="3"/>
      <c r="BW425" s="3"/>
    </row>
    <row r="426" spans="74:75" x14ac:dyDescent="0.2">
      <c r="BV426" s="3"/>
      <c r="BW426" s="3"/>
    </row>
    <row r="427" spans="74:75" x14ac:dyDescent="0.2">
      <c r="BV427" s="3"/>
      <c r="BW427" s="3"/>
    </row>
  </sheetData>
  <mergeCells count="554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G10:H10"/>
    <mergeCell ref="I10:J10"/>
    <mergeCell ref="K10:L10"/>
    <mergeCell ref="M10:N10"/>
    <mergeCell ref="O10:P10"/>
    <mergeCell ref="Q10:R10"/>
    <mergeCell ref="AE10:AF10"/>
    <mergeCell ref="AG10:AH10"/>
    <mergeCell ref="AI10:AJ10"/>
    <mergeCell ref="AK10:AL10"/>
    <mergeCell ref="AM10:AN10"/>
    <mergeCell ref="AO10:AP10"/>
    <mergeCell ref="S10:T10"/>
    <mergeCell ref="U10:V10"/>
    <mergeCell ref="W10:X10"/>
    <mergeCell ref="Y10:Z10"/>
    <mergeCell ref="AA10:AB10"/>
    <mergeCell ref="AC10:AD10"/>
    <mergeCell ref="G17:H17"/>
    <mergeCell ref="I17:J17"/>
    <mergeCell ref="K17:L17"/>
    <mergeCell ref="M17:N17"/>
    <mergeCell ref="O17:P17"/>
    <mergeCell ref="Q17:R17"/>
    <mergeCell ref="A12:C12"/>
    <mergeCell ref="A13:C13"/>
    <mergeCell ref="A14:C14"/>
    <mergeCell ref="A15:C15"/>
    <mergeCell ref="A17:C18"/>
    <mergeCell ref="D17:F17"/>
    <mergeCell ref="AW17:AW18"/>
    <mergeCell ref="AX17:AX18"/>
    <mergeCell ref="A19:C19"/>
    <mergeCell ref="A20:C20"/>
    <mergeCell ref="A21:C21"/>
    <mergeCell ref="A22:C22"/>
    <mergeCell ref="AQ17:AQ18"/>
    <mergeCell ref="AR17:AR18"/>
    <mergeCell ref="AS17:AS18"/>
    <mergeCell ref="AT17:AT18"/>
    <mergeCell ref="AU17:AU18"/>
    <mergeCell ref="AV17:AV18"/>
    <mergeCell ref="AE17:AF17"/>
    <mergeCell ref="AG17:AH17"/>
    <mergeCell ref="AI17:AJ17"/>
    <mergeCell ref="AK17:AL17"/>
    <mergeCell ref="AM17:AN17"/>
    <mergeCell ref="AO17:AP17"/>
    <mergeCell ref="S17:T17"/>
    <mergeCell ref="U17:V17"/>
    <mergeCell ref="W17:X17"/>
    <mergeCell ref="Y17:Z17"/>
    <mergeCell ref="AA17:AB17"/>
    <mergeCell ref="AC17:AD17"/>
    <mergeCell ref="A29:C29"/>
    <mergeCell ref="A30:C30"/>
    <mergeCell ref="A31:C31"/>
    <mergeCell ref="A32:C32"/>
    <mergeCell ref="A33:C33"/>
    <mergeCell ref="A34:C34"/>
    <mergeCell ref="A23:C23"/>
    <mergeCell ref="A24:C24"/>
    <mergeCell ref="A25:C25"/>
    <mergeCell ref="A26:C26"/>
    <mergeCell ref="A27:C27"/>
    <mergeCell ref="A28:C28"/>
    <mergeCell ref="AR38:AR40"/>
    <mergeCell ref="AS38:AS40"/>
    <mergeCell ref="AT38:AT40"/>
    <mergeCell ref="AU38:AU40"/>
    <mergeCell ref="AV38:AV40"/>
    <mergeCell ref="AW38:AW40"/>
    <mergeCell ref="A35:C35"/>
    <mergeCell ref="A36:C36"/>
    <mergeCell ref="A38:C40"/>
    <mergeCell ref="D38:F39"/>
    <mergeCell ref="G38:AP38"/>
    <mergeCell ref="AQ38:AQ40"/>
    <mergeCell ref="G39:H39"/>
    <mergeCell ref="I39:J39"/>
    <mergeCell ref="K39:L39"/>
    <mergeCell ref="M39:N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O39:P39"/>
    <mergeCell ref="Q39:R39"/>
    <mergeCell ref="S39:T39"/>
    <mergeCell ref="U39:V39"/>
    <mergeCell ref="W39:X39"/>
    <mergeCell ref="Y39:Z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A83:C84"/>
    <mergeCell ref="D83:F83"/>
    <mergeCell ref="A85:A86"/>
    <mergeCell ref="B85:C85"/>
    <mergeCell ref="B86:C86"/>
    <mergeCell ref="A88:C90"/>
    <mergeCell ref="D88:F89"/>
    <mergeCell ref="A76:C76"/>
    <mergeCell ref="A77:C77"/>
    <mergeCell ref="A78:C78"/>
    <mergeCell ref="A79:C79"/>
    <mergeCell ref="A80:C80"/>
    <mergeCell ref="A81:C81"/>
    <mergeCell ref="AI89:AJ89"/>
    <mergeCell ref="AK89:AL89"/>
    <mergeCell ref="AM89:AN89"/>
    <mergeCell ref="AT88:AT90"/>
    <mergeCell ref="AU88:AU90"/>
    <mergeCell ref="AV88:AV90"/>
    <mergeCell ref="G89:H89"/>
    <mergeCell ref="I89:J89"/>
    <mergeCell ref="K89:L89"/>
    <mergeCell ref="M89:N89"/>
    <mergeCell ref="O89:P89"/>
    <mergeCell ref="Q89:R89"/>
    <mergeCell ref="S89:T89"/>
    <mergeCell ref="G88:AN88"/>
    <mergeCell ref="AO88:AO90"/>
    <mergeCell ref="AP88:AP90"/>
    <mergeCell ref="AQ88:AQ90"/>
    <mergeCell ref="AR88:AR90"/>
    <mergeCell ref="AS88:AS90"/>
    <mergeCell ref="U89:V89"/>
    <mergeCell ref="W89:X89"/>
    <mergeCell ref="Y89:Z89"/>
    <mergeCell ref="AA89:AB89"/>
    <mergeCell ref="A91:C91"/>
    <mergeCell ref="A92:C92"/>
    <mergeCell ref="A93:C93"/>
    <mergeCell ref="A94:C94"/>
    <mergeCell ref="A95:C95"/>
    <mergeCell ref="A96:C96"/>
    <mergeCell ref="AC89:AD89"/>
    <mergeCell ref="AE89:AF89"/>
    <mergeCell ref="AG89:AH89"/>
    <mergeCell ref="A103:C103"/>
    <mergeCell ref="A104:C104"/>
    <mergeCell ref="A105:C105"/>
    <mergeCell ref="A106:C106"/>
    <mergeCell ref="A107:C107"/>
    <mergeCell ref="A108:C108"/>
    <mergeCell ref="A97:C97"/>
    <mergeCell ref="A98:C98"/>
    <mergeCell ref="A99:C99"/>
    <mergeCell ref="A100:C100"/>
    <mergeCell ref="A101:C101"/>
    <mergeCell ref="A102:C102"/>
    <mergeCell ref="A115:C115"/>
    <mergeCell ref="A116:C116"/>
    <mergeCell ref="A117:C117"/>
    <mergeCell ref="A118:C118"/>
    <mergeCell ref="A119:C119"/>
    <mergeCell ref="A120:C120"/>
    <mergeCell ref="A109:C109"/>
    <mergeCell ref="A110:C110"/>
    <mergeCell ref="A111:C111"/>
    <mergeCell ref="A112:C112"/>
    <mergeCell ref="A113:C113"/>
    <mergeCell ref="A114:C114"/>
    <mergeCell ref="A127:C127"/>
    <mergeCell ref="A128:C128"/>
    <mergeCell ref="A129:C129"/>
    <mergeCell ref="A130:C130"/>
    <mergeCell ref="A131:C131"/>
    <mergeCell ref="A132:C132"/>
    <mergeCell ref="A121:C121"/>
    <mergeCell ref="A122:C122"/>
    <mergeCell ref="A123:C123"/>
    <mergeCell ref="A124:C124"/>
    <mergeCell ref="A125:C125"/>
    <mergeCell ref="A126:C126"/>
    <mergeCell ref="A139:C139"/>
    <mergeCell ref="A140:C140"/>
    <mergeCell ref="A141:C141"/>
    <mergeCell ref="A142:C142"/>
    <mergeCell ref="A143:C143"/>
    <mergeCell ref="A144:C144"/>
    <mergeCell ref="A133:C133"/>
    <mergeCell ref="A134:C134"/>
    <mergeCell ref="A135:C135"/>
    <mergeCell ref="A136:C136"/>
    <mergeCell ref="A137:C137"/>
    <mergeCell ref="A138:C138"/>
    <mergeCell ref="AS147:AS149"/>
    <mergeCell ref="AT147:AT149"/>
    <mergeCell ref="AU147:AU149"/>
    <mergeCell ref="AV147:AV149"/>
    <mergeCell ref="AW147:AW149"/>
    <mergeCell ref="AX147:AX149"/>
    <mergeCell ref="A145:C145"/>
    <mergeCell ref="A147:C149"/>
    <mergeCell ref="D147:F148"/>
    <mergeCell ref="G147:AP147"/>
    <mergeCell ref="AQ147:AQ149"/>
    <mergeCell ref="AR147:AR149"/>
    <mergeCell ref="G148:H148"/>
    <mergeCell ref="I148:J148"/>
    <mergeCell ref="K148:L148"/>
    <mergeCell ref="M148:N148"/>
    <mergeCell ref="A154:C154"/>
    <mergeCell ref="A155:C155"/>
    <mergeCell ref="A156:C156"/>
    <mergeCell ref="A157:C157"/>
    <mergeCell ref="A158:C158"/>
    <mergeCell ref="A159:C159"/>
    <mergeCell ref="AM148:AN148"/>
    <mergeCell ref="AO148:AP148"/>
    <mergeCell ref="A150:C150"/>
    <mergeCell ref="A151:C151"/>
    <mergeCell ref="A152:C152"/>
    <mergeCell ref="A153:C153"/>
    <mergeCell ref="AA148:AB148"/>
    <mergeCell ref="AC148:AD148"/>
    <mergeCell ref="AE148:AF148"/>
    <mergeCell ref="AG148:AH148"/>
    <mergeCell ref="AI148:AJ148"/>
    <mergeCell ref="AK148:AL148"/>
    <mergeCell ref="O148:P148"/>
    <mergeCell ref="Q148:R148"/>
    <mergeCell ref="S148:T148"/>
    <mergeCell ref="U148:V148"/>
    <mergeCell ref="W148:X148"/>
    <mergeCell ref="Y148:Z148"/>
    <mergeCell ref="AT161:AT163"/>
    <mergeCell ref="AU161:AU163"/>
    <mergeCell ref="AV161:AV163"/>
    <mergeCell ref="G162:H162"/>
    <mergeCell ref="I162:J162"/>
    <mergeCell ref="K162:L162"/>
    <mergeCell ref="M162:N162"/>
    <mergeCell ref="O162:P162"/>
    <mergeCell ref="Q162:R162"/>
    <mergeCell ref="S162:T162"/>
    <mergeCell ref="G161:AP161"/>
    <mergeCell ref="AQ161:AQ163"/>
    <mergeCell ref="AR161:AR163"/>
    <mergeCell ref="AS161:AS163"/>
    <mergeCell ref="U162:V162"/>
    <mergeCell ref="W162:X162"/>
    <mergeCell ref="Y162:Z162"/>
    <mergeCell ref="AA162:AB162"/>
    <mergeCell ref="AO162:AP162"/>
    <mergeCell ref="AK162:AL162"/>
    <mergeCell ref="AM162:AN162"/>
    <mergeCell ref="A164:A173"/>
    <mergeCell ref="B164:C164"/>
    <mergeCell ref="B165:C165"/>
    <mergeCell ref="B166:C166"/>
    <mergeCell ref="B167:B173"/>
    <mergeCell ref="AC162:AD162"/>
    <mergeCell ref="AE162:AF162"/>
    <mergeCell ref="AG162:AH162"/>
    <mergeCell ref="AI162:AJ162"/>
    <mergeCell ref="A161:C163"/>
    <mergeCell ref="D161:F162"/>
    <mergeCell ref="A189:A193"/>
    <mergeCell ref="B189:C189"/>
    <mergeCell ref="B190:B191"/>
    <mergeCell ref="B192:B193"/>
    <mergeCell ref="A194:A196"/>
    <mergeCell ref="B194:B196"/>
    <mergeCell ref="A174:A177"/>
    <mergeCell ref="B174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P200"/>
    <mergeCell ref="AQ200:AQ202"/>
    <mergeCell ref="S201:T201"/>
    <mergeCell ref="U201:V201"/>
    <mergeCell ref="W201:X201"/>
    <mergeCell ref="Y201:Z201"/>
    <mergeCell ref="AR200:AR202"/>
    <mergeCell ref="AS200:AS202"/>
    <mergeCell ref="AT200:AT202"/>
    <mergeCell ref="AU200:AU202"/>
    <mergeCell ref="G201:H201"/>
    <mergeCell ref="I201:J201"/>
    <mergeCell ref="K201:L201"/>
    <mergeCell ref="M201:N201"/>
    <mergeCell ref="O201:P201"/>
    <mergeCell ref="Q201:R201"/>
    <mergeCell ref="AM201:AN201"/>
    <mergeCell ref="AO201:AP201"/>
    <mergeCell ref="AK201:AL201"/>
    <mergeCell ref="A203:C203"/>
    <mergeCell ref="A204:C204"/>
    <mergeCell ref="A205:C205"/>
    <mergeCell ref="A206:C206"/>
    <mergeCell ref="AA201:AB201"/>
    <mergeCell ref="AC201:AD201"/>
    <mergeCell ref="AE201:AF201"/>
    <mergeCell ref="AG201:AH201"/>
    <mergeCell ref="AI201:AJ201"/>
    <mergeCell ref="Y211:Z211"/>
    <mergeCell ref="AA211:AB211"/>
    <mergeCell ref="A207:C207"/>
    <mergeCell ref="A208:C208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AU218:AU220"/>
    <mergeCell ref="AV218:AV220"/>
    <mergeCell ref="AW218:AW220"/>
    <mergeCell ref="AR219:AR220"/>
    <mergeCell ref="AO211:AP211"/>
    <mergeCell ref="A213:C213"/>
    <mergeCell ref="A214:C214"/>
    <mergeCell ref="A215:C215"/>
    <mergeCell ref="A216:C216"/>
    <mergeCell ref="A218:C220"/>
    <mergeCell ref="D218:F219"/>
    <mergeCell ref="G218:AN218"/>
    <mergeCell ref="AO218:AO220"/>
    <mergeCell ref="AP218:AP220"/>
    <mergeCell ref="AC211:AD211"/>
    <mergeCell ref="AE211:AF211"/>
    <mergeCell ref="AG211:AH211"/>
    <mergeCell ref="AI211:AJ211"/>
    <mergeCell ref="AK211:AL211"/>
    <mergeCell ref="AM211:AN211"/>
    <mergeCell ref="Q211:R211"/>
    <mergeCell ref="S211:T211"/>
    <mergeCell ref="U211:V211"/>
    <mergeCell ref="W211:X211"/>
    <mergeCell ref="G219:H219"/>
    <mergeCell ref="I219:J219"/>
    <mergeCell ref="K219:L219"/>
    <mergeCell ref="M219:N219"/>
    <mergeCell ref="O219:P219"/>
    <mergeCell ref="Q219:R219"/>
    <mergeCell ref="AQ218:AR218"/>
    <mergeCell ref="AS218:AS220"/>
    <mergeCell ref="AT218:AT220"/>
    <mergeCell ref="AE219:AF219"/>
    <mergeCell ref="AG219:AH219"/>
    <mergeCell ref="AI219:AJ219"/>
    <mergeCell ref="AK219:AL219"/>
    <mergeCell ref="AM219:AN219"/>
    <mergeCell ref="AQ219:AQ220"/>
    <mergeCell ref="S219:T219"/>
    <mergeCell ref="U219:V219"/>
    <mergeCell ref="W219:X219"/>
    <mergeCell ref="Y219:Z219"/>
    <mergeCell ref="AA219:AB219"/>
    <mergeCell ref="AC219:AD219"/>
    <mergeCell ref="A221:A222"/>
    <mergeCell ref="B221:C221"/>
    <mergeCell ref="B222:C222"/>
    <mergeCell ref="A223:A228"/>
    <mergeCell ref="B223:C223"/>
    <mergeCell ref="B224:C224"/>
    <mergeCell ref="B225:C225"/>
    <mergeCell ref="B226:C226"/>
    <mergeCell ref="B227:C227"/>
    <mergeCell ref="B228:C228"/>
    <mergeCell ref="A235:A240"/>
    <mergeCell ref="B235:C235"/>
    <mergeCell ref="B236:C236"/>
    <mergeCell ref="B237:C237"/>
    <mergeCell ref="B238:C238"/>
    <mergeCell ref="B239:C239"/>
    <mergeCell ref="B240:C240"/>
    <mergeCell ref="A229:A234"/>
    <mergeCell ref="B229:C229"/>
    <mergeCell ref="B230:C230"/>
    <mergeCell ref="B231:C231"/>
    <mergeCell ref="B232:C232"/>
    <mergeCell ref="B233:C233"/>
    <mergeCell ref="B234:C234"/>
    <mergeCell ref="A247:A252"/>
    <mergeCell ref="B247:C247"/>
    <mergeCell ref="B248:C248"/>
    <mergeCell ref="B249:C249"/>
    <mergeCell ref="B250:C250"/>
    <mergeCell ref="B251:C251"/>
    <mergeCell ref="B252:C252"/>
    <mergeCell ref="A241:A246"/>
    <mergeCell ref="B241:C241"/>
    <mergeCell ref="B242:C242"/>
    <mergeCell ref="B243:C243"/>
    <mergeCell ref="B244:C244"/>
    <mergeCell ref="B245:C245"/>
    <mergeCell ref="B246:C246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307:A312"/>
    <mergeCell ref="B307:C307"/>
    <mergeCell ref="B308:C308"/>
    <mergeCell ref="B309:C309"/>
    <mergeCell ref="B310:C310"/>
    <mergeCell ref="B311:C311"/>
    <mergeCell ref="B312:C312"/>
    <mergeCell ref="A301:A306"/>
    <mergeCell ref="B301:C301"/>
    <mergeCell ref="B302:C302"/>
    <mergeCell ref="B303:C303"/>
    <mergeCell ref="B304:C304"/>
    <mergeCell ref="B305:C305"/>
    <mergeCell ref="B306:C306"/>
    <mergeCell ref="A314:C316"/>
    <mergeCell ref="D314:F315"/>
    <mergeCell ref="G314:AP314"/>
    <mergeCell ref="AQ314:AQ316"/>
    <mergeCell ref="AR314:AR316"/>
    <mergeCell ref="G315:H315"/>
    <mergeCell ref="I315:J315"/>
    <mergeCell ref="K315:L315"/>
    <mergeCell ref="M315:N315"/>
    <mergeCell ref="O315:P315"/>
    <mergeCell ref="A323:A326"/>
    <mergeCell ref="B323:B326"/>
    <mergeCell ref="C323:C326"/>
    <mergeCell ref="D323:D326"/>
    <mergeCell ref="E323:E326"/>
    <mergeCell ref="A332:B332"/>
    <mergeCell ref="AO315:AP315"/>
    <mergeCell ref="A317:C317"/>
    <mergeCell ref="A318:C318"/>
    <mergeCell ref="A319:C319"/>
    <mergeCell ref="A320:C320"/>
    <mergeCell ref="A321:C321"/>
    <mergeCell ref="AC315:AD315"/>
    <mergeCell ref="AE315:AF315"/>
    <mergeCell ref="AG315:AH315"/>
    <mergeCell ref="AI315:AJ315"/>
    <mergeCell ref="AK315:AL315"/>
    <mergeCell ref="AM315:AN315"/>
    <mergeCell ref="Q315:R315"/>
    <mergeCell ref="S315:T315"/>
    <mergeCell ref="U315:V315"/>
    <mergeCell ref="W315:X315"/>
    <mergeCell ref="Y315:Z315"/>
    <mergeCell ref="AA315:AB315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38:B338"/>
  </mergeCells>
  <dataValidations count="2">
    <dataValidation type="whole" operator="greaterThanOrEqual" allowBlank="1" showInputMessage="1" showErrorMessage="1" errorTitle="Error" error="Favor Ingrese sólo Números." sqref="G12:AW15 G19:AX35 C333:E342 G317:AR321 E85:F86 G91:AV144 G150:AX158 G164:AV177 G179:AV198 G203:AU208 G213:AP216 G221:AW306 D67:I81 B327:C327 D328:E330 G41:AW64" xr:uid="{B610DE20-7737-4DEE-A46B-E8CE759DBCFC}">
      <formula1>0</formula1>
    </dataValidation>
    <dataValidation operator="greaterThanOrEqual" allowBlank="1" showInputMessage="1" showErrorMessage="1" error="Valor no Permitido" sqref="CA7:CE59" xr:uid="{0CAA4DCD-C057-4347-A3EE-AC46555FF5C2}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T427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72" width="11.42578125" style="2"/>
    <col min="73" max="73" width="10.140625" style="2" customWidth="1"/>
    <col min="74" max="75" width="11.42578125" style="2"/>
    <col min="76" max="77" width="11.42578125" style="4"/>
    <col min="78" max="78" width="11.42578125" style="4" customWidth="1"/>
    <col min="79" max="98" width="11.42578125" style="5" hidden="1" customWidth="1"/>
    <col min="99" max="100" width="11.42578125" style="2" customWidth="1"/>
    <col min="101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",[5]NOMBRE!B2," - ","( ",[5]NOMBRE!C2,[5]NOMBRE!D2,[5]NOMBRE!E2,[5]NOMBRE!F2,[5]NOMBRE!G2,"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",[5]NOMBRE!B6," - ","( ",[5]NOMBRE!C6,[5]NOMBRE!D6," )")</f>
        <v>MES: ABRIL - ( 04 )</v>
      </c>
      <c r="BU4" s="3"/>
      <c r="BV4" s="3"/>
      <c r="BW4" s="3"/>
    </row>
    <row r="5" spans="1:98" ht="16.350000000000001" customHeight="1" x14ac:dyDescent="0.2">
      <c r="A5" s="1" t="str">
        <f>CONCATENATE("AÑO: ",[5]NOMBRE!B7)</f>
        <v>AÑO: 2021</v>
      </c>
      <c r="BU5" s="3"/>
      <c r="BV5" s="3"/>
      <c r="BW5" s="3"/>
    </row>
    <row r="6" spans="1:98" s="1005" customFormat="1" ht="15" customHeight="1" x14ac:dyDescent="0.25">
      <c r="A6" s="3134" t="s">
        <v>1</v>
      </c>
      <c r="B6" s="3134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4"/>
      <c r="O6" s="3134"/>
      <c r="P6" s="3134"/>
      <c r="Q6" s="1002"/>
      <c r="R6" s="1002"/>
      <c r="S6" s="1002"/>
      <c r="T6" s="1002"/>
      <c r="U6" s="1002"/>
      <c r="V6" s="1002"/>
      <c r="W6" s="1002"/>
      <c r="X6" s="1002"/>
      <c r="Y6" s="1002"/>
      <c r="Z6" s="1002"/>
      <c r="AA6" s="1002"/>
      <c r="AB6" s="1002"/>
      <c r="AC6" s="1002"/>
      <c r="AD6" s="1002"/>
      <c r="AE6" s="1002"/>
      <c r="AF6" s="1002"/>
      <c r="AG6" s="1002"/>
      <c r="AH6" s="1002"/>
      <c r="AI6" s="1002"/>
      <c r="AJ6" s="1002"/>
      <c r="AK6" s="1002"/>
      <c r="AL6" s="1002"/>
      <c r="AM6" s="1002"/>
      <c r="AN6" s="1002"/>
      <c r="AO6" s="1002"/>
      <c r="AP6" s="1002"/>
      <c r="AQ6" s="1002"/>
      <c r="AR6" s="1002"/>
      <c r="AS6" s="1002"/>
      <c r="AT6" s="1002"/>
      <c r="AU6" s="1002"/>
      <c r="AV6" s="1002"/>
      <c r="AW6" s="3135"/>
      <c r="AX6" s="3135"/>
      <c r="AY6" s="3135"/>
      <c r="AZ6" s="3135"/>
      <c r="BA6" s="3135"/>
      <c r="BB6" s="3135"/>
      <c r="BC6" s="3135"/>
      <c r="BD6" s="3135"/>
      <c r="BE6" s="3135"/>
      <c r="BF6" s="3135"/>
      <c r="BG6" s="3135"/>
      <c r="BH6" s="3135"/>
      <c r="BI6" s="3135"/>
      <c r="BJ6" s="3135"/>
      <c r="BK6" s="3135"/>
      <c r="BL6" s="3135"/>
      <c r="BM6" s="3136"/>
      <c r="BN6" s="3136"/>
      <c r="BO6" s="3136"/>
      <c r="BP6" s="3136"/>
      <c r="BQ6" s="3136"/>
      <c r="BR6" s="3136"/>
      <c r="BS6" s="3136"/>
      <c r="BT6" s="3136"/>
      <c r="BU6" s="3136"/>
      <c r="BV6" s="3136"/>
      <c r="BW6" s="3136"/>
      <c r="BX6" s="3136"/>
      <c r="BY6" s="3136"/>
      <c r="BZ6" s="3136"/>
      <c r="CA6" s="3136"/>
      <c r="CB6" s="3136"/>
      <c r="CC6" s="3136"/>
      <c r="CD6" s="3136"/>
      <c r="CE6" s="3136"/>
      <c r="CF6" s="3136"/>
      <c r="CG6" s="3136"/>
      <c r="CH6" s="3136"/>
      <c r="CI6" s="3136"/>
      <c r="CJ6" s="3136"/>
      <c r="CK6" s="3136"/>
      <c r="CL6" s="3136"/>
      <c r="CM6" s="3136"/>
      <c r="CN6" s="3136"/>
      <c r="CO6" s="3136"/>
      <c r="CP6" s="3136"/>
      <c r="CQ6" s="3136"/>
      <c r="CR6" s="3136"/>
      <c r="CS6" s="3136"/>
      <c r="CT6" s="3136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1005"/>
      <c r="H8" s="13"/>
      <c r="I8" s="13"/>
      <c r="J8" s="13"/>
      <c r="K8" s="13"/>
      <c r="L8" s="13"/>
      <c r="M8" s="13"/>
      <c r="N8" s="13"/>
      <c r="O8" s="13"/>
      <c r="P8" s="1005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3456" t="s">
        <v>3</v>
      </c>
      <c r="B9" s="3456"/>
      <c r="C9" s="3457"/>
      <c r="D9" s="3576" t="s">
        <v>4</v>
      </c>
      <c r="E9" s="3576"/>
      <c r="F9" s="3554"/>
      <c r="G9" s="3343" t="s">
        <v>5</v>
      </c>
      <c r="H9" s="3362"/>
      <c r="I9" s="3362"/>
      <c r="J9" s="3362"/>
      <c r="K9" s="3362"/>
      <c r="L9" s="3362"/>
      <c r="M9" s="3362"/>
      <c r="N9" s="3362"/>
      <c r="O9" s="3362"/>
      <c r="P9" s="3362"/>
      <c r="Q9" s="3362"/>
      <c r="R9" s="3362"/>
      <c r="S9" s="3362"/>
      <c r="T9" s="3362"/>
      <c r="U9" s="3362"/>
      <c r="V9" s="3362"/>
      <c r="W9" s="3362"/>
      <c r="X9" s="3362"/>
      <c r="Y9" s="3362"/>
      <c r="Z9" s="3362"/>
      <c r="AA9" s="3362"/>
      <c r="AB9" s="3362"/>
      <c r="AC9" s="3362"/>
      <c r="AD9" s="3362"/>
      <c r="AE9" s="3362"/>
      <c r="AF9" s="3362"/>
      <c r="AG9" s="3362"/>
      <c r="AH9" s="3362"/>
      <c r="AI9" s="3362"/>
      <c r="AJ9" s="3362"/>
      <c r="AK9" s="3362"/>
      <c r="AL9" s="3362"/>
      <c r="AM9" s="3362"/>
      <c r="AN9" s="3362"/>
      <c r="AO9" s="3362"/>
      <c r="AP9" s="3488"/>
      <c r="AQ9" s="3554" t="s">
        <v>6</v>
      </c>
      <c r="AR9" s="3454" t="s">
        <v>7</v>
      </c>
      <c r="AS9" s="3454" t="s">
        <v>8</v>
      </c>
      <c r="AT9" s="3454" t="s">
        <v>298</v>
      </c>
      <c r="AU9" s="3454" t="s">
        <v>10</v>
      </c>
      <c r="AV9" s="3454" t="s">
        <v>11</v>
      </c>
      <c r="AW9" s="3460" t="s">
        <v>12</v>
      </c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X9" s="2"/>
      <c r="BY9" s="2"/>
      <c r="BZ9" s="2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934"/>
      <c r="B10" s="2934"/>
      <c r="C10" s="2935"/>
      <c r="D10" s="3247"/>
      <c r="E10" s="3247"/>
      <c r="F10" s="3248"/>
      <c r="G10" s="3471" t="s">
        <v>13</v>
      </c>
      <c r="H10" s="3365"/>
      <c r="I10" s="3343" t="s">
        <v>14</v>
      </c>
      <c r="J10" s="3355"/>
      <c r="K10" s="3362" t="s">
        <v>15</v>
      </c>
      <c r="L10" s="3355"/>
      <c r="M10" s="3343" t="s">
        <v>16</v>
      </c>
      <c r="N10" s="3355"/>
      <c r="O10" s="3343" t="s">
        <v>17</v>
      </c>
      <c r="P10" s="3355"/>
      <c r="Q10" s="3343" t="s">
        <v>18</v>
      </c>
      <c r="R10" s="3355"/>
      <c r="S10" s="3343" t="s">
        <v>19</v>
      </c>
      <c r="T10" s="3355"/>
      <c r="U10" s="3343" t="s">
        <v>20</v>
      </c>
      <c r="V10" s="3355"/>
      <c r="W10" s="3343" t="s">
        <v>21</v>
      </c>
      <c r="X10" s="3355"/>
      <c r="Y10" s="3343" t="s">
        <v>22</v>
      </c>
      <c r="Z10" s="3345"/>
      <c r="AA10" s="3343" t="s">
        <v>23</v>
      </c>
      <c r="AB10" s="3345"/>
      <c r="AC10" s="3343" t="s">
        <v>24</v>
      </c>
      <c r="AD10" s="3345"/>
      <c r="AE10" s="3343" t="s">
        <v>25</v>
      </c>
      <c r="AF10" s="3345"/>
      <c r="AG10" s="3343" t="s">
        <v>26</v>
      </c>
      <c r="AH10" s="3345"/>
      <c r="AI10" s="3343" t="s">
        <v>27</v>
      </c>
      <c r="AJ10" s="3345"/>
      <c r="AK10" s="3343" t="s">
        <v>28</v>
      </c>
      <c r="AL10" s="3345"/>
      <c r="AM10" s="3343" t="s">
        <v>29</v>
      </c>
      <c r="AN10" s="3345"/>
      <c r="AO10" s="3343" t="s">
        <v>30</v>
      </c>
      <c r="AP10" s="3506"/>
      <c r="AQ10" s="2961"/>
      <c r="AR10" s="2912"/>
      <c r="AS10" s="2912"/>
      <c r="AT10" s="2912"/>
      <c r="AU10" s="2912"/>
      <c r="AV10" s="2912"/>
      <c r="AW10" s="3064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X10" s="2"/>
      <c r="BY10" s="2"/>
      <c r="BZ10" s="2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3170"/>
      <c r="B11" s="3170"/>
      <c r="C11" s="3171"/>
      <c r="D11" s="1678" t="s">
        <v>31</v>
      </c>
      <c r="E11" s="1679" t="s">
        <v>32</v>
      </c>
      <c r="F11" s="1655" t="s">
        <v>33</v>
      </c>
      <c r="G11" s="1656" t="s">
        <v>32</v>
      </c>
      <c r="H11" s="1655" t="s">
        <v>33</v>
      </c>
      <c r="I11" s="1656" t="s">
        <v>32</v>
      </c>
      <c r="J11" s="1655" t="s">
        <v>33</v>
      </c>
      <c r="K11" s="1656" t="s">
        <v>32</v>
      </c>
      <c r="L11" s="1655" t="s">
        <v>33</v>
      </c>
      <c r="M11" s="1656" t="s">
        <v>32</v>
      </c>
      <c r="N11" s="1655" t="s">
        <v>33</v>
      </c>
      <c r="O11" s="1656" t="s">
        <v>32</v>
      </c>
      <c r="P11" s="1655" t="s">
        <v>33</v>
      </c>
      <c r="Q11" s="1656" t="s">
        <v>32</v>
      </c>
      <c r="R11" s="1655" t="s">
        <v>33</v>
      </c>
      <c r="S11" s="1656" t="s">
        <v>32</v>
      </c>
      <c r="T11" s="1655" t="s">
        <v>33</v>
      </c>
      <c r="U11" s="1656" t="s">
        <v>32</v>
      </c>
      <c r="V11" s="1655" t="s">
        <v>33</v>
      </c>
      <c r="W11" s="1656" t="s">
        <v>32</v>
      </c>
      <c r="X11" s="1655" t="s">
        <v>33</v>
      </c>
      <c r="Y11" s="1656" t="s">
        <v>32</v>
      </c>
      <c r="Z11" s="1655" t="s">
        <v>33</v>
      </c>
      <c r="AA11" s="1656" t="s">
        <v>32</v>
      </c>
      <c r="AB11" s="1655" t="s">
        <v>33</v>
      </c>
      <c r="AC11" s="1656" t="s">
        <v>32</v>
      </c>
      <c r="AD11" s="1655" t="s">
        <v>33</v>
      </c>
      <c r="AE11" s="1656" t="s">
        <v>32</v>
      </c>
      <c r="AF11" s="1655" t="s">
        <v>33</v>
      </c>
      <c r="AG11" s="1656" t="s">
        <v>32</v>
      </c>
      <c r="AH11" s="1655" t="s">
        <v>33</v>
      </c>
      <c r="AI11" s="1656" t="s">
        <v>32</v>
      </c>
      <c r="AJ11" s="1655" t="s">
        <v>33</v>
      </c>
      <c r="AK11" s="1656" t="s">
        <v>32</v>
      </c>
      <c r="AL11" s="1655" t="s">
        <v>33</v>
      </c>
      <c r="AM11" s="1656" t="s">
        <v>32</v>
      </c>
      <c r="AN11" s="1655" t="s">
        <v>33</v>
      </c>
      <c r="AO11" s="1656" t="s">
        <v>32</v>
      </c>
      <c r="AP11" s="1680" t="s">
        <v>33</v>
      </c>
      <c r="AQ11" s="3248"/>
      <c r="AR11" s="3149"/>
      <c r="AS11" s="3149"/>
      <c r="AT11" s="3149"/>
      <c r="AU11" s="3149"/>
      <c r="AV11" s="3149"/>
      <c r="AW11" s="3177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X11" s="2"/>
      <c r="BY11" s="2"/>
      <c r="BZ11" s="2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3120" t="s">
        <v>34</v>
      </c>
      <c r="B12" s="3527"/>
      <c r="C12" s="3528"/>
      <c r="D12" s="1681">
        <f>SUM(E12+F12)</f>
        <v>0</v>
      </c>
      <c r="E12" s="21">
        <f>SUM(G12+I12+K12+M12+O12+Q12+S12+U12+W12+Y12+AA12+AC12+AE12+AG12+AI12+AK12+AM12+AO12)</f>
        <v>0</v>
      </c>
      <c r="F12" s="22">
        <f t="shared" ref="E12:F15" si="0">SUM(H12+J12+L12+N12+P12+R12+T12+V12+X12+Z12+AB12+AD12+AF12+AH12+AJ12+AL12+AN12+AP12)</f>
        <v>0</v>
      </c>
      <c r="G12" s="23"/>
      <c r="H12" s="24"/>
      <c r="I12" s="1014"/>
      <c r="J12" s="24"/>
      <c r="K12" s="1014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3"/>
      <c r="AD12" s="26"/>
      <c r="AE12" s="23"/>
      <c r="AF12" s="26"/>
      <c r="AG12" s="23"/>
      <c r="AH12" s="26"/>
      <c r="AI12" s="23"/>
      <c r="AJ12" s="26"/>
      <c r="AK12" s="23"/>
      <c r="AL12" s="26"/>
      <c r="AM12" s="23"/>
      <c r="AN12" s="26"/>
      <c r="AO12" s="23"/>
      <c r="AP12" s="27"/>
      <c r="AQ12" s="24"/>
      <c r="AR12" s="24"/>
      <c r="AS12" s="28"/>
      <c r="AT12" s="28"/>
      <c r="AU12" s="28"/>
      <c r="AV12" s="28"/>
      <c r="AW12" s="28"/>
      <c r="AX12" s="671" t="str">
        <f>$CA12&amp;$CB12&amp;$CC12&amp;$CD12&amp;$CE12&amp;$CF12&amp;$CG12</f>
        <v/>
      </c>
      <c r="AY12" s="30"/>
      <c r="AZ12" s="30"/>
      <c r="BA12" s="30"/>
      <c r="BB12" s="30"/>
      <c r="BC12" s="30"/>
      <c r="BD12" s="30"/>
      <c r="BE12" s="30"/>
      <c r="BF12" s="30"/>
      <c r="BG12" s="9"/>
      <c r="BH12" s="9"/>
      <c r="BI12" s="9"/>
      <c r="BJ12" s="9"/>
      <c r="BX12" s="2"/>
      <c r="BY12" s="2"/>
      <c r="BZ12" s="2"/>
      <c r="CA12" s="31" t="str">
        <f>IF(CH12=1,"* Las consultas de 60 años NO DEBEN ser mayor que el total de Consultas entre 60-64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>IF(CJ12=1,"* Las consultas de 12 años NO DEBEN ser mayor que el total de Consultas entre 10-14 Años. ","")</f>
        <v/>
      </c>
      <c r="CD12" s="31" t="str">
        <f>IF(CK12=1,"* Las consultas de Pacientes en control PSCV NO DEBEN ser mayor que el total de Consultas. ","")</f>
        <v/>
      </c>
      <c r="CE12" s="31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1" t="str">
        <f>IF(AND(AU12="",D12&lt;&gt;0),"* No olvide digitar la población SENAME (Digite CEROS si no tiene). ",IF(D12&lt;AU12,"* La Población SENAME NO DEBE ser mayor al Total. ",""))</f>
        <v/>
      </c>
      <c r="CG12" s="31" t="str">
        <f>IF(AND(AV12="",D12&lt;&gt;0),"* No olvide digitar la población Migrante (Digite CEROS si no tiene). ",IF(D12&lt;AV12,"* La Población Migrante NO DEBE ser mayor al Total. ",""))</f>
        <v/>
      </c>
      <c r="CH12" s="32">
        <f>IF(AS12&gt;(AK12+AL12),1,0)</f>
        <v>0</v>
      </c>
      <c r="CI12" s="32">
        <f>IF(D12&lt;AT12,1,0)</f>
        <v>0</v>
      </c>
      <c r="CJ12" s="32">
        <f>IF((Y12+Z12)&lt;AQ12,1,0)</f>
        <v>0</v>
      </c>
      <c r="CK12" s="32">
        <f>IF(D12&lt;AW12,1,0)</f>
        <v>0</v>
      </c>
      <c r="CL12" s="32">
        <f>IF(AND(AR12="",D12&lt;&gt;0),1,IF(F12&lt;AR12,1,0))</f>
        <v>0</v>
      </c>
      <c r="CM12" s="32">
        <f>IF(AND(AU12="",D12&lt;&gt;0),1,IF(D12&lt;AU12,1,0))</f>
        <v>0</v>
      </c>
      <c r="CN12" s="32">
        <f>IF(AND(AV12="",D12&lt;&gt;0),1,IF(D12&lt;AV12,1,0))</f>
        <v>0</v>
      </c>
    </row>
    <row r="13" spans="1:98" ht="16.350000000000001" customHeight="1" x14ac:dyDescent="0.2">
      <c r="A13" s="3529" t="s">
        <v>35</v>
      </c>
      <c r="B13" s="3530"/>
      <c r="C13" s="3531"/>
      <c r="D13" s="1682">
        <f>SUM(E13+F13)</f>
        <v>0</v>
      </c>
      <c r="E13" s="1683">
        <f t="shared" si="0"/>
        <v>0</v>
      </c>
      <c r="F13" s="1684">
        <f>SUM(H13+J13+L13+N13+P13+R13+T13+V13+X13+Z13+AB13+AD13+AF13+AH13+AJ13+AL13+AN13+AP13)</f>
        <v>0</v>
      </c>
      <c r="G13" s="1685"/>
      <c r="H13" s="1686"/>
      <c r="I13" s="1685"/>
      <c r="J13" s="1686"/>
      <c r="K13" s="1685"/>
      <c r="L13" s="1686"/>
      <c r="M13" s="1685"/>
      <c r="N13" s="1686"/>
      <c r="O13" s="1685"/>
      <c r="P13" s="1686"/>
      <c r="Q13" s="1685"/>
      <c r="R13" s="1661"/>
      <c r="S13" s="1685"/>
      <c r="T13" s="1661"/>
      <c r="U13" s="1685"/>
      <c r="V13" s="1661"/>
      <c r="W13" s="1685"/>
      <c r="X13" s="1661"/>
      <c r="Y13" s="1685"/>
      <c r="Z13" s="1661"/>
      <c r="AA13" s="1685"/>
      <c r="AB13" s="1661"/>
      <c r="AC13" s="1685"/>
      <c r="AD13" s="1661"/>
      <c r="AE13" s="1685"/>
      <c r="AF13" s="1661"/>
      <c r="AG13" s="1685"/>
      <c r="AH13" s="1661"/>
      <c r="AI13" s="1685"/>
      <c r="AJ13" s="1661"/>
      <c r="AK13" s="1685"/>
      <c r="AL13" s="1661"/>
      <c r="AM13" s="1685"/>
      <c r="AN13" s="1661"/>
      <c r="AO13" s="1685"/>
      <c r="AP13" s="1662"/>
      <c r="AQ13" s="1686"/>
      <c r="AR13" s="1686"/>
      <c r="AS13" s="1664"/>
      <c r="AT13" s="1664"/>
      <c r="AU13" s="1664"/>
      <c r="AV13" s="1664"/>
      <c r="AW13" s="1664"/>
      <c r="AX13" s="671" t="str">
        <f t="shared" ref="AX13:AX15" si="2">$CA13&amp;$CB13&amp;$CC13&amp;$CD13&amp;$CE13&amp;$CF13&amp;$CG13</f>
        <v/>
      </c>
      <c r="AY13" s="30"/>
      <c r="AZ13" s="30"/>
      <c r="BA13" s="30"/>
      <c r="BB13" s="30"/>
      <c r="BC13" s="30"/>
      <c r="BD13" s="30"/>
      <c r="BE13" s="30"/>
      <c r="BF13" s="30"/>
      <c r="BG13" s="9"/>
      <c r="BH13" s="9"/>
      <c r="BI13" s="9"/>
      <c r="BJ13" s="9"/>
      <c r="BX13" s="2"/>
      <c r="BY13" s="2"/>
      <c r="BZ13" s="2"/>
      <c r="CA13" s="31" t="str">
        <f t="shared" ref="CA13:CA15" si="3">IF(CH13=1,"* Las consultas de 60 años NO DEBEN ser mayor que el total de Consultas entre 60-64 Años. ","")</f>
        <v/>
      </c>
      <c r="CB13" s="31" t="str">
        <f t="shared" si="1"/>
        <v/>
      </c>
      <c r="CC13" s="31" t="str">
        <f t="shared" ref="CC13:CC15" si="4">IF(CJ13=1,"* Las consultas de 12 años NO DEBEN ser mayor que el total de Consultas entre 10-14 Años. ","")</f>
        <v/>
      </c>
      <c r="CD13" s="31" t="str">
        <f t="shared" ref="CD13:CD15" si="5">IF(CK13=1,"* Las consultas de Pacientes en control PSCV NO DEBEN ser mayor que el total de Consultas. ","")</f>
        <v/>
      </c>
      <c r="CE13" s="31" t="str">
        <f t="shared" ref="CE13:CE15" si="6">IF(AND(AR13="",D13&lt;&gt;0),"* Recuerde que las Embarazadas deben ser incluídas en el ingreso por rango Etario (Digite CEROS si no tiene). ",IF(F13&lt;AR13,"* Las Embarazadas NO DEBEN ser mayor al total de mujeres. ",""))</f>
        <v/>
      </c>
      <c r="CF13" s="31" t="str">
        <f t="shared" ref="CF13:CF15" si="7">IF(AND(AU13="",D13&lt;&gt;0),"* No olvide digitar la población SENAME (Digite CEROS si no tiene). ",IF(D13&lt;AU13,"* La Población SENAME NO DEBE ser mayor al Total. ",""))</f>
        <v/>
      </c>
      <c r="CG13" s="31" t="str">
        <f t="shared" ref="CG13:CG15" si="8">IF(AND(AV13="",D13&lt;&gt;0),"* No olvide digitar la población Migrante (Digite CEROS si no tiene). ",IF(D13&lt;AV13,"* La Población Migrante NO DEBE ser mayor al Total. ",""))</f>
        <v/>
      </c>
      <c r="CH13" s="32">
        <f t="shared" ref="CH13:CH15" si="9">IF(AS13&gt;(AK13+AL13),1,0)</f>
        <v>0</v>
      </c>
      <c r="CI13" s="32">
        <f t="shared" ref="CI13:CI15" si="10">IF(D13&lt;AT13,1,0)</f>
        <v>0</v>
      </c>
      <c r="CJ13" s="32">
        <f t="shared" ref="CJ13:CJ15" si="11">IF((Y13+Z13)&lt;AQ13,1,0)</f>
        <v>0</v>
      </c>
      <c r="CK13" s="32">
        <f t="shared" ref="CK13:CK15" si="12">IF(D13&lt;AW13,1,0)</f>
        <v>0</v>
      </c>
      <c r="CL13" s="32">
        <f t="shared" ref="CL13:CL15" si="13">IF(AND(AR13="",D13&lt;&gt;0),1,IF(F13&lt;AR13,1,0))</f>
        <v>0</v>
      </c>
      <c r="CM13" s="32">
        <f>IF(AND(AH13="",D13&lt;&gt;0),1,IF(D13&lt;AH13,1,0))</f>
        <v>0</v>
      </c>
      <c r="CN13" s="32">
        <f t="shared" ref="CN13:CN15" si="14">IF(AND(AV13="",D13&lt;&gt;0),1,IF(D13&lt;AV13,1,0))</f>
        <v>0</v>
      </c>
    </row>
    <row r="14" spans="1:98" ht="16.350000000000001" customHeight="1" x14ac:dyDescent="0.2">
      <c r="A14" s="3529" t="s">
        <v>36</v>
      </c>
      <c r="B14" s="3530"/>
      <c r="C14" s="3531"/>
      <c r="D14" s="1682">
        <f>SUM(E14+F14)</f>
        <v>0</v>
      </c>
      <c r="E14" s="1683">
        <f t="shared" si="0"/>
        <v>0</v>
      </c>
      <c r="F14" s="1684">
        <f t="shared" si="0"/>
        <v>0</v>
      </c>
      <c r="G14" s="1685"/>
      <c r="H14" s="1686"/>
      <c r="I14" s="1685"/>
      <c r="J14" s="1686"/>
      <c r="K14" s="1685"/>
      <c r="L14" s="1686"/>
      <c r="M14" s="1685"/>
      <c r="N14" s="1661"/>
      <c r="O14" s="1685"/>
      <c r="P14" s="1661"/>
      <c r="Q14" s="1685"/>
      <c r="R14" s="1661"/>
      <c r="S14" s="1685"/>
      <c r="T14" s="1661"/>
      <c r="U14" s="1685"/>
      <c r="V14" s="1661"/>
      <c r="W14" s="1685"/>
      <c r="X14" s="1661"/>
      <c r="Y14" s="1685"/>
      <c r="Z14" s="1661"/>
      <c r="AA14" s="1685"/>
      <c r="AB14" s="1661"/>
      <c r="AC14" s="1685"/>
      <c r="AD14" s="1661"/>
      <c r="AE14" s="1685"/>
      <c r="AF14" s="1661"/>
      <c r="AG14" s="1685"/>
      <c r="AH14" s="1661"/>
      <c r="AI14" s="1685"/>
      <c r="AJ14" s="1661"/>
      <c r="AK14" s="1685"/>
      <c r="AL14" s="1661"/>
      <c r="AM14" s="1685"/>
      <c r="AN14" s="1661"/>
      <c r="AO14" s="1685"/>
      <c r="AP14" s="1662"/>
      <c r="AQ14" s="1686"/>
      <c r="AR14" s="1686"/>
      <c r="AS14" s="1664"/>
      <c r="AT14" s="1664"/>
      <c r="AU14" s="1664"/>
      <c r="AV14" s="1664"/>
      <c r="AW14" s="1664"/>
      <c r="AX14" s="671" t="str">
        <f t="shared" si="2"/>
        <v/>
      </c>
      <c r="AY14" s="30"/>
      <c r="AZ14" s="30"/>
      <c r="BA14" s="30"/>
      <c r="BB14" s="30"/>
      <c r="BC14" s="30"/>
      <c r="BD14" s="30"/>
      <c r="BE14" s="30"/>
      <c r="BF14" s="30"/>
      <c r="BG14" s="9"/>
      <c r="BH14" s="9"/>
      <c r="BI14" s="9"/>
      <c r="BJ14" s="9"/>
      <c r="BX14" s="2"/>
      <c r="BY14" s="2"/>
      <c r="BZ14" s="2"/>
      <c r="CA14" s="31" t="str">
        <f t="shared" si="3"/>
        <v/>
      </c>
      <c r="CB14" s="31" t="str">
        <f t="shared" si="1"/>
        <v/>
      </c>
      <c r="CC14" s="31" t="str">
        <f t="shared" si="4"/>
        <v/>
      </c>
      <c r="CD14" s="31" t="str">
        <f t="shared" si="5"/>
        <v/>
      </c>
      <c r="CE14" s="31" t="str">
        <f t="shared" si="6"/>
        <v/>
      </c>
      <c r="CF14" s="31" t="str">
        <f t="shared" si="7"/>
        <v/>
      </c>
      <c r="CG14" s="31" t="str">
        <f t="shared" si="8"/>
        <v/>
      </c>
      <c r="CH14" s="32">
        <f t="shared" si="9"/>
        <v>0</v>
      </c>
      <c r="CI14" s="32">
        <f t="shared" si="10"/>
        <v>0</v>
      </c>
      <c r="CJ14" s="32">
        <f t="shared" si="11"/>
        <v>0</v>
      </c>
      <c r="CK14" s="32">
        <f t="shared" si="12"/>
        <v>0</v>
      </c>
      <c r="CL14" s="32">
        <f t="shared" si="13"/>
        <v>0</v>
      </c>
      <c r="CM14" s="32">
        <f>IF(AND(AH14="",D14&lt;&gt;0),1,IF(D14&lt;AH14,1,0))</f>
        <v>0</v>
      </c>
      <c r="CN14" s="32">
        <f t="shared" si="14"/>
        <v>0</v>
      </c>
    </row>
    <row r="15" spans="1:98" ht="16.350000000000001" customHeight="1" x14ac:dyDescent="0.2">
      <c r="A15" s="3532" t="s">
        <v>37</v>
      </c>
      <c r="B15" s="3448"/>
      <c r="C15" s="3449"/>
      <c r="D15" s="1368">
        <f>SUM(E15+F15)</f>
        <v>0</v>
      </c>
      <c r="E15" s="1687">
        <f>SUM(G15+I15+K15+M15+O15+Q15+S15+U15+W15+Y15+AA15+AC15+AE15+AG15+AI15+AK15+AM15+AO15)</f>
        <v>0</v>
      </c>
      <c r="F15" s="1688">
        <f t="shared" si="0"/>
        <v>0</v>
      </c>
      <c r="G15" s="1689"/>
      <c r="H15" s="1369"/>
      <c r="I15" s="1689"/>
      <c r="J15" s="1369"/>
      <c r="K15" s="1689"/>
      <c r="L15" s="1369"/>
      <c r="M15" s="1689"/>
      <c r="N15" s="1540"/>
      <c r="O15" s="1689"/>
      <c r="P15" s="1540"/>
      <c r="Q15" s="1689"/>
      <c r="R15" s="1540"/>
      <c r="S15" s="1689"/>
      <c r="T15" s="1540"/>
      <c r="U15" s="1689"/>
      <c r="V15" s="1540"/>
      <c r="W15" s="1689"/>
      <c r="X15" s="1540"/>
      <c r="Y15" s="1689"/>
      <c r="Z15" s="1540"/>
      <c r="AA15" s="1689"/>
      <c r="AB15" s="1540"/>
      <c r="AC15" s="1689"/>
      <c r="AD15" s="1540"/>
      <c r="AE15" s="1689"/>
      <c r="AF15" s="1540"/>
      <c r="AG15" s="1689"/>
      <c r="AH15" s="1540"/>
      <c r="AI15" s="1689"/>
      <c r="AJ15" s="1540"/>
      <c r="AK15" s="1689"/>
      <c r="AL15" s="1540"/>
      <c r="AM15" s="1689"/>
      <c r="AN15" s="1540"/>
      <c r="AO15" s="1689"/>
      <c r="AP15" s="1665"/>
      <c r="AQ15" s="1369"/>
      <c r="AR15" s="1369"/>
      <c r="AS15" s="1352"/>
      <c r="AT15" s="1352"/>
      <c r="AU15" s="1352"/>
      <c r="AV15" s="1352"/>
      <c r="AW15" s="1352"/>
      <c r="AX15" s="671" t="str">
        <f t="shared" si="2"/>
        <v/>
      </c>
      <c r="AY15" s="30"/>
      <c r="AZ15" s="30"/>
      <c r="BA15" s="30"/>
      <c r="BB15" s="30"/>
      <c r="BC15" s="30"/>
      <c r="BD15" s="30"/>
      <c r="BE15" s="30"/>
      <c r="BF15" s="30"/>
      <c r="BG15" s="9"/>
      <c r="BH15" s="9"/>
      <c r="BI15" s="9"/>
      <c r="BJ15" s="9"/>
      <c r="BK15" s="9"/>
      <c r="BL15" s="9"/>
      <c r="BX15" s="2"/>
      <c r="BY15" s="2"/>
      <c r="BZ15" s="2"/>
      <c r="CA15" s="31" t="str">
        <f t="shared" si="3"/>
        <v/>
      </c>
      <c r="CB15" s="31" t="str">
        <f t="shared" si="1"/>
        <v/>
      </c>
      <c r="CC15" s="31" t="str">
        <f t="shared" si="4"/>
        <v/>
      </c>
      <c r="CD15" s="31" t="str">
        <f t="shared" si="5"/>
        <v/>
      </c>
      <c r="CE15" s="31" t="str">
        <f t="shared" si="6"/>
        <v/>
      </c>
      <c r="CF15" s="31" t="str">
        <f t="shared" si="7"/>
        <v/>
      </c>
      <c r="CG15" s="31" t="str">
        <f t="shared" si="8"/>
        <v/>
      </c>
      <c r="CH15" s="32">
        <f t="shared" si="9"/>
        <v>0</v>
      </c>
      <c r="CI15" s="32">
        <f t="shared" si="10"/>
        <v>0</v>
      </c>
      <c r="CJ15" s="32">
        <f t="shared" si="11"/>
        <v>0</v>
      </c>
      <c r="CK15" s="32">
        <f t="shared" si="12"/>
        <v>0</v>
      </c>
      <c r="CL15" s="32">
        <f t="shared" si="13"/>
        <v>0</v>
      </c>
      <c r="CM15" s="32">
        <f>IF(AND(AH15="",D15&lt;&gt;0),1,IF(D15&lt;AH15,1,0))</f>
        <v>0</v>
      </c>
      <c r="CN15" s="32">
        <f t="shared" si="14"/>
        <v>0</v>
      </c>
    </row>
    <row r="16" spans="1:98" ht="32.1" customHeight="1" x14ac:dyDescent="0.2">
      <c r="A16" s="49" t="s">
        <v>38</v>
      </c>
      <c r="B16" s="50"/>
      <c r="C16" s="50"/>
      <c r="D16" s="13"/>
      <c r="E16" s="13"/>
      <c r="F16" s="13"/>
      <c r="G16" s="1690"/>
      <c r="H16" s="1690"/>
      <c r="I16" s="13"/>
      <c r="J16" s="13"/>
      <c r="K16" s="13"/>
      <c r="L16" s="13"/>
      <c r="M16" s="13"/>
      <c r="N16" s="13"/>
      <c r="O16" s="13"/>
      <c r="P16" s="52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8" ht="33" customHeight="1" x14ac:dyDescent="0.2">
      <c r="A17" s="3455" t="s">
        <v>39</v>
      </c>
      <c r="B17" s="3456"/>
      <c r="C17" s="3457"/>
      <c r="D17" s="3343" t="s">
        <v>40</v>
      </c>
      <c r="E17" s="3362"/>
      <c r="F17" s="3355"/>
      <c r="G17" s="3600" t="s">
        <v>13</v>
      </c>
      <c r="H17" s="3601"/>
      <c r="I17" s="3355" t="s">
        <v>14</v>
      </c>
      <c r="J17" s="3513"/>
      <c r="K17" s="3343" t="s">
        <v>15</v>
      </c>
      <c r="L17" s="3355"/>
      <c r="M17" s="3355" t="s">
        <v>16</v>
      </c>
      <c r="N17" s="3513"/>
      <c r="O17" s="3343" t="s">
        <v>17</v>
      </c>
      <c r="P17" s="3355"/>
      <c r="Q17" s="3343" t="s">
        <v>18</v>
      </c>
      <c r="R17" s="3355"/>
      <c r="S17" s="3343" t="s">
        <v>19</v>
      </c>
      <c r="T17" s="3355"/>
      <c r="U17" s="3343" t="s">
        <v>20</v>
      </c>
      <c r="V17" s="3355"/>
      <c r="W17" s="3362" t="s">
        <v>21</v>
      </c>
      <c r="X17" s="3362"/>
      <c r="Y17" s="3343" t="s">
        <v>22</v>
      </c>
      <c r="Z17" s="3345"/>
      <c r="AA17" s="3362" t="s">
        <v>23</v>
      </c>
      <c r="AB17" s="3518"/>
      <c r="AC17" s="3343" t="s">
        <v>24</v>
      </c>
      <c r="AD17" s="3345"/>
      <c r="AE17" s="3362" t="s">
        <v>25</v>
      </c>
      <c r="AF17" s="3518"/>
      <c r="AG17" s="3343" t="s">
        <v>26</v>
      </c>
      <c r="AH17" s="3345"/>
      <c r="AI17" s="3362" t="s">
        <v>27</v>
      </c>
      <c r="AJ17" s="3518"/>
      <c r="AK17" s="3343" t="s">
        <v>28</v>
      </c>
      <c r="AL17" s="3345"/>
      <c r="AM17" s="3362" t="s">
        <v>29</v>
      </c>
      <c r="AN17" s="3345"/>
      <c r="AO17" s="3362" t="s">
        <v>30</v>
      </c>
      <c r="AP17" s="3506"/>
      <c r="AQ17" s="3554" t="s">
        <v>6</v>
      </c>
      <c r="AR17" s="3554" t="s">
        <v>7</v>
      </c>
      <c r="AS17" s="3454" t="s">
        <v>41</v>
      </c>
      <c r="AT17" s="3454" t="s">
        <v>8</v>
      </c>
      <c r="AU17" s="3454" t="s">
        <v>42</v>
      </c>
      <c r="AV17" s="3554" t="s">
        <v>298</v>
      </c>
      <c r="AW17" s="3599" t="s">
        <v>10</v>
      </c>
      <c r="AX17" s="3599" t="s">
        <v>11</v>
      </c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8" ht="44.25" customHeight="1" x14ac:dyDescent="0.2">
      <c r="A18" s="3169"/>
      <c r="B18" s="3170"/>
      <c r="C18" s="3171"/>
      <c r="D18" s="1656" t="s">
        <v>31</v>
      </c>
      <c r="E18" s="1691" t="s">
        <v>32</v>
      </c>
      <c r="F18" s="1003" t="s">
        <v>33</v>
      </c>
      <c r="G18" s="1656" t="s">
        <v>32</v>
      </c>
      <c r="H18" s="1655" t="s">
        <v>33</v>
      </c>
      <c r="I18" s="1916" t="s">
        <v>32</v>
      </c>
      <c r="J18" s="1003" t="s">
        <v>33</v>
      </c>
      <c r="K18" s="1916" t="s">
        <v>32</v>
      </c>
      <c r="L18" s="1917" t="s">
        <v>33</v>
      </c>
      <c r="M18" s="1916" t="s">
        <v>32</v>
      </c>
      <c r="N18" s="1003" t="s">
        <v>33</v>
      </c>
      <c r="O18" s="1916" t="s">
        <v>32</v>
      </c>
      <c r="P18" s="1003" t="s">
        <v>33</v>
      </c>
      <c r="Q18" s="1916" t="s">
        <v>32</v>
      </c>
      <c r="R18" s="1003" t="s">
        <v>33</v>
      </c>
      <c r="S18" s="1916" t="s">
        <v>32</v>
      </c>
      <c r="T18" s="1003" t="s">
        <v>33</v>
      </c>
      <c r="U18" s="1656" t="s">
        <v>32</v>
      </c>
      <c r="V18" s="1655" t="s">
        <v>33</v>
      </c>
      <c r="W18" s="1654" t="s">
        <v>32</v>
      </c>
      <c r="X18" s="1694" t="s">
        <v>33</v>
      </c>
      <c r="Y18" s="1656" t="s">
        <v>32</v>
      </c>
      <c r="Z18" s="1655" t="s">
        <v>33</v>
      </c>
      <c r="AA18" s="1654" t="s">
        <v>32</v>
      </c>
      <c r="AB18" s="1694" t="s">
        <v>33</v>
      </c>
      <c r="AC18" s="1656" t="s">
        <v>32</v>
      </c>
      <c r="AD18" s="1655" t="s">
        <v>33</v>
      </c>
      <c r="AE18" s="1654" t="s">
        <v>32</v>
      </c>
      <c r="AF18" s="1694" t="s">
        <v>33</v>
      </c>
      <c r="AG18" s="1656" t="s">
        <v>32</v>
      </c>
      <c r="AH18" s="1655" t="s">
        <v>33</v>
      </c>
      <c r="AI18" s="1654" t="s">
        <v>32</v>
      </c>
      <c r="AJ18" s="1694" t="s">
        <v>33</v>
      </c>
      <c r="AK18" s="1656" t="s">
        <v>32</v>
      </c>
      <c r="AL18" s="1655" t="s">
        <v>33</v>
      </c>
      <c r="AM18" s="1654" t="s">
        <v>32</v>
      </c>
      <c r="AN18" s="1655" t="s">
        <v>33</v>
      </c>
      <c r="AO18" s="1654" t="s">
        <v>32</v>
      </c>
      <c r="AP18" s="1680" t="s">
        <v>33</v>
      </c>
      <c r="AQ18" s="2961"/>
      <c r="AR18" s="3119"/>
      <c r="AS18" s="3149"/>
      <c r="AT18" s="3149"/>
      <c r="AU18" s="3149"/>
      <c r="AV18" s="3248"/>
      <c r="AW18" s="3451"/>
      <c r="AX18" s="3451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8" ht="16.350000000000001" customHeight="1" x14ac:dyDescent="0.2">
      <c r="A19" s="3232" t="s">
        <v>43</v>
      </c>
      <c r="B19" s="3003"/>
      <c r="C19" s="3131"/>
      <c r="D19" s="1015">
        <f>SUM(E19+F19)</f>
        <v>0</v>
      </c>
      <c r="E19" s="21">
        <f>SUM(G19+I19+K19+M19+O19+Q19+S19+U19+W19+Y19+AA19+AC19+AE19+AG19+AI19+AK19+AM19+AO19)</f>
        <v>0</v>
      </c>
      <c r="F19" s="22">
        <f>SUM(H19+J19+L19+N19+P19+R19+T19+V19+X19+Z19+AB19+AD19+AF19+AH19+AJ19+AL19+AN19+AP19)</f>
        <v>0</v>
      </c>
      <c r="G19" s="1014"/>
      <c r="H19" s="60"/>
      <c r="I19" s="1014"/>
      <c r="J19" s="1695"/>
      <c r="K19" s="1014"/>
      <c r="L19" s="60"/>
      <c r="M19" s="1014"/>
      <c r="N19" s="1695"/>
      <c r="O19" s="1014"/>
      <c r="P19" s="60"/>
      <c r="Q19" s="1014"/>
      <c r="R19" s="60"/>
      <c r="S19" s="1014"/>
      <c r="T19" s="60"/>
      <c r="U19" s="1014"/>
      <c r="V19" s="60"/>
      <c r="W19" s="1657"/>
      <c r="X19" s="63"/>
      <c r="Y19" s="1014"/>
      <c r="Z19" s="60"/>
      <c r="AA19" s="1657"/>
      <c r="AB19" s="63"/>
      <c r="AC19" s="1014"/>
      <c r="AD19" s="60"/>
      <c r="AE19" s="1657"/>
      <c r="AF19" s="63"/>
      <c r="AG19" s="1014"/>
      <c r="AH19" s="60"/>
      <c r="AI19" s="1657"/>
      <c r="AJ19" s="63"/>
      <c r="AK19" s="1014"/>
      <c r="AL19" s="60"/>
      <c r="AM19" s="1657"/>
      <c r="AN19" s="60"/>
      <c r="AO19" s="1657"/>
      <c r="AP19" s="64"/>
      <c r="AQ19" s="1696"/>
      <c r="AR19" s="1695"/>
      <c r="AS19" s="1018"/>
      <c r="AT19" s="1018"/>
      <c r="AU19" s="1018"/>
      <c r="AV19" s="1018"/>
      <c r="AW19" s="1018"/>
      <c r="AX19" s="1018"/>
      <c r="AY19" s="671" t="str">
        <f>$CA19&amp;$CB19&amp;$CC19&amp;$CD19&amp;$CE19&amp;$CF19&amp;$CG19</f>
        <v/>
      </c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4"/>
      <c r="BV19" s="4"/>
      <c r="BW19" s="4"/>
      <c r="CA19" s="31" t="str">
        <f>IF(CH19=1,"* Las consultas de 12 años NO DEBEN ser mayor que el total de Consultas entre 10-14 Años. ","")</f>
        <v/>
      </c>
      <c r="CB19" s="31" t="str">
        <f>IF(CI19=1,"* Las consultas de 60 años NO DEBEN ser mayor que el total de Consultas entre 60-64 Años. ","")</f>
        <v/>
      </c>
      <c r="CC19" s="31" t="str">
        <f>IF(CJ19=1,"* Las actividades de usuarios en situación de discapacidad NO DEBEN superar el total. ","")</f>
        <v/>
      </c>
      <c r="CD19" s="31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E19" s="31" t="str">
        <f>IF(AND(AS19="",D19&lt;&gt;0),"* No olvide digitar la columna Beneficiarios (Digite CEROS si no tiene). ",IF(D19&lt;AS19,"* El número de Beneficiarios NO DEBE ser mayor que el Total. ",""))</f>
        <v/>
      </c>
      <c r="CF19" s="31" t="str">
        <f>IF(AND(AW19="",D19&lt;&gt;0),"* No olvide digitar la Población SENAME (Digite CEROS si no tiene). ",IF(D19&lt;AW19,"* La Población SENAME NO DEBE ser mayor al Total. ",""))</f>
        <v/>
      </c>
      <c r="CG19" s="31" t="str">
        <f>IF(AND(AX19="",D19&lt;&gt;0),"* No olvide digitar la Población Migrante (Digite CEROS si no tiene). ",IF(D19&lt;AX19,"* La Población Migrante NO DEBE superar el Total. ",""))</f>
        <v/>
      </c>
      <c r="CH19" s="32">
        <f>IF(AQ19&gt;(Y19+Z19),1,0)</f>
        <v>0</v>
      </c>
      <c r="CI19" s="32">
        <f>IF(AT19&gt;(AK19+AL19),1,0)</f>
        <v>0</v>
      </c>
      <c r="CJ19" s="32">
        <f>IF(D19&lt;AV19,1,0)</f>
        <v>0</v>
      </c>
      <c r="CK19" s="32">
        <f>IF(AND(AR19="",D19&lt;&gt;0),1,IF(F19&lt;AR19,1,0))</f>
        <v>0</v>
      </c>
      <c r="CL19" s="32">
        <f>IF(AND(AS19="",D19&lt;&gt;0),1,IF(D19&lt;AS19,1,0))</f>
        <v>0</v>
      </c>
      <c r="CM19" s="32">
        <f>IF(AND(AW19="",D19&lt;&gt;0),1,IF(D19&lt;AW19,1,0))</f>
        <v>0</v>
      </c>
      <c r="CN19" s="32">
        <f>IF(AND(AX19="",D19&lt;&gt;0),1,IF(D19&lt;AX19,1,0))</f>
        <v>0</v>
      </c>
    </row>
    <row r="20" spans="1:98" ht="16.350000000000001" customHeight="1" x14ac:dyDescent="0.2">
      <c r="A20" s="3480" t="s">
        <v>44</v>
      </c>
      <c r="B20" s="3481"/>
      <c r="C20" s="3482"/>
      <c r="D20" s="1697">
        <f t="shared" ref="D20:D35" si="15">SUM(E20+F20)</f>
        <v>0</v>
      </c>
      <c r="E20" s="1683">
        <f>SUM(U20+W20+Y20+AA20+AC20+AE20+AG20+AI20+AK20+AM20+AO20)</f>
        <v>0</v>
      </c>
      <c r="F20" s="1684">
        <f>SUM(V20+X20+Z20+AB20+AD20+AF20+AH20+AJ20+AL20+AN20+AP20)</f>
        <v>0</v>
      </c>
      <c r="G20" s="1698"/>
      <c r="H20" s="1699"/>
      <c r="I20" s="1698"/>
      <c r="J20" s="1700"/>
      <c r="K20" s="1698"/>
      <c r="L20" s="1699"/>
      <c r="M20" s="1698"/>
      <c r="N20" s="1700"/>
      <c r="O20" s="1698"/>
      <c r="P20" s="1699"/>
      <c r="Q20" s="1698"/>
      <c r="R20" s="1699"/>
      <c r="S20" s="1698"/>
      <c r="T20" s="1699"/>
      <c r="U20" s="1685"/>
      <c r="V20" s="1661"/>
      <c r="W20" s="1660"/>
      <c r="X20" s="1701"/>
      <c r="Y20" s="1685"/>
      <c r="Z20" s="1661"/>
      <c r="AA20" s="1660"/>
      <c r="AB20" s="1701"/>
      <c r="AC20" s="1685"/>
      <c r="AD20" s="1661"/>
      <c r="AE20" s="1660"/>
      <c r="AF20" s="1701"/>
      <c r="AG20" s="1685"/>
      <c r="AH20" s="1661"/>
      <c r="AI20" s="1660"/>
      <c r="AJ20" s="1701"/>
      <c r="AK20" s="1685"/>
      <c r="AL20" s="1661"/>
      <c r="AM20" s="1660"/>
      <c r="AN20" s="1661"/>
      <c r="AO20" s="1660"/>
      <c r="AP20" s="1662"/>
      <c r="AQ20" s="1702"/>
      <c r="AR20" s="1686"/>
      <c r="AS20" s="1703"/>
      <c r="AT20" s="1703"/>
      <c r="AU20" s="1703"/>
      <c r="AV20" s="1703"/>
      <c r="AW20" s="1703"/>
      <c r="AX20" s="1703"/>
      <c r="AY20" s="671" t="str">
        <f t="shared" ref="AY20:AY35" si="16">$CA20&amp;$CB20&amp;$CC20&amp;$CD20&amp;$CE20&amp;$CF20&amp;$CG20</f>
        <v/>
      </c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4"/>
      <c r="BV20" s="4"/>
      <c r="BW20" s="4"/>
      <c r="CA20" s="31" t="str">
        <f t="shared" ref="CA20:CA35" si="17">IF(CH20=1,"* Las consultas de 12 años NO DEBEN ser mayor que el total de Consultas entre 10-14 Años. ","")</f>
        <v/>
      </c>
      <c r="CB20" s="31" t="str">
        <f t="shared" ref="CB20:CB35" si="18">IF(CI20=1,"* Las consultas de 60 años NO DEBEN ser mayor que el total de Consultas entre 60-64 Años. ","")</f>
        <v/>
      </c>
      <c r="CC20" s="31" t="str">
        <f t="shared" ref="CC20:CC35" si="19">IF(CJ20=1,"* Las actividades de usuarios en situación de discapacidad NO DEBEN superar el total. ","")</f>
        <v/>
      </c>
      <c r="CD20" s="31" t="str">
        <f t="shared" ref="CD20:CD35" si="20">IF(AND(AR20="",D20&lt;&gt;0),"* Recuerde que las Embarazadas deben ser incluídas en el ingreso por rango Etario (Digite CEROS si no tiene). ",IF(F20&lt;AR20,"* Las Embarazadas NO DEBEN ser mayor al total de mujeres. ",""))</f>
        <v/>
      </c>
      <c r="CE20" s="31" t="str">
        <f t="shared" ref="CE20:CE35" si="21">IF(AND(AS20="",D20&lt;&gt;0),"* No olvide digitar la columna Beneficiarios (Digite CEROS si no tiene). ",IF(D20&lt;AS20,"* El número de Beneficiarios NO DEBE ser mayor que el Total. ",""))</f>
        <v/>
      </c>
      <c r="CF20" s="31" t="str">
        <f t="shared" ref="CF20:CF35" si="22">IF(AND(AW20="",D20&lt;&gt;0),"* No olvide digitar la Población SENAME (Digite CEROS si no tiene). ",IF(D20&lt;AW20,"* La Población SENAME NO DEBE ser mayor al Total. ",""))</f>
        <v/>
      </c>
      <c r="CG20" s="31" t="str">
        <f t="shared" ref="CG20:CG35" si="23">IF(AND(AX20="",D20&lt;&gt;0),"* No olvide digitar la Población Migrante (Digite CEROS si no tiene). ",IF(D20&lt;AX20,"* La Población Migrante NO DEBE superar el Total. ",""))</f>
        <v/>
      </c>
      <c r="CH20" s="32">
        <f t="shared" ref="CH20:CH35" si="24">IF(AQ20&gt;(Y20+Z20),1,0)</f>
        <v>0</v>
      </c>
      <c r="CI20" s="32">
        <f t="shared" ref="CI20:CI35" si="25">IF(AT20&gt;(AK20+AL20),1,0)</f>
        <v>0</v>
      </c>
      <c r="CJ20" s="32">
        <f t="shared" ref="CJ20:CJ35" si="26">IF(D20&lt;AV20,1,0)</f>
        <v>0</v>
      </c>
      <c r="CK20" s="32">
        <f t="shared" ref="CK20:CK35" si="27">IF(AND(AR20="",D20&lt;&gt;0),1,IF(F20&lt;AR20,1,0))</f>
        <v>0</v>
      </c>
      <c r="CL20" s="32">
        <f t="shared" ref="CL20:CL35" si="28">IF(AND(AS20="",D20&lt;&gt;0),1,IF(D20&lt;AS20,1,0))</f>
        <v>0</v>
      </c>
      <c r="CM20" s="32">
        <f t="shared" ref="CM20:CM35" si="29">IF(AND(AW20="",D20&lt;&gt;0),1,IF(D20&lt;AW20,1,0))</f>
        <v>0</v>
      </c>
      <c r="CN20" s="32">
        <f t="shared" ref="CN20:CN35" si="30">IF(AND(AX20="",D20&lt;&gt;0),1,IF(D20&lt;AX20,1,0))</f>
        <v>0</v>
      </c>
    </row>
    <row r="21" spans="1:98" ht="16.350000000000001" customHeight="1" x14ac:dyDescent="0.2">
      <c r="A21" s="3349" t="s">
        <v>45</v>
      </c>
      <c r="B21" s="3350"/>
      <c r="C21" s="3351"/>
      <c r="D21" s="1697">
        <f t="shared" si="15"/>
        <v>0</v>
      </c>
      <c r="E21" s="1683">
        <f t="shared" ref="E21:F23" si="31">SUM(G21+I21+K21+M21+O21+Q21+S21+U21+W21+Y21+AA21+AC21+AE21+AG21+AI21+AK21+AM21+AO21)</f>
        <v>0</v>
      </c>
      <c r="F21" s="1684">
        <f t="shared" si="31"/>
        <v>0</v>
      </c>
      <c r="G21" s="1685"/>
      <c r="H21" s="1661"/>
      <c r="I21" s="1685"/>
      <c r="J21" s="1686"/>
      <c r="K21" s="1685"/>
      <c r="L21" s="1661"/>
      <c r="M21" s="1685"/>
      <c r="N21" s="1686"/>
      <c r="O21" s="1685"/>
      <c r="P21" s="1661"/>
      <c r="Q21" s="1685"/>
      <c r="R21" s="1661"/>
      <c r="S21" s="1685"/>
      <c r="T21" s="1661"/>
      <c r="U21" s="1685"/>
      <c r="V21" s="1661"/>
      <c r="W21" s="1660"/>
      <c r="X21" s="1701"/>
      <c r="Y21" s="1685"/>
      <c r="Z21" s="1661"/>
      <c r="AA21" s="1660"/>
      <c r="AB21" s="1701"/>
      <c r="AC21" s="1685"/>
      <c r="AD21" s="1661"/>
      <c r="AE21" s="1660"/>
      <c r="AF21" s="1701"/>
      <c r="AG21" s="1685"/>
      <c r="AH21" s="1661"/>
      <c r="AI21" s="1660"/>
      <c r="AJ21" s="1701"/>
      <c r="AK21" s="1685"/>
      <c r="AL21" s="1661"/>
      <c r="AM21" s="1660"/>
      <c r="AN21" s="1661"/>
      <c r="AO21" s="1660"/>
      <c r="AP21" s="1662"/>
      <c r="AQ21" s="1702"/>
      <c r="AR21" s="1686"/>
      <c r="AS21" s="1703"/>
      <c r="AT21" s="1703"/>
      <c r="AU21" s="1703"/>
      <c r="AV21" s="1703"/>
      <c r="AW21" s="1703"/>
      <c r="AX21" s="1703"/>
      <c r="AY21" s="671" t="str">
        <f t="shared" si="16"/>
        <v/>
      </c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4"/>
      <c r="BV21" s="4"/>
      <c r="BW21" s="4"/>
      <c r="BX21" s="71"/>
      <c r="BY21" s="71"/>
      <c r="BZ21" s="71"/>
      <c r="CA21" s="31" t="str">
        <f t="shared" si="17"/>
        <v/>
      </c>
      <c r="CB21" s="31" t="str">
        <f t="shared" si="18"/>
        <v/>
      </c>
      <c r="CC21" s="31" t="str">
        <f t="shared" si="19"/>
        <v/>
      </c>
      <c r="CD21" s="31" t="str">
        <f t="shared" si="20"/>
        <v/>
      </c>
      <c r="CE21" s="31" t="str">
        <f t="shared" si="21"/>
        <v/>
      </c>
      <c r="CF21" s="31" t="str">
        <f t="shared" si="22"/>
        <v/>
      </c>
      <c r="CG21" s="31" t="str">
        <f t="shared" si="23"/>
        <v/>
      </c>
      <c r="CH21" s="32">
        <f t="shared" si="24"/>
        <v>0</v>
      </c>
      <c r="CI21" s="32">
        <f t="shared" si="25"/>
        <v>0</v>
      </c>
      <c r="CJ21" s="32">
        <f t="shared" si="26"/>
        <v>0</v>
      </c>
      <c r="CK21" s="32">
        <f t="shared" si="27"/>
        <v>0</v>
      </c>
      <c r="CL21" s="32">
        <f t="shared" si="28"/>
        <v>0</v>
      </c>
      <c r="CM21" s="32">
        <f t="shared" si="29"/>
        <v>0</v>
      </c>
      <c r="CN21" s="32">
        <f t="shared" si="30"/>
        <v>0</v>
      </c>
      <c r="CO21" s="72"/>
      <c r="CP21" s="72"/>
      <c r="CQ21" s="72"/>
    </row>
    <row r="22" spans="1:98" ht="16.350000000000001" customHeight="1" x14ac:dyDescent="0.2">
      <c r="A22" s="3349" t="s">
        <v>46</v>
      </c>
      <c r="B22" s="3350"/>
      <c r="C22" s="3351"/>
      <c r="D22" s="1697">
        <f t="shared" si="15"/>
        <v>0</v>
      </c>
      <c r="E22" s="1683">
        <f t="shared" si="31"/>
        <v>0</v>
      </c>
      <c r="F22" s="1684">
        <f t="shared" si="31"/>
        <v>0</v>
      </c>
      <c r="G22" s="1685"/>
      <c r="H22" s="1661"/>
      <c r="I22" s="1685"/>
      <c r="J22" s="1686"/>
      <c r="K22" s="1685"/>
      <c r="L22" s="1661"/>
      <c r="M22" s="1685"/>
      <c r="N22" s="1686"/>
      <c r="O22" s="1685"/>
      <c r="P22" s="1661"/>
      <c r="Q22" s="1685"/>
      <c r="R22" s="1661"/>
      <c r="S22" s="1685"/>
      <c r="T22" s="1661"/>
      <c r="U22" s="1685"/>
      <c r="V22" s="1661"/>
      <c r="W22" s="1660"/>
      <c r="X22" s="1701"/>
      <c r="Y22" s="1685"/>
      <c r="Z22" s="1661"/>
      <c r="AA22" s="1660"/>
      <c r="AB22" s="1701"/>
      <c r="AC22" s="1685"/>
      <c r="AD22" s="1661"/>
      <c r="AE22" s="1660"/>
      <c r="AF22" s="1701"/>
      <c r="AG22" s="1685"/>
      <c r="AH22" s="1661"/>
      <c r="AI22" s="1660"/>
      <c r="AJ22" s="1701"/>
      <c r="AK22" s="1685"/>
      <c r="AL22" s="1661"/>
      <c r="AM22" s="1660"/>
      <c r="AN22" s="1661"/>
      <c r="AO22" s="1660"/>
      <c r="AP22" s="1662"/>
      <c r="AQ22" s="1702"/>
      <c r="AR22" s="1686"/>
      <c r="AS22" s="1703"/>
      <c r="AT22" s="1703"/>
      <c r="AU22" s="1703"/>
      <c r="AV22" s="1703"/>
      <c r="AW22" s="1703"/>
      <c r="AX22" s="1703"/>
      <c r="AY22" s="671" t="str">
        <f t="shared" si="16"/>
        <v/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4"/>
      <c r="BV22" s="4"/>
      <c r="BW22" s="4"/>
      <c r="CA22" s="31" t="str">
        <f t="shared" si="17"/>
        <v/>
      </c>
      <c r="CB22" s="31" t="str">
        <f t="shared" si="18"/>
        <v/>
      </c>
      <c r="CC22" s="31" t="str">
        <f t="shared" si="19"/>
        <v/>
      </c>
      <c r="CD22" s="31" t="str">
        <f t="shared" si="20"/>
        <v/>
      </c>
      <c r="CE22" s="31" t="str">
        <f t="shared" si="21"/>
        <v/>
      </c>
      <c r="CF22" s="31" t="str">
        <f t="shared" si="22"/>
        <v/>
      </c>
      <c r="CG22" s="31" t="str">
        <f t="shared" si="23"/>
        <v/>
      </c>
      <c r="CH22" s="32">
        <f t="shared" si="24"/>
        <v>0</v>
      </c>
      <c r="CI22" s="32">
        <f t="shared" si="25"/>
        <v>0</v>
      </c>
      <c r="CJ22" s="32">
        <f t="shared" si="26"/>
        <v>0</v>
      </c>
      <c r="CK22" s="32">
        <f t="shared" si="27"/>
        <v>0</v>
      </c>
      <c r="CL22" s="32">
        <f t="shared" si="28"/>
        <v>0</v>
      </c>
      <c r="CM22" s="32">
        <f t="shared" si="29"/>
        <v>0</v>
      </c>
      <c r="CN22" s="32">
        <f t="shared" si="30"/>
        <v>0</v>
      </c>
    </row>
    <row r="23" spans="1:98" ht="16.350000000000001" customHeight="1" x14ac:dyDescent="0.2">
      <c r="A23" s="3349" t="s">
        <v>47</v>
      </c>
      <c r="B23" s="3350"/>
      <c r="C23" s="3351"/>
      <c r="D23" s="1697">
        <f t="shared" si="15"/>
        <v>0</v>
      </c>
      <c r="E23" s="1683">
        <f t="shared" si="31"/>
        <v>0</v>
      </c>
      <c r="F23" s="1684">
        <f t="shared" si="31"/>
        <v>0</v>
      </c>
      <c r="G23" s="1685"/>
      <c r="H23" s="1661"/>
      <c r="I23" s="1685"/>
      <c r="J23" s="1686"/>
      <c r="K23" s="1685"/>
      <c r="L23" s="1661"/>
      <c r="M23" s="1685"/>
      <c r="N23" s="1686"/>
      <c r="O23" s="1685"/>
      <c r="P23" s="1661"/>
      <c r="Q23" s="1685"/>
      <c r="R23" s="1661"/>
      <c r="S23" s="1685"/>
      <c r="T23" s="1661"/>
      <c r="U23" s="1685"/>
      <c r="V23" s="1661"/>
      <c r="W23" s="1660"/>
      <c r="X23" s="1701"/>
      <c r="Y23" s="1685"/>
      <c r="Z23" s="1661"/>
      <c r="AA23" s="1660"/>
      <c r="AB23" s="1701"/>
      <c r="AC23" s="1685"/>
      <c r="AD23" s="1661"/>
      <c r="AE23" s="1660"/>
      <c r="AF23" s="1701"/>
      <c r="AG23" s="1685"/>
      <c r="AH23" s="1661"/>
      <c r="AI23" s="1660"/>
      <c r="AJ23" s="1701"/>
      <c r="AK23" s="1685"/>
      <c r="AL23" s="1661"/>
      <c r="AM23" s="1660"/>
      <c r="AN23" s="1661"/>
      <c r="AO23" s="1660"/>
      <c r="AP23" s="1662"/>
      <c r="AQ23" s="1702"/>
      <c r="AR23" s="1686"/>
      <c r="AS23" s="1703"/>
      <c r="AT23" s="1703"/>
      <c r="AU23" s="1703"/>
      <c r="AV23" s="1703"/>
      <c r="AW23" s="1703"/>
      <c r="AX23" s="1703"/>
      <c r="AY23" s="671" t="str">
        <f t="shared" si="16"/>
        <v/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4"/>
      <c r="BV23" s="4"/>
      <c r="BW23" s="4"/>
      <c r="CA23" s="31" t="str">
        <f t="shared" si="17"/>
        <v/>
      </c>
      <c r="CB23" s="31" t="str">
        <f t="shared" si="18"/>
        <v/>
      </c>
      <c r="CC23" s="31" t="str">
        <f t="shared" si="19"/>
        <v/>
      </c>
      <c r="CD23" s="31" t="str">
        <f t="shared" si="20"/>
        <v/>
      </c>
      <c r="CE23" s="31" t="str">
        <f t="shared" si="21"/>
        <v/>
      </c>
      <c r="CF23" s="31" t="str">
        <f t="shared" si="22"/>
        <v/>
      </c>
      <c r="CG23" s="31" t="str">
        <f t="shared" si="23"/>
        <v/>
      </c>
      <c r="CH23" s="32">
        <f t="shared" si="24"/>
        <v>0</v>
      </c>
      <c r="CI23" s="32">
        <f t="shared" si="25"/>
        <v>0</v>
      </c>
      <c r="CJ23" s="32">
        <f t="shared" si="26"/>
        <v>0</v>
      </c>
      <c r="CK23" s="32">
        <f t="shared" si="27"/>
        <v>0</v>
      </c>
      <c r="CL23" s="32">
        <f t="shared" si="28"/>
        <v>0</v>
      </c>
      <c r="CM23" s="32">
        <f t="shared" si="29"/>
        <v>0</v>
      </c>
      <c r="CN23" s="32">
        <f t="shared" si="30"/>
        <v>0</v>
      </c>
    </row>
    <row r="24" spans="1:98" ht="16.350000000000001" customHeight="1" x14ac:dyDescent="0.2">
      <c r="A24" s="3349" t="s">
        <v>48</v>
      </c>
      <c r="B24" s="3350"/>
      <c r="C24" s="3351"/>
      <c r="D24" s="1697">
        <f t="shared" si="15"/>
        <v>0</v>
      </c>
      <c r="E24" s="1683">
        <f t="shared" ref="E24:F31" si="32">SUM(G24+I24+K24+M24+O24+Q24+S24+U24+W24+Y24+AA24+AC24+AE24+AG24+AI24+AK24+AM24+AO24)</f>
        <v>0</v>
      </c>
      <c r="F24" s="1684">
        <f t="shared" si="32"/>
        <v>0</v>
      </c>
      <c r="G24" s="1685"/>
      <c r="H24" s="1661"/>
      <c r="I24" s="1685"/>
      <c r="J24" s="1686"/>
      <c r="K24" s="1685"/>
      <c r="L24" s="1661"/>
      <c r="M24" s="1685"/>
      <c r="N24" s="1686"/>
      <c r="O24" s="1685"/>
      <c r="P24" s="1661"/>
      <c r="Q24" s="1685"/>
      <c r="R24" s="1661"/>
      <c r="S24" s="1685"/>
      <c r="T24" s="1661"/>
      <c r="U24" s="1685"/>
      <c r="V24" s="1661"/>
      <c r="W24" s="1660"/>
      <c r="X24" s="1701"/>
      <c r="Y24" s="1685"/>
      <c r="Z24" s="1661"/>
      <c r="AA24" s="1660"/>
      <c r="AB24" s="1701"/>
      <c r="AC24" s="1685"/>
      <c r="AD24" s="1661"/>
      <c r="AE24" s="1660"/>
      <c r="AF24" s="1701"/>
      <c r="AG24" s="1685"/>
      <c r="AH24" s="1661"/>
      <c r="AI24" s="1660"/>
      <c r="AJ24" s="1701"/>
      <c r="AK24" s="1685"/>
      <c r="AL24" s="1661"/>
      <c r="AM24" s="1660"/>
      <c r="AN24" s="1661"/>
      <c r="AO24" s="1660"/>
      <c r="AP24" s="1662"/>
      <c r="AQ24" s="1702"/>
      <c r="AR24" s="1686"/>
      <c r="AS24" s="1703"/>
      <c r="AT24" s="1703"/>
      <c r="AU24" s="1703"/>
      <c r="AV24" s="1703"/>
      <c r="AW24" s="1703"/>
      <c r="AX24" s="1703"/>
      <c r="AY24" s="671" t="str">
        <f t="shared" si="16"/>
        <v/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4"/>
      <c r="BV24" s="4"/>
      <c r="BW24" s="4"/>
      <c r="CA24" s="31" t="str">
        <f t="shared" si="17"/>
        <v/>
      </c>
      <c r="CB24" s="31" t="str">
        <f t="shared" si="18"/>
        <v/>
      </c>
      <c r="CC24" s="31" t="str">
        <f t="shared" si="19"/>
        <v/>
      </c>
      <c r="CD24" s="31" t="str">
        <f t="shared" si="20"/>
        <v/>
      </c>
      <c r="CE24" s="31" t="str">
        <f t="shared" si="21"/>
        <v/>
      </c>
      <c r="CF24" s="31" t="str">
        <f t="shared" si="22"/>
        <v/>
      </c>
      <c r="CG24" s="31" t="str">
        <f t="shared" si="23"/>
        <v/>
      </c>
      <c r="CH24" s="32">
        <f t="shared" si="24"/>
        <v>0</v>
      </c>
      <c r="CI24" s="32">
        <f t="shared" si="25"/>
        <v>0</v>
      </c>
      <c r="CJ24" s="32">
        <f t="shared" si="26"/>
        <v>0</v>
      </c>
      <c r="CK24" s="32">
        <f t="shared" si="27"/>
        <v>0</v>
      </c>
      <c r="CL24" s="32">
        <f t="shared" si="28"/>
        <v>0</v>
      </c>
      <c r="CM24" s="32">
        <f t="shared" si="29"/>
        <v>0</v>
      </c>
      <c r="CN24" s="32">
        <f t="shared" si="30"/>
        <v>0</v>
      </c>
    </row>
    <row r="25" spans="1:98" ht="16.350000000000001" customHeight="1" x14ac:dyDescent="0.2">
      <c r="A25" s="3349" t="s">
        <v>49</v>
      </c>
      <c r="B25" s="3350"/>
      <c r="C25" s="3351"/>
      <c r="D25" s="1697">
        <f t="shared" si="15"/>
        <v>0</v>
      </c>
      <c r="E25" s="1683">
        <f t="shared" si="32"/>
        <v>0</v>
      </c>
      <c r="F25" s="1684">
        <f t="shared" si="32"/>
        <v>0</v>
      </c>
      <c r="G25" s="1685"/>
      <c r="H25" s="1661"/>
      <c r="I25" s="1685"/>
      <c r="J25" s="1686"/>
      <c r="K25" s="1685"/>
      <c r="L25" s="1661"/>
      <c r="M25" s="1685"/>
      <c r="N25" s="1686"/>
      <c r="O25" s="1685"/>
      <c r="P25" s="1661"/>
      <c r="Q25" s="1685"/>
      <c r="R25" s="1661"/>
      <c r="S25" s="1685"/>
      <c r="T25" s="1661"/>
      <c r="U25" s="1685"/>
      <c r="V25" s="1661"/>
      <c r="W25" s="1660"/>
      <c r="X25" s="1701"/>
      <c r="Y25" s="1685"/>
      <c r="Z25" s="1661"/>
      <c r="AA25" s="1660"/>
      <c r="AB25" s="1701"/>
      <c r="AC25" s="1685"/>
      <c r="AD25" s="1661"/>
      <c r="AE25" s="1660"/>
      <c r="AF25" s="1701"/>
      <c r="AG25" s="1685"/>
      <c r="AH25" s="1661"/>
      <c r="AI25" s="1660"/>
      <c r="AJ25" s="1701"/>
      <c r="AK25" s="1685"/>
      <c r="AL25" s="1661"/>
      <c r="AM25" s="1660"/>
      <c r="AN25" s="1661"/>
      <c r="AO25" s="1660"/>
      <c r="AP25" s="1662"/>
      <c r="AQ25" s="1702"/>
      <c r="AR25" s="1686"/>
      <c r="AS25" s="1703"/>
      <c r="AT25" s="1703"/>
      <c r="AU25" s="1703"/>
      <c r="AV25" s="1703"/>
      <c r="AW25" s="1703"/>
      <c r="AX25" s="1703"/>
      <c r="AY25" s="671" t="str">
        <f t="shared" si="16"/>
        <v/>
      </c>
      <c r="BU25" s="3"/>
      <c r="BV25" s="3"/>
      <c r="BW25" s="3"/>
      <c r="CA25" s="31" t="str">
        <f t="shared" si="17"/>
        <v/>
      </c>
      <c r="CB25" s="31" t="str">
        <f t="shared" si="18"/>
        <v/>
      </c>
      <c r="CC25" s="31" t="str">
        <f t="shared" si="19"/>
        <v/>
      </c>
      <c r="CD25" s="31" t="str">
        <f t="shared" si="20"/>
        <v/>
      </c>
      <c r="CE25" s="31" t="str">
        <f t="shared" si="21"/>
        <v/>
      </c>
      <c r="CF25" s="31" t="str">
        <f t="shared" si="22"/>
        <v/>
      </c>
      <c r="CG25" s="31" t="str">
        <f t="shared" si="23"/>
        <v/>
      </c>
      <c r="CH25" s="32">
        <f t="shared" si="24"/>
        <v>0</v>
      </c>
      <c r="CI25" s="32">
        <f t="shared" si="25"/>
        <v>0</v>
      </c>
      <c r="CJ25" s="32">
        <f t="shared" si="26"/>
        <v>0</v>
      </c>
      <c r="CK25" s="32">
        <f t="shared" si="27"/>
        <v>0</v>
      </c>
      <c r="CL25" s="32">
        <f t="shared" si="28"/>
        <v>0</v>
      </c>
      <c r="CM25" s="32">
        <f t="shared" si="29"/>
        <v>0</v>
      </c>
      <c r="CN25" s="32">
        <f t="shared" si="30"/>
        <v>0</v>
      </c>
    </row>
    <row r="26" spans="1:98" ht="16.350000000000001" customHeight="1" x14ac:dyDescent="0.2">
      <c r="A26" s="3349" t="s">
        <v>50</v>
      </c>
      <c r="B26" s="3350"/>
      <c r="C26" s="3351"/>
      <c r="D26" s="1704">
        <f t="shared" si="15"/>
        <v>19</v>
      </c>
      <c r="E26" s="1683">
        <f t="shared" si="32"/>
        <v>8</v>
      </c>
      <c r="F26" s="1684">
        <f t="shared" si="32"/>
        <v>11</v>
      </c>
      <c r="G26" s="1685">
        <v>0</v>
      </c>
      <c r="H26" s="1661">
        <v>0</v>
      </c>
      <c r="I26" s="1685">
        <v>0</v>
      </c>
      <c r="J26" s="1686">
        <v>0</v>
      </c>
      <c r="K26" s="1685">
        <v>0</v>
      </c>
      <c r="L26" s="1661">
        <v>0</v>
      </c>
      <c r="M26" s="1685">
        <v>0</v>
      </c>
      <c r="N26" s="1686">
        <v>0</v>
      </c>
      <c r="O26" s="1685">
        <v>0</v>
      </c>
      <c r="P26" s="1661">
        <v>0</v>
      </c>
      <c r="Q26" s="1685">
        <v>0</v>
      </c>
      <c r="R26" s="1661">
        <v>0</v>
      </c>
      <c r="S26" s="1685">
        <v>0</v>
      </c>
      <c r="T26" s="1661">
        <v>1</v>
      </c>
      <c r="U26" s="1685">
        <v>0</v>
      </c>
      <c r="V26" s="1661">
        <v>0</v>
      </c>
      <c r="W26" s="1660">
        <v>0</v>
      </c>
      <c r="X26" s="1701">
        <v>0</v>
      </c>
      <c r="Y26" s="1685">
        <v>0</v>
      </c>
      <c r="Z26" s="1661">
        <v>0</v>
      </c>
      <c r="AA26" s="1660">
        <v>1</v>
      </c>
      <c r="AB26" s="1701">
        <v>1</v>
      </c>
      <c r="AC26" s="1685">
        <v>0</v>
      </c>
      <c r="AD26" s="1661">
        <v>2</v>
      </c>
      <c r="AE26" s="1660">
        <v>1</v>
      </c>
      <c r="AF26" s="1701">
        <v>2</v>
      </c>
      <c r="AG26" s="1685">
        <v>1</v>
      </c>
      <c r="AH26" s="1661">
        <v>0</v>
      </c>
      <c r="AI26" s="1660">
        <v>3</v>
      </c>
      <c r="AJ26" s="1701">
        <v>2</v>
      </c>
      <c r="AK26" s="1685">
        <v>2</v>
      </c>
      <c r="AL26" s="1661">
        <v>0</v>
      </c>
      <c r="AM26" s="1660">
        <v>0</v>
      </c>
      <c r="AN26" s="1661">
        <v>3</v>
      </c>
      <c r="AO26" s="1660">
        <v>0</v>
      </c>
      <c r="AP26" s="1662">
        <v>0</v>
      </c>
      <c r="AQ26" s="1702">
        <v>0</v>
      </c>
      <c r="AR26" s="1686">
        <v>1</v>
      </c>
      <c r="AS26" s="1703">
        <v>19</v>
      </c>
      <c r="AT26" s="1702">
        <v>0</v>
      </c>
      <c r="AU26" s="1702"/>
      <c r="AV26" s="1702">
        <v>0</v>
      </c>
      <c r="AW26" s="1702">
        <v>0</v>
      </c>
      <c r="AX26" s="1702">
        <v>0</v>
      </c>
      <c r="AY26" s="671" t="str">
        <f t="shared" si="16"/>
        <v/>
      </c>
      <c r="BU26" s="3"/>
      <c r="BV26" s="3"/>
      <c r="BW26" s="3"/>
      <c r="CA26" s="31" t="str">
        <f t="shared" si="17"/>
        <v/>
      </c>
      <c r="CB26" s="31" t="str">
        <f t="shared" si="18"/>
        <v/>
      </c>
      <c r="CC26" s="31" t="str">
        <f t="shared" si="19"/>
        <v/>
      </c>
      <c r="CD26" s="31" t="str">
        <f t="shared" si="20"/>
        <v/>
      </c>
      <c r="CE26" s="31" t="str">
        <f t="shared" si="21"/>
        <v/>
      </c>
      <c r="CF26" s="31" t="str">
        <f t="shared" si="22"/>
        <v/>
      </c>
      <c r="CG26" s="31" t="str">
        <f t="shared" si="23"/>
        <v/>
      </c>
      <c r="CH26" s="32">
        <f t="shared" si="24"/>
        <v>0</v>
      </c>
      <c r="CI26" s="32">
        <f t="shared" si="25"/>
        <v>0</v>
      </c>
      <c r="CJ26" s="32">
        <f t="shared" si="26"/>
        <v>0</v>
      </c>
      <c r="CK26" s="32">
        <f t="shared" si="27"/>
        <v>0</v>
      </c>
      <c r="CL26" s="32">
        <f t="shared" si="28"/>
        <v>0</v>
      </c>
      <c r="CM26" s="32">
        <f t="shared" si="29"/>
        <v>0</v>
      </c>
      <c r="CN26" s="32">
        <f t="shared" si="30"/>
        <v>0</v>
      </c>
    </row>
    <row r="27" spans="1:98" ht="16.350000000000001" customHeight="1" x14ac:dyDescent="0.2">
      <c r="A27" s="3349" t="s">
        <v>51</v>
      </c>
      <c r="B27" s="3350"/>
      <c r="C27" s="3351"/>
      <c r="D27" s="1704">
        <f t="shared" si="15"/>
        <v>0</v>
      </c>
      <c r="E27" s="1683">
        <f t="shared" si="32"/>
        <v>0</v>
      </c>
      <c r="F27" s="1684">
        <f t="shared" si="32"/>
        <v>0</v>
      </c>
      <c r="G27" s="1685"/>
      <c r="H27" s="1661"/>
      <c r="I27" s="1685"/>
      <c r="J27" s="1686"/>
      <c r="K27" s="1685"/>
      <c r="L27" s="1661"/>
      <c r="M27" s="1685"/>
      <c r="N27" s="1686"/>
      <c r="O27" s="1685"/>
      <c r="P27" s="1661"/>
      <c r="Q27" s="1685"/>
      <c r="R27" s="1661"/>
      <c r="S27" s="1685"/>
      <c r="T27" s="1661"/>
      <c r="U27" s="1685"/>
      <c r="V27" s="1661"/>
      <c r="W27" s="1660"/>
      <c r="X27" s="1701"/>
      <c r="Y27" s="1685"/>
      <c r="Z27" s="1661"/>
      <c r="AA27" s="1660"/>
      <c r="AB27" s="1701"/>
      <c r="AC27" s="1685"/>
      <c r="AD27" s="1661"/>
      <c r="AE27" s="1660"/>
      <c r="AF27" s="1701"/>
      <c r="AG27" s="1685"/>
      <c r="AH27" s="1661"/>
      <c r="AI27" s="1660"/>
      <c r="AJ27" s="1701"/>
      <c r="AK27" s="1685"/>
      <c r="AL27" s="1661"/>
      <c r="AM27" s="1660"/>
      <c r="AN27" s="1661"/>
      <c r="AO27" s="1660"/>
      <c r="AP27" s="1662"/>
      <c r="AQ27" s="1702"/>
      <c r="AR27" s="1686"/>
      <c r="AS27" s="1703"/>
      <c r="AT27" s="1703"/>
      <c r="AU27" s="1703"/>
      <c r="AV27" s="1703"/>
      <c r="AW27" s="1703"/>
      <c r="AX27" s="1703"/>
      <c r="AY27" s="671" t="str">
        <f t="shared" si="16"/>
        <v/>
      </c>
      <c r="BU27" s="3"/>
      <c r="BV27" s="3"/>
      <c r="BW27" s="3"/>
      <c r="CA27" s="31" t="str">
        <f t="shared" si="17"/>
        <v/>
      </c>
      <c r="CB27" s="31" t="str">
        <f t="shared" si="18"/>
        <v/>
      </c>
      <c r="CC27" s="31" t="str">
        <f t="shared" si="19"/>
        <v/>
      </c>
      <c r="CD27" s="31" t="str">
        <f t="shared" si="20"/>
        <v/>
      </c>
      <c r="CE27" s="31" t="str">
        <f t="shared" si="21"/>
        <v/>
      </c>
      <c r="CF27" s="31" t="str">
        <f t="shared" si="22"/>
        <v/>
      </c>
      <c r="CG27" s="31" t="str">
        <f t="shared" si="23"/>
        <v/>
      </c>
      <c r="CH27" s="32">
        <f t="shared" si="24"/>
        <v>0</v>
      </c>
      <c r="CI27" s="32">
        <f t="shared" si="25"/>
        <v>0</v>
      </c>
      <c r="CJ27" s="32">
        <f t="shared" si="26"/>
        <v>0</v>
      </c>
      <c r="CK27" s="32">
        <f t="shared" si="27"/>
        <v>0</v>
      </c>
      <c r="CL27" s="32">
        <f t="shared" si="28"/>
        <v>0</v>
      </c>
      <c r="CM27" s="32">
        <f t="shared" si="29"/>
        <v>0</v>
      </c>
      <c r="CN27" s="32">
        <f t="shared" si="30"/>
        <v>0</v>
      </c>
    </row>
    <row r="28" spans="1:98" s="1005" customFormat="1" ht="16.350000000000001" customHeight="1" x14ac:dyDescent="0.2">
      <c r="A28" s="3349" t="s">
        <v>52</v>
      </c>
      <c r="B28" s="3350"/>
      <c r="C28" s="3351"/>
      <c r="D28" s="1697">
        <f>SUM(E28+F28)</f>
        <v>0</v>
      </c>
      <c r="E28" s="1683">
        <f t="shared" si="32"/>
        <v>0</v>
      </c>
      <c r="F28" s="1684">
        <f t="shared" si="32"/>
        <v>0</v>
      </c>
      <c r="G28" s="1685"/>
      <c r="H28" s="1661"/>
      <c r="I28" s="1685"/>
      <c r="J28" s="1686"/>
      <c r="K28" s="1685"/>
      <c r="L28" s="1661"/>
      <c r="M28" s="1685"/>
      <c r="N28" s="1686"/>
      <c r="O28" s="1685"/>
      <c r="P28" s="1661"/>
      <c r="Q28" s="1685"/>
      <c r="R28" s="1661"/>
      <c r="S28" s="1685"/>
      <c r="T28" s="1661"/>
      <c r="U28" s="1685"/>
      <c r="V28" s="1661"/>
      <c r="W28" s="1660"/>
      <c r="X28" s="1701"/>
      <c r="Y28" s="1685"/>
      <c r="Z28" s="1661"/>
      <c r="AA28" s="1660"/>
      <c r="AB28" s="1701"/>
      <c r="AC28" s="1685"/>
      <c r="AD28" s="1661"/>
      <c r="AE28" s="1660"/>
      <c r="AF28" s="1701"/>
      <c r="AG28" s="1685"/>
      <c r="AH28" s="1661"/>
      <c r="AI28" s="1660"/>
      <c r="AJ28" s="1701"/>
      <c r="AK28" s="1685"/>
      <c r="AL28" s="1661"/>
      <c r="AM28" s="1660"/>
      <c r="AN28" s="1661"/>
      <c r="AO28" s="1660"/>
      <c r="AP28" s="1662"/>
      <c r="AQ28" s="1702"/>
      <c r="AR28" s="1686"/>
      <c r="AS28" s="1703"/>
      <c r="AT28" s="1702"/>
      <c r="AU28" s="1702"/>
      <c r="AV28" s="1702"/>
      <c r="AW28" s="1702"/>
      <c r="AX28" s="1702"/>
      <c r="AY28" s="671" t="str">
        <f t="shared" si="16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451"/>
      <c r="CA28" s="31" t="str">
        <f t="shared" si="17"/>
        <v/>
      </c>
      <c r="CB28" s="31" t="str">
        <f t="shared" si="18"/>
        <v/>
      </c>
      <c r="CC28" s="31" t="str">
        <f t="shared" si="19"/>
        <v/>
      </c>
      <c r="CD28" s="31" t="str">
        <f t="shared" si="20"/>
        <v/>
      </c>
      <c r="CE28" s="31" t="str">
        <f t="shared" si="21"/>
        <v/>
      </c>
      <c r="CF28" s="31" t="str">
        <f t="shared" si="22"/>
        <v/>
      </c>
      <c r="CG28" s="31" t="str">
        <f t="shared" si="23"/>
        <v/>
      </c>
      <c r="CH28" s="32">
        <f t="shared" si="24"/>
        <v>0</v>
      </c>
      <c r="CI28" s="32">
        <f t="shared" si="25"/>
        <v>0</v>
      </c>
      <c r="CJ28" s="32">
        <f t="shared" si="26"/>
        <v>0</v>
      </c>
      <c r="CK28" s="32">
        <f t="shared" si="27"/>
        <v>0</v>
      </c>
      <c r="CL28" s="32">
        <f t="shared" si="28"/>
        <v>0</v>
      </c>
      <c r="CM28" s="32">
        <f t="shared" si="29"/>
        <v>0</v>
      </c>
      <c r="CN28" s="32">
        <f t="shared" si="30"/>
        <v>0</v>
      </c>
      <c r="CO28" s="5"/>
      <c r="CP28" s="5"/>
      <c r="CQ28" s="5"/>
      <c r="CR28" s="5"/>
      <c r="CS28" s="5"/>
      <c r="CT28" s="5"/>
    </row>
    <row r="29" spans="1:98" ht="16.350000000000001" customHeight="1" x14ac:dyDescent="0.2">
      <c r="A29" s="3349" t="s">
        <v>53</v>
      </c>
      <c r="B29" s="3350"/>
      <c r="C29" s="3351"/>
      <c r="D29" s="1697">
        <f t="shared" si="15"/>
        <v>0</v>
      </c>
      <c r="E29" s="1683">
        <f t="shared" si="32"/>
        <v>0</v>
      </c>
      <c r="F29" s="1684">
        <f t="shared" si="32"/>
        <v>0</v>
      </c>
      <c r="G29" s="1685"/>
      <c r="H29" s="1661"/>
      <c r="I29" s="1685"/>
      <c r="J29" s="1686"/>
      <c r="K29" s="1685"/>
      <c r="L29" s="1661"/>
      <c r="M29" s="1685"/>
      <c r="N29" s="1686"/>
      <c r="O29" s="1685"/>
      <c r="P29" s="1661"/>
      <c r="Q29" s="1685"/>
      <c r="R29" s="1661"/>
      <c r="S29" s="1685"/>
      <c r="T29" s="1661"/>
      <c r="U29" s="1685"/>
      <c r="V29" s="1661"/>
      <c r="W29" s="1660"/>
      <c r="X29" s="1701"/>
      <c r="Y29" s="1685"/>
      <c r="Z29" s="1661"/>
      <c r="AA29" s="1660"/>
      <c r="AB29" s="1701"/>
      <c r="AC29" s="1685"/>
      <c r="AD29" s="1661"/>
      <c r="AE29" s="1660"/>
      <c r="AF29" s="1701"/>
      <c r="AG29" s="1685"/>
      <c r="AH29" s="1661"/>
      <c r="AI29" s="1660"/>
      <c r="AJ29" s="1701"/>
      <c r="AK29" s="1685"/>
      <c r="AL29" s="1661"/>
      <c r="AM29" s="1660"/>
      <c r="AN29" s="1661"/>
      <c r="AO29" s="1660"/>
      <c r="AP29" s="1662"/>
      <c r="AQ29" s="1702"/>
      <c r="AR29" s="1686"/>
      <c r="AS29" s="1703"/>
      <c r="AT29" s="1702"/>
      <c r="AU29" s="1702"/>
      <c r="AV29" s="1702"/>
      <c r="AW29" s="1702"/>
      <c r="AX29" s="1702"/>
      <c r="AY29" s="671" t="str">
        <f t="shared" si="16"/>
        <v/>
      </c>
      <c r="BU29" s="3"/>
      <c r="BV29" s="3"/>
      <c r="BW29" s="3"/>
      <c r="CA29" s="31" t="str">
        <f t="shared" si="17"/>
        <v/>
      </c>
      <c r="CB29" s="31" t="str">
        <f t="shared" si="18"/>
        <v/>
      </c>
      <c r="CC29" s="31" t="str">
        <f t="shared" si="19"/>
        <v/>
      </c>
      <c r="CD29" s="31" t="str">
        <f t="shared" si="20"/>
        <v/>
      </c>
      <c r="CE29" s="31" t="str">
        <f t="shared" si="21"/>
        <v/>
      </c>
      <c r="CF29" s="31" t="str">
        <f t="shared" si="22"/>
        <v/>
      </c>
      <c r="CG29" s="31" t="str">
        <f t="shared" si="23"/>
        <v/>
      </c>
      <c r="CH29" s="32">
        <f t="shared" si="24"/>
        <v>0</v>
      </c>
      <c r="CI29" s="32">
        <f t="shared" si="25"/>
        <v>0</v>
      </c>
      <c r="CJ29" s="32">
        <f t="shared" si="26"/>
        <v>0</v>
      </c>
      <c r="CK29" s="32">
        <f t="shared" si="27"/>
        <v>0</v>
      </c>
      <c r="CL29" s="32">
        <f t="shared" si="28"/>
        <v>0</v>
      </c>
      <c r="CM29" s="32">
        <f t="shared" si="29"/>
        <v>0</v>
      </c>
      <c r="CN29" s="32">
        <f t="shared" si="30"/>
        <v>0</v>
      </c>
    </row>
    <row r="30" spans="1:98" ht="16.350000000000001" customHeight="1" x14ac:dyDescent="0.2">
      <c r="A30" s="3349" t="s">
        <v>54</v>
      </c>
      <c r="B30" s="3350"/>
      <c r="C30" s="3351"/>
      <c r="D30" s="1697">
        <f t="shared" si="15"/>
        <v>0</v>
      </c>
      <c r="E30" s="1683">
        <f t="shared" si="32"/>
        <v>0</v>
      </c>
      <c r="F30" s="1684">
        <f t="shared" si="32"/>
        <v>0</v>
      </c>
      <c r="G30" s="1685"/>
      <c r="H30" s="1661"/>
      <c r="I30" s="1685"/>
      <c r="J30" s="1686"/>
      <c r="K30" s="1685"/>
      <c r="L30" s="1661"/>
      <c r="M30" s="1685"/>
      <c r="N30" s="1686"/>
      <c r="O30" s="1685"/>
      <c r="P30" s="1661"/>
      <c r="Q30" s="1685"/>
      <c r="R30" s="1661"/>
      <c r="S30" s="1685"/>
      <c r="T30" s="1661"/>
      <c r="U30" s="1685"/>
      <c r="V30" s="1661"/>
      <c r="W30" s="1660"/>
      <c r="X30" s="1701"/>
      <c r="Y30" s="1685"/>
      <c r="Z30" s="1661"/>
      <c r="AA30" s="1660"/>
      <c r="AB30" s="1701"/>
      <c r="AC30" s="1685"/>
      <c r="AD30" s="1661"/>
      <c r="AE30" s="1660"/>
      <c r="AF30" s="1701"/>
      <c r="AG30" s="1685"/>
      <c r="AH30" s="1661"/>
      <c r="AI30" s="1660"/>
      <c r="AJ30" s="1701"/>
      <c r="AK30" s="1685"/>
      <c r="AL30" s="1661"/>
      <c r="AM30" s="1660"/>
      <c r="AN30" s="1661"/>
      <c r="AO30" s="1660"/>
      <c r="AP30" s="1662"/>
      <c r="AQ30" s="1702"/>
      <c r="AR30" s="1686"/>
      <c r="AS30" s="1703"/>
      <c r="AT30" s="1702"/>
      <c r="AU30" s="1702"/>
      <c r="AV30" s="1702"/>
      <c r="AW30" s="1702"/>
      <c r="AX30" s="1702"/>
      <c r="AY30" s="671" t="str">
        <f t="shared" si="16"/>
        <v/>
      </c>
      <c r="BU30" s="3"/>
      <c r="BV30" s="3"/>
      <c r="BW30" s="3"/>
      <c r="CA30" s="31" t="str">
        <f t="shared" si="17"/>
        <v/>
      </c>
      <c r="CB30" s="31" t="str">
        <f t="shared" si="18"/>
        <v/>
      </c>
      <c r="CC30" s="31" t="str">
        <f t="shared" si="19"/>
        <v/>
      </c>
      <c r="CD30" s="31" t="str">
        <f t="shared" si="20"/>
        <v/>
      </c>
      <c r="CE30" s="31" t="str">
        <f t="shared" si="21"/>
        <v/>
      </c>
      <c r="CF30" s="31" t="str">
        <f t="shared" si="22"/>
        <v/>
      </c>
      <c r="CG30" s="31" t="str">
        <f t="shared" si="23"/>
        <v/>
      </c>
      <c r="CH30" s="32">
        <f t="shared" si="24"/>
        <v>0</v>
      </c>
      <c r="CI30" s="32">
        <f t="shared" si="25"/>
        <v>0</v>
      </c>
      <c r="CJ30" s="32">
        <f t="shared" si="26"/>
        <v>0</v>
      </c>
      <c r="CK30" s="32">
        <f t="shared" si="27"/>
        <v>0</v>
      </c>
      <c r="CL30" s="32">
        <f t="shared" si="28"/>
        <v>0</v>
      </c>
      <c r="CM30" s="32">
        <f t="shared" si="29"/>
        <v>0</v>
      </c>
      <c r="CN30" s="32">
        <f t="shared" si="30"/>
        <v>0</v>
      </c>
    </row>
    <row r="31" spans="1:98" ht="16.350000000000001" customHeight="1" x14ac:dyDescent="0.2">
      <c r="A31" s="3349" t="s">
        <v>55</v>
      </c>
      <c r="B31" s="3350"/>
      <c r="C31" s="3351"/>
      <c r="D31" s="1697">
        <f t="shared" si="15"/>
        <v>63</v>
      </c>
      <c r="E31" s="1683">
        <f t="shared" si="32"/>
        <v>24</v>
      </c>
      <c r="F31" s="1684">
        <f t="shared" si="32"/>
        <v>39</v>
      </c>
      <c r="G31" s="1685">
        <v>0</v>
      </c>
      <c r="H31" s="1661">
        <v>0</v>
      </c>
      <c r="I31" s="1685">
        <v>0</v>
      </c>
      <c r="J31" s="1686">
        <v>1</v>
      </c>
      <c r="K31" s="1685">
        <v>0</v>
      </c>
      <c r="L31" s="1661">
        <v>0</v>
      </c>
      <c r="M31" s="1685">
        <v>0</v>
      </c>
      <c r="N31" s="1686">
        <v>0</v>
      </c>
      <c r="O31" s="1685">
        <v>0</v>
      </c>
      <c r="P31" s="1661">
        <v>2</v>
      </c>
      <c r="Q31" s="1685">
        <v>0</v>
      </c>
      <c r="R31" s="1661">
        <v>0</v>
      </c>
      <c r="S31" s="1685">
        <v>6</v>
      </c>
      <c r="T31" s="1661">
        <v>1</v>
      </c>
      <c r="U31" s="1685">
        <v>2</v>
      </c>
      <c r="V31" s="1661">
        <v>2</v>
      </c>
      <c r="W31" s="1660">
        <v>5</v>
      </c>
      <c r="X31" s="1701">
        <v>2</v>
      </c>
      <c r="Y31" s="1685">
        <v>7</v>
      </c>
      <c r="Z31" s="1661">
        <v>2</v>
      </c>
      <c r="AA31" s="1660">
        <v>0</v>
      </c>
      <c r="AB31" s="1701">
        <v>1</v>
      </c>
      <c r="AC31" s="1685">
        <v>0</v>
      </c>
      <c r="AD31" s="1661">
        <v>0</v>
      </c>
      <c r="AE31" s="1660">
        <v>0</v>
      </c>
      <c r="AF31" s="1701">
        <v>5</v>
      </c>
      <c r="AG31" s="1685">
        <v>1</v>
      </c>
      <c r="AH31" s="1661">
        <v>11</v>
      </c>
      <c r="AI31" s="1660">
        <v>0</v>
      </c>
      <c r="AJ31" s="1701">
        <v>7</v>
      </c>
      <c r="AK31" s="1685">
        <v>0</v>
      </c>
      <c r="AL31" s="1661">
        <v>0</v>
      </c>
      <c r="AM31" s="1660">
        <v>3</v>
      </c>
      <c r="AN31" s="1661">
        <v>5</v>
      </c>
      <c r="AO31" s="1660">
        <v>0</v>
      </c>
      <c r="AP31" s="1662">
        <v>0</v>
      </c>
      <c r="AQ31" s="1702">
        <v>0</v>
      </c>
      <c r="AR31" s="1686">
        <v>0</v>
      </c>
      <c r="AS31" s="1703">
        <v>63</v>
      </c>
      <c r="AT31" s="1702">
        <v>0</v>
      </c>
      <c r="AU31" s="1702"/>
      <c r="AV31" s="1702">
        <v>0</v>
      </c>
      <c r="AW31" s="1702">
        <v>0</v>
      </c>
      <c r="AX31" s="1702">
        <v>0</v>
      </c>
      <c r="AY31" s="671" t="str">
        <f t="shared" si="16"/>
        <v/>
      </c>
      <c r="BU31" s="3"/>
      <c r="BV31" s="3"/>
      <c r="BW31" s="3"/>
      <c r="CA31" s="31" t="str">
        <f t="shared" si="17"/>
        <v/>
      </c>
      <c r="CB31" s="31" t="str">
        <f t="shared" si="18"/>
        <v/>
      </c>
      <c r="CC31" s="31" t="str">
        <f t="shared" si="19"/>
        <v/>
      </c>
      <c r="CD31" s="31" t="str">
        <f t="shared" si="20"/>
        <v/>
      </c>
      <c r="CE31" s="31" t="str">
        <f t="shared" si="21"/>
        <v/>
      </c>
      <c r="CF31" s="31" t="str">
        <f t="shared" si="22"/>
        <v/>
      </c>
      <c r="CG31" s="31" t="str">
        <f t="shared" si="23"/>
        <v/>
      </c>
      <c r="CH31" s="32">
        <f t="shared" si="24"/>
        <v>0</v>
      </c>
      <c r="CI31" s="32">
        <f t="shared" si="25"/>
        <v>0</v>
      </c>
      <c r="CJ31" s="32">
        <f t="shared" si="26"/>
        <v>0</v>
      </c>
      <c r="CK31" s="32">
        <f t="shared" si="27"/>
        <v>0</v>
      </c>
      <c r="CL31" s="32">
        <f t="shared" si="28"/>
        <v>0</v>
      </c>
      <c r="CM31" s="32">
        <f t="shared" si="29"/>
        <v>0</v>
      </c>
      <c r="CN31" s="32">
        <f t="shared" si="30"/>
        <v>0</v>
      </c>
    </row>
    <row r="32" spans="1:98" ht="16.350000000000001" customHeight="1" x14ac:dyDescent="0.2">
      <c r="A32" s="3349" t="s">
        <v>56</v>
      </c>
      <c r="B32" s="3350"/>
      <c r="C32" s="3351"/>
      <c r="D32" s="1697">
        <f t="shared" si="15"/>
        <v>0</v>
      </c>
      <c r="E32" s="1683">
        <f>SUM(U32+W32+Y32+AA32+AC32+AE32+AG32+AI32+AK32+AM32+AO32)</f>
        <v>0</v>
      </c>
      <c r="F32" s="1684">
        <f>SUM(V32+X32+Z32+AB32+AD32+AF32+AH32+AJ32+AL32+AN32+AP32)</f>
        <v>0</v>
      </c>
      <c r="G32" s="1698"/>
      <c r="H32" s="1699"/>
      <c r="I32" s="1698"/>
      <c r="J32" s="1700"/>
      <c r="K32" s="1698"/>
      <c r="L32" s="1699"/>
      <c r="M32" s="1698"/>
      <c r="N32" s="1700"/>
      <c r="O32" s="1698"/>
      <c r="P32" s="1699"/>
      <c r="Q32" s="1698"/>
      <c r="R32" s="1699"/>
      <c r="S32" s="1698"/>
      <c r="T32" s="1699"/>
      <c r="U32" s="1685"/>
      <c r="V32" s="1661"/>
      <c r="W32" s="1660"/>
      <c r="X32" s="1701"/>
      <c r="Y32" s="1685"/>
      <c r="Z32" s="1661"/>
      <c r="AA32" s="1660"/>
      <c r="AB32" s="1701"/>
      <c r="AC32" s="1685"/>
      <c r="AD32" s="1661"/>
      <c r="AE32" s="1660"/>
      <c r="AF32" s="1701"/>
      <c r="AG32" s="1685"/>
      <c r="AH32" s="1661"/>
      <c r="AI32" s="1660"/>
      <c r="AJ32" s="1701"/>
      <c r="AK32" s="1685"/>
      <c r="AL32" s="1661"/>
      <c r="AM32" s="1660"/>
      <c r="AN32" s="1661"/>
      <c r="AO32" s="1660"/>
      <c r="AP32" s="1662"/>
      <c r="AQ32" s="1702"/>
      <c r="AR32" s="1686"/>
      <c r="AS32" s="1703"/>
      <c r="AT32" s="1702"/>
      <c r="AU32" s="1702"/>
      <c r="AV32" s="1702"/>
      <c r="AW32" s="1702"/>
      <c r="AX32" s="1702"/>
      <c r="AY32" s="671" t="str">
        <f t="shared" si="16"/>
        <v/>
      </c>
      <c r="BU32" s="3"/>
      <c r="BV32" s="3"/>
      <c r="BW32" s="3"/>
      <c r="CA32" s="31" t="str">
        <f t="shared" si="17"/>
        <v/>
      </c>
      <c r="CB32" s="31" t="str">
        <f t="shared" si="18"/>
        <v/>
      </c>
      <c r="CC32" s="31" t="str">
        <f t="shared" si="19"/>
        <v/>
      </c>
      <c r="CD32" s="31" t="str">
        <f t="shared" si="20"/>
        <v/>
      </c>
      <c r="CE32" s="31" t="str">
        <f t="shared" si="21"/>
        <v/>
      </c>
      <c r="CF32" s="31" t="str">
        <f t="shared" si="22"/>
        <v/>
      </c>
      <c r="CG32" s="31" t="str">
        <f t="shared" si="23"/>
        <v/>
      </c>
      <c r="CH32" s="32">
        <f t="shared" si="24"/>
        <v>0</v>
      </c>
      <c r="CI32" s="32">
        <f t="shared" si="25"/>
        <v>0</v>
      </c>
      <c r="CJ32" s="32">
        <f t="shared" si="26"/>
        <v>0</v>
      </c>
      <c r="CK32" s="32">
        <f t="shared" si="27"/>
        <v>0</v>
      </c>
      <c r="CL32" s="32">
        <f t="shared" si="28"/>
        <v>0</v>
      </c>
      <c r="CM32" s="32">
        <f t="shared" si="29"/>
        <v>0</v>
      </c>
      <c r="CN32" s="32">
        <f t="shared" si="30"/>
        <v>0</v>
      </c>
    </row>
    <row r="33" spans="1:92" ht="16.350000000000001" customHeight="1" x14ac:dyDescent="0.2">
      <c r="A33" s="3349" t="s">
        <v>57</v>
      </c>
      <c r="B33" s="3350"/>
      <c r="C33" s="3351"/>
      <c r="D33" s="1697">
        <f>SUM(E33+F33)</f>
        <v>0</v>
      </c>
      <c r="E33" s="1683">
        <f t="shared" ref="E33:F35" si="33">SUM(G33+I33+K33+M33+O33+Q33+S33+U33+W33+Y33+AA33+AC33+AE33+AG33+AI33+AK33+AM33+AO33)</f>
        <v>0</v>
      </c>
      <c r="F33" s="1684">
        <f t="shared" si="33"/>
        <v>0</v>
      </c>
      <c r="G33" s="1685"/>
      <c r="H33" s="1661"/>
      <c r="I33" s="1685"/>
      <c r="J33" s="1686"/>
      <c r="K33" s="1685"/>
      <c r="L33" s="1661"/>
      <c r="M33" s="1685"/>
      <c r="N33" s="1686"/>
      <c r="O33" s="1685"/>
      <c r="P33" s="1661"/>
      <c r="Q33" s="1685"/>
      <c r="R33" s="1661"/>
      <c r="S33" s="1685"/>
      <c r="T33" s="1661"/>
      <c r="U33" s="1685"/>
      <c r="V33" s="1661"/>
      <c r="W33" s="1660"/>
      <c r="X33" s="1701"/>
      <c r="Y33" s="1685"/>
      <c r="Z33" s="1661"/>
      <c r="AA33" s="1660"/>
      <c r="AB33" s="1701"/>
      <c r="AC33" s="1685"/>
      <c r="AD33" s="1661"/>
      <c r="AE33" s="1660"/>
      <c r="AF33" s="1701"/>
      <c r="AG33" s="1685"/>
      <c r="AH33" s="1661"/>
      <c r="AI33" s="1660"/>
      <c r="AJ33" s="1701"/>
      <c r="AK33" s="1685"/>
      <c r="AL33" s="1661"/>
      <c r="AM33" s="1660"/>
      <c r="AN33" s="1661"/>
      <c r="AO33" s="1660"/>
      <c r="AP33" s="1662"/>
      <c r="AQ33" s="1702"/>
      <c r="AR33" s="1686"/>
      <c r="AS33" s="1703"/>
      <c r="AT33" s="1702"/>
      <c r="AU33" s="1702"/>
      <c r="AV33" s="1702"/>
      <c r="AW33" s="1702"/>
      <c r="AX33" s="1702"/>
      <c r="AY33" s="671" t="str">
        <f t="shared" si="16"/>
        <v/>
      </c>
      <c r="BU33" s="3"/>
      <c r="BV33" s="3"/>
      <c r="BW33" s="3"/>
      <c r="CA33" s="31" t="str">
        <f t="shared" si="17"/>
        <v/>
      </c>
      <c r="CB33" s="31" t="str">
        <f t="shared" si="18"/>
        <v/>
      </c>
      <c r="CC33" s="31" t="str">
        <f t="shared" si="19"/>
        <v/>
      </c>
      <c r="CD33" s="31" t="str">
        <f t="shared" si="20"/>
        <v/>
      </c>
      <c r="CE33" s="31" t="str">
        <f t="shared" si="21"/>
        <v/>
      </c>
      <c r="CF33" s="31" t="str">
        <f t="shared" si="22"/>
        <v/>
      </c>
      <c r="CG33" s="31" t="str">
        <f t="shared" si="23"/>
        <v/>
      </c>
      <c r="CH33" s="32">
        <f t="shared" si="24"/>
        <v>0</v>
      </c>
      <c r="CI33" s="32">
        <f t="shared" si="25"/>
        <v>0</v>
      </c>
      <c r="CJ33" s="32">
        <f t="shared" si="26"/>
        <v>0</v>
      </c>
      <c r="CK33" s="32">
        <f t="shared" si="27"/>
        <v>0</v>
      </c>
      <c r="CL33" s="32">
        <f t="shared" si="28"/>
        <v>0</v>
      </c>
      <c r="CM33" s="32">
        <f t="shared" si="29"/>
        <v>0</v>
      </c>
      <c r="CN33" s="32">
        <f t="shared" si="30"/>
        <v>0</v>
      </c>
    </row>
    <row r="34" spans="1:92" ht="16.350000000000001" customHeight="1" x14ac:dyDescent="0.2">
      <c r="A34" s="3349" t="s">
        <v>58</v>
      </c>
      <c r="B34" s="3350"/>
      <c r="C34" s="3351"/>
      <c r="D34" s="1697">
        <f t="shared" si="15"/>
        <v>0</v>
      </c>
      <c r="E34" s="1683">
        <f t="shared" si="33"/>
        <v>0</v>
      </c>
      <c r="F34" s="1684">
        <f t="shared" si="33"/>
        <v>0</v>
      </c>
      <c r="G34" s="1685"/>
      <c r="H34" s="1661"/>
      <c r="I34" s="1685"/>
      <c r="J34" s="1686"/>
      <c r="K34" s="1685"/>
      <c r="L34" s="1661"/>
      <c r="M34" s="1685"/>
      <c r="N34" s="1686"/>
      <c r="O34" s="1685"/>
      <c r="P34" s="1661"/>
      <c r="Q34" s="1685"/>
      <c r="R34" s="1661"/>
      <c r="S34" s="1685"/>
      <c r="T34" s="1661"/>
      <c r="U34" s="1685"/>
      <c r="V34" s="1661"/>
      <c r="W34" s="1660"/>
      <c r="X34" s="1701"/>
      <c r="Y34" s="1685"/>
      <c r="Z34" s="1661"/>
      <c r="AA34" s="1660"/>
      <c r="AB34" s="1701"/>
      <c r="AC34" s="1685"/>
      <c r="AD34" s="1661"/>
      <c r="AE34" s="1660"/>
      <c r="AF34" s="1701"/>
      <c r="AG34" s="1685"/>
      <c r="AH34" s="1661"/>
      <c r="AI34" s="1660"/>
      <c r="AJ34" s="1701"/>
      <c r="AK34" s="1685"/>
      <c r="AL34" s="1661"/>
      <c r="AM34" s="1660"/>
      <c r="AN34" s="1661"/>
      <c r="AO34" s="1660"/>
      <c r="AP34" s="1662"/>
      <c r="AQ34" s="1702"/>
      <c r="AR34" s="1686"/>
      <c r="AS34" s="1703"/>
      <c r="AT34" s="1702"/>
      <c r="AU34" s="1702"/>
      <c r="AV34" s="1702"/>
      <c r="AW34" s="1702"/>
      <c r="AX34" s="1702"/>
      <c r="AY34" s="671" t="str">
        <f t="shared" si="16"/>
        <v/>
      </c>
      <c r="BU34" s="3"/>
      <c r="BV34" s="3"/>
      <c r="BW34" s="3"/>
      <c r="CA34" s="31" t="str">
        <f t="shared" si="17"/>
        <v/>
      </c>
      <c r="CB34" s="31" t="str">
        <f t="shared" si="18"/>
        <v/>
      </c>
      <c r="CC34" s="31" t="str">
        <f t="shared" si="19"/>
        <v/>
      </c>
      <c r="CD34" s="31" t="str">
        <f t="shared" si="20"/>
        <v/>
      </c>
      <c r="CE34" s="31" t="str">
        <f t="shared" si="21"/>
        <v/>
      </c>
      <c r="CF34" s="31" t="str">
        <f t="shared" si="22"/>
        <v/>
      </c>
      <c r="CG34" s="31" t="str">
        <f t="shared" si="23"/>
        <v/>
      </c>
      <c r="CH34" s="32">
        <f t="shared" si="24"/>
        <v>0</v>
      </c>
      <c r="CI34" s="32">
        <f t="shared" si="25"/>
        <v>0</v>
      </c>
      <c r="CJ34" s="32">
        <f t="shared" si="26"/>
        <v>0</v>
      </c>
      <c r="CK34" s="32">
        <f t="shared" si="27"/>
        <v>0</v>
      </c>
      <c r="CL34" s="32">
        <f t="shared" si="28"/>
        <v>0</v>
      </c>
      <c r="CM34" s="32">
        <f t="shared" si="29"/>
        <v>0</v>
      </c>
      <c r="CN34" s="32">
        <f t="shared" si="30"/>
        <v>0</v>
      </c>
    </row>
    <row r="35" spans="1:92" ht="16.350000000000001" customHeight="1" x14ac:dyDescent="0.2">
      <c r="A35" s="3411" t="s">
        <v>59</v>
      </c>
      <c r="B35" s="3401"/>
      <c r="C35" s="3412"/>
      <c r="D35" s="1705">
        <f t="shared" si="15"/>
        <v>0</v>
      </c>
      <c r="E35" s="1687">
        <f t="shared" si="33"/>
        <v>0</v>
      </c>
      <c r="F35" s="1688">
        <f t="shared" si="33"/>
        <v>0</v>
      </c>
      <c r="G35" s="1689"/>
      <c r="H35" s="1540"/>
      <c r="I35" s="1689"/>
      <c r="J35" s="1369"/>
      <c r="K35" s="1689"/>
      <c r="L35" s="1540"/>
      <c r="M35" s="1689"/>
      <c r="N35" s="1369"/>
      <c r="O35" s="1689"/>
      <c r="P35" s="1540"/>
      <c r="Q35" s="1689"/>
      <c r="R35" s="1540"/>
      <c r="S35" s="1689"/>
      <c r="T35" s="1540"/>
      <c r="U35" s="1689"/>
      <c r="V35" s="1540"/>
      <c r="W35" s="1351"/>
      <c r="X35" s="1706"/>
      <c r="Y35" s="1689"/>
      <c r="Z35" s="1540"/>
      <c r="AA35" s="1351"/>
      <c r="AB35" s="1706"/>
      <c r="AC35" s="1689"/>
      <c r="AD35" s="1540"/>
      <c r="AE35" s="1351"/>
      <c r="AF35" s="1706"/>
      <c r="AG35" s="1689"/>
      <c r="AH35" s="1540"/>
      <c r="AI35" s="1351"/>
      <c r="AJ35" s="1706"/>
      <c r="AK35" s="1689"/>
      <c r="AL35" s="1540"/>
      <c r="AM35" s="1351"/>
      <c r="AN35" s="1540"/>
      <c r="AO35" s="1351"/>
      <c r="AP35" s="1665"/>
      <c r="AQ35" s="77"/>
      <c r="AR35" s="77"/>
      <c r="AS35" s="77"/>
      <c r="AT35" s="77"/>
      <c r="AU35" s="77"/>
      <c r="AV35" s="77"/>
      <c r="AW35" s="77"/>
      <c r="AX35" s="77"/>
      <c r="AY35" s="671" t="str">
        <f t="shared" si="16"/>
        <v/>
      </c>
      <c r="BU35" s="3"/>
      <c r="BV35" s="3"/>
      <c r="BW35" s="3"/>
      <c r="CA35" s="31" t="str">
        <f t="shared" si="17"/>
        <v/>
      </c>
      <c r="CB35" s="31" t="str">
        <f t="shared" si="18"/>
        <v/>
      </c>
      <c r="CC35" s="31" t="str">
        <f t="shared" si="19"/>
        <v/>
      </c>
      <c r="CD35" s="31" t="str">
        <f t="shared" si="20"/>
        <v/>
      </c>
      <c r="CE35" s="31" t="str">
        <f t="shared" si="21"/>
        <v/>
      </c>
      <c r="CF35" s="31" t="str">
        <f t="shared" si="22"/>
        <v/>
      </c>
      <c r="CG35" s="31" t="str">
        <f t="shared" si="23"/>
        <v/>
      </c>
      <c r="CH35" s="32">
        <f t="shared" si="24"/>
        <v>0</v>
      </c>
      <c r="CI35" s="32">
        <f t="shared" si="25"/>
        <v>0</v>
      </c>
      <c r="CJ35" s="32">
        <f t="shared" si="26"/>
        <v>0</v>
      </c>
      <c r="CK35" s="32">
        <f t="shared" si="27"/>
        <v>0</v>
      </c>
      <c r="CL35" s="32">
        <f t="shared" si="28"/>
        <v>0</v>
      </c>
      <c r="CM35" s="32">
        <f t="shared" si="29"/>
        <v>0</v>
      </c>
      <c r="CN35" s="32">
        <f t="shared" si="30"/>
        <v>0</v>
      </c>
    </row>
    <row r="36" spans="1:92" ht="16.350000000000001" customHeight="1" x14ac:dyDescent="0.2">
      <c r="A36" s="3513" t="s">
        <v>60</v>
      </c>
      <c r="B36" s="3513"/>
      <c r="C36" s="3513"/>
      <c r="D36" s="1707">
        <f t="shared" ref="D36:AX36" si="34">SUM(D19:D35)</f>
        <v>82</v>
      </c>
      <c r="E36" s="1708">
        <f t="shared" si="34"/>
        <v>32</v>
      </c>
      <c r="F36" s="1709">
        <f t="shared" si="34"/>
        <v>50</v>
      </c>
      <c r="G36" s="1707">
        <f t="shared" si="34"/>
        <v>0</v>
      </c>
      <c r="H36" s="1709">
        <f t="shared" si="34"/>
        <v>0</v>
      </c>
      <c r="I36" s="1707">
        <f t="shared" si="34"/>
        <v>0</v>
      </c>
      <c r="J36" s="1709">
        <f t="shared" si="34"/>
        <v>1</v>
      </c>
      <c r="K36" s="1707">
        <f t="shared" si="34"/>
        <v>0</v>
      </c>
      <c r="L36" s="1709">
        <f t="shared" si="34"/>
        <v>0</v>
      </c>
      <c r="M36" s="1707">
        <f t="shared" si="34"/>
        <v>0</v>
      </c>
      <c r="N36" s="1709">
        <f t="shared" si="34"/>
        <v>0</v>
      </c>
      <c r="O36" s="1707">
        <f t="shared" si="34"/>
        <v>0</v>
      </c>
      <c r="P36" s="1709">
        <f t="shared" si="34"/>
        <v>2</v>
      </c>
      <c r="Q36" s="1707">
        <f t="shared" si="34"/>
        <v>0</v>
      </c>
      <c r="R36" s="1709">
        <f t="shared" si="34"/>
        <v>0</v>
      </c>
      <c r="S36" s="1707">
        <f t="shared" si="34"/>
        <v>6</v>
      </c>
      <c r="T36" s="1709">
        <f t="shared" si="34"/>
        <v>2</v>
      </c>
      <c r="U36" s="1707">
        <f t="shared" si="34"/>
        <v>2</v>
      </c>
      <c r="V36" s="1709">
        <f t="shared" si="34"/>
        <v>2</v>
      </c>
      <c r="W36" s="1710">
        <f t="shared" si="34"/>
        <v>5</v>
      </c>
      <c r="X36" s="1711">
        <f t="shared" si="34"/>
        <v>2</v>
      </c>
      <c r="Y36" s="1707">
        <f t="shared" si="34"/>
        <v>7</v>
      </c>
      <c r="Z36" s="1709">
        <f t="shared" si="34"/>
        <v>2</v>
      </c>
      <c r="AA36" s="1710">
        <f t="shared" si="34"/>
        <v>1</v>
      </c>
      <c r="AB36" s="1711">
        <f t="shared" si="34"/>
        <v>2</v>
      </c>
      <c r="AC36" s="1707">
        <f t="shared" si="34"/>
        <v>0</v>
      </c>
      <c r="AD36" s="1709">
        <f t="shared" si="34"/>
        <v>2</v>
      </c>
      <c r="AE36" s="1707">
        <f t="shared" si="34"/>
        <v>1</v>
      </c>
      <c r="AF36" s="1711">
        <f t="shared" si="34"/>
        <v>7</v>
      </c>
      <c r="AG36" s="1707">
        <f t="shared" si="34"/>
        <v>2</v>
      </c>
      <c r="AH36" s="1709">
        <f t="shared" si="34"/>
        <v>11</v>
      </c>
      <c r="AI36" s="1707">
        <f t="shared" si="34"/>
        <v>3</v>
      </c>
      <c r="AJ36" s="1711">
        <f t="shared" si="34"/>
        <v>9</v>
      </c>
      <c r="AK36" s="1707">
        <f t="shared" si="34"/>
        <v>2</v>
      </c>
      <c r="AL36" s="1709">
        <f t="shared" si="34"/>
        <v>0</v>
      </c>
      <c r="AM36" s="1707">
        <f t="shared" si="34"/>
        <v>3</v>
      </c>
      <c r="AN36" s="1709">
        <f t="shared" si="34"/>
        <v>8</v>
      </c>
      <c r="AO36" s="1707">
        <f t="shared" si="34"/>
        <v>0</v>
      </c>
      <c r="AP36" s="1712">
        <f t="shared" si="34"/>
        <v>0</v>
      </c>
      <c r="AQ36" s="1709">
        <f t="shared" si="34"/>
        <v>0</v>
      </c>
      <c r="AR36" s="1709">
        <f t="shared" si="34"/>
        <v>1</v>
      </c>
      <c r="AS36" s="1713">
        <f t="shared" si="34"/>
        <v>82</v>
      </c>
      <c r="AT36" s="1713">
        <f t="shared" si="34"/>
        <v>0</v>
      </c>
      <c r="AU36" s="1713">
        <f t="shared" si="34"/>
        <v>0</v>
      </c>
      <c r="AV36" s="1713">
        <f t="shared" si="34"/>
        <v>0</v>
      </c>
      <c r="AW36" s="1713">
        <f t="shared" si="34"/>
        <v>0</v>
      </c>
      <c r="AX36" s="1713">
        <f t="shared" si="34"/>
        <v>0</v>
      </c>
      <c r="AY36" s="9"/>
      <c r="BU36" s="3"/>
      <c r="BV36" s="3"/>
      <c r="BW36" s="3"/>
      <c r="CA36" s="31"/>
      <c r="CB36" s="31"/>
      <c r="CC36" s="31"/>
      <c r="CD36" s="31"/>
      <c r="CE36" s="31"/>
      <c r="CF36" s="31"/>
      <c r="CG36" s="31"/>
      <c r="CH36" s="32"/>
      <c r="CI36" s="32"/>
      <c r="CJ36" s="32"/>
      <c r="CK36" s="32"/>
      <c r="CL36" s="32"/>
      <c r="CM36" s="32"/>
      <c r="CN36" s="32"/>
    </row>
    <row r="37" spans="1:92" ht="30" customHeight="1" x14ac:dyDescent="0.2">
      <c r="A37" s="85" t="s">
        <v>61</v>
      </c>
      <c r="B37" s="86"/>
      <c r="C37" s="86"/>
      <c r="D37" s="87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31.5" customHeight="1" x14ac:dyDescent="0.2">
      <c r="A38" s="3575" t="s">
        <v>62</v>
      </c>
      <c r="B38" s="3576"/>
      <c r="C38" s="3576"/>
      <c r="D38" s="3575" t="s">
        <v>63</v>
      </c>
      <c r="E38" s="3576"/>
      <c r="F38" s="3554"/>
      <c r="G38" s="3343" t="s">
        <v>64</v>
      </c>
      <c r="H38" s="3362"/>
      <c r="I38" s="3362"/>
      <c r="J38" s="3362"/>
      <c r="K38" s="3362"/>
      <c r="L38" s="3362"/>
      <c r="M38" s="3362"/>
      <c r="N38" s="3362"/>
      <c r="O38" s="3362"/>
      <c r="P38" s="3362"/>
      <c r="Q38" s="3362"/>
      <c r="R38" s="3362"/>
      <c r="S38" s="3362"/>
      <c r="T38" s="3362"/>
      <c r="U38" s="3362"/>
      <c r="V38" s="3362"/>
      <c r="W38" s="3362"/>
      <c r="X38" s="3362"/>
      <c r="Y38" s="3362"/>
      <c r="Z38" s="3362"/>
      <c r="AA38" s="3362"/>
      <c r="AB38" s="3362"/>
      <c r="AC38" s="3362"/>
      <c r="AD38" s="3362"/>
      <c r="AE38" s="3362"/>
      <c r="AF38" s="3362"/>
      <c r="AG38" s="3362"/>
      <c r="AH38" s="3362"/>
      <c r="AI38" s="3362"/>
      <c r="AJ38" s="3362"/>
      <c r="AK38" s="3362"/>
      <c r="AL38" s="3362"/>
      <c r="AM38" s="3362"/>
      <c r="AN38" s="3362"/>
      <c r="AO38" s="3362"/>
      <c r="AP38" s="3488"/>
      <c r="AQ38" s="3554" t="s">
        <v>6</v>
      </c>
      <c r="AR38" s="3554" t="s">
        <v>7</v>
      </c>
      <c r="AS38" s="3554" t="s">
        <v>8</v>
      </c>
      <c r="AT38" s="3554" t="s">
        <v>298</v>
      </c>
      <c r="AU38" s="3454" t="s">
        <v>10</v>
      </c>
      <c r="AV38" s="3454" t="s">
        <v>11</v>
      </c>
      <c r="AW38" s="3460" t="s">
        <v>65</v>
      </c>
      <c r="BI38" s="3"/>
      <c r="BJ38" s="3"/>
      <c r="BK38" s="3"/>
      <c r="BL38" s="4"/>
      <c r="BM38" s="4"/>
      <c r="BN38" s="4"/>
      <c r="BO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3051"/>
      <c r="B39" s="3052"/>
      <c r="C39" s="3116"/>
      <c r="D39" s="3117"/>
      <c r="E39" s="3118"/>
      <c r="F39" s="3248"/>
      <c r="G39" s="3471" t="s">
        <v>13</v>
      </c>
      <c r="H39" s="3365"/>
      <c r="I39" s="3343" t="s">
        <v>14</v>
      </c>
      <c r="J39" s="3355"/>
      <c r="K39" s="3362" t="s">
        <v>15</v>
      </c>
      <c r="L39" s="3355"/>
      <c r="M39" s="3343" t="s">
        <v>16</v>
      </c>
      <c r="N39" s="3355"/>
      <c r="O39" s="3343" t="s">
        <v>17</v>
      </c>
      <c r="P39" s="3355"/>
      <c r="Q39" s="3343" t="s">
        <v>18</v>
      </c>
      <c r="R39" s="3355"/>
      <c r="S39" s="3343" t="s">
        <v>19</v>
      </c>
      <c r="T39" s="3355"/>
      <c r="U39" s="3343" t="s">
        <v>20</v>
      </c>
      <c r="V39" s="3355"/>
      <c r="W39" s="3343" t="s">
        <v>21</v>
      </c>
      <c r="X39" s="3355"/>
      <c r="Y39" s="3343" t="s">
        <v>22</v>
      </c>
      <c r="Z39" s="3345"/>
      <c r="AA39" s="3343" t="s">
        <v>23</v>
      </c>
      <c r="AB39" s="3345"/>
      <c r="AC39" s="3343" t="s">
        <v>24</v>
      </c>
      <c r="AD39" s="3345"/>
      <c r="AE39" s="3343" t="s">
        <v>25</v>
      </c>
      <c r="AF39" s="3345"/>
      <c r="AG39" s="3343" t="s">
        <v>26</v>
      </c>
      <c r="AH39" s="3345"/>
      <c r="AI39" s="3343" t="s">
        <v>27</v>
      </c>
      <c r="AJ39" s="3345"/>
      <c r="AK39" s="3343" t="s">
        <v>28</v>
      </c>
      <c r="AL39" s="3345"/>
      <c r="AM39" s="3343" t="s">
        <v>29</v>
      </c>
      <c r="AN39" s="3345"/>
      <c r="AO39" s="3343" t="s">
        <v>30</v>
      </c>
      <c r="AP39" s="3506"/>
      <c r="AQ39" s="2961"/>
      <c r="AR39" s="2961"/>
      <c r="AS39" s="2961"/>
      <c r="AT39" s="2961"/>
      <c r="AU39" s="2912"/>
      <c r="AV39" s="2912"/>
      <c r="AW39" s="3064"/>
      <c r="BJ39" s="3"/>
      <c r="BK39" s="3"/>
      <c r="BL39" s="3"/>
      <c r="BM39" s="4"/>
      <c r="BN39" s="4"/>
      <c r="BO39" s="4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3116"/>
      <c r="B40" s="3116"/>
      <c r="C40" s="2961"/>
      <c r="D40" s="1714" t="s">
        <v>31</v>
      </c>
      <c r="E40" s="1679" t="s">
        <v>32</v>
      </c>
      <c r="F40" s="1715" t="s">
        <v>33</v>
      </c>
      <c r="G40" s="1714" t="s">
        <v>32</v>
      </c>
      <c r="H40" s="1715" t="s">
        <v>33</v>
      </c>
      <c r="I40" s="1714" t="s">
        <v>32</v>
      </c>
      <c r="J40" s="1715" t="s">
        <v>33</v>
      </c>
      <c r="K40" s="1678" t="s">
        <v>32</v>
      </c>
      <c r="L40" s="1715" t="s">
        <v>33</v>
      </c>
      <c r="M40" s="1679" t="s">
        <v>32</v>
      </c>
      <c r="N40" s="1715" t="s">
        <v>33</v>
      </c>
      <c r="O40" s="1679" t="s">
        <v>32</v>
      </c>
      <c r="P40" s="1715" t="s">
        <v>33</v>
      </c>
      <c r="Q40" s="1679" t="s">
        <v>32</v>
      </c>
      <c r="R40" s="1715" t="s">
        <v>33</v>
      </c>
      <c r="S40" s="1679" t="s">
        <v>32</v>
      </c>
      <c r="T40" s="1715" t="s">
        <v>33</v>
      </c>
      <c r="U40" s="1716" t="s">
        <v>32</v>
      </c>
      <c r="V40" s="1655" t="s">
        <v>33</v>
      </c>
      <c r="W40" s="1716" t="s">
        <v>32</v>
      </c>
      <c r="X40" s="1655" t="s">
        <v>33</v>
      </c>
      <c r="Y40" s="1716" t="s">
        <v>32</v>
      </c>
      <c r="Z40" s="1655" t="s">
        <v>33</v>
      </c>
      <c r="AA40" s="1716" t="s">
        <v>32</v>
      </c>
      <c r="AB40" s="1655" t="s">
        <v>33</v>
      </c>
      <c r="AC40" s="1716" t="s">
        <v>32</v>
      </c>
      <c r="AD40" s="1655" t="s">
        <v>33</v>
      </c>
      <c r="AE40" s="1716" t="s">
        <v>32</v>
      </c>
      <c r="AF40" s="1655" t="s">
        <v>33</v>
      </c>
      <c r="AG40" s="1716" t="s">
        <v>32</v>
      </c>
      <c r="AH40" s="1655" t="s">
        <v>33</v>
      </c>
      <c r="AI40" s="1716" t="s">
        <v>32</v>
      </c>
      <c r="AJ40" s="1655" t="s">
        <v>33</v>
      </c>
      <c r="AK40" s="1716" t="s">
        <v>32</v>
      </c>
      <c r="AL40" s="1655" t="s">
        <v>33</v>
      </c>
      <c r="AM40" s="1716" t="s">
        <v>32</v>
      </c>
      <c r="AN40" s="1655" t="s">
        <v>33</v>
      </c>
      <c r="AO40" s="1716" t="s">
        <v>32</v>
      </c>
      <c r="AP40" s="1680" t="s">
        <v>33</v>
      </c>
      <c r="AQ40" s="3248"/>
      <c r="AR40" s="3248"/>
      <c r="AS40" s="3248"/>
      <c r="AT40" s="3248"/>
      <c r="AU40" s="3149"/>
      <c r="AV40" s="3149"/>
      <c r="AW40" s="3177"/>
      <c r="BJ40" s="3"/>
      <c r="BK40" s="3"/>
      <c r="BL40" s="3"/>
      <c r="BM40" s="4"/>
      <c r="BN40" s="4"/>
      <c r="BO40" s="4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3464" t="s">
        <v>66</v>
      </c>
      <c r="B41" s="3492"/>
      <c r="C41" s="3465"/>
      <c r="D41" s="1019">
        <f>SUM(E41+F41)</f>
        <v>0</v>
      </c>
      <c r="E41" s="92">
        <f>SUM(U41+W41+Y41+AA41+AC41+AE41+AG41+AI41+AK41+AM41+AO41)</f>
        <v>0</v>
      </c>
      <c r="F41" s="1717">
        <f>SUM(V41+X41+Z41+AB41+AD41+AF41+AH41+AJ41+AL41+AN41+AP41)</f>
        <v>0</v>
      </c>
      <c r="G41" s="1698"/>
      <c r="H41" s="1700"/>
      <c r="I41" s="1698"/>
      <c r="J41" s="1700"/>
      <c r="K41" s="1698"/>
      <c r="L41" s="1700"/>
      <c r="M41" s="1698"/>
      <c r="N41" s="1700"/>
      <c r="O41" s="1698"/>
      <c r="P41" s="1700"/>
      <c r="Q41" s="1698"/>
      <c r="R41" s="1700"/>
      <c r="S41" s="1021"/>
      <c r="T41" s="95"/>
      <c r="U41" s="1698"/>
      <c r="V41" s="1700"/>
      <c r="W41" s="1698"/>
      <c r="X41" s="1700"/>
      <c r="Y41" s="1021"/>
      <c r="Z41" s="95"/>
      <c r="AA41" s="1718"/>
      <c r="AB41" s="95"/>
      <c r="AC41" s="1719"/>
      <c r="AD41" s="95"/>
      <c r="AE41" s="1718"/>
      <c r="AF41" s="95"/>
      <c r="AG41" s="1021"/>
      <c r="AH41" s="95"/>
      <c r="AI41" s="1021"/>
      <c r="AJ41" s="95"/>
      <c r="AK41" s="1718"/>
      <c r="AL41" s="95"/>
      <c r="AM41" s="1719"/>
      <c r="AN41" s="95"/>
      <c r="AO41" s="1720"/>
      <c r="AP41" s="99"/>
      <c r="AQ41" s="1023"/>
      <c r="AR41" s="1721"/>
      <c r="AS41" s="1721"/>
      <c r="AT41" s="1721"/>
      <c r="AU41" s="1721"/>
      <c r="AV41" s="1721"/>
      <c r="AW41" s="1721"/>
      <c r="AX41" s="671" t="str">
        <f t="shared" ref="AX41:AX63" si="35">$CA41&amp;$CB41&amp;$CC41&amp;$CD41&amp;$CE41&amp;$CF41&amp;$CG41</f>
        <v/>
      </c>
      <c r="BJ41" s="3"/>
      <c r="BK41" s="3"/>
      <c r="BL41" s="3"/>
      <c r="BM41" s="4"/>
      <c r="BN41" s="4"/>
      <c r="BO41" s="4"/>
      <c r="CA41" s="31" t="str">
        <f>IF(CH41=1,"* Las consultas de 60 años NO DEBEN ser mayor que el total de Consultas entre 60-64 Años. ","")</f>
        <v/>
      </c>
      <c r="CB41" s="31" t="str">
        <f t="shared" ref="CB41:CB63" si="36">IF(CI41=1,"* Las actividades de usuarios en situación de discapacidad NO DEBEN superar el total. ","")</f>
        <v/>
      </c>
      <c r="CC41" s="31" t="str">
        <f>IF(CJ41=1,"* Las consultas de 12 años NO DEBEN ser mayor que el total de Consultas entre 10-14 Años. ","")</f>
        <v/>
      </c>
      <c r="CD41" s="31" t="str">
        <f>IF(CK41=1,"* Las consultas de Pacientes en control PSCV NO DEBEN ser mayor que el total de Consultas. ","")</f>
        <v/>
      </c>
      <c r="CE41" s="31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1" t="str">
        <f>IF(AND(AU41="",D41&lt;&gt;0),"* No olvide digitar la población SENAME (Digite CEROS si no tiene). ",IF(D41&lt;AU41,"* La Población SENAME NO DEBE ser mayor al Total. ",""))</f>
        <v/>
      </c>
      <c r="CG41" s="31" t="str">
        <f>IF(AND(AV41="",D41&lt;&gt;0),"* No olvide digitar la población Migrante (Digite CEROS si no tiene). ",IF(D41&lt;AV41,"* La Población Migrante NO DEBE ser mayor al Total. ",""))</f>
        <v/>
      </c>
      <c r="CH41" s="32">
        <f>IF(AS41&gt;(AK41+AL41),1,0)</f>
        <v>0</v>
      </c>
      <c r="CI41" s="32">
        <f>IF(D41&lt;AT41,1,0)</f>
        <v>0</v>
      </c>
      <c r="CJ41" s="32">
        <f>IF((Y41+Z41)&lt;AQ41,1,0)</f>
        <v>0</v>
      </c>
      <c r="CK41" s="32">
        <f>IF(D41&lt;AW41,1,0)</f>
        <v>0</v>
      </c>
      <c r="CL41" s="32">
        <f>IF(AND(AR41="",D41&lt;&gt;0),1,IF(F41&lt;AR41,1,0))</f>
        <v>0</v>
      </c>
      <c r="CM41" s="32">
        <f>IF(AND(AU41="",D41&lt;&gt;0),1,IF(D41&lt;AU41,1,0))</f>
        <v>0</v>
      </c>
      <c r="CN41" s="32">
        <f>IF(AND(AV41="",D41&lt;&gt;0),1,IF(D41&lt;AV41,1,0))</f>
        <v>0</v>
      </c>
    </row>
    <row r="42" spans="1:92" ht="24" customHeight="1" x14ac:dyDescent="0.2">
      <c r="A42" s="3349" t="s">
        <v>67</v>
      </c>
      <c r="B42" s="3350"/>
      <c r="C42" s="3351"/>
      <c r="D42" s="102">
        <f>SUM(E42+F42)</f>
        <v>0</v>
      </c>
      <c r="E42" s="103">
        <f>+G42+I42+K42+M42+O42+Q42+S42+U42+W42+Y42+AA42</f>
        <v>0</v>
      </c>
      <c r="F42" s="1004">
        <f>+H42+J42+L42+N42+P42+R42+T42+V42+X42+Z42+AB42</f>
        <v>0</v>
      </c>
      <c r="G42" s="105"/>
      <c r="H42" s="106"/>
      <c r="I42" s="105"/>
      <c r="J42" s="107"/>
      <c r="K42" s="105"/>
      <c r="L42" s="106"/>
      <c r="M42" s="105"/>
      <c r="N42" s="106"/>
      <c r="O42" s="105"/>
      <c r="P42" s="106"/>
      <c r="Q42" s="105"/>
      <c r="R42" s="108"/>
      <c r="S42" s="105"/>
      <c r="T42" s="108"/>
      <c r="U42" s="105"/>
      <c r="V42" s="106"/>
      <c r="W42" s="105"/>
      <c r="X42" s="108"/>
      <c r="Y42" s="105"/>
      <c r="Z42" s="108"/>
      <c r="AA42" s="105"/>
      <c r="AB42" s="106"/>
      <c r="AC42" s="1698"/>
      <c r="AD42" s="1699"/>
      <c r="AE42" s="1722"/>
      <c r="AF42" s="1699"/>
      <c r="AG42" s="1698"/>
      <c r="AH42" s="1700"/>
      <c r="AI42" s="1698"/>
      <c r="AJ42" s="1700"/>
      <c r="AK42" s="1722"/>
      <c r="AL42" s="1674"/>
      <c r="AM42" s="1698"/>
      <c r="AN42" s="1699"/>
      <c r="AO42" s="1722"/>
      <c r="AP42" s="1723"/>
      <c r="AQ42" s="1724"/>
      <c r="AR42" s="1700"/>
      <c r="AS42" s="1700"/>
      <c r="AT42" s="106"/>
      <c r="AU42" s="106"/>
      <c r="AV42" s="106"/>
      <c r="AW42" s="106"/>
      <c r="AX42" s="671" t="str">
        <f t="shared" si="35"/>
        <v/>
      </c>
      <c r="BJ42" s="3"/>
      <c r="BK42" s="3"/>
      <c r="BL42" s="3"/>
      <c r="BM42" s="4"/>
      <c r="BN42" s="4"/>
      <c r="BO42" s="4"/>
      <c r="CA42" s="31"/>
      <c r="CB42" s="31" t="str">
        <f t="shared" si="36"/>
        <v/>
      </c>
      <c r="CC42" s="31"/>
      <c r="CD42" s="31" t="str">
        <f t="shared" ref="CD42:CD63" si="37">IF(CK42=1,"* Las consultas de Pacientes en control PSCV NO DEBEN ser mayor que el total de Consultas. ","")</f>
        <v/>
      </c>
      <c r="CE42" s="31"/>
      <c r="CF42" s="31" t="str">
        <f t="shared" ref="CF42:CF63" si="38">IF(AND(AU42="",D42&lt;&gt;0),"* No olvide digitar la población SENAME (Digite CEROS si no tiene). ",IF(D42&lt;AU42,"* La Población SENAME NO DEBE ser mayor al Total. ",""))</f>
        <v/>
      </c>
      <c r="CG42" s="31" t="str">
        <f t="shared" ref="CG42:CG63" si="39">IF(AND(AV42="",D42&lt;&gt;0),"* No olvide digitar la población Migrante (Digite CEROS si no tiene). ",IF(D42&lt;AV42,"* La Población Migrante NO DEBE ser mayor al Total. ",""))</f>
        <v/>
      </c>
      <c r="CH42" s="32"/>
      <c r="CI42" s="32">
        <f t="shared" ref="CI42:CI63" si="40">IF(D42&lt;AT42,1,0)</f>
        <v>0</v>
      </c>
      <c r="CJ42" s="32"/>
      <c r="CK42" s="32">
        <f t="shared" ref="CK42:CK63" si="41">IF(D42&lt;AW42,1,0)</f>
        <v>0</v>
      </c>
      <c r="CL42" s="32"/>
      <c r="CM42" s="32">
        <f t="shared" ref="CM42:CM63" si="42">IF(AND(AU42="",D42&lt;&gt;0),1,IF(D42&lt;AU42,1,0))</f>
        <v>0</v>
      </c>
      <c r="CN42" s="32">
        <f t="shared" ref="CN42:CN63" si="43">IF(AND(AV42="",D42&lt;&gt;0),1,IF(D42&lt;AV42,1,0))</f>
        <v>0</v>
      </c>
    </row>
    <row r="43" spans="1:92" ht="16.350000000000001" customHeight="1" x14ac:dyDescent="0.2">
      <c r="A43" s="3349" t="s">
        <v>68</v>
      </c>
      <c r="B43" s="3350"/>
      <c r="C43" s="3351"/>
      <c r="D43" s="102">
        <f>SUM(E43+F43)</f>
        <v>0</v>
      </c>
      <c r="E43" s="103">
        <f>+G43+I43+K43+M43+O43+Q43+S43+U43+W43+Y43+AA43</f>
        <v>0</v>
      </c>
      <c r="F43" s="1004">
        <f>+H43+J43+L43+N43+P43+R43+T43+V43+X43+Z43+AB43</f>
        <v>0</v>
      </c>
      <c r="G43" s="105"/>
      <c r="H43" s="106"/>
      <c r="I43" s="105"/>
      <c r="J43" s="107"/>
      <c r="K43" s="105"/>
      <c r="L43" s="106"/>
      <c r="M43" s="105"/>
      <c r="N43" s="106"/>
      <c r="O43" s="105"/>
      <c r="P43" s="106"/>
      <c r="Q43" s="105"/>
      <c r="R43" s="108"/>
      <c r="S43" s="105"/>
      <c r="T43" s="108"/>
      <c r="U43" s="105"/>
      <c r="V43" s="106"/>
      <c r="W43" s="105"/>
      <c r="X43" s="108"/>
      <c r="Y43" s="105"/>
      <c r="Z43" s="108"/>
      <c r="AA43" s="105"/>
      <c r="AB43" s="106"/>
      <c r="AC43" s="1698"/>
      <c r="AD43" s="1699"/>
      <c r="AE43" s="1722"/>
      <c r="AF43" s="1699"/>
      <c r="AG43" s="1698"/>
      <c r="AH43" s="1700"/>
      <c r="AI43" s="1698"/>
      <c r="AJ43" s="1700"/>
      <c r="AK43" s="1722"/>
      <c r="AL43" s="1674"/>
      <c r="AM43" s="1698"/>
      <c r="AN43" s="1699"/>
      <c r="AO43" s="1722"/>
      <c r="AP43" s="1723"/>
      <c r="AQ43" s="1724"/>
      <c r="AR43" s="1700"/>
      <c r="AS43" s="1700"/>
      <c r="AT43" s="106"/>
      <c r="AU43" s="106"/>
      <c r="AV43" s="106"/>
      <c r="AW43" s="106"/>
      <c r="AX43" s="671" t="str">
        <f t="shared" si="35"/>
        <v/>
      </c>
      <c r="BJ43" s="3"/>
      <c r="BK43" s="3"/>
      <c r="BL43" s="3"/>
      <c r="BM43" s="4"/>
      <c r="BN43" s="4"/>
      <c r="BO43" s="4"/>
      <c r="CA43" s="31"/>
      <c r="CB43" s="31" t="str">
        <f t="shared" si="36"/>
        <v/>
      </c>
      <c r="CC43" s="31"/>
      <c r="CD43" s="31" t="str">
        <f t="shared" si="37"/>
        <v/>
      </c>
      <c r="CE43" s="31"/>
      <c r="CF43" s="31" t="str">
        <f t="shared" si="38"/>
        <v/>
      </c>
      <c r="CG43" s="31" t="str">
        <f t="shared" si="39"/>
        <v/>
      </c>
      <c r="CH43" s="32"/>
      <c r="CI43" s="32">
        <f t="shared" si="40"/>
        <v>0</v>
      </c>
      <c r="CJ43" s="32"/>
      <c r="CK43" s="32">
        <f t="shared" si="41"/>
        <v>0</v>
      </c>
      <c r="CL43" s="32"/>
      <c r="CM43" s="32">
        <f t="shared" si="42"/>
        <v>0</v>
      </c>
      <c r="CN43" s="32">
        <f t="shared" si="43"/>
        <v>0</v>
      </c>
    </row>
    <row r="44" spans="1:92" ht="16.350000000000001" customHeight="1" x14ac:dyDescent="0.2">
      <c r="A44" s="3349" t="s">
        <v>69</v>
      </c>
      <c r="B44" s="3350"/>
      <c r="C44" s="3351"/>
      <c r="D44" s="1725">
        <f>SUM(E44+F44)</f>
        <v>0</v>
      </c>
      <c r="E44" s="1726">
        <f t="shared" ref="E44:F46" si="44">+U44+W44+Y44+AA44+AC44+AE44+AG44+AI44+AK44+AM44+AO44</f>
        <v>0</v>
      </c>
      <c r="F44" s="1727">
        <f t="shared" si="44"/>
        <v>0</v>
      </c>
      <c r="G44" s="1698"/>
      <c r="H44" s="1700"/>
      <c r="I44" s="1698"/>
      <c r="J44" s="1700"/>
      <c r="K44" s="1698"/>
      <c r="L44" s="1700"/>
      <c r="M44" s="1698"/>
      <c r="N44" s="1700"/>
      <c r="O44" s="1698"/>
      <c r="P44" s="1700"/>
      <c r="Q44" s="1698"/>
      <c r="R44" s="1700"/>
      <c r="S44" s="1698"/>
      <c r="T44" s="1700"/>
      <c r="U44" s="1698"/>
      <c r="V44" s="1700"/>
      <c r="W44" s="1698"/>
      <c r="X44" s="1700"/>
      <c r="Y44" s="1728"/>
      <c r="Z44" s="1729"/>
      <c r="AA44" s="1730"/>
      <c r="AB44" s="1731"/>
      <c r="AC44" s="1728"/>
      <c r="AD44" s="1729"/>
      <c r="AE44" s="1730"/>
      <c r="AF44" s="1729"/>
      <c r="AG44" s="1728"/>
      <c r="AH44" s="1729"/>
      <c r="AI44" s="1728"/>
      <c r="AJ44" s="1729"/>
      <c r="AK44" s="1730"/>
      <c r="AL44" s="1731"/>
      <c r="AM44" s="1728"/>
      <c r="AN44" s="1729"/>
      <c r="AO44" s="1730"/>
      <c r="AP44" s="1732"/>
      <c r="AQ44" s="1733"/>
      <c r="AR44" s="1734"/>
      <c r="AS44" s="1734"/>
      <c r="AT44" s="1734"/>
      <c r="AU44" s="1734"/>
      <c r="AV44" s="1734"/>
      <c r="AW44" s="1734"/>
      <c r="AX44" s="671" t="str">
        <f t="shared" si="35"/>
        <v/>
      </c>
      <c r="BJ44" s="3"/>
      <c r="BK44" s="3"/>
      <c r="BL44" s="3"/>
      <c r="BM44" s="4"/>
      <c r="BN44" s="4"/>
      <c r="BO44" s="4"/>
      <c r="CA44" s="31" t="str">
        <f t="shared" ref="CA44:CA63" si="45">IF(CH44=1,"* Las consultas de 60 años NO DEBEN ser mayor que el total de Consultas entre 60-64 Años. ","")</f>
        <v/>
      </c>
      <c r="CB44" s="31" t="str">
        <f t="shared" si="36"/>
        <v/>
      </c>
      <c r="CC44" s="31" t="str">
        <f t="shared" ref="CC44:CC63" si="46">IF(CJ44=1,"* Las consultas de 12 años NO DEBEN ser mayor que el total de Consultas entre 10-14 Años. ","")</f>
        <v/>
      </c>
      <c r="CD44" s="31" t="str">
        <f t="shared" si="37"/>
        <v/>
      </c>
      <c r="CE44" s="31" t="str">
        <f t="shared" ref="CE44:CE63" si="47">IF(AND(AR44="",D44&lt;&gt;0),"* Recuerde que las Embarazadas deben ser incluídas en el ingreso por rango Etario (Digite CEROS si no tiene). ",IF(F44&lt;AR44,"* Las Embarazadas NO DEBEN ser mayor al total de mujeres. ",""))</f>
        <v/>
      </c>
      <c r="CF44" s="31" t="str">
        <f t="shared" si="38"/>
        <v/>
      </c>
      <c r="CG44" s="31" t="str">
        <f t="shared" si="39"/>
        <v/>
      </c>
      <c r="CH44" s="32">
        <f t="shared" ref="CH44:CH63" si="48">IF(AS44&gt;(AK44+AL44),1,0)</f>
        <v>0</v>
      </c>
      <c r="CI44" s="32">
        <f t="shared" si="40"/>
        <v>0</v>
      </c>
      <c r="CJ44" s="32">
        <f t="shared" ref="CJ44:CJ63" si="49">IF((Y44+Z44)&lt;AQ44,1,0)</f>
        <v>0</v>
      </c>
      <c r="CK44" s="32">
        <f t="shared" si="41"/>
        <v>0</v>
      </c>
      <c r="CL44" s="32">
        <f t="shared" ref="CL44:CL63" si="50">IF(AND(AR44="",D44&lt;&gt;0),1,IF(F44&lt;AR44,1,0))</f>
        <v>0</v>
      </c>
      <c r="CM44" s="32">
        <f t="shared" si="42"/>
        <v>0</v>
      </c>
      <c r="CN44" s="32">
        <f t="shared" si="43"/>
        <v>0</v>
      </c>
    </row>
    <row r="45" spans="1:92" ht="16.350000000000001" customHeight="1" x14ac:dyDescent="0.2">
      <c r="A45" s="3349" t="s">
        <v>70</v>
      </c>
      <c r="B45" s="3350"/>
      <c r="C45" s="3351"/>
      <c r="D45" s="1392">
        <f>SUM(E45+F45)</f>
        <v>0</v>
      </c>
      <c r="E45" s="1393">
        <f t="shared" si="44"/>
        <v>0</v>
      </c>
      <c r="F45" s="1394">
        <f t="shared" si="44"/>
        <v>0</v>
      </c>
      <c r="G45" s="1395"/>
      <c r="H45" s="1396"/>
      <c r="I45" s="1395"/>
      <c r="J45" s="1396"/>
      <c r="K45" s="1395"/>
      <c r="L45" s="1396"/>
      <c r="M45" s="1395"/>
      <c r="N45" s="1396"/>
      <c r="O45" s="1395"/>
      <c r="P45" s="1396"/>
      <c r="Q45" s="1395"/>
      <c r="R45" s="1396"/>
      <c r="S45" s="1395"/>
      <c r="T45" s="1396"/>
      <c r="U45" s="1395"/>
      <c r="V45" s="1396"/>
      <c r="W45" s="1395"/>
      <c r="X45" s="1396"/>
      <c r="Y45" s="1735"/>
      <c r="Z45" s="1736"/>
      <c r="AA45" s="1397"/>
      <c r="AB45" s="1398"/>
      <c r="AC45" s="1735"/>
      <c r="AD45" s="1736"/>
      <c r="AE45" s="1399"/>
      <c r="AF45" s="1736"/>
      <c r="AG45" s="1735"/>
      <c r="AH45" s="1736"/>
      <c r="AI45" s="1735"/>
      <c r="AJ45" s="1736"/>
      <c r="AK45" s="1397"/>
      <c r="AL45" s="1398"/>
      <c r="AM45" s="1735"/>
      <c r="AN45" s="1736"/>
      <c r="AO45" s="1399"/>
      <c r="AP45" s="1737"/>
      <c r="AQ45" s="1738"/>
      <c r="AR45" s="1400"/>
      <c r="AS45" s="1401"/>
      <c r="AT45" s="1400"/>
      <c r="AU45" s="1400"/>
      <c r="AV45" s="1400"/>
      <c r="AW45" s="1400"/>
      <c r="AX45" s="671" t="str">
        <f t="shared" si="35"/>
        <v/>
      </c>
      <c r="BJ45" s="3"/>
      <c r="BK45" s="3"/>
      <c r="BL45" s="3"/>
      <c r="BM45" s="4"/>
      <c r="BN45" s="4"/>
      <c r="BO45" s="4"/>
      <c r="CA45" s="31"/>
      <c r="CB45" s="31" t="str">
        <f t="shared" si="36"/>
        <v/>
      </c>
      <c r="CC45" s="31" t="str">
        <f t="shared" si="46"/>
        <v/>
      </c>
      <c r="CD45" s="31" t="str">
        <f t="shared" si="37"/>
        <v/>
      </c>
      <c r="CE45" s="31" t="str">
        <f t="shared" si="47"/>
        <v/>
      </c>
      <c r="CF45" s="31" t="str">
        <f t="shared" si="38"/>
        <v/>
      </c>
      <c r="CG45" s="31" t="str">
        <f t="shared" si="39"/>
        <v/>
      </c>
      <c r="CH45" s="32"/>
      <c r="CI45" s="32">
        <f t="shared" si="40"/>
        <v>0</v>
      </c>
      <c r="CJ45" s="32">
        <f t="shared" si="49"/>
        <v>0</v>
      </c>
      <c r="CK45" s="32">
        <f t="shared" si="41"/>
        <v>0</v>
      </c>
      <c r="CL45" s="32">
        <f t="shared" si="50"/>
        <v>0</v>
      </c>
      <c r="CM45" s="32">
        <f t="shared" si="42"/>
        <v>0</v>
      </c>
      <c r="CN45" s="32">
        <f t="shared" si="43"/>
        <v>0</v>
      </c>
    </row>
    <row r="46" spans="1:92" ht="16.350000000000001" customHeight="1" x14ac:dyDescent="0.2">
      <c r="A46" s="3343" t="s">
        <v>71</v>
      </c>
      <c r="B46" s="3362"/>
      <c r="C46" s="3355"/>
      <c r="D46" s="1656">
        <f t="shared" ref="D46:D59" si="51">SUM(E46+F46)</f>
        <v>0</v>
      </c>
      <c r="E46" s="1691">
        <f t="shared" si="44"/>
        <v>0</v>
      </c>
      <c r="F46" s="1655">
        <f t="shared" si="44"/>
        <v>0</v>
      </c>
      <c r="G46" s="1739"/>
      <c r="H46" s="1740"/>
      <c r="I46" s="1739"/>
      <c r="J46" s="1740"/>
      <c r="K46" s="1739"/>
      <c r="L46" s="1740"/>
      <c r="M46" s="1739"/>
      <c r="N46" s="1740"/>
      <c r="O46" s="1739"/>
      <c r="P46" s="1740"/>
      <c r="Q46" s="1739"/>
      <c r="R46" s="1740"/>
      <c r="S46" s="1739"/>
      <c r="T46" s="1740"/>
      <c r="U46" s="1739"/>
      <c r="V46" s="1740"/>
      <c r="W46" s="1739"/>
      <c r="X46" s="1740"/>
      <c r="Y46" s="1656">
        <f t="shared" ref="Y46:AD46" si="52">SUM(Y44:Y45)</f>
        <v>0</v>
      </c>
      <c r="Z46" s="1654">
        <f t="shared" si="52"/>
        <v>0</v>
      </c>
      <c r="AA46" s="1656">
        <f t="shared" si="52"/>
        <v>0</v>
      </c>
      <c r="AB46" s="1654">
        <f t="shared" si="52"/>
        <v>0</v>
      </c>
      <c r="AC46" s="1656">
        <f t="shared" si="52"/>
        <v>0</v>
      </c>
      <c r="AD46" s="1655">
        <f t="shared" si="52"/>
        <v>0</v>
      </c>
      <c r="AE46" s="1654">
        <f>SUM(AE44:AE45)</f>
        <v>0</v>
      </c>
      <c r="AF46" s="1654">
        <f t="shared" ref="AF46:AN46" si="53">SUM(AF44:AF45)</f>
        <v>0</v>
      </c>
      <c r="AG46" s="1656">
        <f t="shared" si="53"/>
        <v>0</v>
      </c>
      <c r="AH46" s="1654">
        <f t="shared" si="53"/>
        <v>0</v>
      </c>
      <c r="AI46" s="1656">
        <f t="shared" si="53"/>
        <v>0</v>
      </c>
      <c r="AJ46" s="1654">
        <f t="shared" si="53"/>
        <v>0</v>
      </c>
      <c r="AK46" s="1656">
        <f t="shared" si="53"/>
        <v>0</v>
      </c>
      <c r="AL46" s="1654">
        <f t="shared" si="53"/>
        <v>0</v>
      </c>
      <c r="AM46" s="1656">
        <f t="shared" si="53"/>
        <v>0</v>
      </c>
      <c r="AN46" s="1655">
        <f t="shared" si="53"/>
        <v>0</v>
      </c>
      <c r="AO46" s="1654">
        <f>SUM(AO44:AO45)</f>
        <v>0</v>
      </c>
      <c r="AP46" s="1741">
        <f>SUM(AP44:AP45)</f>
        <v>0</v>
      </c>
      <c r="AQ46" s="1654">
        <f>SUM(AQ44:AQ45)</f>
        <v>0</v>
      </c>
      <c r="AR46" s="1742">
        <f>SUM(AR44:AR45)</f>
        <v>0</v>
      </c>
      <c r="AS46" s="1655">
        <f>SUM(AS44)</f>
        <v>0</v>
      </c>
      <c r="AT46" s="1655">
        <f>SUM(AT44:AT45)</f>
        <v>0</v>
      </c>
      <c r="AU46" s="1655">
        <f>SUM(AU44:AU45)</f>
        <v>0</v>
      </c>
      <c r="AV46" s="1655">
        <f>SUM(AV44:AV45)</f>
        <v>0</v>
      </c>
      <c r="AW46" s="1655">
        <f>SUM(AW44:AW45)</f>
        <v>0</v>
      </c>
      <c r="BJ46" s="3"/>
      <c r="BK46" s="3"/>
      <c r="BL46" s="3"/>
      <c r="BM46" s="4"/>
      <c r="BN46" s="4"/>
      <c r="BO46" s="4"/>
      <c r="CA46" s="31"/>
      <c r="CB46" s="31"/>
      <c r="CC46" s="31"/>
      <c r="CD46" s="31"/>
      <c r="CE46" s="31"/>
      <c r="CF46" s="31"/>
      <c r="CG46" s="31"/>
      <c r="CH46" s="32"/>
      <c r="CI46" s="32"/>
      <c r="CJ46" s="32"/>
      <c r="CK46" s="32"/>
      <c r="CL46" s="32"/>
      <c r="CM46" s="32"/>
      <c r="CN46" s="32"/>
    </row>
    <row r="47" spans="1:92" ht="16.350000000000001" customHeight="1" x14ac:dyDescent="0.2">
      <c r="A47" s="3524" t="s">
        <v>72</v>
      </c>
      <c r="B47" s="3525"/>
      <c r="C47" s="3526"/>
      <c r="D47" s="1656">
        <f t="shared" si="51"/>
        <v>0</v>
      </c>
      <c r="E47" s="1691">
        <f>+G47+I47+K47+M47+O47+Q47+S47+U47+W47+Y47+AA47+AC47+AE47+AG47+AI47+AK47+AM47+AO47</f>
        <v>0</v>
      </c>
      <c r="F47" s="1655">
        <f>+H47+J47+L47+N47+P47+R47+T47+V47+X47+Z47+AB47+AD47+AF47+AH47+AJ47+AL47+AN47+AP47</f>
        <v>0</v>
      </c>
      <c r="G47" s="1743"/>
      <c r="H47" s="1744"/>
      <c r="I47" s="1743"/>
      <c r="J47" s="1745"/>
      <c r="K47" s="1743"/>
      <c r="L47" s="1744"/>
      <c r="M47" s="1743"/>
      <c r="N47" s="1744"/>
      <c r="O47" s="1743"/>
      <c r="P47" s="1744"/>
      <c r="Q47" s="1743"/>
      <c r="R47" s="1746"/>
      <c r="S47" s="1743"/>
      <c r="T47" s="1746"/>
      <c r="U47" s="1743"/>
      <c r="V47" s="1746"/>
      <c r="W47" s="1743"/>
      <c r="X47" s="1746"/>
      <c r="Y47" s="1743"/>
      <c r="Z47" s="1746"/>
      <c r="AA47" s="1743"/>
      <c r="AB47" s="1746"/>
      <c r="AC47" s="1747"/>
      <c r="AD47" s="1746"/>
      <c r="AE47" s="1748"/>
      <c r="AF47" s="1746"/>
      <c r="AG47" s="1743"/>
      <c r="AH47" s="1746"/>
      <c r="AI47" s="1743"/>
      <c r="AJ47" s="1746"/>
      <c r="AK47" s="1743"/>
      <c r="AL47" s="1746"/>
      <c r="AM47" s="1747"/>
      <c r="AN47" s="1746"/>
      <c r="AO47" s="1745"/>
      <c r="AP47" s="1749"/>
      <c r="AQ47" s="1750"/>
      <c r="AR47" s="1744"/>
      <c r="AS47" s="1744"/>
      <c r="AT47" s="1744"/>
      <c r="AU47" s="1744"/>
      <c r="AV47" s="1744"/>
      <c r="AW47" s="1744"/>
      <c r="AX47" s="671" t="str">
        <f t="shared" si="35"/>
        <v/>
      </c>
      <c r="BJ47" s="3"/>
      <c r="BK47" s="3"/>
      <c r="BL47" s="3"/>
      <c r="BM47" s="4"/>
      <c r="BN47" s="4"/>
      <c r="BO47" s="4"/>
      <c r="CA47" s="31" t="str">
        <f t="shared" si="45"/>
        <v/>
      </c>
      <c r="CB47" s="31" t="str">
        <f t="shared" si="36"/>
        <v/>
      </c>
      <c r="CC47" s="31" t="str">
        <f t="shared" si="46"/>
        <v/>
      </c>
      <c r="CD47" s="31" t="str">
        <f t="shared" si="37"/>
        <v/>
      </c>
      <c r="CE47" s="31" t="str">
        <f t="shared" si="47"/>
        <v/>
      </c>
      <c r="CF47" s="31" t="str">
        <f t="shared" si="38"/>
        <v/>
      </c>
      <c r="CG47" s="31" t="str">
        <f t="shared" si="39"/>
        <v/>
      </c>
      <c r="CH47" s="32">
        <f t="shared" si="48"/>
        <v>0</v>
      </c>
      <c r="CI47" s="32">
        <f t="shared" si="40"/>
        <v>0</v>
      </c>
      <c r="CJ47" s="32">
        <f t="shared" si="49"/>
        <v>0</v>
      </c>
      <c r="CK47" s="32">
        <f t="shared" si="41"/>
        <v>0</v>
      </c>
      <c r="CL47" s="32">
        <f t="shared" si="50"/>
        <v>0</v>
      </c>
      <c r="CM47" s="32">
        <f t="shared" si="42"/>
        <v>0</v>
      </c>
      <c r="CN47" s="32">
        <f t="shared" si="43"/>
        <v>0</v>
      </c>
    </row>
    <row r="48" spans="1:92" ht="16.350000000000001" customHeight="1" x14ac:dyDescent="0.2">
      <c r="A48" s="3572" t="s">
        <v>73</v>
      </c>
      <c r="B48" s="3574"/>
      <c r="C48" s="149">
        <v>0</v>
      </c>
      <c r="D48" s="150">
        <f t="shared" si="51"/>
        <v>0</v>
      </c>
      <c r="E48" s="151">
        <f>SUM(G48+I48+K48+M48+O48+Q48+S48+U48+W48+Y48+AA48+AC48+AE48+AG48+AI48+AK48+AM48+AO48)</f>
        <v>0</v>
      </c>
      <c r="F48" s="1004">
        <f>SUM(H48+J48+L48+N48+P48+R48+T48+V48+X48+Z48+AB48+AD48+AF48+AH48+AJ48+AL48+AN48+AP48)</f>
        <v>0</v>
      </c>
      <c r="G48" s="105"/>
      <c r="H48" s="106"/>
      <c r="I48" s="105"/>
      <c r="J48" s="107"/>
      <c r="K48" s="105"/>
      <c r="L48" s="106"/>
      <c r="M48" s="105"/>
      <c r="N48" s="106"/>
      <c r="O48" s="105"/>
      <c r="P48" s="106"/>
      <c r="Q48" s="105"/>
      <c r="R48" s="108"/>
      <c r="S48" s="105"/>
      <c r="T48" s="108"/>
      <c r="U48" s="105"/>
      <c r="V48" s="108"/>
      <c r="W48" s="105"/>
      <c r="X48" s="108"/>
      <c r="Y48" s="105"/>
      <c r="Z48" s="108"/>
      <c r="AA48" s="105"/>
      <c r="AB48" s="108"/>
      <c r="AC48" s="152"/>
      <c r="AD48" s="108"/>
      <c r="AE48" s="153"/>
      <c r="AF48" s="108"/>
      <c r="AG48" s="105"/>
      <c r="AH48" s="108"/>
      <c r="AI48" s="105"/>
      <c r="AJ48" s="108"/>
      <c r="AK48" s="105"/>
      <c r="AL48" s="108"/>
      <c r="AM48" s="152"/>
      <c r="AN48" s="108"/>
      <c r="AO48" s="107"/>
      <c r="AP48" s="154"/>
      <c r="AQ48" s="155"/>
      <c r="AR48" s="106"/>
      <c r="AS48" s="106"/>
      <c r="AT48" s="106"/>
      <c r="AU48" s="106"/>
      <c r="AV48" s="106"/>
      <c r="AW48" s="106"/>
      <c r="AX48" s="671" t="str">
        <f t="shared" si="35"/>
        <v/>
      </c>
      <c r="BJ48" s="3"/>
      <c r="BK48" s="3"/>
      <c r="BL48" s="3"/>
      <c r="BM48" s="4"/>
      <c r="BN48" s="4"/>
      <c r="BO48" s="4"/>
      <c r="CA48" s="31" t="str">
        <f t="shared" si="45"/>
        <v/>
      </c>
      <c r="CB48" s="31" t="str">
        <f t="shared" si="36"/>
        <v/>
      </c>
      <c r="CC48" s="31" t="str">
        <f t="shared" si="46"/>
        <v/>
      </c>
      <c r="CD48" s="31" t="str">
        <f t="shared" si="37"/>
        <v/>
      </c>
      <c r="CE48" s="31" t="str">
        <f t="shared" si="47"/>
        <v/>
      </c>
      <c r="CF48" s="31" t="str">
        <f t="shared" si="38"/>
        <v/>
      </c>
      <c r="CG48" s="31" t="str">
        <f t="shared" si="39"/>
        <v/>
      </c>
      <c r="CH48" s="32">
        <f t="shared" si="48"/>
        <v>0</v>
      </c>
      <c r="CI48" s="32">
        <f t="shared" si="40"/>
        <v>0</v>
      </c>
      <c r="CJ48" s="32">
        <f t="shared" si="49"/>
        <v>0</v>
      </c>
      <c r="CK48" s="32">
        <f t="shared" si="41"/>
        <v>0</v>
      </c>
      <c r="CL48" s="32">
        <f t="shared" si="50"/>
        <v>0</v>
      </c>
      <c r="CM48" s="32">
        <f t="shared" si="42"/>
        <v>0</v>
      </c>
      <c r="CN48" s="32">
        <f t="shared" si="43"/>
        <v>0</v>
      </c>
    </row>
    <row r="49" spans="1:92" ht="16.350000000000001" customHeight="1" x14ac:dyDescent="0.2">
      <c r="A49" s="3011"/>
      <c r="B49" s="3013"/>
      <c r="C49" s="1751" t="s">
        <v>74</v>
      </c>
      <c r="D49" s="1725">
        <f t="shared" si="51"/>
        <v>0</v>
      </c>
      <c r="E49" s="151">
        <f t="shared" ref="E49:F58" si="54">SUM(G49+I49+K49+M49+O49+Q49+S49+U49+W49+Y49+AA49+AC49+AE49+AG49+AI49+AK49+AM49+AO49)</f>
        <v>0</v>
      </c>
      <c r="F49" s="1004">
        <f t="shared" si="54"/>
        <v>0</v>
      </c>
      <c r="G49" s="1728"/>
      <c r="H49" s="1734"/>
      <c r="I49" s="1728"/>
      <c r="J49" s="1752"/>
      <c r="K49" s="1728"/>
      <c r="L49" s="1734"/>
      <c r="M49" s="1728"/>
      <c r="N49" s="1734"/>
      <c r="O49" s="1728"/>
      <c r="P49" s="1734"/>
      <c r="Q49" s="1728"/>
      <c r="R49" s="1729"/>
      <c r="S49" s="1728"/>
      <c r="T49" s="1729"/>
      <c r="U49" s="1728"/>
      <c r="V49" s="1729"/>
      <c r="W49" s="1728"/>
      <c r="X49" s="1729"/>
      <c r="Y49" s="1728"/>
      <c r="Z49" s="1729"/>
      <c r="AA49" s="1728"/>
      <c r="AB49" s="1729"/>
      <c r="AC49" s="1753"/>
      <c r="AD49" s="1729"/>
      <c r="AE49" s="1730"/>
      <c r="AF49" s="1729"/>
      <c r="AG49" s="1728"/>
      <c r="AH49" s="1729"/>
      <c r="AI49" s="1728"/>
      <c r="AJ49" s="1729"/>
      <c r="AK49" s="1728"/>
      <c r="AL49" s="1729"/>
      <c r="AM49" s="1753"/>
      <c r="AN49" s="1729"/>
      <c r="AO49" s="1752"/>
      <c r="AP49" s="1732"/>
      <c r="AQ49" s="1733"/>
      <c r="AR49" s="1734"/>
      <c r="AS49" s="1734"/>
      <c r="AT49" s="1734"/>
      <c r="AU49" s="1734"/>
      <c r="AV49" s="1734"/>
      <c r="AW49" s="1734"/>
      <c r="AX49" s="671" t="str">
        <f t="shared" si="35"/>
        <v/>
      </c>
      <c r="BJ49" s="3"/>
      <c r="BK49" s="3"/>
      <c r="BL49" s="3"/>
      <c r="BM49" s="4"/>
      <c r="BN49" s="4"/>
      <c r="BO49" s="4"/>
      <c r="CA49" s="31" t="str">
        <f t="shared" si="45"/>
        <v/>
      </c>
      <c r="CB49" s="31" t="str">
        <f t="shared" si="36"/>
        <v/>
      </c>
      <c r="CC49" s="31" t="str">
        <f t="shared" si="46"/>
        <v/>
      </c>
      <c r="CD49" s="31" t="str">
        <f t="shared" si="37"/>
        <v/>
      </c>
      <c r="CE49" s="31" t="str">
        <f t="shared" si="47"/>
        <v/>
      </c>
      <c r="CF49" s="31" t="str">
        <f t="shared" si="38"/>
        <v/>
      </c>
      <c r="CG49" s="31" t="str">
        <f t="shared" si="39"/>
        <v/>
      </c>
      <c r="CH49" s="32">
        <f t="shared" si="48"/>
        <v>0</v>
      </c>
      <c r="CI49" s="32">
        <f t="shared" si="40"/>
        <v>0</v>
      </c>
      <c r="CJ49" s="32">
        <f t="shared" si="49"/>
        <v>0</v>
      </c>
      <c r="CK49" s="32">
        <f t="shared" si="41"/>
        <v>0</v>
      </c>
      <c r="CL49" s="32">
        <f t="shared" si="50"/>
        <v>0</v>
      </c>
      <c r="CM49" s="32">
        <f t="shared" si="42"/>
        <v>0</v>
      </c>
      <c r="CN49" s="32">
        <f t="shared" si="43"/>
        <v>0</v>
      </c>
    </row>
    <row r="50" spans="1:92" ht="16.350000000000001" customHeight="1" x14ac:dyDescent="0.2">
      <c r="A50" s="3011"/>
      <c r="B50" s="3013"/>
      <c r="C50" s="1751" t="s">
        <v>75</v>
      </c>
      <c r="D50" s="1725">
        <f t="shared" si="51"/>
        <v>0</v>
      </c>
      <c r="E50" s="151">
        <f t="shared" si="54"/>
        <v>0</v>
      </c>
      <c r="F50" s="1004">
        <f t="shared" si="54"/>
        <v>0</v>
      </c>
      <c r="G50" s="1728"/>
      <c r="H50" s="1734"/>
      <c r="I50" s="1728"/>
      <c r="J50" s="1752"/>
      <c r="K50" s="1728"/>
      <c r="L50" s="1734"/>
      <c r="M50" s="1728"/>
      <c r="N50" s="1734"/>
      <c r="O50" s="1728"/>
      <c r="P50" s="1734"/>
      <c r="Q50" s="1728"/>
      <c r="R50" s="1729"/>
      <c r="S50" s="1728"/>
      <c r="T50" s="1729"/>
      <c r="U50" s="1728"/>
      <c r="V50" s="1729"/>
      <c r="W50" s="1728"/>
      <c r="X50" s="1729"/>
      <c r="Y50" s="1728"/>
      <c r="Z50" s="1729"/>
      <c r="AA50" s="1728"/>
      <c r="AB50" s="1729"/>
      <c r="AC50" s="1753"/>
      <c r="AD50" s="1729"/>
      <c r="AE50" s="1730"/>
      <c r="AF50" s="1729"/>
      <c r="AG50" s="1728"/>
      <c r="AH50" s="1729"/>
      <c r="AI50" s="1728"/>
      <c r="AJ50" s="1729"/>
      <c r="AK50" s="1728"/>
      <c r="AL50" s="1729"/>
      <c r="AM50" s="1753"/>
      <c r="AN50" s="1729"/>
      <c r="AO50" s="1752"/>
      <c r="AP50" s="1732"/>
      <c r="AQ50" s="1733"/>
      <c r="AR50" s="1734"/>
      <c r="AS50" s="1734"/>
      <c r="AT50" s="1734"/>
      <c r="AU50" s="1734"/>
      <c r="AV50" s="1734"/>
      <c r="AW50" s="1734"/>
      <c r="AX50" s="671" t="str">
        <f t="shared" si="35"/>
        <v/>
      </c>
      <c r="BJ50" s="3"/>
      <c r="BK50" s="3"/>
      <c r="BL50" s="3"/>
      <c r="BM50" s="4"/>
      <c r="BN50" s="4"/>
      <c r="BO50" s="4"/>
      <c r="CA50" s="31" t="str">
        <f t="shared" si="45"/>
        <v/>
      </c>
      <c r="CB50" s="31" t="str">
        <f t="shared" si="36"/>
        <v/>
      </c>
      <c r="CC50" s="31" t="str">
        <f t="shared" si="46"/>
        <v/>
      </c>
      <c r="CD50" s="31" t="str">
        <f t="shared" si="37"/>
        <v/>
      </c>
      <c r="CE50" s="31" t="str">
        <f t="shared" si="47"/>
        <v/>
      </c>
      <c r="CF50" s="31" t="str">
        <f t="shared" si="38"/>
        <v/>
      </c>
      <c r="CG50" s="31" t="str">
        <f t="shared" si="39"/>
        <v/>
      </c>
      <c r="CH50" s="32">
        <f t="shared" si="48"/>
        <v>0</v>
      </c>
      <c r="CI50" s="32">
        <f t="shared" si="40"/>
        <v>0</v>
      </c>
      <c r="CJ50" s="32">
        <f t="shared" si="49"/>
        <v>0</v>
      </c>
      <c r="CK50" s="32">
        <f t="shared" si="41"/>
        <v>0</v>
      </c>
      <c r="CL50" s="32">
        <f t="shared" si="50"/>
        <v>0</v>
      </c>
      <c r="CM50" s="32">
        <f t="shared" si="42"/>
        <v>0</v>
      </c>
      <c r="CN50" s="32">
        <f t="shared" si="43"/>
        <v>0</v>
      </c>
    </row>
    <row r="51" spans="1:92" ht="16.350000000000001" customHeight="1" x14ac:dyDescent="0.2">
      <c r="A51" s="3011"/>
      <c r="B51" s="3013"/>
      <c r="C51" s="1751" t="s">
        <v>76</v>
      </c>
      <c r="D51" s="1725">
        <f t="shared" si="51"/>
        <v>0</v>
      </c>
      <c r="E51" s="151">
        <f t="shared" si="54"/>
        <v>0</v>
      </c>
      <c r="F51" s="1004">
        <f t="shared" si="54"/>
        <v>0</v>
      </c>
      <c r="G51" s="1728"/>
      <c r="H51" s="1734"/>
      <c r="I51" s="1728"/>
      <c r="J51" s="1752"/>
      <c r="K51" s="1728"/>
      <c r="L51" s="1734"/>
      <c r="M51" s="1728"/>
      <c r="N51" s="1734"/>
      <c r="O51" s="1728"/>
      <c r="P51" s="1734"/>
      <c r="Q51" s="1728"/>
      <c r="R51" s="1729"/>
      <c r="S51" s="1728"/>
      <c r="T51" s="1729"/>
      <c r="U51" s="1728"/>
      <c r="V51" s="1729"/>
      <c r="W51" s="1728"/>
      <c r="X51" s="1729"/>
      <c r="Y51" s="1728"/>
      <c r="Z51" s="1729"/>
      <c r="AA51" s="1728"/>
      <c r="AB51" s="1729"/>
      <c r="AC51" s="1753"/>
      <c r="AD51" s="1729"/>
      <c r="AE51" s="1730"/>
      <c r="AF51" s="1729"/>
      <c r="AG51" s="1728"/>
      <c r="AH51" s="1729"/>
      <c r="AI51" s="1728"/>
      <c r="AJ51" s="1729"/>
      <c r="AK51" s="1728"/>
      <c r="AL51" s="1729"/>
      <c r="AM51" s="1753"/>
      <c r="AN51" s="1729"/>
      <c r="AO51" s="1752"/>
      <c r="AP51" s="1732"/>
      <c r="AQ51" s="1733"/>
      <c r="AR51" s="1734"/>
      <c r="AS51" s="1734"/>
      <c r="AT51" s="1734"/>
      <c r="AU51" s="1734"/>
      <c r="AV51" s="1734"/>
      <c r="AW51" s="1734"/>
      <c r="AX51" s="671" t="str">
        <f t="shared" si="35"/>
        <v/>
      </c>
      <c r="BJ51" s="3"/>
      <c r="BK51" s="3"/>
      <c r="BL51" s="3"/>
      <c r="BM51" s="4"/>
      <c r="BN51" s="4"/>
      <c r="BO51" s="4"/>
      <c r="CA51" s="31" t="str">
        <f t="shared" si="45"/>
        <v/>
      </c>
      <c r="CB51" s="31" t="str">
        <f t="shared" si="36"/>
        <v/>
      </c>
      <c r="CC51" s="31" t="str">
        <f t="shared" si="46"/>
        <v/>
      </c>
      <c r="CD51" s="31" t="str">
        <f t="shared" si="37"/>
        <v/>
      </c>
      <c r="CE51" s="31" t="str">
        <f t="shared" si="47"/>
        <v/>
      </c>
      <c r="CF51" s="31" t="str">
        <f t="shared" si="38"/>
        <v/>
      </c>
      <c r="CG51" s="31" t="str">
        <f t="shared" si="39"/>
        <v/>
      </c>
      <c r="CH51" s="32">
        <f t="shared" si="48"/>
        <v>0</v>
      </c>
      <c r="CI51" s="32">
        <f t="shared" si="40"/>
        <v>0</v>
      </c>
      <c r="CJ51" s="32">
        <f t="shared" si="49"/>
        <v>0</v>
      </c>
      <c r="CK51" s="32">
        <f t="shared" si="41"/>
        <v>0</v>
      </c>
      <c r="CL51" s="32">
        <f t="shared" si="50"/>
        <v>0</v>
      </c>
      <c r="CM51" s="32">
        <f t="shared" si="42"/>
        <v>0</v>
      </c>
      <c r="CN51" s="32">
        <f t="shared" si="43"/>
        <v>0</v>
      </c>
    </row>
    <row r="52" spans="1:92" ht="16.350000000000001" customHeight="1" x14ac:dyDescent="0.2">
      <c r="A52" s="3011"/>
      <c r="B52" s="3013"/>
      <c r="C52" s="1414" t="s">
        <v>77</v>
      </c>
      <c r="D52" s="1392">
        <f>SUM(E52+F52)</f>
        <v>0</v>
      </c>
      <c r="E52" s="151">
        <f t="shared" si="54"/>
        <v>0</v>
      </c>
      <c r="F52" s="1004">
        <f t="shared" si="54"/>
        <v>0</v>
      </c>
      <c r="G52" s="1415"/>
      <c r="H52" s="1416"/>
      <c r="I52" s="1415"/>
      <c r="J52" s="162"/>
      <c r="K52" s="1415"/>
      <c r="L52" s="1416"/>
      <c r="M52" s="1415"/>
      <c r="N52" s="1416"/>
      <c r="O52" s="1415"/>
      <c r="P52" s="1416"/>
      <c r="Q52" s="1415"/>
      <c r="R52" s="1417"/>
      <c r="S52" s="1415"/>
      <c r="T52" s="1417"/>
      <c r="U52" s="1415"/>
      <c r="V52" s="1417"/>
      <c r="W52" s="1415"/>
      <c r="X52" s="1417"/>
      <c r="Y52" s="1415"/>
      <c r="Z52" s="1417"/>
      <c r="AA52" s="1415"/>
      <c r="AB52" s="1417"/>
      <c r="AC52" s="1418"/>
      <c r="AD52" s="1417"/>
      <c r="AE52" s="1397"/>
      <c r="AF52" s="1417"/>
      <c r="AG52" s="1415"/>
      <c r="AH52" s="1417"/>
      <c r="AI52" s="1415"/>
      <c r="AJ52" s="1417"/>
      <c r="AK52" s="1415"/>
      <c r="AL52" s="1417"/>
      <c r="AM52" s="1418"/>
      <c r="AN52" s="1417"/>
      <c r="AO52" s="162"/>
      <c r="AP52" s="1419"/>
      <c r="AQ52" s="1420"/>
      <c r="AR52" s="1416"/>
      <c r="AS52" s="1416"/>
      <c r="AT52" s="1416"/>
      <c r="AU52" s="1416"/>
      <c r="AV52" s="1416"/>
      <c r="AW52" s="1416"/>
      <c r="AX52" s="671" t="str">
        <f t="shared" si="35"/>
        <v/>
      </c>
      <c r="BJ52" s="3"/>
      <c r="BK52" s="3"/>
      <c r="BL52" s="3"/>
      <c r="BM52" s="4"/>
      <c r="BN52" s="4"/>
      <c r="BO52" s="4"/>
      <c r="CA52" s="31" t="str">
        <f t="shared" si="45"/>
        <v/>
      </c>
      <c r="CB52" s="31" t="str">
        <f t="shared" si="36"/>
        <v/>
      </c>
      <c r="CC52" s="31" t="str">
        <f t="shared" si="46"/>
        <v/>
      </c>
      <c r="CD52" s="31" t="str">
        <f t="shared" si="37"/>
        <v/>
      </c>
      <c r="CE52" s="31" t="str">
        <f t="shared" si="47"/>
        <v/>
      </c>
      <c r="CF52" s="31" t="str">
        <f t="shared" si="38"/>
        <v/>
      </c>
      <c r="CG52" s="31" t="str">
        <f t="shared" si="39"/>
        <v/>
      </c>
      <c r="CH52" s="32">
        <f t="shared" si="48"/>
        <v>0</v>
      </c>
      <c r="CI52" s="32">
        <f t="shared" si="40"/>
        <v>0</v>
      </c>
      <c r="CJ52" s="32">
        <f t="shared" si="49"/>
        <v>0</v>
      </c>
      <c r="CK52" s="32">
        <f t="shared" si="41"/>
        <v>0</v>
      </c>
      <c r="CL52" s="32">
        <f t="shared" si="50"/>
        <v>0</v>
      </c>
      <c r="CM52" s="32">
        <f t="shared" si="42"/>
        <v>0</v>
      </c>
      <c r="CN52" s="32">
        <f t="shared" si="43"/>
        <v>0</v>
      </c>
    </row>
    <row r="53" spans="1:92" ht="16.350000000000001" customHeight="1" x14ac:dyDescent="0.2">
      <c r="A53" s="3011"/>
      <c r="B53" s="3013"/>
      <c r="C53" s="1414" t="s">
        <v>78</v>
      </c>
      <c r="D53" s="1754">
        <f t="shared" si="51"/>
        <v>0</v>
      </c>
      <c r="E53" s="1755">
        <f t="shared" si="54"/>
        <v>0</v>
      </c>
      <c r="F53" s="1421">
        <f t="shared" si="54"/>
        <v>0</v>
      </c>
      <c r="G53" s="1735"/>
      <c r="H53" s="1400"/>
      <c r="I53" s="1735"/>
      <c r="J53" s="1422"/>
      <c r="K53" s="1735"/>
      <c r="L53" s="1400"/>
      <c r="M53" s="1735"/>
      <c r="N53" s="1400"/>
      <c r="O53" s="1735"/>
      <c r="P53" s="1400"/>
      <c r="Q53" s="1735"/>
      <c r="R53" s="1736"/>
      <c r="S53" s="1735"/>
      <c r="T53" s="1736"/>
      <c r="U53" s="1735"/>
      <c r="V53" s="1736"/>
      <c r="W53" s="1735"/>
      <c r="X53" s="1736"/>
      <c r="Y53" s="1735"/>
      <c r="Z53" s="1736"/>
      <c r="AA53" s="1735"/>
      <c r="AB53" s="1736"/>
      <c r="AC53" s="1423"/>
      <c r="AD53" s="1736"/>
      <c r="AE53" s="1399"/>
      <c r="AF53" s="1736"/>
      <c r="AG53" s="1735"/>
      <c r="AH53" s="1736"/>
      <c r="AI53" s="1735"/>
      <c r="AJ53" s="1736"/>
      <c r="AK53" s="1735"/>
      <c r="AL53" s="1736"/>
      <c r="AM53" s="1423"/>
      <c r="AN53" s="1736"/>
      <c r="AO53" s="1422"/>
      <c r="AP53" s="1737"/>
      <c r="AQ53" s="1400"/>
      <c r="AR53" s="1400"/>
      <c r="AS53" s="1400"/>
      <c r="AT53" s="1400"/>
      <c r="AU53" s="1400"/>
      <c r="AV53" s="1400"/>
      <c r="AW53" s="1400"/>
      <c r="AX53" s="671" t="str">
        <f t="shared" si="35"/>
        <v/>
      </c>
      <c r="BJ53" s="3"/>
      <c r="BK53" s="3"/>
      <c r="BL53" s="3"/>
      <c r="BM53" s="4"/>
      <c r="BN53" s="4"/>
      <c r="BO53" s="4"/>
      <c r="CA53" s="31" t="str">
        <f t="shared" si="45"/>
        <v/>
      </c>
      <c r="CB53" s="31" t="str">
        <f t="shared" si="36"/>
        <v/>
      </c>
      <c r="CC53" s="31" t="str">
        <f t="shared" si="46"/>
        <v/>
      </c>
      <c r="CD53" s="31" t="str">
        <f t="shared" si="37"/>
        <v/>
      </c>
      <c r="CE53" s="31" t="str">
        <f t="shared" si="47"/>
        <v/>
      </c>
      <c r="CF53" s="31" t="str">
        <f t="shared" si="38"/>
        <v/>
      </c>
      <c r="CG53" s="31" t="str">
        <f t="shared" si="39"/>
        <v/>
      </c>
      <c r="CH53" s="32">
        <f t="shared" si="48"/>
        <v>0</v>
      </c>
      <c r="CI53" s="32">
        <f t="shared" si="40"/>
        <v>0</v>
      </c>
      <c r="CJ53" s="32">
        <f t="shared" si="49"/>
        <v>0</v>
      </c>
      <c r="CK53" s="32">
        <f t="shared" si="41"/>
        <v>0</v>
      </c>
      <c r="CL53" s="32">
        <f t="shared" si="50"/>
        <v>0</v>
      </c>
      <c r="CM53" s="32">
        <f t="shared" si="42"/>
        <v>0</v>
      </c>
      <c r="CN53" s="32">
        <f t="shared" si="43"/>
        <v>0</v>
      </c>
    </row>
    <row r="54" spans="1:92" ht="16.350000000000001" customHeight="1" x14ac:dyDescent="0.2">
      <c r="A54" s="3513" t="s">
        <v>4</v>
      </c>
      <c r="B54" s="3513"/>
      <c r="C54" s="3513"/>
      <c r="D54" s="1656">
        <f>SUM(D48:D53)</f>
        <v>0</v>
      </c>
      <c r="E54" s="1654">
        <f>SUM(E48:E53)</f>
        <v>0</v>
      </c>
      <c r="F54" s="1655">
        <f>SUM(F48:F53)</f>
        <v>0</v>
      </c>
      <c r="G54" s="1656">
        <f>SUM(G48:G53)</f>
        <v>0</v>
      </c>
      <c r="H54" s="1656">
        <f t="shared" ref="H54:AV54" si="55">SUM(H48:H53)</f>
        <v>0</v>
      </c>
      <c r="I54" s="1656">
        <f t="shared" si="55"/>
        <v>0</v>
      </c>
      <c r="J54" s="1656">
        <f t="shared" si="55"/>
        <v>0</v>
      </c>
      <c r="K54" s="1656">
        <f t="shared" si="55"/>
        <v>0</v>
      </c>
      <c r="L54" s="1656">
        <f t="shared" si="55"/>
        <v>0</v>
      </c>
      <c r="M54" s="1656">
        <f t="shared" si="55"/>
        <v>0</v>
      </c>
      <c r="N54" s="1656">
        <f t="shared" si="55"/>
        <v>0</v>
      </c>
      <c r="O54" s="1656">
        <f t="shared" si="55"/>
        <v>0</v>
      </c>
      <c r="P54" s="1656">
        <f t="shared" si="55"/>
        <v>0</v>
      </c>
      <c r="Q54" s="1656">
        <f t="shared" si="55"/>
        <v>0</v>
      </c>
      <c r="R54" s="1656">
        <f t="shared" si="55"/>
        <v>0</v>
      </c>
      <c r="S54" s="1656">
        <f t="shared" si="55"/>
        <v>0</v>
      </c>
      <c r="T54" s="1656">
        <f t="shared" si="55"/>
        <v>0</v>
      </c>
      <c r="U54" s="1656">
        <f t="shared" si="55"/>
        <v>0</v>
      </c>
      <c r="V54" s="1656">
        <f t="shared" si="55"/>
        <v>0</v>
      </c>
      <c r="W54" s="1656">
        <f t="shared" si="55"/>
        <v>0</v>
      </c>
      <c r="X54" s="1656">
        <f t="shared" si="55"/>
        <v>0</v>
      </c>
      <c r="Y54" s="1656">
        <f t="shared" si="55"/>
        <v>0</v>
      </c>
      <c r="Z54" s="1656">
        <f t="shared" si="55"/>
        <v>0</v>
      </c>
      <c r="AA54" s="1656">
        <f t="shared" si="55"/>
        <v>0</v>
      </c>
      <c r="AB54" s="1656">
        <f t="shared" si="55"/>
        <v>0</v>
      </c>
      <c r="AC54" s="1656">
        <f t="shared" si="55"/>
        <v>0</v>
      </c>
      <c r="AD54" s="1656">
        <f t="shared" si="55"/>
        <v>0</v>
      </c>
      <c r="AE54" s="1656">
        <f t="shared" si="55"/>
        <v>0</v>
      </c>
      <c r="AF54" s="1656">
        <f t="shared" si="55"/>
        <v>0</v>
      </c>
      <c r="AG54" s="1656">
        <f t="shared" si="55"/>
        <v>0</v>
      </c>
      <c r="AH54" s="1656">
        <f t="shared" si="55"/>
        <v>0</v>
      </c>
      <c r="AI54" s="1656">
        <f t="shared" si="55"/>
        <v>0</v>
      </c>
      <c r="AJ54" s="1656">
        <f t="shared" si="55"/>
        <v>0</v>
      </c>
      <c r="AK54" s="1656">
        <f t="shared" si="55"/>
        <v>0</v>
      </c>
      <c r="AL54" s="1656">
        <f t="shared" si="55"/>
        <v>0</v>
      </c>
      <c r="AM54" s="1656">
        <f t="shared" si="55"/>
        <v>0</v>
      </c>
      <c r="AN54" s="1656">
        <f t="shared" si="55"/>
        <v>0</v>
      </c>
      <c r="AO54" s="1656">
        <f t="shared" si="55"/>
        <v>0</v>
      </c>
      <c r="AP54" s="1656">
        <f t="shared" si="55"/>
        <v>0</v>
      </c>
      <c r="AQ54" s="1656">
        <f t="shared" si="55"/>
        <v>0</v>
      </c>
      <c r="AR54" s="1656">
        <f t="shared" si="55"/>
        <v>0</v>
      </c>
      <c r="AS54" s="1656">
        <f t="shared" si="55"/>
        <v>0</v>
      </c>
      <c r="AT54" s="1656">
        <f t="shared" si="55"/>
        <v>0</v>
      </c>
      <c r="AU54" s="1656">
        <f t="shared" si="55"/>
        <v>0</v>
      </c>
      <c r="AV54" s="1656">
        <f t="shared" si="55"/>
        <v>0</v>
      </c>
      <c r="AW54" s="1656">
        <f>SUM(AW48:AW53)</f>
        <v>0</v>
      </c>
      <c r="BJ54" s="3"/>
      <c r="BK54" s="3"/>
      <c r="BL54" s="3"/>
      <c r="BM54" s="4"/>
      <c r="BN54" s="4"/>
      <c r="BO54" s="4"/>
      <c r="CA54" s="31"/>
      <c r="CB54" s="31"/>
      <c r="CC54" s="31"/>
      <c r="CD54" s="31"/>
      <c r="CE54" s="31"/>
      <c r="CF54" s="31"/>
      <c r="CG54" s="31"/>
      <c r="CH54" s="32"/>
      <c r="CI54" s="32"/>
      <c r="CJ54" s="32"/>
      <c r="CK54" s="32"/>
      <c r="CL54" s="32"/>
      <c r="CM54" s="32"/>
      <c r="CN54" s="32"/>
    </row>
    <row r="55" spans="1:92" ht="16.350000000000001" customHeight="1" x14ac:dyDescent="0.2">
      <c r="A55" s="3011" t="s">
        <v>79</v>
      </c>
      <c r="B55" s="3013"/>
      <c r="C55" s="175">
        <v>0</v>
      </c>
      <c r="D55" s="1019">
        <f t="shared" si="51"/>
        <v>0</v>
      </c>
      <c r="E55" s="176">
        <f t="shared" si="54"/>
        <v>0</v>
      </c>
      <c r="F55" s="177">
        <f t="shared" si="54"/>
        <v>0</v>
      </c>
      <c r="G55" s="1021"/>
      <c r="H55" s="95"/>
      <c r="I55" s="1021"/>
      <c r="J55" s="95"/>
      <c r="K55" s="1021"/>
      <c r="L55" s="95"/>
      <c r="M55" s="1021"/>
      <c r="N55" s="95"/>
      <c r="O55" s="1021"/>
      <c r="P55" s="95"/>
      <c r="Q55" s="1021"/>
      <c r="R55" s="95"/>
      <c r="S55" s="1021"/>
      <c r="T55" s="95"/>
      <c r="U55" s="1021"/>
      <c r="V55" s="95"/>
      <c r="W55" s="1021"/>
      <c r="X55" s="95"/>
      <c r="Y55" s="1021"/>
      <c r="Z55" s="95"/>
      <c r="AA55" s="1021"/>
      <c r="AB55" s="95"/>
      <c r="AC55" s="1021"/>
      <c r="AD55" s="95"/>
      <c r="AE55" s="1021"/>
      <c r="AF55" s="95"/>
      <c r="AG55" s="1021"/>
      <c r="AH55" s="95"/>
      <c r="AI55" s="1021"/>
      <c r="AJ55" s="95"/>
      <c r="AK55" s="1021"/>
      <c r="AL55" s="95"/>
      <c r="AM55" s="1021"/>
      <c r="AN55" s="95"/>
      <c r="AO55" s="1021"/>
      <c r="AP55" s="99"/>
      <c r="AQ55" s="1721"/>
      <c r="AR55" s="1721"/>
      <c r="AS55" s="1025"/>
      <c r="AT55" s="1025"/>
      <c r="AU55" s="1025"/>
      <c r="AV55" s="1025"/>
      <c r="AW55" s="1025"/>
      <c r="AX55" s="671" t="str">
        <f t="shared" si="35"/>
        <v/>
      </c>
      <c r="BJ55" s="3"/>
      <c r="BK55" s="3"/>
      <c r="BL55" s="3"/>
      <c r="BM55" s="4"/>
      <c r="BN55" s="4"/>
      <c r="BO55" s="4"/>
      <c r="CA55" s="31" t="str">
        <f t="shared" si="45"/>
        <v/>
      </c>
      <c r="CB55" s="31" t="str">
        <f t="shared" si="36"/>
        <v/>
      </c>
      <c r="CC55" s="31" t="str">
        <f t="shared" si="46"/>
        <v/>
      </c>
      <c r="CD55" s="31" t="str">
        <f t="shared" si="37"/>
        <v/>
      </c>
      <c r="CE55" s="31" t="str">
        <f t="shared" si="47"/>
        <v/>
      </c>
      <c r="CF55" s="31" t="str">
        <f t="shared" si="38"/>
        <v/>
      </c>
      <c r="CG55" s="31" t="str">
        <f t="shared" si="39"/>
        <v/>
      </c>
      <c r="CH55" s="32">
        <f t="shared" si="48"/>
        <v>0</v>
      </c>
      <c r="CI55" s="32">
        <f t="shared" si="40"/>
        <v>0</v>
      </c>
      <c r="CJ55" s="32">
        <f t="shared" si="49"/>
        <v>0</v>
      </c>
      <c r="CK55" s="32">
        <f t="shared" si="41"/>
        <v>0</v>
      </c>
      <c r="CL55" s="32">
        <f t="shared" si="50"/>
        <v>0</v>
      </c>
      <c r="CM55" s="32">
        <f t="shared" si="42"/>
        <v>0</v>
      </c>
      <c r="CN55" s="32">
        <f t="shared" si="43"/>
        <v>0</v>
      </c>
    </row>
    <row r="56" spans="1:92" ht="16.350000000000001" customHeight="1" x14ac:dyDescent="0.2">
      <c r="A56" s="3011"/>
      <c r="B56" s="3013"/>
      <c r="C56" s="1751" t="s">
        <v>80</v>
      </c>
      <c r="D56" s="1725">
        <f t="shared" si="51"/>
        <v>0</v>
      </c>
      <c r="E56" s="1756">
        <f t="shared" si="54"/>
        <v>0</v>
      </c>
      <c r="F56" s="1757">
        <f t="shared" si="54"/>
        <v>0</v>
      </c>
      <c r="G56" s="1728"/>
      <c r="H56" s="1729"/>
      <c r="I56" s="1728"/>
      <c r="J56" s="1729"/>
      <c r="K56" s="1728"/>
      <c r="L56" s="1729"/>
      <c r="M56" s="1728"/>
      <c r="N56" s="1729"/>
      <c r="O56" s="1728"/>
      <c r="P56" s="1729"/>
      <c r="Q56" s="1728"/>
      <c r="R56" s="1729"/>
      <c r="S56" s="1728"/>
      <c r="T56" s="1729"/>
      <c r="U56" s="1728"/>
      <c r="V56" s="1729"/>
      <c r="W56" s="1728"/>
      <c r="X56" s="1729"/>
      <c r="Y56" s="1728"/>
      <c r="Z56" s="1729"/>
      <c r="AA56" s="1728"/>
      <c r="AB56" s="1729"/>
      <c r="AC56" s="1728"/>
      <c r="AD56" s="1729"/>
      <c r="AE56" s="1728"/>
      <c r="AF56" s="1729"/>
      <c r="AG56" s="1728"/>
      <c r="AH56" s="1729"/>
      <c r="AI56" s="1728"/>
      <c r="AJ56" s="1729"/>
      <c r="AK56" s="1728"/>
      <c r="AL56" s="1729"/>
      <c r="AM56" s="1728"/>
      <c r="AN56" s="1729"/>
      <c r="AO56" s="1728"/>
      <c r="AP56" s="1732"/>
      <c r="AQ56" s="1734"/>
      <c r="AR56" s="1734"/>
      <c r="AS56" s="1758"/>
      <c r="AT56" s="1758"/>
      <c r="AU56" s="1758"/>
      <c r="AV56" s="1758"/>
      <c r="AW56" s="1758"/>
      <c r="AX56" s="671" t="str">
        <f t="shared" si="35"/>
        <v/>
      </c>
      <c r="BJ56" s="3"/>
      <c r="BK56" s="3"/>
      <c r="BL56" s="3"/>
      <c r="BM56" s="4"/>
      <c r="BN56" s="4"/>
      <c r="BO56" s="4"/>
      <c r="CA56" s="31" t="str">
        <f t="shared" si="45"/>
        <v/>
      </c>
      <c r="CB56" s="31" t="str">
        <f t="shared" si="36"/>
        <v/>
      </c>
      <c r="CC56" s="31" t="str">
        <f t="shared" si="46"/>
        <v/>
      </c>
      <c r="CD56" s="31" t="str">
        <f t="shared" si="37"/>
        <v/>
      </c>
      <c r="CE56" s="31" t="str">
        <f t="shared" si="47"/>
        <v/>
      </c>
      <c r="CF56" s="31" t="str">
        <f t="shared" si="38"/>
        <v/>
      </c>
      <c r="CG56" s="31" t="str">
        <f t="shared" si="39"/>
        <v/>
      </c>
      <c r="CH56" s="32">
        <f t="shared" si="48"/>
        <v>0</v>
      </c>
      <c r="CI56" s="32">
        <f t="shared" si="40"/>
        <v>0</v>
      </c>
      <c r="CJ56" s="32">
        <f t="shared" si="49"/>
        <v>0</v>
      </c>
      <c r="CK56" s="32">
        <f t="shared" si="41"/>
        <v>0</v>
      </c>
      <c r="CL56" s="32">
        <f t="shared" si="50"/>
        <v>0</v>
      </c>
      <c r="CM56" s="32">
        <f t="shared" si="42"/>
        <v>0</v>
      </c>
      <c r="CN56" s="32">
        <f t="shared" si="43"/>
        <v>0</v>
      </c>
    </row>
    <row r="57" spans="1:92" ht="16.350000000000001" customHeight="1" x14ac:dyDescent="0.2">
      <c r="A57" s="3011"/>
      <c r="B57" s="3013"/>
      <c r="C57" s="1751" t="s">
        <v>81</v>
      </c>
      <c r="D57" s="1725">
        <f t="shared" si="51"/>
        <v>0</v>
      </c>
      <c r="E57" s="1756">
        <f t="shared" si="54"/>
        <v>0</v>
      </c>
      <c r="F57" s="1757">
        <f t="shared" si="54"/>
        <v>0</v>
      </c>
      <c r="G57" s="1728"/>
      <c r="H57" s="1729"/>
      <c r="I57" s="1728"/>
      <c r="J57" s="1729"/>
      <c r="K57" s="1728"/>
      <c r="L57" s="1729"/>
      <c r="M57" s="1728"/>
      <c r="N57" s="1729"/>
      <c r="O57" s="1728"/>
      <c r="P57" s="1729"/>
      <c r="Q57" s="1728"/>
      <c r="R57" s="1729"/>
      <c r="S57" s="1728"/>
      <c r="T57" s="1729"/>
      <c r="U57" s="1728"/>
      <c r="V57" s="1729"/>
      <c r="W57" s="1728"/>
      <c r="X57" s="1729"/>
      <c r="Y57" s="1728"/>
      <c r="Z57" s="1729"/>
      <c r="AA57" s="1728"/>
      <c r="AB57" s="1729"/>
      <c r="AC57" s="1728"/>
      <c r="AD57" s="1729"/>
      <c r="AE57" s="1728"/>
      <c r="AF57" s="1729"/>
      <c r="AG57" s="1728"/>
      <c r="AH57" s="1729"/>
      <c r="AI57" s="1728"/>
      <c r="AJ57" s="1729"/>
      <c r="AK57" s="1728"/>
      <c r="AL57" s="1729"/>
      <c r="AM57" s="1728"/>
      <c r="AN57" s="1729"/>
      <c r="AO57" s="1728"/>
      <c r="AP57" s="1732"/>
      <c r="AQ57" s="1734"/>
      <c r="AR57" s="1734"/>
      <c r="AS57" s="1758"/>
      <c r="AT57" s="1758"/>
      <c r="AU57" s="1758"/>
      <c r="AV57" s="1758"/>
      <c r="AW57" s="1758"/>
      <c r="AX57" s="671" t="str">
        <f t="shared" si="35"/>
        <v/>
      </c>
      <c r="BJ57" s="3"/>
      <c r="BK57" s="3"/>
      <c r="BL57" s="3"/>
      <c r="BM57" s="4"/>
      <c r="BN57" s="4"/>
      <c r="BO57" s="4"/>
      <c r="CA57" s="31" t="str">
        <f t="shared" si="45"/>
        <v/>
      </c>
      <c r="CB57" s="31" t="str">
        <f t="shared" si="36"/>
        <v/>
      </c>
      <c r="CC57" s="31" t="str">
        <f t="shared" si="46"/>
        <v/>
      </c>
      <c r="CD57" s="31" t="str">
        <f t="shared" si="37"/>
        <v/>
      </c>
      <c r="CE57" s="31" t="str">
        <f t="shared" si="47"/>
        <v/>
      </c>
      <c r="CF57" s="31" t="str">
        <f t="shared" si="38"/>
        <v/>
      </c>
      <c r="CG57" s="31" t="str">
        <f t="shared" si="39"/>
        <v/>
      </c>
      <c r="CH57" s="32">
        <f t="shared" si="48"/>
        <v>0</v>
      </c>
      <c r="CI57" s="32">
        <f t="shared" si="40"/>
        <v>0</v>
      </c>
      <c r="CJ57" s="32">
        <f t="shared" si="49"/>
        <v>0</v>
      </c>
      <c r="CK57" s="32">
        <f t="shared" si="41"/>
        <v>0</v>
      </c>
      <c r="CL57" s="32">
        <f t="shared" si="50"/>
        <v>0</v>
      </c>
      <c r="CM57" s="32">
        <f t="shared" si="42"/>
        <v>0</v>
      </c>
      <c r="CN57" s="32">
        <f t="shared" si="43"/>
        <v>0</v>
      </c>
    </row>
    <row r="58" spans="1:92" ht="16.350000000000001" customHeight="1" x14ac:dyDescent="0.2">
      <c r="A58" s="3011"/>
      <c r="B58" s="3013"/>
      <c r="C58" s="1751" t="s">
        <v>82</v>
      </c>
      <c r="D58" s="1725">
        <f t="shared" si="51"/>
        <v>0</v>
      </c>
      <c r="E58" s="1756">
        <f t="shared" si="54"/>
        <v>0</v>
      </c>
      <c r="F58" s="1757">
        <f t="shared" si="54"/>
        <v>0</v>
      </c>
      <c r="G58" s="1728"/>
      <c r="H58" s="1729"/>
      <c r="I58" s="1728"/>
      <c r="J58" s="1729"/>
      <c r="K58" s="1728"/>
      <c r="L58" s="1729"/>
      <c r="M58" s="1728"/>
      <c r="N58" s="1729"/>
      <c r="O58" s="1728"/>
      <c r="P58" s="1729"/>
      <c r="Q58" s="1728"/>
      <c r="R58" s="1729"/>
      <c r="S58" s="1728"/>
      <c r="T58" s="1729"/>
      <c r="U58" s="1728"/>
      <c r="V58" s="1729"/>
      <c r="W58" s="1728"/>
      <c r="X58" s="1729"/>
      <c r="Y58" s="1728"/>
      <c r="Z58" s="1729"/>
      <c r="AA58" s="1728"/>
      <c r="AB58" s="1729"/>
      <c r="AC58" s="1728"/>
      <c r="AD58" s="1729"/>
      <c r="AE58" s="1728"/>
      <c r="AF58" s="1729"/>
      <c r="AG58" s="1728"/>
      <c r="AH58" s="1729"/>
      <c r="AI58" s="1728"/>
      <c r="AJ58" s="1729"/>
      <c r="AK58" s="1728"/>
      <c r="AL58" s="1729"/>
      <c r="AM58" s="1728"/>
      <c r="AN58" s="1729"/>
      <c r="AO58" s="1728"/>
      <c r="AP58" s="1732"/>
      <c r="AQ58" s="1734"/>
      <c r="AR58" s="1734"/>
      <c r="AS58" s="1758"/>
      <c r="AT58" s="1758"/>
      <c r="AU58" s="1758"/>
      <c r="AV58" s="1758"/>
      <c r="AW58" s="1758"/>
      <c r="AX58" s="671" t="str">
        <f t="shared" si="35"/>
        <v/>
      </c>
      <c r="BJ58" s="3"/>
      <c r="BK58" s="3"/>
      <c r="BL58" s="3"/>
      <c r="BM58" s="4"/>
      <c r="BN58" s="4"/>
      <c r="BO58" s="4"/>
      <c r="CA58" s="31" t="str">
        <f t="shared" si="45"/>
        <v/>
      </c>
      <c r="CB58" s="31" t="str">
        <f t="shared" si="36"/>
        <v/>
      </c>
      <c r="CC58" s="31" t="str">
        <f t="shared" si="46"/>
        <v/>
      </c>
      <c r="CD58" s="31" t="str">
        <f t="shared" si="37"/>
        <v/>
      </c>
      <c r="CE58" s="31" t="str">
        <f t="shared" si="47"/>
        <v/>
      </c>
      <c r="CF58" s="31" t="str">
        <f t="shared" si="38"/>
        <v/>
      </c>
      <c r="CG58" s="31" t="str">
        <f t="shared" si="39"/>
        <v/>
      </c>
      <c r="CH58" s="32">
        <f t="shared" si="48"/>
        <v>0</v>
      </c>
      <c r="CI58" s="32">
        <f t="shared" si="40"/>
        <v>0</v>
      </c>
      <c r="CJ58" s="32">
        <f t="shared" si="49"/>
        <v>0</v>
      </c>
      <c r="CK58" s="32">
        <f t="shared" si="41"/>
        <v>0</v>
      </c>
      <c r="CL58" s="32">
        <f t="shared" si="50"/>
        <v>0</v>
      </c>
      <c r="CM58" s="32">
        <f t="shared" si="42"/>
        <v>0</v>
      </c>
      <c r="CN58" s="32">
        <f t="shared" si="43"/>
        <v>0</v>
      </c>
    </row>
    <row r="59" spans="1:92" ht="16.350000000000001" customHeight="1" x14ac:dyDescent="0.2">
      <c r="A59" s="3391"/>
      <c r="B59" s="3243"/>
      <c r="C59" s="1424" t="s">
        <v>83</v>
      </c>
      <c r="D59" s="1754">
        <f t="shared" si="51"/>
        <v>0</v>
      </c>
      <c r="E59" s="1755">
        <f>SUM(G59+I59+K59+M59+O59+Q59+S59+U59+W59+Y59+AA59+AC59+AE59+AG59+AI59+AK59+AM59+AO59)</f>
        <v>0</v>
      </c>
      <c r="F59" s="1759">
        <f>SUM(H59+J59+L59+N59+P59+R59+T59+V59+X59+Z59+AB59+AD59+AF59+AH59+AJ59+AL59+AN59+AP59)</f>
        <v>0</v>
      </c>
      <c r="G59" s="1735"/>
      <c r="H59" s="1736"/>
      <c r="I59" s="1735"/>
      <c r="J59" s="1736"/>
      <c r="K59" s="1735"/>
      <c r="L59" s="1736"/>
      <c r="M59" s="1735"/>
      <c r="N59" s="1736"/>
      <c r="O59" s="1735"/>
      <c r="P59" s="1736"/>
      <c r="Q59" s="1735"/>
      <c r="R59" s="1736"/>
      <c r="S59" s="1735"/>
      <c r="T59" s="1736"/>
      <c r="U59" s="1735"/>
      <c r="V59" s="1736"/>
      <c r="W59" s="1735"/>
      <c r="X59" s="1736"/>
      <c r="Y59" s="1735"/>
      <c r="Z59" s="1736"/>
      <c r="AA59" s="1735"/>
      <c r="AB59" s="1736"/>
      <c r="AC59" s="1735"/>
      <c r="AD59" s="1736"/>
      <c r="AE59" s="1735"/>
      <c r="AF59" s="1736"/>
      <c r="AG59" s="1735"/>
      <c r="AH59" s="1736"/>
      <c r="AI59" s="1735"/>
      <c r="AJ59" s="1736"/>
      <c r="AK59" s="1735"/>
      <c r="AL59" s="1736"/>
      <c r="AM59" s="1735"/>
      <c r="AN59" s="1736"/>
      <c r="AO59" s="1735"/>
      <c r="AP59" s="1737"/>
      <c r="AQ59" s="1400"/>
      <c r="AR59" s="1400"/>
      <c r="AS59" s="1425"/>
      <c r="AT59" s="1425"/>
      <c r="AU59" s="1425"/>
      <c r="AV59" s="1425"/>
      <c r="AW59" s="1425"/>
      <c r="AX59" s="671" t="str">
        <f t="shared" si="35"/>
        <v/>
      </c>
      <c r="BJ59" s="3"/>
      <c r="BK59" s="3"/>
      <c r="BL59" s="3"/>
      <c r="BM59" s="4"/>
      <c r="BN59" s="4"/>
      <c r="BO59" s="4"/>
      <c r="CA59" s="31" t="str">
        <f t="shared" si="45"/>
        <v/>
      </c>
      <c r="CB59" s="31" t="str">
        <f t="shared" si="36"/>
        <v/>
      </c>
      <c r="CC59" s="31" t="str">
        <f t="shared" si="46"/>
        <v/>
      </c>
      <c r="CD59" s="31" t="str">
        <f t="shared" si="37"/>
        <v/>
      </c>
      <c r="CE59" s="31" t="str">
        <f t="shared" si="47"/>
        <v/>
      </c>
      <c r="CF59" s="31" t="str">
        <f t="shared" si="38"/>
        <v/>
      </c>
      <c r="CG59" s="31" t="str">
        <f t="shared" si="39"/>
        <v/>
      </c>
      <c r="CH59" s="32">
        <f t="shared" si="48"/>
        <v>0</v>
      </c>
      <c r="CI59" s="32">
        <f t="shared" si="40"/>
        <v>0</v>
      </c>
      <c r="CJ59" s="32">
        <f t="shared" si="49"/>
        <v>0</v>
      </c>
      <c r="CK59" s="32">
        <f t="shared" si="41"/>
        <v>0</v>
      </c>
      <c r="CL59" s="32">
        <f t="shared" si="50"/>
        <v>0</v>
      </c>
      <c r="CM59" s="32">
        <f t="shared" si="42"/>
        <v>0</v>
      </c>
      <c r="CN59" s="32">
        <f t="shared" si="43"/>
        <v>0</v>
      </c>
    </row>
    <row r="60" spans="1:92" ht="16.350000000000001" customHeight="1" x14ac:dyDescent="0.2">
      <c r="A60" s="3522" t="s">
        <v>4</v>
      </c>
      <c r="B60" s="3523"/>
      <c r="C60" s="3243"/>
      <c r="D60" s="1760">
        <f t="shared" ref="D60:AW60" si="56">SUM(D55:D59)</f>
        <v>0</v>
      </c>
      <c r="E60" s="1761">
        <f>SUM(E55:E59)</f>
        <v>0</v>
      </c>
      <c r="F60" s="1762">
        <f>SUM(F55:F59)</f>
        <v>0</v>
      </c>
      <c r="G60" s="1760">
        <f t="shared" si="56"/>
        <v>0</v>
      </c>
      <c r="H60" s="1763">
        <f t="shared" si="56"/>
        <v>0</v>
      </c>
      <c r="I60" s="1760">
        <f t="shared" si="56"/>
        <v>0</v>
      </c>
      <c r="J60" s="1763">
        <f t="shared" si="56"/>
        <v>0</v>
      </c>
      <c r="K60" s="1760">
        <f t="shared" si="56"/>
        <v>0</v>
      </c>
      <c r="L60" s="1763">
        <f t="shared" si="56"/>
        <v>0</v>
      </c>
      <c r="M60" s="1760">
        <f t="shared" si="56"/>
        <v>0</v>
      </c>
      <c r="N60" s="1763">
        <f t="shared" si="56"/>
        <v>0</v>
      </c>
      <c r="O60" s="1760">
        <f t="shared" si="56"/>
        <v>0</v>
      </c>
      <c r="P60" s="1763">
        <f t="shared" si="56"/>
        <v>0</v>
      </c>
      <c r="Q60" s="1760">
        <f t="shared" si="56"/>
        <v>0</v>
      </c>
      <c r="R60" s="1763">
        <f t="shared" si="56"/>
        <v>0</v>
      </c>
      <c r="S60" s="1760">
        <f t="shared" si="56"/>
        <v>0</v>
      </c>
      <c r="T60" s="1762">
        <f t="shared" si="56"/>
        <v>0</v>
      </c>
      <c r="U60" s="1760">
        <f t="shared" si="56"/>
        <v>0</v>
      </c>
      <c r="V60" s="1763">
        <f t="shared" si="56"/>
        <v>0</v>
      </c>
      <c r="W60" s="1760">
        <f t="shared" si="56"/>
        <v>0</v>
      </c>
      <c r="X60" s="1763">
        <f t="shared" si="56"/>
        <v>0</v>
      </c>
      <c r="Y60" s="1760">
        <f t="shared" si="56"/>
        <v>0</v>
      </c>
      <c r="Z60" s="1763">
        <f t="shared" si="56"/>
        <v>0</v>
      </c>
      <c r="AA60" s="1760">
        <f t="shared" si="56"/>
        <v>0</v>
      </c>
      <c r="AB60" s="1763">
        <f t="shared" si="56"/>
        <v>0</v>
      </c>
      <c r="AC60" s="1760">
        <f t="shared" si="56"/>
        <v>0</v>
      </c>
      <c r="AD60" s="1763">
        <f t="shared" si="56"/>
        <v>0</v>
      </c>
      <c r="AE60" s="1760">
        <f t="shared" si="56"/>
        <v>0</v>
      </c>
      <c r="AF60" s="1763">
        <f t="shared" si="56"/>
        <v>0</v>
      </c>
      <c r="AG60" s="1760">
        <f t="shared" si="56"/>
        <v>0</v>
      </c>
      <c r="AH60" s="1763">
        <f t="shared" si="56"/>
        <v>0</v>
      </c>
      <c r="AI60" s="1760">
        <f t="shared" si="56"/>
        <v>0</v>
      </c>
      <c r="AJ60" s="1763">
        <f t="shared" si="56"/>
        <v>0</v>
      </c>
      <c r="AK60" s="1760">
        <f t="shared" si="56"/>
        <v>0</v>
      </c>
      <c r="AL60" s="1763">
        <f t="shared" si="56"/>
        <v>0</v>
      </c>
      <c r="AM60" s="1760">
        <f t="shared" si="56"/>
        <v>0</v>
      </c>
      <c r="AN60" s="1763">
        <f t="shared" si="56"/>
        <v>0</v>
      </c>
      <c r="AO60" s="1760">
        <f t="shared" si="56"/>
        <v>0</v>
      </c>
      <c r="AP60" s="1764">
        <f t="shared" si="56"/>
        <v>0</v>
      </c>
      <c r="AQ60" s="1763">
        <f t="shared" si="56"/>
        <v>0</v>
      </c>
      <c r="AR60" s="1760">
        <f t="shared" si="56"/>
        <v>0</v>
      </c>
      <c r="AS60" s="1760">
        <f t="shared" si="56"/>
        <v>0</v>
      </c>
      <c r="AT60" s="1760">
        <f t="shared" si="56"/>
        <v>0</v>
      </c>
      <c r="AU60" s="1760">
        <f t="shared" si="56"/>
        <v>0</v>
      </c>
      <c r="AV60" s="1760">
        <f t="shared" si="56"/>
        <v>0</v>
      </c>
      <c r="AW60" s="1765">
        <f t="shared" si="56"/>
        <v>0</v>
      </c>
      <c r="BJ60" s="3"/>
      <c r="BK60" s="3"/>
      <c r="BL60" s="3"/>
      <c r="BM60" s="4"/>
      <c r="BN60" s="4"/>
      <c r="BO60" s="4"/>
      <c r="CA60" s="31"/>
      <c r="CB60" s="31"/>
      <c r="CC60" s="31"/>
      <c r="CD60" s="31"/>
      <c r="CE60" s="31"/>
      <c r="CF60" s="31"/>
      <c r="CG60" s="31"/>
      <c r="CH60" s="32"/>
      <c r="CI60" s="32"/>
      <c r="CJ60" s="32"/>
      <c r="CK60" s="32"/>
      <c r="CL60" s="32"/>
      <c r="CM60" s="32"/>
      <c r="CN60" s="32"/>
    </row>
    <row r="61" spans="1:92" ht="16.350000000000001" customHeight="1" x14ac:dyDescent="0.25">
      <c r="A61" s="3575" t="s">
        <v>84</v>
      </c>
      <c r="B61" s="3554"/>
      <c r="C61" s="1751">
        <v>0</v>
      </c>
      <c r="D61" s="1392">
        <f>SUM(E61:F61)</f>
        <v>0</v>
      </c>
      <c r="E61" s="1393">
        <f>SUM(U61+W61+Y61+AA61+AC61+AE61+AG61+AI61+AK61+AM61+AO61)</f>
        <v>0</v>
      </c>
      <c r="F61" s="1727">
        <f t="shared" ref="E61:F63" si="57">SUM(V61+X61+Z61+AB61+AD61+AF61+AH61+AJ61+AL61+AN61+AP61)</f>
        <v>0</v>
      </c>
      <c r="G61" s="1026"/>
      <c r="H61" s="192"/>
      <c r="I61" s="1766"/>
      <c r="J61" s="192"/>
      <c r="K61" s="1766"/>
      <c r="L61" s="192"/>
      <c r="M61" s="1766"/>
      <c r="N61" s="192"/>
      <c r="O61" s="1766"/>
      <c r="P61" s="192"/>
      <c r="Q61" s="1766"/>
      <c r="R61" s="192"/>
      <c r="S61" s="1433"/>
      <c r="T61" s="1434"/>
      <c r="U61" s="1766"/>
      <c r="V61" s="192"/>
      <c r="W61" s="1766"/>
      <c r="X61" s="192"/>
      <c r="Y61" s="1433"/>
      <c r="Z61" s="1434"/>
      <c r="AA61" s="1415"/>
      <c r="AB61" s="1417"/>
      <c r="AC61" s="1918"/>
      <c r="AD61" s="1919"/>
      <c r="AE61" s="646"/>
      <c r="AF61" s="648"/>
      <c r="AG61" s="646"/>
      <c r="AH61" s="648"/>
      <c r="AI61" s="1397"/>
      <c r="AJ61" s="1417"/>
      <c r="AK61" s="1415"/>
      <c r="AL61" s="1417"/>
      <c r="AM61" s="1918"/>
      <c r="AN61" s="1919"/>
      <c r="AO61" s="1397"/>
      <c r="AP61" s="99"/>
      <c r="AQ61" s="1920"/>
      <c r="AR61" s="1416"/>
      <c r="AS61" s="1416"/>
      <c r="AT61" s="1921"/>
      <c r="AU61" s="1416"/>
      <c r="AV61" s="1921"/>
      <c r="AW61" s="1921"/>
      <c r="AX61" s="671" t="str">
        <f t="shared" si="35"/>
        <v/>
      </c>
      <c r="BJ61" s="3"/>
      <c r="BK61" s="3"/>
      <c r="BL61" s="3"/>
      <c r="BM61" s="4"/>
      <c r="BN61" s="4"/>
      <c r="BO61" s="4"/>
      <c r="CA61" s="31" t="str">
        <f t="shared" si="45"/>
        <v/>
      </c>
      <c r="CB61" s="31" t="str">
        <f t="shared" si="36"/>
        <v/>
      </c>
      <c r="CC61" s="31" t="str">
        <f t="shared" si="46"/>
        <v/>
      </c>
      <c r="CD61" s="31" t="str">
        <f t="shared" si="37"/>
        <v/>
      </c>
      <c r="CE61" s="31" t="str">
        <f t="shared" si="47"/>
        <v/>
      </c>
      <c r="CF61" s="31" t="str">
        <f t="shared" si="38"/>
        <v/>
      </c>
      <c r="CG61" s="31" t="str">
        <f t="shared" si="39"/>
        <v/>
      </c>
      <c r="CH61" s="32">
        <f t="shared" si="48"/>
        <v>0</v>
      </c>
      <c r="CI61" s="32">
        <f t="shared" si="40"/>
        <v>0</v>
      </c>
      <c r="CJ61" s="32">
        <f t="shared" si="49"/>
        <v>0</v>
      </c>
      <c r="CK61" s="32">
        <f t="shared" si="41"/>
        <v>0</v>
      </c>
      <c r="CL61" s="32">
        <f t="shared" si="50"/>
        <v>0</v>
      </c>
      <c r="CM61" s="32">
        <f t="shared" si="42"/>
        <v>0</v>
      </c>
      <c r="CN61" s="32">
        <f t="shared" si="43"/>
        <v>0</v>
      </c>
    </row>
    <row r="62" spans="1:92" ht="16.350000000000001" customHeight="1" x14ac:dyDescent="0.25">
      <c r="A62" s="3051"/>
      <c r="B62" s="2961"/>
      <c r="C62" s="1751" t="s">
        <v>85</v>
      </c>
      <c r="D62" s="1392">
        <f>SUM(E62:F62)</f>
        <v>0</v>
      </c>
      <c r="E62" s="1393">
        <f t="shared" si="57"/>
        <v>0</v>
      </c>
      <c r="F62" s="1727">
        <f t="shared" si="57"/>
        <v>0</v>
      </c>
      <c r="G62" s="1771"/>
      <c r="H62" s="1772"/>
      <c r="I62" s="1771"/>
      <c r="J62" s="1772"/>
      <c r="K62" s="1771"/>
      <c r="L62" s="1772"/>
      <c r="M62" s="1771"/>
      <c r="N62" s="1772"/>
      <c r="O62" s="1771"/>
      <c r="P62" s="1772"/>
      <c r="Q62" s="1771"/>
      <c r="R62" s="1772"/>
      <c r="S62" s="1433"/>
      <c r="T62" s="1434"/>
      <c r="U62" s="1771"/>
      <c r="V62" s="1772"/>
      <c r="W62" s="1771"/>
      <c r="X62" s="1772"/>
      <c r="Y62" s="1433"/>
      <c r="Z62" s="1434"/>
      <c r="AA62" s="1415"/>
      <c r="AB62" s="1417"/>
      <c r="AC62" s="1415"/>
      <c r="AD62" s="1417"/>
      <c r="AE62" s="1397"/>
      <c r="AF62" s="1417"/>
      <c r="AG62" s="1397"/>
      <c r="AH62" s="1417"/>
      <c r="AI62" s="1397"/>
      <c r="AJ62" s="1417"/>
      <c r="AK62" s="1415"/>
      <c r="AL62" s="1417"/>
      <c r="AM62" s="1415"/>
      <c r="AN62" s="1417"/>
      <c r="AO62" s="1397"/>
      <c r="AP62" s="1419"/>
      <c r="AQ62" s="1420"/>
      <c r="AR62" s="1416"/>
      <c r="AS62" s="1416"/>
      <c r="AT62" s="1439"/>
      <c r="AU62" s="1416"/>
      <c r="AV62" s="1439"/>
      <c r="AW62" s="1439"/>
      <c r="AX62" s="671" t="str">
        <f t="shared" si="35"/>
        <v/>
      </c>
      <c r="BJ62" s="3"/>
      <c r="BK62" s="3"/>
      <c r="BL62" s="3"/>
      <c r="BM62" s="4"/>
      <c r="BN62" s="4"/>
      <c r="BO62" s="4"/>
      <c r="CA62" s="31" t="str">
        <f t="shared" si="45"/>
        <v/>
      </c>
      <c r="CB62" s="31" t="str">
        <f t="shared" si="36"/>
        <v/>
      </c>
      <c r="CC62" s="31" t="str">
        <f t="shared" si="46"/>
        <v/>
      </c>
      <c r="CD62" s="31" t="str">
        <f t="shared" si="37"/>
        <v/>
      </c>
      <c r="CE62" s="31" t="str">
        <f t="shared" si="47"/>
        <v/>
      </c>
      <c r="CF62" s="31" t="str">
        <f t="shared" si="38"/>
        <v/>
      </c>
      <c r="CG62" s="31" t="str">
        <f t="shared" si="39"/>
        <v/>
      </c>
      <c r="CH62" s="32">
        <f t="shared" si="48"/>
        <v>0</v>
      </c>
      <c r="CI62" s="32">
        <f t="shared" si="40"/>
        <v>0</v>
      </c>
      <c r="CJ62" s="32">
        <f t="shared" si="49"/>
        <v>0</v>
      </c>
      <c r="CK62" s="32">
        <f t="shared" si="41"/>
        <v>0</v>
      </c>
      <c r="CL62" s="32">
        <f t="shared" si="50"/>
        <v>0</v>
      </c>
      <c r="CM62" s="32">
        <f t="shared" si="42"/>
        <v>0</v>
      </c>
      <c r="CN62" s="32">
        <f t="shared" si="43"/>
        <v>0</v>
      </c>
    </row>
    <row r="63" spans="1:92" ht="16.350000000000001" customHeight="1" x14ac:dyDescent="0.25">
      <c r="A63" s="3051"/>
      <c r="B63" s="2961"/>
      <c r="C63" s="1414" t="s">
        <v>86</v>
      </c>
      <c r="D63" s="1392">
        <f>SUM(E63:F63)</f>
        <v>0</v>
      </c>
      <c r="E63" s="1393">
        <f t="shared" si="57"/>
        <v>0</v>
      </c>
      <c r="F63" s="1727">
        <f t="shared" si="57"/>
        <v>0</v>
      </c>
      <c r="G63" s="1771"/>
      <c r="H63" s="1772"/>
      <c r="I63" s="1771"/>
      <c r="J63" s="1772"/>
      <c r="K63" s="1771"/>
      <c r="L63" s="1772"/>
      <c r="M63" s="1771"/>
      <c r="N63" s="1772"/>
      <c r="O63" s="1771"/>
      <c r="P63" s="1772"/>
      <c r="Q63" s="1771"/>
      <c r="R63" s="1772"/>
      <c r="S63" s="1433"/>
      <c r="T63" s="1434"/>
      <c r="U63" s="1771"/>
      <c r="V63" s="1772"/>
      <c r="W63" s="1771"/>
      <c r="X63" s="1772"/>
      <c r="Y63" s="1433"/>
      <c r="Z63" s="1434"/>
      <c r="AA63" s="1415"/>
      <c r="AB63" s="1417"/>
      <c r="AC63" s="1415"/>
      <c r="AD63" s="1417"/>
      <c r="AE63" s="1397"/>
      <c r="AF63" s="1417"/>
      <c r="AG63" s="1397"/>
      <c r="AH63" s="1417"/>
      <c r="AI63" s="1397"/>
      <c r="AJ63" s="1417"/>
      <c r="AK63" s="1415"/>
      <c r="AL63" s="1417"/>
      <c r="AM63" s="1735"/>
      <c r="AN63" s="1736"/>
      <c r="AO63" s="1397"/>
      <c r="AP63" s="1419"/>
      <c r="AQ63" s="1738"/>
      <c r="AR63" s="1416"/>
      <c r="AS63" s="1416"/>
      <c r="AT63" s="1439"/>
      <c r="AU63" s="1416"/>
      <c r="AV63" s="1439"/>
      <c r="AW63" s="1439"/>
      <c r="AX63" s="671" t="str">
        <f t="shared" si="35"/>
        <v/>
      </c>
      <c r="BJ63" s="3"/>
      <c r="BK63" s="3"/>
      <c r="BL63" s="3"/>
      <c r="BM63" s="4"/>
      <c r="BN63" s="4"/>
      <c r="BO63" s="4"/>
      <c r="CA63" s="31" t="str">
        <f t="shared" si="45"/>
        <v/>
      </c>
      <c r="CB63" s="31" t="str">
        <f t="shared" si="36"/>
        <v/>
      </c>
      <c r="CC63" s="31" t="str">
        <f t="shared" si="46"/>
        <v/>
      </c>
      <c r="CD63" s="31" t="str">
        <f t="shared" si="37"/>
        <v/>
      </c>
      <c r="CE63" s="31" t="str">
        <f t="shared" si="47"/>
        <v/>
      </c>
      <c r="CF63" s="31" t="str">
        <f t="shared" si="38"/>
        <v/>
      </c>
      <c r="CG63" s="31" t="str">
        <f t="shared" si="39"/>
        <v/>
      </c>
      <c r="CH63" s="32">
        <f t="shared" si="48"/>
        <v>0</v>
      </c>
      <c r="CI63" s="32">
        <f t="shared" si="40"/>
        <v>0</v>
      </c>
      <c r="CJ63" s="32">
        <f t="shared" si="49"/>
        <v>0</v>
      </c>
      <c r="CK63" s="32">
        <f t="shared" si="41"/>
        <v>0</v>
      </c>
      <c r="CL63" s="32">
        <f t="shared" si="50"/>
        <v>0</v>
      </c>
      <c r="CM63" s="32">
        <f t="shared" si="42"/>
        <v>0</v>
      </c>
      <c r="CN63" s="32">
        <f t="shared" si="43"/>
        <v>0</v>
      </c>
    </row>
    <row r="64" spans="1:92" ht="16.350000000000001" customHeight="1" x14ac:dyDescent="0.2">
      <c r="A64" s="3394"/>
      <c r="B64" s="3248"/>
      <c r="C64" s="1922" t="s">
        <v>4</v>
      </c>
      <c r="D64" s="1760">
        <f>SUM(E64:F64)</f>
        <v>0</v>
      </c>
      <c r="E64" s="1761">
        <f>SUM(E61:E63)</f>
        <v>0</v>
      </c>
      <c r="F64" s="1923">
        <f>SUM(F61:F63)</f>
        <v>0</v>
      </c>
      <c r="G64" s="1773"/>
      <c r="H64" s="1924"/>
      <c r="I64" s="1773"/>
      <c r="J64" s="1924"/>
      <c r="K64" s="1773"/>
      <c r="L64" s="1924"/>
      <c r="M64" s="1773"/>
      <c r="N64" s="1924"/>
      <c r="O64" s="1773"/>
      <c r="P64" s="1924"/>
      <c r="Q64" s="1773"/>
      <c r="R64" s="1924"/>
      <c r="S64" s="1773"/>
      <c r="T64" s="1775"/>
      <c r="U64" s="1773"/>
      <c r="V64" s="1924"/>
      <c r="W64" s="1773"/>
      <c r="X64" s="1924"/>
      <c r="Y64" s="1773"/>
      <c r="Z64" s="1775"/>
      <c r="AA64" s="1656">
        <f t="shared" ref="AA64:AW64" si="58">SUM(AA61:AA63)</f>
        <v>0</v>
      </c>
      <c r="AB64" s="1923">
        <f t="shared" si="58"/>
        <v>0</v>
      </c>
      <c r="AC64" s="1656">
        <f t="shared" si="58"/>
        <v>0</v>
      </c>
      <c r="AD64" s="1776">
        <f t="shared" si="58"/>
        <v>0</v>
      </c>
      <c r="AE64" s="1925">
        <f t="shared" si="58"/>
        <v>0</v>
      </c>
      <c r="AF64" s="1776">
        <f t="shared" si="58"/>
        <v>0</v>
      </c>
      <c r="AG64" s="1925">
        <f t="shared" si="58"/>
        <v>0</v>
      </c>
      <c r="AH64" s="1776">
        <f t="shared" si="58"/>
        <v>0</v>
      </c>
      <c r="AI64" s="1925">
        <f t="shared" si="58"/>
        <v>0</v>
      </c>
      <c r="AJ64" s="1923">
        <f t="shared" si="58"/>
        <v>0</v>
      </c>
      <c r="AK64" s="1656">
        <f t="shared" si="58"/>
        <v>0</v>
      </c>
      <c r="AL64" s="1923">
        <f t="shared" si="58"/>
        <v>0</v>
      </c>
      <c r="AM64" s="1656">
        <f t="shared" si="58"/>
        <v>0</v>
      </c>
      <c r="AN64" s="1776">
        <f t="shared" si="58"/>
        <v>0</v>
      </c>
      <c r="AO64" s="1925">
        <f t="shared" si="58"/>
        <v>0</v>
      </c>
      <c r="AP64" s="1741">
        <f t="shared" si="58"/>
        <v>0</v>
      </c>
      <c r="AQ64" s="1777">
        <f t="shared" si="58"/>
        <v>0</v>
      </c>
      <c r="AR64" s="1923">
        <f t="shared" si="58"/>
        <v>0</v>
      </c>
      <c r="AS64" s="1923">
        <f t="shared" si="58"/>
        <v>0</v>
      </c>
      <c r="AT64" s="1922">
        <f t="shared" si="58"/>
        <v>0</v>
      </c>
      <c r="AU64" s="1923">
        <f t="shared" si="58"/>
        <v>0</v>
      </c>
      <c r="AV64" s="1922">
        <f t="shared" si="58"/>
        <v>0</v>
      </c>
      <c r="AW64" s="1922">
        <f t="shared" si="58"/>
        <v>0</v>
      </c>
      <c r="BJ64" s="3"/>
      <c r="BK64" s="3"/>
      <c r="BL64" s="3"/>
      <c r="BM64" s="4"/>
      <c r="BN64" s="4"/>
      <c r="BO64" s="4"/>
      <c r="CA64" s="31"/>
      <c r="CB64" s="31"/>
      <c r="CC64" s="31"/>
      <c r="CD64" s="31"/>
      <c r="CE64" s="31"/>
      <c r="CF64" s="31"/>
      <c r="CG64" s="31"/>
      <c r="CH64" s="32"/>
      <c r="CI64" s="32"/>
      <c r="CJ64" s="32"/>
      <c r="CK64" s="32"/>
      <c r="CL64" s="32"/>
      <c r="CM64" s="32"/>
      <c r="CN64" s="32"/>
    </row>
    <row r="65" spans="1:92" ht="33.75" customHeight="1" x14ac:dyDescent="0.2">
      <c r="A65" s="85" t="s">
        <v>87</v>
      </c>
      <c r="B65" s="210"/>
      <c r="C65" s="210"/>
      <c r="D65" s="211"/>
      <c r="E65" s="87"/>
      <c r="AH65" s="9"/>
      <c r="AI65" s="9"/>
      <c r="AJ65" s="9"/>
      <c r="AK65" s="9"/>
      <c r="AL65" s="212"/>
      <c r="AM65" s="212"/>
      <c r="AN65" s="212"/>
      <c r="AO65" s="212"/>
      <c r="AP65" s="212"/>
      <c r="AQ65" s="212"/>
      <c r="AR65" s="212"/>
      <c r="AS65" s="212"/>
      <c r="AT65" s="9"/>
      <c r="AU65" s="9"/>
      <c r="BU65" s="3"/>
      <c r="BV65" s="3"/>
      <c r="BW65" s="3"/>
      <c r="CA65" s="31"/>
      <c r="CB65" s="31"/>
      <c r="CC65" s="31"/>
      <c r="CD65" s="31"/>
      <c r="CE65" s="31"/>
      <c r="CF65" s="31"/>
      <c r="CG65" s="31"/>
      <c r="CH65" s="32"/>
      <c r="CI65" s="32"/>
      <c r="CJ65" s="32"/>
      <c r="CK65" s="32"/>
      <c r="CL65" s="32"/>
      <c r="CM65" s="14"/>
      <c r="CN65" s="14"/>
    </row>
    <row r="66" spans="1:92" ht="68.25" customHeight="1" x14ac:dyDescent="0.2">
      <c r="A66" s="3585" t="s">
        <v>88</v>
      </c>
      <c r="B66" s="3594"/>
      <c r="C66" s="3566"/>
      <c r="D66" s="1926" t="s">
        <v>4</v>
      </c>
      <c r="E66" s="1926" t="s">
        <v>89</v>
      </c>
      <c r="F66" s="1917" t="s">
        <v>90</v>
      </c>
      <c r="G66" s="1917" t="s">
        <v>298</v>
      </c>
      <c r="H66" s="1927" t="s">
        <v>92</v>
      </c>
      <c r="I66" s="1927" t="s">
        <v>11</v>
      </c>
      <c r="J66" s="9"/>
      <c r="K66" s="9"/>
      <c r="L66" s="9"/>
      <c r="M66" s="9"/>
      <c r="N66" s="9"/>
      <c r="AD66" s="9"/>
      <c r="AE66" s="9"/>
      <c r="AF66" s="9"/>
      <c r="AG66" s="9"/>
      <c r="AH66" s="9"/>
      <c r="AI66" s="9"/>
      <c r="AJ66" s="9"/>
      <c r="AK66" s="9"/>
      <c r="AL66" s="212"/>
      <c r="AM66" s="212"/>
      <c r="AN66" s="212"/>
      <c r="AO66" s="212"/>
      <c r="AP66" s="212"/>
      <c r="AQ66" s="212"/>
      <c r="AR66" s="212"/>
      <c r="AS66" s="212"/>
      <c r="AT66" s="9"/>
      <c r="AU66" s="9"/>
      <c r="BU66" s="3"/>
      <c r="BV66" s="3"/>
      <c r="BW66" s="3"/>
      <c r="CA66" s="31"/>
      <c r="CB66" s="31"/>
      <c r="CC66" s="31"/>
      <c r="CD66" s="31"/>
      <c r="CE66" s="31"/>
      <c r="CF66" s="31"/>
      <c r="CG66" s="31"/>
      <c r="CH66" s="32"/>
      <c r="CI66" s="32"/>
      <c r="CJ66" s="32"/>
      <c r="CK66" s="32"/>
      <c r="CL66" s="32"/>
      <c r="CM66" s="14"/>
      <c r="CN66" s="14"/>
    </row>
    <row r="67" spans="1:92" ht="19.5" customHeight="1" x14ac:dyDescent="0.2">
      <c r="A67" s="3596" t="s">
        <v>93</v>
      </c>
      <c r="B67" s="3597"/>
      <c r="C67" s="3598"/>
      <c r="D67" s="1928"/>
      <c r="E67" s="1928"/>
      <c r="F67" s="1928"/>
      <c r="G67" s="1928"/>
      <c r="H67" s="1928"/>
      <c r="I67" s="1928"/>
      <c r="J67" s="216" t="str">
        <f>CA67&amp;CB67&amp;CC67&amp;CD67&amp;CE67</f>
        <v/>
      </c>
      <c r="K67" s="30"/>
      <c r="L67" s="30"/>
      <c r="M67" s="30"/>
      <c r="N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BU67" s="3"/>
      <c r="BV67" s="3"/>
      <c r="BW67" s="3"/>
      <c r="CA67" s="31" t="str">
        <f>IF(CH67=1,"* Las Interconsultas de Gestantes NO DEBEN ser mayor al Total de Interconsultas. ","")</f>
        <v/>
      </c>
      <c r="CB67" s="31" t="str">
        <f>IF(CI67=1,"* Las Interconsultas de Pacientes de 60 años NO DEBEN ser mayor al Total de Interconsultas. ","")</f>
        <v/>
      </c>
      <c r="CC67" s="31" t="str">
        <f>IF(CJ67=1,"* Las Interconsultas de Usuarios en situación de Discapacidad NO DEBEN ser mayor al Total de Interconsultas. ","")</f>
        <v/>
      </c>
      <c r="CD67" s="31" t="str">
        <f>IF(CK67=1,"* Las Interconsultas de Niños, Niñas, Adolescentes y Jóvenes Red SENAME NO DEBEN ser mayor al Total de Interconsultas. ","")</f>
        <v/>
      </c>
      <c r="CE67" s="31" t="str">
        <f>IF(CL67=1,"* Las Interconsultas de Migrantes NO DEBEN ser mayor al Total de Interconsultas. ","")</f>
        <v/>
      </c>
      <c r="CF67" s="31"/>
      <c r="CG67" s="31"/>
      <c r="CH67" s="32">
        <f>IF($D67&lt;E67,1,0)</f>
        <v>0</v>
      </c>
      <c r="CI67" s="32">
        <f t="shared" ref="CI67:CL81" si="59">IF($D67&lt;F67,1,0)</f>
        <v>0</v>
      </c>
      <c r="CJ67" s="32">
        <f t="shared" si="59"/>
        <v>0</v>
      </c>
      <c r="CK67" s="32">
        <f t="shared" si="59"/>
        <v>0</v>
      </c>
      <c r="CL67" s="32">
        <f t="shared" si="59"/>
        <v>0</v>
      </c>
      <c r="CM67" s="14"/>
      <c r="CN67" s="14"/>
    </row>
    <row r="68" spans="1:92" x14ac:dyDescent="0.2">
      <c r="A68" s="3113" t="s">
        <v>94</v>
      </c>
      <c r="B68" s="3114" t="s">
        <v>95</v>
      </c>
      <c r="C68" s="3115"/>
      <c r="D68" s="217"/>
      <c r="E68" s="217"/>
      <c r="F68" s="217"/>
      <c r="G68" s="217"/>
      <c r="H68" s="217"/>
      <c r="I68" s="217"/>
      <c r="J68" s="216" t="str">
        <f t="shared" ref="J68:J81" si="60">CA68&amp;CB68&amp;CC68&amp;CD68&amp;CE68</f>
        <v/>
      </c>
      <c r="K68" s="30"/>
      <c r="L68" s="30"/>
      <c r="M68" s="30"/>
      <c r="N68" s="9"/>
      <c r="AL68" s="9"/>
      <c r="AM68" s="9"/>
      <c r="AN68" s="9"/>
      <c r="AO68" s="9"/>
      <c r="AP68" s="9"/>
      <c r="AQ68" s="9"/>
      <c r="BQ68" s="3"/>
      <c r="BR68" s="3"/>
      <c r="BS68" s="3"/>
      <c r="BT68" s="4"/>
      <c r="BU68" s="4"/>
      <c r="BV68" s="4"/>
      <c r="CA68" s="31" t="str">
        <f t="shared" ref="CA68:CA79" si="61">IF(CH68=1,"* Las Interconsultas de Gestantes NO DEBEN ser mayor al Total de Interconsultas. ","")</f>
        <v/>
      </c>
      <c r="CB68" s="31" t="str">
        <f t="shared" ref="CB68:CB79" si="62">IF(CI68=1,"* Las Interconsultas de Pacientes de 60 años NO DEBEN ser mayor al Total de Interconsultas. ","")</f>
        <v/>
      </c>
      <c r="CC68" s="31" t="str">
        <f t="shared" ref="CC68:CC79" si="63">IF(CJ68=1,"* Las Interconsultas de Usuarios en situación de Discapacidad NO DEBEN ser mayor al Total de Interconsultas. ","")</f>
        <v/>
      </c>
      <c r="CD68" s="31" t="str">
        <f t="shared" ref="CD68:CD79" si="64">IF(CK68=1,"* Las Interconsultas de Niños, Niñas, Adolescentes y Jóvenes Red SENAME NO DEBEN ser mayor al Total de Interconsultas. ","")</f>
        <v/>
      </c>
      <c r="CE68" s="31" t="str">
        <f t="shared" ref="CE68:CE79" si="65">IF(CL68=1,"* Las Interconsultas de Migrantes NO DEBEN ser mayor al Total de Interconsultas. ","")</f>
        <v/>
      </c>
      <c r="CF68" s="31"/>
      <c r="CG68" s="31"/>
      <c r="CH68" s="32">
        <f t="shared" ref="CH68:CH79" si="66">IF($D68&lt;E68,1,0)</f>
        <v>0</v>
      </c>
      <c r="CI68" s="32">
        <f t="shared" si="59"/>
        <v>0</v>
      </c>
      <c r="CJ68" s="32">
        <f t="shared" si="59"/>
        <v>0</v>
      </c>
      <c r="CK68" s="32">
        <f t="shared" si="59"/>
        <v>0</v>
      </c>
      <c r="CL68" s="32">
        <f t="shared" si="59"/>
        <v>0</v>
      </c>
      <c r="CM68" s="14"/>
      <c r="CN68" s="14"/>
    </row>
    <row r="69" spans="1:92" ht="16.350000000000001" customHeight="1" x14ac:dyDescent="0.2">
      <c r="A69" s="3113"/>
      <c r="B69" s="3349" t="s">
        <v>96</v>
      </c>
      <c r="C69" s="3351"/>
      <c r="D69" s="1781"/>
      <c r="E69" s="1781"/>
      <c r="F69" s="1781"/>
      <c r="G69" s="1781"/>
      <c r="H69" s="1781"/>
      <c r="I69" s="1781"/>
      <c r="J69" s="216" t="str">
        <f t="shared" si="60"/>
        <v/>
      </c>
      <c r="K69" s="30"/>
      <c r="L69" s="30"/>
      <c r="M69" s="30"/>
      <c r="N69" s="30"/>
      <c r="O69" s="30"/>
      <c r="P69" s="30"/>
      <c r="Q69" s="30"/>
      <c r="R69" s="9"/>
      <c r="BR69" s="3"/>
      <c r="BS69" s="3"/>
      <c r="BT69" s="4"/>
      <c r="BU69" s="4"/>
      <c r="BV69" s="4"/>
      <c r="CA69" s="31" t="str">
        <f t="shared" si="61"/>
        <v/>
      </c>
      <c r="CB69" s="31" t="str">
        <f t="shared" si="62"/>
        <v/>
      </c>
      <c r="CC69" s="31" t="str">
        <f t="shared" si="63"/>
        <v/>
      </c>
      <c r="CD69" s="31" t="str">
        <f t="shared" si="64"/>
        <v/>
      </c>
      <c r="CE69" s="31" t="str">
        <f t="shared" si="65"/>
        <v/>
      </c>
      <c r="CF69" s="31"/>
      <c r="CG69" s="31"/>
      <c r="CH69" s="32">
        <f t="shared" si="66"/>
        <v>0</v>
      </c>
      <c r="CI69" s="32">
        <f t="shared" si="59"/>
        <v>0</v>
      </c>
      <c r="CJ69" s="32">
        <f t="shared" si="59"/>
        <v>0</v>
      </c>
      <c r="CK69" s="32">
        <f t="shared" si="59"/>
        <v>0</v>
      </c>
      <c r="CL69" s="32">
        <f t="shared" si="59"/>
        <v>0</v>
      </c>
      <c r="CM69" s="14"/>
      <c r="CN69" s="14"/>
    </row>
    <row r="70" spans="1:92" ht="16.350000000000001" customHeight="1" x14ac:dyDescent="0.25">
      <c r="A70" s="3432"/>
      <c r="B70" s="3435" t="s">
        <v>97</v>
      </c>
      <c r="C70" s="3437"/>
      <c r="D70" s="1771"/>
      <c r="E70" s="1771"/>
      <c r="F70" s="1771"/>
      <c r="G70" s="1771"/>
      <c r="H70" s="1771"/>
      <c r="I70" s="1771"/>
      <c r="J70" s="216" t="str">
        <f t="shared" si="60"/>
        <v/>
      </c>
      <c r="K70" s="30"/>
      <c r="L70" s="30"/>
      <c r="M70" s="30"/>
      <c r="N70" s="30"/>
      <c r="O70" s="30"/>
      <c r="P70" s="30"/>
      <c r="Q70" s="30"/>
      <c r="R70" s="9"/>
      <c r="BR70" s="3"/>
      <c r="BS70" s="3"/>
      <c r="BT70" s="4"/>
      <c r="BU70" s="4"/>
      <c r="BV70" s="4"/>
      <c r="CA70" s="31" t="str">
        <f t="shared" si="61"/>
        <v/>
      </c>
      <c r="CB70" s="31" t="str">
        <f t="shared" si="62"/>
        <v/>
      </c>
      <c r="CC70" s="31" t="str">
        <f t="shared" si="63"/>
        <v/>
      </c>
      <c r="CD70" s="31" t="str">
        <f t="shared" si="64"/>
        <v/>
      </c>
      <c r="CE70" s="31" t="str">
        <f t="shared" si="65"/>
        <v/>
      </c>
      <c r="CF70" s="31"/>
      <c r="CG70" s="31"/>
      <c r="CH70" s="32">
        <f t="shared" si="66"/>
        <v>0</v>
      </c>
      <c r="CI70" s="32">
        <f t="shared" si="59"/>
        <v>0</v>
      </c>
      <c r="CJ70" s="32">
        <f t="shared" si="59"/>
        <v>0</v>
      </c>
      <c r="CK70" s="32">
        <f t="shared" si="59"/>
        <v>0</v>
      </c>
      <c r="CL70" s="32">
        <f t="shared" si="59"/>
        <v>0</v>
      </c>
      <c r="CM70" s="14"/>
      <c r="CN70" s="14"/>
    </row>
    <row r="71" spans="1:92" ht="16.350000000000001" customHeight="1" x14ac:dyDescent="0.2">
      <c r="A71" s="3346" t="s">
        <v>98</v>
      </c>
      <c r="B71" s="3347"/>
      <c r="C71" s="3348"/>
      <c r="D71" s="1027"/>
      <c r="E71" s="1027"/>
      <c r="F71" s="1027"/>
      <c r="G71" s="1027"/>
      <c r="H71" s="1027"/>
      <c r="I71" s="1027"/>
      <c r="J71" s="216" t="str">
        <f t="shared" si="60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61"/>
        <v/>
      </c>
      <c r="CB71" s="31" t="str">
        <f t="shared" si="62"/>
        <v/>
      </c>
      <c r="CC71" s="31" t="str">
        <f t="shared" si="63"/>
        <v/>
      </c>
      <c r="CD71" s="31" t="str">
        <f t="shared" si="64"/>
        <v/>
      </c>
      <c r="CE71" s="31" t="str">
        <f t="shared" si="65"/>
        <v/>
      </c>
      <c r="CF71" s="31"/>
      <c r="CG71" s="31"/>
      <c r="CH71" s="32">
        <f t="shared" si="66"/>
        <v>0</v>
      </c>
      <c r="CI71" s="32">
        <f t="shared" si="59"/>
        <v>0</v>
      </c>
      <c r="CJ71" s="32">
        <f t="shared" si="59"/>
        <v>0</v>
      </c>
      <c r="CK71" s="32">
        <f t="shared" si="59"/>
        <v>0</v>
      </c>
      <c r="CL71" s="32">
        <f t="shared" si="59"/>
        <v>0</v>
      </c>
      <c r="CM71" s="14"/>
      <c r="CN71" s="14"/>
    </row>
    <row r="72" spans="1:92" ht="16.350000000000001" customHeight="1" x14ac:dyDescent="0.2">
      <c r="A72" s="3438" t="s">
        <v>99</v>
      </c>
      <c r="B72" s="3103"/>
      <c r="C72" s="3439"/>
      <c r="D72" s="1781"/>
      <c r="E72" s="1781"/>
      <c r="F72" s="1781"/>
      <c r="G72" s="1781"/>
      <c r="H72" s="1781"/>
      <c r="I72" s="1781"/>
      <c r="J72" s="216" t="str">
        <f t="shared" si="60"/>
        <v/>
      </c>
      <c r="K72" s="30"/>
      <c r="L72" s="30"/>
      <c r="M72" s="30"/>
      <c r="N72" s="30"/>
      <c r="O72" s="30"/>
      <c r="P72" s="30"/>
      <c r="Q72" s="30"/>
      <c r="R72" s="9"/>
      <c r="BV72" s="3"/>
      <c r="BW72" s="3"/>
      <c r="CA72" s="31" t="str">
        <f t="shared" si="61"/>
        <v/>
      </c>
      <c r="CB72" s="31" t="str">
        <f t="shared" si="62"/>
        <v/>
      </c>
      <c r="CC72" s="31" t="str">
        <f t="shared" si="63"/>
        <v/>
      </c>
      <c r="CD72" s="31" t="str">
        <f t="shared" si="64"/>
        <v/>
      </c>
      <c r="CE72" s="31" t="str">
        <f t="shared" si="65"/>
        <v/>
      </c>
      <c r="CF72" s="31"/>
      <c r="CG72" s="31"/>
      <c r="CH72" s="32">
        <f t="shared" si="66"/>
        <v>0</v>
      </c>
      <c r="CI72" s="32">
        <f t="shared" si="59"/>
        <v>0</v>
      </c>
      <c r="CJ72" s="32">
        <f t="shared" si="59"/>
        <v>0</v>
      </c>
      <c r="CK72" s="32">
        <f t="shared" si="59"/>
        <v>0</v>
      </c>
      <c r="CL72" s="32">
        <f t="shared" si="59"/>
        <v>0</v>
      </c>
      <c r="CM72" s="14"/>
      <c r="CN72" s="14"/>
    </row>
    <row r="73" spans="1:92" ht="16.350000000000001" customHeight="1" x14ac:dyDescent="0.2">
      <c r="A73" s="3440" t="s">
        <v>100</v>
      </c>
      <c r="B73" s="3315"/>
      <c r="C73" s="3316"/>
      <c r="D73" s="1448"/>
      <c r="E73" s="1448"/>
      <c r="F73" s="1448"/>
      <c r="G73" s="1448"/>
      <c r="H73" s="1448"/>
      <c r="I73" s="1448"/>
      <c r="J73" s="216" t="str">
        <f t="shared" si="60"/>
        <v/>
      </c>
      <c r="K73" s="30"/>
      <c r="L73" s="30"/>
      <c r="M73" s="30"/>
      <c r="N73" s="30"/>
      <c r="O73" s="30"/>
      <c r="P73" s="30"/>
      <c r="Q73" s="30"/>
      <c r="R73" s="9"/>
      <c r="BV73" s="3"/>
      <c r="BW73" s="3"/>
      <c r="CA73" s="31" t="str">
        <f t="shared" si="61"/>
        <v/>
      </c>
      <c r="CB73" s="31" t="str">
        <f t="shared" si="62"/>
        <v/>
      </c>
      <c r="CC73" s="31" t="str">
        <f t="shared" si="63"/>
        <v/>
      </c>
      <c r="CD73" s="31" t="str">
        <f t="shared" si="64"/>
        <v/>
      </c>
      <c r="CE73" s="31" t="str">
        <f t="shared" si="65"/>
        <v/>
      </c>
      <c r="CF73" s="31"/>
      <c r="CG73" s="31"/>
      <c r="CH73" s="32">
        <f t="shared" si="66"/>
        <v>0</v>
      </c>
      <c r="CI73" s="32">
        <f t="shared" si="59"/>
        <v>0</v>
      </c>
      <c r="CJ73" s="32">
        <f t="shared" si="59"/>
        <v>0</v>
      </c>
      <c r="CK73" s="32">
        <f t="shared" si="59"/>
        <v>0</v>
      </c>
      <c r="CL73" s="32">
        <f t="shared" si="59"/>
        <v>0</v>
      </c>
      <c r="CM73" s="14"/>
      <c r="CN73" s="14"/>
    </row>
    <row r="74" spans="1:92" ht="16.350000000000001" customHeight="1" x14ac:dyDescent="0.2">
      <c r="A74" s="3595" t="s">
        <v>101</v>
      </c>
      <c r="B74" s="3346" t="s">
        <v>101</v>
      </c>
      <c r="C74" s="3348"/>
      <c r="D74" s="1027"/>
      <c r="E74" s="1027"/>
      <c r="F74" s="1028"/>
      <c r="G74" s="1029"/>
      <c r="H74" s="1029"/>
      <c r="I74" s="1029"/>
      <c r="J74" s="216" t="str">
        <f t="shared" si="60"/>
        <v/>
      </c>
      <c r="K74" s="30"/>
      <c r="L74" s="30"/>
      <c r="M74" s="30"/>
      <c r="N74" s="30"/>
      <c r="O74" s="30"/>
      <c r="P74" s="30"/>
      <c r="Q74" s="30"/>
      <c r="R74" s="9"/>
      <c r="BV74" s="3"/>
      <c r="BW74" s="3"/>
      <c r="CA74" s="31" t="str">
        <f t="shared" si="61"/>
        <v/>
      </c>
      <c r="CB74" s="31" t="str">
        <f t="shared" si="62"/>
        <v/>
      </c>
      <c r="CC74" s="31" t="str">
        <f t="shared" si="63"/>
        <v/>
      </c>
      <c r="CD74" s="31" t="str">
        <f t="shared" si="64"/>
        <v/>
      </c>
      <c r="CE74" s="31" t="str">
        <f t="shared" si="65"/>
        <v/>
      </c>
      <c r="CF74" s="31"/>
      <c r="CG74" s="31"/>
      <c r="CH74" s="32">
        <f t="shared" si="66"/>
        <v>0</v>
      </c>
      <c r="CI74" s="32">
        <f t="shared" si="59"/>
        <v>0</v>
      </c>
      <c r="CJ74" s="32">
        <f t="shared" si="59"/>
        <v>0</v>
      </c>
      <c r="CK74" s="32">
        <f t="shared" si="59"/>
        <v>0</v>
      </c>
      <c r="CL74" s="32">
        <f t="shared" si="59"/>
        <v>0</v>
      </c>
      <c r="CM74" s="14"/>
      <c r="CN74" s="14"/>
    </row>
    <row r="75" spans="1:92" ht="16.350000000000001" customHeight="1" x14ac:dyDescent="0.25">
      <c r="A75" s="3432"/>
      <c r="B75" s="3435" t="s">
        <v>103</v>
      </c>
      <c r="C75" s="3437"/>
      <c r="D75" s="1771"/>
      <c r="E75" s="1771"/>
      <c r="F75" s="1771"/>
      <c r="G75" s="1771"/>
      <c r="H75" s="1771"/>
      <c r="I75" s="1771"/>
      <c r="J75" s="216" t="str">
        <f t="shared" si="60"/>
        <v/>
      </c>
      <c r="K75" s="30"/>
      <c r="L75" s="30"/>
      <c r="M75" s="30"/>
      <c r="N75" s="30"/>
      <c r="O75" s="30"/>
      <c r="P75" s="30"/>
      <c r="Q75" s="30"/>
      <c r="R75" s="9"/>
      <c r="BV75" s="3"/>
      <c r="BW75" s="3"/>
      <c r="CA75" s="31" t="str">
        <f t="shared" si="61"/>
        <v/>
      </c>
      <c r="CB75" s="31" t="str">
        <f t="shared" si="62"/>
        <v/>
      </c>
      <c r="CC75" s="31" t="str">
        <f t="shared" si="63"/>
        <v/>
      </c>
      <c r="CD75" s="31" t="str">
        <f t="shared" si="64"/>
        <v/>
      </c>
      <c r="CE75" s="31" t="str">
        <f t="shared" si="65"/>
        <v/>
      </c>
      <c r="CF75" s="31"/>
      <c r="CG75" s="31"/>
      <c r="CH75" s="32">
        <f t="shared" si="66"/>
        <v>0</v>
      </c>
      <c r="CI75" s="32">
        <f t="shared" si="59"/>
        <v>0</v>
      </c>
      <c r="CJ75" s="32">
        <f t="shared" si="59"/>
        <v>0</v>
      </c>
      <c r="CK75" s="32">
        <f t="shared" si="59"/>
        <v>0</v>
      </c>
      <c r="CL75" s="32">
        <f t="shared" si="59"/>
        <v>0</v>
      </c>
      <c r="CM75" s="14"/>
      <c r="CN75" s="14"/>
    </row>
    <row r="76" spans="1:92" ht="16.350000000000001" customHeight="1" x14ac:dyDescent="0.2">
      <c r="A76" s="3346" t="s">
        <v>104</v>
      </c>
      <c r="B76" s="3347"/>
      <c r="C76" s="3348"/>
      <c r="D76" s="1027"/>
      <c r="E76" s="1027"/>
      <c r="F76" s="1027"/>
      <c r="G76" s="1027"/>
      <c r="H76" s="1027"/>
      <c r="I76" s="1027"/>
      <c r="J76" s="216" t="str">
        <f t="shared" si="60"/>
        <v/>
      </c>
      <c r="K76" s="30"/>
      <c r="L76" s="30"/>
      <c r="M76" s="30"/>
      <c r="N76" s="30"/>
      <c r="O76" s="30"/>
      <c r="P76" s="30"/>
      <c r="Q76" s="30"/>
      <c r="R76" s="9"/>
      <c r="BV76" s="3"/>
      <c r="BW76" s="3"/>
      <c r="CA76" s="31" t="str">
        <f t="shared" si="61"/>
        <v/>
      </c>
      <c r="CB76" s="31" t="str">
        <f t="shared" si="62"/>
        <v/>
      </c>
      <c r="CC76" s="31" t="str">
        <f t="shared" si="63"/>
        <v/>
      </c>
      <c r="CD76" s="31" t="str">
        <f t="shared" si="64"/>
        <v/>
      </c>
      <c r="CE76" s="31" t="str">
        <f t="shared" si="65"/>
        <v/>
      </c>
      <c r="CF76" s="31"/>
      <c r="CG76" s="31"/>
      <c r="CH76" s="32">
        <f t="shared" si="66"/>
        <v>0</v>
      </c>
      <c r="CI76" s="32">
        <f t="shared" si="59"/>
        <v>0</v>
      </c>
      <c r="CJ76" s="32">
        <f t="shared" si="59"/>
        <v>0</v>
      </c>
      <c r="CK76" s="32">
        <f t="shared" si="59"/>
        <v>0</v>
      </c>
      <c r="CL76" s="32">
        <f t="shared" si="59"/>
        <v>0</v>
      </c>
      <c r="CM76" s="14"/>
      <c r="CN76" s="14"/>
    </row>
    <row r="77" spans="1:92" ht="16.350000000000001" customHeight="1" x14ac:dyDescent="0.2">
      <c r="A77" s="3349" t="s">
        <v>105</v>
      </c>
      <c r="B77" s="3350"/>
      <c r="C77" s="3351"/>
      <c r="D77" s="1781"/>
      <c r="E77" s="1781"/>
      <c r="F77" s="1782"/>
      <c r="G77" s="1783"/>
      <c r="H77" s="1783"/>
      <c r="I77" s="1783"/>
      <c r="J77" s="216" t="str">
        <f t="shared" si="60"/>
        <v/>
      </c>
      <c r="K77" s="30"/>
      <c r="L77" s="30"/>
      <c r="M77" s="30"/>
      <c r="N77" s="30"/>
      <c r="O77" s="30"/>
      <c r="P77" s="30"/>
      <c r="Q77" s="30"/>
      <c r="R77" s="9"/>
      <c r="BV77" s="3"/>
      <c r="BW77" s="3"/>
      <c r="CA77" s="31" t="str">
        <f t="shared" si="61"/>
        <v/>
      </c>
      <c r="CB77" s="31" t="str">
        <f t="shared" si="62"/>
        <v/>
      </c>
      <c r="CC77" s="31" t="str">
        <f t="shared" si="63"/>
        <v/>
      </c>
      <c r="CD77" s="31" t="str">
        <f t="shared" si="64"/>
        <v/>
      </c>
      <c r="CE77" s="31" t="str">
        <f t="shared" si="65"/>
        <v/>
      </c>
      <c r="CF77" s="31"/>
      <c r="CG77" s="31"/>
      <c r="CH77" s="32">
        <f t="shared" si="66"/>
        <v>0</v>
      </c>
      <c r="CI77" s="32">
        <f t="shared" si="59"/>
        <v>0</v>
      </c>
      <c r="CJ77" s="32">
        <f t="shared" si="59"/>
        <v>0</v>
      </c>
      <c r="CK77" s="32">
        <f t="shared" si="59"/>
        <v>0</v>
      </c>
      <c r="CL77" s="32">
        <f t="shared" si="59"/>
        <v>0</v>
      </c>
      <c r="CM77" s="14"/>
      <c r="CN77" s="14"/>
    </row>
    <row r="78" spans="1:92" ht="16.350000000000001" customHeight="1" x14ac:dyDescent="0.2">
      <c r="A78" s="3349" t="s">
        <v>106</v>
      </c>
      <c r="B78" s="3350"/>
      <c r="C78" s="3351"/>
      <c r="D78" s="1781"/>
      <c r="E78" s="1781"/>
      <c r="F78" s="1782"/>
      <c r="G78" s="1783"/>
      <c r="H78" s="1783"/>
      <c r="I78" s="1783"/>
      <c r="J78" s="216" t="str">
        <f t="shared" si="60"/>
        <v/>
      </c>
      <c r="K78" s="30"/>
      <c r="L78" s="30"/>
      <c r="M78" s="30"/>
      <c r="N78" s="30"/>
      <c r="O78" s="30"/>
      <c r="P78" s="30"/>
      <c r="Q78" s="30"/>
      <c r="R78" s="9"/>
      <c r="BV78" s="3"/>
      <c r="BW78" s="3"/>
      <c r="CA78" s="31" t="str">
        <f t="shared" si="61"/>
        <v/>
      </c>
      <c r="CB78" s="31" t="str">
        <f t="shared" si="62"/>
        <v/>
      </c>
      <c r="CC78" s="31" t="str">
        <f t="shared" si="63"/>
        <v/>
      </c>
      <c r="CD78" s="31" t="str">
        <f t="shared" si="64"/>
        <v/>
      </c>
      <c r="CE78" s="31" t="str">
        <f t="shared" si="65"/>
        <v/>
      </c>
      <c r="CF78" s="31"/>
      <c r="CG78" s="31"/>
      <c r="CH78" s="32">
        <f t="shared" si="66"/>
        <v>0</v>
      </c>
      <c r="CI78" s="32">
        <f t="shared" si="59"/>
        <v>0</v>
      </c>
      <c r="CJ78" s="32">
        <f t="shared" si="59"/>
        <v>0</v>
      </c>
      <c r="CK78" s="32">
        <f t="shared" si="59"/>
        <v>0</v>
      </c>
      <c r="CL78" s="32">
        <f t="shared" si="59"/>
        <v>0</v>
      </c>
      <c r="CM78" s="14"/>
      <c r="CN78" s="14"/>
    </row>
    <row r="79" spans="1:92" ht="16.350000000000001" customHeight="1" x14ac:dyDescent="0.2">
      <c r="A79" s="3349" t="s">
        <v>107</v>
      </c>
      <c r="B79" s="3350"/>
      <c r="C79" s="3351"/>
      <c r="D79" s="1781"/>
      <c r="E79" s="1781"/>
      <c r="F79" s="1782"/>
      <c r="G79" s="1783"/>
      <c r="H79" s="1783"/>
      <c r="I79" s="1783"/>
      <c r="J79" s="216" t="str">
        <f t="shared" si="60"/>
        <v/>
      </c>
      <c r="K79" s="30"/>
      <c r="L79" s="30"/>
      <c r="M79" s="30"/>
      <c r="N79" s="30"/>
      <c r="O79" s="30"/>
      <c r="P79" s="30"/>
      <c r="Q79" s="30"/>
      <c r="R79" s="9"/>
      <c r="BV79" s="3"/>
      <c r="BW79" s="3"/>
      <c r="CA79" s="31" t="str">
        <f t="shared" si="61"/>
        <v/>
      </c>
      <c r="CB79" s="31" t="str">
        <f t="shared" si="62"/>
        <v/>
      </c>
      <c r="CC79" s="31" t="str">
        <f t="shared" si="63"/>
        <v/>
      </c>
      <c r="CD79" s="31" t="str">
        <f t="shared" si="64"/>
        <v/>
      </c>
      <c r="CE79" s="31" t="str">
        <f t="shared" si="65"/>
        <v/>
      </c>
      <c r="CF79" s="31"/>
      <c r="CG79" s="31"/>
      <c r="CH79" s="32">
        <f t="shared" si="66"/>
        <v>0</v>
      </c>
      <c r="CI79" s="32">
        <f t="shared" si="59"/>
        <v>0</v>
      </c>
      <c r="CJ79" s="32">
        <f t="shared" si="59"/>
        <v>0</v>
      </c>
      <c r="CK79" s="32">
        <f t="shared" si="59"/>
        <v>0</v>
      </c>
      <c r="CL79" s="32">
        <f t="shared" si="59"/>
        <v>0</v>
      </c>
      <c r="CM79" s="14"/>
      <c r="CN79" s="14"/>
    </row>
    <row r="80" spans="1:92" ht="16.350000000000001" customHeight="1" x14ac:dyDescent="0.2">
      <c r="A80" s="3349" t="s">
        <v>108</v>
      </c>
      <c r="B80" s="3350"/>
      <c r="C80" s="3351"/>
      <c r="D80" s="1781"/>
      <c r="E80" s="1781"/>
      <c r="F80" s="1782"/>
      <c r="G80" s="1783"/>
      <c r="H80" s="1783"/>
      <c r="I80" s="1783"/>
      <c r="J80" s="216" t="str">
        <f t="shared" si="60"/>
        <v/>
      </c>
      <c r="K80" s="30"/>
      <c r="L80" s="30"/>
      <c r="M80" s="30"/>
      <c r="N80" s="30"/>
      <c r="O80" s="30"/>
      <c r="P80" s="30"/>
      <c r="Q80" s="30"/>
      <c r="R80" s="9"/>
      <c r="BV80" s="3"/>
      <c r="BW80" s="3"/>
      <c r="CA80" s="31" t="str">
        <f>IF(CH80=1,"* Las Interconsultas de Gestantes NO DEBEN ser mayor al Total de Interconsultas. ","")</f>
        <v/>
      </c>
      <c r="CB80" s="31" t="str">
        <f>IF(CI80=1,"* Las Interconsultas de Pacientes de 60 años NO DEBEN ser mayor al Total de Interconsultas. ","")</f>
        <v/>
      </c>
      <c r="CC80" s="31" t="str">
        <f>IF(CJ80=1,"* Las Interconsultas de Usuarios en situación de Discapacidad NO DEBEN ser mayor al Total de Interconsultas. ","")</f>
        <v/>
      </c>
      <c r="CD80" s="31" t="str">
        <f>IF(CK80=1,"* Las Interconsultas de Niños, Niñas, Adolescentes y Jóvenes Red SENAME NO DEBEN ser mayor al Total de Interconsultas. ","")</f>
        <v/>
      </c>
      <c r="CE80" s="31" t="str">
        <f>IF(CL80=1,"* Las Interconsultas de Migrantes NO DEBEN ser mayor al Total de Interconsultas. ","")</f>
        <v/>
      </c>
      <c r="CF80" s="31"/>
      <c r="CG80" s="31"/>
      <c r="CH80" s="32">
        <f>IF($D80&lt;E80,1,0)</f>
        <v>0</v>
      </c>
      <c r="CI80" s="32">
        <f t="shared" si="59"/>
        <v>0</v>
      </c>
      <c r="CJ80" s="32">
        <f t="shared" si="59"/>
        <v>0</v>
      </c>
      <c r="CK80" s="32">
        <f t="shared" si="59"/>
        <v>0</v>
      </c>
      <c r="CL80" s="32">
        <f t="shared" si="59"/>
        <v>0</v>
      </c>
      <c r="CM80" s="14"/>
      <c r="CN80" s="14"/>
    </row>
    <row r="81" spans="1:92" ht="16.350000000000001" customHeight="1" x14ac:dyDescent="0.2">
      <c r="A81" s="3435" t="s">
        <v>109</v>
      </c>
      <c r="B81" s="3436"/>
      <c r="C81" s="3437"/>
      <c r="D81" s="1451"/>
      <c r="E81" s="1451"/>
      <c r="F81" s="1452"/>
      <c r="G81" s="1453"/>
      <c r="H81" s="1453"/>
      <c r="I81" s="1453"/>
      <c r="J81" s="216" t="str">
        <f t="shared" si="60"/>
        <v/>
      </c>
      <c r="K81" s="30"/>
      <c r="L81" s="30"/>
      <c r="M81" s="30"/>
      <c r="N81" s="30"/>
      <c r="O81" s="30"/>
      <c r="P81" s="30"/>
      <c r="Q81" s="30"/>
      <c r="R81" s="9"/>
      <c r="BV81" s="3"/>
      <c r="BW81" s="3"/>
      <c r="CA81" s="31" t="str">
        <f t="shared" ref="CA81" si="67">IF(CH81=1,"* Las Interconsultas de Gestantes NO DEBEN ser mayor al Total de Interconsultas. ","")</f>
        <v/>
      </c>
      <c r="CB81" s="31" t="str">
        <f t="shared" ref="CB81" si="68">IF(CI81=1,"* Las Interconsultas de Pacientes de 60 años NO DEBEN ser mayor al Total de Interconsultas. ","")</f>
        <v/>
      </c>
      <c r="CC81" s="31" t="str">
        <f t="shared" ref="CC81" si="69">IF(CJ81=1,"* Las Interconsultas de Usuarios en situación de Discapacidad NO DEBEN ser mayor al Total de Interconsultas. ","")</f>
        <v/>
      </c>
      <c r="CD81" s="31" t="str">
        <f t="shared" ref="CD81" si="70">IF(CK81=1,"* Las Interconsultas de Niños, Niñas, Adolescentes y Jóvenes Red SENAME NO DEBEN ser mayor al Total de Interconsultas. ","")</f>
        <v/>
      </c>
      <c r="CE81" s="31" t="str">
        <f t="shared" ref="CE81" si="71">IF(CL81=1,"* Las Interconsultas de Migrantes NO DEBEN ser mayor al Total de Interconsultas. ","")</f>
        <v/>
      </c>
      <c r="CF81" s="31"/>
      <c r="CG81" s="31"/>
      <c r="CH81" s="32">
        <f t="shared" ref="CH81" si="72">IF($D81&lt;E81,1,0)</f>
        <v>0</v>
      </c>
      <c r="CI81" s="32">
        <f t="shared" si="59"/>
        <v>0</v>
      </c>
      <c r="CJ81" s="32">
        <f t="shared" si="59"/>
        <v>0</v>
      </c>
      <c r="CK81" s="32">
        <f t="shared" si="59"/>
        <v>0</v>
      </c>
      <c r="CL81" s="32">
        <f t="shared" si="59"/>
        <v>0</v>
      </c>
      <c r="CM81" s="14"/>
      <c r="CN81" s="14"/>
    </row>
    <row r="82" spans="1:92" ht="25.5" customHeight="1" x14ac:dyDescent="0.2">
      <c r="A82" s="230" t="s">
        <v>110</v>
      </c>
      <c r="B82" s="52"/>
      <c r="C82" s="231"/>
      <c r="D82" s="52"/>
      <c r="E82" s="52"/>
      <c r="F82" s="232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BV82" s="3"/>
      <c r="BW82" s="3"/>
      <c r="CA82" s="31"/>
      <c r="CB82" s="31"/>
      <c r="CC82" s="31"/>
      <c r="CD82" s="31"/>
      <c r="CE82" s="31"/>
      <c r="CF82" s="31"/>
      <c r="CG82" s="31"/>
      <c r="CH82" s="32"/>
      <c r="CI82" s="32"/>
      <c r="CJ82" s="32"/>
      <c r="CK82" s="32"/>
      <c r="CL82" s="32"/>
      <c r="CM82" s="32"/>
      <c r="CN82" s="32"/>
    </row>
    <row r="83" spans="1:92" ht="16.350000000000001" customHeight="1" x14ac:dyDescent="0.2">
      <c r="A83" s="3455" t="s">
        <v>111</v>
      </c>
      <c r="B83" s="3456"/>
      <c r="C83" s="3457"/>
      <c r="D83" s="3585" t="s">
        <v>112</v>
      </c>
      <c r="E83" s="3594"/>
      <c r="F83" s="3566"/>
      <c r="BV83" s="3"/>
      <c r="BW83" s="3"/>
      <c r="CA83" s="31"/>
      <c r="CB83" s="31"/>
      <c r="CC83" s="31"/>
      <c r="CD83" s="31"/>
      <c r="CE83" s="31"/>
      <c r="CF83" s="31"/>
      <c r="CG83" s="31"/>
      <c r="CH83" s="32"/>
      <c r="CI83" s="32"/>
      <c r="CJ83" s="32"/>
      <c r="CK83" s="32"/>
      <c r="CL83" s="32"/>
      <c r="CM83" s="32"/>
      <c r="CN83" s="32"/>
    </row>
    <row r="84" spans="1:92" ht="32.1" customHeight="1" x14ac:dyDescent="0.2">
      <c r="A84" s="3169"/>
      <c r="B84" s="3170"/>
      <c r="C84" s="3171"/>
      <c r="D84" s="1929" t="s">
        <v>4</v>
      </c>
      <c r="E84" s="1714" t="s">
        <v>32</v>
      </c>
      <c r="F84" s="1785" t="s">
        <v>33</v>
      </c>
      <c r="BV84" s="3"/>
      <c r="BW84" s="3"/>
      <c r="CA84" s="31"/>
      <c r="CB84" s="31"/>
      <c r="CC84" s="31"/>
      <c r="CD84" s="31"/>
      <c r="CE84" s="31"/>
      <c r="CF84" s="31"/>
      <c r="CG84" s="31"/>
      <c r="CH84" s="32"/>
      <c r="CI84" s="32"/>
      <c r="CJ84" s="32"/>
      <c r="CK84" s="32"/>
      <c r="CL84" s="32"/>
      <c r="CM84" s="32"/>
      <c r="CN84" s="32"/>
    </row>
    <row r="85" spans="1:92" ht="16.350000000000001" customHeight="1" x14ac:dyDescent="0.2">
      <c r="A85" s="3595" t="s">
        <v>113</v>
      </c>
      <c r="B85" s="3520" t="s">
        <v>114</v>
      </c>
      <c r="C85" s="3521"/>
      <c r="D85" s="1786">
        <f>SUM(E85+F85)</f>
        <v>0</v>
      </c>
      <c r="E85" s="23"/>
      <c r="F85" s="26"/>
      <c r="BV85" s="3"/>
      <c r="BW85" s="3"/>
      <c r="CA85" s="31"/>
      <c r="CB85" s="31"/>
      <c r="CC85" s="31"/>
      <c r="CD85" s="31"/>
      <c r="CE85" s="31"/>
      <c r="CF85" s="31"/>
      <c r="CG85" s="31"/>
      <c r="CH85" s="32"/>
      <c r="CI85" s="32"/>
      <c r="CJ85" s="32"/>
      <c r="CK85" s="32"/>
      <c r="CL85" s="32"/>
      <c r="CM85" s="32"/>
      <c r="CN85" s="32"/>
    </row>
    <row r="86" spans="1:92" ht="16.350000000000001" customHeight="1" x14ac:dyDescent="0.2">
      <c r="A86" s="3432"/>
      <c r="B86" s="3162" t="s">
        <v>115</v>
      </c>
      <c r="C86" s="3164"/>
      <c r="D86" s="1350">
        <f>SUM(E86+F86)</f>
        <v>0</v>
      </c>
      <c r="E86" s="1689"/>
      <c r="F86" s="1540"/>
      <c r="BV86" s="3"/>
      <c r="BW86" s="3"/>
      <c r="CA86" s="31"/>
      <c r="CB86" s="31"/>
      <c r="CC86" s="31"/>
      <c r="CD86" s="31"/>
      <c r="CE86" s="31"/>
      <c r="CF86" s="31"/>
      <c r="CG86" s="31"/>
      <c r="CH86" s="32"/>
      <c r="CI86" s="32"/>
      <c r="CJ86" s="32"/>
      <c r="CK86" s="32"/>
      <c r="CL86" s="32"/>
      <c r="CM86" s="32"/>
      <c r="CN86" s="32"/>
    </row>
    <row r="87" spans="1:92" ht="33" customHeight="1" x14ac:dyDescent="0.2">
      <c r="A87" s="237" t="s">
        <v>116</v>
      </c>
      <c r="B87" s="238"/>
      <c r="C87" s="238"/>
      <c r="BV87" s="3"/>
      <c r="BW87" s="3"/>
      <c r="CA87" s="31"/>
      <c r="CB87" s="31"/>
      <c r="CC87" s="31"/>
      <c r="CD87" s="31"/>
      <c r="CE87" s="31"/>
      <c r="CF87" s="31"/>
      <c r="CG87" s="31"/>
      <c r="CH87" s="32"/>
      <c r="CI87" s="32"/>
      <c r="CJ87" s="32"/>
      <c r="CK87" s="32"/>
      <c r="CL87" s="32"/>
      <c r="CM87" s="32"/>
      <c r="CN87" s="32"/>
    </row>
    <row r="88" spans="1:92" ht="27.75" customHeight="1" x14ac:dyDescent="0.2">
      <c r="A88" s="3456" t="s">
        <v>117</v>
      </c>
      <c r="B88" s="3456"/>
      <c r="C88" s="3457"/>
      <c r="D88" s="3455" t="s">
        <v>4</v>
      </c>
      <c r="E88" s="3456"/>
      <c r="F88" s="3457"/>
      <c r="G88" s="3538" t="s">
        <v>5</v>
      </c>
      <c r="H88" s="3559"/>
      <c r="I88" s="3559"/>
      <c r="J88" s="3559"/>
      <c r="K88" s="3559"/>
      <c r="L88" s="3559"/>
      <c r="M88" s="3559"/>
      <c r="N88" s="3559"/>
      <c r="O88" s="3559"/>
      <c r="P88" s="3559"/>
      <c r="Q88" s="3559"/>
      <c r="R88" s="3559"/>
      <c r="S88" s="3559"/>
      <c r="T88" s="3559"/>
      <c r="U88" s="3559"/>
      <c r="V88" s="3559"/>
      <c r="W88" s="3559"/>
      <c r="X88" s="3559"/>
      <c r="Y88" s="3559"/>
      <c r="Z88" s="3559"/>
      <c r="AA88" s="3559"/>
      <c r="AB88" s="3559"/>
      <c r="AC88" s="3559"/>
      <c r="AD88" s="3559"/>
      <c r="AE88" s="3559"/>
      <c r="AF88" s="3559"/>
      <c r="AG88" s="3559"/>
      <c r="AH88" s="3559"/>
      <c r="AI88" s="3559"/>
      <c r="AJ88" s="3559"/>
      <c r="AK88" s="3559"/>
      <c r="AL88" s="3559"/>
      <c r="AM88" s="3559"/>
      <c r="AN88" s="3577"/>
      <c r="AO88" s="3560" t="s">
        <v>118</v>
      </c>
      <c r="AP88" s="3591" t="s">
        <v>7</v>
      </c>
      <c r="AQ88" s="3593" t="s">
        <v>41</v>
      </c>
      <c r="AR88" s="3454" t="s">
        <v>119</v>
      </c>
      <c r="AS88" s="3454" t="s">
        <v>120</v>
      </c>
      <c r="AT88" s="3589" t="s">
        <v>299</v>
      </c>
      <c r="AU88" s="3589" t="s">
        <v>122</v>
      </c>
      <c r="AV88" s="3556" t="s">
        <v>11</v>
      </c>
      <c r="BW88" s="3"/>
      <c r="BX88" s="3"/>
      <c r="CA88" s="31"/>
      <c r="CB88" s="31"/>
      <c r="CC88" s="31"/>
      <c r="CD88" s="31"/>
      <c r="CE88" s="31"/>
      <c r="CF88" s="31"/>
      <c r="CG88" s="31"/>
      <c r="CH88" s="32"/>
      <c r="CI88" s="32"/>
      <c r="CJ88" s="32"/>
      <c r="CK88" s="32"/>
      <c r="CL88" s="32"/>
      <c r="CM88" s="32"/>
      <c r="CN88" s="32"/>
    </row>
    <row r="89" spans="1:92" ht="27.75" customHeight="1" x14ac:dyDescent="0.2">
      <c r="A89" s="2934"/>
      <c r="B89" s="2934"/>
      <c r="C89" s="2935"/>
      <c r="D89" s="3169"/>
      <c r="E89" s="3170"/>
      <c r="F89" s="3171"/>
      <c r="G89" s="3557" t="s">
        <v>123</v>
      </c>
      <c r="H89" s="3558"/>
      <c r="I89" s="3538" t="s">
        <v>15</v>
      </c>
      <c r="J89" s="3559"/>
      <c r="K89" s="3538" t="s">
        <v>16</v>
      </c>
      <c r="L89" s="3560"/>
      <c r="M89" s="3538" t="s">
        <v>17</v>
      </c>
      <c r="N89" s="3560"/>
      <c r="O89" s="3538" t="s">
        <v>18</v>
      </c>
      <c r="P89" s="3560"/>
      <c r="Q89" s="3538" t="s">
        <v>19</v>
      </c>
      <c r="R89" s="3560"/>
      <c r="S89" s="3538" t="s">
        <v>20</v>
      </c>
      <c r="T89" s="3560"/>
      <c r="U89" s="3559" t="s">
        <v>21</v>
      </c>
      <c r="V89" s="3560"/>
      <c r="W89" s="3538" t="s">
        <v>22</v>
      </c>
      <c r="X89" s="3566"/>
      <c r="Y89" s="3538" t="s">
        <v>23</v>
      </c>
      <c r="Z89" s="3566"/>
      <c r="AA89" s="3538" t="s">
        <v>24</v>
      </c>
      <c r="AB89" s="3566"/>
      <c r="AC89" s="3559" t="s">
        <v>25</v>
      </c>
      <c r="AD89" s="3566"/>
      <c r="AE89" s="3559" t="s">
        <v>26</v>
      </c>
      <c r="AF89" s="3566"/>
      <c r="AG89" s="3559" t="s">
        <v>27</v>
      </c>
      <c r="AH89" s="3566"/>
      <c r="AI89" s="3559" t="s">
        <v>28</v>
      </c>
      <c r="AJ89" s="3566"/>
      <c r="AK89" s="3559" t="s">
        <v>29</v>
      </c>
      <c r="AL89" s="3566"/>
      <c r="AM89" s="3538" t="s">
        <v>30</v>
      </c>
      <c r="AN89" s="3590"/>
      <c r="AO89" s="3560"/>
      <c r="AP89" s="3591"/>
      <c r="AQ89" s="3091"/>
      <c r="AR89" s="2912"/>
      <c r="AS89" s="2912"/>
      <c r="AT89" s="3589"/>
      <c r="AU89" s="3589"/>
      <c r="AV89" s="2971"/>
      <c r="BU89" s="3"/>
      <c r="BV89" s="3"/>
      <c r="BW89" s="4"/>
      <c r="CA89" s="31"/>
      <c r="CB89" s="31"/>
      <c r="CC89" s="31"/>
      <c r="CD89" s="31"/>
      <c r="CE89" s="31"/>
      <c r="CF89" s="31"/>
      <c r="CG89" s="31"/>
      <c r="CH89" s="32"/>
      <c r="CI89" s="32"/>
      <c r="CJ89" s="32"/>
      <c r="CK89" s="32"/>
      <c r="CL89" s="32"/>
      <c r="CM89" s="32"/>
      <c r="CN89" s="32"/>
    </row>
    <row r="90" spans="1:92" ht="27.75" customHeight="1" x14ac:dyDescent="0.2">
      <c r="A90" s="3170"/>
      <c r="B90" s="3170"/>
      <c r="C90" s="3171"/>
      <c r="D90" s="1656" t="s">
        <v>31</v>
      </c>
      <c r="E90" s="1925" t="s">
        <v>32</v>
      </c>
      <c r="F90" s="1923" t="s">
        <v>33</v>
      </c>
      <c r="G90" s="1656" t="s">
        <v>32</v>
      </c>
      <c r="H90" s="1923" t="s">
        <v>33</v>
      </c>
      <c r="I90" s="1656" t="s">
        <v>32</v>
      </c>
      <c r="J90" s="1930" t="s">
        <v>33</v>
      </c>
      <c r="K90" s="1656" t="s">
        <v>32</v>
      </c>
      <c r="L90" s="1923" t="s">
        <v>33</v>
      </c>
      <c r="M90" s="1656" t="s">
        <v>32</v>
      </c>
      <c r="N90" s="1923" t="s">
        <v>33</v>
      </c>
      <c r="O90" s="1925" t="s">
        <v>32</v>
      </c>
      <c r="P90" s="1923" t="s">
        <v>33</v>
      </c>
      <c r="Q90" s="1925" t="s">
        <v>32</v>
      </c>
      <c r="R90" s="1923" t="s">
        <v>33</v>
      </c>
      <c r="S90" s="1925" t="s">
        <v>32</v>
      </c>
      <c r="T90" s="1923" t="s">
        <v>33</v>
      </c>
      <c r="U90" s="1925" t="s">
        <v>32</v>
      </c>
      <c r="V90" s="1923" t="s">
        <v>33</v>
      </c>
      <c r="W90" s="1925" t="s">
        <v>32</v>
      </c>
      <c r="X90" s="1923" t="s">
        <v>33</v>
      </c>
      <c r="Y90" s="1925" t="s">
        <v>32</v>
      </c>
      <c r="Z90" s="1923" t="s">
        <v>33</v>
      </c>
      <c r="AA90" s="1925" t="s">
        <v>32</v>
      </c>
      <c r="AB90" s="1923" t="s">
        <v>33</v>
      </c>
      <c r="AC90" s="1925" t="s">
        <v>32</v>
      </c>
      <c r="AD90" s="1923" t="s">
        <v>33</v>
      </c>
      <c r="AE90" s="1925" t="s">
        <v>32</v>
      </c>
      <c r="AF90" s="1923" t="s">
        <v>33</v>
      </c>
      <c r="AG90" s="1925" t="s">
        <v>32</v>
      </c>
      <c r="AH90" s="1923" t="s">
        <v>33</v>
      </c>
      <c r="AI90" s="1925" t="s">
        <v>32</v>
      </c>
      <c r="AJ90" s="1923" t="s">
        <v>33</v>
      </c>
      <c r="AK90" s="1925" t="s">
        <v>32</v>
      </c>
      <c r="AL90" s="1923" t="s">
        <v>33</v>
      </c>
      <c r="AM90" s="1925" t="s">
        <v>32</v>
      </c>
      <c r="AN90" s="1931" t="s">
        <v>33</v>
      </c>
      <c r="AO90" s="3560"/>
      <c r="AP90" s="3591"/>
      <c r="AQ90" s="3429"/>
      <c r="AR90" s="3149"/>
      <c r="AS90" s="3149"/>
      <c r="AT90" s="3589"/>
      <c r="AU90" s="3589"/>
      <c r="AV90" s="3199"/>
      <c r="BU90" s="3"/>
      <c r="BV90" s="3"/>
      <c r="BW90" s="4"/>
      <c r="CA90" s="31"/>
      <c r="CB90" s="31"/>
      <c r="CC90" s="31"/>
      <c r="CD90" s="31"/>
      <c r="CE90" s="31"/>
      <c r="CF90" s="31"/>
      <c r="CG90" s="31"/>
      <c r="CH90" s="32"/>
      <c r="CI90" s="32"/>
      <c r="CJ90" s="32"/>
      <c r="CK90" s="32"/>
      <c r="CL90" s="32"/>
      <c r="CM90" s="32"/>
      <c r="CN90" s="32"/>
    </row>
    <row r="91" spans="1:92" ht="16.350000000000001" customHeight="1" x14ac:dyDescent="0.2">
      <c r="A91" s="3297" t="s">
        <v>124</v>
      </c>
      <c r="B91" s="3297"/>
      <c r="C91" s="3297"/>
      <c r="D91" s="1030">
        <f>SUM(E91:F91)</f>
        <v>46</v>
      </c>
      <c r="E91" s="1681">
        <f>SUM(G91+I91+K91+M91+O91+Q91+S91+U91+W91+Y91+AA91+AC91+AE91+AG91+AI91+AK91+AM91)</f>
        <v>13</v>
      </c>
      <c r="F91" s="22">
        <f>SUM(H91+J91+L91+N91+P91+R91+T91+V91+X91+Z91+AB91+AD91+AF91+AH91+AJ91+AL91+AN91)</f>
        <v>33</v>
      </c>
      <c r="G91" s="1014">
        <v>0</v>
      </c>
      <c r="H91" s="60">
        <v>1</v>
      </c>
      <c r="I91" s="1014">
        <v>0</v>
      </c>
      <c r="J91" s="63">
        <v>0</v>
      </c>
      <c r="K91" s="1014">
        <v>0</v>
      </c>
      <c r="L91" s="60">
        <v>0</v>
      </c>
      <c r="M91" s="1014">
        <v>0</v>
      </c>
      <c r="N91" s="60">
        <v>0</v>
      </c>
      <c r="O91" s="1657">
        <v>0</v>
      </c>
      <c r="P91" s="60">
        <v>2</v>
      </c>
      <c r="Q91" s="1657">
        <v>0</v>
      </c>
      <c r="R91" s="60">
        <v>2</v>
      </c>
      <c r="S91" s="1657">
        <v>0</v>
      </c>
      <c r="T91" s="60">
        <v>1</v>
      </c>
      <c r="U91" s="1657">
        <v>1</v>
      </c>
      <c r="V91" s="60">
        <v>0</v>
      </c>
      <c r="W91" s="1657">
        <v>4</v>
      </c>
      <c r="X91" s="60">
        <v>3</v>
      </c>
      <c r="Y91" s="1657">
        <v>1</v>
      </c>
      <c r="Z91" s="60">
        <v>1</v>
      </c>
      <c r="AA91" s="1657">
        <v>2</v>
      </c>
      <c r="AB91" s="60">
        <v>3</v>
      </c>
      <c r="AC91" s="1657">
        <v>0</v>
      </c>
      <c r="AD91" s="60">
        <v>6</v>
      </c>
      <c r="AE91" s="1657">
        <v>0</v>
      </c>
      <c r="AF91" s="60">
        <v>7</v>
      </c>
      <c r="AG91" s="1657">
        <v>4</v>
      </c>
      <c r="AH91" s="60">
        <v>7</v>
      </c>
      <c r="AI91" s="1657">
        <v>0</v>
      </c>
      <c r="AJ91" s="60">
        <v>0</v>
      </c>
      <c r="AK91" s="1657">
        <v>1</v>
      </c>
      <c r="AL91" s="60">
        <v>0</v>
      </c>
      <c r="AM91" s="1657">
        <v>0</v>
      </c>
      <c r="AN91" s="64">
        <v>0</v>
      </c>
      <c r="AO91" s="1695">
        <v>0</v>
      </c>
      <c r="AP91" s="1031">
        <v>1</v>
      </c>
      <c r="AQ91" s="1031">
        <v>46</v>
      </c>
      <c r="AR91" s="1031">
        <v>0</v>
      </c>
      <c r="AS91" s="1031"/>
      <c r="AT91" s="1031">
        <v>1</v>
      </c>
      <c r="AU91" s="1031">
        <v>1</v>
      </c>
      <c r="AV91" s="1031">
        <v>0</v>
      </c>
      <c r="AW91" s="671" t="str">
        <f t="shared" ref="AW91:AW144" si="73">$CA91&amp;$CB91&amp;$CC91&amp;$CD91&amp;$CE91&amp;$CF91&amp;$CG91</f>
        <v/>
      </c>
      <c r="BT91" s="3"/>
      <c r="BU91" s="3"/>
      <c r="BV91" s="4"/>
      <c r="BW91" s="4"/>
      <c r="CA91" s="31" t="str">
        <f>IF(CH91=1,"* Las consultas de 12 años NO DEBEN ser mayor que el total de Consultas entre 10-14 Años. ","")</f>
        <v/>
      </c>
      <c r="CB91" s="31" t="str">
        <f>IF(CI91=1,"* Las consultas de 60 años NO DEBEN ser mayor que el total de Consultas entre 60-64 Años. ","")</f>
        <v/>
      </c>
      <c r="CC91" s="31" t="str">
        <f>IF(CJ91=1,"* Las actividades de usuarios en situación de discapacidad NO DEBEN superar el total. ","")</f>
        <v/>
      </c>
      <c r="CD91" s="31" t="str">
        <f>IF(AND(AP91="",D91&lt;&gt;0),"* Recuerde que las Embarazadas deben ser incluídas en el ingreso por rango Etario (Digite CEROS si no tiene). ",IF(F91&lt;AP91,"* Las Embarazadas NO DEBEN ser mayor al total de mujeres. ",""))</f>
        <v/>
      </c>
      <c r="CE91" s="31" t="str">
        <f>IF(AND(AQ91="",D91&lt;&gt;0),"* No olvide digitar la columna Beneficiarios (Digite CEROS si no tiene). ",IF(D91&lt;AQ91,"* El número de Beneficiarios NO DEBE ser mayor que el Total. ",""))</f>
        <v/>
      </c>
      <c r="CF91" s="31" t="str">
        <f>IF(AND(AU91="",D91&lt;&gt;0),"* No olvide digitar la Población SENAME (Digite CEROS si no tiene). ",IF(D91&lt;AU91,"* La Población SENAME NO DEBE ser mayor al Total. ",""))</f>
        <v/>
      </c>
      <c r="CG91" s="31" t="str">
        <f>IF(AND(AV91="",D91&lt;&gt;0),"* No olvide digitar la Población Migrante (Digite CEROS si no tiene). ",IF(D91&lt;AV91,"* La Población Migrante NO DEBE superar el Total. ",""))</f>
        <v/>
      </c>
      <c r="CH91" s="32">
        <f>IF(AO91&gt;(W91+X91),1,0)</f>
        <v>0</v>
      </c>
      <c r="CI91" s="32">
        <f>IF(AR91&gt;(AI91+AJ91),1,0)</f>
        <v>0</v>
      </c>
      <c r="CJ91" s="32">
        <f>IF(D91&lt;AT91,1,0)</f>
        <v>0</v>
      </c>
      <c r="CK91" s="32">
        <f>IF(AND(AP91="",D91&lt;&gt;0),1,IF(F91&lt;AP91,1,0))</f>
        <v>0</v>
      </c>
      <c r="CL91" s="32">
        <f>IF(AND(AQ91="",D91&lt;&gt;0),1,IF(D91&lt;AQ91,1,0))</f>
        <v>0</v>
      </c>
      <c r="CM91" s="32">
        <f>IF(AND(AU91="",D91&lt;&gt;0),1,IF(D91&lt;AU91,1,0))</f>
        <v>0</v>
      </c>
      <c r="CN91" s="32">
        <f>IF(AND(AV91="",D91&lt;&gt;0),1,IF(D91&lt;AV91,1,0))</f>
        <v>0</v>
      </c>
    </row>
    <row r="92" spans="1:92" x14ac:dyDescent="0.2">
      <c r="A92" s="3515" t="s">
        <v>125</v>
      </c>
      <c r="B92" s="3515"/>
      <c r="C92" s="3515"/>
      <c r="D92" s="1788">
        <f t="shared" ref="D92:D145" si="74">SUM(E92:F92)</f>
        <v>0</v>
      </c>
      <c r="E92" s="1682">
        <f t="shared" ref="E92:E145" si="75">SUM(G92+I92+K92+M92+O92+Q92+S92+U92+W92+Y92+AA92+AC92+AE92+AG92+AI92+AK92+AM92)</f>
        <v>0</v>
      </c>
      <c r="F92" s="1684">
        <f t="shared" ref="F92:F145" si="76">SUM(H92+J92+L92+N92+P92+R92+T92+V92+X92+Z92+AB92+AD92+AF92+AH92+AJ92+AL92+AN92)</f>
        <v>0</v>
      </c>
      <c r="G92" s="1685"/>
      <c r="H92" s="1661"/>
      <c r="I92" s="1685"/>
      <c r="J92" s="1701"/>
      <c r="K92" s="1685"/>
      <c r="L92" s="1661"/>
      <c r="M92" s="1685"/>
      <c r="N92" s="1661"/>
      <c r="O92" s="1660"/>
      <c r="P92" s="1661"/>
      <c r="Q92" s="1660"/>
      <c r="R92" s="1661"/>
      <c r="S92" s="1660"/>
      <c r="T92" s="1661"/>
      <c r="U92" s="1660"/>
      <c r="V92" s="1661"/>
      <c r="W92" s="1660"/>
      <c r="X92" s="1661"/>
      <c r="Y92" s="1660"/>
      <c r="Z92" s="1661"/>
      <c r="AA92" s="1660"/>
      <c r="AB92" s="1661"/>
      <c r="AC92" s="1660"/>
      <c r="AD92" s="1661"/>
      <c r="AE92" s="1660"/>
      <c r="AF92" s="1661"/>
      <c r="AG92" s="1660"/>
      <c r="AH92" s="1661"/>
      <c r="AI92" s="1660"/>
      <c r="AJ92" s="1661"/>
      <c r="AK92" s="1660"/>
      <c r="AL92" s="1661"/>
      <c r="AM92" s="1660"/>
      <c r="AN92" s="1662"/>
      <c r="AO92" s="1686"/>
      <c r="AP92" s="1686"/>
      <c r="AQ92" s="1664"/>
      <c r="AR92" s="1664"/>
      <c r="AS92" s="1664"/>
      <c r="AT92" s="1686"/>
      <c r="AU92" s="1686"/>
      <c r="AV92" s="1686"/>
      <c r="AW92" s="671" t="str">
        <f t="shared" si="73"/>
        <v/>
      </c>
      <c r="BT92" s="3"/>
      <c r="BU92" s="3"/>
      <c r="BV92" s="4"/>
      <c r="BW92" s="4"/>
      <c r="CA92" s="31" t="str">
        <f t="shared" ref="CA92:CA144" si="77">IF(CH92=1,"* Las consultas de 12 años NO DEBEN ser mayor que el total de Consultas entre 10-14 Años. ","")</f>
        <v/>
      </c>
      <c r="CB92" s="31" t="str">
        <f t="shared" ref="CB92:CB144" si="78">IF(CI92=1,"* Las consultas de 60 años NO DEBEN ser mayor que el total de Consultas entre 60-64 Años. ","")</f>
        <v/>
      </c>
      <c r="CC92" s="31" t="str">
        <f t="shared" ref="CC92:CC144" si="79">IF(CJ92=1,"* Las actividades de usuarios en situación de discapacidad NO DEBEN superar el total. ","")</f>
        <v/>
      </c>
      <c r="CD92" s="31" t="str">
        <f t="shared" ref="CD92:CD144" si="80">IF(AND(AP92="",D92&lt;&gt;0),"* Recuerde que las Embarazadas deben ser incluídas en el ingreso por rango Etario (Digite CEROS si no tiene). ",IF(F92&lt;AP92,"* Las Embarazadas NO DEBEN ser mayor al total de mujeres. ",""))</f>
        <v/>
      </c>
      <c r="CE92" s="31" t="str">
        <f t="shared" ref="CE92:CE144" si="81">IF(AND(AQ92="",D92&lt;&gt;0),"* No olvide digitar la columna Beneficiarios (Digite CEROS si no tiene). ",IF(D92&lt;AQ92,"* El número de Beneficiarios NO DEBE ser mayor que el Total. ",""))</f>
        <v/>
      </c>
      <c r="CF92" s="31" t="str">
        <f t="shared" ref="CF92:CF144" si="82">IF(AND(AU92="",D92&lt;&gt;0),"* No olvide digitar la Población SENAME (Digite CEROS si no tiene). ",IF(D92&lt;AU92,"* La Población SENAME NO DEBE ser mayor al Total. ",""))</f>
        <v/>
      </c>
      <c r="CG92" s="31" t="str">
        <f t="shared" ref="CG92:CG144" si="83">IF(AND(AV92="",D92&lt;&gt;0),"* No olvide digitar la Población Migrante (Digite CEROS si no tiene). ",IF(D92&lt;AV92,"* La Población Migrante NO DEBE superar el Total. ",""))</f>
        <v/>
      </c>
      <c r="CH92" s="32">
        <f t="shared" ref="CH92:CH144" si="84">IF(AO92&gt;(W92+X92),1,0)</f>
        <v>0</v>
      </c>
      <c r="CI92" s="32">
        <f t="shared" ref="CI92:CI144" si="85">IF(AR92&gt;(AI92+AJ92),1,0)</f>
        <v>0</v>
      </c>
      <c r="CJ92" s="32">
        <f t="shared" ref="CJ92:CJ144" si="86">IF(D92&lt;AT92,1,0)</f>
        <v>0</v>
      </c>
      <c r="CK92" s="32">
        <f t="shared" ref="CK92:CK144" si="87">IF(AND(AP92="",D92&lt;&gt;0),1,IF(F92&lt;AP92,1,0))</f>
        <v>0</v>
      </c>
      <c r="CL92" s="32">
        <f t="shared" ref="CL92:CL144" si="88">IF(AND(AQ92="",D92&lt;&gt;0),1,IF(D92&lt;AQ92,1,0))</f>
        <v>0</v>
      </c>
      <c r="CM92" s="32">
        <f t="shared" ref="CM92:CM144" si="89">IF(AND(AU92="",D92&lt;&gt;0),1,IF(D92&lt;AU92,1,0))</f>
        <v>0</v>
      </c>
      <c r="CN92" s="32">
        <f t="shared" ref="CN92:CN144" si="90">IF(AND(AV92="",D92&lt;&gt;0),1,IF(D92&lt;AV92,1,0))</f>
        <v>0</v>
      </c>
    </row>
    <row r="93" spans="1:92" ht="16.350000000000001" customHeight="1" x14ac:dyDescent="0.2">
      <c r="A93" s="3510" t="s">
        <v>126</v>
      </c>
      <c r="B93" s="3511"/>
      <c r="C93" s="3512"/>
      <c r="D93" s="1788">
        <f t="shared" si="74"/>
        <v>0</v>
      </c>
      <c r="E93" s="1682">
        <f t="shared" si="75"/>
        <v>0</v>
      </c>
      <c r="F93" s="1684">
        <f t="shared" si="76"/>
        <v>0</v>
      </c>
      <c r="G93" s="1685"/>
      <c r="H93" s="26"/>
      <c r="I93" s="23"/>
      <c r="J93" s="242"/>
      <c r="K93" s="23"/>
      <c r="L93" s="1661"/>
      <c r="M93" s="1685"/>
      <c r="N93" s="1661"/>
      <c r="O93" s="1660"/>
      <c r="P93" s="1661"/>
      <c r="Q93" s="1660"/>
      <c r="R93" s="1661"/>
      <c r="S93" s="1660"/>
      <c r="T93" s="1661"/>
      <c r="U93" s="1660"/>
      <c r="V93" s="1661"/>
      <c r="W93" s="1660"/>
      <c r="X93" s="1661"/>
      <c r="Y93" s="1660"/>
      <c r="Z93" s="1661"/>
      <c r="AA93" s="1660"/>
      <c r="AB93" s="1661"/>
      <c r="AC93" s="1660"/>
      <c r="AD93" s="1661"/>
      <c r="AE93" s="1660"/>
      <c r="AF93" s="1661"/>
      <c r="AG93" s="1660"/>
      <c r="AH93" s="1661"/>
      <c r="AI93" s="1660"/>
      <c r="AJ93" s="1661"/>
      <c r="AK93" s="1660"/>
      <c r="AL93" s="1661"/>
      <c r="AM93" s="1660"/>
      <c r="AN93" s="1662"/>
      <c r="AO93" s="1686"/>
      <c r="AP93" s="24"/>
      <c r="AQ93" s="28"/>
      <c r="AR93" s="28"/>
      <c r="AS93" s="28"/>
      <c r="AT93" s="24"/>
      <c r="AU93" s="24"/>
      <c r="AV93" s="24"/>
      <c r="AW93" s="671" t="str">
        <f t="shared" si="73"/>
        <v/>
      </c>
      <c r="BU93" s="3"/>
      <c r="BV93" s="3"/>
      <c r="BW93" s="4"/>
      <c r="CA93" s="31" t="str">
        <f t="shared" si="77"/>
        <v/>
      </c>
      <c r="CB93" s="31" t="str">
        <f t="shared" si="78"/>
        <v/>
      </c>
      <c r="CC93" s="31" t="str">
        <f t="shared" si="79"/>
        <v/>
      </c>
      <c r="CD93" s="31" t="str">
        <f t="shared" si="80"/>
        <v/>
      </c>
      <c r="CE93" s="31" t="str">
        <f t="shared" si="81"/>
        <v/>
      </c>
      <c r="CF93" s="31" t="str">
        <f t="shared" si="82"/>
        <v/>
      </c>
      <c r="CG93" s="31" t="str">
        <f t="shared" si="83"/>
        <v/>
      </c>
      <c r="CH93" s="32">
        <f t="shared" si="84"/>
        <v>0</v>
      </c>
      <c r="CI93" s="32">
        <f t="shared" si="85"/>
        <v>0</v>
      </c>
      <c r="CJ93" s="32">
        <f t="shared" si="86"/>
        <v>0</v>
      </c>
      <c r="CK93" s="32">
        <f t="shared" si="87"/>
        <v>0</v>
      </c>
      <c r="CL93" s="32">
        <f t="shared" si="88"/>
        <v>0</v>
      </c>
      <c r="CM93" s="32">
        <f t="shared" si="89"/>
        <v>0</v>
      </c>
      <c r="CN93" s="32">
        <f t="shared" si="90"/>
        <v>0</v>
      </c>
    </row>
    <row r="94" spans="1:92" ht="16.350000000000001" customHeight="1" x14ac:dyDescent="0.2">
      <c r="A94" s="3510" t="s">
        <v>127</v>
      </c>
      <c r="B94" s="3511"/>
      <c r="C94" s="3512"/>
      <c r="D94" s="1788">
        <f t="shared" si="74"/>
        <v>8</v>
      </c>
      <c r="E94" s="1682">
        <f t="shared" si="75"/>
        <v>5</v>
      </c>
      <c r="F94" s="1684">
        <f t="shared" si="76"/>
        <v>3</v>
      </c>
      <c r="G94" s="1685">
        <v>0</v>
      </c>
      <c r="H94" s="26">
        <v>0</v>
      </c>
      <c r="I94" s="23">
        <v>0</v>
      </c>
      <c r="J94" s="242">
        <v>0</v>
      </c>
      <c r="K94" s="23">
        <v>0</v>
      </c>
      <c r="L94" s="1661">
        <v>0</v>
      </c>
      <c r="M94" s="1685">
        <v>0</v>
      </c>
      <c r="N94" s="1661">
        <v>0</v>
      </c>
      <c r="O94" s="1660">
        <v>0</v>
      </c>
      <c r="P94" s="1661">
        <v>0</v>
      </c>
      <c r="Q94" s="1660">
        <v>0</v>
      </c>
      <c r="R94" s="1661">
        <v>0</v>
      </c>
      <c r="S94" s="1660">
        <v>0</v>
      </c>
      <c r="T94" s="1661">
        <v>0</v>
      </c>
      <c r="U94" s="1660">
        <v>0</v>
      </c>
      <c r="V94" s="1661">
        <v>0</v>
      </c>
      <c r="W94" s="1660">
        <v>0</v>
      </c>
      <c r="X94" s="1661">
        <v>0</v>
      </c>
      <c r="Y94" s="1660">
        <v>1</v>
      </c>
      <c r="Z94" s="1661">
        <v>1</v>
      </c>
      <c r="AA94" s="1660">
        <v>0</v>
      </c>
      <c r="AB94" s="1661">
        <v>0</v>
      </c>
      <c r="AC94" s="1660">
        <v>2</v>
      </c>
      <c r="AD94" s="1661">
        <v>2</v>
      </c>
      <c r="AE94" s="1660">
        <v>0</v>
      </c>
      <c r="AF94" s="1661">
        <v>0</v>
      </c>
      <c r="AG94" s="1660">
        <v>0</v>
      </c>
      <c r="AH94" s="1661">
        <v>0</v>
      </c>
      <c r="AI94" s="1660">
        <v>0</v>
      </c>
      <c r="AJ94" s="1661">
        <v>0</v>
      </c>
      <c r="AK94" s="1660">
        <v>2</v>
      </c>
      <c r="AL94" s="1661">
        <v>0</v>
      </c>
      <c r="AM94" s="1660">
        <v>0</v>
      </c>
      <c r="AN94" s="1662">
        <v>0</v>
      </c>
      <c r="AO94" s="1686">
        <v>0</v>
      </c>
      <c r="AP94" s="24">
        <v>0</v>
      </c>
      <c r="AQ94" s="28">
        <v>8</v>
      </c>
      <c r="AR94" s="28">
        <v>0</v>
      </c>
      <c r="AS94" s="28"/>
      <c r="AT94" s="24">
        <v>0</v>
      </c>
      <c r="AU94" s="24">
        <v>0</v>
      </c>
      <c r="AV94" s="24">
        <v>0</v>
      </c>
      <c r="AW94" s="671" t="str">
        <f t="shared" si="73"/>
        <v/>
      </c>
      <c r="BU94" s="3"/>
      <c r="BV94" s="3"/>
      <c r="BW94" s="4"/>
      <c r="CA94" s="31" t="str">
        <f t="shared" si="77"/>
        <v/>
      </c>
      <c r="CB94" s="31" t="str">
        <f t="shared" si="78"/>
        <v/>
      </c>
      <c r="CC94" s="31" t="str">
        <f t="shared" si="79"/>
        <v/>
      </c>
      <c r="CD94" s="31" t="str">
        <f t="shared" si="80"/>
        <v/>
      </c>
      <c r="CE94" s="31" t="str">
        <f t="shared" si="81"/>
        <v/>
      </c>
      <c r="CF94" s="31" t="str">
        <f t="shared" si="82"/>
        <v/>
      </c>
      <c r="CG94" s="31" t="str">
        <f t="shared" si="83"/>
        <v/>
      </c>
      <c r="CH94" s="32">
        <f t="shared" si="84"/>
        <v>0</v>
      </c>
      <c r="CI94" s="32">
        <f t="shared" si="85"/>
        <v>0</v>
      </c>
      <c r="CJ94" s="32">
        <f t="shared" si="86"/>
        <v>0</v>
      </c>
      <c r="CK94" s="32">
        <f t="shared" si="87"/>
        <v>0</v>
      </c>
      <c r="CL94" s="32">
        <f t="shared" si="88"/>
        <v>0</v>
      </c>
      <c r="CM94" s="32">
        <f t="shared" si="89"/>
        <v>0</v>
      </c>
      <c r="CN94" s="32">
        <f t="shared" si="90"/>
        <v>0</v>
      </c>
    </row>
    <row r="95" spans="1:92" ht="16.350000000000001" customHeight="1" x14ac:dyDescent="0.2">
      <c r="A95" s="3510" t="s">
        <v>128</v>
      </c>
      <c r="B95" s="3511"/>
      <c r="C95" s="3512"/>
      <c r="D95" s="1788">
        <f t="shared" si="74"/>
        <v>0</v>
      </c>
      <c r="E95" s="1682">
        <f t="shared" si="75"/>
        <v>0</v>
      </c>
      <c r="F95" s="1684">
        <f t="shared" si="76"/>
        <v>0</v>
      </c>
      <c r="G95" s="1685"/>
      <c r="H95" s="26"/>
      <c r="I95" s="23"/>
      <c r="J95" s="242"/>
      <c r="K95" s="23"/>
      <c r="L95" s="1661"/>
      <c r="M95" s="1685"/>
      <c r="N95" s="1661"/>
      <c r="O95" s="1660"/>
      <c r="P95" s="1661"/>
      <c r="Q95" s="1660"/>
      <c r="R95" s="1661"/>
      <c r="S95" s="1660"/>
      <c r="T95" s="1661"/>
      <c r="U95" s="1660"/>
      <c r="V95" s="1661"/>
      <c r="W95" s="1660"/>
      <c r="X95" s="1661"/>
      <c r="Y95" s="1660"/>
      <c r="Z95" s="1661"/>
      <c r="AA95" s="1660"/>
      <c r="AB95" s="1661"/>
      <c r="AC95" s="1660"/>
      <c r="AD95" s="1661"/>
      <c r="AE95" s="1660"/>
      <c r="AF95" s="1661"/>
      <c r="AG95" s="1660"/>
      <c r="AH95" s="1661"/>
      <c r="AI95" s="1660"/>
      <c r="AJ95" s="1661"/>
      <c r="AK95" s="1660"/>
      <c r="AL95" s="1661"/>
      <c r="AM95" s="1660"/>
      <c r="AN95" s="1662"/>
      <c r="AO95" s="1686"/>
      <c r="AP95" s="24"/>
      <c r="AQ95" s="28"/>
      <c r="AR95" s="28"/>
      <c r="AS95" s="28"/>
      <c r="AT95" s="24"/>
      <c r="AU95" s="24"/>
      <c r="AV95" s="24"/>
      <c r="AW95" s="671" t="str">
        <f t="shared" si="73"/>
        <v/>
      </c>
      <c r="BU95" s="3"/>
      <c r="BV95" s="3"/>
      <c r="BW95" s="4"/>
      <c r="CA95" s="31" t="str">
        <f t="shared" si="77"/>
        <v/>
      </c>
      <c r="CB95" s="31" t="str">
        <f t="shared" si="78"/>
        <v/>
      </c>
      <c r="CC95" s="31" t="str">
        <f t="shared" si="79"/>
        <v/>
      </c>
      <c r="CD95" s="31" t="str">
        <f t="shared" si="80"/>
        <v/>
      </c>
      <c r="CE95" s="31" t="str">
        <f t="shared" si="81"/>
        <v/>
      </c>
      <c r="CF95" s="31" t="str">
        <f t="shared" si="82"/>
        <v/>
      </c>
      <c r="CG95" s="31" t="str">
        <f t="shared" si="83"/>
        <v/>
      </c>
      <c r="CH95" s="32">
        <f t="shared" si="84"/>
        <v>0</v>
      </c>
      <c r="CI95" s="32">
        <f t="shared" si="85"/>
        <v>0</v>
      </c>
      <c r="CJ95" s="32">
        <f t="shared" si="86"/>
        <v>0</v>
      </c>
      <c r="CK95" s="32">
        <f t="shared" si="87"/>
        <v>0</v>
      </c>
      <c r="CL95" s="32">
        <f t="shared" si="88"/>
        <v>0</v>
      </c>
      <c r="CM95" s="32">
        <f t="shared" si="89"/>
        <v>0</v>
      </c>
      <c r="CN95" s="32">
        <f t="shared" si="90"/>
        <v>0</v>
      </c>
    </row>
    <row r="96" spans="1:92" ht="16.350000000000001" customHeight="1" x14ac:dyDescent="0.2">
      <c r="A96" s="3510" t="s">
        <v>129</v>
      </c>
      <c r="B96" s="3511"/>
      <c r="C96" s="3512"/>
      <c r="D96" s="1788">
        <f t="shared" si="74"/>
        <v>0</v>
      </c>
      <c r="E96" s="1682">
        <f>SUM(Y96+AA96+AC96+AE96+AG96+AI96+AK96+AM96)</f>
        <v>0</v>
      </c>
      <c r="F96" s="1684">
        <f>SUM(Z96+AB96+AD96+AF96+AH96+AJ96+AL96+AN96)</f>
        <v>0</v>
      </c>
      <c r="G96" s="1789"/>
      <c r="H96" s="1790"/>
      <c r="I96" s="1789"/>
      <c r="J96" s="1791"/>
      <c r="K96" s="1789"/>
      <c r="L96" s="1790"/>
      <c r="M96" s="1789"/>
      <c r="N96" s="1790"/>
      <c r="O96" s="1792"/>
      <c r="P96" s="1790"/>
      <c r="Q96" s="1792"/>
      <c r="R96" s="1790"/>
      <c r="S96" s="1792"/>
      <c r="T96" s="1790"/>
      <c r="U96" s="1792"/>
      <c r="V96" s="1790"/>
      <c r="W96" s="1792"/>
      <c r="X96" s="1790"/>
      <c r="Y96" s="1660"/>
      <c r="Z96" s="1661"/>
      <c r="AA96" s="1660"/>
      <c r="AB96" s="1661"/>
      <c r="AC96" s="1660"/>
      <c r="AD96" s="1661"/>
      <c r="AE96" s="1660"/>
      <c r="AF96" s="1661"/>
      <c r="AG96" s="1660"/>
      <c r="AH96" s="1661"/>
      <c r="AI96" s="1660"/>
      <c r="AJ96" s="1661"/>
      <c r="AK96" s="1660"/>
      <c r="AL96" s="1661"/>
      <c r="AM96" s="1660"/>
      <c r="AN96" s="1662"/>
      <c r="AO96" s="1793"/>
      <c r="AP96" s="24"/>
      <c r="AQ96" s="28"/>
      <c r="AR96" s="28"/>
      <c r="AS96" s="28"/>
      <c r="AT96" s="24"/>
      <c r="AU96" s="24"/>
      <c r="AV96" s="24"/>
      <c r="AW96" s="671" t="str">
        <f t="shared" si="73"/>
        <v/>
      </c>
      <c r="BU96" s="3"/>
      <c r="BV96" s="3"/>
      <c r="BW96" s="4"/>
      <c r="CA96" s="31"/>
      <c r="CB96" s="31" t="str">
        <f t="shared" si="78"/>
        <v/>
      </c>
      <c r="CC96" s="31" t="str">
        <f t="shared" si="79"/>
        <v/>
      </c>
      <c r="CD96" s="31" t="str">
        <f t="shared" si="80"/>
        <v/>
      </c>
      <c r="CE96" s="31" t="str">
        <f t="shared" si="81"/>
        <v/>
      </c>
      <c r="CF96" s="31" t="str">
        <f t="shared" si="82"/>
        <v/>
      </c>
      <c r="CG96" s="31" t="str">
        <f t="shared" si="83"/>
        <v/>
      </c>
      <c r="CH96" s="32"/>
      <c r="CI96" s="32">
        <f t="shared" si="85"/>
        <v>0</v>
      </c>
      <c r="CJ96" s="32">
        <f t="shared" si="86"/>
        <v>0</v>
      </c>
      <c r="CK96" s="32">
        <f t="shared" si="87"/>
        <v>0</v>
      </c>
      <c r="CL96" s="32">
        <f t="shared" si="88"/>
        <v>0</v>
      </c>
      <c r="CM96" s="32">
        <f t="shared" si="89"/>
        <v>0</v>
      </c>
      <c r="CN96" s="32">
        <f t="shared" si="90"/>
        <v>0</v>
      </c>
    </row>
    <row r="97" spans="1:92" ht="16.350000000000001" customHeight="1" x14ac:dyDescent="0.2">
      <c r="A97" s="3515" t="s">
        <v>130</v>
      </c>
      <c r="B97" s="3515"/>
      <c r="C97" s="3515"/>
      <c r="D97" s="1788">
        <f t="shared" si="74"/>
        <v>8</v>
      </c>
      <c r="E97" s="1682">
        <f t="shared" si="75"/>
        <v>7</v>
      </c>
      <c r="F97" s="1684">
        <f t="shared" si="76"/>
        <v>1</v>
      </c>
      <c r="G97" s="1685">
        <v>0</v>
      </c>
      <c r="H97" s="1661">
        <v>0</v>
      </c>
      <c r="I97" s="1685">
        <v>0</v>
      </c>
      <c r="J97" s="1701">
        <v>0</v>
      </c>
      <c r="K97" s="1685">
        <v>0</v>
      </c>
      <c r="L97" s="1661">
        <v>0</v>
      </c>
      <c r="M97" s="1685">
        <v>0</v>
      </c>
      <c r="N97" s="1661">
        <v>0</v>
      </c>
      <c r="O97" s="1660">
        <v>0</v>
      </c>
      <c r="P97" s="1661">
        <v>0</v>
      </c>
      <c r="Q97" s="1660">
        <v>0</v>
      </c>
      <c r="R97" s="1661">
        <v>0</v>
      </c>
      <c r="S97" s="1660">
        <v>0</v>
      </c>
      <c r="T97" s="1661">
        <v>0</v>
      </c>
      <c r="U97" s="1660">
        <v>1</v>
      </c>
      <c r="V97" s="1661">
        <v>0</v>
      </c>
      <c r="W97" s="1660">
        <v>1</v>
      </c>
      <c r="X97" s="1661">
        <v>0</v>
      </c>
      <c r="Y97" s="1660">
        <v>2</v>
      </c>
      <c r="Z97" s="1661">
        <v>0</v>
      </c>
      <c r="AA97" s="1660">
        <v>0</v>
      </c>
      <c r="AB97" s="1661">
        <v>0</v>
      </c>
      <c r="AC97" s="1660">
        <v>0</v>
      </c>
      <c r="AD97" s="1661">
        <v>0</v>
      </c>
      <c r="AE97" s="1660">
        <v>1</v>
      </c>
      <c r="AF97" s="1661">
        <v>0</v>
      </c>
      <c r="AG97" s="1660">
        <v>0</v>
      </c>
      <c r="AH97" s="1661">
        <v>0</v>
      </c>
      <c r="AI97" s="1660">
        <v>2</v>
      </c>
      <c r="AJ97" s="1661">
        <v>1</v>
      </c>
      <c r="AK97" s="1660">
        <v>0</v>
      </c>
      <c r="AL97" s="1661">
        <v>0</v>
      </c>
      <c r="AM97" s="1660">
        <v>0</v>
      </c>
      <c r="AN97" s="1662">
        <v>0</v>
      </c>
      <c r="AO97" s="1686">
        <v>0</v>
      </c>
      <c r="AP97" s="1686">
        <v>0</v>
      </c>
      <c r="AQ97" s="1664">
        <v>8</v>
      </c>
      <c r="AR97" s="1664">
        <v>0</v>
      </c>
      <c r="AS97" s="1664"/>
      <c r="AT97" s="1686">
        <v>0</v>
      </c>
      <c r="AU97" s="1686">
        <v>0</v>
      </c>
      <c r="AV97" s="1686">
        <v>0</v>
      </c>
      <c r="AW97" s="671" t="str">
        <f t="shared" si="73"/>
        <v/>
      </c>
      <c r="BU97" s="3"/>
      <c r="BV97" s="3"/>
      <c r="BW97" s="4"/>
      <c r="CA97" s="31" t="str">
        <f t="shared" si="77"/>
        <v/>
      </c>
      <c r="CB97" s="31" t="str">
        <f t="shared" si="78"/>
        <v/>
      </c>
      <c r="CC97" s="31" t="str">
        <f t="shared" si="79"/>
        <v/>
      </c>
      <c r="CD97" s="31" t="str">
        <f t="shared" si="80"/>
        <v/>
      </c>
      <c r="CE97" s="31" t="str">
        <f t="shared" si="81"/>
        <v/>
      </c>
      <c r="CF97" s="31" t="str">
        <f t="shared" si="82"/>
        <v/>
      </c>
      <c r="CG97" s="31" t="str">
        <f t="shared" si="83"/>
        <v/>
      </c>
      <c r="CH97" s="32">
        <f t="shared" si="84"/>
        <v>0</v>
      </c>
      <c r="CI97" s="32">
        <f t="shared" si="85"/>
        <v>0</v>
      </c>
      <c r="CJ97" s="32">
        <f t="shared" si="86"/>
        <v>0</v>
      </c>
      <c r="CK97" s="32">
        <f t="shared" si="87"/>
        <v>0</v>
      </c>
      <c r="CL97" s="32">
        <f t="shared" si="88"/>
        <v>0</v>
      </c>
      <c r="CM97" s="32">
        <f t="shared" si="89"/>
        <v>0</v>
      </c>
      <c r="CN97" s="32">
        <f t="shared" si="90"/>
        <v>0</v>
      </c>
    </row>
    <row r="98" spans="1:92" ht="16.350000000000001" customHeight="1" x14ac:dyDescent="0.2">
      <c r="A98" s="3515" t="s">
        <v>131</v>
      </c>
      <c r="B98" s="3515"/>
      <c r="C98" s="3515"/>
      <c r="D98" s="1788">
        <f t="shared" si="74"/>
        <v>1</v>
      </c>
      <c r="E98" s="1682">
        <f t="shared" si="75"/>
        <v>1</v>
      </c>
      <c r="F98" s="1684">
        <f t="shared" si="76"/>
        <v>0</v>
      </c>
      <c r="G98" s="1685">
        <v>0</v>
      </c>
      <c r="H98" s="1661">
        <v>0</v>
      </c>
      <c r="I98" s="1685">
        <v>0</v>
      </c>
      <c r="J98" s="1701">
        <v>0</v>
      </c>
      <c r="K98" s="1685">
        <v>0</v>
      </c>
      <c r="L98" s="1661">
        <v>0</v>
      </c>
      <c r="M98" s="1685">
        <v>0</v>
      </c>
      <c r="N98" s="1661">
        <v>0</v>
      </c>
      <c r="O98" s="1660">
        <v>0</v>
      </c>
      <c r="P98" s="1661">
        <v>0</v>
      </c>
      <c r="Q98" s="1660">
        <v>0</v>
      </c>
      <c r="R98" s="1661">
        <v>0</v>
      </c>
      <c r="S98" s="1660">
        <v>0</v>
      </c>
      <c r="T98" s="1661">
        <v>0</v>
      </c>
      <c r="U98" s="1660">
        <v>0</v>
      </c>
      <c r="V98" s="1661">
        <v>0</v>
      </c>
      <c r="W98" s="1660">
        <v>0</v>
      </c>
      <c r="X98" s="1661">
        <v>0</v>
      </c>
      <c r="Y98" s="1660">
        <v>0</v>
      </c>
      <c r="Z98" s="1661">
        <v>0</v>
      </c>
      <c r="AA98" s="1660">
        <v>0</v>
      </c>
      <c r="AB98" s="1661">
        <v>0</v>
      </c>
      <c r="AC98" s="1660">
        <v>0</v>
      </c>
      <c r="AD98" s="1661">
        <v>0</v>
      </c>
      <c r="AE98" s="1660">
        <v>0</v>
      </c>
      <c r="AF98" s="1661">
        <v>0</v>
      </c>
      <c r="AG98" s="1660">
        <v>0</v>
      </c>
      <c r="AH98" s="1661">
        <v>0</v>
      </c>
      <c r="AI98" s="1660">
        <v>1</v>
      </c>
      <c r="AJ98" s="1661">
        <v>0</v>
      </c>
      <c r="AK98" s="1660">
        <v>0</v>
      </c>
      <c r="AL98" s="1661">
        <v>0</v>
      </c>
      <c r="AM98" s="1660">
        <v>0</v>
      </c>
      <c r="AN98" s="1662">
        <v>0</v>
      </c>
      <c r="AO98" s="1686">
        <v>0</v>
      </c>
      <c r="AP98" s="1686">
        <v>0</v>
      </c>
      <c r="AQ98" s="1664">
        <v>1</v>
      </c>
      <c r="AR98" s="1664">
        <v>0</v>
      </c>
      <c r="AS98" s="1664"/>
      <c r="AT98" s="1686">
        <v>0</v>
      </c>
      <c r="AU98" s="1686">
        <v>0</v>
      </c>
      <c r="AV98" s="1686">
        <v>0</v>
      </c>
      <c r="AW98" s="671" t="str">
        <f t="shared" si="73"/>
        <v/>
      </c>
      <c r="BU98" s="3"/>
      <c r="BV98" s="3"/>
      <c r="BW98" s="4"/>
      <c r="CA98" s="31" t="str">
        <f t="shared" si="77"/>
        <v/>
      </c>
      <c r="CB98" s="31" t="str">
        <f t="shared" si="78"/>
        <v/>
      </c>
      <c r="CC98" s="31" t="str">
        <f t="shared" si="79"/>
        <v/>
      </c>
      <c r="CD98" s="31" t="str">
        <f t="shared" si="80"/>
        <v/>
      </c>
      <c r="CE98" s="31" t="str">
        <f t="shared" si="81"/>
        <v/>
      </c>
      <c r="CF98" s="31" t="str">
        <f t="shared" si="82"/>
        <v/>
      </c>
      <c r="CG98" s="31" t="str">
        <f t="shared" si="83"/>
        <v/>
      </c>
      <c r="CH98" s="32">
        <f t="shared" si="84"/>
        <v>0</v>
      </c>
      <c r="CI98" s="32">
        <f t="shared" si="85"/>
        <v>0</v>
      </c>
      <c r="CJ98" s="32">
        <f t="shared" si="86"/>
        <v>0</v>
      </c>
      <c r="CK98" s="32">
        <f t="shared" si="87"/>
        <v>0</v>
      </c>
      <c r="CL98" s="32">
        <f t="shared" si="88"/>
        <v>0</v>
      </c>
      <c r="CM98" s="32">
        <f t="shared" si="89"/>
        <v>0</v>
      </c>
      <c r="CN98" s="32">
        <f t="shared" si="90"/>
        <v>0</v>
      </c>
    </row>
    <row r="99" spans="1:92" ht="16.350000000000001" customHeight="1" x14ac:dyDescent="0.2">
      <c r="A99" s="3366" t="s">
        <v>132</v>
      </c>
      <c r="B99" s="3366"/>
      <c r="C99" s="3366"/>
      <c r="D99" s="1788">
        <f t="shared" si="74"/>
        <v>0</v>
      </c>
      <c r="E99" s="1682">
        <f t="shared" si="75"/>
        <v>0</v>
      </c>
      <c r="F99" s="1684">
        <f t="shared" si="76"/>
        <v>0</v>
      </c>
      <c r="G99" s="1685"/>
      <c r="H99" s="1661"/>
      <c r="I99" s="1685"/>
      <c r="J99" s="1701"/>
      <c r="K99" s="1685"/>
      <c r="L99" s="1661"/>
      <c r="M99" s="1685"/>
      <c r="N99" s="1661"/>
      <c r="O99" s="1660"/>
      <c r="P99" s="1661"/>
      <c r="Q99" s="1660"/>
      <c r="R99" s="1661"/>
      <c r="S99" s="1660"/>
      <c r="T99" s="1661"/>
      <c r="U99" s="1660"/>
      <c r="V99" s="1661"/>
      <c r="W99" s="1660"/>
      <c r="X99" s="1661"/>
      <c r="Y99" s="1660"/>
      <c r="Z99" s="1661"/>
      <c r="AA99" s="1660"/>
      <c r="AB99" s="1661"/>
      <c r="AC99" s="1660"/>
      <c r="AD99" s="1661"/>
      <c r="AE99" s="1660"/>
      <c r="AF99" s="1661"/>
      <c r="AG99" s="1660"/>
      <c r="AH99" s="1661"/>
      <c r="AI99" s="1660"/>
      <c r="AJ99" s="1661"/>
      <c r="AK99" s="1660"/>
      <c r="AL99" s="1661"/>
      <c r="AM99" s="1660"/>
      <c r="AN99" s="1662"/>
      <c r="AO99" s="1686"/>
      <c r="AP99" s="1686"/>
      <c r="AQ99" s="1664"/>
      <c r="AR99" s="1664"/>
      <c r="AS99" s="1664"/>
      <c r="AT99" s="1686"/>
      <c r="AU99" s="1686"/>
      <c r="AV99" s="1686"/>
      <c r="AW99" s="671" t="str">
        <f t="shared" si="73"/>
        <v/>
      </c>
      <c r="BU99" s="3"/>
      <c r="BV99" s="3"/>
      <c r="BW99" s="4"/>
      <c r="CA99" s="31" t="str">
        <f t="shared" si="77"/>
        <v/>
      </c>
      <c r="CB99" s="31" t="str">
        <f t="shared" si="78"/>
        <v/>
      </c>
      <c r="CC99" s="31" t="str">
        <f t="shared" si="79"/>
        <v/>
      </c>
      <c r="CD99" s="31" t="str">
        <f t="shared" si="80"/>
        <v/>
      </c>
      <c r="CE99" s="31" t="str">
        <f t="shared" si="81"/>
        <v/>
      </c>
      <c r="CF99" s="31" t="str">
        <f t="shared" si="82"/>
        <v/>
      </c>
      <c r="CG99" s="31" t="str">
        <f t="shared" si="83"/>
        <v/>
      </c>
      <c r="CH99" s="32">
        <f t="shared" si="84"/>
        <v>0</v>
      </c>
      <c r="CI99" s="32">
        <f t="shared" si="85"/>
        <v>0</v>
      </c>
      <c r="CJ99" s="32">
        <f t="shared" si="86"/>
        <v>0</v>
      </c>
      <c r="CK99" s="32">
        <f t="shared" si="87"/>
        <v>0</v>
      </c>
      <c r="CL99" s="32">
        <f t="shared" si="88"/>
        <v>0</v>
      </c>
      <c r="CM99" s="32">
        <f t="shared" si="89"/>
        <v>0</v>
      </c>
      <c r="CN99" s="32">
        <f t="shared" si="90"/>
        <v>0</v>
      </c>
    </row>
    <row r="100" spans="1:92" ht="16.350000000000001" customHeight="1" x14ac:dyDescent="0.2">
      <c r="A100" s="3349" t="s">
        <v>133</v>
      </c>
      <c r="B100" s="3350"/>
      <c r="C100" s="3351"/>
      <c r="D100" s="1788">
        <f t="shared" si="74"/>
        <v>85</v>
      </c>
      <c r="E100" s="1682">
        <f t="shared" si="75"/>
        <v>27</v>
      </c>
      <c r="F100" s="1684">
        <f t="shared" si="76"/>
        <v>58</v>
      </c>
      <c r="G100" s="1685">
        <v>0</v>
      </c>
      <c r="H100" s="26">
        <v>0</v>
      </c>
      <c r="I100" s="23">
        <v>0</v>
      </c>
      <c r="J100" s="242">
        <v>0</v>
      </c>
      <c r="K100" s="23">
        <v>0</v>
      </c>
      <c r="L100" s="1661">
        <v>0</v>
      </c>
      <c r="M100" s="1685">
        <v>0</v>
      </c>
      <c r="N100" s="1661">
        <v>0</v>
      </c>
      <c r="O100" s="1660">
        <v>0</v>
      </c>
      <c r="P100" s="1661">
        <v>0</v>
      </c>
      <c r="Q100" s="1660">
        <v>0</v>
      </c>
      <c r="R100" s="1661">
        <v>0</v>
      </c>
      <c r="S100" s="1660">
        <v>0</v>
      </c>
      <c r="T100" s="1661">
        <v>0</v>
      </c>
      <c r="U100" s="1660">
        <v>0</v>
      </c>
      <c r="V100" s="1661">
        <v>0</v>
      </c>
      <c r="W100" s="1660">
        <v>0</v>
      </c>
      <c r="X100" s="1661">
        <v>0</v>
      </c>
      <c r="Y100" s="1660">
        <v>0</v>
      </c>
      <c r="Z100" s="1661">
        <v>2</v>
      </c>
      <c r="AA100" s="1660">
        <v>0</v>
      </c>
      <c r="AB100" s="1661">
        <v>1</v>
      </c>
      <c r="AC100" s="1660">
        <v>0</v>
      </c>
      <c r="AD100" s="1661">
        <v>13</v>
      </c>
      <c r="AE100" s="1660">
        <v>2</v>
      </c>
      <c r="AF100" s="1661">
        <v>17</v>
      </c>
      <c r="AG100" s="1660">
        <v>22</v>
      </c>
      <c r="AH100" s="1661">
        <v>12</v>
      </c>
      <c r="AI100" s="1660">
        <v>2</v>
      </c>
      <c r="AJ100" s="1661">
        <v>6</v>
      </c>
      <c r="AK100" s="1660">
        <v>1</v>
      </c>
      <c r="AL100" s="1661">
        <v>7</v>
      </c>
      <c r="AM100" s="1660">
        <v>0</v>
      </c>
      <c r="AN100" s="1662">
        <v>0</v>
      </c>
      <c r="AO100" s="1686">
        <v>0</v>
      </c>
      <c r="AP100" s="24">
        <v>0</v>
      </c>
      <c r="AQ100" s="28">
        <v>85</v>
      </c>
      <c r="AR100" s="28">
        <v>0</v>
      </c>
      <c r="AS100" s="28"/>
      <c r="AT100" s="24">
        <v>1</v>
      </c>
      <c r="AU100" s="24">
        <v>0</v>
      </c>
      <c r="AV100" s="24">
        <v>0</v>
      </c>
      <c r="AW100" s="671" t="str">
        <f t="shared" si="73"/>
        <v/>
      </c>
      <c r="BU100" s="3"/>
      <c r="BV100" s="3"/>
      <c r="BW100" s="4"/>
      <c r="CA100" s="31" t="str">
        <f t="shared" si="77"/>
        <v/>
      </c>
      <c r="CB100" s="31" t="str">
        <f t="shared" si="78"/>
        <v/>
      </c>
      <c r="CC100" s="31" t="str">
        <f t="shared" si="79"/>
        <v/>
      </c>
      <c r="CD100" s="31" t="str">
        <f t="shared" si="80"/>
        <v/>
      </c>
      <c r="CE100" s="31" t="str">
        <f t="shared" si="81"/>
        <v/>
      </c>
      <c r="CF100" s="31" t="str">
        <f t="shared" si="82"/>
        <v/>
      </c>
      <c r="CG100" s="31" t="str">
        <f t="shared" si="83"/>
        <v/>
      </c>
      <c r="CH100" s="32">
        <f t="shared" si="84"/>
        <v>0</v>
      </c>
      <c r="CI100" s="32">
        <f t="shared" si="85"/>
        <v>0</v>
      </c>
      <c r="CJ100" s="32">
        <f t="shared" si="86"/>
        <v>0</v>
      </c>
      <c r="CK100" s="32">
        <f t="shared" si="87"/>
        <v>0</v>
      </c>
      <c r="CL100" s="32">
        <f t="shared" si="88"/>
        <v>0</v>
      </c>
      <c r="CM100" s="32">
        <f t="shared" si="89"/>
        <v>0</v>
      </c>
      <c r="CN100" s="32">
        <f t="shared" si="90"/>
        <v>0</v>
      </c>
    </row>
    <row r="101" spans="1:92" ht="16.350000000000001" customHeight="1" x14ac:dyDescent="0.2">
      <c r="A101" s="3510" t="s">
        <v>134</v>
      </c>
      <c r="B101" s="3511"/>
      <c r="C101" s="3512"/>
      <c r="D101" s="1788">
        <f t="shared" si="74"/>
        <v>0</v>
      </c>
      <c r="E101" s="1682">
        <f>SUM(Y101+AA101+AC101+AE101+AG101+AI101+AK101+AM101)</f>
        <v>0</v>
      </c>
      <c r="F101" s="1684">
        <f>SUM(Z101+AB101+AD101+AF101+AH101+AJ101+AL101+AN101)</f>
        <v>0</v>
      </c>
      <c r="G101" s="1789"/>
      <c r="H101" s="1790"/>
      <c r="I101" s="1789"/>
      <c r="J101" s="1791"/>
      <c r="K101" s="1789"/>
      <c r="L101" s="1790"/>
      <c r="M101" s="1789"/>
      <c r="N101" s="1790"/>
      <c r="O101" s="1792"/>
      <c r="P101" s="1790"/>
      <c r="Q101" s="1792"/>
      <c r="R101" s="1790"/>
      <c r="S101" s="1792"/>
      <c r="T101" s="1790"/>
      <c r="U101" s="1792"/>
      <c r="V101" s="1790"/>
      <c r="W101" s="1792"/>
      <c r="X101" s="1790"/>
      <c r="Y101" s="1660"/>
      <c r="Z101" s="1661"/>
      <c r="AA101" s="1660"/>
      <c r="AB101" s="1661"/>
      <c r="AC101" s="1660"/>
      <c r="AD101" s="1661"/>
      <c r="AE101" s="1660"/>
      <c r="AF101" s="1661"/>
      <c r="AG101" s="1660"/>
      <c r="AH101" s="1661"/>
      <c r="AI101" s="1660"/>
      <c r="AJ101" s="1661"/>
      <c r="AK101" s="1660"/>
      <c r="AL101" s="1661"/>
      <c r="AM101" s="1660"/>
      <c r="AN101" s="1662"/>
      <c r="AO101" s="1793"/>
      <c r="AP101" s="24"/>
      <c r="AQ101" s="28"/>
      <c r="AR101" s="28"/>
      <c r="AS101" s="28"/>
      <c r="AT101" s="24"/>
      <c r="AU101" s="24"/>
      <c r="AV101" s="24"/>
      <c r="AW101" s="671" t="str">
        <f t="shared" si="73"/>
        <v/>
      </c>
      <c r="BU101" s="3"/>
      <c r="BV101" s="3"/>
      <c r="BW101" s="4"/>
      <c r="CA101" s="31"/>
      <c r="CB101" s="31" t="str">
        <f t="shared" si="78"/>
        <v/>
      </c>
      <c r="CC101" s="31" t="str">
        <f t="shared" si="79"/>
        <v/>
      </c>
      <c r="CD101" s="31" t="str">
        <f t="shared" si="80"/>
        <v/>
      </c>
      <c r="CE101" s="31" t="str">
        <f t="shared" si="81"/>
        <v/>
      </c>
      <c r="CF101" s="31" t="str">
        <f t="shared" si="82"/>
        <v/>
      </c>
      <c r="CG101" s="31" t="str">
        <f t="shared" si="83"/>
        <v/>
      </c>
      <c r="CH101" s="32"/>
      <c r="CI101" s="32">
        <f t="shared" si="85"/>
        <v>0</v>
      </c>
      <c r="CJ101" s="32">
        <f t="shared" si="86"/>
        <v>0</v>
      </c>
      <c r="CK101" s="32">
        <f t="shared" si="87"/>
        <v>0</v>
      </c>
      <c r="CL101" s="32">
        <f t="shared" si="88"/>
        <v>0</v>
      </c>
      <c r="CM101" s="32">
        <f t="shared" si="89"/>
        <v>0</v>
      </c>
      <c r="CN101" s="32">
        <f t="shared" si="90"/>
        <v>0</v>
      </c>
    </row>
    <row r="102" spans="1:92" ht="16.350000000000001" customHeight="1" x14ac:dyDescent="0.2">
      <c r="A102" s="3515" t="s">
        <v>135</v>
      </c>
      <c r="B102" s="3515"/>
      <c r="C102" s="3515"/>
      <c r="D102" s="1788">
        <f t="shared" si="74"/>
        <v>5</v>
      </c>
      <c r="E102" s="1682">
        <f>SUM(G102+I102+K102+M102+O102+Q102+S102+U102+W102+Y102)</f>
        <v>1</v>
      </c>
      <c r="F102" s="1684">
        <f>SUM(H102+J102+L102+N102+P102+R102+T102+V102+X102+Z102)</f>
        <v>4</v>
      </c>
      <c r="G102" s="1685"/>
      <c r="H102" s="1661"/>
      <c r="I102" s="1685"/>
      <c r="J102" s="1701"/>
      <c r="K102" s="23"/>
      <c r="L102" s="1661"/>
      <c r="M102" s="1685"/>
      <c r="N102" s="1661"/>
      <c r="O102" s="1660"/>
      <c r="P102" s="1661"/>
      <c r="Q102" s="1660"/>
      <c r="R102" s="1661"/>
      <c r="S102" s="1660"/>
      <c r="T102" s="1661"/>
      <c r="U102" s="1660"/>
      <c r="V102" s="1661"/>
      <c r="W102" s="1660"/>
      <c r="X102" s="1661"/>
      <c r="Y102" s="1660">
        <v>1</v>
      </c>
      <c r="Z102" s="1661">
        <v>4</v>
      </c>
      <c r="AA102" s="1792"/>
      <c r="AB102" s="1790"/>
      <c r="AC102" s="1792"/>
      <c r="AD102" s="1790"/>
      <c r="AE102" s="1792"/>
      <c r="AF102" s="1790"/>
      <c r="AG102" s="1792"/>
      <c r="AH102" s="1790"/>
      <c r="AI102" s="1792"/>
      <c r="AJ102" s="1790"/>
      <c r="AK102" s="1792"/>
      <c r="AL102" s="1790"/>
      <c r="AM102" s="1792"/>
      <c r="AN102" s="1794"/>
      <c r="AO102" s="1686"/>
      <c r="AP102" s="1686">
        <v>0</v>
      </c>
      <c r="AQ102" s="1664">
        <v>5</v>
      </c>
      <c r="AR102" s="1795"/>
      <c r="AS102" s="1664">
        <v>0</v>
      </c>
      <c r="AT102" s="1686">
        <v>0</v>
      </c>
      <c r="AU102" s="1686">
        <v>0</v>
      </c>
      <c r="AV102" s="1686">
        <v>0</v>
      </c>
      <c r="AW102" s="671" t="str">
        <f t="shared" si="73"/>
        <v/>
      </c>
      <c r="BU102" s="3"/>
      <c r="BV102" s="3"/>
      <c r="BW102" s="4"/>
      <c r="CA102" s="31" t="str">
        <f t="shared" si="77"/>
        <v/>
      </c>
      <c r="CB102" s="31"/>
      <c r="CC102" s="31" t="str">
        <f t="shared" si="79"/>
        <v/>
      </c>
      <c r="CD102" s="31" t="str">
        <f t="shared" si="80"/>
        <v/>
      </c>
      <c r="CE102" s="31" t="str">
        <f t="shared" si="81"/>
        <v/>
      </c>
      <c r="CF102" s="31" t="str">
        <f t="shared" si="82"/>
        <v/>
      </c>
      <c r="CG102" s="31" t="str">
        <f t="shared" si="83"/>
        <v/>
      </c>
      <c r="CH102" s="32">
        <f t="shared" si="84"/>
        <v>0</v>
      </c>
      <c r="CI102" s="32"/>
      <c r="CJ102" s="32">
        <f t="shared" si="86"/>
        <v>0</v>
      </c>
      <c r="CK102" s="32">
        <f t="shared" si="87"/>
        <v>0</v>
      </c>
      <c r="CL102" s="32">
        <f t="shared" si="88"/>
        <v>0</v>
      </c>
      <c r="CM102" s="32">
        <f t="shared" si="89"/>
        <v>0</v>
      </c>
      <c r="CN102" s="32">
        <f t="shared" si="90"/>
        <v>0</v>
      </c>
    </row>
    <row r="103" spans="1:92" ht="16.350000000000001" customHeight="1" x14ac:dyDescent="0.2">
      <c r="A103" s="3425" t="s">
        <v>136</v>
      </c>
      <c r="B103" s="3084"/>
      <c r="C103" s="3426"/>
      <c r="D103" s="1788">
        <f t="shared" si="74"/>
        <v>12</v>
      </c>
      <c r="E103" s="1682">
        <f t="shared" si="75"/>
        <v>5</v>
      </c>
      <c r="F103" s="1684">
        <f t="shared" si="76"/>
        <v>7</v>
      </c>
      <c r="G103" s="1685">
        <v>0</v>
      </c>
      <c r="H103" s="1661">
        <v>0</v>
      </c>
      <c r="I103" s="1685">
        <v>0</v>
      </c>
      <c r="J103" s="1701">
        <v>0</v>
      </c>
      <c r="K103" s="23">
        <v>0</v>
      </c>
      <c r="L103" s="1661">
        <v>0</v>
      </c>
      <c r="M103" s="1685">
        <v>0</v>
      </c>
      <c r="N103" s="1661">
        <v>0</v>
      </c>
      <c r="O103" s="1660">
        <v>0</v>
      </c>
      <c r="P103" s="1661">
        <v>0</v>
      </c>
      <c r="Q103" s="1660">
        <v>0</v>
      </c>
      <c r="R103" s="1661">
        <v>0</v>
      </c>
      <c r="S103" s="1660">
        <v>0</v>
      </c>
      <c r="T103" s="1661">
        <v>0</v>
      </c>
      <c r="U103" s="1660">
        <v>0</v>
      </c>
      <c r="V103" s="1661">
        <v>0</v>
      </c>
      <c r="W103" s="1660">
        <v>1</v>
      </c>
      <c r="X103" s="1661">
        <v>1</v>
      </c>
      <c r="Y103" s="1660">
        <v>4</v>
      </c>
      <c r="Z103" s="1661">
        <v>5</v>
      </c>
      <c r="AA103" s="1660">
        <v>0</v>
      </c>
      <c r="AB103" s="1661">
        <v>1</v>
      </c>
      <c r="AC103" s="1660">
        <v>0</v>
      </c>
      <c r="AD103" s="1661">
        <v>0</v>
      </c>
      <c r="AE103" s="1660">
        <v>0</v>
      </c>
      <c r="AF103" s="1661">
        <v>0</v>
      </c>
      <c r="AG103" s="1660">
        <v>0</v>
      </c>
      <c r="AH103" s="1661">
        <v>0</v>
      </c>
      <c r="AI103" s="1660">
        <v>0</v>
      </c>
      <c r="AJ103" s="1661">
        <v>0</v>
      </c>
      <c r="AK103" s="1660">
        <v>0</v>
      </c>
      <c r="AL103" s="1661">
        <v>0</v>
      </c>
      <c r="AM103" s="1660">
        <v>0</v>
      </c>
      <c r="AN103" s="1662">
        <v>0</v>
      </c>
      <c r="AO103" s="1686">
        <v>0</v>
      </c>
      <c r="AP103" s="1686">
        <v>0</v>
      </c>
      <c r="AQ103" s="1664">
        <v>12</v>
      </c>
      <c r="AR103" s="28">
        <v>0</v>
      </c>
      <c r="AS103" s="1664"/>
      <c r="AT103" s="1686">
        <v>0</v>
      </c>
      <c r="AU103" s="1686">
        <v>0</v>
      </c>
      <c r="AV103" s="1686">
        <v>0</v>
      </c>
      <c r="AW103" s="671" t="str">
        <f t="shared" si="73"/>
        <v/>
      </c>
      <c r="BU103" s="3"/>
      <c r="BV103" s="3"/>
      <c r="BW103" s="4"/>
      <c r="CA103" s="31" t="str">
        <f t="shared" si="77"/>
        <v/>
      </c>
      <c r="CB103" s="31" t="str">
        <f t="shared" si="78"/>
        <v/>
      </c>
      <c r="CC103" s="31" t="str">
        <f t="shared" si="79"/>
        <v/>
      </c>
      <c r="CD103" s="31" t="str">
        <f t="shared" si="80"/>
        <v/>
      </c>
      <c r="CE103" s="31" t="str">
        <f t="shared" si="81"/>
        <v/>
      </c>
      <c r="CF103" s="31" t="str">
        <f t="shared" si="82"/>
        <v/>
      </c>
      <c r="CG103" s="31" t="str">
        <f t="shared" si="83"/>
        <v/>
      </c>
      <c r="CH103" s="32">
        <f t="shared" si="84"/>
        <v>0</v>
      </c>
      <c r="CI103" s="32">
        <f t="shared" si="85"/>
        <v>0</v>
      </c>
      <c r="CJ103" s="32">
        <f t="shared" si="86"/>
        <v>0</v>
      </c>
      <c r="CK103" s="32">
        <f t="shared" si="87"/>
        <v>0</v>
      </c>
      <c r="CL103" s="32">
        <f t="shared" si="88"/>
        <v>0</v>
      </c>
      <c r="CM103" s="32">
        <f t="shared" si="89"/>
        <v>0</v>
      </c>
      <c r="CN103" s="32">
        <f t="shared" si="90"/>
        <v>0</v>
      </c>
    </row>
    <row r="104" spans="1:92" ht="16.350000000000001" customHeight="1" x14ac:dyDescent="0.2">
      <c r="A104" s="3425" t="s">
        <v>137</v>
      </c>
      <c r="B104" s="3084"/>
      <c r="C104" s="3426"/>
      <c r="D104" s="1788">
        <f t="shared" si="74"/>
        <v>6</v>
      </c>
      <c r="E104" s="1682">
        <f t="shared" si="75"/>
        <v>1</v>
      </c>
      <c r="F104" s="1684">
        <f t="shared" si="76"/>
        <v>5</v>
      </c>
      <c r="G104" s="1685">
        <v>0</v>
      </c>
      <c r="H104" s="1661">
        <v>0</v>
      </c>
      <c r="I104" s="1685">
        <v>0</v>
      </c>
      <c r="J104" s="1701">
        <v>0</v>
      </c>
      <c r="K104" s="23">
        <v>0</v>
      </c>
      <c r="L104" s="1661">
        <v>0</v>
      </c>
      <c r="M104" s="1685">
        <v>0</v>
      </c>
      <c r="N104" s="1661">
        <v>0</v>
      </c>
      <c r="O104" s="1660">
        <v>0</v>
      </c>
      <c r="P104" s="1661">
        <v>0</v>
      </c>
      <c r="Q104" s="1660">
        <v>0</v>
      </c>
      <c r="R104" s="1661">
        <v>0</v>
      </c>
      <c r="S104" s="1660">
        <v>0</v>
      </c>
      <c r="T104" s="1661">
        <v>0</v>
      </c>
      <c r="U104" s="1660">
        <v>0</v>
      </c>
      <c r="V104" s="1661">
        <v>0</v>
      </c>
      <c r="W104" s="1660">
        <v>0</v>
      </c>
      <c r="X104" s="1661">
        <v>0</v>
      </c>
      <c r="Y104" s="1660">
        <v>0</v>
      </c>
      <c r="Z104" s="1661">
        <v>2</v>
      </c>
      <c r="AA104" s="1660">
        <v>0</v>
      </c>
      <c r="AB104" s="1661">
        <v>0</v>
      </c>
      <c r="AC104" s="1660">
        <v>0</v>
      </c>
      <c r="AD104" s="1661">
        <v>1</v>
      </c>
      <c r="AE104" s="1660">
        <v>1</v>
      </c>
      <c r="AF104" s="1661">
        <v>1</v>
      </c>
      <c r="AG104" s="1660">
        <v>0</v>
      </c>
      <c r="AH104" s="1661">
        <v>0</v>
      </c>
      <c r="AI104" s="1660">
        <v>0</v>
      </c>
      <c r="AJ104" s="1661">
        <v>0</v>
      </c>
      <c r="AK104" s="1660">
        <v>0</v>
      </c>
      <c r="AL104" s="1661">
        <v>1</v>
      </c>
      <c r="AM104" s="1660">
        <v>0</v>
      </c>
      <c r="AN104" s="1662">
        <v>0</v>
      </c>
      <c r="AO104" s="1686">
        <v>0</v>
      </c>
      <c r="AP104" s="1686">
        <v>0</v>
      </c>
      <c r="AQ104" s="1664">
        <v>6</v>
      </c>
      <c r="AR104" s="28"/>
      <c r="AS104" s="1664"/>
      <c r="AT104" s="1686">
        <v>0</v>
      </c>
      <c r="AU104" s="1686">
        <v>0</v>
      </c>
      <c r="AV104" s="1686">
        <v>0</v>
      </c>
      <c r="AW104" s="671" t="str">
        <f t="shared" si="73"/>
        <v/>
      </c>
      <c r="BU104" s="3"/>
      <c r="BV104" s="3"/>
      <c r="BW104" s="4"/>
      <c r="CA104" s="31" t="str">
        <f t="shared" si="77"/>
        <v/>
      </c>
      <c r="CB104" s="31" t="str">
        <f t="shared" si="78"/>
        <v/>
      </c>
      <c r="CC104" s="31" t="str">
        <f t="shared" si="79"/>
        <v/>
      </c>
      <c r="CD104" s="31" t="str">
        <f t="shared" si="80"/>
        <v/>
      </c>
      <c r="CE104" s="31" t="str">
        <f t="shared" si="81"/>
        <v/>
      </c>
      <c r="CF104" s="31" t="str">
        <f t="shared" si="82"/>
        <v/>
      </c>
      <c r="CG104" s="31" t="str">
        <f t="shared" si="83"/>
        <v/>
      </c>
      <c r="CH104" s="32">
        <f t="shared" si="84"/>
        <v>0</v>
      </c>
      <c r="CI104" s="32">
        <f t="shared" si="85"/>
        <v>0</v>
      </c>
      <c r="CJ104" s="32">
        <f t="shared" si="86"/>
        <v>0</v>
      </c>
      <c r="CK104" s="32">
        <f t="shared" si="87"/>
        <v>0</v>
      </c>
      <c r="CL104" s="32">
        <f t="shared" si="88"/>
        <v>0</v>
      </c>
      <c r="CM104" s="32">
        <f t="shared" si="89"/>
        <v>0</v>
      </c>
      <c r="CN104" s="32">
        <f t="shared" si="90"/>
        <v>0</v>
      </c>
    </row>
    <row r="105" spans="1:92" ht="16.350000000000001" customHeight="1" x14ac:dyDescent="0.2">
      <c r="A105" s="3515" t="s">
        <v>138</v>
      </c>
      <c r="B105" s="3515"/>
      <c r="C105" s="3515"/>
      <c r="D105" s="1788">
        <f t="shared" si="74"/>
        <v>6</v>
      </c>
      <c r="E105" s="1682">
        <f t="shared" si="75"/>
        <v>2</v>
      </c>
      <c r="F105" s="1684">
        <f t="shared" si="76"/>
        <v>4</v>
      </c>
      <c r="G105" s="1685">
        <v>0</v>
      </c>
      <c r="H105" s="1661">
        <v>0</v>
      </c>
      <c r="I105" s="1685">
        <v>0</v>
      </c>
      <c r="J105" s="1701">
        <v>0</v>
      </c>
      <c r="K105" s="1685">
        <v>0</v>
      </c>
      <c r="L105" s="1661">
        <v>0</v>
      </c>
      <c r="M105" s="1685">
        <v>0</v>
      </c>
      <c r="N105" s="1661">
        <v>0</v>
      </c>
      <c r="O105" s="1660">
        <v>0</v>
      </c>
      <c r="P105" s="1661">
        <v>0</v>
      </c>
      <c r="Q105" s="1660">
        <v>0</v>
      </c>
      <c r="R105" s="1661">
        <v>0</v>
      </c>
      <c r="S105" s="1660">
        <v>0</v>
      </c>
      <c r="T105" s="1661">
        <v>0</v>
      </c>
      <c r="U105" s="1660">
        <v>0</v>
      </c>
      <c r="V105" s="1661">
        <v>0</v>
      </c>
      <c r="W105" s="1660">
        <v>0</v>
      </c>
      <c r="X105" s="1661">
        <v>0</v>
      </c>
      <c r="Y105" s="1660">
        <v>1</v>
      </c>
      <c r="Z105" s="1661">
        <v>1</v>
      </c>
      <c r="AA105" s="1660">
        <v>1</v>
      </c>
      <c r="AB105" s="1661">
        <v>3</v>
      </c>
      <c r="AC105" s="1660">
        <v>0</v>
      </c>
      <c r="AD105" s="1661">
        <v>0</v>
      </c>
      <c r="AE105" s="1660">
        <v>0</v>
      </c>
      <c r="AF105" s="1661">
        <v>0</v>
      </c>
      <c r="AG105" s="1660">
        <v>0</v>
      </c>
      <c r="AH105" s="1661">
        <v>0</v>
      </c>
      <c r="AI105" s="1660">
        <v>0</v>
      </c>
      <c r="AJ105" s="1661">
        <v>0</v>
      </c>
      <c r="AK105" s="1660">
        <v>0</v>
      </c>
      <c r="AL105" s="1661">
        <v>0</v>
      </c>
      <c r="AM105" s="1660">
        <v>0</v>
      </c>
      <c r="AN105" s="1662">
        <v>0</v>
      </c>
      <c r="AO105" s="1686">
        <v>0</v>
      </c>
      <c r="AP105" s="1686">
        <v>0</v>
      </c>
      <c r="AQ105" s="1664">
        <v>6</v>
      </c>
      <c r="AR105" s="28">
        <v>0</v>
      </c>
      <c r="AS105" s="1664"/>
      <c r="AT105" s="1686">
        <v>0</v>
      </c>
      <c r="AU105" s="1686">
        <v>0</v>
      </c>
      <c r="AV105" s="1686">
        <v>0</v>
      </c>
      <c r="AW105" s="671" t="str">
        <f t="shared" si="73"/>
        <v/>
      </c>
      <c r="BU105" s="3"/>
      <c r="BV105" s="3"/>
      <c r="BW105" s="4"/>
      <c r="CA105" s="31" t="str">
        <f t="shared" si="77"/>
        <v/>
      </c>
      <c r="CB105" s="31" t="str">
        <f t="shared" si="78"/>
        <v/>
      </c>
      <c r="CC105" s="31" t="str">
        <f t="shared" si="79"/>
        <v/>
      </c>
      <c r="CD105" s="31" t="str">
        <f t="shared" si="80"/>
        <v/>
      </c>
      <c r="CE105" s="31" t="str">
        <f t="shared" si="81"/>
        <v/>
      </c>
      <c r="CF105" s="31" t="str">
        <f t="shared" si="82"/>
        <v/>
      </c>
      <c r="CG105" s="31" t="str">
        <f t="shared" si="83"/>
        <v/>
      </c>
      <c r="CH105" s="32">
        <f t="shared" si="84"/>
        <v>0</v>
      </c>
      <c r="CI105" s="32">
        <f t="shared" si="85"/>
        <v>0</v>
      </c>
      <c r="CJ105" s="32">
        <f t="shared" si="86"/>
        <v>0</v>
      </c>
      <c r="CK105" s="32">
        <f t="shared" si="87"/>
        <v>0</v>
      </c>
      <c r="CL105" s="32">
        <f t="shared" si="88"/>
        <v>0</v>
      </c>
      <c r="CM105" s="32">
        <f t="shared" si="89"/>
        <v>0</v>
      </c>
      <c r="CN105" s="32">
        <f t="shared" si="90"/>
        <v>0</v>
      </c>
    </row>
    <row r="106" spans="1:92" ht="16.350000000000001" customHeight="1" x14ac:dyDescent="0.2">
      <c r="A106" s="3515" t="s">
        <v>139</v>
      </c>
      <c r="B106" s="3515"/>
      <c r="C106" s="3515"/>
      <c r="D106" s="1788">
        <f t="shared" si="74"/>
        <v>0</v>
      </c>
      <c r="E106" s="1682">
        <f t="shared" si="75"/>
        <v>0</v>
      </c>
      <c r="F106" s="1684">
        <f t="shared" si="76"/>
        <v>0</v>
      </c>
      <c r="G106" s="1685"/>
      <c r="H106" s="1661"/>
      <c r="I106" s="1685"/>
      <c r="J106" s="1701"/>
      <c r="K106" s="1685"/>
      <c r="L106" s="1661"/>
      <c r="M106" s="1685"/>
      <c r="N106" s="1661"/>
      <c r="O106" s="1660"/>
      <c r="P106" s="1661"/>
      <c r="Q106" s="1660"/>
      <c r="R106" s="1661"/>
      <c r="S106" s="1660"/>
      <c r="T106" s="1661"/>
      <c r="U106" s="1660"/>
      <c r="V106" s="1661"/>
      <c r="W106" s="1660"/>
      <c r="X106" s="1661"/>
      <c r="Y106" s="1660"/>
      <c r="Z106" s="1661"/>
      <c r="AA106" s="1660"/>
      <c r="AB106" s="1661"/>
      <c r="AC106" s="1660"/>
      <c r="AD106" s="1661"/>
      <c r="AE106" s="1660"/>
      <c r="AF106" s="1661"/>
      <c r="AG106" s="1660"/>
      <c r="AH106" s="1661"/>
      <c r="AI106" s="1660"/>
      <c r="AJ106" s="1661"/>
      <c r="AK106" s="1660"/>
      <c r="AL106" s="1661"/>
      <c r="AM106" s="1660"/>
      <c r="AN106" s="1662"/>
      <c r="AO106" s="1686"/>
      <c r="AP106" s="1686"/>
      <c r="AQ106" s="1664"/>
      <c r="AR106" s="28"/>
      <c r="AS106" s="1664"/>
      <c r="AT106" s="1686"/>
      <c r="AU106" s="1686"/>
      <c r="AV106" s="1686"/>
      <c r="AW106" s="671" t="str">
        <f t="shared" si="73"/>
        <v/>
      </c>
      <c r="BU106" s="3"/>
      <c r="BV106" s="3"/>
      <c r="BW106" s="4"/>
      <c r="CA106" s="31" t="str">
        <f t="shared" si="77"/>
        <v/>
      </c>
      <c r="CB106" s="31" t="str">
        <f t="shared" si="78"/>
        <v/>
      </c>
      <c r="CC106" s="31" t="str">
        <f t="shared" si="79"/>
        <v/>
      </c>
      <c r="CD106" s="31" t="str">
        <f t="shared" si="80"/>
        <v/>
      </c>
      <c r="CE106" s="31" t="str">
        <f t="shared" si="81"/>
        <v/>
      </c>
      <c r="CF106" s="31" t="str">
        <f t="shared" si="82"/>
        <v/>
      </c>
      <c r="CG106" s="31" t="str">
        <f t="shared" si="83"/>
        <v/>
      </c>
      <c r="CH106" s="32">
        <f t="shared" si="84"/>
        <v>0</v>
      </c>
      <c r="CI106" s="32">
        <f t="shared" si="85"/>
        <v>0</v>
      </c>
      <c r="CJ106" s="32">
        <f t="shared" si="86"/>
        <v>0</v>
      </c>
      <c r="CK106" s="32">
        <f t="shared" si="87"/>
        <v>0</v>
      </c>
      <c r="CL106" s="32">
        <f t="shared" si="88"/>
        <v>0</v>
      </c>
      <c r="CM106" s="32">
        <f t="shared" si="89"/>
        <v>0</v>
      </c>
      <c r="CN106" s="32">
        <f t="shared" si="90"/>
        <v>0</v>
      </c>
    </row>
    <row r="107" spans="1:92" ht="16.350000000000001" customHeight="1" x14ac:dyDescent="0.2">
      <c r="A107" s="3515" t="s">
        <v>140</v>
      </c>
      <c r="B107" s="3515"/>
      <c r="C107" s="3515"/>
      <c r="D107" s="1788">
        <f t="shared" si="74"/>
        <v>0</v>
      </c>
      <c r="E107" s="1682">
        <f>SUM(G107+I107+K107+M107+O107+Q107+S107+U107+W107)</f>
        <v>0</v>
      </c>
      <c r="F107" s="1684">
        <f>SUM(H107+J107+L107+N107+P107+R107+T107+V107+X107)</f>
        <v>0</v>
      </c>
      <c r="G107" s="1796"/>
      <c r="H107" s="1661"/>
      <c r="I107" s="1796"/>
      <c r="J107" s="1701"/>
      <c r="K107" s="1685"/>
      <c r="L107" s="1661"/>
      <c r="M107" s="1685"/>
      <c r="N107" s="1661"/>
      <c r="O107" s="1660"/>
      <c r="P107" s="1661"/>
      <c r="Q107" s="1660"/>
      <c r="R107" s="1661"/>
      <c r="S107" s="1660"/>
      <c r="T107" s="1661"/>
      <c r="U107" s="1660"/>
      <c r="V107" s="1661"/>
      <c r="W107" s="1660"/>
      <c r="X107" s="1661"/>
      <c r="Y107" s="1792"/>
      <c r="Z107" s="1790"/>
      <c r="AA107" s="1792"/>
      <c r="AB107" s="1790"/>
      <c r="AC107" s="1792"/>
      <c r="AD107" s="1790"/>
      <c r="AE107" s="1792"/>
      <c r="AF107" s="1790"/>
      <c r="AG107" s="1792"/>
      <c r="AH107" s="1790"/>
      <c r="AI107" s="1792"/>
      <c r="AJ107" s="1790"/>
      <c r="AK107" s="1792"/>
      <c r="AL107" s="1790"/>
      <c r="AM107" s="1792"/>
      <c r="AN107" s="1794"/>
      <c r="AO107" s="1686"/>
      <c r="AP107" s="1686"/>
      <c r="AQ107" s="1664"/>
      <c r="AR107" s="1795"/>
      <c r="AS107" s="1664"/>
      <c r="AT107" s="1686"/>
      <c r="AU107" s="1686"/>
      <c r="AV107" s="1686"/>
      <c r="AW107" s="671" t="str">
        <f t="shared" si="73"/>
        <v/>
      </c>
      <c r="BU107" s="3"/>
      <c r="BV107" s="3"/>
      <c r="BW107" s="4"/>
      <c r="CA107" s="31" t="str">
        <f t="shared" si="77"/>
        <v/>
      </c>
      <c r="CB107" s="31"/>
      <c r="CC107" s="31" t="str">
        <f t="shared" si="79"/>
        <v/>
      </c>
      <c r="CD107" s="31" t="str">
        <f t="shared" si="80"/>
        <v/>
      </c>
      <c r="CE107" s="31" t="str">
        <f t="shared" si="81"/>
        <v/>
      </c>
      <c r="CF107" s="31" t="str">
        <f t="shared" si="82"/>
        <v/>
      </c>
      <c r="CG107" s="31" t="str">
        <f t="shared" si="83"/>
        <v/>
      </c>
      <c r="CH107" s="32">
        <f t="shared" si="84"/>
        <v>0</v>
      </c>
      <c r="CI107" s="32"/>
      <c r="CJ107" s="32">
        <f t="shared" si="86"/>
        <v>0</v>
      </c>
      <c r="CK107" s="32">
        <f t="shared" si="87"/>
        <v>0</v>
      </c>
      <c r="CL107" s="32">
        <f t="shared" si="88"/>
        <v>0</v>
      </c>
      <c r="CM107" s="32">
        <f t="shared" si="89"/>
        <v>0</v>
      </c>
      <c r="CN107" s="32">
        <f t="shared" si="90"/>
        <v>0</v>
      </c>
    </row>
    <row r="108" spans="1:92" ht="16.350000000000001" customHeight="1" x14ac:dyDescent="0.2">
      <c r="A108" s="3515" t="s">
        <v>141</v>
      </c>
      <c r="B108" s="3515"/>
      <c r="C108" s="3515"/>
      <c r="D108" s="1788">
        <f t="shared" si="74"/>
        <v>10</v>
      </c>
      <c r="E108" s="1682">
        <f>SUM(Q108+S108+U108+W108+Y108+AA108+AC108+AE108+AG108+AI108+AK108+AM108)</f>
        <v>5</v>
      </c>
      <c r="F108" s="1684">
        <f>SUM(R108+T108+V108+X108+Z108+AB108+AD108+AF108+AH108+AJ108+AL108+AN108)</f>
        <v>5</v>
      </c>
      <c r="G108" s="1698"/>
      <c r="H108" s="1699"/>
      <c r="I108" s="1698"/>
      <c r="J108" s="1797"/>
      <c r="K108" s="1698"/>
      <c r="L108" s="1699"/>
      <c r="M108" s="1698"/>
      <c r="N108" s="1699"/>
      <c r="O108" s="1722"/>
      <c r="P108" s="1699"/>
      <c r="Q108" s="1660">
        <v>0</v>
      </c>
      <c r="R108" s="1661">
        <v>0</v>
      </c>
      <c r="S108" s="1660">
        <v>0</v>
      </c>
      <c r="T108" s="1661">
        <v>0</v>
      </c>
      <c r="U108" s="1660">
        <v>0</v>
      </c>
      <c r="V108" s="1661">
        <v>0</v>
      </c>
      <c r="W108" s="1660">
        <v>1</v>
      </c>
      <c r="X108" s="1661">
        <v>0</v>
      </c>
      <c r="Y108" s="1660">
        <v>0</v>
      </c>
      <c r="Z108" s="1661">
        <v>0</v>
      </c>
      <c r="AA108" s="1660">
        <v>1</v>
      </c>
      <c r="AB108" s="1661">
        <v>1</v>
      </c>
      <c r="AC108" s="1660">
        <v>0</v>
      </c>
      <c r="AD108" s="1661">
        <v>0</v>
      </c>
      <c r="AE108" s="1660">
        <v>0</v>
      </c>
      <c r="AF108" s="1661">
        <v>1</v>
      </c>
      <c r="AG108" s="1660">
        <v>2</v>
      </c>
      <c r="AH108" s="1661">
        <v>3</v>
      </c>
      <c r="AI108" s="1660">
        <v>0</v>
      </c>
      <c r="AJ108" s="1661">
        <v>0</v>
      </c>
      <c r="AK108" s="1660">
        <v>1</v>
      </c>
      <c r="AL108" s="1661">
        <v>0</v>
      </c>
      <c r="AM108" s="1660">
        <v>0</v>
      </c>
      <c r="AN108" s="1662">
        <v>0</v>
      </c>
      <c r="AO108" s="1686">
        <v>0</v>
      </c>
      <c r="AP108" s="1686">
        <v>0</v>
      </c>
      <c r="AQ108" s="1664">
        <v>10</v>
      </c>
      <c r="AR108" s="1664">
        <v>0</v>
      </c>
      <c r="AS108" s="1664"/>
      <c r="AT108" s="1686">
        <v>0</v>
      </c>
      <c r="AU108" s="1686">
        <v>0</v>
      </c>
      <c r="AV108" s="1686">
        <v>0</v>
      </c>
      <c r="AW108" s="671" t="str">
        <f t="shared" si="73"/>
        <v/>
      </c>
      <c r="BU108" s="3"/>
      <c r="BV108" s="3"/>
      <c r="BW108" s="4"/>
      <c r="CA108" s="31" t="str">
        <f t="shared" si="77"/>
        <v/>
      </c>
      <c r="CB108" s="31" t="str">
        <f t="shared" si="78"/>
        <v/>
      </c>
      <c r="CC108" s="31" t="str">
        <f t="shared" si="79"/>
        <v/>
      </c>
      <c r="CD108" s="31" t="str">
        <f t="shared" si="80"/>
        <v/>
      </c>
      <c r="CE108" s="31" t="str">
        <f t="shared" si="81"/>
        <v/>
      </c>
      <c r="CF108" s="31" t="str">
        <f t="shared" si="82"/>
        <v/>
      </c>
      <c r="CG108" s="31" t="str">
        <f t="shared" si="83"/>
        <v/>
      </c>
      <c r="CH108" s="32">
        <f t="shared" si="84"/>
        <v>0</v>
      </c>
      <c r="CI108" s="32">
        <f t="shared" si="85"/>
        <v>0</v>
      </c>
      <c r="CJ108" s="32">
        <f t="shared" si="86"/>
        <v>0</v>
      </c>
      <c r="CK108" s="32">
        <f t="shared" si="87"/>
        <v>0</v>
      </c>
      <c r="CL108" s="32">
        <f t="shared" si="88"/>
        <v>0</v>
      </c>
      <c r="CM108" s="32">
        <f t="shared" si="89"/>
        <v>0</v>
      </c>
      <c r="CN108" s="32">
        <f t="shared" si="90"/>
        <v>0</v>
      </c>
    </row>
    <row r="109" spans="1:92" ht="16.350000000000001" customHeight="1" x14ac:dyDescent="0.2">
      <c r="A109" s="3515" t="s">
        <v>142</v>
      </c>
      <c r="B109" s="3515"/>
      <c r="C109" s="3515"/>
      <c r="D109" s="1788">
        <f t="shared" si="74"/>
        <v>4</v>
      </c>
      <c r="E109" s="1682">
        <f t="shared" ref="E109:F110" si="91">SUM(Q109+S109+U109+W109+Y109+AA109+AC109+AE109+AG109+AI109+AK109+AM109)</f>
        <v>1</v>
      </c>
      <c r="F109" s="1684">
        <f t="shared" si="91"/>
        <v>3</v>
      </c>
      <c r="G109" s="1698"/>
      <c r="H109" s="1699"/>
      <c r="I109" s="1698"/>
      <c r="J109" s="1797"/>
      <c r="K109" s="1698"/>
      <c r="L109" s="1699"/>
      <c r="M109" s="1698"/>
      <c r="N109" s="1699"/>
      <c r="O109" s="1722"/>
      <c r="P109" s="1699"/>
      <c r="Q109" s="1660">
        <v>0</v>
      </c>
      <c r="R109" s="1661">
        <v>0</v>
      </c>
      <c r="S109" s="1660">
        <v>0</v>
      </c>
      <c r="T109" s="1661">
        <v>0</v>
      </c>
      <c r="U109" s="1660">
        <v>0</v>
      </c>
      <c r="V109" s="1661">
        <v>0</v>
      </c>
      <c r="W109" s="1660">
        <v>0</v>
      </c>
      <c r="X109" s="1661">
        <v>0</v>
      </c>
      <c r="Y109" s="1660">
        <v>0</v>
      </c>
      <c r="Z109" s="1661">
        <v>0</v>
      </c>
      <c r="AA109" s="1660">
        <v>0</v>
      </c>
      <c r="AB109" s="1661">
        <v>0</v>
      </c>
      <c r="AC109" s="1660">
        <v>0</v>
      </c>
      <c r="AD109" s="1661">
        <v>1</v>
      </c>
      <c r="AE109" s="1660">
        <v>1</v>
      </c>
      <c r="AF109" s="1661">
        <v>1</v>
      </c>
      <c r="AG109" s="1660">
        <v>0</v>
      </c>
      <c r="AH109" s="1661">
        <v>0</v>
      </c>
      <c r="AI109" s="1660">
        <v>0</v>
      </c>
      <c r="AJ109" s="1661">
        <v>0</v>
      </c>
      <c r="AK109" s="1660">
        <v>0</v>
      </c>
      <c r="AL109" s="1661">
        <v>1</v>
      </c>
      <c r="AM109" s="1660">
        <v>0</v>
      </c>
      <c r="AN109" s="1662">
        <v>0</v>
      </c>
      <c r="AO109" s="1686">
        <v>0</v>
      </c>
      <c r="AP109" s="1686">
        <v>0</v>
      </c>
      <c r="AQ109" s="1664">
        <v>4</v>
      </c>
      <c r="AR109" s="1664">
        <v>0</v>
      </c>
      <c r="AS109" s="1664"/>
      <c r="AT109" s="1686">
        <v>0</v>
      </c>
      <c r="AU109" s="1686">
        <v>0</v>
      </c>
      <c r="AV109" s="1686">
        <v>0</v>
      </c>
      <c r="AW109" s="671" t="str">
        <f t="shared" si="73"/>
        <v/>
      </c>
      <c r="BU109" s="3"/>
      <c r="BV109" s="3"/>
      <c r="BW109" s="4"/>
      <c r="CA109" s="31" t="str">
        <f t="shared" si="77"/>
        <v/>
      </c>
      <c r="CB109" s="31" t="str">
        <f t="shared" si="78"/>
        <v/>
      </c>
      <c r="CC109" s="31" t="str">
        <f t="shared" si="79"/>
        <v/>
      </c>
      <c r="CD109" s="31" t="str">
        <f t="shared" si="80"/>
        <v/>
      </c>
      <c r="CE109" s="31" t="str">
        <f t="shared" si="81"/>
        <v/>
      </c>
      <c r="CF109" s="31" t="str">
        <f t="shared" si="82"/>
        <v/>
      </c>
      <c r="CG109" s="31" t="str">
        <f t="shared" si="83"/>
        <v/>
      </c>
      <c r="CH109" s="32">
        <f t="shared" si="84"/>
        <v>0</v>
      </c>
      <c r="CI109" s="32">
        <f t="shared" si="85"/>
        <v>0</v>
      </c>
      <c r="CJ109" s="32">
        <f t="shared" si="86"/>
        <v>0</v>
      </c>
      <c r="CK109" s="32">
        <f t="shared" si="87"/>
        <v>0</v>
      </c>
      <c r="CL109" s="32">
        <f t="shared" si="88"/>
        <v>0</v>
      </c>
      <c r="CM109" s="32">
        <f t="shared" si="89"/>
        <v>0</v>
      </c>
      <c r="CN109" s="32">
        <f t="shared" si="90"/>
        <v>0</v>
      </c>
    </row>
    <row r="110" spans="1:92" ht="16.350000000000001" customHeight="1" x14ac:dyDescent="0.2">
      <c r="A110" s="3515" t="s">
        <v>143</v>
      </c>
      <c r="B110" s="3515"/>
      <c r="C110" s="3515"/>
      <c r="D110" s="1788">
        <f t="shared" si="74"/>
        <v>5</v>
      </c>
      <c r="E110" s="1682">
        <f t="shared" si="91"/>
        <v>0</v>
      </c>
      <c r="F110" s="1684">
        <f t="shared" si="91"/>
        <v>5</v>
      </c>
      <c r="G110" s="1698"/>
      <c r="H110" s="1699"/>
      <c r="I110" s="1698"/>
      <c r="J110" s="1797"/>
      <c r="K110" s="1698"/>
      <c r="L110" s="1699"/>
      <c r="M110" s="1698"/>
      <c r="N110" s="1699"/>
      <c r="O110" s="1722"/>
      <c r="P110" s="1699"/>
      <c r="Q110" s="1660">
        <v>0</v>
      </c>
      <c r="R110" s="1661">
        <v>0</v>
      </c>
      <c r="S110" s="1660">
        <v>0</v>
      </c>
      <c r="T110" s="1661">
        <v>0</v>
      </c>
      <c r="U110" s="1660">
        <v>0</v>
      </c>
      <c r="V110" s="1661">
        <v>0</v>
      </c>
      <c r="W110" s="1660">
        <v>0</v>
      </c>
      <c r="X110" s="1661">
        <v>1</v>
      </c>
      <c r="Y110" s="1660">
        <v>0</v>
      </c>
      <c r="Z110" s="1661">
        <v>1</v>
      </c>
      <c r="AA110" s="1660">
        <v>0</v>
      </c>
      <c r="AB110" s="1661">
        <v>0</v>
      </c>
      <c r="AC110" s="1660">
        <v>0</v>
      </c>
      <c r="AD110" s="1661">
        <v>0</v>
      </c>
      <c r="AE110" s="1660">
        <v>0</v>
      </c>
      <c r="AF110" s="1661">
        <v>1</v>
      </c>
      <c r="AG110" s="1660">
        <v>0</v>
      </c>
      <c r="AH110" s="1661">
        <v>2</v>
      </c>
      <c r="AI110" s="1660">
        <v>0</v>
      </c>
      <c r="AJ110" s="1661">
        <v>0</v>
      </c>
      <c r="AK110" s="1660">
        <v>0</v>
      </c>
      <c r="AL110" s="1661">
        <v>0</v>
      </c>
      <c r="AM110" s="1660">
        <v>0</v>
      </c>
      <c r="AN110" s="1662">
        <v>0</v>
      </c>
      <c r="AO110" s="1686">
        <v>0</v>
      </c>
      <c r="AP110" s="1686">
        <v>0</v>
      </c>
      <c r="AQ110" s="1664">
        <v>5</v>
      </c>
      <c r="AR110" s="1664">
        <v>0</v>
      </c>
      <c r="AS110" s="1664"/>
      <c r="AT110" s="1686">
        <v>0</v>
      </c>
      <c r="AU110" s="1686">
        <v>0</v>
      </c>
      <c r="AV110" s="1686">
        <v>0</v>
      </c>
      <c r="AW110" s="671" t="str">
        <f t="shared" si="73"/>
        <v/>
      </c>
      <c r="BU110" s="3"/>
      <c r="BV110" s="3"/>
      <c r="BW110" s="4"/>
      <c r="CA110" s="31" t="str">
        <f t="shared" si="77"/>
        <v/>
      </c>
      <c r="CB110" s="31" t="str">
        <f t="shared" si="78"/>
        <v/>
      </c>
      <c r="CC110" s="31" t="str">
        <f t="shared" si="79"/>
        <v/>
      </c>
      <c r="CD110" s="31" t="str">
        <f t="shared" si="80"/>
        <v/>
      </c>
      <c r="CE110" s="31" t="str">
        <f t="shared" si="81"/>
        <v/>
      </c>
      <c r="CF110" s="31" t="str">
        <f t="shared" si="82"/>
        <v/>
      </c>
      <c r="CG110" s="31" t="str">
        <f t="shared" si="83"/>
        <v/>
      </c>
      <c r="CH110" s="32">
        <f t="shared" si="84"/>
        <v>0</v>
      </c>
      <c r="CI110" s="32">
        <f t="shared" si="85"/>
        <v>0</v>
      </c>
      <c r="CJ110" s="32">
        <f t="shared" si="86"/>
        <v>0</v>
      </c>
      <c r="CK110" s="32">
        <f t="shared" si="87"/>
        <v>0</v>
      </c>
      <c r="CL110" s="32">
        <f t="shared" si="88"/>
        <v>0</v>
      </c>
      <c r="CM110" s="32">
        <f t="shared" si="89"/>
        <v>0</v>
      </c>
      <c r="CN110" s="32">
        <f t="shared" si="90"/>
        <v>0</v>
      </c>
    </row>
    <row r="111" spans="1:92" ht="16.350000000000001" customHeight="1" x14ac:dyDescent="0.2">
      <c r="A111" s="3510" t="s">
        <v>144</v>
      </c>
      <c r="B111" s="3511"/>
      <c r="C111" s="3512"/>
      <c r="D111" s="1788">
        <f t="shared" si="74"/>
        <v>0</v>
      </c>
      <c r="E111" s="1682">
        <f>SUM(Q111+S111+U111+W111+Y111)</f>
        <v>0</v>
      </c>
      <c r="F111" s="1684">
        <f>SUM(R111+T111+V111+X111+Z111)</f>
        <v>0</v>
      </c>
      <c r="G111" s="1789"/>
      <c r="H111" s="1790"/>
      <c r="I111" s="1789"/>
      <c r="J111" s="1791"/>
      <c r="K111" s="1789"/>
      <c r="L111" s="1790"/>
      <c r="M111" s="1789"/>
      <c r="N111" s="1790"/>
      <c r="O111" s="1792"/>
      <c r="P111" s="1790"/>
      <c r="Q111" s="1660"/>
      <c r="R111" s="1661"/>
      <c r="S111" s="1660"/>
      <c r="T111" s="1661"/>
      <c r="U111" s="1660"/>
      <c r="V111" s="1661"/>
      <c r="W111" s="1660"/>
      <c r="X111" s="1661"/>
      <c r="Y111" s="1660"/>
      <c r="Z111" s="1661"/>
      <c r="AA111" s="1792"/>
      <c r="AB111" s="1790"/>
      <c r="AC111" s="1792"/>
      <c r="AD111" s="1790"/>
      <c r="AE111" s="1792"/>
      <c r="AF111" s="1790"/>
      <c r="AG111" s="1792"/>
      <c r="AH111" s="1790"/>
      <c r="AI111" s="1792"/>
      <c r="AJ111" s="1790"/>
      <c r="AK111" s="1792"/>
      <c r="AL111" s="1790"/>
      <c r="AM111" s="1792"/>
      <c r="AN111" s="1794"/>
      <c r="AO111" s="1686"/>
      <c r="AP111" s="1686"/>
      <c r="AQ111" s="1664"/>
      <c r="AR111" s="1795"/>
      <c r="AS111" s="1664"/>
      <c r="AT111" s="1686"/>
      <c r="AU111" s="1686"/>
      <c r="AV111" s="1686"/>
      <c r="AW111" s="671" t="str">
        <f t="shared" si="73"/>
        <v/>
      </c>
      <c r="BU111" s="3"/>
      <c r="BV111" s="3"/>
      <c r="BW111" s="4"/>
      <c r="CA111" s="31" t="str">
        <f t="shared" si="77"/>
        <v/>
      </c>
      <c r="CB111" s="31"/>
      <c r="CC111" s="31" t="str">
        <f t="shared" si="79"/>
        <v/>
      </c>
      <c r="CD111" s="31"/>
      <c r="CE111" s="31" t="str">
        <f t="shared" si="81"/>
        <v/>
      </c>
      <c r="CF111" s="31" t="str">
        <f t="shared" si="82"/>
        <v/>
      </c>
      <c r="CG111" s="31" t="str">
        <f t="shared" si="83"/>
        <v/>
      </c>
      <c r="CH111" s="32">
        <f t="shared" si="84"/>
        <v>0</v>
      </c>
      <c r="CI111" s="32"/>
      <c r="CJ111" s="32">
        <f t="shared" si="86"/>
        <v>0</v>
      </c>
      <c r="CK111" s="32"/>
      <c r="CL111" s="32">
        <f t="shared" si="88"/>
        <v>0</v>
      </c>
      <c r="CM111" s="32">
        <f t="shared" si="89"/>
        <v>0</v>
      </c>
      <c r="CN111" s="32">
        <f t="shared" si="90"/>
        <v>0</v>
      </c>
    </row>
    <row r="112" spans="1:92" ht="16.350000000000001" customHeight="1" x14ac:dyDescent="0.2">
      <c r="A112" s="3510" t="s">
        <v>145</v>
      </c>
      <c r="B112" s="3511"/>
      <c r="C112" s="3512"/>
      <c r="D112" s="1788">
        <f t="shared" si="74"/>
        <v>0</v>
      </c>
      <c r="E112" s="1682">
        <f>SUM(Q112+S112+U112+W112+Y112+AA112+AC112+AE112+AG112+AI112+AK112+AM112)</f>
        <v>0</v>
      </c>
      <c r="F112" s="1684">
        <f>SUM(R112+T112+V112+X112+Z112+AB112+AD112+AF112+AH112+AJ112+AL112+AN112)</f>
        <v>0</v>
      </c>
      <c r="G112" s="1789"/>
      <c r="H112" s="1790"/>
      <c r="I112" s="1789"/>
      <c r="J112" s="1791"/>
      <c r="K112" s="1789"/>
      <c r="L112" s="1790"/>
      <c r="M112" s="1789"/>
      <c r="N112" s="1790"/>
      <c r="O112" s="1792"/>
      <c r="P112" s="1790"/>
      <c r="Q112" s="1660"/>
      <c r="R112" s="1661"/>
      <c r="S112" s="1660"/>
      <c r="T112" s="1661"/>
      <c r="U112" s="1660"/>
      <c r="V112" s="1661"/>
      <c r="W112" s="1660"/>
      <c r="X112" s="1661"/>
      <c r="Y112" s="1660"/>
      <c r="Z112" s="1661"/>
      <c r="AA112" s="1660"/>
      <c r="AB112" s="1661"/>
      <c r="AC112" s="1660"/>
      <c r="AD112" s="1661"/>
      <c r="AE112" s="1660"/>
      <c r="AF112" s="1661"/>
      <c r="AG112" s="1660"/>
      <c r="AH112" s="1661"/>
      <c r="AI112" s="1660"/>
      <c r="AJ112" s="1661"/>
      <c r="AK112" s="1660"/>
      <c r="AL112" s="1661"/>
      <c r="AM112" s="1660"/>
      <c r="AN112" s="1662"/>
      <c r="AO112" s="1686"/>
      <c r="AP112" s="1686"/>
      <c r="AQ112" s="1664"/>
      <c r="AR112" s="1664"/>
      <c r="AS112" s="1664"/>
      <c r="AT112" s="1686"/>
      <c r="AU112" s="1686"/>
      <c r="AV112" s="1686"/>
      <c r="AW112" s="671" t="str">
        <f t="shared" si="73"/>
        <v/>
      </c>
      <c r="BU112" s="3"/>
      <c r="BV112" s="3"/>
      <c r="BW112" s="4"/>
      <c r="CA112" s="31" t="str">
        <f t="shared" si="77"/>
        <v/>
      </c>
      <c r="CB112" s="31" t="str">
        <f t="shared" si="78"/>
        <v/>
      </c>
      <c r="CC112" s="31" t="str">
        <f t="shared" si="79"/>
        <v/>
      </c>
      <c r="CD112" s="31" t="str">
        <f t="shared" si="80"/>
        <v/>
      </c>
      <c r="CE112" s="31" t="str">
        <f t="shared" si="81"/>
        <v/>
      </c>
      <c r="CF112" s="31" t="str">
        <f t="shared" si="82"/>
        <v/>
      </c>
      <c r="CG112" s="31" t="str">
        <f t="shared" si="83"/>
        <v/>
      </c>
      <c r="CH112" s="32">
        <f t="shared" si="84"/>
        <v>0</v>
      </c>
      <c r="CI112" s="32">
        <f t="shared" si="85"/>
        <v>0</v>
      </c>
      <c r="CJ112" s="32">
        <f t="shared" si="86"/>
        <v>0</v>
      </c>
      <c r="CK112" s="32">
        <f t="shared" si="87"/>
        <v>0</v>
      </c>
      <c r="CL112" s="32">
        <f t="shared" si="88"/>
        <v>0</v>
      </c>
      <c r="CM112" s="32">
        <f t="shared" si="89"/>
        <v>0</v>
      </c>
      <c r="CN112" s="32">
        <f t="shared" si="90"/>
        <v>0</v>
      </c>
    </row>
    <row r="113" spans="1:92" ht="16.350000000000001" customHeight="1" x14ac:dyDescent="0.2">
      <c r="A113" s="3510" t="s">
        <v>146</v>
      </c>
      <c r="B113" s="3511"/>
      <c r="C113" s="3512"/>
      <c r="D113" s="1788">
        <f t="shared" si="74"/>
        <v>0</v>
      </c>
      <c r="E113" s="1682">
        <f>SUM(Q113+S113+U113+W113+Y113+AA113+AC113+AE113+AG113+AI113+AK113+AM113)</f>
        <v>0</v>
      </c>
      <c r="F113" s="1684">
        <f>SUM(R113+T113+V113+X113+Z113+AB113+AD113+AF113+AH113+AJ113+AL113+AN113)</f>
        <v>0</v>
      </c>
      <c r="G113" s="1789"/>
      <c r="H113" s="1790"/>
      <c r="I113" s="1789"/>
      <c r="J113" s="1791"/>
      <c r="K113" s="1789"/>
      <c r="L113" s="1790"/>
      <c r="M113" s="1789"/>
      <c r="N113" s="1790"/>
      <c r="O113" s="1792"/>
      <c r="P113" s="1790"/>
      <c r="Q113" s="1660"/>
      <c r="R113" s="1661"/>
      <c r="S113" s="1660"/>
      <c r="T113" s="1661"/>
      <c r="U113" s="1660"/>
      <c r="V113" s="1661"/>
      <c r="W113" s="1660"/>
      <c r="X113" s="1661"/>
      <c r="Y113" s="1660"/>
      <c r="Z113" s="1661"/>
      <c r="AA113" s="1660"/>
      <c r="AB113" s="1661"/>
      <c r="AC113" s="1660"/>
      <c r="AD113" s="1661"/>
      <c r="AE113" s="1660"/>
      <c r="AF113" s="1661"/>
      <c r="AG113" s="1660"/>
      <c r="AH113" s="1661"/>
      <c r="AI113" s="1660"/>
      <c r="AJ113" s="1661"/>
      <c r="AK113" s="1660"/>
      <c r="AL113" s="1661"/>
      <c r="AM113" s="1660"/>
      <c r="AN113" s="1662"/>
      <c r="AO113" s="1686"/>
      <c r="AP113" s="1686"/>
      <c r="AQ113" s="1664"/>
      <c r="AR113" s="1664"/>
      <c r="AS113" s="1664"/>
      <c r="AT113" s="1686"/>
      <c r="AU113" s="1686"/>
      <c r="AV113" s="1686"/>
      <c r="AW113" s="671" t="str">
        <f t="shared" si="73"/>
        <v/>
      </c>
      <c r="BU113" s="3"/>
      <c r="BV113" s="3"/>
      <c r="BW113" s="4"/>
      <c r="CA113" s="31" t="str">
        <f t="shared" si="77"/>
        <v/>
      </c>
      <c r="CB113" s="31" t="str">
        <f t="shared" si="78"/>
        <v/>
      </c>
      <c r="CC113" s="31" t="str">
        <f t="shared" si="79"/>
        <v/>
      </c>
      <c r="CD113" s="31" t="str">
        <f t="shared" si="80"/>
        <v/>
      </c>
      <c r="CE113" s="31" t="str">
        <f t="shared" si="81"/>
        <v/>
      </c>
      <c r="CF113" s="31" t="str">
        <f t="shared" si="82"/>
        <v/>
      </c>
      <c r="CG113" s="31" t="str">
        <f t="shared" si="83"/>
        <v/>
      </c>
      <c r="CH113" s="32">
        <f t="shared" si="84"/>
        <v>0</v>
      </c>
      <c r="CI113" s="32">
        <f t="shared" si="85"/>
        <v>0</v>
      </c>
      <c r="CJ113" s="32">
        <f t="shared" si="86"/>
        <v>0</v>
      </c>
      <c r="CK113" s="32">
        <f t="shared" si="87"/>
        <v>0</v>
      </c>
      <c r="CL113" s="32">
        <f t="shared" si="88"/>
        <v>0</v>
      </c>
      <c r="CM113" s="32">
        <f t="shared" si="89"/>
        <v>0</v>
      </c>
      <c r="CN113" s="32">
        <f t="shared" si="90"/>
        <v>0</v>
      </c>
    </row>
    <row r="114" spans="1:92" ht="16.350000000000001" customHeight="1" x14ac:dyDescent="0.2">
      <c r="A114" s="3510" t="s">
        <v>147</v>
      </c>
      <c r="B114" s="3511"/>
      <c r="C114" s="3512"/>
      <c r="D114" s="1788">
        <f t="shared" si="74"/>
        <v>0</v>
      </c>
      <c r="E114" s="1682">
        <f t="shared" si="75"/>
        <v>0</v>
      </c>
      <c r="F114" s="1684">
        <f t="shared" si="76"/>
        <v>0</v>
      </c>
      <c r="G114" s="1796"/>
      <c r="H114" s="1798"/>
      <c r="I114" s="1685"/>
      <c r="J114" s="1701"/>
      <c r="K114" s="1685"/>
      <c r="L114" s="1661"/>
      <c r="M114" s="1685"/>
      <c r="N114" s="1661"/>
      <c r="O114" s="1660"/>
      <c r="P114" s="1661"/>
      <c r="Q114" s="1660"/>
      <c r="R114" s="1661"/>
      <c r="S114" s="1660"/>
      <c r="T114" s="1661"/>
      <c r="U114" s="1660"/>
      <c r="V114" s="1661"/>
      <c r="W114" s="1660"/>
      <c r="X114" s="1661"/>
      <c r="Y114" s="1660"/>
      <c r="Z114" s="1661"/>
      <c r="AA114" s="1660"/>
      <c r="AB114" s="1661"/>
      <c r="AC114" s="1660"/>
      <c r="AD114" s="1661"/>
      <c r="AE114" s="1660"/>
      <c r="AF114" s="1661"/>
      <c r="AG114" s="1660"/>
      <c r="AH114" s="1661"/>
      <c r="AI114" s="1660"/>
      <c r="AJ114" s="1661"/>
      <c r="AK114" s="1660"/>
      <c r="AL114" s="1661"/>
      <c r="AM114" s="1660"/>
      <c r="AN114" s="1662"/>
      <c r="AO114" s="1686"/>
      <c r="AP114" s="1686"/>
      <c r="AQ114" s="1664"/>
      <c r="AR114" s="1664"/>
      <c r="AS114" s="1664"/>
      <c r="AT114" s="1686"/>
      <c r="AU114" s="1686"/>
      <c r="AV114" s="1686"/>
      <c r="AW114" s="671" t="str">
        <f t="shared" si="73"/>
        <v/>
      </c>
      <c r="BU114" s="3"/>
      <c r="BV114" s="3"/>
      <c r="BW114" s="4"/>
      <c r="CA114" s="31" t="str">
        <f t="shared" si="77"/>
        <v/>
      </c>
      <c r="CB114" s="31" t="str">
        <f t="shared" si="78"/>
        <v/>
      </c>
      <c r="CC114" s="31" t="str">
        <f t="shared" si="79"/>
        <v/>
      </c>
      <c r="CD114" s="31" t="str">
        <f t="shared" si="80"/>
        <v/>
      </c>
      <c r="CE114" s="31" t="str">
        <f t="shared" si="81"/>
        <v/>
      </c>
      <c r="CF114" s="31" t="str">
        <f t="shared" si="82"/>
        <v/>
      </c>
      <c r="CG114" s="31" t="str">
        <f t="shared" si="83"/>
        <v/>
      </c>
      <c r="CH114" s="32">
        <f t="shared" si="84"/>
        <v>0</v>
      </c>
      <c r="CI114" s="32">
        <f t="shared" si="85"/>
        <v>0</v>
      </c>
      <c r="CJ114" s="32">
        <f t="shared" si="86"/>
        <v>0</v>
      </c>
      <c r="CK114" s="32">
        <f t="shared" si="87"/>
        <v>0</v>
      </c>
      <c r="CL114" s="32">
        <f t="shared" si="88"/>
        <v>0</v>
      </c>
      <c r="CM114" s="32">
        <f t="shared" si="89"/>
        <v>0</v>
      </c>
      <c r="CN114" s="32">
        <f t="shared" si="90"/>
        <v>0</v>
      </c>
    </row>
    <row r="115" spans="1:92" ht="16.350000000000001" customHeight="1" x14ac:dyDescent="0.2">
      <c r="A115" s="3510" t="s">
        <v>148</v>
      </c>
      <c r="B115" s="3511"/>
      <c r="C115" s="3512"/>
      <c r="D115" s="1788">
        <f t="shared" si="74"/>
        <v>0</v>
      </c>
      <c r="E115" s="1682">
        <f t="shared" si="75"/>
        <v>0</v>
      </c>
      <c r="F115" s="1684">
        <f t="shared" si="76"/>
        <v>0</v>
      </c>
      <c r="G115" s="1796"/>
      <c r="H115" s="1798"/>
      <c r="I115" s="1685"/>
      <c r="J115" s="1701"/>
      <c r="K115" s="1685"/>
      <c r="L115" s="1661"/>
      <c r="M115" s="1685"/>
      <c r="N115" s="1661"/>
      <c r="O115" s="1660"/>
      <c r="P115" s="1661"/>
      <c r="Q115" s="1660"/>
      <c r="R115" s="1661"/>
      <c r="S115" s="1660"/>
      <c r="T115" s="1661"/>
      <c r="U115" s="1660"/>
      <c r="V115" s="1661"/>
      <c r="W115" s="1660"/>
      <c r="X115" s="1661"/>
      <c r="Y115" s="1660"/>
      <c r="Z115" s="1661"/>
      <c r="AA115" s="1660"/>
      <c r="AB115" s="1661"/>
      <c r="AC115" s="1660"/>
      <c r="AD115" s="1661"/>
      <c r="AE115" s="1660"/>
      <c r="AF115" s="1661"/>
      <c r="AG115" s="1660"/>
      <c r="AH115" s="1661"/>
      <c r="AI115" s="1660"/>
      <c r="AJ115" s="1661"/>
      <c r="AK115" s="1660"/>
      <c r="AL115" s="1661"/>
      <c r="AM115" s="1660"/>
      <c r="AN115" s="1662"/>
      <c r="AO115" s="1686"/>
      <c r="AP115" s="1686"/>
      <c r="AQ115" s="1664"/>
      <c r="AR115" s="1664"/>
      <c r="AS115" s="1664"/>
      <c r="AT115" s="1686"/>
      <c r="AU115" s="1686"/>
      <c r="AV115" s="1686"/>
      <c r="AW115" s="671" t="str">
        <f t="shared" si="73"/>
        <v/>
      </c>
      <c r="BU115" s="3"/>
      <c r="BV115" s="3"/>
      <c r="BW115" s="4"/>
      <c r="CA115" s="31" t="str">
        <f t="shared" si="77"/>
        <v/>
      </c>
      <c r="CB115" s="31" t="str">
        <f t="shared" si="78"/>
        <v/>
      </c>
      <c r="CC115" s="31" t="str">
        <f t="shared" si="79"/>
        <v/>
      </c>
      <c r="CD115" s="31" t="str">
        <f t="shared" si="80"/>
        <v/>
      </c>
      <c r="CE115" s="31" t="str">
        <f t="shared" si="81"/>
        <v/>
      </c>
      <c r="CF115" s="31" t="str">
        <f t="shared" si="82"/>
        <v/>
      </c>
      <c r="CG115" s="31" t="str">
        <f t="shared" si="83"/>
        <v/>
      </c>
      <c r="CH115" s="32">
        <f t="shared" si="84"/>
        <v>0</v>
      </c>
      <c r="CI115" s="32">
        <f t="shared" si="85"/>
        <v>0</v>
      </c>
      <c r="CJ115" s="32">
        <f t="shared" si="86"/>
        <v>0</v>
      </c>
      <c r="CK115" s="32">
        <f t="shared" si="87"/>
        <v>0</v>
      </c>
      <c r="CL115" s="32">
        <f t="shared" si="88"/>
        <v>0</v>
      </c>
      <c r="CM115" s="32">
        <f t="shared" si="89"/>
        <v>0</v>
      </c>
      <c r="CN115" s="32">
        <f t="shared" si="90"/>
        <v>0</v>
      </c>
    </row>
    <row r="116" spans="1:92" ht="16.350000000000001" customHeight="1" x14ac:dyDescent="0.2">
      <c r="A116" s="3510" t="s">
        <v>149</v>
      </c>
      <c r="B116" s="3511"/>
      <c r="C116" s="3512"/>
      <c r="D116" s="1788">
        <f t="shared" si="74"/>
        <v>0</v>
      </c>
      <c r="E116" s="1682">
        <f t="shared" si="75"/>
        <v>0</v>
      </c>
      <c r="F116" s="1684">
        <f t="shared" si="76"/>
        <v>0</v>
      </c>
      <c r="G116" s="1796"/>
      <c r="H116" s="1798"/>
      <c r="I116" s="1685"/>
      <c r="J116" s="1701"/>
      <c r="K116" s="1685"/>
      <c r="L116" s="1661"/>
      <c r="M116" s="1685"/>
      <c r="N116" s="1661"/>
      <c r="O116" s="1660"/>
      <c r="P116" s="1661"/>
      <c r="Q116" s="1660"/>
      <c r="R116" s="1661"/>
      <c r="S116" s="1660"/>
      <c r="T116" s="1661"/>
      <c r="U116" s="1660"/>
      <c r="V116" s="1661"/>
      <c r="W116" s="1660"/>
      <c r="X116" s="1661"/>
      <c r="Y116" s="1660"/>
      <c r="Z116" s="1661"/>
      <c r="AA116" s="1660"/>
      <c r="AB116" s="1661"/>
      <c r="AC116" s="1660"/>
      <c r="AD116" s="1661"/>
      <c r="AE116" s="1660"/>
      <c r="AF116" s="1661"/>
      <c r="AG116" s="1660"/>
      <c r="AH116" s="1661"/>
      <c r="AI116" s="1660"/>
      <c r="AJ116" s="1661"/>
      <c r="AK116" s="1660"/>
      <c r="AL116" s="1661"/>
      <c r="AM116" s="1660"/>
      <c r="AN116" s="1662"/>
      <c r="AO116" s="1686"/>
      <c r="AP116" s="1686"/>
      <c r="AQ116" s="1664"/>
      <c r="AR116" s="1664"/>
      <c r="AS116" s="1664"/>
      <c r="AT116" s="1686"/>
      <c r="AU116" s="1686"/>
      <c r="AV116" s="1686"/>
      <c r="AW116" s="671" t="str">
        <f t="shared" si="73"/>
        <v/>
      </c>
      <c r="BU116" s="3"/>
      <c r="BV116" s="3"/>
      <c r="BW116" s="4"/>
      <c r="CA116" s="31" t="str">
        <f t="shared" si="77"/>
        <v/>
      </c>
      <c r="CB116" s="31" t="str">
        <f t="shared" si="78"/>
        <v/>
      </c>
      <c r="CC116" s="31" t="str">
        <f t="shared" si="79"/>
        <v/>
      </c>
      <c r="CD116" s="31" t="str">
        <f t="shared" si="80"/>
        <v/>
      </c>
      <c r="CE116" s="31" t="str">
        <f t="shared" si="81"/>
        <v/>
      </c>
      <c r="CF116" s="31" t="str">
        <f t="shared" si="82"/>
        <v/>
      </c>
      <c r="CG116" s="31" t="str">
        <f t="shared" si="83"/>
        <v/>
      </c>
      <c r="CH116" s="32">
        <f t="shared" si="84"/>
        <v>0</v>
      </c>
      <c r="CI116" s="32">
        <f t="shared" si="85"/>
        <v>0</v>
      </c>
      <c r="CJ116" s="32">
        <f t="shared" si="86"/>
        <v>0</v>
      </c>
      <c r="CK116" s="32">
        <f t="shared" si="87"/>
        <v>0</v>
      </c>
      <c r="CL116" s="32">
        <f t="shared" si="88"/>
        <v>0</v>
      </c>
      <c r="CM116" s="32">
        <f t="shared" si="89"/>
        <v>0</v>
      </c>
      <c r="CN116" s="32">
        <f t="shared" si="90"/>
        <v>0</v>
      </c>
    </row>
    <row r="117" spans="1:92" ht="16.350000000000001" customHeight="1" x14ac:dyDescent="0.2">
      <c r="A117" s="3510" t="s">
        <v>150</v>
      </c>
      <c r="B117" s="3511"/>
      <c r="C117" s="3512"/>
      <c r="D117" s="1788">
        <f t="shared" si="74"/>
        <v>0</v>
      </c>
      <c r="E117" s="1682">
        <f t="shared" si="75"/>
        <v>0</v>
      </c>
      <c r="F117" s="1684">
        <f t="shared" si="76"/>
        <v>0</v>
      </c>
      <c r="G117" s="1796"/>
      <c r="H117" s="1798"/>
      <c r="I117" s="1685"/>
      <c r="J117" s="1701"/>
      <c r="K117" s="1685"/>
      <c r="L117" s="1661"/>
      <c r="M117" s="1685"/>
      <c r="N117" s="1661"/>
      <c r="O117" s="1660"/>
      <c r="P117" s="1661"/>
      <c r="Q117" s="1660"/>
      <c r="R117" s="1661"/>
      <c r="S117" s="1660"/>
      <c r="T117" s="1661"/>
      <c r="U117" s="1660"/>
      <c r="V117" s="1661"/>
      <c r="W117" s="1660"/>
      <c r="X117" s="1661"/>
      <c r="Y117" s="1660"/>
      <c r="Z117" s="1661"/>
      <c r="AA117" s="1660"/>
      <c r="AB117" s="1661"/>
      <c r="AC117" s="1660"/>
      <c r="AD117" s="1661"/>
      <c r="AE117" s="1660"/>
      <c r="AF117" s="1661"/>
      <c r="AG117" s="1660"/>
      <c r="AH117" s="1661"/>
      <c r="AI117" s="1660"/>
      <c r="AJ117" s="1661"/>
      <c r="AK117" s="1660"/>
      <c r="AL117" s="1661"/>
      <c r="AM117" s="1660"/>
      <c r="AN117" s="1662"/>
      <c r="AO117" s="1686"/>
      <c r="AP117" s="1686"/>
      <c r="AQ117" s="1664"/>
      <c r="AR117" s="1664"/>
      <c r="AS117" s="1664"/>
      <c r="AT117" s="1686"/>
      <c r="AU117" s="1686"/>
      <c r="AV117" s="1686"/>
      <c r="AW117" s="671" t="str">
        <f t="shared" si="73"/>
        <v/>
      </c>
      <c r="BU117" s="3"/>
      <c r="BV117" s="3"/>
      <c r="BW117" s="4"/>
      <c r="CA117" s="31" t="str">
        <f t="shared" si="77"/>
        <v/>
      </c>
      <c r="CB117" s="31" t="str">
        <f t="shared" si="78"/>
        <v/>
      </c>
      <c r="CC117" s="31" t="str">
        <f t="shared" si="79"/>
        <v/>
      </c>
      <c r="CD117" s="31" t="str">
        <f t="shared" si="80"/>
        <v/>
      </c>
      <c r="CE117" s="31" t="str">
        <f t="shared" si="81"/>
        <v/>
      </c>
      <c r="CF117" s="31" t="str">
        <f t="shared" si="82"/>
        <v/>
      </c>
      <c r="CG117" s="31" t="str">
        <f t="shared" si="83"/>
        <v/>
      </c>
      <c r="CH117" s="32">
        <f t="shared" si="84"/>
        <v>0</v>
      </c>
      <c r="CI117" s="32">
        <f t="shared" si="85"/>
        <v>0</v>
      </c>
      <c r="CJ117" s="32">
        <f t="shared" si="86"/>
        <v>0</v>
      </c>
      <c r="CK117" s="32">
        <f t="shared" si="87"/>
        <v>0</v>
      </c>
      <c r="CL117" s="32">
        <f t="shared" si="88"/>
        <v>0</v>
      </c>
      <c r="CM117" s="32">
        <f t="shared" si="89"/>
        <v>0</v>
      </c>
      <c r="CN117" s="32">
        <f t="shared" si="90"/>
        <v>0</v>
      </c>
    </row>
    <row r="118" spans="1:92" ht="16.350000000000001" customHeight="1" x14ac:dyDescent="0.2">
      <c r="A118" s="3515" t="s">
        <v>151</v>
      </c>
      <c r="B118" s="3515"/>
      <c r="C118" s="3515"/>
      <c r="D118" s="1788">
        <f t="shared" si="74"/>
        <v>0</v>
      </c>
      <c r="E118" s="1682">
        <f>SUM(S118+U118+W118+Y118+AA118+AC118+AE118+AG118+AI118+AK118+AM118)</f>
        <v>0</v>
      </c>
      <c r="F118" s="1684">
        <f>SUM(T118+V118+X118+Z118+AB118+AD118+AF118+AH118+AJ118+AL118+AN118)</f>
        <v>0</v>
      </c>
      <c r="G118" s="1698"/>
      <c r="H118" s="1699"/>
      <c r="I118" s="1698"/>
      <c r="J118" s="1797"/>
      <c r="K118" s="1698"/>
      <c r="L118" s="1699"/>
      <c r="M118" s="1698"/>
      <c r="N118" s="1699"/>
      <c r="O118" s="1722"/>
      <c r="P118" s="1699"/>
      <c r="Q118" s="1722"/>
      <c r="R118" s="1699"/>
      <c r="S118" s="1660"/>
      <c r="T118" s="1661"/>
      <c r="U118" s="1660"/>
      <c r="V118" s="1661"/>
      <c r="W118" s="1660"/>
      <c r="X118" s="1661"/>
      <c r="Y118" s="1660"/>
      <c r="Z118" s="1661"/>
      <c r="AA118" s="1660"/>
      <c r="AB118" s="1661"/>
      <c r="AC118" s="1660"/>
      <c r="AD118" s="1661"/>
      <c r="AE118" s="1660"/>
      <c r="AF118" s="1661"/>
      <c r="AG118" s="1660"/>
      <c r="AH118" s="1661"/>
      <c r="AI118" s="1660"/>
      <c r="AJ118" s="1661"/>
      <c r="AK118" s="1660"/>
      <c r="AL118" s="1661"/>
      <c r="AM118" s="1660"/>
      <c r="AN118" s="1662"/>
      <c r="AO118" s="1686"/>
      <c r="AP118" s="1686"/>
      <c r="AQ118" s="1664"/>
      <c r="AR118" s="1664"/>
      <c r="AS118" s="1664"/>
      <c r="AT118" s="1686"/>
      <c r="AU118" s="1686"/>
      <c r="AV118" s="1686"/>
      <c r="AW118" s="671" t="str">
        <f t="shared" si="73"/>
        <v/>
      </c>
      <c r="BU118" s="3"/>
      <c r="BV118" s="3"/>
      <c r="BW118" s="4"/>
      <c r="CA118" s="31" t="str">
        <f t="shared" si="77"/>
        <v/>
      </c>
      <c r="CB118" s="31" t="str">
        <f t="shared" si="78"/>
        <v/>
      </c>
      <c r="CC118" s="31" t="str">
        <f t="shared" si="79"/>
        <v/>
      </c>
      <c r="CD118" s="31" t="str">
        <f t="shared" si="80"/>
        <v/>
      </c>
      <c r="CE118" s="31" t="str">
        <f t="shared" si="81"/>
        <v/>
      </c>
      <c r="CF118" s="31" t="str">
        <f t="shared" si="82"/>
        <v/>
      </c>
      <c r="CG118" s="31" t="str">
        <f t="shared" si="83"/>
        <v/>
      </c>
      <c r="CH118" s="32">
        <f t="shared" si="84"/>
        <v>0</v>
      </c>
      <c r="CI118" s="32">
        <f t="shared" si="85"/>
        <v>0</v>
      </c>
      <c r="CJ118" s="32">
        <f t="shared" si="86"/>
        <v>0</v>
      </c>
      <c r="CK118" s="32">
        <f t="shared" si="87"/>
        <v>0</v>
      </c>
      <c r="CL118" s="32">
        <f t="shared" si="88"/>
        <v>0</v>
      </c>
      <c r="CM118" s="32">
        <f t="shared" si="89"/>
        <v>0</v>
      </c>
      <c r="CN118" s="32">
        <f t="shared" si="90"/>
        <v>0</v>
      </c>
    </row>
    <row r="119" spans="1:92" ht="16.350000000000001" customHeight="1" x14ac:dyDescent="0.2">
      <c r="A119" s="3515" t="s">
        <v>152</v>
      </c>
      <c r="B119" s="3515"/>
      <c r="C119" s="3515"/>
      <c r="D119" s="1788">
        <f t="shared" si="74"/>
        <v>20</v>
      </c>
      <c r="E119" s="1682">
        <f>SUM(S119+U119+W119+Y119+AA119+AC119+AE119+AG119+AI119+AK119+AM119)</f>
        <v>2</v>
      </c>
      <c r="F119" s="1684">
        <f>SUM(T119+V119+X119+Z119+AB119+AD119+AF119+AH119+AJ119+AL119+AN119)</f>
        <v>18</v>
      </c>
      <c r="G119" s="1789"/>
      <c r="H119" s="1790"/>
      <c r="I119" s="1789"/>
      <c r="J119" s="1791"/>
      <c r="K119" s="1789"/>
      <c r="L119" s="1790"/>
      <c r="M119" s="1789"/>
      <c r="N119" s="1790"/>
      <c r="O119" s="1792"/>
      <c r="P119" s="1790"/>
      <c r="Q119" s="1792"/>
      <c r="R119" s="1790"/>
      <c r="S119" s="1660"/>
      <c r="T119" s="1661"/>
      <c r="U119" s="1660">
        <v>0</v>
      </c>
      <c r="V119" s="1661">
        <v>0</v>
      </c>
      <c r="W119" s="1660">
        <v>0</v>
      </c>
      <c r="X119" s="1661">
        <v>0</v>
      </c>
      <c r="Y119" s="1660">
        <v>0</v>
      </c>
      <c r="Z119" s="1661">
        <v>1</v>
      </c>
      <c r="AA119" s="1660">
        <v>0</v>
      </c>
      <c r="AB119" s="1661">
        <v>0</v>
      </c>
      <c r="AC119" s="1660">
        <v>0</v>
      </c>
      <c r="AD119" s="1661">
        <v>6</v>
      </c>
      <c r="AE119" s="1660">
        <v>1</v>
      </c>
      <c r="AF119" s="1661">
        <v>8</v>
      </c>
      <c r="AG119" s="1660">
        <v>1</v>
      </c>
      <c r="AH119" s="1661">
        <v>3</v>
      </c>
      <c r="AI119" s="1660">
        <v>0</v>
      </c>
      <c r="AJ119" s="1661">
        <v>0</v>
      </c>
      <c r="AK119" s="1660">
        <v>0</v>
      </c>
      <c r="AL119" s="1661">
        <v>0</v>
      </c>
      <c r="AM119" s="1660">
        <v>0</v>
      </c>
      <c r="AN119" s="1662">
        <v>0</v>
      </c>
      <c r="AO119" s="1686">
        <v>0</v>
      </c>
      <c r="AP119" s="1686">
        <v>0</v>
      </c>
      <c r="AQ119" s="1664">
        <v>20</v>
      </c>
      <c r="AR119" s="1664">
        <v>0</v>
      </c>
      <c r="AS119" s="1664"/>
      <c r="AT119" s="1686">
        <v>0</v>
      </c>
      <c r="AU119" s="1686">
        <v>0</v>
      </c>
      <c r="AV119" s="1686">
        <v>0</v>
      </c>
      <c r="AW119" s="671" t="str">
        <f t="shared" si="73"/>
        <v/>
      </c>
      <c r="BU119" s="3"/>
      <c r="BV119" s="3"/>
      <c r="BW119" s="4"/>
      <c r="CA119" s="31" t="str">
        <f t="shared" si="77"/>
        <v/>
      </c>
      <c r="CB119" s="31" t="str">
        <f t="shared" si="78"/>
        <v/>
      </c>
      <c r="CC119" s="31" t="str">
        <f t="shared" si="79"/>
        <v/>
      </c>
      <c r="CD119" s="31" t="str">
        <f t="shared" si="80"/>
        <v/>
      </c>
      <c r="CE119" s="31" t="str">
        <f t="shared" si="81"/>
        <v/>
      </c>
      <c r="CF119" s="31" t="str">
        <f t="shared" si="82"/>
        <v/>
      </c>
      <c r="CG119" s="31" t="str">
        <f t="shared" si="83"/>
        <v/>
      </c>
      <c r="CH119" s="32">
        <f t="shared" si="84"/>
        <v>0</v>
      </c>
      <c r="CI119" s="32">
        <f t="shared" si="85"/>
        <v>0</v>
      </c>
      <c r="CJ119" s="32">
        <f t="shared" si="86"/>
        <v>0</v>
      </c>
      <c r="CK119" s="32">
        <f t="shared" si="87"/>
        <v>0</v>
      </c>
      <c r="CL119" s="32">
        <f t="shared" si="88"/>
        <v>0</v>
      </c>
      <c r="CM119" s="32">
        <f t="shared" si="89"/>
        <v>0</v>
      </c>
      <c r="CN119" s="32">
        <f t="shared" si="90"/>
        <v>0</v>
      </c>
    </row>
    <row r="120" spans="1:92" ht="16.350000000000001" customHeight="1" x14ac:dyDescent="0.2">
      <c r="A120" s="3510" t="s">
        <v>153</v>
      </c>
      <c r="B120" s="3511"/>
      <c r="C120" s="3512"/>
      <c r="D120" s="1788">
        <f t="shared" si="74"/>
        <v>10</v>
      </c>
      <c r="E120" s="1682">
        <f>SUM(U120+W120+Y120+AA120+AC120+AE120+AG120+AI120+AK120+AM120)</f>
        <v>6</v>
      </c>
      <c r="F120" s="1684">
        <f>SUM(V120+X120+Z120+AB120+AD120+AF120+AH120+AJ120+AL120+AN120)</f>
        <v>4</v>
      </c>
      <c r="G120" s="1789"/>
      <c r="H120" s="1790"/>
      <c r="I120" s="1789"/>
      <c r="J120" s="1791"/>
      <c r="K120" s="1789"/>
      <c r="L120" s="1790"/>
      <c r="M120" s="1789"/>
      <c r="N120" s="1790"/>
      <c r="O120" s="1792"/>
      <c r="P120" s="1790"/>
      <c r="Q120" s="1792"/>
      <c r="R120" s="1790"/>
      <c r="S120" s="1792"/>
      <c r="T120" s="1790"/>
      <c r="U120" s="1660">
        <v>0</v>
      </c>
      <c r="V120" s="1661">
        <v>0</v>
      </c>
      <c r="W120" s="1660">
        <v>0</v>
      </c>
      <c r="X120" s="1661">
        <v>0</v>
      </c>
      <c r="Y120" s="1660">
        <v>0</v>
      </c>
      <c r="Z120" s="1661">
        <v>0</v>
      </c>
      <c r="AA120" s="1660">
        <v>0</v>
      </c>
      <c r="AB120" s="1661">
        <v>0</v>
      </c>
      <c r="AC120" s="1660">
        <v>2</v>
      </c>
      <c r="AD120" s="1661">
        <v>2</v>
      </c>
      <c r="AE120" s="1660">
        <v>0</v>
      </c>
      <c r="AF120" s="1661">
        <v>0</v>
      </c>
      <c r="AG120" s="1660">
        <v>4</v>
      </c>
      <c r="AH120" s="1661">
        <v>1</v>
      </c>
      <c r="AI120" s="1660">
        <v>0</v>
      </c>
      <c r="AJ120" s="1661">
        <v>0</v>
      </c>
      <c r="AK120" s="1660">
        <v>0</v>
      </c>
      <c r="AL120" s="1661">
        <v>1</v>
      </c>
      <c r="AM120" s="1660">
        <v>0</v>
      </c>
      <c r="AN120" s="1662">
        <v>0</v>
      </c>
      <c r="AO120" s="1686">
        <v>0</v>
      </c>
      <c r="AP120" s="1686">
        <v>0</v>
      </c>
      <c r="AQ120" s="1664">
        <v>10</v>
      </c>
      <c r="AR120" s="1664">
        <v>0</v>
      </c>
      <c r="AS120" s="1664"/>
      <c r="AT120" s="1686">
        <v>0</v>
      </c>
      <c r="AU120" s="1686">
        <v>0</v>
      </c>
      <c r="AV120" s="1686">
        <v>0</v>
      </c>
      <c r="AW120" s="671" t="str">
        <f t="shared" si="73"/>
        <v/>
      </c>
      <c r="BU120" s="3"/>
      <c r="BV120" s="3"/>
      <c r="BW120" s="4"/>
      <c r="CA120" s="31" t="str">
        <f t="shared" si="77"/>
        <v/>
      </c>
      <c r="CB120" s="31" t="str">
        <f t="shared" si="78"/>
        <v/>
      </c>
      <c r="CC120" s="31" t="str">
        <f t="shared" si="79"/>
        <v/>
      </c>
      <c r="CD120" s="31" t="str">
        <f t="shared" si="80"/>
        <v/>
      </c>
      <c r="CE120" s="31" t="str">
        <f t="shared" si="81"/>
        <v/>
      </c>
      <c r="CF120" s="31" t="str">
        <f t="shared" si="82"/>
        <v/>
      </c>
      <c r="CG120" s="31" t="str">
        <f t="shared" si="83"/>
        <v/>
      </c>
      <c r="CH120" s="32">
        <f t="shared" si="84"/>
        <v>0</v>
      </c>
      <c r="CI120" s="32">
        <f t="shared" si="85"/>
        <v>0</v>
      </c>
      <c r="CJ120" s="32">
        <f t="shared" si="86"/>
        <v>0</v>
      </c>
      <c r="CK120" s="32">
        <f t="shared" si="87"/>
        <v>0</v>
      </c>
      <c r="CL120" s="32">
        <f t="shared" si="88"/>
        <v>0</v>
      </c>
      <c r="CM120" s="32">
        <f t="shared" si="89"/>
        <v>0</v>
      </c>
      <c r="CN120" s="32">
        <f t="shared" si="90"/>
        <v>0</v>
      </c>
    </row>
    <row r="121" spans="1:92" ht="16.350000000000001" customHeight="1" x14ac:dyDescent="0.2">
      <c r="A121" s="3510" t="s">
        <v>154</v>
      </c>
      <c r="B121" s="3511"/>
      <c r="C121" s="3512"/>
      <c r="D121" s="1788">
        <f t="shared" si="74"/>
        <v>0</v>
      </c>
      <c r="E121" s="1682">
        <f>SUM(Y121+AA121+AC121+AE121+AG121+AI121+AK121+AM121)</f>
        <v>0</v>
      </c>
      <c r="F121" s="1684">
        <f>SUM(Z121+AB121+AD121+AF121+AH121+AJ121+AL121+AN121)</f>
        <v>0</v>
      </c>
      <c r="G121" s="1789"/>
      <c r="H121" s="1790"/>
      <c r="I121" s="1789"/>
      <c r="J121" s="1791"/>
      <c r="K121" s="1789"/>
      <c r="L121" s="1790"/>
      <c r="M121" s="1789"/>
      <c r="N121" s="1790"/>
      <c r="O121" s="1792"/>
      <c r="P121" s="1790"/>
      <c r="Q121" s="1792"/>
      <c r="R121" s="1790"/>
      <c r="S121" s="1792"/>
      <c r="T121" s="1790"/>
      <c r="U121" s="1792"/>
      <c r="V121" s="1790"/>
      <c r="W121" s="1792"/>
      <c r="X121" s="1790"/>
      <c r="Y121" s="1660"/>
      <c r="Z121" s="1661"/>
      <c r="AA121" s="1660"/>
      <c r="AB121" s="1661"/>
      <c r="AC121" s="1660"/>
      <c r="AD121" s="1661"/>
      <c r="AE121" s="1660"/>
      <c r="AF121" s="1661"/>
      <c r="AG121" s="1660"/>
      <c r="AH121" s="1661"/>
      <c r="AI121" s="1660"/>
      <c r="AJ121" s="1661"/>
      <c r="AK121" s="1660"/>
      <c r="AL121" s="1661"/>
      <c r="AM121" s="1660"/>
      <c r="AN121" s="1662"/>
      <c r="AO121" s="1793"/>
      <c r="AP121" s="1686"/>
      <c r="AQ121" s="1664"/>
      <c r="AR121" s="1664"/>
      <c r="AS121" s="1664"/>
      <c r="AT121" s="1686"/>
      <c r="AU121" s="1686"/>
      <c r="AV121" s="1686"/>
      <c r="AW121" s="671" t="str">
        <f t="shared" si="73"/>
        <v/>
      </c>
      <c r="BU121" s="3"/>
      <c r="BV121" s="3"/>
      <c r="BW121" s="4"/>
      <c r="CA121" s="31"/>
      <c r="CB121" s="31" t="str">
        <f t="shared" si="78"/>
        <v/>
      </c>
      <c r="CC121" s="31" t="str">
        <f t="shared" si="79"/>
        <v/>
      </c>
      <c r="CD121" s="31" t="str">
        <f t="shared" si="80"/>
        <v/>
      </c>
      <c r="CE121" s="31" t="str">
        <f t="shared" si="81"/>
        <v/>
      </c>
      <c r="CF121" s="31" t="str">
        <f t="shared" si="82"/>
        <v/>
      </c>
      <c r="CG121" s="31" t="str">
        <f t="shared" si="83"/>
        <v/>
      </c>
      <c r="CH121" s="32"/>
      <c r="CI121" s="32">
        <f t="shared" si="85"/>
        <v>0</v>
      </c>
      <c r="CJ121" s="32">
        <f t="shared" si="86"/>
        <v>0</v>
      </c>
      <c r="CK121" s="32">
        <f t="shared" si="87"/>
        <v>0</v>
      </c>
      <c r="CL121" s="32">
        <f t="shared" si="88"/>
        <v>0</v>
      </c>
      <c r="CM121" s="32">
        <f t="shared" si="89"/>
        <v>0</v>
      </c>
      <c r="CN121" s="32">
        <f t="shared" si="90"/>
        <v>0</v>
      </c>
    </row>
    <row r="122" spans="1:92" ht="16.350000000000001" customHeight="1" x14ac:dyDescent="0.2">
      <c r="A122" s="3516" t="s">
        <v>155</v>
      </c>
      <c r="B122" s="3516"/>
      <c r="C122" s="3516"/>
      <c r="D122" s="1788">
        <f t="shared" si="74"/>
        <v>6</v>
      </c>
      <c r="E122" s="1682">
        <f t="shared" si="75"/>
        <v>1</v>
      </c>
      <c r="F122" s="1684">
        <f t="shared" si="76"/>
        <v>5</v>
      </c>
      <c r="G122" s="1685">
        <v>0</v>
      </c>
      <c r="H122" s="1661">
        <v>0</v>
      </c>
      <c r="I122" s="1685">
        <v>0</v>
      </c>
      <c r="J122" s="1701">
        <v>0</v>
      </c>
      <c r="K122" s="1685">
        <v>0</v>
      </c>
      <c r="L122" s="1661">
        <v>0</v>
      </c>
      <c r="M122" s="1685">
        <v>0</v>
      </c>
      <c r="N122" s="1661">
        <v>0</v>
      </c>
      <c r="O122" s="1660">
        <v>0</v>
      </c>
      <c r="P122" s="1661">
        <v>0</v>
      </c>
      <c r="Q122" s="1660">
        <v>0</v>
      </c>
      <c r="R122" s="1661">
        <v>0</v>
      </c>
      <c r="S122" s="1660">
        <v>0</v>
      </c>
      <c r="T122" s="1661">
        <v>0</v>
      </c>
      <c r="U122" s="1660">
        <v>0</v>
      </c>
      <c r="V122" s="1661">
        <v>0</v>
      </c>
      <c r="W122" s="1660">
        <v>0</v>
      </c>
      <c r="X122" s="1661">
        <v>0</v>
      </c>
      <c r="Y122" s="1660">
        <v>0</v>
      </c>
      <c r="Z122" s="1661">
        <v>2</v>
      </c>
      <c r="AA122" s="1660">
        <v>0</v>
      </c>
      <c r="AB122" s="1661">
        <v>0</v>
      </c>
      <c r="AC122" s="1660">
        <v>0</v>
      </c>
      <c r="AD122" s="1661">
        <v>1</v>
      </c>
      <c r="AE122" s="1660">
        <v>1</v>
      </c>
      <c r="AF122" s="1661">
        <v>1</v>
      </c>
      <c r="AG122" s="1660">
        <v>0</v>
      </c>
      <c r="AH122" s="1661">
        <v>0</v>
      </c>
      <c r="AI122" s="1660">
        <v>0</v>
      </c>
      <c r="AJ122" s="1661">
        <v>0</v>
      </c>
      <c r="AK122" s="1660">
        <v>0</v>
      </c>
      <c r="AL122" s="1661">
        <v>1</v>
      </c>
      <c r="AM122" s="1660">
        <v>0</v>
      </c>
      <c r="AN122" s="1662">
        <v>0</v>
      </c>
      <c r="AO122" s="1686">
        <v>0</v>
      </c>
      <c r="AP122" s="1686">
        <v>0</v>
      </c>
      <c r="AQ122" s="1664">
        <v>6</v>
      </c>
      <c r="AR122" s="1664">
        <v>0</v>
      </c>
      <c r="AS122" s="1664"/>
      <c r="AT122" s="1686">
        <v>0</v>
      </c>
      <c r="AU122" s="1686">
        <v>0</v>
      </c>
      <c r="AV122" s="1686">
        <v>0</v>
      </c>
      <c r="AW122" s="671" t="str">
        <f t="shared" si="73"/>
        <v/>
      </c>
      <c r="BU122" s="3"/>
      <c r="BV122" s="3"/>
      <c r="BW122" s="4"/>
      <c r="CA122" s="31" t="str">
        <f t="shared" si="77"/>
        <v/>
      </c>
      <c r="CB122" s="31" t="str">
        <f t="shared" si="78"/>
        <v/>
      </c>
      <c r="CC122" s="31" t="str">
        <f t="shared" si="79"/>
        <v/>
      </c>
      <c r="CD122" s="31" t="str">
        <f t="shared" si="80"/>
        <v/>
      </c>
      <c r="CE122" s="31" t="str">
        <f t="shared" si="81"/>
        <v/>
      </c>
      <c r="CF122" s="31" t="str">
        <f t="shared" si="82"/>
        <v/>
      </c>
      <c r="CG122" s="31" t="str">
        <f t="shared" si="83"/>
        <v/>
      </c>
      <c r="CH122" s="32">
        <f t="shared" si="84"/>
        <v>0</v>
      </c>
      <c r="CI122" s="32">
        <f t="shared" si="85"/>
        <v>0</v>
      </c>
      <c r="CJ122" s="32">
        <f t="shared" si="86"/>
        <v>0</v>
      </c>
      <c r="CK122" s="32">
        <f t="shared" si="87"/>
        <v>0</v>
      </c>
      <c r="CL122" s="32">
        <f t="shared" si="88"/>
        <v>0</v>
      </c>
      <c r="CM122" s="32">
        <f t="shared" si="89"/>
        <v>0</v>
      </c>
      <c r="CN122" s="32">
        <f t="shared" si="90"/>
        <v>0</v>
      </c>
    </row>
    <row r="123" spans="1:92" ht="16.350000000000001" customHeight="1" x14ac:dyDescent="0.2">
      <c r="A123" s="3400" t="s">
        <v>156</v>
      </c>
      <c r="B123" s="3031"/>
      <c r="C123" s="3427"/>
      <c r="D123" s="1788">
        <f t="shared" si="74"/>
        <v>0</v>
      </c>
      <c r="E123" s="1682">
        <f>SUM(Y123+AA123+AC123+AE123+AG123+AI123+AK123+AM123)</f>
        <v>0</v>
      </c>
      <c r="F123" s="1684">
        <f>SUM(Z123+AB123+AD123+AF123+AH123+AJ123+AL123+AN123)</f>
        <v>0</v>
      </c>
      <c r="G123" s="1789"/>
      <c r="H123" s="1790"/>
      <c r="I123" s="1789"/>
      <c r="J123" s="1791"/>
      <c r="K123" s="1789"/>
      <c r="L123" s="1790"/>
      <c r="M123" s="1789"/>
      <c r="N123" s="1790"/>
      <c r="O123" s="1792"/>
      <c r="P123" s="1790"/>
      <c r="Q123" s="1792"/>
      <c r="R123" s="1790"/>
      <c r="S123" s="1792"/>
      <c r="T123" s="1790"/>
      <c r="U123" s="1792"/>
      <c r="V123" s="1790"/>
      <c r="W123" s="1792"/>
      <c r="X123" s="1790"/>
      <c r="Y123" s="1660"/>
      <c r="Z123" s="1661"/>
      <c r="AA123" s="1660"/>
      <c r="AB123" s="1661"/>
      <c r="AC123" s="1660"/>
      <c r="AD123" s="1661"/>
      <c r="AE123" s="1660"/>
      <c r="AF123" s="1661"/>
      <c r="AG123" s="1660"/>
      <c r="AH123" s="1661"/>
      <c r="AI123" s="1660"/>
      <c r="AJ123" s="1661"/>
      <c r="AK123" s="1660"/>
      <c r="AL123" s="1661"/>
      <c r="AM123" s="1660"/>
      <c r="AN123" s="1662"/>
      <c r="AO123" s="1793"/>
      <c r="AP123" s="1686"/>
      <c r="AQ123" s="1664"/>
      <c r="AR123" s="1799"/>
      <c r="AS123" s="1664"/>
      <c r="AT123" s="1686"/>
      <c r="AU123" s="1686"/>
      <c r="AV123" s="1686"/>
      <c r="AW123" s="671" t="str">
        <f t="shared" si="73"/>
        <v/>
      </c>
      <c r="BU123" s="3"/>
      <c r="BV123" s="3"/>
      <c r="BW123" s="4"/>
      <c r="CA123" s="31"/>
      <c r="CB123" s="31" t="str">
        <f t="shared" si="78"/>
        <v/>
      </c>
      <c r="CC123" s="31" t="str">
        <f t="shared" si="79"/>
        <v/>
      </c>
      <c r="CD123" s="31" t="str">
        <f t="shared" si="80"/>
        <v/>
      </c>
      <c r="CE123" s="31" t="str">
        <f t="shared" si="81"/>
        <v/>
      </c>
      <c r="CF123" s="31" t="str">
        <f t="shared" si="82"/>
        <v/>
      </c>
      <c r="CG123" s="31" t="str">
        <f t="shared" si="83"/>
        <v/>
      </c>
      <c r="CH123" s="32"/>
      <c r="CI123" s="32">
        <f t="shared" si="85"/>
        <v>0</v>
      </c>
      <c r="CJ123" s="32">
        <f t="shared" si="86"/>
        <v>0</v>
      </c>
      <c r="CK123" s="32">
        <f t="shared" si="87"/>
        <v>0</v>
      </c>
      <c r="CL123" s="32">
        <f t="shared" si="88"/>
        <v>0</v>
      </c>
      <c r="CM123" s="32">
        <f t="shared" si="89"/>
        <v>0</v>
      </c>
      <c r="CN123" s="32">
        <f t="shared" si="90"/>
        <v>0</v>
      </c>
    </row>
    <row r="124" spans="1:92" ht="16.350000000000001" customHeight="1" x14ac:dyDescent="0.2">
      <c r="A124" s="3400" t="s">
        <v>157</v>
      </c>
      <c r="B124" s="3031"/>
      <c r="C124" s="3427"/>
      <c r="D124" s="1788">
        <f t="shared" si="74"/>
        <v>0</v>
      </c>
      <c r="E124" s="1682">
        <f t="shared" ref="E124:F129" si="92">SUM(Y124+AA124+AC124+AE124+AG124+AI124+AK124+AM124)</f>
        <v>0</v>
      </c>
      <c r="F124" s="1684">
        <f t="shared" si="92"/>
        <v>0</v>
      </c>
      <c r="G124" s="1789"/>
      <c r="H124" s="1790"/>
      <c r="I124" s="1789"/>
      <c r="J124" s="1791"/>
      <c r="K124" s="1789"/>
      <c r="L124" s="1790"/>
      <c r="M124" s="1789"/>
      <c r="N124" s="1790"/>
      <c r="O124" s="1792"/>
      <c r="P124" s="1790"/>
      <c r="Q124" s="1792"/>
      <c r="R124" s="1790"/>
      <c r="S124" s="1792"/>
      <c r="T124" s="1790"/>
      <c r="U124" s="1792"/>
      <c r="V124" s="1790"/>
      <c r="W124" s="1792"/>
      <c r="X124" s="1790"/>
      <c r="Y124" s="1660"/>
      <c r="Z124" s="1661"/>
      <c r="AA124" s="1660"/>
      <c r="AB124" s="1661"/>
      <c r="AC124" s="1660"/>
      <c r="AD124" s="1661"/>
      <c r="AE124" s="1660"/>
      <c r="AF124" s="1661"/>
      <c r="AG124" s="1660"/>
      <c r="AH124" s="1661"/>
      <c r="AI124" s="1660"/>
      <c r="AJ124" s="1661"/>
      <c r="AK124" s="1660"/>
      <c r="AL124" s="1661"/>
      <c r="AM124" s="1660"/>
      <c r="AN124" s="1662"/>
      <c r="AO124" s="1793"/>
      <c r="AP124" s="1686"/>
      <c r="AQ124" s="1664"/>
      <c r="AR124" s="1799"/>
      <c r="AS124" s="1664"/>
      <c r="AT124" s="1686"/>
      <c r="AU124" s="1686"/>
      <c r="AV124" s="1686"/>
      <c r="AW124" s="671" t="str">
        <f t="shared" si="73"/>
        <v/>
      </c>
      <c r="BU124" s="3"/>
      <c r="BV124" s="3"/>
      <c r="BW124" s="4"/>
      <c r="CA124" s="31"/>
      <c r="CB124" s="31" t="str">
        <f t="shared" si="78"/>
        <v/>
      </c>
      <c r="CC124" s="31" t="str">
        <f t="shared" si="79"/>
        <v/>
      </c>
      <c r="CD124" s="31" t="str">
        <f t="shared" si="80"/>
        <v/>
      </c>
      <c r="CE124" s="31" t="str">
        <f t="shared" si="81"/>
        <v/>
      </c>
      <c r="CF124" s="31" t="str">
        <f t="shared" si="82"/>
        <v/>
      </c>
      <c r="CG124" s="31" t="str">
        <f t="shared" si="83"/>
        <v/>
      </c>
      <c r="CH124" s="32"/>
      <c r="CI124" s="32">
        <f t="shared" si="85"/>
        <v>0</v>
      </c>
      <c r="CJ124" s="32">
        <f t="shared" si="86"/>
        <v>0</v>
      </c>
      <c r="CK124" s="32">
        <f t="shared" si="87"/>
        <v>0</v>
      </c>
      <c r="CL124" s="32">
        <f t="shared" si="88"/>
        <v>0</v>
      </c>
      <c r="CM124" s="32">
        <f t="shared" si="89"/>
        <v>0</v>
      </c>
      <c r="CN124" s="32">
        <f t="shared" si="90"/>
        <v>0</v>
      </c>
    </row>
    <row r="125" spans="1:92" ht="16.350000000000001" customHeight="1" x14ac:dyDescent="0.2">
      <c r="A125" s="3516" t="s">
        <v>158</v>
      </c>
      <c r="B125" s="3516"/>
      <c r="C125" s="3516"/>
      <c r="D125" s="1788">
        <f t="shared" si="74"/>
        <v>0</v>
      </c>
      <c r="E125" s="1682">
        <f t="shared" si="92"/>
        <v>0</v>
      </c>
      <c r="F125" s="1684">
        <f t="shared" si="92"/>
        <v>0</v>
      </c>
      <c r="G125" s="1789"/>
      <c r="H125" s="1790"/>
      <c r="I125" s="1789"/>
      <c r="J125" s="1791"/>
      <c r="K125" s="1789"/>
      <c r="L125" s="1790"/>
      <c r="M125" s="1789"/>
      <c r="N125" s="1790"/>
      <c r="O125" s="1792"/>
      <c r="P125" s="1790"/>
      <c r="Q125" s="1792"/>
      <c r="R125" s="1790"/>
      <c r="S125" s="1792"/>
      <c r="T125" s="1790"/>
      <c r="U125" s="1792"/>
      <c r="V125" s="1790"/>
      <c r="W125" s="1792"/>
      <c r="X125" s="1790"/>
      <c r="Y125" s="1660"/>
      <c r="Z125" s="1661"/>
      <c r="AA125" s="1660"/>
      <c r="AB125" s="1661"/>
      <c r="AC125" s="1660"/>
      <c r="AD125" s="1661"/>
      <c r="AE125" s="1660"/>
      <c r="AF125" s="1661"/>
      <c r="AG125" s="1660"/>
      <c r="AH125" s="1661"/>
      <c r="AI125" s="1660"/>
      <c r="AJ125" s="1661"/>
      <c r="AK125" s="1660"/>
      <c r="AL125" s="1661"/>
      <c r="AM125" s="1660"/>
      <c r="AN125" s="1662"/>
      <c r="AO125" s="1793"/>
      <c r="AP125" s="1686"/>
      <c r="AQ125" s="1664"/>
      <c r="AR125" s="1664"/>
      <c r="AS125" s="1664"/>
      <c r="AT125" s="1686"/>
      <c r="AU125" s="1686"/>
      <c r="AV125" s="1686"/>
      <c r="AW125" s="671" t="str">
        <f t="shared" si="73"/>
        <v/>
      </c>
      <c r="BU125" s="3"/>
      <c r="BV125" s="3"/>
      <c r="BW125" s="4"/>
      <c r="CA125" s="31"/>
      <c r="CB125" s="31" t="str">
        <f t="shared" si="78"/>
        <v/>
      </c>
      <c r="CC125" s="31" t="str">
        <f t="shared" si="79"/>
        <v/>
      </c>
      <c r="CD125" s="31" t="str">
        <f t="shared" si="80"/>
        <v/>
      </c>
      <c r="CE125" s="31" t="str">
        <f t="shared" si="81"/>
        <v/>
      </c>
      <c r="CF125" s="31" t="str">
        <f t="shared" si="82"/>
        <v/>
      </c>
      <c r="CG125" s="31" t="str">
        <f t="shared" si="83"/>
        <v/>
      </c>
      <c r="CH125" s="32"/>
      <c r="CI125" s="32">
        <f t="shared" si="85"/>
        <v>0</v>
      </c>
      <c r="CJ125" s="32">
        <f t="shared" si="86"/>
        <v>0</v>
      </c>
      <c r="CK125" s="32">
        <f t="shared" si="87"/>
        <v>0</v>
      </c>
      <c r="CL125" s="32">
        <f t="shared" si="88"/>
        <v>0</v>
      </c>
      <c r="CM125" s="32">
        <f t="shared" si="89"/>
        <v>0</v>
      </c>
      <c r="CN125" s="32">
        <f t="shared" si="90"/>
        <v>0</v>
      </c>
    </row>
    <row r="126" spans="1:92" ht="16.350000000000001" customHeight="1" x14ac:dyDescent="0.2">
      <c r="A126" s="3515" t="s">
        <v>159</v>
      </c>
      <c r="B126" s="3515"/>
      <c r="C126" s="3515"/>
      <c r="D126" s="1788">
        <f t="shared" si="74"/>
        <v>0</v>
      </c>
      <c r="E126" s="1682">
        <f t="shared" si="92"/>
        <v>0</v>
      </c>
      <c r="F126" s="1684">
        <f t="shared" si="92"/>
        <v>0</v>
      </c>
      <c r="G126" s="1789"/>
      <c r="H126" s="1790"/>
      <c r="I126" s="1789"/>
      <c r="J126" s="1791"/>
      <c r="K126" s="1789"/>
      <c r="L126" s="1790"/>
      <c r="M126" s="1789"/>
      <c r="N126" s="1790"/>
      <c r="O126" s="1792"/>
      <c r="P126" s="1790"/>
      <c r="Q126" s="1792"/>
      <c r="R126" s="1790"/>
      <c r="S126" s="1792"/>
      <c r="T126" s="1790"/>
      <c r="U126" s="1792"/>
      <c r="V126" s="1790"/>
      <c r="W126" s="1792"/>
      <c r="X126" s="1790"/>
      <c r="Y126" s="1660"/>
      <c r="Z126" s="1661"/>
      <c r="AA126" s="1660"/>
      <c r="AB126" s="1661"/>
      <c r="AC126" s="1660"/>
      <c r="AD126" s="1661"/>
      <c r="AE126" s="1660"/>
      <c r="AF126" s="1661"/>
      <c r="AG126" s="1660"/>
      <c r="AH126" s="1661"/>
      <c r="AI126" s="1660"/>
      <c r="AJ126" s="1661"/>
      <c r="AK126" s="1660"/>
      <c r="AL126" s="1661"/>
      <c r="AM126" s="1660"/>
      <c r="AN126" s="1662"/>
      <c r="AO126" s="1793"/>
      <c r="AP126" s="1686"/>
      <c r="AQ126" s="1664"/>
      <c r="AR126" s="1664"/>
      <c r="AS126" s="1664"/>
      <c r="AT126" s="1686"/>
      <c r="AU126" s="1686"/>
      <c r="AV126" s="1686"/>
      <c r="AW126" s="671" t="str">
        <f t="shared" si="73"/>
        <v/>
      </c>
      <c r="BU126" s="3"/>
      <c r="BV126" s="3"/>
      <c r="BW126" s="4"/>
      <c r="CA126" s="31"/>
      <c r="CB126" s="31" t="str">
        <f t="shared" si="78"/>
        <v/>
      </c>
      <c r="CC126" s="31" t="str">
        <f t="shared" si="79"/>
        <v/>
      </c>
      <c r="CD126" s="31" t="str">
        <f t="shared" si="80"/>
        <v/>
      </c>
      <c r="CE126" s="31" t="str">
        <f t="shared" si="81"/>
        <v/>
      </c>
      <c r="CF126" s="31" t="str">
        <f t="shared" si="82"/>
        <v/>
      </c>
      <c r="CG126" s="31" t="str">
        <f t="shared" si="83"/>
        <v/>
      </c>
      <c r="CH126" s="32"/>
      <c r="CI126" s="32">
        <f t="shared" si="85"/>
        <v>0</v>
      </c>
      <c r="CJ126" s="32">
        <f t="shared" si="86"/>
        <v>0</v>
      </c>
      <c r="CK126" s="32">
        <f t="shared" si="87"/>
        <v>0</v>
      </c>
      <c r="CL126" s="32">
        <f t="shared" si="88"/>
        <v>0</v>
      </c>
      <c r="CM126" s="32">
        <f t="shared" si="89"/>
        <v>0</v>
      </c>
      <c r="CN126" s="32">
        <f t="shared" si="90"/>
        <v>0</v>
      </c>
    </row>
    <row r="127" spans="1:92" ht="16.350000000000001" customHeight="1" x14ac:dyDescent="0.2">
      <c r="A127" s="3515" t="s">
        <v>160</v>
      </c>
      <c r="B127" s="3515"/>
      <c r="C127" s="3515"/>
      <c r="D127" s="1788">
        <f t="shared" si="74"/>
        <v>0</v>
      </c>
      <c r="E127" s="1682">
        <f>SUM(Y127+AA127+AC127+AE127+AG127+AI127+AK127+AM127)</f>
        <v>0</v>
      </c>
      <c r="F127" s="1684">
        <f t="shared" si="92"/>
        <v>0</v>
      </c>
      <c r="G127" s="1789"/>
      <c r="H127" s="1790"/>
      <c r="I127" s="1789"/>
      <c r="J127" s="1791"/>
      <c r="K127" s="1789"/>
      <c r="L127" s="1790"/>
      <c r="M127" s="1789"/>
      <c r="N127" s="1790"/>
      <c r="O127" s="1792"/>
      <c r="P127" s="1790"/>
      <c r="Q127" s="1792"/>
      <c r="R127" s="1790"/>
      <c r="S127" s="1792"/>
      <c r="T127" s="1790"/>
      <c r="U127" s="1792"/>
      <c r="V127" s="1790"/>
      <c r="W127" s="1792"/>
      <c r="X127" s="1790"/>
      <c r="Y127" s="1660"/>
      <c r="Z127" s="1661"/>
      <c r="AA127" s="1660"/>
      <c r="AB127" s="1661"/>
      <c r="AC127" s="1660"/>
      <c r="AD127" s="1661"/>
      <c r="AE127" s="1660"/>
      <c r="AF127" s="1661"/>
      <c r="AG127" s="1660"/>
      <c r="AH127" s="1661"/>
      <c r="AI127" s="1660"/>
      <c r="AJ127" s="1661"/>
      <c r="AK127" s="1660"/>
      <c r="AL127" s="1661"/>
      <c r="AM127" s="1660"/>
      <c r="AN127" s="1662"/>
      <c r="AO127" s="1793"/>
      <c r="AP127" s="1686"/>
      <c r="AQ127" s="1664"/>
      <c r="AR127" s="1664"/>
      <c r="AS127" s="1664"/>
      <c r="AT127" s="1686"/>
      <c r="AU127" s="1686"/>
      <c r="AV127" s="1686"/>
      <c r="AW127" s="671" t="str">
        <f t="shared" si="73"/>
        <v/>
      </c>
      <c r="BU127" s="3"/>
      <c r="BV127" s="3"/>
      <c r="BW127" s="4"/>
      <c r="CA127" s="31"/>
      <c r="CB127" s="31" t="str">
        <f t="shared" si="78"/>
        <v/>
      </c>
      <c r="CC127" s="31" t="str">
        <f t="shared" si="79"/>
        <v/>
      </c>
      <c r="CD127" s="31" t="str">
        <f t="shared" si="80"/>
        <v/>
      </c>
      <c r="CE127" s="31" t="str">
        <f t="shared" si="81"/>
        <v/>
      </c>
      <c r="CF127" s="31" t="str">
        <f t="shared" si="82"/>
        <v/>
      </c>
      <c r="CG127" s="31" t="str">
        <f t="shared" si="83"/>
        <v/>
      </c>
      <c r="CH127" s="32"/>
      <c r="CI127" s="32">
        <f t="shared" si="85"/>
        <v>0</v>
      </c>
      <c r="CJ127" s="32">
        <f t="shared" si="86"/>
        <v>0</v>
      </c>
      <c r="CK127" s="32">
        <f t="shared" si="87"/>
        <v>0</v>
      </c>
      <c r="CL127" s="32">
        <f t="shared" si="88"/>
        <v>0</v>
      </c>
      <c r="CM127" s="32">
        <f t="shared" si="89"/>
        <v>0</v>
      </c>
      <c r="CN127" s="32">
        <f t="shared" si="90"/>
        <v>0</v>
      </c>
    </row>
    <row r="128" spans="1:92" ht="16.350000000000001" customHeight="1" x14ac:dyDescent="0.2">
      <c r="A128" s="3425" t="s">
        <v>161</v>
      </c>
      <c r="B128" s="3084"/>
      <c r="C128" s="3426"/>
      <c r="D128" s="1788">
        <f t="shared" si="74"/>
        <v>2</v>
      </c>
      <c r="E128" s="1682">
        <f t="shared" si="92"/>
        <v>1</v>
      </c>
      <c r="F128" s="1684">
        <f t="shared" si="92"/>
        <v>1</v>
      </c>
      <c r="G128" s="1789"/>
      <c r="H128" s="1790"/>
      <c r="I128" s="1789"/>
      <c r="J128" s="1791"/>
      <c r="K128" s="1789"/>
      <c r="L128" s="1790"/>
      <c r="M128" s="1789"/>
      <c r="N128" s="1790"/>
      <c r="O128" s="1792"/>
      <c r="P128" s="1790"/>
      <c r="Q128" s="1792"/>
      <c r="R128" s="1790"/>
      <c r="S128" s="1792"/>
      <c r="T128" s="1790"/>
      <c r="U128" s="1792"/>
      <c r="V128" s="1790"/>
      <c r="W128" s="1792"/>
      <c r="X128" s="1790"/>
      <c r="Y128" s="1660">
        <v>0</v>
      </c>
      <c r="Z128" s="1661">
        <v>0</v>
      </c>
      <c r="AA128" s="1660">
        <v>0</v>
      </c>
      <c r="AB128" s="1661">
        <v>0</v>
      </c>
      <c r="AC128" s="1660">
        <v>0</v>
      </c>
      <c r="AD128" s="1661">
        <v>0</v>
      </c>
      <c r="AE128" s="1660">
        <v>0</v>
      </c>
      <c r="AF128" s="1661">
        <v>0</v>
      </c>
      <c r="AG128" s="1660">
        <v>1</v>
      </c>
      <c r="AH128" s="1661">
        <v>0</v>
      </c>
      <c r="AI128" s="1660">
        <v>0</v>
      </c>
      <c r="AJ128" s="1661">
        <v>1</v>
      </c>
      <c r="AK128" s="1660">
        <v>0</v>
      </c>
      <c r="AL128" s="1661">
        <v>0</v>
      </c>
      <c r="AM128" s="1660">
        <v>0</v>
      </c>
      <c r="AN128" s="1662">
        <v>0</v>
      </c>
      <c r="AO128" s="1793"/>
      <c r="AP128" s="1686">
        <v>0</v>
      </c>
      <c r="AQ128" s="1664">
        <v>2</v>
      </c>
      <c r="AR128" s="1799">
        <v>0</v>
      </c>
      <c r="AS128" s="1664"/>
      <c r="AT128" s="1686">
        <v>0</v>
      </c>
      <c r="AU128" s="1686">
        <v>0</v>
      </c>
      <c r="AV128" s="1686">
        <v>0</v>
      </c>
      <c r="AW128" s="671" t="str">
        <f t="shared" si="73"/>
        <v/>
      </c>
      <c r="BU128" s="3"/>
      <c r="BV128" s="3"/>
      <c r="BW128" s="4"/>
      <c r="CA128" s="31"/>
      <c r="CB128" s="31" t="str">
        <f t="shared" si="78"/>
        <v/>
      </c>
      <c r="CC128" s="31" t="str">
        <f t="shared" si="79"/>
        <v/>
      </c>
      <c r="CD128" s="31" t="str">
        <f t="shared" si="80"/>
        <v/>
      </c>
      <c r="CE128" s="31" t="str">
        <f t="shared" si="81"/>
        <v/>
      </c>
      <c r="CF128" s="31" t="str">
        <f t="shared" si="82"/>
        <v/>
      </c>
      <c r="CG128" s="31" t="str">
        <f t="shared" si="83"/>
        <v/>
      </c>
      <c r="CH128" s="32"/>
      <c r="CI128" s="32">
        <f t="shared" si="85"/>
        <v>0</v>
      </c>
      <c r="CJ128" s="32">
        <f t="shared" si="86"/>
        <v>0</v>
      </c>
      <c r="CK128" s="32">
        <f t="shared" si="87"/>
        <v>0</v>
      </c>
      <c r="CL128" s="32">
        <f t="shared" si="88"/>
        <v>0</v>
      </c>
      <c r="CM128" s="32">
        <f t="shared" si="89"/>
        <v>0</v>
      </c>
      <c r="CN128" s="32">
        <f t="shared" si="90"/>
        <v>0</v>
      </c>
    </row>
    <row r="129" spans="1:92" ht="16.350000000000001" customHeight="1" x14ac:dyDescent="0.2">
      <c r="A129" s="3510" t="s">
        <v>162</v>
      </c>
      <c r="B129" s="3511"/>
      <c r="C129" s="3512"/>
      <c r="D129" s="1788">
        <f t="shared" si="74"/>
        <v>0</v>
      </c>
      <c r="E129" s="1682">
        <f t="shared" si="92"/>
        <v>0</v>
      </c>
      <c r="F129" s="1684">
        <f t="shared" si="92"/>
        <v>0</v>
      </c>
      <c r="G129" s="1789"/>
      <c r="H129" s="1790"/>
      <c r="I129" s="1789"/>
      <c r="J129" s="1791"/>
      <c r="K129" s="1789"/>
      <c r="L129" s="1790"/>
      <c r="M129" s="1789"/>
      <c r="N129" s="1790"/>
      <c r="O129" s="1792"/>
      <c r="P129" s="1790"/>
      <c r="Q129" s="1792"/>
      <c r="R129" s="1790"/>
      <c r="S129" s="1792"/>
      <c r="T129" s="1790"/>
      <c r="U129" s="1792"/>
      <c r="V129" s="1790"/>
      <c r="W129" s="1792"/>
      <c r="X129" s="1790"/>
      <c r="Y129" s="1660"/>
      <c r="Z129" s="1661"/>
      <c r="AA129" s="1660"/>
      <c r="AB129" s="1661"/>
      <c r="AC129" s="1660"/>
      <c r="AD129" s="1661"/>
      <c r="AE129" s="1660"/>
      <c r="AF129" s="1661"/>
      <c r="AG129" s="1660"/>
      <c r="AH129" s="1661"/>
      <c r="AI129" s="1660"/>
      <c r="AJ129" s="1661"/>
      <c r="AK129" s="1660"/>
      <c r="AL129" s="1661"/>
      <c r="AM129" s="1660"/>
      <c r="AN129" s="1662"/>
      <c r="AO129" s="1793"/>
      <c r="AP129" s="1686"/>
      <c r="AQ129" s="1664"/>
      <c r="AR129" s="1799"/>
      <c r="AS129" s="1664"/>
      <c r="AT129" s="1686"/>
      <c r="AU129" s="1686"/>
      <c r="AV129" s="1686"/>
      <c r="AW129" s="671" t="str">
        <f t="shared" si="73"/>
        <v/>
      </c>
      <c r="BU129" s="3"/>
      <c r="BV129" s="3"/>
      <c r="BW129" s="4"/>
      <c r="CA129" s="31"/>
      <c r="CB129" s="31" t="str">
        <f t="shared" si="78"/>
        <v/>
      </c>
      <c r="CC129" s="31" t="str">
        <f t="shared" si="79"/>
        <v/>
      </c>
      <c r="CD129" s="31" t="str">
        <f t="shared" si="80"/>
        <v/>
      </c>
      <c r="CE129" s="31" t="str">
        <f t="shared" si="81"/>
        <v/>
      </c>
      <c r="CF129" s="31" t="str">
        <f t="shared" si="82"/>
        <v/>
      </c>
      <c r="CG129" s="31" t="str">
        <f t="shared" si="83"/>
        <v/>
      </c>
      <c r="CH129" s="32"/>
      <c r="CI129" s="32">
        <f t="shared" si="85"/>
        <v>0</v>
      </c>
      <c r="CJ129" s="32">
        <f t="shared" si="86"/>
        <v>0</v>
      </c>
      <c r="CK129" s="32">
        <f t="shared" si="87"/>
        <v>0</v>
      </c>
      <c r="CL129" s="32">
        <f t="shared" si="88"/>
        <v>0</v>
      </c>
      <c r="CM129" s="32">
        <f t="shared" si="89"/>
        <v>0</v>
      </c>
      <c r="CN129" s="32">
        <f t="shared" si="90"/>
        <v>0</v>
      </c>
    </row>
    <row r="130" spans="1:92" ht="16.350000000000001" customHeight="1" x14ac:dyDescent="0.2">
      <c r="A130" s="3510" t="s">
        <v>163</v>
      </c>
      <c r="B130" s="3511"/>
      <c r="C130" s="3512"/>
      <c r="D130" s="1788">
        <f t="shared" si="74"/>
        <v>2</v>
      </c>
      <c r="E130" s="1682">
        <f t="shared" si="75"/>
        <v>1</v>
      </c>
      <c r="F130" s="1684">
        <f t="shared" si="76"/>
        <v>1</v>
      </c>
      <c r="G130" s="1796">
        <v>0</v>
      </c>
      <c r="H130" s="1798">
        <v>0</v>
      </c>
      <c r="I130" s="1796">
        <v>0</v>
      </c>
      <c r="J130" s="1800">
        <v>0</v>
      </c>
      <c r="K130" s="1796">
        <v>0</v>
      </c>
      <c r="L130" s="1798">
        <v>0</v>
      </c>
      <c r="M130" s="1796">
        <v>0</v>
      </c>
      <c r="N130" s="1798">
        <v>0</v>
      </c>
      <c r="O130" s="1801">
        <v>0</v>
      </c>
      <c r="P130" s="1661">
        <v>0</v>
      </c>
      <c r="Q130" s="1660">
        <v>0</v>
      </c>
      <c r="R130" s="1661">
        <v>0</v>
      </c>
      <c r="S130" s="1660">
        <v>0</v>
      </c>
      <c r="T130" s="1798">
        <v>0</v>
      </c>
      <c r="U130" s="1801">
        <v>0</v>
      </c>
      <c r="V130" s="1661">
        <v>0</v>
      </c>
      <c r="W130" s="1660">
        <v>0</v>
      </c>
      <c r="X130" s="1661">
        <v>0</v>
      </c>
      <c r="Y130" s="1660">
        <v>0</v>
      </c>
      <c r="Z130" s="1661">
        <v>0</v>
      </c>
      <c r="AA130" s="1660">
        <v>0</v>
      </c>
      <c r="AB130" s="1661">
        <v>0</v>
      </c>
      <c r="AC130" s="1660">
        <v>0</v>
      </c>
      <c r="AD130" s="1661">
        <v>0</v>
      </c>
      <c r="AE130" s="1660">
        <v>0</v>
      </c>
      <c r="AF130" s="1661">
        <v>0</v>
      </c>
      <c r="AG130" s="1660">
        <v>0</v>
      </c>
      <c r="AH130" s="1661">
        <v>0</v>
      </c>
      <c r="AI130" s="1660">
        <v>1</v>
      </c>
      <c r="AJ130" s="1661">
        <v>1</v>
      </c>
      <c r="AK130" s="1660">
        <v>0</v>
      </c>
      <c r="AL130" s="1661">
        <v>0</v>
      </c>
      <c r="AM130" s="1660">
        <v>0</v>
      </c>
      <c r="AN130" s="1662">
        <v>0</v>
      </c>
      <c r="AO130" s="1686">
        <v>0</v>
      </c>
      <c r="AP130" s="1802">
        <v>0</v>
      </c>
      <c r="AQ130" s="1799">
        <v>2</v>
      </c>
      <c r="AR130" s="1799">
        <v>0</v>
      </c>
      <c r="AS130" s="1664"/>
      <c r="AT130" s="1686">
        <v>0</v>
      </c>
      <c r="AU130" s="1686">
        <v>0</v>
      </c>
      <c r="AV130" s="1686">
        <v>0</v>
      </c>
      <c r="AW130" s="671" t="str">
        <f t="shared" si="73"/>
        <v/>
      </c>
      <c r="BU130" s="3"/>
      <c r="BV130" s="3"/>
      <c r="BW130" s="4"/>
      <c r="CA130" s="31" t="str">
        <f t="shared" si="77"/>
        <v/>
      </c>
      <c r="CB130" s="31" t="str">
        <f t="shared" si="78"/>
        <v/>
      </c>
      <c r="CC130" s="31" t="str">
        <f t="shared" si="79"/>
        <v/>
      </c>
      <c r="CD130" s="31" t="str">
        <f t="shared" si="80"/>
        <v/>
      </c>
      <c r="CE130" s="31" t="str">
        <f t="shared" si="81"/>
        <v/>
      </c>
      <c r="CF130" s="31" t="str">
        <f t="shared" si="82"/>
        <v/>
      </c>
      <c r="CG130" s="31" t="str">
        <f t="shared" si="83"/>
        <v/>
      </c>
      <c r="CH130" s="32">
        <f t="shared" si="84"/>
        <v>0</v>
      </c>
      <c r="CI130" s="32">
        <f t="shared" si="85"/>
        <v>0</v>
      </c>
      <c r="CJ130" s="32">
        <f t="shared" si="86"/>
        <v>0</v>
      </c>
      <c r="CK130" s="32">
        <f t="shared" si="87"/>
        <v>0</v>
      </c>
      <c r="CL130" s="32">
        <f t="shared" si="88"/>
        <v>0</v>
      </c>
      <c r="CM130" s="32">
        <f t="shared" si="89"/>
        <v>0</v>
      </c>
      <c r="CN130" s="32">
        <f t="shared" si="90"/>
        <v>0</v>
      </c>
    </row>
    <row r="131" spans="1:92" ht="16.350000000000001" customHeight="1" x14ac:dyDescent="0.2">
      <c r="A131" s="3510" t="s">
        <v>164</v>
      </c>
      <c r="B131" s="3511"/>
      <c r="C131" s="3512"/>
      <c r="D131" s="1788">
        <f t="shared" si="74"/>
        <v>0</v>
      </c>
      <c r="E131" s="1682">
        <f t="shared" si="75"/>
        <v>0</v>
      </c>
      <c r="F131" s="1684">
        <f t="shared" si="76"/>
        <v>0</v>
      </c>
      <c r="G131" s="1796"/>
      <c r="H131" s="1798"/>
      <c r="I131" s="1796"/>
      <c r="J131" s="1800"/>
      <c r="K131" s="1796"/>
      <c r="L131" s="1798"/>
      <c r="M131" s="1796"/>
      <c r="N131" s="1798"/>
      <c r="O131" s="1801"/>
      <c r="P131" s="1661"/>
      <c r="Q131" s="1660"/>
      <c r="R131" s="1661"/>
      <c r="S131" s="1660"/>
      <c r="T131" s="1798"/>
      <c r="U131" s="1801"/>
      <c r="V131" s="1661"/>
      <c r="W131" s="1660"/>
      <c r="X131" s="1661"/>
      <c r="Y131" s="1660"/>
      <c r="Z131" s="1661"/>
      <c r="AA131" s="1660"/>
      <c r="AB131" s="1661"/>
      <c r="AC131" s="1660"/>
      <c r="AD131" s="1661"/>
      <c r="AE131" s="1660"/>
      <c r="AF131" s="1661"/>
      <c r="AG131" s="1660"/>
      <c r="AH131" s="1661"/>
      <c r="AI131" s="1660"/>
      <c r="AJ131" s="1661"/>
      <c r="AK131" s="1660"/>
      <c r="AL131" s="1661"/>
      <c r="AM131" s="1660"/>
      <c r="AN131" s="1662"/>
      <c r="AO131" s="1686"/>
      <c r="AP131" s="1802"/>
      <c r="AQ131" s="1799"/>
      <c r="AR131" s="1799"/>
      <c r="AS131" s="1664"/>
      <c r="AT131" s="1686"/>
      <c r="AU131" s="1686"/>
      <c r="AV131" s="1686"/>
      <c r="AW131" s="671" t="str">
        <f t="shared" si="73"/>
        <v/>
      </c>
      <c r="BU131" s="3"/>
      <c r="BV131" s="3"/>
      <c r="BW131" s="4"/>
      <c r="CA131" s="31" t="str">
        <f t="shared" si="77"/>
        <v/>
      </c>
      <c r="CB131" s="31" t="str">
        <f t="shared" si="78"/>
        <v/>
      </c>
      <c r="CC131" s="31" t="str">
        <f t="shared" si="79"/>
        <v/>
      </c>
      <c r="CD131" s="31" t="str">
        <f t="shared" si="80"/>
        <v/>
      </c>
      <c r="CE131" s="31" t="str">
        <f t="shared" si="81"/>
        <v/>
      </c>
      <c r="CF131" s="31" t="str">
        <f t="shared" si="82"/>
        <v/>
      </c>
      <c r="CG131" s="31" t="str">
        <f t="shared" si="83"/>
        <v/>
      </c>
      <c r="CH131" s="32">
        <f t="shared" si="84"/>
        <v>0</v>
      </c>
      <c r="CI131" s="32">
        <f t="shared" si="85"/>
        <v>0</v>
      </c>
      <c r="CJ131" s="32">
        <f t="shared" si="86"/>
        <v>0</v>
      </c>
      <c r="CK131" s="32">
        <f t="shared" si="87"/>
        <v>0</v>
      </c>
      <c r="CL131" s="32">
        <f t="shared" si="88"/>
        <v>0</v>
      </c>
      <c r="CM131" s="32">
        <f t="shared" si="89"/>
        <v>0</v>
      </c>
      <c r="CN131" s="32">
        <f t="shared" si="90"/>
        <v>0</v>
      </c>
    </row>
    <row r="132" spans="1:92" ht="16.350000000000001" customHeight="1" x14ac:dyDescent="0.2">
      <c r="A132" s="3510" t="s">
        <v>165</v>
      </c>
      <c r="B132" s="3511"/>
      <c r="C132" s="3512"/>
      <c r="D132" s="1788">
        <f t="shared" si="74"/>
        <v>0</v>
      </c>
      <c r="E132" s="1682">
        <f t="shared" si="75"/>
        <v>0</v>
      </c>
      <c r="F132" s="1684">
        <f t="shared" si="76"/>
        <v>0</v>
      </c>
      <c r="G132" s="1796"/>
      <c r="H132" s="1798"/>
      <c r="I132" s="1796"/>
      <c r="J132" s="1800"/>
      <c r="K132" s="1796"/>
      <c r="L132" s="1798"/>
      <c r="M132" s="1796"/>
      <c r="N132" s="1798"/>
      <c r="O132" s="1801"/>
      <c r="P132" s="1661"/>
      <c r="Q132" s="1660"/>
      <c r="R132" s="1661"/>
      <c r="S132" s="1660"/>
      <c r="T132" s="1798"/>
      <c r="U132" s="1801"/>
      <c r="V132" s="1661"/>
      <c r="W132" s="1660"/>
      <c r="X132" s="1661"/>
      <c r="Y132" s="1660"/>
      <c r="Z132" s="1661"/>
      <c r="AA132" s="1660"/>
      <c r="AB132" s="1661"/>
      <c r="AC132" s="1660"/>
      <c r="AD132" s="1661"/>
      <c r="AE132" s="1660"/>
      <c r="AF132" s="1661"/>
      <c r="AG132" s="1660"/>
      <c r="AH132" s="1661"/>
      <c r="AI132" s="1660"/>
      <c r="AJ132" s="1661"/>
      <c r="AK132" s="1660"/>
      <c r="AL132" s="1661"/>
      <c r="AM132" s="1660"/>
      <c r="AN132" s="1662"/>
      <c r="AO132" s="1686"/>
      <c r="AP132" s="1802"/>
      <c r="AQ132" s="1799"/>
      <c r="AR132" s="1799"/>
      <c r="AS132" s="1664"/>
      <c r="AT132" s="1686"/>
      <c r="AU132" s="1686"/>
      <c r="AV132" s="1686"/>
      <c r="AW132" s="671" t="str">
        <f t="shared" si="73"/>
        <v/>
      </c>
      <c r="BU132" s="3"/>
      <c r="BV132" s="3"/>
      <c r="BW132" s="4"/>
      <c r="CA132" s="31" t="str">
        <f t="shared" si="77"/>
        <v/>
      </c>
      <c r="CB132" s="31" t="str">
        <f t="shared" si="78"/>
        <v/>
      </c>
      <c r="CC132" s="31" t="str">
        <f t="shared" si="79"/>
        <v/>
      </c>
      <c r="CD132" s="31" t="str">
        <f t="shared" si="80"/>
        <v/>
      </c>
      <c r="CE132" s="31" t="str">
        <f t="shared" si="81"/>
        <v/>
      </c>
      <c r="CF132" s="31" t="str">
        <f t="shared" si="82"/>
        <v/>
      </c>
      <c r="CG132" s="31" t="str">
        <f t="shared" si="83"/>
        <v/>
      </c>
      <c r="CH132" s="32">
        <f t="shared" si="84"/>
        <v>0</v>
      </c>
      <c r="CI132" s="32">
        <f t="shared" si="85"/>
        <v>0</v>
      </c>
      <c r="CJ132" s="32">
        <f t="shared" si="86"/>
        <v>0</v>
      </c>
      <c r="CK132" s="32">
        <f t="shared" si="87"/>
        <v>0</v>
      </c>
      <c r="CL132" s="32">
        <f t="shared" si="88"/>
        <v>0</v>
      </c>
      <c r="CM132" s="32">
        <f t="shared" si="89"/>
        <v>0</v>
      </c>
      <c r="CN132" s="32">
        <f t="shared" si="90"/>
        <v>0</v>
      </c>
    </row>
    <row r="133" spans="1:92" ht="16.350000000000001" customHeight="1" x14ac:dyDescent="0.2">
      <c r="A133" s="3510" t="s">
        <v>166</v>
      </c>
      <c r="B133" s="3511"/>
      <c r="C133" s="3512"/>
      <c r="D133" s="1788">
        <f t="shared" si="74"/>
        <v>0</v>
      </c>
      <c r="E133" s="1682">
        <f t="shared" si="75"/>
        <v>0</v>
      </c>
      <c r="F133" s="1684">
        <f t="shared" si="76"/>
        <v>0</v>
      </c>
      <c r="G133" s="1796"/>
      <c r="H133" s="1798"/>
      <c r="I133" s="1796"/>
      <c r="J133" s="1800"/>
      <c r="K133" s="1796"/>
      <c r="L133" s="1798"/>
      <c r="M133" s="1796"/>
      <c r="N133" s="1798"/>
      <c r="O133" s="1801"/>
      <c r="P133" s="1661"/>
      <c r="Q133" s="1660"/>
      <c r="R133" s="1661"/>
      <c r="S133" s="1660"/>
      <c r="T133" s="1798"/>
      <c r="U133" s="1801"/>
      <c r="V133" s="1661"/>
      <c r="W133" s="1660"/>
      <c r="X133" s="1661"/>
      <c r="Y133" s="1660"/>
      <c r="Z133" s="1661"/>
      <c r="AA133" s="1660"/>
      <c r="AB133" s="1661"/>
      <c r="AC133" s="1660"/>
      <c r="AD133" s="1661"/>
      <c r="AE133" s="1660"/>
      <c r="AF133" s="1661"/>
      <c r="AG133" s="1660"/>
      <c r="AH133" s="1661"/>
      <c r="AI133" s="1660"/>
      <c r="AJ133" s="1661"/>
      <c r="AK133" s="1660"/>
      <c r="AL133" s="1661"/>
      <c r="AM133" s="1660"/>
      <c r="AN133" s="1662"/>
      <c r="AO133" s="1686"/>
      <c r="AP133" s="1802"/>
      <c r="AQ133" s="1799"/>
      <c r="AR133" s="1799"/>
      <c r="AS133" s="1664"/>
      <c r="AT133" s="1686"/>
      <c r="AU133" s="1686"/>
      <c r="AV133" s="1686"/>
      <c r="AW133" s="671" t="str">
        <f t="shared" si="73"/>
        <v/>
      </c>
      <c r="BU133" s="3"/>
      <c r="BV133" s="3"/>
      <c r="BW133" s="4"/>
      <c r="CA133" s="31" t="str">
        <f t="shared" si="77"/>
        <v/>
      </c>
      <c r="CB133" s="31" t="str">
        <f t="shared" si="78"/>
        <v/>
      </c>
      <c r="CC133" s="31" t="str">
        <f t="shared" si="79"/>
        <v/>
      </c>
      <c r="CD133" s="31" t="str">
        <f t="shared" si="80"/>
        <v/>
      </c>
      <c r="CE133" s="31" t="str">
        <f t="shared" si="81"/>
        <v/>
      </c>
      <c r="CF133" s="31" t="str">
        <f t="shared" si="82"/>
        <v/>
      </c>
      <c r="CG133" s="31" t="str">
        <f t="shared" si="83"/>
        <v/>
      </c>
      <c r="CH133" s="32">
        <f t="shared" si="84"/>
        <v>0</v>
      </c>
      <c r="CI133" s="32">
        <f t="shared" si="85"/>
        <v>0</v>
      </c>
      <c r="CJ133" s="32">
        <f t="shared" si="86"/>
        <v>0</v>
      </c>
      <c r="CK133" s="32">
        <f t="shared" si="87"/>
        <v>0</v>
      </c>
      <c r="CL133" s="32">
        <f t="shared" si="88"/>
        <v>0</v>
      </c>
      <c r="CM133" s="32">
        <f t="shared" si="89"/>
        <v>0</v>
      </c>
      <c r="CN133" s="32">
        <f t="shared" si="90"/>
        <v>0</v>
      </c>
    </row>
    <row r="134" spans="1:92" ht="16.350000000000001" customHeight="1" x14ac:dyDescent="0.2">
      <c r="A134" s="3510" t="s">
        <v>167</v>
      </c>
      <c r="B134" s="3511"/>
      <c r="C134" s="3512"/>
      <c r="D134" s="1788">
        <f t="shared" si="74"/>
        <v>0</v>
      </c>
      <c r="E134" s="1682">
        <f t="shared" si="75"/>
        <v>0</v>
      </c>
      <c r="F134" s="1684">
        <f t="shared" si="76"/>
        <v>0</v>
      </c>
      <c r="G134" s="1796"/>
      <c r="H134" s="1798"/>
      <c r="I134" s="1796"/>
      <c r="J134" s="1800"/>
      <c r="K134" s="1796"/>
      <c r="L134" s="1798"/>
      <c r="M134" s="1796"/>
      <c r="N134" s="1798"/>
      <c r="O134" s="1801"/>
      <c r="P134" s="1661"/>
      <c r="Q134" s="1660"/>
      <c r="R134" s="1661"/>
      <c r="S134" s="1660"/>
      <c r="T134" s="1798"/>
      <c r="U134" s="1801"/>
      <c r="V134" s="1661"/>
      <c r="W134" s="1660"/>
      <c r="X134" s="1661"/>
      <c r="Y134" s="1660"/>
      <c r="Z134" s="1661"/>
      <c r="AA134" s="1660"/>
      <c r="AB134" s="1661"/>
      <c r="AC134" s="1660"/>
      <c r="AD134" s="1661"/>
      <c r="AE134" s="1660"/>
      <c r="AF134" s="1661"/>
      <c r="AG134" s="1660"/>
      <c r="AH134" s="1661"/>
      <c r="AI134" s="1660"/>
      <c r="AJ134" s="1661"/>
      <c r="AK134" s="1660"/>
      <c r="AL134" s="1661"/>
      <c r="AM134" s="1660"/>
      <c r="AN134" s="1662"/>
      <c r="AO134" s="1686"/>
      <c r="AP134" s="1802"/>
      <c r="AQ134" s="1799"/>
      <c r="AR134" s="1799"/>
      <c r="AS134" s="1664"/>
      <c r="AT134" s="1686"/>
      <c r="AU134" s="1686"/>
      <c r="AV134" s="1686"/>
      <c r="AW134" s="671" t="str">
        <f t="shared" si="73"/>
        <v/>
      </c>
      <c r="BU134" s="3"/>
      <c r="BV134" s="3"/>
      <c r="BW134" s="4"/>
      <c r="CA134" s="31" t="str">
        <f t="shared" si="77"/>
        <v/>
      </c>
      <c r="CB134" s="31" t="str">
        <f t="shared" si="78"/>
        <v/>
      </c>
      <c r="CC134" s="31" t="str">
        <f t="shared" si="79"/>
        <v/>
      </c>
      <c r="CD134" s="31" t="str">
        <f t="shared" si="80"/>
        <v/>
      </c>
      <c r="CE134" s="31" t="str">
        <f t="shared" si="81"/>
        <v/>
      </c>
      <c r="CF134" s="31" t="str">
        <f t="shared" si="82"/>
        <v/>
      </c>
      <c r="CG134" s="31" t="str">
        <f t="shared" si="83"/>
        <v/>
      </c>
      <c r="CH134" s="32">
        <f t="shared" si="84"/>
        <v>0</v>
      </c>
      <c r="CI134" s="32">
        <f t="shared" si="85"/>
        <v>0</v>
      </c>
      <c r="CJ134" s="32">
        <f t="shared" si="86"/>
        <v>0</v>
      </c>
      <c r="CK134" s="32">
        <f t="shared" si="87"/>
        <v>0</v>
      </c>
      <c r="CL134" s="32">
        <f t="shared" si="88"/>
        <v>0</v>
      </c>
      <c r="CM134" s="32">
        <f t="shared" si="89"/>
        <v>0</v>
      </c>
      <c r="CN134" s="32">
        <f t="shared" si="90"/>
        <v>0</v>
      </c>
    </row>
    <row r="135" spans="1:92" ht="16.350000000000001" customHeight="1" x14ac:dyDescent="0.2">
      <c r="A135" s="3510" t="s">
        <v>168</v>
      </c>
      <c r="B135" s="3511"/>
      <c r="C135" s="3512"/>
      <c r="D135" s="1788">
        <f t="shared" si="74"/>
        <v>0</v>
      </c>
      <c r="E135" s="1682">
        <f t="shared" si="75"/>
        <v>0</v>
      </c>
      <c r="F135" s="1684">
        <f t="shared" si="76"/>
        <v>0</v>
      </c>
      <c r="G135" s="1796"/>
      <c r="H135" s="1798"/>
      <c r="I135" s="1796"/>
      <c r="J135" s="1800"/>
      <c r="K135" s="1796"/>
      <c r="L135" s="1798"/>
      <c r="M135" s="1796"/>
      <c r="N135" s="1798"/>
      <c r="O135" s="1801"/>
      <c r="P135" s="1661"/>
      <c r="Q135" s="1660"/>
      <c r="R135" s="1661"/>
      <c r="S135" s="1660"/>
      <c r="T135" s="1798"/>
      <c r="U135" s="1801"/>
      <c r="V135" s="1661"/>
      <c r="W135" s="1660"/>
      <c r="X135" s="1661"/>
      <c r="Y135" s="1660"/>
      <c r="Z135" s="1661"/>
      <c r="AA135" s="1660"/>
      <c r="AB135" s="1661"/>
      <c r="AC135" s="1660"/>
      <c r="AD135" s="1661"/>
      <c r="AE135" s="1660"/>
      <c r="AF135" s="1661"/>
      <c r="AG135" s="1660"/>
      <c r="AH135" s="1661"/>
      <c r="AI135" s="1660"/>
      <c r="AJ135" s="1661"/>
      <c r="AK135" s="1660"/>
      <c r="AL135" s="1661"/>
      <c r="AM135" s="1660"/>
      <c r="AN135" s="1662"/>
      <c r="AO135" s="1686"/>
      <c r="AP135" s="1802"/>
      <c r="AQ135" s="1799"/>
      <c r="AR135" s="1799"/>
      <c r="AS135" s="1664"/>
      <c r="AT135" s="1686"/>
      <c r="AU135" s="1686"/>
      <c r="AV135" s="1686"/>
      <c r="AW135" s="671" t="str">
        <f t="shared" si="73"/>
        <v/>
      </c>
      <c r="BU135" s="3"/>
      <c r="BV135" s="3"/>
      <c r="BW135" s="4"/>
      <c r="CA135" s="31" t="str">
        <f t="shared" si="77"/>
        <v/>
      </c>
      <c r="CB135" s="31" t="str">
        <f t="shared" si="78"/>
        <v/>
      </c>
      <c r="CC135" s="31" t="str">
        <f t="shared" si="79"/>
        <v/>
      </c>
      <c r="CD135" s="31" t="str">
        <f t="shared" si="80"/>
        <v/>
      </c>
      <c r="CE135" s="31" t="str">
        <f t="shared" si="81"/>
        <v/>
      </c>
      <c r="CF135" s="31" t="str">
        <f t="shared" si="82"/>
        <v/>
      </c>
      <c r="CG135" s="31" t="str">
        <f t="shared" si="83"/>
        <v/>
      </c>
      <c r="CH135" s="32">
        <f t="shared" si="84"/>
        <v>0</v>
      </c>
      <c r="CI135" s="32">
        <f t="shared" si="85"/>
        <v>0</v>
      </c>
      <c r="CJ135" s="32">
        <f t="shared" si="86"/>
        <v>0</v>
      </c>
      <c r="CK135" s="32">
        <f t="shared" si="87"/>
        <v>0</v>
      </c>
      <c r="CL135" s="32">
        <f t="shared" si="88"/>
        <v>0</v>
      </c>
      <c r="CM135" s="32">
        <f t="shared" si="89"/>
        <v>0</v>
      </c>
      <c r="CN135" s="32">
        <f t="shared" si="90"/>
        <v>0</v>
      </c>
    </row>
    <row r="136" spans="1:92" ht="16.350000000000001" customHeight="1" x14ac:dyDescent="0.2">
      <c r="A136" s="3515" t="s">
        <v>169</v>
      </c>
      <c r="B136" s="3515"/>
      <c r="C136" s="3515"/>
      <c r="D136" s="1788">
        <f t="shared" si="74"/>
        <v>0</v>
      </c>
      <c r="E136" s="1682">
        <f t="shared" si="75"/>
        <v>0</v>
      </c>
      <c r="F136" s="1684">
        <f t="shared" si="76"/>
        <v>0</v>
      </c>
      <c r="G136" s="1685"/>
      <c r="H136" s="1661"/>
      <c r="I136" s="1685"/>
      <c r="J136" s="1701"/>
      <c r="K136" s="1685"/>
      <c r="L136" s="1661"/>
      <c r="M136" s="1685"/>
      <c r="N136" s="1661"/>
      <c r="O136" s="1660"/>
      <c r="P136" s="1661"/>
      <c r="Q136" s="1660"/>
      <c r="R136" s="1661"/>
      <c r="S136" s="1660"/>
      <c r="T136" s="1661"/>
      <c r="U136" s="1660"/>
      <c r="V136" s="1661"/>
      <c r="W136" s="1660"/>
      <c r="X136" s="1661"/>
      <c r="Y136" s="1660"/>
      <c r="Z136" s="1661"/>
      <c r="AA136" s="1660"/>
      <c r="AB136" s="1661"/>
      <c r="AC136" s="1660"/>
      <c r="AD136" s="1661"/>
      <c r="AE136" s="1660"/>
      <c r="AF136" s="1661"/>
      <c r="AG136" s="1660"/>
      <c r="AH136" s="1661"/>
      <c r="AI136" s="1660"/>
      <c r="AJ136" s="1661"/>
      <c r="AK136" s="1660"/>
      <c r="AL136" s="1661"/>
      <c r="AM136" s="1660"/>
      <c r="AN136" s="1662"/>
      <c r="AO136" s="1686"/>
      <c r="AP136" s="1686"/>
      <c r="AQ136" s="1664"/>
      <c r="AR136" s="1664"/>
      <c r="AS136" s="1664"/>
      <c r="AT136" s="1686"/>
      <c r="AU136" s="1686"/>
      <c r="AV136" s="1686"/>
      <c r="AW136" s="671" t="str">
        <f t="shared" si="73"/>
        <v/>
      </c>
      <c r="BU136" s="3"/>
      <c r="BV136" s="3"/>
      <c r="BW136" s="4"/>
      <c r="CA136" s="31" t="str">
        <f t="shared" si="77"/>
        <v/>
      </c>
      <c r="CB136" s="31" t="str">
        <f t="shared" si="78"/>
        <v/>
      </c>
      <c r="CC136" s="31" t="str">
        <f t="shared" si="79"/>
        <v/>
      </c>
      <c r="CD136" s="31" t="str">
        <f t="shared" si="80"/>
        <v/>
      </c>
      <c r="CE136" s="31" t="str">
        <f t="shared" si="81"/>
        <v/>
      </c>
      <c r="CF136" s="31" t="str">
        <f t="shared" si="82"/>
        <v/>
      </c>
      <c r="CG136" s="31" t="str">
        <f t="shared" si="83"/>
        <v/>
      </c>
      <c r="CH136" s="32">
        <f t="shared" si="84"/>
        <v>0</v>
      </c>
      <c r="CI136" s="32">
        <f t="shared" si="85"/>
        <v>0</v>
      </c>
      <c r="CJ136" s="32">
        <f t="shared" si="86"/>
        <v>0</v>
      </c>
      <c r="CK136" s="32">
        <f t="shared" si="87"/>
        <v>0</v>
      </c>
      <c r="CL136" s="32">
        <f t="shared" si="88"/>
        <v>0</v>
      </c>
      <c r="CM136" s="32">
        <f t="shared" si="89"/>
        <v>0</v>
      </c>
      <c r="CN136" s="32">
        <f t="shared" si="90"/>
        <v>0</v>
      </c>
    </row>
    <row r="137" spans="1:92" ht="16.350000000000001" customHeight="1" x14ac:dyDescent="0.2">
      <c r="A137" s="3510" t="s">
        <v>170</v>
      </c>
      <c r="B137" s="3511"/>
      <c r="C137" s="3512"/>
      <c r="D137" s="1788">
        <f t="shared" si="74"/>
        <v>0</v>
      </c>
      <c r="E137" s="1682">
        <f t="shared" si="75"/>
        <v>0</v>
      </c>
      <c r="F137" s="1684">
        <f t="shared" si="76"/>
        <v>0</v>
      </c>
      <c r="G137" s="1685"/>
      <c r="H137" s="1661"/>
      <c r="I137" s="1685"/>
      <c r="J137" s="1701"/>
      <c r="K137" s="1685"/>
      <c r="L137" s="1661"/>
      <c r="M137" s="1685"/>
      <c r="N137" s="1661"/>
      <c r="O137" s="1660"/>
      <c r="P137" s="1661"/>
      <c r="Q137" s="1660"/>
      <c r="R137" s="1661"/>
      <c r="S137" s="1660"/>
      <c r="T137" s="1661"/>
      <c r="U137" s="1660"/>
      <c r="V137" s="1661"/>
      <c r="W137" s="1660"/>
      <c r="X137" s="1661"/>
      <c r="Y137" s="1660"/>
      <c r="Z137" s="1661"/>
      <c r="AA137" s="1660"/>
      <c r="AB137" s="1661"/>
      <c r="AC137" s="1660"/>
      <c r="AD137" s="1661"/>
      <c r="AE137" s="1660"/>
      <c r="AF137" s="1661"/>
      <c r="AG137" s="1660"/>
      <c r="AH137" s="1661"/>
      <c r="AI137" s="1660"/>
      <c r="AJ137" s="1661"/>
      <c r="AK137" s="1660"/>
      <c r="AL137" s="1661"/>
      <c r="AM137" s="1660"/>
      <c r="AN137" s="1662"/>
      <c r="AO137" s="1686"/>
      <c r="AP137" s="1686"/>
      <c r="AQ137" s="1664"/>
      <c r="AR137" s="1664"/>
      <c r="AS137" s="1664"/>
      <c r="AT137" s="1686"/>
      <c r="AU137" s="1686"/>
      <c r="AV137" s="1686"/>
      <c r="AW137" s="671" t="str">
        <f t="shared" si="73"/>
        <v/>
      </c>
      <c r="BU137" s="3"/>
      <c r="BV137" s="3"/>
      <c r="BW137" s="4"/>
      <c r="CA137" s="31" t="str">
        <f t="shared" si="77"/>
        <v/>
      </c>
      <c r="CB137" s="31" t="str">
        <f t="shared" si="78"/>
        <v/>
      </c>
      <c r="CC137" s="31" t="str">
        <f t="shared" si="79"/>
        <v/>
      </c>
      <c r="CD137" s="31" t="str">
        <f t="shared" si="80"/>
        <v/>
      </c>
      <c r="CE137" s="31" t="str">
        <f t="shared" si="81"/>
        <v/>
      </c>
      <c r="CF137" s="31" t="str">
        <f t="shared" si="82"/>
        <v/>
      </c>
      <c r="CG137" s="31" t="str">
        <f t="shared" si="83"/>
        <v/>
      </c>
      <c r="CH137" s="32">
        <f t="shared" si="84"/>
        <v>0</v>
      </c>
      <c r="CI137" s="32">
        <f t="shared" si="85"/>
        <v>0</v>
      </c>
      <c r="CJ137" s="32">
        <f t="shared" si="86"/>
        <v>0</v>
      </c>
      <c r="CK137" s="32">
        <f t="shared" si="87"/>
        <v>0</v>
      </c>
      <c r="CL137" s="32">
        <f t="shared" si="88"/>
        <v>0</v>
      </c>
      <c r="CM137" s="32">
        <f t="shared" si="89"/>
        <v>0</v>
      </c>
      <c r="CN137" s="32">
        <f t="shared" si="90"/>
        <v>0</v>
      </c>
    </row>
    <row r="138" spans="1:92" ht="16.350000000000001" customHeight="1" x14ac:dyDescent="0.2">
      <c r="A138" s="3510" t="s">
        <v>171</v>
      </c>
      <c r="B138" s="3511"/>
      <c r="C138" s="3512"/>
      <c r="D138" s="1788">
        <f t="shared" si="74"/>
        <v>0</v>
      </c>
      <c r="E138" s="1682">
        <f t="shared" si="75"/>
        <v>0</v>
      </c>
      <c r="F138" s="1684">
        <f t="shared" si="76"/>
        <v>0</v>
      </c>
      <c r="G138" s="1456"/>
      <c r="H138" s="1457"/>
      <c r="I138" s="1456"/>
      <c r="J138" s="1458"/>
      <c r="K138" s="1456"/>
      <c r="L138" s="1661"/>
      <c r="M138" s="1685"/>
      <c r="N138" s="1661"/>
      <c r="O138" s="1660"/>
      <c r="P138" s="1661"/>
      <c r="Q138" s="1660"/>
      <c r="R138" s="1661"/>
      <c r="S138" s="1660"/>
      <c r="T138" s="1661"/>
      <c r="U138" s="1660"/>
      <c r="V138" s="1661"/>
      <c r="W138" s="1660"/>
      <c r="X138" s="1661"/>
      <c r="Y138" s="1660"/>
      <c r="Z138" s="1661"/>
      <c r="AA138" s="1660"/>
      <c r="AB138" s="1661"/>
      <c r="AC138" s="1660"/>
      <c r="AD138" s="1661"/>
      <c r="AE138" s="1660"/>
      <c r="AF138" s="1661"/>
      <c r="AG138" s="1660"/>
      <c r="AH138" s="1661"/>
      <c r="AI138" s="1660"/>
      <c r="AJ138" s="1661"/>
      <c r="AK138" s="1660"/>
      <c r="AL138" s="1661"/>
      <c r="AM138" s="1660"/>
      <c r="AN138" s="1662"/>
      <c r="AO138" s="1686"/>
      <c r="AP138" s="1459"/>
      <c r="AQ138" s="1664"/>
      <c r="AR138" s="1664"/>
      <c r="AS138" s="1348"/>
      <c r="AT138" s="1686"/>
      <c r="AU138" s="1686"/>
      <c r="AV138" s="1686"/>
      <c r="AW138" s="671" t="str">
        <f t="shared" si="73"/>
        <v/>
      </c>
      <c r="BU138" s="3"/>
      <c r="BV138" s="3"/>
      <c r="BW138" s="4"/>
      <c r="CA138" s="31" t="str">
        <f t="shared" si="77"/>
        <v/>
      </c>
      <c r="CB138" s="31" t="str">
        <f t="shared" si="78"/>
        <v/>
      </c>
      <c r="CC138" s="31" t="str">
        <f t="shared" si="79"/>
        <v/>
      </c>
      <c r="CD138" s="31" t="str">
        <f t="shared" si="80"/>
        <v/>
      </c>
      <c r="CE138" s="31" t="str">
        <f t="shared" si="81"/>
        <v/>
      </c>
      <c r="CF138" s="31" t="str">
        <f t="shared" si="82"/>
        <v/>
      </c>
      <c r="CG138" s="31" t="str">
        <f t="shared" si="83"/>
        <v/>
      </c>
      <c r="CH138" s="32">
        <f t="shared" si="84"/>
        <v>0</v>
      </c>
      <c r="CI138" s="32">
        <f t="shared" si="85"/>
        <v>0</v>
      </c>
      <c r="CJ138" s="32">
        <f t="shared" si="86"/>
        <v>0</v>
      </c>
      <c r="CK138" s="32">
        <f t="shared" si="87"/>
        <v>0</v>
      </c>
      <c r="CL138" s="32">
        <f t="shared" si="88"/>
        <v>0</v>
      </c>
      <c r="CM138" s="32">
        <f t="shared" si="89"/>
        <v>0</v>
      </c>
      <c r="CN138" s="32">
        <f t="shared" si="90"/>
        <v>0</v>
      </c>
    </row>
    <row r="139" spans="1:92" ht="16.350000000000001" customHeight="1" x14ac:dyDescent="0.2">
      <c r="A139" s="3510" t="s">
        <v>172</v>
      </c>
      <c r="B139" s="3511"/>
      <c r="C139" s="3512"/>
      <c r="D139" s="1788">
        <f t="shared" si="74"/>
        <v>0</v>
      </c>
      <c r="E139" s="1682">
        <f t="shared" si="75"/>
        <v>0</v>
      </c>
      <c r="F139" s="1684">
        <f t="shared" si="76"/>
        <v>0</v>
      </c>
      <c r="G139" s="1456"/>
      <c r="H139" s="1457"/>
      <c r="I139" s="1456"/>
      <c r="J139" s="1458"/>
      <c r="K139" s="1456"/>
      <c r="L139" s="1661"/>
      <c r="M139" s="1685"/>
      <c r="N139" s="1661"/>
      <c r="O139" s="1660"/>
      <c r="P139" s="1661"/>
      <c r="Q139" s="1660"/>
      <c r="R139" s="1661"/>
      <c r="S139" s="1660"/>
      <c r="T139" s="1661"/>
      <c r="U139" s="1660"/>
      <c r="V139" s="1661"/>
      <c r="W139" s="1660"/>
      <c r="X139" s="1661"/>
      <c r="Y139" s="1660"/>
      <c r="Z139" s="1661"/>
      <c r="AA139" s="1660"/>
      <c r="AB139" s="1661"/>
      <c r="AC139" s="1660"/>
      <c r="AD139" s="1661"/>
      <c r="AE139" s="1660"/>
      <c r="AF139" s="1661"/>
      <c r="AG139" s="1660"/>
      <c r="AH139" s="1661"/>
      <c r="AI139" s="1660"/>
      <c r="AJ139" s="1661"/>
      <c r="AK139" s="1660"/>
      <c r="AL139" s="1661"/>
      <c r="AM139" s="1660"/>
      <c r="AN139" s="1662"/>
      <c r="AO139" s="1686"/>
      <c r="AP139" s="1459"/>
      <c r="AQ139" s="1664"/>
      <c r="AR139" s="1664"/>
      <c r="AS139" s="1348"/>
      <c r="AT139" s="1686"/>
      <c r="AU139" s="1686"/>
      <c r="AV139" s="1686"/>
      <c r="AW139" s="671" t="str">
        <f t="shared" si="73"/>
        <v/>
      </c>
      <c r="BU139" s="3"/>
      <c r="BV139" s="3"/>
      <c r="BW139" s="4"/>
      <c r="CA139" s="31" t="str">
        <f t="shared" si="77"/>
        <v/>
      </c>
      <c r="CB139" s="31" t="str">
        <f t="shared" si="78"/>
        <v/>
      </c>
      <c r="CC139" s="31" t="str">
        <f t="shared" si="79"/>
        <v/>
      </c>
      <c r="CD139" s="31" t="str">
        <f t="shared" si="80"/>
        <v/>
      </c>
      <c r="CE139" s="31" t="str">
        <f t="shared" si="81"/>
        <v/>
      </c>
      <c r="CF139" s="31" t="str">
        <f t="shared" si="82"/>
        <v/>
      </c>
      <c r="CG139" s="31" t="str">
        <f t="shared" si="83"/>
        <v/>
      </c>
      <c r="CH139" s="32">
        <f t="shared" si="84"/>
        <v>0</v>
      </c>
      <c r="CI139" s="32">
        <f t="shared" si="85"/>
        <v>0</v>
      </c>
      <c r="CJ139" s="32">
        <f t="shared" si="86"/>
        <v>0</v>
      </c>
      <c r="CK139" s="32">
        <f t="shared" si="87"/>
        <v>0</v>
      </c>
      <c r="CL139" s="32">
        <f t="shared" si="88"/>
        <v>0</v>
      </c>
      <c r="CM139" s="32">
        <f t="shared" si="89"/>
        <v>0</v>
      </c>
      <c r="CN139" s="32">
        <f t="shared" si="90"/>
        <v>0</v>
      </c>
    </row>
    <row r="140" spans="1:92" ht="16.350000000000001" customHeight="1" x14ac:dyDescent="0.2">
      <c r="A140" s="3510" t="s">
        <v>173</v>
      </c>
      <c r="B140" s="3511"/>
      <c r="C140" s="3512"/>
      <c r="D140" s="1788">
        <f t="shared" si="74"/>
        <v>0</v>
      </c>
      <c r="E140" s="1682">
        <f t="shared" si="75"/>
        <v>0</v>
      </c>
      <c r="F140" s="1684">
        <f t="shared" si="76"/>
        <v>0</v>
      </c>
      <c r="G140" s="1456"/>
      <c r="H140" s="1457"/>
      <c r="I140" s="1456"/>
      <c r="J140" s="1458"/>
      <c r="K140" s="1456"/>
      <c r="L140" s="1661"/>
      <c r="M140" s="1685"/>
      <c r="N140" s="1661"/>
      <c r="O140" s="1660"/>
      <c r="P140" s="1661"/>
      <c r="Q140" s="1660"/>
      <c r="R140" s="1661"/>
      <c r="S140" s="1660"/>
      <c r="T140" s="1661"/>
      <c r="U140" s="1660"/>
      <c r="V140" s="1661"/>
      <c r="W140" s="1660"/>
      <c r="X140" s="1661"/>
      <c r="Y140" s="1660"/>
      <c r="Z140" s="1661"/>
      <c r="AA140" s="1660"/>
      <c r="AB140" s="1661"/>
      <c r="AC140" s="1660"/>
      <c r="AD140" s="1661"/>
      <c r="AE140" s="1660"/>
      <c r="AF140" s="1661"/>
      <c r="AG140" s="1660"/>
      <c r="AH140" s="1661"/>
      <c r="AI140" s="1660"/>
      <c r="AJ140" s="1661"/>
      <c r="AK140" s="1660"/>
      <c r="AL140" s="1661"/>
      <c r="AM140" s="1660"/>
      <c r="AN140" s="1662"/>
      <c r="AO140" s="1686"/>
      <c r="AP140" s="1459"/>
      <c r="AQ140" s="1664"/>
      <c r="AR140" s="1664"/>
      <c r="AS140" s="1348"/>
      <c r="AT140" s="1686"/>
      <c r="AU140" s="1686"/>
      <c r="AV140" s="1686"/>
      <c r="AW140" s="671" t="str">
        <f t="shared" si="73"/>
        <v/>
      </c>
      <c r="BU140" s="3"/>
      <c r="BV140" s="3"/>
      <c r="BW140" s="4"/>
      <c r="CA140" s="31" t="str">
        <f t="shared" si="77"/>
        <v/>
      </c>
      <c r="CB140" s="31" t="str">
        <f t="shared" si="78"/>
        <v/>
      </c>
      <c r="CC140" s="31" t="str">
        <f t="shared" si="79"/>
        <v/>
      </c>
      <c r="CD140" s="31" t="str">
        <f t="shared" si="80"/>
        <v/>
      </c>
      <c r="CE140" s="31" t="str">
        <f t="shared" si="81"/>
        <v/>
      </c>
      <c r="CF140" s="31" t="str">
        <f t="shared" si="82"/>
        <v/>
      </c>
      <c r="CG140" s="31" t="str">
        <f t="shared" si="83"/>
        <v/>
      </c>
      <c r="CH140" s="32">
        <f t="shared" si="84"/>
        <v>0</v>
      </c>
      <c r="CI140" s="32">
        <f t="shared" si="85"/>
        <v>0</v>
      </c>
      <c r="CJ140" s="32">
        <f t="shared" si="86"/>
        <v>0</v>
      </c>
      <c r="CK140" s="32">
        <f t="shared" si="87"/>
        <v>0</v>
      </c>
      <c r="CL140" s="32">
        <f t="shared" si="88"/>
        <v>0</v>
      </c>
      <c r="CM140" s="32">
        <f t="shared" si="89"/>
        <v>0</v>
      </c>
      <c r="CN140" s="32">
        <f t="shared" si="90"/>
        <v>0</v>
      </c>
    </row>
    <row r="141" spans="1:92" ht="16.350000000000001" customHeight="1" x14ac:dyDescent="0.2">
      <c r="A141" s="3510" t="s">
        <v>174</v>
      </c>
      <c r="B141" s="3511"/>
      <c r="C141" s="3512"/>
      <c r="D141" s="1788">
        <f t="shared" si="74"/>
        <v>0</v>
      </c>
      <c r="E141" s="1682">
        <f t="shared" si="75"/>
        <v>0</v>
      </c>
      <c r="F141" s="1684">
        <f t="shared" si="76"/>
        <v>0</v>
      </c>
      <c r="G141" s="1456"/>
      <c r="H141" s="1457"/>
      <c r="I141" s="1456"/>
      <c r="J141" s="1458"/>
      <c r="K141" s="1456"/>
      <c r="L141" s="1661"/>
      <c r="M141" s="1685"/>
      <c r="N141" s="1661"/>
      <c r="O141" s="1660"/>
      <c r="P141" s="1661"/>
      <c r="Q141" s="1660"/>
      <c r="R141" s="1661"/>
      <c r="S141" s="1660"/>
      <c r="T141" s="1661"/>
      <c r="U141" s="1660"/>
      <c r="V141" s="1661"/>
      <c r="W141" s="1660"/>
      <c r="X141" s="1661"/>
      <c r="Y141" s="1660"/>
      <c r="Z141" s="1661"/>
      <c r="AA141" s="1660"/>
      <c r="AB141" s="1661"/>
      <c r="AC141" s="1660"/>
      <c r="AD141" s="1661"/>
      <c r="AE141" s="1660"/>
      <c r="AF141" s="1661"/>
      <c r="AG141" s="1660"/>
      <c r="AH141" s="1661"/>
      <c r="AI141" s="1660"/>
      <c r="AJ141" s="1661"/>
      <c r="AK141" s="1660"/>
      <c r="AL141" s="1661"/>
      <c r="AM141" s="1660"/>
      <c r="AN141" s="1662"/>
      <c r="AO141" s="1686"/>
      <c r="AP141" s="1459"/>
      <c r="AQ141" s="1664"/>
      <c r="AR141" s="1664"/>
      <c r="AS141" s="1348"/>
      <c r="AT141" s="1686"/>
      <c r="AU141" s="1686"/>
      <c r="AV141" s="1686"/>
      <c r="AW141" s="671" t="str">
        <f t="shared" si="73"/>
        <v/>
      </c>
      <c r="BU141" s="3"/>
      <c r="BV141" s="3"/>
      <c r="BW141" s="4"/>
      <c r="CA141" s="31" t="str">
        <f t="shared" si="77"/>
        <v/>
      </c>
      <c r="CB141" s="31" t="str">
        <f t="shared" si="78"/>
        <v/>
      </c>
      <c r="CC141" s="31" t="str">
        <f t="shared" si="79"/>
        <v/>
      </c>
      <c r="CD141" s="31" t="str">
        <f t="shared" si="80"/>
        <v/>
      </c>
      <c r="CE141" s="31" t="str">
        <f t="shared" si="81"/>
        <v/>
      </c>
      <c r="CF141" s="31" t="str">
        <f t="shared" si="82"/>
        <v/>
      </c>
      <c r="CG141" s="31" t="str">
        <f t="shared" si="83"/>
        <v/>
      </c>
      <c r="CH141" s="32">
        <f t="shared" si="84"/>
        <v>0</v>
      </c>
      <c r="CI141" s="32">
        <f t="shared" si="85"/>
        <v>0</v>
      </c>
      <c r="CJ141" s="32">
        <f t="shared" si="86"/>
        <v>0</v>
      </c>
      <c r="CK141" s="32">
        <f t="shared" si="87"/>
        <v>0</v>
      </c>
      <c r="CL141" s="32">
        <f t="shared" si="88"/>
        <v>0</v>
      </c>
      <c r="CM141" s="32">
        <f t="shared" si="89"/>
        <v>0</v>
      </c>
      <c r="CN141" s="32">
        <f t="shared" si="90"/>
        <v>0</v>
      </c>
    </row>
    <row r="142" spans="1:92" ht="16.350000000000001" customHeight="1" x14ac:dyDescent="0.2">
      <c r="A142" s="3510" t="s">
        <v>175</v>
      </c>
      <c r="B142" s="3511"/>
      <c r="C142" s="3512"/>
      <c r="D142" s="1788">
        <f t="shared" si="74"/>
        <v>0</v>
      </c>
      <c r="E142" s="1682">
        <f t="shared" si="75"/>
        <v>0</v>
      </c>
      <c r="F142" s="1684">
        <f t="shared" si="76"/>
        <v>0</v>
      </c>
      <c r="G142" s="1456"/>
      <c r="H142" s="1457"/>
      <c r="I142" s="1456"/>
      <c r="J142" s="1458"/>
      <c r="K142" s="1456"/>
      <c r="L142" s="1661"/>
      <c r="M142" s="1685"/>
      <c r="N142" s="1661"/>
      <c r="O142" s="1660"/>
      <c r="P142" s="1661"/>
      <c r="Q142" s="1660"/>
      <c r="R142" s="1661"/>
      <c r="S142" s="1660"/>
      <c r="T142" s="1661"/>
      <c r="U142" s="1660"/>
      <c r="V142" s="1661"/>
      <c r="W142" s="1660"/>
      <c r="X142" s="1661"/>
      <c r="Y142" s="1660"/>
      <c r="Z142" s="1661"/>
      <c r="AA142" s="1660"/>
      <c r="AB142" s="1661"/>
      <c r="AC142" s="1660"/>
      <c r="AD142" s="1661"/>
      <c r="AE142" s="1660"/>
      <c r="AF142" s="1661"/>
      <c r="AG142" s="1660"/>
      <c r="AH142" s="1661"/>
      <c r="AI142" s="1660"/>
      <c r="AJ142" s="1661"/>
      <c r="AK142" s="1660"/>
      <c r="AL142" s="1661"/>
      <c r="AM142" s="1660"/>
      <c r="AN142" s="1662"/>
      <c r="AO142" s="1686"/>
      <c r="AP142" s="1459"/>
      <c r="AQ142" s="1664"/>
      <c r="AR142" s="1664"/>
      <c r="AS142" s="1348"/>
      <c r="AT142" s="1686"/>
      <c r="AU142" s="1686"/>
      <c r="AV142" s="1686"/>
      <c r="AW142" s="671" t="str">
        <f t="shared" si="73"/>
        <v/>
      </c>
      <c r="BU142" s="3"/>
      <c r="BV142" s="3"/>
      <c r="BW142" s="4"/>
      <c r="CA142" s="31" t="str">
        <f t="shared" si="77"/>
        <v/>
      </c>
      <c r="CB142" s="31" t="str">
        <f t="shared" si="78"/>
        <v/>
      </c>
      <c r="CC142" s="31" t="str">
        <f t="shared" si="79"/>
        <v/>
      </c>
      <c r="CD142" s="31" t="str">
        <f t="shared" si="80"/>
        <v/>
      </c>
      <c r="CE142" s="31" t="str">
        <f t="shared" si="81"/>
        <v/>
      </c>
      <c r="CF142" s="31" t="str">
        <f t="shared" si="82"/>
        <v/>
      </c>
      <c r="CG142" s="31" t="str">
        <f t="shared" si="83"/>
        <v/>
      </c>
      <c r="CH142" s="32">
        <f t="shared" si="84"/>
        <v>0</v>
      </c>
      <c r="CI142" s="32">
        <f t="shared" si="85"/>
        <v>0</v>
      </c>
      <c r="CJ142" s="32">
        <f t="shared" si="86"/>
        <v>0</v>
      </c>
      <c r="CK142" s="32">
        <f t="shared" si="87"/>
        <v>0</v>
      </c>
      <c r="CL142" s="32">
        <f t="shared" si="88"/>
        <v>0</v>
      </c>
      <c r="CM142" s="32">
        <f t="shared" si="89"/>
        <v>0</v>
      </c>
      <c r="CN142" s="32">
        <f t="shared" si="90"/>
        <v>0</v>
      </c>
    </row>
    <row r="143" spans="1:92" ht="16.350000000000001" customHeight="1" x14ac:dyDescent="0.2">
      <c r="A143" s="3510" t="s">
        <v>176</v>
      </c>
      <c r="B143" s="3511"/>
      <c r="C143" s="3512"/>
      <c r="D143" s="1788">
        <f t="shared" si="74"/>
        <v>0</v>
      </c>
      <c r="E143" s="1682">
        <f t="shared" si="75"/>
        <v>0</v>
      </c>
      <c r="F143" s="1684">
        <f t="shared" si="76"/>
        <v>0</v>
      </c>
      <c r="G143" s="1796"/>
      <c r="H143" s="1798"/>
      <c r="I143" s="1796"/>
      <c r="J143" s="1701"/>
      <c r="K143" s="1685"/>
      <c r="L143" s="1661"/>
      <c r="M143" s="1685"/>
      <c r="N143" s="1661"/>
      <c r="O143" s="1660"/>
      <c r="P143" s="1661"/>
      <c r="Q143" s="1660"/>
      <c r="R143" s="1661"/>
      <c r="S143" s="1660"/>
      <c r="T143" s="1661"/>
      <c r="U143" s="1660"/>
      <c r="V143" s="1661"/>
      <c r="W143" s="1660"/>
      <c r="X143" s="1661"/>
      <c r="Y143" s="1660"/>
      <c r="Z143" s="1661"/>
      <c r="AA143" s="1660"/>
      <c r="AB143" s="1661"/>
      <c r="AC143" s="1660"/>
      <c r="AD143" s="1661"/>
      <c r="AE143" s="1660"/>
      <c r="AF143" s="1661"/>
      <c r="AG143" s="1660"/>
      <c r="AH143" s="1661"/>
      <c r="AI143" s="1660"/>
      <c r="AJ143" s="1661"/>
      <c r="AK143" s="1660"/>
      <c r="AL143" s="1661"/>
      <c r="AM143" s="1660"/>
      <c r="AN143" s="1662"/>
      <c r="AO143" s="1686"/>
      <c r="AP143" s="1686"/>
      <c r="AQ143" s="1664"/>
      <c r="AR143" s="1664"/>
      <c r="AS143" s="1664"/>
      <c r="AT143" s="1686"/>
      <c r="AU143" s="1686"/>
      <c r="AV143" s="1686"/>
      <c r="AW143" s="671" t="str">
        <f t="shared" si="73"/>
        <v/>
      </c>
      <c r="BU143" s="3"/>
      <c r="BV143" s="3"/>
      <c r="BW143" s="4"/>
      <c r="CA143" s="31" t="str">
        <f t="shared" si="77"/>
        <v/>
      </c>
      <c r="CB143" s="31" t="str">
        <f t="shared" si="78"/>
        <v/>
      </c>
      <c r="CC143" s="31" t="str">
        <f t="shared" si="79"/>
        <v/>
      </c>
      <c r="CD143" s="31" t="str">
        <f t="shared" si="80"/>
        <v/>
      </c>
      <c r="CE143" s="31" t="str">
        <f t="shared" si="81"/>
        <v/>
      </c>
      <c r="CF143" s="31" t="str">
        <f t="shared" si="82"/>
        <v/>
      </c>
      <c r="CG143" s="31" t="str">
        <f t="shared" si="83"/>
        <v/>
      </c>
      <c r="CH143" s="32">
        <f t="shared" si="84"/>
        <v>0</v>
      </c>
      <c r="CI143" s="32">
        <f t="shared" si="85"/>
        <v>0</v>
      </c>
      <c r="CJ143" s="32">
        <f t="shared" si="86"/>
        <v>0</v>
      </c>
      <c r="CK143" s="32">
        <f t="shared" si="87"/>
        <v>0</v>
      </c>
      <c r="CL143" s="32">
        <f t="shared" si="88"/>
        <v>0</v>
      </c>
      <c r="CM143" s="32">
        <f t="shared" si="89"/>
        <v>0</v>
      </c>
      <c r="CN143" s="32">
        <f t="shared" si="90"/>
        <v>0</v>
      </c>
    </row>
    <row r="144" spans="1:92" ht="16.350000000000001" customHeight="1" x14ac:dyDescent="0.2">
      <c r="A144" s="3422" t="s">
        <v>177</v>
      </c>
      <c r="B144" s="3423"/>
      <c r="C144" s="3424"/>
      <c r="D144" s="1803">
        <f t="shared" si="74"/>
        <v>0</v>
      </c>
      <c r="E144" s="1368">
        <f t="shared" si="75"/>
        <v>0</v>
      </c>
      <c r="F144" s="1688">
        <f t="shared" si="76"/>
        <v>0</v>
      </c>
      <c r="G144" s="255"/>
      <c r="H144" s="649"/>
      <c r="I144" s="255"/>
      <c r="J144" s="663"/>
      <c r="K144" s="256"/>
      <c r="L144" s="1540"/>
      <c r="M144" s="1689"/>
      <c r="N144" s="1540"/>
      <c r="O144" s="1351"/>
      <c r="P144" s="1540"/>
      <c r="Q144" s="1351"/>
      <c r="R144" s="1540"/>
      <c r="S144" s="1351"/>
      <c r="T144" s="1540"/>
      <c r="U144" s="1351"/>
      <c r="V144" s="1540"/>
      <c r="W144" s="1351"/>
      <c r="X144" s="1540"/>
      <c r="Y144" s="1351"/>
      <c r="Z144" s="1540"/>
      <c r="AA144" s="1351"/>
      <c r="AB144" s="1540"/>
      <c r="AC144" s="1351"/>
      <c r="AD144" s="1540"/>
      <c r="AE144" s="1351"/>
      <c r="AF144" s="1540"/>
      <c r="AG144" s="1351"/>
      <c r="AH144" s="1540"/>
      <c r="AI144" s="1351"/>
      <c r="AJ144" s="1540"/>
      <c r="AK144" s="1351"/>
      <c r="AL144" s="1540"/>
      <c r="AM144" s="1351"/>
      <c r="AN144" s="1665"/>
      <c r="AO144" s="1369"/>
      <c r="AP144" s="1686"/>
      <c r="AQ144" s="1664"/>
      <c r="AR144" s="1664"/>
      <c r="AS144" s="1664"/>
      <c r="AT144" s="1686"/>
      <c r="AU144" s="77"/>
      <c r="AV144" s="77"/>
      <c r="AW144" s="671" t="str">
        <f t="shared" si="73"/>
        <v/>
      </c>
      <c r="BU144" s="3"/>
      <c r="BV144" s="3"/>
      <c r="BW144" s="4"/>
      <c r="CA144" s="31" t="str">
        <f t="shared" si="77"/>
        <v/>
      </c>
      <c r="CB144" s="31" t="str">
        <f t="shared" si="78"/>
        <v/>
      </c>
      <c r="CC144" s="31" t="str">
        <f t="shared" si="79"/>
        <v/>
      </c>
      <c r="CD144" s="31" t="str">
        <f t="shared" si="80"/>
        <v/>
      </c>
      <c r="CE144" s="31" t="str">
        <f t="shared" si="81"/>
        <v/>
      </c>
      <c r="CF144" s="31" t="str">
        <f t="shared" si="82"/>
        <v/>
      </c>
      <c r="CG144" s="31" t="str">
        <f t="shared" si="83"/>
        <v/>
      </c>
      <c r="CH144" s="32">
        <f t="shared" si="84"/>
        <v>0</v>
      </c>
      <c r="CI144" s="32">
        <f t="shared" si="85"/>
        <v>0</v>
      </c>
      <c r="CJ144" s="32">
        <f t="shared" si="86"/>
        <v>0</v>
      </c>
      <c r="CK144" s="32">
        <f t="shared" si="87"/>
        <v>0</v>
      </c>
      <c r="CL144" s="32">
        <f t="shared" si="88"/>
        <v>0</v>
      </c>
      <c r="CM144" s="32">
        <f t="shared" si="89"/>
        <v>0</v>
      </c>
      <c r="CN144" s="32">
        <f t="shared" si="90"/>
        <v>0</v>
      </c>
    </row>
    <row r="145" spans="1:92" ht="16.350000000000001" customHeight="1" x14ac:dyDescent="0.2">
      <c r="A145" s="3538" t="s">
        <v>4</v>
      </c>
      <c r="B145" s="3559"/>
      <c r="C145" s="3560"/>
      <c r="D145" s="1804">
        <f t="shared" si="74"/>
        <v>236</v>
      </c>
      <c r="E145" s="1932">
        <f t="shared" si="75"/>
        <v>79</v>
      </c>
      <c r="F145" s="1805">
        <f t="shared" si="76"/>
        <v>157</v>
      </c>
      <c r="G145" s="1804">
        <f t="shared" ref="G145:AN145" si="93">SUM(G91:G144)</f>
        <v>0</v>
      </c>
      <c r="H145" s="1933">
        <f t="shared" si="93"/>
        <v>1</v>
      </c>
      <c r="I145" s="1804">
        <f t="shared" si="93"/>
        <v>0</v>
      </c>
      <c r="J145" s="1934">
        <f t="shared" si="93"/>
        <v>0</v>
      </c>
      <c r="K145" s="1804">
        <f t="shared" si="93"/>
        <v>0</v>
      </c>
      <c r="L145" s="1933">
        <f t="shared" si="93"/>
        <v>0</v>
      </c>
      <c r="M145" s="1935">
        <f t="shared" si="93"/>
        <v>0</v>
      </c>
      <c r="N145" s="1936">
        <f t="shared" si="93"/>
        <v>0</v>
      </c>
      <c r="O145" s="1937">
        <f t="shared" si="93"/>
        <v>0</v>
      </c>
      <c r="P145" s="1936">
        <f t="shared" si="93"/>
        <v>2</v>
      </c>
      <c r="Q145" s="1937">
        <f t="shared" si="93"/>
        <v>0</v>
      </c>
      <c r="R145" s="1936">
        <f t="shared" si="93"/>
        <v>2</v>
      </c>
      <c r="S145" s="1937">
        <f t="shared" si="93"/>
        <v>0</v>
      </c>
      <c r="T145" s="1936">
        <f t="shared" si="93"/>
        <v>1</v>
      </c>
      <c r="U145" s="1937">
        <f t="shared" si="93"/>
        <v>2</v>
      </c>
      <c r="V145" s="1936">
        <f t="shared" si="93"/>
        <v>0</v>
      </c>
      <c r="W145" s="1937">
        <f t="shared" si="93"/>
        <v>7</v>
      </c>
      <c r="X145" s="1936">
        <f t="shared" si="93"/>
        <v>5</v>
      </c>
      <c r="Y145" s="1937">
        <f t="shared" si="93"/>
        <v>10</v>
      </c>
      <c r="Z145" s="1936">
        <f t="shared" si="93"/>
        <v>20</v>
      </c>
      <c r="AA145" s="1937">
        <f t="shared" si="93"/>
        <v>4</v>
      </c>
      <c r="AB145" s="1936">
        <f t="shared" si="93"/>
        <v>9</v>
      </c>
      <c r="AC145" s="1937">
        <f t="shared" si="93"/>
        <v>4</v>
      </c>
      <c r="AD145" s="1936">
        <f t="shared" si="93"/>
        <v>32</v>
      </c>
      <c r="AE145" s="1937">
        <f t="shared" si="93"/>
        <v>7</v>
      </c>
      <c r="AF145" s="1936">
        <f t="shared" si="93"/>
        <v>37</v>
      </c>
      <c r="AG145" s="1937">
        <f t="shared" si="93"/>
        <v>34</v>
      </c>
      <c r="AH145" s="1936">
        <f t="shared" si="93"/>
        <v>28</v>
      </c>
      <c r="AI145" s="1937">
        <f t="shared" si="93"/>
        <v>6</v>
      </c>
      <c r="AJ145" s="1936">
        <f t="shared" si="93"/>
        <v>9</v>
      </c>
      <c r="AK145" s="1937">
        <f t="shared" si="93"/>
        <v>5</v>
      </c>
      <c r="AL145" s="1936">
        <f t="shared" si="93"/>
        <v>11</v>
      </c>
      <c r="AM145" s="1937">
        <f t="shared" si="93"/>
        <v>0</v>
      </c>
      <c r="AN145" s="1938">
        <f t="shared" si="93"/>
        <v>0</v>
      </c>
      <c r="AO145" s="1812">
        <f>SUM(AO91:AO144)</f>
        <v>0</v>
      </c>
      <c r="AP145" s="1939">
        <f>SUM(AP91:AP144)</f>
        <v>1</v>
      </c>
      <c r="AQ145" s="1939">
        <f>SUM(AQ91:AQ144)</f>
        <v>236</v>
      </c>
      <c r="AR145" s="1939">
        <f>SUM(AR91:AR144)</f>
        <v>0</v>
      </c>
      <c r="AS145" s="1939">
        <f t="shared" ref="AS145:AV145" si="94">SUM(AS91:AS144)</f>
        <v>0</v>
      </c>
      <c r="AT145" s="1939">
        <f t="shared" si="94"/>
        <v>2</v>
      </c>
      <c r="AU145" s="1939">
        <f t="shared" si="94"/>
        <v>1</v>
      </c>
      <c r="AV145" s="1939">
        <f t="shared" si="94"/>
        <v>0</v>
      </c>
      <c r="BU145" s="3"/>
      <c r="BV145" s="3"/>
      <c r="BW145" s="4"/>
      <c r="CA145" s="31"/>
      <c r="CB145" s="31"/>
      <c r="CC145" s="31"/>
      <c r="CD145" s="31"/>
      <c r="CE145" s="31"/>
      <c r="CF145" s="31"/>
      <c r="CG145" s="31"/>
      <c r="CH145" s="32"/>
      <c r="CI145" s="32"/>
      <c r="CJ145" s="32"/>
      <c r="CK145" s="32"/>
      <c r="CL145" s="32"/>
      <c r="CM145" s="32"/>
      <c r="CN145" s="32"/>
    </row>
    <row r="146" spans="1:92" ht="24" customHeight="1" x14ac:dyDescent="0.2">
      <c r="A146" s="237" t="s">
        <v>178</v>
      </c>
      <c r="B146" s="232"/>
      <c r="C146" s="232"/>
      <c r="BW146" s="3"/>
      <c r="BX146" s="3"/>
      <c r="CH146" s="14"/>
      <c r="CI146" s="14"/>
      <c r="CJ146" s="14"/>
      <c r="CK146" s="14"/>
      <c r="CL146" s="14"/>
      <c r="CM146" s="14"/>
      <c r="CN146" s="14"/>
    </row>
    <row r="147" spans="1:92" ht="33" customHeight="1" x14ac:dyDescent="0.2">
      <c r="A147" s="3592" t="s">
        <v>179</v>
      </c>
      <c r="B147" s="3592"/>
      <c r="C147" s="3592"/>
      <c r="D147" s="3575" t="s">
        <v>4</v>
      </c>
      <c r="E147" s="3576"/>
      <c r="F147" s="3554"/>
      <c r="G147" s="3538" t="s">
        <v>5</v>
      </c>
      <c r="H147" s="3559"/>
      <c r="I147" s="3559"/>
      <c r="J147" s="3559"/>
      <c r="K147" s="3559"/>
      <c r="L147" s="3559"/>
      <c r="M147" s="3559"/>
      <c r="N147" s="3559"/>
      <c r="O147" s="3559"/>
      <c r="P147" s="3559"/>
      <c r="Q147" s="3559"/>
      <c r="R147" s="3559"/>
      <c r="S147" s="3559"/>
      <c r="T147" s="3559"/>
      <c r="U147" s="3559"/>
      <c r="V147" s="3559"/>
      <c r="W147" s="3559"/>
      <c r="X147" s="3559"/>
      <c r="Y147" s="3559"/>
      <c r="Z147" s="3559"/>
      <c r="AA147" s="3559"/>
      <c r="AB147" s="3559"/>
      <c r="AC147" s="3559"/>
      <c r="AD147" s="3559"/>
      <c r="AE147" s="3559"/>
      <c r="AF147" s="3559"/>
      <c r="AG147" s="3559"/>
      <c r="AH147" s="3559"/>
      <c r="AI147" s="3559"/>
      <c r="AJ147" s="3559"/>
      <c r="AK147" s="3559"/>
      <c r="AL147" s="3559"/>
      <c r="AM147" s="3559"/>
      <c r="AN147" s="3559"/>
      <c r="AO147" s="3559"/>
      <c r="AP147" s="3577"/>
      <c r="AQ147" s="3560" t="s">
        <v>118</v>
      </c>
      <c r="AR147" s="3591" t="s">
        <v>7</v>
      </c>
      <c r="AS147" s="3591" t="s">
        <v>41</v>
      </c>
      <c r="AT147" s="3591" t="s">
        <v>8</v>
      </c>
      <c r="AU147" s="3591" t="s">
        <v>42</v>
      </c>
      <c r="AV147" s="3589" t="s">
        <v>299</v>
      </c>
      <c r="AW147" s="3589" t="s">
        <v>122</v>
      </c>
      <c r="AX147" s="3589" t="s">
        <v>11</v>
      </c>
      <c r="BV147" s="3"/>
      <c r="BW147" s="3"/>
      <c r="CH147" s="14"/>
      <c r="CI147" s="14"/>
      <c r="CJ147" s="14"/>
      <c r="CK147" s="14"/>
      <c r="CL147" s="14"/>
      <c r="CM147" s="14"/>
      <c r="CN147" s="14"/>
    </row>
    <row r="148" spans="1:92" ht="37.5" customHeight="1" x14ac:dyDescent="0.2">
      <c r="A148" s="3592"/>
      <c r="B148" s="3592"/>
      <c r="C148" s="3592"/>
      <c r="D148" s="3394"/>
      <c r="E148" s="3247"/>
      <c r="F148" s="3248"/>
      <c r="G148" s="3557" t="s">
        <v>13</v>
      </c>
      <c r="H148" s="3558"/>
      <c r="I148" s="3538" t="s">
        <v>14</v>
      </c>
      <c r="J148" s="3560"/>
      <c r="K148" s="3559" t="s">
        <v>15</v>
      </c>
      <c r="L148" s="3560"/>
      <c r="M148" s="3538" t="s">
        <v>16</v>
      </c>
      <c r="N148" s="3560"/>
      <c r="O148" s="3538" t="s">
        <v>17</v>
      </c>
      <c r="P148" s="3560"/>
      <c r="Q148" s="3538" t="s">
        <v>18</v>
      </c>
      <c r="R148" s="3560"/>
      <c r="S148" s="3538" t="s">
        <v>19</v>
      </c>
      <c r="T148" s="3560"/>
      <c r="U148" s="3538" t="s">
        <v>20</v>
      </c>
      <c r="V148" s="3560"/>
      <c r="W148" s="3538" t="s">
        <v>21</v>
      </c>
      <c r="X148" s="3560"/>
      <c r="Y148" s="3538" t="s">
        <v>22</v>
      </c>
      <c r="Z148" s="3566"/>
      <c r="AA148" s="3538" t="s">
        <v>23</v>
      </c>
      <c r="AB148" s="3566"/>
      <c r="AC148" s="3538" t="s">
        <v>24</v>
      </c>
      <c r="AD148" s="3566"/>
      <c r="AE148" s="3538" t="s">
        <v>25</v>
      </c>
      <c r="AF148" s="3566"/>
      <c r="AG148" s="3538" t="s">
        <v>26</v>
      </c>
      <c r="AH148" s="3566"/>
      <c r="AI148" s="3538" t="s">
        <v>27</v>
      </c>
      <c r="AJ148" s="3566"/>
      <c r="AK148" s="3538" t="s">
        <v>28</v>
      </c>
      <c r="AL148" s="3566"/>
      <c r="AM148" s="3538" t="s">
        <v>29</v>
      </c>
      <c r="AN148" s="3566"/>
      <c r="AO148" s="3538" t="s">
        <v>30</v>
      </c>
      <c r="AP148" s="3590"/>
      <c r="AQ148" s="3560"/>
      <c r="AR148" s="3591"/>
      <c r="AS148" s="3591"/>
      <c r="AT148" s="3591"/>
      <c r="AU148" s="3591"/>
      <c r="AV148" s="3589"/>
      <c r="AW148" s="3589"/>
      <c r="AX148" s="3589"/>
      <c r="BV148" s="3"/>
      <c r="BW148" s="3"/>
      <c r="CH148" s="14"/>
      <c r="CI148" s="14"/>
      <c r="CJ148" s="14"/>
      <c r="CK148" s="14"/>
      <c r="CL148" s="14"/>
      <c r="CM148" s="14"/>
      <c r="CN148" s="14"/>
    </row>
    <row r="149" spans="1:92" ht="45.75" customHeight="1" x14ac:dyDescent="0.2">
      <c r="A149" s="3592"/>
      <c r="B149" s="3592"/>
      <c r="C149" s="3592"/>
      <c r="D149" s="1923" t="s">
        <v>180</v>
      </c>
      <c r="E149" s="1656" t="s">
        <v>32</v>
      </c>
      <c r="F149" s="1923" t="s">
        <v>33</v>
      </c>
      <c r="G149" s="1656" t="s">
        <v>32</v>
      </c>
      <c r="H149" s="1923" t="s">
        <v>33</v>
      </c>
      <c r="I149" s="1656" t="s">
        <v>32</v>
      </c>
      <c r="J149" s="1923" t="s">
        <v>33</v>
      </c>
      <c r="K149" s="1656" t="s">
        <v>32</v>
      </c>
      <c r="L149" s="1923" t="s">
        <v>33</v>
      </c>
      <c r="M149" s="1656" t="s">
        <v>32</v>
      </c>
      <c r="N149" s="1923" t="s">
        <v>33</v>
      </c>
      <c r="O149" s="1656" t="s">
        <v>32</v>
      </c>
      <c r="P149" s="1923" t="s">
        <v>33</v>
      </c>
      <c r="Q149" s="1656" t="s">
        <v>32</v>
      </c>
      <c r="R149" s="1923" t="s">
        <v>33</v>
      </c>
      <c r="S149" s="1656" t="s">
        <v>32</v>
      </c>
      <c r="T149" s="1923" t="s">
        <v>33</v>
      </c>
      <c r="U149" s="1656" t="s">
        <v>32</v>
      </c>
      <c r="V149" s="1923" t="s">
        <v>33</v>
      </c>
      <c r="W149" s="1656" t="s">
        <v>32</v>
      </c>
      <c r="X149" s="1923" t="s">
        <v>33</v>
      </c>
      <c r="Y149" s="1656" t="s">
        <v>32</v>
      </c>
      <c r="Z149" s="1923" t="s">
        <v>33</v>
      </c>
      <c r="AA149" s="1656" t="s">
        <v>32</v>
      </c>
      <c r="AB149" s="1923" t="s">
        <v>33</v>
      </c>
      <c r="AC149" s="1656" t="s">
        <v>32</v>
      </c>
      <c r="AD149" s="1923" t="s">
        <v>33</v>
      </c>
      <c r="AE149" s="1656" t="s">
        <v>32</v>
      </c>
      <c r="AF149" s="1923" t="s">
        <v>33</v>
      </c>
      <c r="AG149" s="1656" t="s">
        <v>32</v>
      </c>
      <c r="AH149" s="1923" t="s">
        <v>33</v>
      </c>
      <c r="AI149" s="1656" t="s">
        <v>32</v>
      </c>
      <c r="AJ149" s="1923" t="s">
        <v>33</v>
      </c>
      <c r="AK149" s="1656" t="s">
        <v>32</v>
      </c>
      <c r="AL149" s="1923" t="s">
        <v>33</v>
      </c>
      <c r="AM149" s="1656" t="s">
        <v>32</v>
      </c>
      <c r="AN149" s="1923" t="s">
        <v>33</v>
      </c>
      <c r="AO149" s="1656" t="s">
        <v>32</v>
      </c>
      <c r="AP149" s="1931" t="s">
        <v>33</v>
      </c>
      <c r="AQ149" s="3560"/>
      <c r="AR149" s="3591"/>
      <c r="AS149" s="3591"/>
      <c r="AT149" s="3591"/>
      <c r="AU149" s="3591"/>
      <c r="AV149" s="3589"/>
      <c r="AW149" s="3589"/>
      <c r="AX149" s="3589"/>
      <c r="BV149" s="3"/>
      <c r="BW149" s="3"/>
      <c r="CA149" s="31"/>
      <c r="CB149" s="31"/>
      <c r="CC149" s="31"/>
      <c r="CD149" s="31"/>
      <c r="CH149" s="32"/>
      <c r="CI149" s="32"/>
      <c r="CJ149" s="32"/>
      <c r="CK149" s="32"/>
      <c r="CM149" s="14"/>
      <c r="CN149" s="14"/>
    </row>
    <row r="150" spans="1:92" ht="16.350000000000001" customHeight="1" x14ac:dyDescent="0.2">
      <c r="A150" s="3507" t="s">
        <v>181</v>
      </c>
      <c r="B150" s="3508"/>
      <c r="C150" s="3509"/>
      <c r="D150" s="1032">
        <f>SUM(G150:AP150)</f>
        <v>304</v>
      </c>
      <c r="E150" s="1681">
        <f>SUM(G150+I150+K150+M150+O150+Q150+S150+U150+W150+Y150+AA150+AC150+AE150+AG150+AI150+AK150+AM150+AO150)</f>
        <v>92</v>
      </c>
      <c r="F150" s="22">
        <f>SUM(H150+J150+L150+N150+P150+R150+T150+V150+X150+Z150+AB150+AD150+AF150+AH150+AJ150+AL150+AN150+AP150)</f>
        <v>212</v>
      </c>
      <c r="G150" s="1014">
        <v>0</v>
      </c>
      <c r="H150" s="60">
        <v>0</v>
      </c>
      <c r="I150" s="1657">
        <v>0</v>
      </c>
      <c r="J150" s="60">
        <v>0</v>
      </c>
      <c r="K150" s="1657">
        <v>0</v>
      </c>
      <c r="L150" s="60">
        <v>0</v>
      </c>
      <c r="M150" s="1657">
        <v>0</v>
      </c>
      <c r="N150" s="60">
        <v>0</v>
      </c>
      <c r="O150" s="268">
        <v>0</v>
      </c>
      <c r="P150" s="60">
        <v>0</v>
      </c>
      <c r="Q150" s="268">
        <v>0</v>
      </c>
      <c r="R150" s="60">
        <v>1</v>
      </c>
      <c r="S150" s="268">
        <v>3</v>
      </c>
      <c r="T150" s="60">
        <v>0</v>
      </c>
      <c r="U150" s="1657">
        <v>2</v>
      </c>
      <c r="V150" s="60">
        <v>3</v>
      </c>
      <c r="W150" s="1657">
        <v>0</v>
      </c>
      <c r="X150" s="60">
        <v>3</v>
      </c>
      <c r="Y150" s="1657">
        <v>4</v>
      </c>
      <c r="Z150" s="60">
        <v>3</v>
      </c>
      <c r="AA150" s="1657">
        <v>3</v>
      </c>
      <c r="AB150" s="60">
        <v>21</v>
      </c>
      <c r="AC150" s="1657">
        <v>6</v>
      </c>
      <c r="AD150" s="60">
        <v>9</v>
      </c>
      <c r="AE150" s="1657">
        <v>13</v>
      </c>
      <c r="AF150" s="60">
        <v>32</v>
      </c>
      <c r="AG150" s="1657">
        <v>17</v>
      </c>
      <c r="AH150" s="60">
        <v>26</v>
      </c>
      <c r="AI150" s="1657">
        <v>15</v>
      </c>
      <c r="AJ150" s="60">
        <v>34</v>
      </c>
      <c r="AK150" s="1657">
        <v>5</v>
      </c>
      <c r="AL150" s="60">
        <v>53</v>
      </c>
      <c r="AM150" s="1657">
        <v>22</v>
      </c>
      <c r="AN150" s="60">
        <v>27</v>
      </c>
      <c r="AO150" s="1657">
        <v>2</v>
      </c>
      <c r="AP150" s="64">
        <v>0</v>
      </c>
      <c r="AQ150" s="1695">
        <v>0</v>
      </c>
      <c r="AR150" s="24">
        <v>1</v>
      </c>
      <c r="AS150" s="24">
        <v>304</v>
      </c>
      <c r="AT150" s="28">
        <v>4</v>
      </c>
      <c r="AU150" s="28"/>
      <c r="AV150" s="28">
        <v>0</v>
      </c>
      <c r="AW150" s="28">
        <v>0</v>
      </c>
      <c r="AX150" s="28">
        <v>0</v>
      </c>
      <c r="AY150" s="671" t="str">
        <f t="shared" ref="AY150:AY158" si="95">$CA150&amp;$CB150&amp;$CC150&amp;$CD150&amp;$CE150&amp;$CF150&amp;$CG150</f>
        <v/>
      </c>
      <c r="BV150" s="3"/>
      <c r="BW150" s="3"/>
      <c r="CA150" s="31" t="str">
        <f t="shared" ref="CA150:CA158" si="96">IF(CH150=1,"* Las consultas de 12 años NO DEBEN ser mayor que el total de Consultas entre 10-14 Años. ","")</f>
        <v/>
      </c>
      <c r="CB150" s="31" t="str">
        <f t="shared" ref="CB150:CB158" si="97">IF(CI150=1,"* Las consultas de 60 años NO DEBEN ser mayor que el total de Consultas entre 60-64 Años. ","")</f>
        <v/>
      </c>
      <c r="CC150" s="31" t="str">
        <f t="shared" ref="CC150:CC158" si="98">IF(CJ150=1,"* Las actividades de usuarios en situación de discapacidad NO DEBEN superar el total. ","")</f>
        <v/>
      </c>
      <c r="CD150" s="31" t="str">
        <f t="shared" ref="CD150:CD158" si="99">IF(AND(AR150="",D150&lt;&gt;0),"* Recuerde que las Embarazadas deben ser incluídas en el ingreso por rango Etario (Digite CEROS si no tiene). ",IF(F150&lt;AR150,"* Las Embarazadas NO DEBEN ser mayor al total de mujeres. ",""))</f>
        <v/>
      </c>
      <c r="CE150" s="31" t="str">
        <f t="shared" ref="CE150:CE158" si="100">IF(AND(AS150="",D150&lt;&gt;0),"* No olvide digitar la columna Beneficiarios (Digite CEROS si no tiene). ",IF(D150&lt;AS150,"* El número de Beneficiarios NO DEBE ser mayor que el Total. ",""))</f>
        <v/>
      </c>
      <c r="CF150" s="31" t="str">
        <f t="shared" ref="CF150:CF158" si="101">IF(AND(AW150="",D150&lt;&gt;0),"* No olvide digitar la Población SENAME (Digite CEROS si no tiene). ",IF(D150&lt;AW150,"* La Población SENAME NO DEBE ser mayor al Total. ",""))</f>
        <v/>
      </c>
      <c r="CG150" s="31" t="str">
        <f t="shared" ref="CG150:CG158" si="102">IF(AND(AX150="",D150&lt;&gt;0),"* No olvide digitar la Población Migrante (Digite CEROS si no tiene). ",IF(D150&lt;AX150,"* La Población Migrante NO DEBE superar el Total. ",""))</f>
        <v/>
      </c>
      <c r="CH150" s="32">
        <f t="shared" ref="CH150:CH158" si="103">IF(AQ150&gt;(Y150+Z150),1,0)</f>
        <v>0</v>
      </c>
      <c r="CI150" s="32">
        <f t="shared" ref="CI150:CI158" si="104">IF(AT150&gt;(AK150+AL150),1,0)</f>
        <v>0</v>
      </c>
      <c r="CJ150" s="32">
        <f t="shared" ref="CJ150:CJ158" si="105">IF(D150&lt;AV150,1,0)</f>
        <v>0</v>
      </c>
      <c r="CK150" s="32">
        <f t="shared" ref="CK150:CK158" si="106">IF(AND(AR150="",D150&lt;&gt;0),1,IF(F150&lt;AR150,1,0))</f>
        <v>0</v>
      </c>
      <c r="CL150" s="32">
        <f t="shared" ref="CL150:CL158" si="107">IF(AND(AS150="",D150&lt;&gt;0),1,IF(D150&lt;AS150,1,0))</f>
        <v>0</v>
      </c>
      <c r="CM150" s="32">
        <f t="shared" ref="CM150:CM158" si="108">IF(AND(AW150="",D150&lt;&gt;0),1,IF(D150&lt;AW150,1,0))</f>
        <v>0</v>
      </c>
      <c r="CN150" s="32">
        <f t="shared" ref="CN150:CN158" si="109">IF(AND(AX150="",D150&lt;&gt;0),1,IF(D150&lt;AX150,1,0))</f>
        <v>0</v>
      </c>
    </row>
    <row r="151" spans="1:92" ht="16.350000000000001" customHeight="1" x14ac:dyDescent="0.2">
      <c r="A151" s="3510" t="s">
        <v>182</v>
      </c>
      <c r="B151" s="3511"/>
      <c r="C151" s="3512"/>
      <c r="D151" s="269">
        <f t="shared" ref="D151:D158" si="110">SUM(G151:AP151)</f>
        <v>125</v>
      </c>
      <c r="E151" s="1682">
        <f t="shared" ref="E151:E157" si="111">SUM(G151+I151+K151+M151+O151+Q151+S151+U151+W151+Y151+AA151+AC151+AE151+AG151+AI151+AK151+AM151+AO151)</f>
        <v>39</v>
      </c>
      <c r="F151" s="1684">
        <f t="shared" ref="F151:F158" si="112">SUM(H151+J151+L151+N151+P151+R151+T151+V151+X151+Z151+AB151+AD151+AF151+AH151+AJ151+AL151+AN151+AP151)</f>
        <v>86</v>
      </c>
      <c r="G151" s="1685">
        <v>0</v>
      </c>
      <c r="H151" s="1661">
        <v>0</v>
      </c>
      <c r="I151" s="1660">
        <v>0</v>
      </c>
      <c r="J151" s="1661">
        <v>0</v>
      </c>
      <c r="K151" s="1660">
        <v>0</v>
      </c>
      <c r="L151" s="1661">
        <v>0</v>
      </c>
      <c r="M151" s="1660">
        <v>0</v>
      </c>
      <c r="N151" s="1661">
        <v>0</v>
      </c>
      <c r="O151" s="1814">
        <v>0</v>
      </c>
      <c r="P151" s="1661">
        <v>0</v>
      </c>
      <c r="Q151" s="1814">
        <v>0</v>
      </c>
      <c r="R151" s="1661">
        <v>0</v>
      </c>
      <c r="S151" s="1814">
        <v>0</v>
      </c>
      <c r="T151" s="1661">
        <v>0</v>
      </c>
      <c r="U151" s="1660">
        <v>0</v>
      </c>
      <c r="V151" s="1661">
        <v>0</v>
      </c>
      <c r="W151" s="1660">
        <v>0</v>
      </c>
      <c r="X151" s="1661">
        <v>0</v>
      </c>
      <c r="Y151" s="1660">
        <v>0</v>
      </c>
      <c r="Z151" s="1661">
        <v>4</v>
      </c>
      <c r="AA151" s="1660">
        <v>4</v>
      </c>
      <c r="AB151" s="1661">
        <v>8</v>
      </c>
      <c r="AC151" s="1660">
        <v>0</v>
      </c>
      <c r="AD151" s="1661">
        <v>4</v>
      </c>
      <c r="AE151" s="1660">
        <v>12</v>
      </c>
      <c r="AF151" s="1661">
        <v>25</v>
      </c>
      <c r="AG151" s="1660">
        <v>4</v>
      </c>
      <c r="AH151" s="1661">
        <v>28</v>
      </c>
      <c r="AI151" s="1660">
        <v>4</v>
      </c>
      <c r="AJ151" s="1661">
        <v>12</v>
      </c>
      <c r="AK151" s="1660">
        <v>15</v>
      </c>
      <c r="AL151" s="1661">
        <v>5</v>
      </c>
      <c r="AM151" s="1660">
        <v>0</v>
      </c>
      <c r="AN151" s="1661">
        <v>0</v>
      </c>
      <c r="AO151" s="1660">
        <v>0</v>
      </c>
      <c r="AP151" s="1662">
        <v>0</v>
      </c>
      <c r="AQ151" s="1686">
        <v>0</v>
      </c>
      <c r="AR151" s="24">
        <v>0</v>
      </c>
      <c r="AS151" s="24">
        <v>125</v>
      </c>
      <c r="AT151" s="28">
        <v>2</v>
      </c>
      <c r="AU151" s="28"/>
      <c r="AV151" s="28">
        <v>0</v>
      </c>
      <c r="AW151" s="28">
        <v>0</v>
      </c>
      <c r="AX151" s="28">
        <v>0</v>
      </c>
      <c r="AY151" s="671" t="str">
        <f t="shared" si="95"/>
        <v/>
      </c>
      <c r="BV151" s="3"/>
      <c r="BW151" s="3"/>
      <c r="CA151" s="31" t="str">
        <f t="shared" si="96"/>
        <v/>
      </c>
      <c r="CB151" s="31" t="str">
        <f t="shared" si="97"/>
        <v/>
      </c>
      <c r="CC151" s="31" t="str">
        <f t="shared" si="98"/>
        <v/>
      </c>
      <c r="CD151" s="31" t="str">
        <f t="shared" si="99"/>
        <v/>
      </c>
      <c r="CE151" s="31" t="str">
        <f t="shared" si="100"/>
        <v/>
      </c>
      <c r="CF151" s="31" t="str">
        <f t="shared" si="101"/>
        <v/>
      </c>
      <c r="CG151" s="31" t="str">
        <f t="shared" si="102"/>
        <v/>
      </c>
      <c r="CH151" s="32">
        <f t="shared" si="103"/>
        <v>0</v>
      </c>
      <c r="CI151" s="32">
        <f t="shared" si="104"/>
        <v>0</v>
      </c>
      <c r="CJ151" s="32">
        <f t="shared" si="105"/>
        <v>0</v>
      </c>
      <c r="CK151" s="32">
        <f t="shared" si="106"/>
        <v>0</v>
      </c>
      <c r="CL151" s="32">
        <f t="shared" si="107"/>
        <v>0</v>
      </c>
      <c r="CM151" s="32">
        <f t="shared" si="108"/>
        <v>0</v>
      </c>
      <c r="CN151" s="32">
        <f t="shared" si="109"/>
        <v>0</v>
      </c>
    </row>
    <row r="152" spans="1:92" ht="16.350000000000001" customHeight="1" x14ac:dyDescent="0.2">
      <c r="A152" s="3349" t="s">
        <v>183</v>
      </c>
      <c r="B152" s="3350"/>
      <c r="C152" s="3351"/>
      <c r="D152" s="1815">
        <f>SUM(G152:AP152)</f>
        <v>0</v>
      </c>
      <c r="E152" s="1682">
        <f t="shared" si="111"/>
        <v>0</v>
      </c>
      <c r="F152" s="1684">
        <f t="shared" si="112"/>
        <v>0</v>
      </c>
      <c r="G152" s="1685"/>
      <c r="H152" s="1661"/>
      <c r="I152" s="1660"/>
      <c r="J152" s="1661"/>
      <c r="K152" s="1660"/>
      <c r="L152" s="1661"/>
      <c r="M152" s="1660"/>
      <c r="N152" s="1661"/>
      <c r="O152" s="1814"/>
      <c r="P152" s="1661"/>
      <c r="Q152" s="1814"/>
      <c r="R152" s="1661"/>
      <c r="S152" s="1814"/>
      <c r="T152" s="1661"/>
      <c r="U152" s="1660"/>
      <c r="V152" s="1661"/>
      <c r="W152" s="1660"/>
      <c r="X152" s="1661"/>
      <c r="Y152" s="1660"/>
      <c r="Z152" s="1661"/>
      <c r="AA152" s="1660"/>
      <c r="AB152" s="1661"/>
      <c r="AC152" s="1660"/>
      <c r="AD152" s="1661"/>
      <c r="AE152" s="1660"/>
      <c r="AF152" s="1661"/>
      <c r="AG152" s="1660"/>
      <c r="AH152" s="1661"/>
      <c r="AI152" s="1660"/>
      <c r="AJ152" s="1661"/>
      <c r="AK152" s="1660"/>
      <c r="AL152" s="1661"/>
      <c r="AM152" s="1660"/>
      <c r="AN152" s="1661"/>
      <c r="AO152" s="1660"/>
      <c r="AP152" s="1662"/>
      <c r="AQ152" s="1686"/>
      <c r="AR152" s="24"/>
      <c r="AS152" s="24"/>
      <c r="AT152" s="28"/>
      <c r="AU152" s="28"/>
      <c r="AV152" s="28"/>
      <c r="AW152" s="28"/>
      <c r="AX152" s="28"/>
      <c r="AY152" s="671" t="str">
        <f t="shared" si="95"/>
        <v/>
      </c>
      <c r="BV152" s="3"/>
      <c r="BW152" s="3"/>
      <c r="CA152" s="31" t="str">
        <f t="shared" si="96"/>
        <v/>
      </c>
      <c r="CB152" s="31" t="str">
        <f t="shared" si="97"/>
        <v/>
      </c>
      <c r="CC152" s="31" t="str">
        <f t="shared" si="98"/>
        <v/>
      </c>
      <c r="CD152" s="31" t="str">
        <f t="shared" si="99"/>
        <v/>
      </c>
      <c r="CE152" s="31" t="str">
        <f t="shared" si="100"/>
        <v/>
      </c>
      <c r="CF152" s="31" t="str">
        <f t="shared" si="101"/>
        <v/>
      </c>
      <c r="CG152" s="31" t="str">
        <f t="shared" si="102"/>
        <v/>
      </c>
      <c r="CH152" s="32">
        <f t="shared" si="103"/>
        <v>0</v>
      </c>
      <c r="CI152" s="32">
        <f t="shared" si="104"/>
        <v>0</v>
      </c>
      <c r="CJ152" s="32">
        <f t="shared" si="105"/>
        <v>0</v>
      </c>
      <c r="CK152" s="32">
        <f t="shared" si="106"/>
        <v>0</v>
      </c>
      <c r="CL152" s="32">
        <f t="shared" si="107"/>
        <v>0</v>
      </c>
      <c r="CM152" s="32">
        <f t="shared" si="108"/>
        <v>0</v>
      </c>
      <c r="CN152" s="32">
        <f t="shared" si="109"/>
        <v>0</v>
      </c>
    </row>
    <row r="153" spans="1:92" ht="16.350000000000001" customHeight="1" x14ac:dyDescent="0.2">
      <c r="A153" s="3349" t="s">
        <v>184</v>
      </c>
      <c r="B153" s="3350"/>
      <c r="C153" s="3351"/>
      <c r="D153" s="1647">
        <f t="shared" si="110"/>
        <v>0</v>
      </c>
      <c r="E153" s="1682">
        <f t="shared" si="111"/>
        <v>0</v>
      </c>
      <c r="F153" s="1684">
        <f t="shared" si="112"/>
        <v>0</v>
      </c>
      <c r="G153" s="1685"/>
      <c r="H153" s="1661"/>
      <c r="I153" s="1660"/>
      <c r="J153" s="1661"/>
      <c r="K153" s="1660"/>
      <c r="L153" s="1661"/>
      <c r="M153" s="1660"/>
      <c r="N153" s="1661"/>
      <c r="O153" s="1814"/>
      <c r="P153" s="1661"/>
      <c r="Q153" s="1814"/>
      <c r="R153" s="1661"/>
      <c r="S153" s="1814"/>
      <c r="T153" s="1661"/>
      <c r="U153" s="1660"/>
      <c r="V153" s="1661"/>
      <c r="W153" s="1660"/>
      <c r="X153" s="1661"/>
      <c r="Y153" s="1660"/>
      <c r="Z153" s="1661"/>
      <c r="AA153" s="1660"/>
      <c r="AB153" s="1661"/>
      <c r="AC153" s="1660"/>
      <c r="AD153" s="1661"/>
      <c r="AE153" s="1660"/>
      <c r="AF153" s="1661"/>
      <c r="AG153" s="1660"/>
      <c r="AH153" s="1661"/>
      <c r="AI153" s="1660"/>
      <c r="AJ153" s="1661"/>
      <c r="AK153" s="1660"/>
      <c r="AL153" s="1661"/>
      <c r="AM153" s="1660"/>
      <c r="AN153" s="1661"/>
      <c r="AO153" s="1660"/>
      <c r="AP153" s="1662"/>
      <c r="AQ153" s="1686"/>
      <c r="AR153" s="24"/>
      <c r="AS153" s="24"/>
      <c r="AT153" s="28"/>
      <c r="AU153" s="28"/>
      <c r="AV153" s="28"/>
      <c r="AW153" s="28"/>
      <c r="AX153" s="28"/>
      <c r="AY153" s="671" t="str">
        <f t="shared" si="95"/>
        <v/>
      </c>
      <c r="BV153" s="3"/>
      <c r="BW153" s="3"/>
      <c r="CA153" s="31" t="str">
        <f t="shared" si="96"/>
        <v/>
      </c>
      <c r="CB153" s="31" t="str">
        <f t="shared" si="97"/>
        <v/>
      </c>
      <c r="CC153" s="31" t="str">
        <f t="shared" si="98"/>
        <v/>
      </c>
      <c r="CD153" s="31" t="str">
        <f t="shared" si="99"/>
        <v/>
      </c>
      <c r="CE153" s="31" t="str">
        <f t="shared" si="100"/>
        <v/>
      </c>
      <c r="CF153" s="31" t="str">
        <f t="shared" si="101"/>
        <v/>
      </c>
      <c r="CG153" s="31" t="str">
        <f t="shared" si="102"/>
        <v/>
      </c>
      <c r="CH153" s="32">
        <f t="shared" si="103"/>
        <v>0</v>
      </c>
      <c r="CI153" s="32">
        <f t="shared" si="104"/>
        <v>0</v>
      </c>
      <c r="CJ153" s="32">
        <f t="shared" si="105"/>
        <v>0</v>
      </c>
      <c r="CK153" s="32">
        <f t="shared" si="106"/>
        <v>0</v>
      </c>
      <c r="CL153" s="32">
        <f t="shared" si="107"/>
        <v>0</v>
      </c>
      <c r="CM153" s="32">
        <f t="shared" si="108"/>
        <v>0</v>
      </c>
      <c r="CN153" s="32">
        <f t="shared" si="109"/>
        <v>0</v>
      </c>
    </row>
    <row r="154" spans="1:92" ht="16.350000000000001" customHeight="1" x14ac:dyDescent="0.2">
      <c r="A154" s="3367" t="s">
        <v>185</v>
      </c>
      <c r="B154" s="3493"/>
      <c r="C154" s="3368"/>
      <c r="D154" s="1647">
        <f t="shared" si="110"/>
        <v>0</v>
      </c>
      <c r="E154" s="1682">
        <f t="shared" si="111"/>
        <v>0</v>
      </c>
      <c r="F154" s="1684">
        <f t="shared" si="112"/>
        <v>0</v>
      </c>
      <c r="G154" s="1685"/>
      <c r="H154" s="1661"/>
      <c r="I154" s="1660"/>
      <c r="J154" s="1661"/>
      <c r="K154" s="1660"/>
      <c r="L154" s="1661"/>
      <c r="M154" s="1660"/>
      <c r="N154" s="1661"/>
      <c r="O154" s="1814"/>
      <c r="P154" s="1661"/>
      <c r="Q154" s="1814"/>
      <c r="R154" s="1661"/>
      <c r="S154" s="1814"/>
      <c r="T154" s="1661"/>
      <c r="U154" s="1660"/>
      <c r="V154" s="1661"/>
      <c r="W154" s="1660"/>
      <c r="X154" s="1661"/>
      <c r="Y154" s="1660"/>
      <c r="Z154" s="1661"/>
      <c r="AA154" s="1660"/>
      <c r="AB154" s="1661"/>
      <c r="AC154" s="1660"/>
      <c r="AD154" s="1661"/>
      <c r="AE154" s="1660"/>
      <c r="AF154" s="1661"/>
      <c r="AG154" s="1660"/>
      <c r="AH154" s="1661"/>
      <c r="AI154" s="1660"/>
      <c r="AJ154" s="1661"/>
      <c r="AK154" s="1660"/>
      <c r="AL154" s="1661"/>
      <c r="AM154" s="1660"/>
      <c r="AN154" s="1661"/>
      <c r="AO154" s="1660"/>
      <c r="AP154" s="1662"/>
      <c r="AQ154" s="1686"/>
      <c r="AR154" s="24"/>
      <c r="AS154" s="24"/>
      <c r="AT154" s="28"/>
      <c r="AU154" s="28"/>
      <c r="AV154" s="28"/>
      <c r="AW154" s="28"/>
      <c r="AX154" s="28"/>
      <c r="AY154" s="671" t="str">
        <f t="shared" si="95"/>
        <v/>
      </c>
      <c r="BV154" s="3"/>
      <c r="BW154" s="3"/>
      <c r="CA154" s="31" t="str">
        <f t="shared" si="96"/>
        <v/>
      </c>
      <c r="CB154" s="31" t="str">
        <f t="shared" si="97"/>
        <v/>
      </c>
      <c r="CC154" s="31" t="str">
        <f t="shared" si="98"/>
        <v/>
      </c>
      <c r="CD154" s="31" t="str">
        <f t="shared" si="99"/>
        <v/>
      </c>
      <c r="CE154" s="31" t="str">
        <f t="shared" si="100"/>
        <v/>
      </c>
      <c r="CF154" s="31" t="str">
        <f t="shared" si="101"/>
        <v/>
      </c>
      <c r="CG154" s="31" t="str">
        <f t="shared" si="102"/>
        <v/>
      </c>
      <c r="CH154" s="32">
        <f t="shared" si="103"/>
        <v>0</v>
      </c>
      <c r="CI154" s="32">
        <f t="shared" si="104"/>
        <v>0</v>
      </c>
      <c r="CJ154" s="32">
        <f t="shared" si="105"/>
        <v>0</v>
      </c>
      <c r="CK154" s="32">
        <f t="shared" si="106"/>
        <v>0</v>
      </c>
      <c r="CL154" s="32">
        <f t="shared" si="107"/>
        <v>0</v>
      </c>
      <c r="CM154" s="32">
        <f t="shared" si="108"/>
        <v>0</v>
      </c>
      <c r="CN154" s="32">
        <f t="shared" si="109"/>
        <v>0</v>
      </c>
    </row>
    <row r="155" spans="1:92" ht="16.350000000000001" customHeight="1" x14ac:dyDescent="0.2">
      <c r="A155" s="3367" t="s">
        <v>186</v>
      </c>
      <c r="B155" s="3493"/>
      <c r="C155" s="3368"/>
      <c r="D155" s="1647">
        <f t="shared" si="110"/>
        <v>0</v>
      </c>
      <c r="E155" s="1682">
        <f t="shared" si="111"/>
        <v>0</v>
      </c>
      <c r="F155" s="1684">
        <f t="shared" si="112"/>
        <v>0</v>
      </c>
      <c r="G155" s="1685"/>
      <c r="H155" s="1661"/>
      <c r="I155" s="1660"/>
      <c r="J155" s="1661"/>
      <c r="K155" s="1660"/>
      <c r="L155" s="1661"/>
      <c r="M155" s="1660"/>
      <c r="N155" s="1661"/>
      <c r="O155" s="1814"/>
      <c r="P155" s="1661"/>
      <c r="Q155" s="1814"/>
      <c r="R155" s="1661"/>
      <c r="S155" s="1814"/>
      <c r="T155" s="1661"/>
      <c r="U155" s="1660"/>
      <c r="V155" s="1661"/>
      <c r="W155" s="1660"/>
      <c r="X155" s="1661"/>
      <c r="Y155" s="1660"/>
      <c r="Z155" s="1661"/>
      <c r="AA155" s="1660"/>
      <c r="AB155" s="1661"/>
      <c r="AC155" s="1660"/>
      <c r="AD155" s="1661"/>
      <c r="AE155" s="1660"/>
      <c r="AF155" s="1661"/>
      <c r="AG155" s="1660"/>
      <c r="AH155" s="1661"/>
      <c r="AI155" s="1660"/>
      <c r="AJ155" s="1661"/>
      <c r="AK155" s="1660"/>
      <c r="AL155" s="1661"/>
      <c r="AM155" s="1660"/>
      <c r="AN155" s="1661"/>
      <c r="AO155" s="1660"/>
      <c r="AP155" s="1662"/>
      <c r="AQ155" s="1686"/>
      <c r="AR155" s="24"/>
      <c r="AS155" s="24"/>
      <c r="AT155" s="28"/>
      <c r="AU155" s="28"/>
      <c r="AV155" s="28"/>
      <c r="AW155" s="28"/>
      <c r="AX155" s="28"/>
      <c r="AY155" s="671" t="str">
        <f t="shared" si="95"/>
        <v/>
      </c>
      <c r="BV155" s="3"/>
      <c r="BW155" s="3"/>
      <c r="CA155" s="31" t="str">
        <f t="shared" si="96"/>
        <v/>
      </c>
      <c r="CB155" s="31" t="str">
        <f t="shared" si="97"/>
        <v/>
      </c>
      <c r="CC155" s="31" t="str">
        <f t="shared" si="98"/>
        <v/>
      </c>
      <c r="CD155" s="31" t="str">
        <f t="shared" si="99"/>
        <v/>
      </c>
      <c r="CE155" s="31" t="str">
        <f t="shared" si="100"/>
        <v/>
      </c>
      <c r="CF155" s="31" t="str">
        <f t="shared" si="101"/>
        <v/>
      </c>
      <c r="CG155" s="31" t="str">
        <f t="shared" si="102"/>
        <v/>
      </c>
      <c r="CH155" s="32">
        <f t="shared" si="103"/>
        <v>0</v>
      </c>
      <c r="CI155" s="32">
        <f t="shared" si="104"/>
        <v>0</v>
      </c>
      <c r="CJ155" s="32">
        <f t="shared" si="105"/>
        <v>0</v>
      </c>
      <c r="CK155" s="32">
        <f t="shared" si="106"/>
        <v>0</v>
      </c>
      <c r="CL155" s="32">
        <f t="shared" si="107"/>
        <v>0</v>
      </c>
      <c r="CM155" s="32">
        <f t="shared" si="108"/>
        <v>0</v>
      </c>
      <c r="CN155" s="32">
        <f t="shared" si="109"/>
        <v>0</v>
      </c>
    </row>
    <row r="156" spans="1:92" ht="16.350000000000001" customHeight="1" x14ac:dyDescent="0.2">
      <c r="A156" s="3367" t="s">
        <v>187</v>
      </c>
      <c r="B156" s="3493"/>
      <c r="C156" s="3368"/>
      <c r="D156" s="1647">
        <f t="shared" si="110"/>
        <v>0</v>
      </c>
      <c r="E156" s="1682">
        <f t="shared" si="111"/>
        <v>0</v>
      </c>
      <c r="F156" s="1684">
        <f t="shared" si="112"/>
        <v>0</v>
      </c>
      <c r="G156" s="1685"/>
      <c r="H156" s="1661"/>
      <c r="I156" s="1660"/>
      <c r="J156" s="1661"/>
      <c r="K156" s="1660"/>
      <c r="L156" s="1661"/>
      <c r="M156" s="1660"/>
      <c r="N156" s="1661"/>
      <c r="O156" s="1814"/>
      <c r="P156" s="1661"/>
      <c r="Q156" s="1814"/>
      <c r="R156" s="1661"/>
      <c r="S156" s="1814"/>
      <c r="T156" s="1661"/>
      <c r="U156" s="1660"/>
      <c r="V156" s="1661"/>
      <c r="W156" s="1660"/>
      <c r="X156" s="1661"/>
      <c r="Y156" s="1660"/>
      <c r="Z156" s="1661"/>
      <c r="AA156" s="1660"/>
      <c r="AB156" s="1661"/>
      <c r="AC156" s="1660"/>
      <c r="AD156" s="1661"/>
      <c r="AE156" s="1660"/>
      <c r="AF156" s="1661"/>
      <c r="AG156" s="1660"/>
      <c r="AH156" s="1661"/>
      <c r="AI156" s="1660"/>
      <c r="AJ156" s="1661"/>
      <c r="AK156" s="1660"/>
      <c r="AL156" s="1661"/>
      <c r="AM156" s="1660"/>
      <c r="AN156" s="1661"/>
      <c r="AO156" s="1660"/>
      <c r="AP156" s="1662"/>
      <c r="AQ156" s="1686"/>
      <c r="AR156" s="24"/>
      <c r="AS156" s="24"/>
      <c r="AT156" s="28"/>
      <c r="AU156" s="28"/>
      <c r="AV156" s="28"/>
      <c r="AW156" s="28"/>
      <c r="AX156" s="28"/>
      <c r="AY156" s="671" t="str">
        <f t="shared" si="95"/>
        <v/>
      </c>
      <c r="BV156" s="3"/>
      <c r="BW156" s="3"/>
      <c r="CA156" s="31" t="str">
        <f t="shared" si="96"/>
        <v/>
      </c>
      <c r="CB156" s="31" t="str">
        <f t="shared" si="97"/>
        <v/>
      </c>
      <c r="CC156" s="31" t="str">
        <f t="shared" si="98"/>
        <v/>
      </c>
      <c r="CD156" s="31" t="str">
        <f t="shared" si="99"/>
        <v/>
      </c>
      <c r="CE156" s="31" t="str">
        <f t="shared" si="100"/>
        <v/>
      </c>
      <c r="CF156" s="31" t="str">
        <f t="shared" si="101"/>
        <v/>
      </c>
      <c r="CG156" s="31" t="str">
        <f t="shared" si="102"/>
        <v/>
      </c>
      <c r="CH156" s="32">
        <f t="shared" si="103"/>
        <v>0</v>
      </c>
      <c r="CI156" s="32">
        <f t="shared" si="104"/>
        <v>0</v>
      </c>
      <c r="CJ156" s="32">
        <f t="shared" si="105"/>
        <v>0</v>
      </c>
      <c r="CK156" s="32">
        <f t="shared" si="106"/>
        <v>0</v>
      </c>
      <c r="CL156" s="32">
        <f t="shared" si="107"/>
        <v>0</v>
      </c>
      <c r="CM156" s="32">
        <f t="shared" si="108"/>
        <v>0</v>
      </c>
      <c r="CN156" s="32">
        <f t="shared" si="109"/>
        <v>0</v>
      </c>
    </row>
    <row r="157" spans="1:92" ht="16.350000000000001" customHeight="1" x14ac:dyDescent="0.2">
      <c r="A157" s="3349" t="s">
        <v>188</v>
      </c>
      <c r="B157" s="3350"/>
      <c r="C157" s="3351"/>
      <c r="D157" s="1647">
        <f t="shared" si="110"/>
        <v>0</v>
      </c>
      <c r="E157" s="1682">
        <f t="shared" si="111"/>
        <v>0</v>
      </c>
      <c r="F157" s="1684">
        <f t="shared" si="112"/>
        <v>0</v>
      </c>
      <c r="G157" s="1685"/>
      <c r="H157" s="1661"/>
      <c r="I157" s="1660"/>
      <c r="J157" s="1661"/>
      <c r="K157" s="1660"/>
      <c r="L157" s="1661"/>
      <c r="M157" s="1660"/>
      <c r="N157" s="1661"/>
      <c r="O157" s="1814"/>
      <c r="P157" s="1661"/>
      <c r="Q157" s="1814"/>
      <c r="R157" s="1661"/>
      <c r="S157" s="1814"/>
      <c r="T157" s="1661"/>
      <c r="U157" s="1660"/>
      <c r="V157" s="1661"/>
      <c r="W157" s="1660"/>
      <c r="X157" s="1661"/>
      <c r="Y157" s="1660"/>
      <c r="Z157" s="1661"/>
      <c r="AA157" s="1660"/>
      <c r="AB157" s="1661"/>
      <c r="AC157" s="1660"/>
      <c r="AD157" s="1661"/>
      <c r="AE157" s="1660"/>
      <c r="AF157" s="1661"/>
      <c r="AG157" s="1660"/>
      <c r="AH157" s="1661"/>
      <c r="AI157" s="1660"/>
      <c r="AJ157" s="1661"/>
      <c r="AK157" s="1660"/>
      <c r="AL157" s="1661"/>
      <c r="AM157" s="1660"/>
      <c r="AN157" s="1661"/>
      <c r="AO157" s="1660"/>
      <c r="AP157" s="1662"/>
      <c r="AQ157" s="1686"/>
      <c r="AR157" s="24"/>
      <c r="AS157" s="24"/>
      <c r="AT157" s="28"/>
      <c r="AU157" s="28"/>
      <c r="AV157" s="28"/>
      <c r="AW157" s="28"/>
      <c r="AX157" s="28"/>
      <c r="AY157" s="671" t="str">
        <f t="shared" si="95"/>
        <v/>
      </c>
      <c r="BV157" s="3"/>
      <c r="BW157" s="3"/>
      <c r="CA157" s="31" t="str">
        <f t="shared" si="96"/>
        <v/>
      </c>
      <c r="CB157" s="31" t="str">
        <f t="shared" si="97"/>
        <v/>
      </c>
      <c r="CC157" s="31" t="str">
        <f t="shared" si="98"/>
        <v/>
      </c>
      <c r="CD157" s="31" t="str">
        <f t="shared" si="99"/>
        <v/>
      </c>
      <c r="CE157" s="31" t="str">
        <f t="shared" si="100"/>
        <v/>
      </c>
      <c r="CF157" s="31" t="str">
        <f t="shared" si="101"/>
        <v/>
      </c>
      <c r="CG157" s="31" t="str">
        <f t="shared" si="102"/>
        <v/>
      </c>
      <c r="CH157" s="32">
        <f t="shared" si="103"/>
        <v>0</v>
      </c>
      <c r="CI157" s="32">
        <f t="shared" si="104"/>
        <v>0</v>
      </c>
      <c r="CJ157" s="32">
        <f t="shared" si="105"/>
        <v>0</v>
      </c>
      <c r="CK157" s="32">
        <f t="shared" si="106"/>
        <v>0</v>
      </c>
      <c r="CL157" s="32">
        <f t="shared" si="107"/>
        <v>0</v>
      </c>
      <c r="CM157" s="32">
        <f t="shared" si="108"/>
        <v>0</v>
      </c>
      <c r="CN157" s="32">
        <f t="shared" si="109"/>
        <v>0</v>
      </c>
    </row>
    <row r="158" spans="1:92" ht="16.350000000000001" customHeight="1" x14ac:dyDescent="0.2">
      <c r="A158" s="3414" t="s">
        <v>189</v>
      </c>
      <c r="B158" s="3414"/>
      <c r="C158" s="3415"/>
      <c r="D158" s="1815">
        <f t="shared" si="110"/>
        <v>0</v>
      </c>
      <c r="E158" s="1682">
        <f>SUM(G158+I158+K158+M158+O158+Q158+S158+U158+W158+Y158+AA158+AC158+AE158+AG158+AI158+AK158+AM158+AO158)</f>
        <v>0</v>
      </c>
      <c r="F158" s="1684">
        <f t="shared" si="112"/>
        <v>0</v>
      </c>
      <c r="G158" s="1689"/>
      <c r="H158" s="1540"/>
      <c r="I158" s="1351"/>
      <c r="J158" s="1540"/>
      <c r="K158" s="1351"/>
      <c r="L158" s="1540"/>
      <c r="M158" s="1351"/>
      <c r="N158" s="1540"/>
      <c r="O158" s="1541"/>
      <c r="P158" s="1540"/>
      <c r="Q158" s="1541"/>
      <c r="R158" s="1540"/>
      <c r="S158" s="1541"/>
      <c r="T158" s="1540"/>
      <c r="U158" s="1351"/>
      <c r="V158" s="1540"/>
      <c r="W158" s="1351"/>
      <c r="X158" s="1540"/>
      <c r="Y158" s="1351"/>
      <c r="Z158" s="1540"/>
      <c r="AA158" s="1351"/>
      <c r="AB158" s="1540"/>
      <c r="AC158" s="1351"/>
      <c r="AD158" s="1540"/>
      <c r="AE158" s="1351"/>
      <c r="AF158" s="1540"/>
      <c r="AG158" s="1351"/>
      <c r="AH158" s="1540"/>
      <c r="AI158" s="1351"/>
      <c r="AJ158" s="1540"/>
      <c r="AK158" s="1351"/>
      <c r="AL158" s="1540"/>
      <c r="AM158" s="1351"/>
      <c r="AN158" s="1540"/>
      <c r="AO158" s="1351"/>
      <c r="AP158" s="1665"/>
      <c r="AQ158" s="1459"/>
      <c r="AR158" s="1686"/>
      <c r="AS158" s="1686"/>
      <c r="AT158" s="1664"/>
      <c r="AU158" s="1348"/>
      <c r="AV158" s="1348"/>
      <c r="AW158" s="1348"/>
      <c r="AX158" s="1348"/>
      <c r="AY158" s="671" t="str">
        <f t="shared" si="95"/>
        <v/>
      </c>
      <c r="BV158" s="3"/>
      <c r="BW158" s="3"/>
      <c r="CA158" s="31" t="str">
        <f t="shared" si="96"/>
        <v/>
      </c>
      <c r="CB158" s="31" t="str">
        <f t="shared" si="97"/>
        <v/>
      </c>
      <c r="CC158" s="31" t="str">
        <f t="shared" si="98"/>
        <v/>
      </c>
      <c r="CD158" s="31" t="str">
        <f t="shared" si="99"/>
        <v/>
      </c>
      <c r="CE158" s="31" t="str">
        <f t="shared" si="100"/>
        <v/>
      </c>
      <c r="CF158" s="31" t="str">
        <f t="shared" si="101"/>
        <v/>
      </c>
      <c r="CG158" s="31" t="str">
        <f t="shared" si="102"/>
        <v/>
      </c>
      <c r="CH158" s="32">
        <f t="shared" si="103"/>
        <v>0</v>
      </c>
      <c r="CI158" s="32">
        <f t="shared" si="104"/>
        <v>0</v>
      </c>
      <c r="CJ158" s="32">
        <f t="shared" si="105"/>
        <v>0</v>
      </c>
      <c r="CK158" s="32">
        <f t="shared" si="106"/>
        <v>0</v>
      </c>
      <c r="CL158" s="32">
        <f t="shared" si="107"/>
        <v>0</v>
      </c>
      <c r="CM158" s="32">
        <f t="shared" si="108"/>
        <v>0</v>
      </c>
      <c r="CN158" s="32">
        <f t="shared" si="109"/>
        <v>0</v>
      </c>
    </row>
    <row r="159" spans="1:92" ht="16.350000000000001" customHeight="1" x14ac:dyDescent="0.2">
      <c r="A159" s="3538" t="s">
        <v>4</v>
      </c>
      <c r="B159" s="3559"/>
      <c r="C159" s="3560"/>
      <c r="D159" s="1933">
        <f>SUM(D150:D158)</f>
        <v>429</v>
      </c>
      <c r="E159" s="1804">
        <f>SUM(E150:E158)</f>
        <v>131</v>
      </c>
      <c r="F159" s="1936">
        <f>SUM(F150:F158)</f>
        <v>298</v>
      </c>
      <c r="G159" s="1816">
        <f t="shared" ref="G159:AU159" si="113">SUM(G150:G158)</f>
        <v>0</v>
      </c>
      <c r="H159" s="1936">
        <f t="shared" si="113"/>
        <v>0</v>
      </c>
      <c r="I159" s="1816">
        <f t="shared" si="113"/>
        <v>0</v>
      </c>
      <c r="J159" s="1940">
        <f t="shared" si="113"/>
        <v>0</v>
      </c>
      <c r="K159" s="1816">
        <f t="shared" si="113"/>
        <v>0</v>
      </c>
      <c r="L159" s="1940">
        <f t="shared" si="113"/>
        <v>0</v>
      </c>
      <c r="M159" s="1816">
        <f t="shared" si="113"/>
        <v>0</v>
      </c>
      <c r="N159" s="1936">
        <f t="shared" si="113"/>
        <v>0</v>
      </c>
      <c r="O159" s="1816">
        <f t="shared" si="113"/>
        <v>0</v>
      </c>
      <c r="P159" s="1936">
        <f t="shared" si="113"/>
        <v>0</v>
      </c>
      <c r="Q159" s="1816">
        <f t="shared" si="113"/>
        <v>0</v>
      </c>
      <c r="R159" s="1936">
        <f t="shared" si="113"/>
        <v>1</v>
      </c>
      <c r="S159" s="1816">
        <f t="shared" si="113"/>
        <v>3</v>
      </c>
      <c r="T159" s="1936">
        <f t="shared" si="113"/>
        <v>0</v>
      </c>
      <c r="U159" s="1816">
        <f t="shared" si="113"/>
        <v>2</v>
      </c>
      <c r="V159" s="1936">
        <f t="shared" si="113"/>
        <v>3</v>
      </c>
      <c r="W159" s="1816">
        <f t="shared" si="113"/>
        <v>0</v>
      </c>
      <c r="X159" s="1936">
        <f t="shared" si="113"/>
        <v>3</v>
      </c>
      <c r="Y159" s="1816">
        <f t="shared" si="113"/>
        <v>4</v>
      </c>
      <c r="Z159" s="1936">
        <f t="shared" si="113"/>
        <v>7</v>
      </c>
      <c r="AA159" s="1816">
        <f t="shared" si="113"/>
        <v>7</v>
      </c>
      <c r="AB159" s="1936">
        <f t="shared" si="113"/>
        <v>29</v>
      </c>
      <c r="AC159" s="1816">
        <f t="shared" si="113"/>
        <v>6</v>
      </c>
      <c r="AD159" s="1936">
        <f t="shared" si="113"/>
        <v>13</v>
      </c>
      <c r="AE159" s="1816">
        <f t="shared" si="113"/>
        <v>25</v>
      </c>
      <c r="AF159" s="1936">
        <f t="shared" si="113"/>
        <v>57</v>
      </c>
      <c r="AG159" s="1816">
        <f t="shared" si="113"/>
        <v>21</v>
      </c>
      <c r="AH159" s="1936">
        <f t="shared" si="113"/>
        <v>54</v>
      </c>
      <c r="AI159" s="1816">
        <f t="shared" si="113"/>
        <v>19</v>
      </c>
      <c r="AJ159" s="1936">
        <f t="shared" si="113"/>
        <v>46</v>
      </c>
      <c r="AK159" s="1816">
        <f t="shared" si="113"/>
        <v>20</v>
      </c>
      <c r="AL159" s="1936">
        <f t="shared" si="113"/>
        <v>58</v>
      </c>
      <c r="AM159" s="1816">
        <f t="shared" si="113"/>
        <v>22</v>
      </c>
      <c r="AN159" s="1936">
        <f t="shared" si="113"/>
        <v>27</v>
      </c>
      <c r="AO159" s="1816">
        <f t="shared" si="113"/>
        <v>2</v>
      </c>
      <c r="AP159" s="1938">
        <f t="shared" si="113"/>
        <v>0</v>
      </c>
      <c r="AQ159" s="1936">
        <f t="shared" si="113"/>
        <v>0</v>
      </c>
      <c r="AR159" s="1937">
        <f t="shared" si="113"/>
        <v>1</v>
      </c>
      <c r="AS159" s="1939">
        <f t="shared" si="113"/>
        <v>429</v>
      </c>
      <c r="AT159" s="1936">
        <f t="shared" si="113"/>
        <v>6</v>
      </c>
      <c r="AU159" s="1941">
        <f t="shared" si="113"/>
        <v>0</v>
      </c>
      <c r="AV159" s="1941">
        <f>SUM(AV150:AV158)</f>
        <v>0</v>
      </c>
      <c r="AW159" s="1941">
        <f>SUM(AW150:AW158)</f>
        <v>0</v>
      </c>
      <c r="AX159" s="1941">
        <f t="shared" ref="AX159" si="114">SUM(AX150:AX158)</f>
        <v>0</v>
      </c>
      <c r="BV159" s="3"/>
      <c r="BW159" s="3"/>
      <c r="CA159" s="31"/>
      <c r="CB159" s="31"/>
      <c r="CC159" s="31"/>
      <c r="CD159" s="31"/>
      <c r="CH159" s="32"/>
      <c r="CI159" s="32"/>
      <c r="CJ159" s="32"/>
      <c r="CK159" s="32"/>
      <c r="CL159" s="14"/>
      <c r="CM159" s="14"/>
      <c r="CN159" s="14"/>
    </row>
    <row r="160" spans="1:92" ht="27" customHeight="1" x14ac:dyDescent="0.2">
      <c r="A160" s="85" t="s">
        <v>190</v>
      </c>
      <c r="B160" s="86"/>
      <c r="C160" s="86"/>
      <c r="D160" s="86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30"/>
      <c r="R160" s="52"/>
      <c r="S160" s="9"/>
      <c r="T160" s="9"/>
      <c r="U160" s="9"/>
      <c r="V160" s="9"/>
      <c r="W160" s="9"/>
      <c r="X160" s="232"/>
      <c r="Y160" s="9"/>
      <c r="Z160" s="9"/>
      <c r="AA160" s="9"/>
      <c r="AB160" s="9"/>
      <c r="AC160" s="9"/>
      <c r="AD160" s="9"/>
      <c r="AE160" s="9"/>
      <c r="AF160" s="9"/>
      <c r="BV160" s="3"/>
      <c r="BW160" s="3"/>
      <c r="CA160" s="31"/>
      <c r="CB160" s="31"/>
      <c r="CC160" s="31"/>
      <c r="CD160" s="31"/>
      <c r="CH160" s="32"/>
      <c r="CI160" s="32"/>
      <c r="CJ160" s="32"/>
      <c r="CK160" s="32"/>
      <c r="CL160" s="14"/>
      <c r="CM160" s="14"/>
      <c r="CN160" s="14"/>
    </row>
    <row r="161" spans="1:92" ht="16.350000000000001" customHeight="1" x14ac:dyDescent="0.2">
      <c r="A161" s="3455" t="s">
        <v>191</v>
      </c>
      <c r="B161" s="3456"/>
      <c r="C161" s="3457"/>
      <c r="D161" s="3575" t="s">
        <v>4</v>
      </c>
      <c r="E161" s="3576"/>
      <c r="F161" s="3554"/>
      <c r="G161" s="3538" t="s">
        <v>5</v>
      </c>
      <c r="H161" s="3559"/>
      <c r="I161" s="3559"/>
      <c r="J161" s="3559"/>
      <c r="K161" s="3559"/>
      <c r="L161" s="3559"/>
      <c r="M161" s="3559"/>
      <c r="N161" s="3559"/>
      <c r="O161" s="3559"/>
      <c r="P161" s="3559"/>
      <c r="Q161" s="3559"/>
      <c r="R161" s="3559"/>
      <c r="S161" s="3559"/>
      <c r="T161" s="3559"/>
      <c r="U161" s="3559"/>
      <c r="V161" s="3559"/>
      <c r="W161" s="3559"/>
      <c r="X161" s="3559"/>
      <c r="Y161" s="3559"/>
      <c r="Z161" s="3559"/>
      <c r="AA161" s="3559"/>
      <c r="AB161" s="3559"/>
      <c r="AC161" s="3559"/>
      <c r="AD161" s="3559"/>
      <c r="AE161" s="3559"/>
      <c r="AF161" s="3559"/>
      <c r="AG161" s="3559"/>
      <c r="AH161" s="3559"/>
      <c r="AI161" s="3559"/>
      <c r="AJ161" s="3559"/>
      <c r="AK161" s="3559"/>
      <c r="AL161" s="3559"/>
      <c r="AM161" s="3559"/>
      <c r="AN161" s="3559"/>
      <c r="AO161" s="3559"/>
      <c r="AP161" s="3560"/>
      <c r="AQ161" s="3461" t="s">
        <v>42</v>
      </c>
      <c r="AR161" s="3574" t="s">
        <v>298</v>
      </c>
      <c r="AS161" s="3589" t="s">
        <v>122</v>
      </c>
      <c r="AT161" s="3589" t="s">
        <v>11</v>
      </c>
      <c r="AU161" s="3556" t="s">
        <v>193</v>
      </c>
      <c r="AV161" s="3460" t="s">
        <v>194</v>
      </c>
      <c r="BV161" s="3"/>
      <c r="BW161" s="3"/>
      <c r="CA161" s="31"/>
      <c r="CB161" s="31"/>
      <c r="CC161" s="31"/>
      <c r="CD161" s="31"/>
      <c r="CH161" s="32"/>
      <c r="CI161" s="32"/>
      <c r="CJ161" s="32"/>
      <c r="CK161" s="32"/>
      <c r="CL161" s="14"/>
      <c r="CM161" s="14"/>
      <c r="CN161" s="14"/>
    </row>
    <row r="162" spans="1:92" ht="32.1" customHeight="1" x14ac:dyDescent="0.2">
      <c r="A162" s="2933"/>
      <c r="B162" s="2934"/>
      <c r="C162" s="2935"/>
      <c r="D162" s="3051"/>
      <c r="E162" s="3052"/>
      <c r="F162" s="2961"/>
      <c r="G162" s="3557" t="s">
        <v>13</v>
      </c>
      <c r="H162" s="3558"/>
      <c r="I162" s="3538" t="s">
        <v>14</v>
      </c>
      <c r="J162" s="3560"/>
      <c r="K162" s="3559" t="s">
        <v>15</v>
      </c>
      <c r="L162" s="3560"/>
      <c r="M162" s="3538" t="s">
        <v>16</v>
      </c>
      <c r="N162" s="3560"/>
      <c r="O162" s="3538" t="s">
        <v>17</v>
      </c>
      <c r="P162" s="3560"/>
      <c r="Q162" s="3538" t="s">
        <v>18</v>
      </c>
      <c r="R162" s="3560"/>
      <c r="S162" s="3538" t="s">
        <v>19</v>
      </c>
      <c r="T162" s="3560"/>
      <c r="U162" s="3538" t="s">
        <v>20</v>
      </c>
      <c r="V162" s="3560"/>
      <c r="W162" s="3538" t="s">
        <v>21</v>
      </c>
      <c r="X162" s="3560"/>
      <c r="Y162" s="3538" t="s">
        <v>22</v>
      </c>
      <c r="Z162" s="3566"/>
      <c r="AA162" s="3538" t="s">
        <v>23</v>
      </c>
      <c r="AB162" s="3566"/>
      <c r="AC162" s="3538" t="s">
        <v>24</v>
      </c>
      <c r="AD162" s="3566"/>
      <c r="AE162" s="3538" t="s">
        <v>25</v>
      </c>
      <c r="AF162" s="3566"/>
      <c r="AG162" s="3538" t="s">
        <v>26</v>
      </c>
      <c r="AH162" s="3566"/>
      <c r="AI162" s="3538" t="s">
        <v>27</v>
      </c>
      <c r="AJ162" s="3566"/>
      <c r="AK162" s="3538" t="s">
        <v>28</v>
      </c>
      <c r="AL162" s="3566"/>
      <c r="AM162" s="3538" t="s">
        <v>29</v>
      </c>
      <c r="AN162" s="3566"/>
      <c r="AO162" s="3538" t="s">
        <v>30</v>
      </c>
      <c r="AP162" s="3566"/>
      <c r="AQ162" s="2947"/>
      <c r="AR162" s="3013"/>
      <c r="AS162" s="3589"/>
      <c r="AT162" s="3589"/>
      <c r="AU162" s="2971"/>
      <c r="AV162" s="3064"/>
      <c r="BV162" s="3"/>
      <c r="BW162" s="3"/>
      <c r="CA162" s="31"/>
      <c r="CB162" s="31"/>
      <c r="CC162" s="31"/>
      <c r="CD162" s="31"/>
      <c r="CH162" s="32"/>
      <c r="CI162" s="32"/>
      <c r="CJ162" s="32"/>
      <c r="CK162" s="32"/>
      <c r="CL162" s="14"/>
      <c r="CM162" s="14"/>
      <c r="CN162" s="14"/>
    </row>
    <row r="163" spans="1:92" ht="16.350000000000001" customHeight="1" x14ac:dyDescent="0.2">
      <c r="A163" s="3169"/>
      <c r="B163" s="3170"/>
      <c r="C163" s="3171"/>
      <c r="D163" s="1929" t="s">
        <v>31</v>
      </c>
      <c r="E163" s="1942" t="s">
        <v>32</v>
      </c>
      <c r="F163" s="1922" t="s">
        <v>33</v>
      </c>
      <c r="G163" s="1656" t="s">
        <v>32</v>
      </c>
      <c r="H163" s="1923" t="s">
        <v>33</v>
      </c>
      <c r="I163" s="1656" t="s">
        <v>32</v>
      </c>
      <c r="J163" s="1923" t="s">
        <v>33</v>
      </c>
      <c r="K163" s="1656" t="s">
        <v>32</v>
      </c>
      <c r="L163" s="1923" t="s">
        <v>33</v>
      </c>
      <c r="M163" s="1656" t="s">
        <v>32</v>
      </c>
      <c r="N163" s="1923" t="s">
        <v>33</v>
      </c>
      <c r="O163" s="1656" t="s">
        <v>32</v>
      </c>
      <c r="P163" s="1923" t="s">
        <v>33</v>
      </c>
      <c r="Q163" s="1656" t="s">
        <v>32</v>
      </c>
      <c r="R163" s="1923" t="s">
        <v>33</v>
      </c>
      <c r="S163" s="1656" t="s">
        <v>32</v>
      </c>
      <c r="T163" s="1923" t="s">
        <v>33</v>
      </c>
      <c r="U163" s="1656" t="s">
        <v>32</v>
      </c>
      <c r="V163" s="1923" t="s">
        <v>33</v>
      </c>
      <c r="W163" s="1656" t="s">
        <v>32</v>
      </c>
      <c r="X163" s="1923" t="s">
        <v>33</v>
      </c>
      <c r="Y163" s="1656" t="s">
        <v>32</v>
      </c>
      <c r="Z163" s="1923" t="s">
        <v>33</v>
      </c>
      <c r="AA163" s="1656" t="s">
        <v>32</v>
      </c>
      <c r="AB163" s="1923" t="s">
        <v>33</v>
      </c>
      <c r="AC163" s="1656" t="s">
        <v>32</v>
      </c>
      <c r="AD163" s="1923" t="s">
        <v>33</v>
      </c>
      <c r="AE163" s="1656" t="s">
        <v>32</v>
      </c>
      <c r="AF163" s="1923" t="s">
        <v>33</v>
      </c>
      <c r="AG163" s="1656" t="s">
        <v>32</v>
      </c>
      <c r="AH163" s="1923" t="s">
        <v>33</v>
      </c>
      <c r="AI163" s="1656" t="s">
        <v>32</v>
      </c>
      <c r="AJ163" s="1923" t="s">
        <v>33</v>
      </c>
      <c r="AK163" s="1656" t="s">
        <v>32</v>
      </c>
      <c r="AL163" s="1923" t="s">
        <v>33</v>
      </c>
      <c r="AM163" s="1656" t="s">
        <v>32</v>
      </c>
      <c r="AN163" s="1923" t="s">
        <v>33</v>
      </c>
      <c r="AO163" s="1656" t="s">
        <v>32</v>
      </c>
      <c r="AP163" s="1923" t="s">
        <v>33</v>
      </c>
      <c r="AQ163" s="3462"/>
      <c r="AR163" s="3243"/>
      <c r="AS163" s="3589"/>
      <c r="AT163" s="3589"/>
      <c r="AU163" s="3199"/>
      <c r="AV163" s="3177"/>
      <c r="BV163" s="3"/>
      <c r="BW163" s="3"/>
      <c r="CA163" s="31"/>
      <c r="CB163" s="31"/>
      <c r="CC163" s="31"/>
      <c r="CD163" s="31"/>
      <c r="CH163" s="32"/>
      <c r="CI163" s="32"/>
      <c r="CJ163" s="32"/>
      <c r="CK163" s="32"/>
      <c r="CL163" s="14"/>
      <c r="CM163" s="14"/>
      <c r="CN163" s="14"/>
    </row>
    <row r="164" spans="1:92" ht="16.350000000000001" customHeight="1" x14ac:dyDescent="0.2">
      <c r="A164" s="3454" t="s">
        <v>195</v>
      </c>
      <c r="B164" s="3503" t="s">
        <v>196</v>
      </c>
      <c r="C164" s="3504"/>
      <c r="D164" s="1033">
        <f>SUM(E164+F164)</f>
        <v>0</v>
      </c>
      <c r="E164" s="1034"/>
      <c r="F164" s="1035">
        <f>SUM(AD164+AF164+AH164+AJ164+AL164+AN164+AP164)</f>
        <v>0</v>
      </c>
      <c r="G164" s="1036"/>
      <c r="H164" s="281"/>
      <c r="I164" s="1036"/>
      <c r="J164" s="281"/>
      <c r="K164" s="1036"/>
      <c r="L164" s="281"/>
      <c r="M164" s="1036"/>
      <c r="N164" s="281"/>
      <c r="O164" s="1036"/>
      <c r="P164" s="281"/>
      <c r="Q164" s="1036"/>
      <c r="R164" s="281"/>
      <c r="S164" s="1036"/>
      <c r="T164" s="281"/>
      <c r="U164" s="1036"/>
      <c r="V164" s="281"/>
      <c r="W164" s="1036"/>
      <c r="X164" s="281"/>
      <c r="Y164" s="1036"/>
      <c r="Z164" s="281"/>
      <c r="AA164" s="1036"/>
      <c r="AB164" s="281"/>
      <c r="AC164" s="1037"/>
      <c r="AD164" s="60"/>
      <c r="AE164" s="1037"/>
      <c r="AF164" s="60"/>
      <c r="AG164" s="1037"/>
      <c r="AH164" s="60"/>
      <c r="AI164" s="1037"/>
      <c r="AJ164" s="60"/>
      <c r="AK164" s="1037"/>
      <c r="AL164" s="60"/>
      <c r="AM164" s="1037"/>
      <c r="AN164" s="60"/>
      <c r="AO164" s="1037"/>
      <c r="AP164" s="60"/>
      <c r="AQ164" s="1038"/>
      <c r="AR164" s="60"/>
      <c r="AS164" s="1695"/>
      <c r="AT164" s="60"/>
      <c r="AU164" s="1039"/>
      <c r="AV164" s="1819"/>
      <c r="AW164" s="671" t="str">
        <f t="shared" ref="AW164:AW198" si="115">$CA164&amp;$CB164&amp;$CC164&amp;$CD164&amp;$CE164&amp;$CF164&amp;$CG164</f>
        <v/>
      </c>
      <c r="BV164" s="3"/>
      <c r="BW164" s="3"/>
      <c r="CA164" s="31" t="str">
        <f t="shared" ref="CA164:CA198" si="116">IF(CH164=1,"* El número de actividades en usuarios en situacion de discapacidad NO DEBE ser mayor al total. ","")</f>
        <v/>
      </c>
      <c r="CB164" s="31" t="str">
        <f t="shared" ref="CB164:CB198" si="117">IF(CI164=1," * El número de actividades en Niños, Niñas, Adolescentes y Jóvenes de la red SENAME NO DEBE ser mayor al total. ","")</f>
        <v/>
      </c>
      <c r="CC164" s="31" t="str">
        <f t="shared" ref="CC164:CC198" si="118">IF(CJ164=1," * El número de actividades en Población Migrante NO DEBE ser mayor al total. ","")</f>
        <v/>
      </c>
      <c r="CD164" s="31" t="str">
        <f>IF(CK164=1," * El número de actividades en Pacientes Diabéticos en Control PSCV NO DEBE superar el total. ","")</f>
        <v/>
      </c>
      <c r="CH164" s="32">
        <f>IF($D164&lt;AR164,1,0)</f>
        <v>0</v>
      </c>
      <c r="CI164" s="32">
        <f>IF($D164&lt;AS164,1,0)</f>
        <v>0</v>
      </c>
      <c r="CJ164" s="32">
        <f>IF($D164&lt;AT164,1,0)</f>
        <v>0</v>
      </c>
      <c r="CK164" s="32">
        <f>IF($D164&lt;AV164,1,0)</f>
        <v>0</v>
      </c>
      <c r="CM164" s="14"/>
      <c r="CN164" s="14"/>
    </row>
    <row r="165" spans="1:92" ht="16.350000000000001" customHeight="1" x14ac:dyDescent="0.2">
      <c r="A165" s="2912"/>
      <c r="B165" s="3367" t="s">
        <v>95</v>
      </c>
      <c r="C165" s="3368"/>
      <c r="D165" s="1820">
        <f t="shared" ref="D165:D177" si="119">SUM(E165+F165)</f>
        <v>0</v>
      </c>
      <c r="E165" s="1821"/>
      <c r="F165" s="1822">
        <f t="shared" ref="F165:F173" si="120">SUM(AD165+AF165+AH165+AJ165+AL165+AN165+AP165)</f>
        <v>0</v>
      </c>
      <c r="G165" s="289"/>
      <c r="H165" s="650"/>
      <c r="I165" s="289"/>
      <c r="J165" s="650"/>
      <c r="K165" s="289"/>
      <c r="L165" s="650"/>
      <c r="M165" s="289"/>
      <c r="N165" s="650"/>
      <c r="O165" s="289"/>
      <c r="P165" s="650"/>
      <c r="Q165" s="289"/>
      <c r="R165" s="650"/>
      <c r="S165" s="289"/>
      <c r="T165" s="650"/>
      <c r="U165" s="289"/>
      <c r="V165" s="650"/>
      <c r="W165" s="289"/>
      <c r="X165" s="650"/>
      <c r="Y165" s="289"/>
      <c r="Z165" s="650"/>
      <c r="AA165" s="289"/>
      <c r="AB165" s="650"/>
      <c r="AC165" s="291"/>
      <c r="AD165" s="26"/>
      <c r="AE165" s="291"/>
      <c r="AF165" s="26"/>
      <c r="AG165" s="291"/>
      <c r="AH165" s="26"/>
      <c r="AI165" s="291"/>
      <c r="AJ165" s="26"/>
      <c r="AK165" s="291"/>
      <c r="AL165" s="26"/>
      <c r="AM165" s="291"/>
      <c r="AN165" s="26"/>
      <c r="AO165" s="291"/>
      <c r="AP165" s="26"/>
      <c r="AQ165" s="292"/>
      <c r="AR165" s="26"/>
      <c r="AS165" s="24"/>
      <c r="AT165" s="26"/>
      <c r="AU165" s="293"/>
      <c r="AV165" s="294"/>
      <c r="AW165" s="671" t="str">
        <f t="shared" si="115"/>
        <v/>
      </c>
      <c r="BV165" s="3"/>
      <c r="BW165" s="3"/>
      <c r="CA165" s="31" t="str">
        <f t="shared" si="116"/>
        <v/>
      </c>
      <c r="CB165" s="31" t="str">
        <f t="shared" si="117"/>
        <v/>
      </c>
      <c r="CC165" s="31" t="str">
        <f t="shared" si="118"/>
        <v/>
      </c>
      <c r="CD165" s="31" t="str">
        <f t="shared" ref="CD165:CD197" si="121">IF(CK165=1," * El número de actividades en Pacientes Diabéticos en Control PSCV NO DEBE superar el total. ","")</f>
        <v/>
      </c>
      <c r="CH165" s="32">
        <f t="shared" ref="CH165:CJ197" si="122">IF($D165&lt;AR165,1,0)</f>
        <v>0</v>
      </c>
      <c r="CI165" s="32">
        <f t="shared" si="122"/>
        <v>0</v>
      </c>
      <c r="CJ165" s="32">
        <f t="shared" si="122"/>
        <v>0</v>
      </c>
      <c r="CK165" s="32">
        <f t="shared" ref="CK165:CK197" si="123">IF($D165&lt;AV165,1,0)</f>
        <v>0</v>
      </c>
      <c r="CL165" s="14"/>
      <c r="CM165" s="14"/>
      <c r="CN165" s="14"/>
    </row>
    <row r="166" spans="1:92" ht="16.350000000000001" customHeight="1" x14ac:dyDescent="0.2">
      <c r="A166" s="2912"/>
      <c r="B166" s="3411" t="s">
        <v>161</v>
      </c>
      <c r="C166" s="3412"/>
      <c r="D166" s="1474">
        <f t="shared" si="119"/>
        <v>0</v>
      </c>
      <c r="E166" s="1475"/>
      <c r="F166" s="1476">
        <f t="shared" si="120"/>
        <v>0</v>
      </c>
      <c r="G166" s="1823"/>
      <c r="H166" s="1824"/>
      <c r="I166" s="1823"/>
      <c r="J166" s="1824"/>
      <c r="K166" s="1823"/>
      <c r="L166" s="1824"/>
      <c r="M166" s="1823"/>
      <c r="N166" s="1824"/>
      <c r="O166" s="1823"/>
      <c r="P166" s="1824"/>
      <c r="Q166" s="1823"/>
      <c r="R166" s="1824"/>
      <c r="S166" s="1823"/>
      <c r="T166" s="1824"/>
      <c r="U166" s="1823"/>
      <c r="V166" s="1824"/>
      <c r="W166" s="1823"/>
      <c r="X166" s="1824"/>
      <c r="Y166" s="1823"/>
      <c r="Z166" s="1824"/>
      <c r="AA166" s="1823"/>
      <c r="AB166" s="1824"/>
      <c r="AC166" s="1943"/>
      <c r="AD166" s="1944"/>
      <c r="AE166" s="1943"/>
      <c r="AF166" s="1944"/>
      <c r="AG166" s="1943"/>
      <c r="AH166" s="1944"/>
      <c r="AI166" s="1943"/>
      <c r="AJ166" s="1944"/>
      <c r="AK166" s="1943"/>
      <c r="AL166" s="1944"/>
      <c r="AM166" s="1943"/>
      <c r="AN166" s="1944"/>
      <c r="AO166" s="1943"/>
      <c r="AP166" s="1944"/>
      <c r="AQ166" s="1945"/>
      <c r="AR166" s="1944"/>
      <c r="AS166" s="713"/>
      <c r="AT166" s="1944"/>
      <c r="AU166" s="1480"/>
      <c r="AV166" s="714"/>
      <c r="AW166" s="671" t="str">
        <f t="shared" si="115"/>
        <v/>
      </c>
      <c r="BV166" s="3"/>
      <c r="BW166" s="3"/>
      <c r="CA166" s="31" t="str">
        <f t="shared" si="116"/>
        <v/>
      </c>
      <c r="CB166" s="31" t="str">
        <f t="shared" si="117"/>
        <v/>
      </c>
      <c r="CC166" s="31" t="str">
        <f t="shared" si="118"/>
        <v/>
      </c>
      <c r="CD166" s="31" t="str">
        <f t="shared" si="121"/>
        <v/>
      </c>
      <c r="CH166" s="32">
        <f t="shared" si="122"/>
        <v>0</v>
      </c>
      <c r="CI166" s="32">
        <f t="shared" si="122"/>
        <v>0</v>
      </c>
      <c r="CJ166" s="32">
        <f t="shared" si="122"/>
        <v>0</v>
      </c>
      <c r="CK166" s="32">
        <f t="shared" si="123"/>
        <v>0</v>
      </c>
      <c r="CL166" s="14"/>
      <c r="CM166" s="14"/>
      <c r="CN166" s="14"/>
    </row>
    <row r="167" spans="1:92" ht="16.350000000000001" customHeight="1" x14ac:dyDescent="0.2">
      <c r="A167" s="2912"/>
      <c r="B167" s="3454" t="s">
        <v>197</v>
      </c>
      <c r="C167" s="1946" t="s">
        <v>4</v>
      </c>
      <c r="D167" s="1474">
        <f t="shared" si="119"/>
        <v>0</v>
      </c>
      <c r="E167" s="1475"/>
      <c r="F167" s="1941">
        <f t="shared" si="120"/>
        <v>0</v>
      </c>
      <c r="G167" s="1739"/>
      <c r="H167" s="1826"/>
      <c r="I167" s="1739"/>
      <c r="J167" s="1826"/>
      <c r="K167" s="1739"/>
      <c r="L167" s="1826"/>
      <c r="M167" s="1739"/>
      <c r="N167" s="1826"/>
      <c r="O167" s="1739"/>
      <c r="P167" s="1826"/>
      <c r="Q167" s="1739"/>
      <c r="R167" s="1826"/>
      <c r="S167" s="1739"/>
      <c r="T167" s="1826"/>
      <c r="U167" s="1739"/>
      <c r="V167" s="1826"/>
      <c r="W167" s="1739"/>
      <c r="X167" s="1826"/>
      <c r="Y167" s="1739"/>
      <c r="Z167" s="1826"/>
      <c r="AA167" s="1739"/>
      <c r="AB167" s="1826"/>
      <c r="AC167" s="1827"/>
      <c r="AD167" s="1805">
        <f t="shared" ref="AD167:AV167" si="124">SUM(AD168:AD173)</f>
        <v>0</v>
      </c>
      <c r="AE167" s="1827"/>
      <c r="AF167" s="1805">
        <f t="shared" si="124"/>
        <v>0</v>
      </c>
      <c r="AG167" s="1827"/>
      <c r="AH167" s="1805">
        <f t="shared" si="124"/>
        <v>0</v>
      </c>
      <c r="AI167" s="1827"/>
      <c r="AJ167" s="1805">
        <f t="shared" si="124"/>
        <v>0</v>
      </c>
      <c r="AK167" s="1827"/>
      <c r="AL167" s="1805">
        <f t="shared" si="124"/>
        <v>0</v>
      </c>
      <c r="AM167" s="1827"/>
      <c r="AN167" s="1805">
        <f t="shared" si="124"/>
        <v>0</v>
      </c>
      <c r="AO167" s="1827"/>
      <c r="AP167" s="1805">
        <f t="shared" si="124"/>
        <v>0</v>
      </c>
      <c r="AQ167" s="1828">
        <f>SUM(AQ168:AQ173)</f>
        <v>0</v>
      </c>
      <c r="AR167" s="1805">
        <f t="shared" si="124"/>
        <v>0</v>
      </c>
      <c r="AS167" s="1947">
        <f t="shared" si="124"/>
        <v>0</v>
      </c>
      <c r="AT167" s="1805">
        <f t="shared" si="124"/>
        <v>0</v>
      </c>
      <c r="AU167" s="1948">
        <f t="shared" si="124"/>
        <v>0</v>
      </c>
      <c r="AV167" s="1947">
        <f t="shared" si="124"/>
        <v>0</v>
      </c>
      <c r="AW167" s="671" t="str">
        <f t="shared" si="115"/>
        <v/>
      </c>
      <c r="BV167" s="3"/>
      <c r="BW167" s="3"/>
      <c r="CA167" s="31"/>
      <c r="CB167" s="31"/>
      <c r="CC167" s="31"/>
      <c r="CD167" s="31"/>
      <c r="CH167" s="32"/>
      <c r="CI167" s="32"/>
      <c r="CJ167" s="32"/>
      <c r="CK167" s="32"/>
      <c r="CL167" s="14"/>
      <c r="CM167" s="14"/>
      <c r="CN167" s="14"/>
    </row>
    <row r="168" spans="1:92" ht="16.350000000000001" customHeight="1" x14ac:dyDescent="0.2">
      <c r="A168" s="2912"/>
      <c r="B168" s="2912"/>
      <c r="C168" s="310" t="s">
        <v>198</v>
      </c>
      <c r="D168" s="311">
        <f t="shared" si="119"/>
        <v>0</v>
      </c>
      <c r="E168" s="1034"/>
      <c r="F168" s="312">
        <f>SUM(AD168+AF168+AH168+AJ168+AL168+AN168+AP168)</f>
        <v>0</v>
      </c>
      <c r="G168" s="289"/>
      <c r="H168" s="650"/>
      <c r="I168" s="289"/>
      <c r="J168" s="650"/>
      <c r="K168" s="289"/>
      <c r="L168" s="650"/>
      <c r="M168" s="289"/>
      <c r="N168" s="650"/>
      <c r="O168" s="289"/>
      <c r="P168" s="650"/>
      <c r="Q168" s="289"/>
      <c r="R168" s="650"/>
      <c r="S168" s="289"/>
      <c r="T168" s="650"/>
      <c r="U168" s="289"/>
      <c r="V168" s="650"/>
      <c r="W168" s="289"/>
      <c r="X168" s="650"/>
      <c r="Y168" s="289"/>
      <c r="Z168" s="650"/>
      <c r="AA168" s="289"/>
      <c r="AB168" s="650"/>
      <c r="AC168" s="291"/>
      <c r="AD168" s="26"/>
      <c r="AE168" s="291"/>
      <c r="AF168" s="26"/>
      <c r="AG168" s="291"/>
      <c r="AH168" s="26"/>
      <c r="AI168" s="291"/>
      <c r="AJ168" s="26"/>
      <c r="AK168" s="291"/>
      <c r="AL168" s="26"/>
      <c r="AM168" s="291"/>
      <c r="AN168" s="26"/>
      <c r="AO168" s="291"/>
      <c r="AP168" s="26"/>
      <c r="AQ168" s="292"/>
      <c r="AR168" s="26"/>
      <c r="AS168" s="24"/>
      <c r="AT168" s="26"/>
      <c r="AU168" s="28"/>
      <c r="AV168" s="24"/>
      <c r="AW168" s="671" t="str">
        <f t="shared" si="115"/>
        <v/>
      </c>
      <c r="BV168" s="3"/>
      <c r="BW168" s="3"/>
      <c r="CA168" s="31" t="str">
        <f t="shared" si="116"/>
        <v/>
      </c>
      <c r="CB168" s="31" t="str">
        <f t="shared" si="117"/>
        <v/>
      </c>
      <c r="CC168" s="31" t="str">
        <f t="shared" si="118"/>
        <v/>
      </c>
      <c r="CD168" s="31" t="str">
        <f t="shared" si="121"/>
        <v/>
      </c>
      <c r="CH168" s="32">
        <f t="shared" si="122"/>
        <v>0</v>
      </c>
      <c r="CI168" s="32">
        <f t="shared" si="122"/>
        <v>0</v>
      </c>
      <c r="CJ168" s="32">
        <f t="shared" si="122"/>
        <v>0</v>
      </c>
      <c r="CK168" s="32">
        <f t="shared" si="123"/>
        <v>0</v>
      </c>
      <c r="CL168" s="14"/>
      <c r="CM168" s="14"/>
      <c r="CN168" s="14"/>
    </row>
    <row r="169" spans="1:92" ht="16.350000000000001" customHeight="1" x14ac:dyDescent="0.2">
      <c r="A169" s="2912"/>
      <c r="B169" s="2912"/>
      <c r="C169" s="1829" t="s">
        <v>199</v>
      </c>
      <c r="D169" s="311">
        <f t="shared" si="119"/>
        <v>0</v>
      </c>
      <c r="E169" s="1821"/>
      <c r="F169" s="1822">
        <f t="shared" si="120"/>
        <v>0</v>
      </c>
      <c r="G169" s="1698"/>
      <c r="H169" s="1699"/>
      <c r="I169" s="1698"/>
      <c r="J169" s="1699"/>
      <c r="K169" s="1698"/>
      <c r="L169" s="1699"/>
      <c r="M169" s="1698"/>
      <c r="N169" s="1699"/>
      <c r="O169" s="1698"/>
      <c r="P169" s="1699"/>
      <c r="Q169" s="1698"/>
      <c r="R169" s="1699"/>
      <c r="S169" s="1698"/>
      <c r="T169" s="1699"/>
      <c r="U169" s="1698"/>
      <c r="V169" s="1699"/>
      <c r="W169" s="1698"/>
      <c r="X169" s="1699"/>
      <c r="Y169" s="1698"/>
      <c r="Z169" s="1699"/>
      <c r="AA169" s="1698"/>
      <c r="AB169" s="1699"/>
      <c r="AC169" s="291"/>
      <c r="AD169" s="26"/>
      <c r="AE169" s="291"/>
      <c r="AF169" s="26"/>
      <c r="AG169" s="291"/>
      <c r="AH169" s="26"/>
      <c r="AI169" s="291"/>
      <c r="AJ169" s="26"/>
      <c r="AK169" s="291"/>
      <c r="AL169" s="26"/>
      <c r="AM169" s="291"/>
      <c r="AN169" s="26"/>
      <c r="AO169" s="291"/>
      <c r="AP169" s="26"/>
      <c r="AQ169" s="292"/>
      <c r="AR169" s="26"/>
      <c r="AS169" s="24"/>
      <c r="AT169" s="26"/>
      <c r="AU169" s="28"/>
      <c r="AV169" s="24"/>
      <c r="AW169" s="671" t="str">
        <f t="shared" si="115"/>
        <v/>
      </c>
      <c r="BV169" s="3"/>
      <c r="BW169" s="3"/>
      <c r="CA169" s="31" t="str">
        <f t="shared" si="116"/>
        <v/>
      </c>
      <c r="CB169" s="31" t="str">
        <f t="shared" si="117"/>
        <v/>
      </c>
      <c r="CC169" s="31" t="str">
        <f t="shared" si="118"/>
        <v/>
      </c>
      <c r="CD169" s="31" t="str">
        <f t="shared" si="121"/>
        <v/>
      </c>
      <c r="CH169" s="32">
        <f t="shared" si="122"/>
        <v>0</v>
      </c>
      <c r="CI169" s="32">
        <f t="shared" si="122"/>
        <v>0</v>
      </c>
      <c r="CJ169" s="32">
        <f t="shared" si="122"/>
        <v>0</v>
      </c>
      <c r="CK169" s="32">
        <f t="shared" si="123"/>
        <v>0</v>
      </c>
      <c r="CL169" s="14"/>
      <c r="CM169" s="14"/>
      <c r="CN169" s="14"/>
    </row>
    <row r="170" spans="1:92" ht="16.350000000000001" customHeight="1" x14ac:dyDescent="0.2">
      <c r="A170" s="2912"/>
      <c r="B170" s="2912"/>
      <c r="C170" s="310" t="s">
        <v>200</v>
      </c>
      <c r="D170" s="311">
        <f t="shared" si="119"/>
        <v>0</v>
      </c>
      <c r="E170" s="1821"/>
      <c r="F170" s="1822">
        <f t="shared" si="120"/>
        <v>0</v>
      </c>
      <c r="G170" s="289"/>
      <c r="H170" s="650"/>
      <c r="I170" s="289"/>
      <c r="J170" s="650"/>
      <c r="K170" s="289"/>
      <c r="L170" s="650"/>
      <c r="M170" s="289"/>
      <c r="N170" s="650"/>
      <c r="O170" s="289"/>
      <c r="P170" s="650"/>
      <c r="Q170" s="289"/>
      <c r="R170" s="650"/>
      <c r="S170" s="289"/>
      <c r="T170" s="650"/>
      <c r="U170" s="289"/>
      <c r="V170" s="650"/>
      <c r="W170" s="289"/>
      <c r="X170" s="650"/>
      <c r="Y170" s="289"/>
      <c r="Z170" s="650"/>
      <c r="AA170" s="289"/>
      <c r="AB170" s="650"/>
      <c r="AC170" s="291"/>
      <c r="AD170" s="26"/>
      <c r="AE170" s="291"/>
      <c r="AF170" s="26"/>
      <c r="AG170" s="291"/>
      <c r="AH170" s="26"/>
      <c r="AI170" s="291"/>
      <c r="AJ170" s="26"/>
      <c r="AK170" s="291"/>
      <c r="AL170" s="26"/>
      <c r="AM170" s="291"/>
      <c r="AN170" s="26"/>
      <c r="AO170" s="291"/>
      <c r="AP170" s="26"/>
      <c r="AQ170" s="292"/>
      <c r="AR170" s="26"/>
      <c r="AS170" s="24"/>
      <c r="AT170" s="26"/>
      <c r="AU170" s="28"/>
      <c r="AV170" s="24"/>
      <c r="AW170" s="671" t="str">
        <f t="shared" si="115"/>
        <v/>
      </c>
      <c r="BV170" s="3"/>
      <c r="BW170" s="3"/>
      <c r="CA170" s="31" t="str">
        <f t="shared" si="116"/>
        <v/>
      </c>
      <c r="CB170" s="31" t="str">
        <f t="shared" si="117"/>
        <v/>
      </c>
      <c r="CC170" s="31" t="str">
        <f t="shared" si="118"/>
        <v/>
      </c>
      <c r="CD170" s="31" t="str">
        <f t="shared" si="121"/>
        <v/>
      </c>
      <c r="CH170" s="32">
        <f t="shared" si="122"/>
        <v>0</v>
      </c>
      <c r="CI170" s="32">
        <f t="shared" si="122"/>
        <v>0</v>
      </c>
      <c r="CJ170" s="32">
        <f t="shared" si="122"/>
        <v>0</v>
      </c>
      <c r="CK170" s="32">
        <f t="shared" si="123"/>
        <v>0</v>
      </c>
      <c r="CL170" s="14"/>
      <c r="CM170" s="14"/>
      <c r="CN170" s="14"/>
    </row>
    <row r="171" spans="1:92" ht="16.350000000000001" customHeight="1" x14ac:dyDescent="0.2">
      <c r="A171" s="2912"/>
      <c r="B171" s="2912"/>
      <c r="C171" s="310" t="s">
        <v>201</v>
      </c>
      <c r="D171" s="311">
        <f t="shared" si="119"/>
        <v>0</v>
      </c>
      <c r="E171" s="1821"/>
      <c r="F171" s="1822">
        <f t="shared" si="120"/>
        <v>0</v>
      </c>
      <c r="G171" s="289"/>
      <c r="H171" s="650"/>
      <c r="I171" s="289"/>
      <c r="J171" s="650"/>
      <c r="K171" s="289"/>
      <c r="L171" s="650"/>
      <c r="M171" s="289"/>
      <c r="N171" s="650"/>
      <c r="O171" s="289"/>
      <c r="P171" s="650"/>
      <c r="Q171" s="289"/>
      <c r="R171" s="650"/>
      <c r="S171" s="289"/>
      <c r="T171" s="650"/>
      <c r="U171" s="289"/>
      <c r="V171" s="650"/>
      <c r="W171" s="289"/>
      <c r="X171" s="650"/>
      <c r="Y171" s="289"/>
      <c r="Z171" s="650"/>
      <c r="AA171" s="289"/>
      <c r="AB171" s="650"/>
      <c r="AC171" s="291"/>
      <c r="AD171" s="26"/>
      <c r="AE171" s="291"/>
      <c r="AF171" s="26"/>
      <c r="AG171" s="291"/>
      <c r="AH171" s="26"/>
      <c r="AI171" s="291"/>
      <c r="AJ171" s="26"/>
      <c r="AK171" s="291"/>
      <c r="AL171" s="26"/>
      <c r="AM171" s="291"/>
      <c r="AN171" s="26"/>
      <c r="AO171" s="291"/>
      <c r="AP171" s="26"/>
      <c r="AQ171" s="292"/>
      <c r="AR171" s="1664"/>
      <c r="AS171" s="24"/>
      <c r="AT171" s="26"/>
      <c r="AU171" s="28"/>
      <c r="AV171" s="24"/>
      <c r="AW171" s="671" t="str">
        <f t="shared" si="115"/>
        <v/>
      </c>
      <c r="BV171" s="3"/>
      <c r="BW171" s="3"/>
      <c r="CA171" s="31" t="str">
        <f t="shared" si="116"/>
        <v/>
      </c>
      <c r="CB171" s="31" t="str">
        <f t="shared" si="117"/>
        <v/>
      </c>
      <c r="CC171" s="31" t="str">
        <f t="shared" si="118"/>
        <v/>
      </c>
      <c r="CD171" s="31" t="str">
        <f t="shared" si="121"/>
        <v/>
      </c>
      <c r="CH171" s="32">
        <f t="shared" si="122"/>
        <v>0</v>
      </c>
      <c r="CI171" s="32">
        <f t="shared" si="122"/>
        <v>0</v>
      </c>
      <c r="CJ171" s="32">
        <f t="shared" si="122"/>
        <v>0</v>
      </c>
      <c r="CK171" s="32">
        <f t="shared" si="123"/>
        <v>0</v>
      </c>
      <c r="CL171" s="14"/>
      <c r="CM171" s="14"/>
      <c r="CN171" s="14"/>
    </row>
    <row r="172" spans="1:92" ht="16.350000000000001" customHeight="1" x14ac:dyDescent="0.2">
      <c r="A172" s="2912"/>
      <c r="B172" s="2912"/>
      <c r="C172" s="1829" t="s">
        <v>202</v>
      </c>
      <c r="D172" s="311">
        <f t="shared" si="119"/>
        <v>0</v>
      </c>
      <c r="E172" s="1821"/>
      <c r="F172" s="1822">
        <f t="shared" si="120"/>
        <v>0</v>
      </c>
      <c r="G172" s="1698"/>
      <c r="H172" s="1699"/>
      <c r="I172" s="1698"/>
      <c r="J172" s="1699"/>
      <c r="K172" s="1698"/>
      <c r="L172" s="1699"/>
      <c r="M172" s="1698"/>
      <c r="N172" s="1699"/>
      <c r="O172" s="1698"/>
      <c r="P172" s="1699"/>
      <c r="Q172" s="1698"/>
      <c r="R172" s="1699"/>
      <c r="S172" s="1698"/>
      <c r="T172" s="1699"/>
      <c r="U172" s="1698"/>
      <c r="V172" s="1699"/>
      <c r="W172" s="1698"/>
      <c r="X172" s="1699"/>
      <c r="Y172" s="1698"/>
      <c r="Z172" s="1699"/>
      <c r="AA172" s="1698"/>
      <c r="AB172" s="1699"/>
      <c r="AC172" s="291"/>
      <c r="AD172" s="26"/>
      <c r="AE172" s="291"/>
      <c r="AF172" s="26"/>
      <c r="AG172" s="291"/>
      <c r="AH172" s="26"/>
      <c r="AI172" s="291"/>
      <c r="AJ172" s="26"/>
      <c r="AK172" s="291"/>
      <c r="AL172" s="26"/>
      <c r="AM172" s="291"/>
      <c r="AN172" s="26"/>
      <c r="AO172" s="291"/>
      <c r="AP172" s="26"/>
      <c r="AQ172" s="1663"/>
      <c r="AR172" s="28"/>
      <c r="AS172" s="1686"/>
      <c r="AT172" s="26"/>
      <c r="AU172" s="28"/>
      <c r="AV172" s="24"/>
      <c r="AW172" s="671" t="str">
        <f t="shared" si="115"/>
        <v/>
      </c>
      <c r="BV172" s="3"/>
      <c r="BW172" s="3"/>
      <c r="CA172" s="31" t="str">
        <f t="shared" si="116"/>
        <v/>
      </c>
      <c r="CB172" s="31" t="str">
        <f t="shared" si="117"/>
        <v/>
      </c>
      <c r="CC172" s="31" t="str">
        <f t="shared" si="118"/>
        <v/>
      </c>
      <c r="CD172" s="31" t="str">
        <f t="shared" si="121"/>
        <v/>
      </c>
      <c r="CH172" s="32">
        <f t="shared" si="122"/>
        <v>0</v>
      </c>
      <c r="CI172" s="32">
        <f t="shared" si="122"/>
        <v>0</v>
      </c>
      <c r="CJ172" s="32">
        <f t="shared" si="122"/>
        <v>0</v>
      </c>
      <c r="CK172" s="32">
        <f t="shared" si="123"/>
        <v>0</v>
      </c>
      <c r="CL172" s="14"/>
      <c r="CM172" s="14"/>
      <c r="CN172" s="14"/>
    </row>
    <row r="173" spans="1:92" ht="16.350000000000001" customHeight="1" x14ac:dyDescent="0.2">
      <c r="A173" s="3149"/>
      <c r="B173" s="3149"/>
      <c r="C173" s="310" t="s">
        <v>203</v>
      </c>
      <c r="D173" s="1474">
        <f t="shared" si="119"/>
        <v>0</v>
      </c>
      <c r="E173" s="1485"/>
      <c r="F173" s="1486">
        <f t="shared" si="120"/>
        <v>0</v>
      </c>
      <c r="G173" s="289"/>
      <c r="H173" s="1487"/>
      <c r="I173" s="289"/>
      <c r="J173" s="1487"/>
      <c r="K173" s="289"/>
      <c r="L173" s="1487"/>
      <c r="M173" s="289"/>
      <c r="N173" s="1487"/>
      <c r="O173" s="289"/>
      <c r="P173" s="1487"/>
      <c r="Q173" s="289"/>
      <c r="R173" s="1487"/>
      <c r="S173" s="289"/>
      <c r="T173" s="1487"/>
      <c r="U173" s="289"/>
      <c r="V173" s="1487"/>
      <c r="W173" s="289"/>
      <c r="X173" s="1487"/>
      <c r="Y173" s="289"/>
      <c r="Z173" s="1487"/>
      <c r="AA173" s="289"/>
      <c r="AB173" s="1487"/>
      <c r="AC173" s="1943"/>
      <c r="AD173" s="651"/>
      <c r="AE173" s="1943"/>
      <c r="AF173" s="651"/>
      <c r="AG173" s="1943"/>
      <c r="AH173" s="651"/>
      <c r="AI173" s="1943"/>
      <c r="AJ173" s="651"/>
      <c r="AK173" s="1943"/>
      <c r="AL173" s="651"/>
      <c r="AM173" s="1943"/>
      <c r="AN173" s="651"/>
      <c r="AO173" s="1943"/>
      <c r="AP173" s="651"/>
      <c r="AQ173" s="319"/>
      <c r="AR173" s="651"/>
      <c r="AS173" s="77"/>
      <c r="AT173" s="651"/>
      <c r="AU173" s="320"/>
      <c r="AV173" s="1352"/>
      <c r="AW173" s="671" t="str">
        <f t="shared" si="115"/>
        <v/>
      </c>
      <c r="BV173" s="3"/>
      <c r="BW173" s="3"/>
      <c r="CA173" s="31" t="str">
        <f t="shared" si="116"/>
        <v/>
      </c>
      <c r="CB173" s="31" t="str">
        <f t="shared" si="117"/>
        <v/>
      </c>
      <c r="CC173" s="31" t="str">
        <f t="shared" si="118"/>
        <v/>
      </c>
      <c r="CD173" s="31" t="str">
        <f t="shared" si="121"/>
        <v/>
      </c>
      <c r="CH173" s="32">
        <f t="shared" si="122"/>
        <v>0</v>
      </c>
      <c r="CI173" s="32">
        <f t="shared" si="122"/>
        <v>0</v>
      </c>
      <c r="CJ173" s="32">
        <f t="shared" si="122"/>
        <v>0</v>
      </c>
      <c r="CK173" s="32">
        <f t="shared" si="123"/>
        <v>0</v>
      </c>
      <c r="CL173" s="14"/>
      <c r="CM173" s="14"/>
      <c r="CN173" s="14"/>
    </row>
    <row r="174" spans="1:92" ht="16.350000000000001" customHeight="1" x14ac:dyDescent="0.2">
      <c r="A174" s="3454" t="s">
        <v>204</v>
      </c>
      <c r="B174" s="3454" t="s">
        <v>205</v>
      </c>
      <c r="C174" s="1040" t="s">
        <v>95</v>
      </c>
      <c r="D174" s="311">
        <f>SUM(E174+F174)</f>
        <v>0</v>
      </c>
      <c r="E174" s="1033">
        <f>SUM(AC174+AE174+AG174+AI174+AK174+AM174+AO174)</f>
        <v>0</v>
      </c>
      <c r="F174" s="1034"/>
      <c r="G174" s="1036"/>
      <c r="H174" s="281"/>
      <c r="I174" s="1036"/>
      <c r="J174" s="322"/>
      <c r="K174" s="1036"/>
      <c r="L174" s="281"/>
      <c r="M174" s="1036"/>
      <c r="N174" s="322"/>
      <c r="O174" s="1036"/>
      <c r="P174" s="281"/>
      <c r="Q174" s="1036"/>
      <c r="R174" s="322"/>
      <c r="S174" s="1036"/>
      <c r="T174" s="281"/>
      <c r="U174" s="1036"/>
      <c r="V174" s="322"/>
      <c r="W174" s="1036"/>
      <c r="X174" s="281"/>
      <c r="Y174" s="1036"/>
      <c r="Z174" s="322"/>
      <c r="AA174" s="1036"/>
      <c r="AB174" s="322"/>
      <c r="AC174" s="1014"/>
      <c r="AD174" s="1830"/>
      <c r="AE174" s="1014"/>
      <c r="AF174" s="1830"/>
      <c r="AG174" s="1014"/>
      <c r="AH174" s="1830"/>
      <c r="AI174" s="1014"/>
      <c r="AJ174" s="1830"/>
      <c r="AK174" s="1014"/>
      <c r="AL174" s="1830"/>
      <c r="AM174" s="1014"/>
      <c r="AN174" s="1830"/>
      <c r="AO174" s="1014"/>
      <c r="AP174" s="1830"/>
      <c r="AQ174" s="1038"/>
      <c r="AR174" s="1695"/>
      <c r="AS174" s="1695"/>
      <c r="AT174" s="1695"/>
      <c r="AU174" s="1039"/>
      <c r="AV174" s="24"/>
      <c r="AW174" s="671" t="str">
        <f t="shared" si="115"/>
        <v/>
      </c>
      <c r="BV174" s="3"/>
      <c r="BW174" s="3"/>
      <c r="CA174" s="31" t="str">
        <f t="shared" si="116"/>
        <v/>
      </c>
      <c r="CB174" s="31" t="str">
        <f t="shared" si="117"/>
        <v/>
      </c>
      <c r="CC174" s="31" t="str">
        <f t="shared" si="118"/>
        <v/>
      </c>
      <c r="CD174" s="31" t="str">
        <f t="shared" si="121"/>
        <v/>
      </c>
      <c r="CH174" s="32">
        <f t="shared" si="122"/>
        <v>0</v>
      </c>
      <c r="CI174" s="32">
        <f t="shared" si="122"/>
        <v>0</v>
      </c>
      <c r="CJ174" s="32">
        <f t="shared" si="122"/>
        <v>0</v>
      </c>
      <c r="CK174" s="32">
        <f t="shared" si="123"/>
        <v>0</v>
      </c>
      <c r="CL174" s="14"/>
      <c r="CM174" s="14"/>
      <c r="CN174" s="14"/>
    </row>
    <row r="175" spans="1:92" ht="16.350000000000001" customHeight="1" x14ac:dyDescent="0.2">
      <c r="A175" s="2912"/>
      <c r="B175" s="2912"/>
      <c r="C175" s="1829" t="s">
        <v>206</v>
      </c>
      <c r="D175" s="311">
        <f t="shared" si="119"/>
        <v>0</v>
      </c>
      <c r="E175" s="1820">
        <f t="shared" ref="E175:E177" si="125">SUM(AC175+AE175+AG175+AI175+AK175+AM175+AO175)</f>
        <v>0</v>
      </c>
      <c r="F175" s="1821"/>
      <c r="G175" s="1698"/>
      <c r="H175" s="1699"/>
      <c r="I175" s="1698"/>
      <c r="J175" s="324"/>
      <c r="K175" s="1698"/>
      <c r="L175" s="1699"/>
      <c r="M175" s="1698"/>
      <c r="N175" s="324"/>
      <c r="O175" s="1698"/>
      <c r="P175" s="1699"/>
      <c r="Q175" s="1698"/>
      <c r="R175" s="324"/>
      <c r="S175" s="1698"/>
      <c r="T175" s="1699"/>
      <c r="U175" s="1698"/>
      <c r="V175" s="324"/>
      <c r="W175" s="1698"/>
      <c r="X175" s="1699"/>
      <c r="Y175" s="1698"/>
      <c r="Z175" s="324"/>
      <c r="AA175" s="1698"/>
      <c r="AB175" s="324"/>
      <c r="AC175" s="1685"/>
      <c r="AD175" s="325"/>
      <c r="AE175" s="1685"/>
      <c r="AF175" s="325"/>
      <c r="AG175" s="1685"/>
      <c r="AH175" s="325"/>
      <c r="AI175" s="1685"/>
      <c r="AJ175" s="325"/>
      <c r="AK175" s="1685"/>
      <c r="AL175" s="325"/>
      <c r="AM175" s="1685"/>
      <c r="AN175" s="325"/>
      <c r="AO175" s="1685"/>
      <c r="AP175" s="325"/>
      <c r="AQ175" s="1663"/>
      <c r="AR175" s="24"/>
      <c r="AS175" s="1686"/>
      <c r="AT175" s="24"/>
      <c r="AU175" s="28"/>
      <c r="AV175" s="24"/>
      <c r="AW175" s="671" t="str">
        <f t="shared" si="115"/>
        <v/>
      </c>
      <c r="BV175" s="3"/>
      <c r="BW175" s="3"/>
      <c r="CA175" s="31" t="str">
        <f t="shared" si="116"/>
        <v/>
      </c>
      <c r="CB175" s="31" t="str">
        <f t="shared" si="117"/>
        <v/>
      </c>
      <c r="CC175" s="31" t="str">
        <f t="shared" si="118"/>
        <v/>
      </c>
      <c r="CD175" s="31" t="str">
        <f t="shared" si="121"/>
        <v/>
      </c>
      <c r="CH175" s="32">
        <f t="shared" si="122"/>
        <v>0</v>
      </c>
      <c r="CI175" s="32">
        <f t="shared" si="122"/>
        <v>0</v>
      </c>
      <c r="CJ175" s="32">
        <f t="shared" si="122"/>
        <v>0</v>
      </c>
      <c r="CK175" s="32">
        <f t="shared" si="123"/>
        <v>0</v>
      </c>
      <c r="CL175" s="14"/>
      <c r="CM175" s="14"/>
      <c r="CN175" s="14"/>
    </row>
    <row r="176" spans="1:92" ht="16.350000000000001" customHeight="1" x14ac:dyDescent="0.2">
      <c r="A176" s="2912"/>
      <c r="B176" s="2912"/>
      <c r="C176" s="326" t="s">
        <v>207</v>
      </c>
      <c r="D176" s="311">
        <f t="shared" si="119"/>
        <v>0</v>
      </c>
      <c r="E176" s="1820">
        <f t="shared" si="125"/>
        <v>0</v>
      </c>
      <c r="F176" s="327"/>
      <c r="G176" s="1698"/>
      <c r="H176" s="1699"/>
      <c r="I176" s="1698"/>
      <c r="J176" s="324"/>
      <c r="K176" s="1698"/>
      <c r="L176" s="1699"/>
      <c r="M176" s="1698"/>
      <c r="N176" s="324"/>
      <c r="O176" s="1698"/>
      <c r="P176" s="1699"/>
      <c r="Q176" s="1698"/>
      <c r="R176" s="324"/>
      <c r="S176" s="1698"/>
      <c r="T176" s="1699"/>
      <c r="U176" s="1698"/>
      <c r="V176" s="324"/>
      <c r="W176" s="1698"/>
      <c r="X176" s="1699"/>
      <c r="Y176" s="1698"/>
      <c r="Z176" s="324"/>
      <c r="AA176" s="1698"/>
      <c r="AB176" s="324"/>
      <c r="AC176" s="1685"/>
      <c r="AD176" s="325"/>
      <c r="AE176" s="1685"/>
      <c r="AF176" s="325"/>
      <c r="AG176" s="1685"/>
      <c r="AH176" s="325"/>
      <c r="AI176" s="1685"/>
      <c r="AJ176" s="325"/>
      <c r="AK176" s="1685"/>
      <c r="AL176" s="325"/>
      <c r="AM176" s="1685"/>
      <c r="AN176" s="325"/>
      <c r="AO176" s="1685"/>
      <c r="AP176" s="325"/>
      <c r="AQ176" s="1663"/>
      <c r="AR176" s="24"/>
      <c r="AS176" s="1686"/>
      <c r="AT176" s="24"/>
      <c r="AU176" s="293"/>
      <c r="AV176" s="24"/>
      <c r="AW176" s="671" t="str">
        <f t="shared" si="115"/>
        <v/>
      </c>
      <c r="BV176" s="3"/>
      <c r="BW176" s="3"/>
      <c r="CA176" s="31" t="str">
        <f t="shared" si="116"/>
        <v/>
      </c>
      <c r="CB176" s="31" t="str">
        <f t="shared" si="117"/>
        <v/>
      </c>
      <c r="CC176" s="31" t="str">
        <f t="shared" si="118"/>
        <v/>
      </c>
      <c r="CD176" s="31" t="str">
        <f t="shared" si="121"/>
        <v/>
      </c>
      <c r="CH176" s="32">
        <f t="shared" si="122"/>
        <v>0</v>
      </c>
      <c r="CI176" s="32">
        <f t="shared" si="122"/>
        <v>0</v>
      </c>
      <c r="CJ176" s="32">
        <f t="shared" si="122"/>
        <v>0</v>
      </c>
      <c r="CK176" s="32">
        <f t="shared" si="123"/>
        <v>0</v>
      </c>
      <c r="CL176" s="14"/>
      <c r="CM176" s="14"/>
      <c r="CN176" s="14"/>
    </row>
    <row r="177" spans="1:92" ht="16.350000000000001" customHeight="1" x14ac:dyDescent="0.2">
      <c r="A177" s="3149"/>
      <c r="B177" s="2912"/>
      <c r="C177" s="326" t="s">
        <v>208</v>
      </c>
      <c r="D177" s="1474">
        <f t="shared" si="119"/>
        <v>0</v>
      </c>
      <c r="E177" s="1474">
        <f t="shared" si="125"/>
        <v>0</v>
      </c>
      <c r="F177" s="1489"/>
      <c r="G177" s="1823"/>
      <c r="H177" s="1824"/>
      <c r="I177" s="1823"/>
      <c r="J177" s="1949"/>
      <c r="K177" s="1823"/>
      <c r="L177" s="1824"/>
      <c r="M177" s="1823"/>
      <c r="N177" s="1949"/>
      <c r="O177" s="1823"/>
      <c r="P177" s="1824"/>
      <c r="Q177" s="1823"/>
      <c r="R177" s="1949"/>
      <c r="S177" s="1823"/>
      <c r="T177" s="1824"/>
      <c r="U177" s="1823"/>
      <c r="V177" s="1949"/>
      <c r="W177" s="1823"/>
      <c r="X177" s="1824"/>
      <c r="Y177" s="1823"/>
      <c r="Z177" s="1949"/>
      <c r="AA177" s="1823"/>
      <c r="AB177" s="1949"/>
      <c r="AC177" s="1689"/>
      <c r="AD177" s="715"/>
      <c r="AE177" s="1689"/>
      <c r="AF177" s="715"/>
      <c r="AG177" s="1689"/>
      <c r="AH177" s="715"/>
      <c r="AI177" s="1689"/>
      <c r="AJ177" s="715"/>
      <c r="AK177" s="1689"/>
      <c r="AL177" s="715"/>
      <c r="AM177" s="1689"/>
      <c r="AN177" s="715"/>
      <c r="AO177" s="1689"/>
      <c r="AP177" s="715"/>
      <c r="AQ177" s="1666"/>
      <c r="AR177" s="713"/>
      <c r="AS177" s="1369"/>
      <c r="AT177" s="713"/>
      <c r="AU177" s="1491"/>
      <c r="AV177" s="1369"/>
      <c r="AW177" s="671" t="str">
        <f t="shared" si="115"/>
        <v/>
      </c>
      <c r="BV177" s="3"/>
      <c r="BW177" s="3"/>
      <c r="CA177" s="31" t="str">
        <f t="shared" si="116"/>
        <v/>
      </c>
      <c r="CB177" s="31" t="str">
        <f t="shared" si="117"/>
        <v/>
      </c>
      <c r="CC177" s="31" t="str">
        <f t="shared" si="118"/>
        <v/>
      </c>
      <c r="CD177" s="31" t="str">
        <f t="shared" si="121"/>
        <v/>
      </c>
      <c r="CH177" s="32">
        <f t="shared" si="122"/>
        <v>0</v>
      </c>
      <c r="CI177" s="32">
        <f t="shared" si="122"/>
        <v>0</v>
      </c>
      <c r="CJ177" s="32">
        <f t="shared" si="122"/>
        <v>0</v>
      </c>
      <c r="CK177" s="32">
        <f t="shared" si="123"/>
        <v>0</v>
      </c>
      <c r="CL177" s="14"/>
      <c r="CM177" s="14"/>
      <c r="CN177" s="14"/>
    </row>
    <row r="178" spans="1:92" ht="21.75" customHeight="1" x14ac:dyDescent="0.2">
      <c r="A178" s="3588" t="s">
        <v>209</v>
      </c>
      <c r="B178" s="3556" t="s">
        <v>210</v>
      </c>
      <c r="C178" s="1042" t="s">
        <v>211</v>
      </c>
      <c r="D178" s="1492">
        <f>SUM(E178:F178)</f>
        <v>0</v>
      </c>
      <c r="E178" s="1492">
        <f t="shared" ref="E178:F180" si="126">+G178+I178+K178+M178+O178+Q178+S178+U178+W178+Y178+AA178+AC178+AE178+AG178+AI178+AK178+AM178+AO178</f>
        <v>0</v>
      </c>
      <c r="F178" s="1493">
        <f t="shared" si="126"/>
        <v>0</v>
      </c>
      <c r="G178" s="1950">
        <f>SUM(G179:G180)</f>
        <v>0</v>
      </c>
      <c r="H178" s="716">
        <f t="shared" ref="H178:AT178" si="127">SUM(H179:H180)</f>
        <v>0</v>
      </c>
      <c r="I178" s="1950">
        <f t="shared" si="127"/>
        <v>0</v>
      </c>
      <c r="J178" s="716">
        <f t="shared" si="127"/>
        <v>0</v>
      </c>
      <c r="K178" s="1950">
        <f>SUM(K179:K180)</f>
        <v>0</v>
      </c>
      <c r="L178" s="664">
        <f t="shared" si="127"/>
        <v>0</v>
      </c>
      <c r="M178" s="1950">
        <f t="shared" si="127"/>
        <v>0</v>
      </c>
      <c r="N178" s="1951">
        <f t="shared" si="127"/>
        <v>0</v>
      </c>
      <c r="O178" s="1831">
        <f t="shared" si="127"/>
        <v>0</v>
      </c>
      <c r="P178" s="716">
        <f t="shared" si="127"/>
        <v>0</v>
      </c>
      <c r="Q178" s="1831">
        <f t="shared" si="127"/>
        <v>0</v>
      </c>
      <c r="R178" s="716">
        <f t="shared" si="127"/>
        <v>0</v>
      </c>
      <c r="S178" s="1831">
        <f t="shared" si="127"/>
        <v>0</v>
      </c>
      <c r="T178" s="716">
        <f t="shared" si="127"/>
        <v>0</v>
      </c>
      <c r="U178" s="1831">
        <f t="shared" si="127"/>
        <v>0</v>
      </c>
      <c r="V178" s="716">
        <f t="shared" si="127"/>
        <v>0</v>
      </c>
      <c r="W178" s="1831">
        <f t="shared" si="127"/>
        <v>0</v>
      </c>
      <c r="X178" s="716">
        <f t="shared" si="127"/>
        <v>0</v>
      </c>
      <c r="Y178" s="1831">
        <f t="shared" si="127"/>
        <v>0</v>
      </c>
      <c r="Z178" s="716">
        <f t="shared" si="127"/>
        <v>0</v>
      </c>
      <c r="AA178" s="1831">
        <f t="shared" si="127"/>
        <v>0</v>
      </c>
      <c r="AB178" s="716">
        <f t="shared" si="127"/>
        <v>0</v>
      </c>
      <c r="AC178" s="1950">
        <f t="shared" si="127"/>
        <v>0</v>
      </c>
      <c r="AD178" s="716">
        <f t="shared" si="127"/>
        <v>0</v>
      </c>
      <c r="AE178" s="1950">
        <f t="shared" si="127"/>
        <v>0</v>
      </c>
      <c r="AF178" s="716">
        <f t="shared" si="127"/>
        <v>0</v>
      </c>
      <c r="AG178" s="1950">
        <f t="shared" si="127"/>
        <v>0</v>
      </c>
      <c r="AH178" s="716">
        <f t="shared" si="127"/>
        <v>0</v>
      </c>
      <c r="AI178" s="1950">
        <f t="shared" si="127"/>
        <v>0</v>
      </c>
      <c r="AJ178" s="716">
        <f t="shared" si="127"/>
        <v>0</v>
      </c>
      <c r="AK178" s="1950">
        <f t="shared" si="127"/>
        <v>0</v>
      </c>
      <c r="AL178" s="716">
        <f t="shared" si="127"/>
        <v>0</v>
      </c>
      <c r="AM178" s="1950">
        <f t="shared" si="127"/>
        <v>0</v>
      </c>
      <c r="AN178" s="716">
        <f t="shared" si="127"/>
        <v>0</v>
      </c>
      <c r="AO178" s="1950">
        <f t="shared" si="127"/>
        <v>0</v>
      </c>
      <c r="AP178" s="716">
        <f t="shared" si="127"/>
        <v>0</v>
      </c>
      <c r="AQ178" s="1952">
        <f t="shared" si="127"/>
        <v>0</v>
      </c>
      <c r="AR178" s="716">
        <f t="shared" si="127"/>
        <v>0</v>
      </c>
      <c r="AS178" s="716">
        <f t="shared" si="127"/>
        <v>0</v>
      </c>
      <c r="AT178" s="716">
        <f t="shared" si="127"/>
        <v>0</v>
      </c>
      <c r="AU178" s="1498">
        <f>SUM(AU179:AU180)</f>
        <v>0</v>
      </c>
      <c r="AV178" s="716">
        <f>SUM(AV179:AV180)</f>
        <v>0</v>
      </c>
      <c r="AW178" s="671" t="str">
        <f t="shared" si="115"/>
        <v/>
      </c>
      <c r="BV178" s="3"/>
      <c r="BW178" s="3"/>
      <c r="CA178" s="31"/>
      <c r="CB178" s="31"/>
      <c r="CC178" s="31"/>
      <c r="CD178" s="31"/>
      <c r="CH178" s="32"/>
      <c r="CI178" s="32"/>
      <c r="CJ178" s="32"/>
      <c r="CK178" s="32"/>
      <c r="CL178" s="14"/>
      <c r="CM178" s="14"/>
      <c r="CN178" s="14"/>
    </row>
    <row r="179" spans="1:92" ht="16.5" customHeight="1" x14ac:dyDescent="0.2">
      <c r="A179" s="3049"/>
      <c r="B179" s="2971"/>
      <c r="C179" s="1042" t="s">
        <v>212</v>
      </c>
      <c r="D179" s="311">
        <f>SUM(E179:F179)</f>
        <v>0</v>
      </c>
      <c r="E179" s="311">
        <f t="shared" si="126"/>
        <v>0</v>
      </c>
      <c r="F179" s="1033">
        <f t="shared" si="126"/>
        <v>0</v>
      </c>
      <c r="G179" s="1657"/>
      <c r="H179" s="60"/>
      <c r="I179" s="1014"/>
      <c r="J179" s="1695"/>
      <c r="K179" s="1014"/>
      <c r="L179" s="1673"/>
      <c r="M179" s="1014"/>
      <c r="N179" s="60"/>
      <c r="O179" s="1014"/>
      <c r="P179" s="24"/>
      <c r="Q179" s="1014"/>
      <c r="R179" s="24"/>
      <c r="S179" s="1014"/>
      <c r="T179" s="24"/>
      <c r="U179" s="1014"/>
      <c r="V179" s="24"/>
      <c r="W179" s="1014"/>
      <c r="X179" s="24"/>
      <c r="Y179" s="1014"/>
      <c r="Z179" s="24"/>
      <c r="AA179" s="23"/>
      <c r="AB179" s="24"/>
      <c r="AC179" s="23"/>
      <c r="AD179" s="24"/>
      <c r="AE179" s="23"/>
      <c r="AF179" s="24"/>
      <c r="AG179" s="23"/>
      <c r="AH179" s="24"/>
      <c r="AI179" s="23"/>
      <c r="AJ179" s="24"/>
      <c r="AK179" s="23"/>
      <c r="AL179" s="24"/>
      <c r="AM179" s="23"/>
      <c r="AN179" s="24"/>
      <c r="AO179" s="23"/>
      <c r="AP179" s="24"/>
      <c r="AQ179" s="292"/>
      <c r="AR179" s="24"/>
      <c r="AS179" s="24"/>
      <c r="AT179" s="24"/>
      <c r="AU179" s="28"/>
      <c r="AV179" s="24"/>
      <c r="AW179" s="671" t="str">
        <f t="shared" si="115"/>
        <v/>
      </c>
      <c r="BV179" s="3"/>
      <c r="BW179" s="3"/>
      <c r="CA179" s="31" t="str">
        <f t="shared" si="116"/>
        <v/>
      </c>
      <c r="CB179" s="31" t="str">
        <f t="shared" si="117"/>
        <v/>
      </c>
      <c r="CC179" s="31" t="str">
        <f t="shared" si="118"/>
        <v/>
      </c>
      <c r="CD179" s="31" t="str">
        <f t="shared" si="121"/>
        <v/>
      </c>
      <c r="CH179" s="32">
        <f t="shared" si="122"/>
        <v>0</v>
      </c>
      <c r="CI179" s="32">
        <f t="shared" si="122"/>
        <v>0</v>
      </c>
      <c r="CJ179" s="32">
        <f t="shared" si="122"/>
        <v>0</v>
      </c>
      <c r="CK179" s="32">
        <f t="shared" si="123"/>
        <v>0</v>
      </c>
      <c r="CL179" s="14"/>
      <c r="CM179" s="14"/>
      <c r="CN179" s="14"/>
    </row>
    <row r="180" spans="1:92" ht="27" customHeight="1" x14ac:dyDescent="0.2">
      <c r="A180" s="3404"/>
      <c r="B180" s="3199"/>
      <c r="C180" s="344" t="s">
        <v>213</v>
      </c>
      <c r="D180" s="1474">
        <f>SUM(E180:F180)</f>
        <v>0</v>
      </c>
      <c r="E180" s="1474">
        <f t="shared" si="126"/>
        <v>0</v>
      </c>
      <c r="F180" s="1474">
        <f t="shared" si="126"/>
        <v>0</v>
      </c>
      <c r="G180" s="1351"/>
      <c r="H180" s="1540"/>
      <c r="I180" s="1689"/>
      <c r="J180" s="1369"/>
      <c r="K180" s="1689"/>
      <c r="L180" s="1362"/>
      <c r="M180" s="1689"/>
      <c r="N180" s="1540"/>
      <c r="O180" s="1689"/>
      <c r="P180" s="1369"/>
      <c r="Q180" s="1689"/>
      <c r="R180" s="1369"/>
      <c r="S180" s="1689"/>
      <c r="T180" s="1369"/>
      <c r="U180" s="1689"/>
      <c r="V180" s="1369"/>
      <c r="W180" s="1689"/>
      <c r="X180" s="1369"/>
      <c r="Y180" s="1689"/>
      <c r="Z180" s="1369"/>
      <c r="AA180" s="1689"/>
      <c r="AB180" s="1369"/>
      <c r="AC180" s="1689"/>
      <c r="AD180" s="1369"/>
      <c r="AE180" s="1689"/>
      <c r="AF180" s="1369"/>
      <c r="AG180" s="1689"/>
      <c r="AH180" s="1369"/>
      <c r="AI180" s="1689"/>
      <c r="AJ180" s="1369"/>
      <c r="AK180" s="1689"/>
      <c r="AL180" s="1369"/>
      <c r="AM180" s="1689"/>
      <c r="AN180" s="1369"/>
      <c r="AO180" s="1689"/>
      <c r="AP180" s="1369"/>
      <c r="AQ180" s="1666"/>
      <c r="AR180" s="1369"/>
      <c r="AS180" s="1369"/>
      <c r="AT180" s="1369"/>
      <c r="AU180" s="1352"/>
      <c r="AV180" s="1369"/>
      <c r="AW180" s="671" t="str">
        <f t="shared" si="115"/>
        <v/>
      </c>
      <c r="BV180" s="3"/>
      <c r="BW180" s="3"/>
      <c r="CA180" s="31" t="str">
        <f t="shared" si="116"/>
        <v/>
      </c>
      <c r="CB180" s="31" t="str">
        <f t="shared" si="117"/>
        <v/>
      </c>
      <c r="CC180" s="31" t="str">
        <f t="shared" si="118"/>
        <v/>
      </c>
      <c r="CD180" s="31" t="str">
        <f t="shared" si="121"/>
        <v/>
      </c>
      <c r="CH180" s="32">
        <f t="shared" si="122"/>
        <v>0</v>
      </c>
      <c r="CI180" s="32">
        <f t="shared" si="122"/>
        <v>0</v>
      </c>
      <c r="CJ180" s="32">
        <f t="shared" si="122"/>
        <v>0</v>
      </c>
      <c r="CK180" s="32">
        <f t="shared" si="123"/>
        <v>0</v>
      </c>
      <c r="CL180" s="14"/>
      <c r="CM180" s="14"/>
      <c r="CN180" s="14"/>
    </row>
    <row r="181" spans="1:92" ht="16.350000000000001" customHeight="1" x14ac:dyDescent="0.2">
      <c r="A181" s="3588" t="s">
        <v>214</v>
      </c>
      <c r="B181" s="3454" t="s">
        <v>215</v>
      </c>
      <c r="C181" s="1043" t="s">
        <v>216</v>
      </c>
      <c r="D181" s="311">
        <f>SUM(E181+F181)</f>
        <v>0</v>
      </c>
      <c r="E181" s="311">
        <f>SUM(AA181+AC181+AE181+AG181+AI181+AK181+AM181+AO181)</f>
        <v>0</v>
      </c>
      <c r="F181" s="311">
        <f>SUM(AB181+AD181+AF181+AH181+AJ181+AL181+AN181+AP181)</f>
        <v>0</v>
      </c>
      <c r="G181" s="294"/>
      <c r="H181" s="325"/>
      <c r="I181" s="294"/>
      <c r="J181" s="325"/>
      <c r="K181" s="294"/>
      <c r="L181" s="325"/>
      <c r="M181" s="294"/>
      <c r="N181" s="325"/>
      <c r="O181" s="294"/>
      <c r="P181" s="325"/>
      <c r="Q181" s="294"/>
      <c r="R181" s="325"/>
      <c r="S181" s="294"/>
      <c r="T181" s="325"/>
      <c r="U181" s="294"/>
      <c r="V181" s="325"/>
      <c r="W181" s="294"/>
      <c r="X181" s="325"/>
      <c r="Y181" s="294"/>
      <c r="Z181" s="324"/>
      <c r="AA181" s="23"/>
      <c r="AB181" s="24"/>
      <c r="AC181" s="23"/>
      <c r="AD181" s="24"/>
      <c r="AE181" s="23"/>
      <c r="AF181" s="24"/>
      <c r="AG181" s="23"/>
      <c r="AH181" s="24"/>
      <c r="AI181" s="23"/>
      <c r="AJ181" s="24"/>
      <c r="AK181" s="23"/>
      <c r="AL181" s="24"/>
      <c r="AM181" s="23"/>
      <c r="AN181" s="24"/>
      <c r="AO181" s="23"/>
      <c r="AP181" s="24"/>
      <c r="AQ181" s="292"/>
      <c r="AR181" s="26"/>
      <c r="AS181" s="24"/>
      <c r="AT181" s="26"/>
      <c r="AU181" s="28"/>
      <c r="AV181" s="24"/>
      <c r="AW181" s="671" t="str">
        <f t="shared" si="115"/>
        <v/>
      </c>
      <c r="BV181" s="3"/>
      <c r="BW181" s="3"/>
      <c r="CA181" s="31" t="str">
        <f t="shared" si="116"/>
        <v/>
      </c>
      <c r="CB181" s="31" t="str">
        <f t="shared" si="117"/>
        <v/>
      </c>
      <c r="CC181" s="31" t="str">
        <f t="shared" si="118"/>
        <v/>
      </c>
      <c r="CD181" s="31" t="str">
        <f t="shared" si="121"/>
        <v/>
      </c>
      <c r="CH181" s="32">
        <f t="shared" si="122"/>
        <v>0</v>
      </c>
      <c r="CI181" s="32">
        <f t="shared" si="122"/>
        <v>0</v>
      </c>
      <c r="CJ181" s="32">
        <f t="shared" si="122"/>
        <v>0</v>
      </c>
      <c r="CK181" s="32">
        <f t="shared" si="123"/>
        <v>0</v>
      </c>
      <c r="CL181" s="14"/>
      <c r="CM181" s="14"/>
      <c r="CN181" s="14"/>
    </row>
    <row r="182" spans="1:92" ht="16.350000000000001" customHeight="1" x14ac:dyDescent="0.2">
      <c r="A182" s="3049"/>
      <c r="B182" s="2912"/>
      <c r="C182" s="1829" t="s">
        <v>217</v>
      </c>
      <c r="D182" s="1499">
        <f>SUM(E182+F182)</f>
        <v>0</v>
      </c>
      <c r="E182" s="311">
        <f t="shared" ref="E182:F185" si="128">SUM(AA182+AC182+AE182+AG182+AI182+AK182+AM182+AO182)</f>
        <v>0</v>
      </c>
      <c r="F182" s="311">
        <f t="shared" si="128"/>
        <v>0</v>
      </c>
      <c r="G182" s="1500"/>
      <c r="H182" s="1501"/>
      <c r="I182" s="1500"/>
      <c r="J182" s="1501"/>
      <c r="K182" s="1500"/>
      <c r="L182" s="1501"/>
      <c r="M182" s="1500"/>
      <c r="N182" s="1501"/>
      <c r="O182" s="1500"/>
      <c r="P182" s="1501"/>
      <c r="Q182" s="1500"/>
      <c r="R182" s="1501"/>
      <c r="S182" s="1500"/>
      <c r="T182" s="1501"/>
      <c r="U182" s="1500"/>
      <c r="V182" s="1501"/>
      <c r="W182" s="1500"/>
      <c r="X182" s="1501"/>
      <c r="Y182" s="1500"/>
      <c r="Z182" s="1502"/>
      <c r="AA182" s="256"/>
      <c r="AB182" s="77"/>
      <c r="AC182" s="256"/>
      <c r="AD182" s="77"/>
      <c r="AE182" s="256"/>
      <c r="AF182" s="77"/>
      <c r="AG182" s="256"/>
      <c r="AH182" s="77"/>
      <c r="AI182" s="256"/>
      <c r="AJ182" s="77"/>
      <c r="AK182" s="256"/>
      <c r="AL182" s="77"/>
      <c r="AM182" s="256"/>
      <c r="AN182" s="77"/>
      <c r="AO182" s="256"/>
      <c r="AP182" s="77"/>
      <c r="AQ182" s="319"/>
      <c r="AR182" s="651"/>
      <c r="AS182" s="77"/>
      <c r="AT182" s="651"/>
      <c r="AU182" s="1503"/>
      <c r="AV182" s="77"/>
      <c r="AW182" s="671" t="str">
        <f t="shared" si="115"/>
        <v/>
      </c>
      <c r="BV182" s="3"/>
      <c r="BW182" s="3"/>
      <c r="CA182" s="31" t="str">
        <f t="shared" si="116"/>
        <v/>
      </c>
      <c r="CB182" s="31" t="str">
        <f t="shared" si="117"/>
        <v/>
      </c>
      <c r="CC182" s="31" t="str">
        <f t="shared" si="118"/>
        <v/>
      </c>
      <c r="CD182" s="31" t="str">
        <f t="shared" si="121"/>
        <v/>
      </c>
      <c r="CH182" s="32">
        <f t="shared" si="122"/>
        <v>0</v>
      </c>
      <c r="CI182" s="32">
        <f t="shared" si="122"/>
        <v>0</v>
      </c>
      <c r="CJ182" s="32">
        <f t="shared" si="122"/>
        <v>0</v>
      </c>
      <c r="CK182" s="32">
        <f t="shared" si="123"/>
        <v>0</v>
      </c>
      <c r="CL182" s="14"/>
      <c r="CM182" s="14"/>
      <c r="CN182" s="14"/>
    </row>
    <row r="183" spans="1:92" ht="16.350000000000001" customHeight="1" x14ac:dyDescent="0.2">
      <c r="A183" s="3049"/>
      <c r="B183" s="3149"/>
      <c r="C183" s="352" t="s">
        <v>218</v>
      </c>
      <c r="D183" s="1499">
        <f t="shared" ref="D183:D196" si="129">SUM(E183+F183)</f>
        <v>0</v>
      </c>
      <c r="E183" s="1474">
        <f>SUM(AA183+AC183+AE183+AG183+AI183+AK183+AM183+AO183)</f>
        <v>0</v>
      </c>
      <c r="F183" s="1474">
        <f t="shared" si="128"/>
        <v>0</v>
      </c>
      <c r="G183" s="1832"/>
      <c r="H183" s="1504"/>
      <c r="I183" s="1832"/>
      <c r="J183" s="1504"/>
      <c r="K183" s="1832"/>
      <c r="L183" s="1504"/>
      <c r="M183" s="1832"/>
      <c r="N183" s="1504"/>
      <c r="O183" s="1832"/>
      <c r="P183" s="1504"/>
      <c r="Q183" s="1832"/>
      <c r="R183" s="1504"/>
      <c r="S183" s="1832"/>
      <c r="T183" s="1504"/>
      <c r="U183" s="1832"/>
      <c r="V183" s="1504"/>
      <c r="W183" s="1832"/>
      <c r="X183" s="1504"/>
      <c r="Y183" s="1832"/>
      <c r="Z183" s="1833"/>
      <c r="AA183" s="1689"/>
      <c r="AB183" s="1369"/>
      <c r="AC183" s="1689"/>
      <c r="AD183" s="1369"/>
      <c r="AE183" s="1689"/>
      <c r="AF183" s="1369"/>
      <c r="AG183" s="1689"/>
      <c r="AH183" s="1369"/>
      <c r="AI183" s="1689"/>
      <c r="AJ183" s="1369"/>
      <c r="AK183" s="1689"/>
      <c r="AL183" s="1369"/>
      <c r="AM183" s="1689"/>
      <c r="AN183" s="1369"/>
      <c r="AO183" s="1689"/>
      <c r="AP183" s="1369"/>
      <c r="AQ183" s="1666"/>
      <c r="AR183" s="1540"/>
      <c r="AS183" s="1369"/>
      <c r="AT183" s="1540"/>
      <c r="AU183" s="1491"/>
      <c r="AV183" s="1369"/>
      <c r="AW183" s="671" t="str">
        <f t="shared" si="115"/>
        <v/>
      </c>
      <c r="BV183" s="3"/>
      <c r="BW183" s="3"/>
      <c r="CA183" s="31" t="str">
        <f t="shared" si="116"/>
        <v/>
      </c>
      <c r="CB183" s="31" t="str">
        <f t="shared" si="117"/>
        <v/>
      </c>
      <c r="CC183" s="31" t="str">
        <f t="shared" si="118"/>
        <v/>
      </c>
      <c r="CD183" s="31" t="str">
        <f t="shared" si="121"/>
        <v/>
      </c>
      <c r="CH183" s="32">
        <f t="shared" si="122"/>
        <v>0</v>
      </c>
      <c r="CI183" s="32">
        <f t="shared" si="122"/>
        <v>0</v>
      </c>
      <c r="CJ183" s="32">
        <f t="shared" si="122"/>
        <v>0</v>
      </c>
      <c r="CK183" s="32">
        <f t="shared" si="123"/>
        <v>0</v>
      </c>
      <c r="CL183" s="14"/>
      <c r="CM183" s="14"/>
      <c r="CN183" s="14"/>
    </row>
    <row r="184" spans="1:92" ht="16.350000000000001" customHeight="1" x14ac:dyDescent="0.2">
      <c r="A184" s="3049"/>
      <c r="B184" s="3556" t="s">
        <v>219</v>
      </c>
      <c r="C184" s="1042" t="s">
        <v>216</v>
      </c>
      <c r="D184" s="1033">
        <f t="shared" si="129"/>
        <v>0</v>
      </c>
      <c r="E184" s="311">
        <f>SUM(AA184+AC184+AE184+AG184+AI184+AK184+AM184+AO184)</f>
        <v>0</v>
      </c>
      <c r="F184" s="311">
        <f t="shared" si="128"/>
        <v>0</v>
      </c>
      <c r="G184" s="356"/>
      <c r="H184" s="322"/>
      <c r="I184" s="294"/>
      <c r="J184" s="322"/>
      <c r="K184" s="294"/>
      <c r="L184" s="322"/>
      <c r="M184" s="294"/>
      <c r="N184" s="322"/>
      <c r="O184" s="294"/>
      <c r="P184" s="322"/>
      <c r="Q184" s="294"/>
      <c r="R184" s="322"/>
      <c r="S184" s="294"/>
      <c r="T184" s="322"/>
      <c r="U184" s="294"/>
      <c r="V184" s="322"/>
      <c r="W184" s="294"/>
      <c r="X184" s="322"/>
      <c r="Y184" s="294"/>
      <c r="Z184" s="324"/>
      <c r="AA184" s="256"/>
      <c r="AB184" s="77"/>
      <c r="AC184" s="256"/>
      <c r="AD184" s="77"/>
      <c r="AE184" s="256"/>
      <c r="AF184" s="77"/>
      <c r="AG184" s="256"/>
      <c r="AH184" s="77"/>
      <c r="AI184" s="256"/>
      <c r="AJ184" s="77"/>
      <c r="AK184" s="256"/>
      <c r="AL184" s="77"/>
      <c r="AM184" s="256"/>
      <c r="AN184" s="77"/>
      <c r="AO184" s="256"/>
      <c r="AP184" s="77"/>
      <c r="AQ184" s="319"/>
      <c r="AR184" s="651"/>
      <c r="AS184" s="77"/>
      <c r="AT184" s="651"/>
      <c r="AU184" s="320"/>
      <c r="AV184" s="77"/>
      <c r="AW184" s="671" t="str">
        <f t="shared" si="115"/>
        <v/>
      </c>
      <c r="BV184" s="3"/>
      <c r="BW184" s="3"/>
      <c r="CA184" s="31" t="str">
        <f t="shared" si="116"/>
        <v/>
      </c>
      <c r="CB184" s="31" t="str">
        <f t="shared" si="117"/>
        <v/>
      </c>
      <c r="CC184" s="31" t="str">
        <f t="shared" si="118"/>
        <v/>
      </c>
      <c r="CD184" s="31" t="str">
        <f t="shared" si="121"/>
        <v/>
      </c>
      <c r="CH184" s="32">
        <f t="shared" si="122"/>
        <v>0</v>
      </c>
      <c r="CI184" s="32">
        <f t="shared" si="122"/>
        <v>0</v>
      </c>
      <c r="CJ184" s="32">
        <f t="shared" si="122"/>
        <v>0</v>
      </c>
      <c r="CK184" s="32">
        <f t="shared" si="123"/>
        <v>0</v>
      </c>
      <c r="CL184" s="14"/>
      <c r="CM184" s="14"/>
      <c r="CN184" s="14"/>
    </row>
    <row r="185" spans="1:92" ht="16.350000000000001" customHeight="1" x14ac:dyDescent="0.2">
      <c r="A185" s="3049"/>
      <c r="B185" s="3199"/>
      <c r="C185" s="1505" t="s">
        <v>220</v>
      </c>
      <c r="D185" s="1492">
        <f t="shared" si="129"/>
        <v>0</v>
      </c>
      <c r="E185" s="1474">
        <f>SUM(AA185+AC185+AE185+AG185+AI185+AK185+AM185+AO185)</f>
        <v>0</v>
      </c>
      <c r="F185" s="1474">
        <f t="shared" si="128"/>
        <v>0</v>
      </c>
      <c r="G185" s="1832"/>
      <c r="H185" s="1834"/>
      <c r="I185" s="1832"/>
      <c r="J185" s="1834"/>
      <c r="K185" s="1832"/>
      <c r="L185" s="1834"/>
      <c r="M185" s="1832"/>
      <c r="N185" s="1834"/>
      <c r="O185" s="1832"/>
      <c r="P185" s="1834"/>
      <c r="Q185" s="1832"/>
      <c r="R185" s="1834"/>
      <c r="S185" s="1832"/>
      <c r="T185" s="1834"/>
      <c r="U185" s="1832"/>
      <c r="V185" s="1834"/>
      <c r="W185" s="1832"/>
      <c r="X185" s="1834"/>
      <c r="Y185" s="1832"/>
      <c r="Z185" s="1833"/>
      <c r="AA185" s="256"/>
      <c r="AB185" s="77"/>
      <c r="AC185" s="256"/>
      <c r="AD185" s="77"/>
      <c r="AE185" s="256"/>
      <c r="AF185" s="77"/>
      <c r="AG185" s="256"/>
      <c r="AH185" s="77"/>
      <c r="AI185" s="256"/>
      <c r="AJ185" s="77"/>
      <c r="AK185" s="256"/>
      <c r="AL185" s="77"/>
      <c r="AM185" s="256"/>
      <c r="AN185" s="77"/>
      <c r="AO185" s="256"/>
      <c r="AP185" s="77"/>
      <c r="AQ185" s="319"/>
      <c r="AR185" s="651"/>
      <c r="AS185" s="77"/>
      <c r="AT185" s="651"/>
      <c r="AU185" s="293"/>
      <c r="AV185" s="77"/>
      <c r="AW185" s="671" t="str">
        <f t="shared" si="115"/>
        <v/>
      </c>
      <c r="BV185" s="3"/>
      <c r="BW185" s="3"/>
      <c r="CA185" s="31" t="str">
        <f t="shared" si="116"/>
        <v/>
      </c>
      <c r="CB185" s="31" t="str">
        <f t="shared" si="117"/>
        <v/>
      </c>
      <c r="CC185" s="31" t="str">
        <f t="shared" si="118"/>
        <v/>
      </c>
      <c r="CD185" s="31" t="str">
        <f t="shared" si="121"/>
        <v/>
      </c>
      <c r="CH185" s="32">
        <f t="shared" si="122"/>
        <v>0</v>
      </c>
      <c r="CI185" s="32">
        <f t="shared" si="122"/>
        <v>0</v>
      </c>
      <c r="CJ185" s="32">
        <f t="shared" si="122"/>
        <v>0</v>
      </c>
      <c r="CK185" s="32">
        <f t="shared" si="123"/>
        <v>0</v>
      </c>
      <c r="CL185" s="14"/>
      <c r="CM185" s="14"/>
      <c r="CN185" s="14"/>
    </row>
    <row r="186" spans="1:92" ht="16.350000000000001" customHeight="1" x14ac:dyDescent="0.2">
      <c r="A186" s="3049"/>
      <c r="B186" s="3575" t="s">
        <v>95</v>
      </c>
      <c r="C186" s="1043" t="s">
        <v>216</v>
      </c>
      <c r="D186" s="311">
        <f t="shared" si="129"/>
        <v>0</v>
      </c>
      <c r="E186" s="311">
        <f>SUM(AC186+AE186+AG186+AI186+AK186+AM186+AO186)</f>
        <v>0</v>
      </c>
      <c r="F186" s="311">
        <f>SUM(AD186+AF186+AH186+AJ186+AL186+AN186+AP186)</f>
        <v>0</v>
      </c>
      <c r="G186" s="291"/>
      <c r="H186" s="325"/>
      <c r="I186" s="291"/>
      <c r="J186" s="325"/>
      <c r="K186" s="291"/>
      <c r="L186" s="325"/>
      <c r="M186" s="291"/>
      <c r="N186" s="325"/>
      <c r="O186" s="291"/>
      <c r="P186" s="325"/>
      <c r="Q186" s="291"/>
      <c r="R186" s="325"/>
      <c r="S186" s="291"/>
      <c r="T186" s="325"/>
      <c r="U186" s="291"/>
      <c r="V186" s="325"/>
      <c r="W186" s="291"/>
      <c r="X186" s="325"/>
      <c r="Y186" s="291"/>
      <c r="Z186" s="325"/>
      <c r="AA186" s="1037"/>
      <c r="AB186" s="1830"/>
      <c r="AC186" s="1014"/>
      <c r="AD186" s="1695"/>
      <c r="AE186" s="1014"/>
      <c r="AF186" s="1695"/>
      <c r="AG186" s="1014"/>
      <c r="AH186" s="1695"/>
      <c r="AI186" s="1014"/>
      <c r="AJ186" s="1695"/>
      <c r="AK186" s="1014"/>
      <c r="AL186" s="1695"/>
      <c r="AM186" s="1014"/>
      <c r="AN186" s="1695"/>
      <c r="AO186" s="1014"/>
      <c r="AP186" s="1695"/>
      <c r="AQ186" s="1038"/>
      <c r="AR186" s="60"/>
      <c r="AS186" s="1695"/>
      <c r="AT186" s="60"/>
      <c r="AU186" s="1031"/>
      <c r="AV186" s="1695"/>
      <c r="AW186" s="671" t="str">
        <f t="shared" si="115"/>
        <v/>
      </c>
      <c r="BV186" s="3"/>
      <c r="BW186" s="3"/>
      <c r="CA186" s="31" t="str">
        <f t="shared" si="116"/>
        <v/>
      </c>
      <c r="CB186" s="31" t="str">
        <f t="shared" si="117"/>
        <v/>
      </c>
      <c r="CC186" s="31" t="str">
        <f t="shared" si="118"/>
        <v/>
      </c>
      <c r="CD186" s="31" t="str">
        <f t="shared" si="121"/>
        <v/>
      </c>
      <c r="CH186" s="32">
        <f t="shared" si="122"/>
        <v>0</v>
      </c>
      <c r="CI186" s="32">
        <f t="shared" si="122"/>
        <v>0</v>
      </c>
      <c r="CJ186" s="32">
        <f t="shared" si="122"/>
        <v>0</v>
      </c>
      <c r="CK186" s="32">
        <f t="shared" si="123"/>
        <v>0</v>
      </c>
      <c r="CL186" s="32"/>
      <c r="CM186" s="14"/>
      <c r="CN186" s="14"/>
    </row>
    <row r="187" spans="1:92" ht="16.350000000000001" customHeight="1" x14ac:dyDescent="0.2">
      <c r="A187" s="3049"/>
      <c r="B187" s="3051"/>
      <c r="C187" s="1829" t="s">
        <v>221</v>
      </c>
      <c r="D187" s="1499">
        <f t="shared" si="129"/>
        <v>0</v>
      </c>
      <c r="E187" s="311">
        <f t="shared" ref="E187:F188" si="130">SUM(AC187+AE187+AG187+AI187+AK187+AM187+AO187)</f>
        <v>0</v>
      </c>
      <c r="F187" s="311">
        <f t="shared" si="130"/>
        <v>0</v>
      </c>
      <c r="G187" s="1500"/>
      <c r="H187" s="359"/>
      <c r="I187" s="1500"/>
      <c r="J187" s="359"/>
      <c r="K187" s="1500"/>
      <c r="L187" s="359"/>
      <c r="M187" s="1500"/>
      <c r="N187" s="359"/>
      <c r="O187" s="1500"/>
      <c r="P187" s="359"/>
      <c r="Q187" s="1500"/>
      <c r="R187" s="359"/>
      <c r="S187" s="1500"/>
      <c r="T187" s="359"/>
      <c r="U187" s="1500"/>
      <c r="V187" s="359"/>
      <c r="W187" s="1500"/>
      <c r="X187" s="359"/>
      <c r="Y187" s="1500"/>
      <c r="Z187" s="359"/>
      <c r="AA187" s="1500"/>
      <c r="AB187" s="359"/>
      <c r="AC187" s="256"/>
      <c r="AD187" s="77"/>
      <c r="AE187" s="256"/>
      <c r="AF187" s="77"/>
      <c r="AG187" s="256"/>
      <c r="AH187" s="77"/>
      <c r="AI187" s="256"/>
      <c r="AJ187" s="77"/>
      <c r="AK187" s="256"/>
      <c r="AL187" s="77"/>
      <c r="AM187" s="256"/>
      <c r="AN187" s="77"/>
      <c r="AO187" s="256"/>
      <c r="AP187" s="77"/>
      <c r="AQ187" s="319"/>
      <c r="AR187" s="651"/>
      <c r="AS187" s="77"/>
      <c r="AT187" s="651"/>
      <c r="AU187" s="360"/>
      <c r="AV187" s="77"/>
      <c r="AW187" s="671" t="str">
        <f t="shared" si="115"/>
        <v/>
      </c>
      <c r="BV187" s="3"/>
      <c r="BW187" s="3"/>
      <c r="CA187" s="31" t="str">
        <f t="shared" si="116"/>
        <v/>
      </c>
      <c r="CB187" s="31" t="str">
        <f t="shared" si="117"/>
        <v/>
      </c>
      <c r="CC187" s="31" t="str">
        <f t="shared" si="118"/>
        <v/>
      </c>
      <c r="CD187" s="31" t="str">
        <f t="shared" si="121"/>
        <v/>
      </c>
      <c r="CH187" s="32">
        <f t="shared" si="122"/>
        <v>0</v>
      </c>
      <c r="CI187" s="32">
        <f t="shared" si="122"/>
        <v>0</v>
      </c>
      <c r="CJ187" s="32">
        <f t="shared" si="122"/>
        <v>0</v>
      </c>
      <c r="CK187" s="32">
        <f t="shared" si="123"/>
        <v>0</v>
      </c>
      <c r="CL187" s="32"/>
      <c r="CM187" s="14"/>
      <c r="CN187" s="14"/>
    </row>
    <row r="188" spans="1:92" ht="16.350000000000001" customHeight="1" x14ac:dyDescent="0.2">
      <c r="A188" s="3404"/>
      <c r="B188" s="3394"/>
      <c r="C188" s="1506" t="s">
        <v>222</v>
      </c>
      <c r="D188" s="1499">
        <f t="shared" si="129"/>
        <v>0</v>
      </c>
      <c r="E188" s="1474">
        <f t="shared" si="130"/>
        <v>0</v>
      </c>
      <c r="F188" s="1474">
        <f>SUM(AD188+AF188+AH188+AJ188+AL188+AN188+AP188)</f>
        <v>0</v>
      </c>
      <c r="G188" s="1832"/>
      <c r="H188" s="1507"/>
      <c r="I188" s="1832"/>
      <c r="J188" s="1507"/>
      <c r="K188" s="1832"/>
      <c r="L188" s="1507"/>
      <c r="M188" s="1832"/>
      <c r="N188" s="1507"/>
      <c r="O188" s="1832"/>
      <c r="P188" s="1507"/>
      <c r="Q188" s="1832"/>
      <c r="R188" s="1507"/>
      <c r="S188" s="1832"/>
      <c r="T188" s="1507"/>
      <c r="U188" s="1832"/>
      <c r="V188" s="1507"/>
      <c r="W188" s="1832"/>
      <c r="X188" s="1507"/>
      <c r="Y188" s="1832"/>
      <c r="Z188" s="1507"/>
      <c r="AA188" s="1832"/>
      <c r="AB188" s="1507"/>
      <c r="AC188" s="1689"/>
      <c r="AD188" s="1369"/>
      <c r="AE188" s="1689"/>
      <c r="AF188" s="1369"/>
      <c r="AG188" s="1689"/>
      <c r="AH188" s="1369"/>
      <c r="AI188" s="1689"/>
      <c r="AJ188" s="1369"/>
      <c r="AK188" s="1689"/>
      <c r="AL188" s="1369"/>
      <c r="AM188" s="1689"/>
      <c r="AN188" s="1369"/>
      <c r="AO188" s="1689"/>
      <c r="AP188" s="1369"/>
      <c r="AQ188" s="1666"/>
      <c r="AR188" s="1540"/>
      <c r="AS188" s="1369"/>
      <c r="AT188" s="1540"/>
      <c r="AU188" s="1491"/>
      <c r="AV188" s="1369"/>
      <c r="AW188" s="671" t="str">
        <f t="shared" si="115"/>
        <v/>
      </c>
      <c r="BV188" s="3"/>
      <c r="BW188" s="3"/>
      <c r="CA188" s="31" t="str">
        <f t="shared" si="116"/>
        <v/>
      </c>
      <c r="CB188" s="31" t="str">
        <f t="shared" si="117"/>
        <v/>
      </c>
      <c r="CC188" s="31" t="str">
        <f t="shared" si="118"/>
        <v/>
      </c>
      <c r="CD188" s="31" t="str">
        <f t="shared" si="121"/>
        <v/>
      </c>
      <c r="CH188" s="32">
        <f t="shared" si="122"/>
        <v>0</v>
      </c>
      <c r="CI188" s="32">
        <f t="shared" si="122"/>
        <v>0</v>
      </c>
      <c r="CJ188" s="32">
        <f t="shared" si="122"/>
        <v>0</v>
      </c>
      <c r="CK188" s="32">
        <f t="shared" si="123"/>
        <v>0</v>
      </c>
      <c r="CL188" s="32"/>
      <c r="CM188" s="14"/>
      <c r="CN188" s="14"/>
    </row>
    <row r="189" spans="1:92" ht="16.350000000000001" customHeight="1" x14ac:dyDescent="0.2">
      <c r="A189" s="3454" t="s">
        <v>223</v>
      </c>
      <c r="B189" s="3585" t="s">
        <v>197</v>
      </c>
      <c r="C189" s="3566"/>
      <c r="D189" s="1953">
        <f>SUM(E189+F189)</f>
        <v>0</v>
      </c>
      <c r="E189" s="1953">
        <f>SUM(AC189+AE189+AG189+AI189+AK189)</f>
        <v>0</v>
      </c>
      <c r="F189" s="1953">
        <f>SUM(AD189+AF189+AH189+AJ189+AL189)</f>
        <v>0</v>
      </c>
      <c r="G189" s="1739"/>
      <c r="H189" s="1954"/>
      <c r="I189" s="1739"/>
      <c r="J189" s="1954"/>
      <c r="K189" s="1739"/>
      <c r="L189" s="1954"/>
      <c r="M189" s="1739"/>
      <c r="N189" s="1954"/>
      <c r="O189" s="1739"/>
      <c r="P189" s="1954"/>
      <c r="Q189" s="1739"/>
      <c r="R189" s="1954"/>
      <c r="S189" s="1739"/>
      <c r="T189" s="1954"/>
      <c r="U189" s="1739"/>
      <c r="V189" s="1954"/>
      <c r="W189" s="1739"/>
      <c r="X189" s="1954"/>
      <c r="Y189" s="1739"/>
      <c r="Z189" s="1954"/>
      <c r="AA189" s="1739"/>
      <c r="AB189" s="1954"/>
      <c r="AC189" s="1836"/>
      <c r="AD189" s="1955"/>
      <c r="AE189" s="1836"/>
      <c r="AF189" s="1955"/>
      <c r="AG189" s="1836"/>
      <c r="AH189" s="1955"/>
      <c r="AI189" s="1836"/>
      <c r="AJ189" s="1955"/>
      <c r="AK189" s="1836"/>
      <c r="AL189" s="1955"/>
      <c r="AM189" s="1739"/>
      <c r="AN189" s="1954"/>
      <c r="AO189" s="1739"/>
      <c r="AP189" s="1954"/>
      <c r="AQ189" s="1838"/>
      <c r="AR189" s="1839"/>
      <c r="AS189" s="1955"/>
      <c r="AT189" s="1839"/>
      <c r="AU189" s="1956"/>
      <c r="AV189" s="1956"/>
      <c r="AW189" s="671" t="str">
        <f t="shared" si="115"/>
        <v/>
      </c>
      <c r="BV189" s="3"/>
      <c r="BW189" s="3"/>
      <c r="CA189" s="31" t="str">
        <f t="shared" si="116"/>
        <v/>
      </c>
      <c r="CB189" s="31" t="str">
        <f t="shared" si="117"/>
        <v/>
      </c>
      <c r="CC189" s="31" t="str">
        <f t="shared" si="118"/>
        <v/>
      </c>
      <c r="CD189" s="31" t="str">
        <f t="shared" si="121"/>
        <v/>
      </c>
      <c r="CH189" s="32">
        <f t="shared" si="122"/>
        <v>0</v>
      </c>
      <c r="CI189" s="32">
        <f t="shared" si="122"/>
        <v>0</v>
      </c>
      <c r="CJ189" s="32">
        <f t="shared" si="122"/>
        <v>0</v>
      </c>
      <c r="CK189" s="32">
        <f t="shared" si="123"/>
        <v>0</v>
      </c>
      <c r="CL189" s="32"/>
      <c r="CM189" s="14"/>
      <c r="CN189" s="14"/>
    </row>
    <row r="190" spans="1:92" ht="16.350000000000001" customHeight="1" x14ac:dyDescent="0.2">
      <c r="A190" s="2912"/>
      <c r="B190" s="2912" t="s">
        <v>215</v>
      </c>
      <c r="C190" s="310" t="s">
        <v>216</v>
      </c>
      <c r="D190" s="1033">
        <f t="shared" si="129"/>
        <v>0</v>
      </c>
      <c r="E190" s="1033">
        <f>SUM(AC190+AE190+AG190+AI190+AK190)</f>
        <v>0</v>
      </c>
      <c r="F190" s="369">
        <f t="shared" ref="E190:F193" si="131">SUM(AD190+AF190+AH190+AJ190+AL190)</f>
        <v>0</v>
      </c>
      <c r="G190" s="370"/>
      <c r="H190" s="371"/>
      <c r="I190" s="370"/>
      <c r="J190" s="371"/>
      <c r="K190" s="370"/>
      <c r="L190" s="371"/>
      <c r="M190" s="370"/>
      <c r="N190" s="371"/>
      <c r="O190" s="370"/>
      <c r="P190" s="371"/>
      <c r="Q190" s="370"/>
      <c r="R190" s="371"/>
      <c r="S190" s="370"/>
      <c r="T190" s="371"/>
      <c r="U190" s="370"/>
      <c r="V190" s="371"/>
      <c r="W190" s="370"/>
      <c r="X190" s="371"/>
      <c r="Y190" s="370"/>
      <c r="Z190" s="371"/>
      <c r="AA190" s="370"/>
      <c r="AB190" s="371"/>
      <c r="AC190" s="23"/>
      <c r="AD190" s="24"/>
      <c r="AE190" s="23"/>
      <c r="AF190" s="24"/>
      <c r="AG190" s="23"/>
      <c r="AH190" s="24"/>
      <c r="AI190" s="23"/>
      <c r="AJ190" s="24"/>
      <c r="AK190" s="23"/>
      <c r="AL190" s="24"/>
      <c r="AM190" s="370"/>
      <c r="AN190" s="371"/>
      <c r="AO190" s="370"/>
      <c r="AP190" s="371"/>
      <c r="AQ190" s="292"/>
      <c r="AR190" s="26"/>
      <c r="AS190" s="24"/>
      <c r="AT190" s="26"/>
      <c r="AU190" s="28"/>
      <c r="AV190" s="24"/>
      <c r="AW190" s="671" t="str">
        <f t="shared" si="115"/>
        <v/>
      </c>
      <c r="BV190" s="3"/>
      <c r="BW190" s="3"/>
      <c r="CA190" s="31" t="str">
        <f t="shared" si="116"/>
        <v/>
      </c>
      <c r="CB190" s="31" t="str">
        <f t="shared" si="117"/>
        <v/>
      </c>
      <c r="CC190" s="31" t="str">
        <f t="shared" si="118"/>
        <v/>
      </c>
      <c r="CD190" s="31" t="str">
        <f t="shared" si="121"/>
        <v/>
      </c>
      <c r="CH190" s="32">
        <f t="shared" si="122"/>
        <v>0</v>
      </c>
      <c r="CI190" s="32">
        <f t="shared" si="122"/>
        <v>0</v>
      </c>
      <c r="CJ190" s="32">
        <f t="shared" si="122"/>
        <v>0</v>
      </c>
      <c r="CK190" s="32">
        <f t="shared" si="123"/>
        <v>0</v>
      </c>
      <c r="CL190" s="32"/>
      <c r="CM190" s="14"/>
      <c r="CN190" s="14"/>
    </row>
    <row r="191" spans="1:92" ht="16.350000000000001" customHeight="1" x14ac:dyDescent="0.2">
      <c r="A191" s="2912"/>
      <c r="B191" s="2912"/>
      <c r="C191" s="1514" t="s">
        <v>224</v>
      </c>
      <c r="D191" s="1474">
        <f t="shared" si="129"/>
        <v>0</v>
      </c>
      <c r="E191" s="1474">
        <f t="shared" si="131"/>
        <v>0</v>
      </c>
      <c r="F191" s="1342">
        <f t="shared" si="131"/>
        <v>0</v>
      </c>
      <c r="G191" s="1395"/>
      <c r="H191" s="374"/>
      <c r="I191" s="1395"/>
      <c r="J191" s="374"/>
      <c r="K191" s="1395"/>
      <c r="L191" s="374"/>
      <c r="M191" s="1395"/>
      <c r="N191" s="374"/>
      <c r="O191" s="1395"/>
      <c r="P191" s="374"/>
      <c r="Q191" s="1395"/>
      <c r="R191" s="374"/>
      <c r="S191" s="1395"/>
      <c r="T191" s="374"/>
      <c r="U191" s="1395"/>
      <c r="V191" s="374"/>
      <c r="W191" s="1395"/>
      <c r="X191" s="374"/>
      <c r="Y191" s="1395"/>
      <c r="Z191" s="374"/>
      <c r="AA191" s="1395"/>
      <c r="AB191" s="374"/>
      <c r="AC191" s="256"/>
      <c r="AD191" s="77"/>
      <c r="AE191" s="256"/>
      <c r="AF191" s="77"/>
      <c r="AG191" s="256"/>
      <c r="AH191" s="77"/>
      <c r="AI191" s="256"/>
      <c r="AJ191" s="77"/>
      <c r="AK191" s="256"/>
      <c r="AL191" s="77"/>
      <c r="AM191" s="289"/>
      <c r="AN191" s="374"/>
      <c r="AO191" s="289"/>
      <c r="AP191" s="374"/>
      <c r="AQ191" s="319"/>
      <c r="AR191" s="651"/>
      <c r="AS191" s="77"/>
      <c r="AT191" s="651"/>
      <c r="AU191" s="1491"/>
      <c r="AV191" s="1352"/>
      <c r="AW191" s="671" t="str">
        <f t="shared" si="115"/>
        <v/>
      </c>
      <c r="BV191" s="3"/>
      <c r="BW191" s="3"/>
      <c r="CA191" s="31" t="str">
        <f t="shared" si="116"/>
        <v/>
      </c>
      <c r="CB191" s="31" t="str">
        <f t="shared" si="117"/>
        <v/>
      </c>
      <c r="CC191" s="31" t="str">
        <f t="shared" si="118"/>
        <v/>
      </c>
      <c r="CD191" s="31" t="str">
        <f t="shared" si="121"/>
        <v/>
      </c>
      <c r="CH191" s="32">
        <f t="shared" si="122"/>
        <v>0</v>
      </c>
      <c r="CI191" s="32">
        <f t="shared" si="122"/>
        <v>0</v>
      </c>
      <c r="CJ191" s="32">
        <f t="shared" si="122"/>
        <v>0</v>
      </c>
      <c r="CK191" s="32">
        <f t="shared" si="123"/>
        <v>0</v>
      </c>
      <c r="CL191" s="14"/>
      <c r="CM191" s="14"/>
      <c r="CN191" s="14"/>
    </row>
    <row r="192" spans="1:92" ht="16.350000000000001" customHeight="1" x14ac:dyDescent="0.2">
      <c r="A192" s="2912"/>
      <c r="B192" s="3454" t="s">
        <v>95</v>
      </c>
      <c r="C192" s="1043" t="s">
        <v>216</v>
      </c>
      <c r="D192" s="1033">
        <f t="shared" si="129"/>
        <v>0</v>
      </c>
      <c r="E192" s="311">
        <f t="shared" si="131"/>
        <v>0</v>
      </c>
      <c r="F192" s="369">
        <f t="shared" si="131"/>
        <v>0</v>
      </c>
      <c r="G192" s="1036"/>
      <c r="H192" s="1841"/>
      <c r="I192" s="1036"/>
      <c r="J192" s="1841"/>
      <c r="K192" s="1036"/>
      <c r="L192" s="1841"/>
      <c r="M192" s="1036"/>
      <c r="N192" s="1841"/>
      <c r="O192" s="1036"/>
      <c r="P192" s="1841"/>
      <c r="Q192" s="1036"/>
      <c r="R192" s="1841"/>
      <c r="S192" s="1036"/>
      <c r="T192" s="1841"/>
      <c r="U192" s="1036"/>
      <c r="V192" s="1841"/>
      <c r="W192" s="1036"/>
      <c r="X192" s="1841"/>
      <c r="Y192" s="1036"/>
      <c r="Z192" s="1841"/>
      <c r="AA192" s="1036"/>
      <c r="AB192" s="1841"/>
      <c r="AC192" s="1014"/>
      <c r="AD192" s="1695"/>
      <c r="AE192" s="1014"/>
      <c r="AF192" s="1695"/>
      <c r="AG192" s="1014"/>
      <c r="AH192" s="1695"/>
      <c r="AI192" s="1014"/>
      <c r="AJ192" s="1695"/>
      <c r="AK192" s="1014"/>
      <c r="AL192" s="1695"/>
      <c r="AM192" s="1036"/>
      <c r="AN192" s="1841"/>
      <c r="AO192" s="1036"/>
      <c r="AP192" s="1841"/>
      <c r="AQ192" s="1038"/>
      <c r="AR192" s="60"/>
      <c r="AS192" s="1695"/>
      <c r="AT192" s="60"/>
      <c r="AU192" s="28"/>
      <c r="AV192" s="28"/>
      <c r="AW192" s="671" t="str">
        <f t="shared" si="115"/>
        <v/>
      </c>
      <c r="BV192" s="3"/>
      <c r="BW192" s="3"/>
      <c r="CA192" s="31" t="str">
        <f t="shared" si="116"/>
        <v/>
      </c>
      <c r="CB192" s="31" t="str">
        <f t="shared" si="117"/>
        <v/>
      </c>
      <c r="CC192" s="31" t="str">
        <f t="shared" si="118"/>
        <v/>
      </c>
      <c r="CD192" s="31" t="str">
        <f t="shared" si="121"/>
        <v/>
      </c>
      <c r="CH192" s="32">
        <f t="shared" si="122"/>
        <v>0</v>
      </c>
      <c r="CI192" s="32">
        <f t="shared" si="122"/>
        <v>0</v>
      </c>
      <c r="CJ192" s="32">
        <f t="shared" si="122"/>
        <v>0</v>
      </c>
      <c r="CK192" s="32">
        <f t="shared" si="123"/>
        <v>0</v>
      </c>
      <c r="CL192" s="14"/>
      <c r="CM192" s="14"/>
      <c r="CN192" s="14"/>
    </row>
    <row r="193" spans="1:92" ht="16.350000000000001" customHeight="1" x14ac:dyDescent="0.2">
      <c r="A193" s="3149"/>
      <c r="B193" s="3149"/>
      <c r="C193" s="1516" t="s">
        <v>225</v>
      </c>
      <c r="D193" s="1474">
        <f t="shared" si="129"/>
        <v>0</v>
      </c>
      <c r="E193" s="311">
        <f t="shared" si="131"/>
        <v>0</v>
      </c>
      <c r="F193" s="369">
        <f t="shared" si="131"/>
        <v>0</v>
      </c>
      <c r="G193" s="1823"/>
      <c r="H193" s="717"/>
      <c r="I193" s="1823"/>
      <c r="J193" s="717"/>
      <c r="K193" s="1823"/>
      <c r="L193" s="717"/>
      <c r="M193" s="1823"/>
      <c r="N193" s="717"/>
      <c r="O193" s="1823"/>
      <c r="P193" s="717"/>
      <c r="Q193" s="1823"/>
      <c r="R193" s="717"/>
      <c r="S193" s="1823"/>
      <c r="T193" s="717"/>
      <c r="U193" s="1823"/>
      <c r="V193" s="717"/>
      <c r="W193" s="1823"/>
      <c r="X193" s="717"/>
      <c r="Y193" s="1823"/>
      <c r="Z193" s="717"/>
      <c r="AA193" s="1823"/>
      <c r="AB193" s="717"/>
      <c r="AC193" s="1957"/>
      <c r="AD193" s="713"/>
      <c r="AE193" s="1957"/>
      <c r="AF193" s="713"/>
      <c r="AG193" s="1957"/>
      <c r="AH193" s="713"/>
      <c r="AI193" s="1957"/>
      <c r="AJ193" s="713"/>
      <c r="AK193" s="1957"/>
      <c r="AL193" s="713"/>
      <c r="AM193" s="1958"/>
      <c r="AN193" s="717"/>
      <c r="AO193" s="1958"/>
      <c r="AP193" s="717"/>
      <c r="AQ193" s="1945"/>
      <c r="AR193" s="1944"/>
      <c r="AS193" s="713"/>
      <c r="AT193" s="1944"/>
      <c r="AU193" s="1491"/>
      <c r="AV193" s="1369"/>
      <c r="AW193" s="671" t="str">
        <f t="shared" si="115"/>
        <v/>
      </c>
      <c r="BV193" s="3"/>
      <c r="BW193" s="3"/>
      <c r="CA193" s="31" t="str">
        <f t="shared" si="116"/>
        <v/>
      </c>
      <c r="CB193" s="31" t="str">
        <f t="shared" si="117"/>
        <v/>
      </c>
      <c r="CC193" s="31" t="str">
        <f t="shared" si="118"/>
        <v/>
      </c>
      <c r="CD193" s="31" t="str">
        <f t="shared" si="121"/>
        <v/>
      </c>
      <c r="CH193" s="32">
        <f t="shared" si="122"/>
        <v>0</v>
      </c>
      <c r="CI193" s="32">
        <f t="shared" si="122"/>
        <v>0</v>
      </c>
      <c r="CJ193" s="32">
        <f t="shared" si="122"/>
        <v>0</v>
      </c>
      <c r="CK193" s="32">
        <f t="shared" si="123"/>
        <v>0</v>
      </c>
      <c r="CL193" s="14"/>
      <c r="CM193" s="14"/>
      <c r="CN193" s="14"/>
    </row>
    <row r="194" spans="1:92" ht="19.5" customHeight="1" x14ac:dyDescent="0.2">
      <c r="A194" s="3586" t="s">
        <v>300</v>
      </c>
      <c r="B194" s="3587" t="s">
        <v>301</v>
      </c>
      <c r="C194" s="1045" t="s">
        <v>228</v>
      </c>
      <c r="D194" s="1033">
        <f t="shared" si="129"/>
        <v>0</v>
      </c>
      <c r="E194" s="1033">
        <f>SUM(AA194+AC194+AE194+AG194+AI194+AK194+AM194+AO194)</f>
        <v>0</v>
      </c>
      <c r="F194" s="1842">
        <f>SUM(AB194+AD194+AF194+AH194+AJ194+AL194+AN194+AP194)</f>
        <v>0</v>
      </c>
      <c r="G194" s="291"/>
      <c r="H194" s="325"/>
      <c r="I194" s="291"/>
      <c r="J194" s="325"/>
      <c r="K194" s="291"/>
      <c r="L194" s="325"/>
      <c r="M194" s="291"/>
      <c r="N194" s="325"/>
      <c r="O194" s="291"/>
      <c r="P194" s="325"/>
      <c r="Q194" s="291"/>
      <c r="R194" s="325"/>
      <c r="S194" s="291"/>
      <c r="T194" s="325"/>
      <c r="U194" s="291"/>
      <c r="V194" s="325"/>
      <c r="W194" s="291"/>
      <c r="X194" s="325"/>
      <c r="Y194" s="291"/>
      <c r="Z194" s="325"/>
      <c r="AA194" s="23"/>
      <c r="AB194" s="24"/>
      <c r="AC194" s="23"/>
      <c r="AD194" s="24"/>
      <c r="AE194" s="23"/>
      <c r="AF194" s="24"/>
      <c r="AG194" s="23"/>
      <c r="AH194" s="24"/>
      <c r="AI194" s="23"/>
      <c r="AJ194" s="24"/>
      <c r="AK194" s="23"/>
      <c r="AL194" s="24"/>
      <c r="AM194" s="23"/>
      <c r="AN194" s="24"/>
      <c r="AO194" s="23"/>
      <c r="AP194" s="24"/>
      <c r="AQ194" s="292"/>
      <c r="AR194" s="26"/>
      <c r="AS194" s="24"/>
      <c r="AT194" s="26"/>
      <c r="AU194" s="28"/>
      <c r="AV194" s="24"/>
      <c r="AW194" s="671" t="str">
        <f t="shared" si="115"/>
        <v/>
      </c>
      <c r="BV194" s="3"/>
      <c r="BW194" s="3"/>
      <c r="CA194" s="31" t="str">
        <f t="shared" si="116"/>
        <v/>
      </c>
      <c r="CB194" s="31" t="str">
        <f t="shared" si="117"/>
        <v/>
      </c>
      <c r="CC194" s="31" t="str">
        <f t="shared" si="118"/>
        <v/>
      </c>
      <c r="CD194" s="31" t="str">
        <f t="shared" si="121"/>
        <v/>
      </c>
      <c r="CH194" s="32">
        <f t="shared" si="122"/>
        <v>0</v>
      </c>
      <c r="CI194" s="32">
        <f t="shared" si="122"/>
        <v>0</v>
      </c>
      <c r="CJ194" s="32">
        <f t="shared" si="122"/>
        <v>0</v>
      </c>
      <c r="CK194" s="32">
        <f t="shared" si="123"/>
        <v>0</v>
      </c>
      <c r="CL194" s="14"/>
      <c r="CM194" s="14"/>
      <c r="CN194" s="14"/>
    </row>
    <row r="195" spans="1:92" ht="24.75" customHeight="1" x14ac:dyDescent="0.2">
      <c r="A195" s="3497"/>
      <c r="B195" s="3500"/>
      <c r="C195" s="1520" t="s">
        <v>229</v>
      </c>
      <c r="D195" s="1820">
        <f t="shared" si="129"/>
        <v>0</v>
      </c>
      <c r="E195" s="1820">
        <f>SUM(AA195+AC195+AE195+AG195+AI195+AK195+AM195+AO195)</f>
        <v>0</v>
      </c>
      <c r="F195" s="1843">
        <f t="shared" ref="F195:F196" si="132">SUM(AB195+AD195+AF195+AH195+AJ195+AL195+AN195+AP195)</f>
        <v>0</v>
      </c>
      <c r="G195" s="384"/>
      <c r="H195" s="359"/>
      <c r="I195" s="384"/>
      <c r="J195" s="359"/>
      <c r="K195" s="384"/>
      <c r="L195" s="359"/>
      <c r="M195" s="384"/>
      <c r="N195" s="359"/>
      <c r="O195" s="384"/>
      <c r="P195" s="359"/>
      <c r="Q195" s="384"/>
      <c r="R195" s="359"/>
      <c r="S195" s="384"/>
      <c r="T195" s="359"/>
      <c r="U195" s="384"/>
      <c r="V195" s="359"/>
      <c r="W195" s="384"/>
      <c r="X195" s="359"/>
      <c r="Y195" s="384"/>
      <c r="Z195" s="359"/>
      <c r="AA195" s="256"/>
      <c r="AB195" s="77"/>
      <c r="AC195" s="256"/>
      <c r="AD195" s="77"/>
      <c r="AE195" s="256"/>
      <c r="AF195" s="77"/>
      <c r="AG195" s="256"/>
      <c r="AH195" s="77"/>
      <c r="AI195" s="256"/>
      <c r="AJ195" s="77"/>
      <c r="AK195" s="256"/>
      <c r="AL195" s="77"/>
      <c r="AM195" s="256"/>
      <c r="AN195" s="77"/>
      <c r="AO195" s="256"/>
      <c r="AP195" s="77"/>
      <c r="AQ195" s="319"/>
      <c r="AR195" s="651"/>
      <c r="AS195" s="77"/>
      <c r="AT195" s="651"/>
      <c r="AU195" s="320"/>
      <c r="AV195" s="77"/>
      <c r="AW195" s="671" t="str">
        <f t="shared" si="115"/>
        <v/>
      </c>
      <c r="BV195" s="3"/>
      <c r="BW195" s="3"/>
      <c r="CA195" s="31" t="str">
        <f t="shared" si="116"/>
        <v/>
      </c>
      <c r="CB195" s="31" t="str">
        <f t="shared" si="117"/>
        <v/>
      </c>
      <c r="CC195" s="31" t="str">
        <f t="shared" si="118"/>
        <v/>
      </c>
      <c r="CD195" s="31" t="str">
        <f t="shared" si="121"/>
        <v/>
      </c>
      <c r="CH195" s="32">
        <f t="shared" si="122"/>
        <v>0</v>
      </c>
      <c r="CI195" s="32">
        <f t="shared" si="122"/>
        <v>0</v>
      </c>
      <c r="CJ195" s="32">
        <f t="shared" si="122"/>
        <v>0</v>
      </c>
      <c r="CK195" s="32">
        <f t="shared" si="123"/>
        <v>0</v>
      </c>
      <c r="CL195" s="14"/>
      <c r="CM195" s="14"/>
      <c r="CN195" s="14"/>
    </row>
    <row r="196" spans="1:92" ht="27" customHeight="1" x14ac:dyDescent="0.2">
      <c r="A196" s="3498"/>
      <c r="B196" s="3501"/>
      <c r="C196" s="1521" t="s">
        <v>230</v>
      </c>
      <c r="D196" s="1474">
        <f t="shared" si="129"/>
        <v>0</v>
      </c>
      <c r="E196" s="1474">
        <f t="shared" ref="E196" si="133">SUM(AA196+AC196+AE196+AG196+AI196+AK196+AM196+AO196)</f>
        <v>0</v>
      </c>
      <c r="F196" s="1522">
        <f t="shared" si="132"/>
        <v>0</v>
      </c>
      <c r="G196" s="1832"/>
      <c r="H196" s="1507"/>
      <c r="I196" s="1832"/>
      <c r="J196" s="1507"/>
      <c r="K196" s="1832"/>
      <c r="L196" s="1507"/>
      <c r="M196" s="1832"/>
      <c r="N196" s="1507"/>
      <c r="O196" s="1832"/>
      <c r="P196" s="1507"/>
      <c r="Q196" s="1832"/>
      <c r="R196" s="1507"/>
      <c r="S196" s="1832"/>
      <c r="T196" s="1507"/>
      <c r="U196" s="1832"/>
      <c r="V196" s="1507"/>
      <c r="W196" s="1832"/>
      <c r="X196" s="1507"/>
      <c r="Y196" s="1832"/>
      <c r="Z196" s="1507"/>
      <c r="AA196" s="1689"/>
      <c r="AB196" s="1369"/>
      <c r="AC196" s="1689"/>
      <c r="AD196" s="1369"/>
      <c r="AE196" s="1689"/>
      <c r="AF196" s="1369"/>
      <c r="AG196" s="1689"/>
      <c r="AH196" s="1369"/>
      <c r="AI196" s="1689"/>
      <c r="AJ196" s="1369"/>
      <c r="AK196" s="1689"/>
      <c r="AL196" s="1369"/>
      <c r="AM196" s="1689"/>
      <c r="AN196" s="1369"/>
      <c r="AO196" s="1689"/>
      <c r="AP196" s="1369"/>
      <c r="AQ196" s="1666"/>
      <c r="AR196" s="1369"/>
      <c r="AS196" s="1369"/>
      <c r="AT196" s="1369"/>
      <c r="AU196" s="1352"/>
      <c r="AV196" s="1369"/>
      <c r="AW196" s="671" t="str">
        <f t="shared" si="115"/>
        <v/>
      </c>
      <c r="BV196" s="3"/>
      <c r="BW196" s="3"/>
      <c r="CA196" s="31" t="str">
        <f t="shared" si="116"/>
        <v/>
      </c>
      <c r="CB196" s="31" t="str">
        <f t="shared" si="117"/>
        <v/>
      </c>
      <c r="CC196" s="31" t="str">
        <f t="shared" si="118"/>
        <v/>
      </c>
      <c r="CD196" s="31" t="str">
        <f t="shared" si="121"/>
        <v/>
      </c>
      <c r="CH196" s="32">
        <f t="shared" si="122"/>
        <v>0</v>
      </c>
      <c r="CI196" s="32">
        <f t="shared" si="122"/>
        <v>0</v>
      </c>
      <c r="CJ196" s="32">
        <f t="shared" si="122"/>
        <v>0</v>
      </c>
      <c r="CK196" s="32">
        <f t="shared" si="123"/>
        <v>0</v>
      </c>
      <c r="CL196" s="14"/>
      <c r="CM196" s="14"/>
      <c r="CN196" s="14"/>
    </row>
    <row r="197" spans="1:92" ht="32.25" customHeight="1" x14ac:dyDescent="0.2">
      <c r="A197" s="3049" t="s">
        <v>231</v>
      </c>
      <c r="B197" s="3454" t="s">
        <v>232</v>
      </c>
      <c r="C197" s="1047" t="s">
        <v>233</v>
      </c>
      <c r="D197" s="311">
        <f>SUM(E197+F197)</f>
        <v>0</v>
      </c>
      <c r="E197" s="311">
        <f>SUM(AC197+AE197+AG197+AI197+AK197+AM197+AO197)</f>
        <v>0</v>
      </c>
      <c r="F197" s="388">
        <f>SUM(AD197+AF197+AH197+AJ197+AL197+AN197+AP197)</f>
        <v>0</v>
      </c>
      <c r="G197" s="1036"/>
      <c r="H197" s="1841"/>
      <c r="I197" s="1036"/>
      <c r="J197" s="1841"/>
      <c r="K197" s="1036"/>
      <c r="L197" s="1841"/>
      <c r="M197" s="1036"/>
      <c r="N197" s="1841"/>
      <c r="O197" s="1036"/>
      <c r="P197" s="1841"/>
      <c r="Q197" s="1036"/>
      <c r="R197" s="1841"/>
      <c r="S197" s="1036"/>
      <c r="T197" s="1841"/>
      <c r="U197" s="1036"/>
      <c r="V197" s="1841"/>
      <c r="W197" s="1036"/>
      <c r="X197" s="1841"/>
      <c r="Y197" s="1036"/>
      <c r="Z197" s="1841"/>
      <c r="AA197" s="1036"/>
      <c r="AB197" s="1841"/>
      <c r="AC197" s="1014"/>
      <c r="AD197" s="1695"/>
      <c r="AE197" s="1014"/>
      <c r="AF197" s="1695"/>
      <c r="AG197" s="1014"/>
      <c r="AH197" s="1695"/>
      <c r="AI197" s="1014"/>
      <c r="AJ197" s="1695"/>
      <c r="AK197" s="1014"/>
      <c r="AL197" s="1695"/>
      <c r="AM197" s="1014"/>
      <c r="AN197" s="1695"/>
      <c r="AO197" s="1014"/>
      <c r="AP197" s="1695"/>
      <c r="AQ197" s="1048"/>
      <c r="AR197" s="1695"/>
      <c r="AS197" s="1695"/>
      <c r="AT197" s="1695"/>
      <c r="AU197" s="1049"/>
      <c r="AV197" s="1695"/>
      <c r="AW197" s="671" t="str">
        <f t="shared" si="115"/>
        <v/>
      </c>
      <c r="BV197" s="3"/>
      <c r="BW197" s="3"/>
      <c r="CA197" s="31" t="str">
        <f t="shared" si="116"/>
        <v/>
      </c>
      <c r="CB197" s="31" t="str">
        <f t="shared" si="117"/>
        <v/>
      </c>
      <c r="CC197" s="31" t="str">
        <f t="shared" si="118"/>
        <v/>
      </c>
      <c r="CD197" s="31" t="str">
        <f t="shared" si="121"/>
        <v/>
      </c>
      <c r="CH197" s="32">
        <f t="shared" si="122"/>
        <v>0</v>
      </c>
      <c r="CI197" s="32">
        <f t="shared" si="122"/>
        <v>0</v>
      </c>
      <c r="CJ197" s="32">
        <f t="shared" si="122"/>
        <v>0</v>
      </c>
      <c r="CK197" s="32">
        <f t="shared" si="123"/>
        <v>0</v>
      </c>
      <c r="CL197" s="14"/>
      <c r="CM197" s="14"/>
      <c r="CN197" s="14"/>
    </row>
    <row r="198" spans="1:92" ht="29.25" customHeight="1" x14ac:dyDescent="0.2">
      <c r="A198" s="3404"/>
      <c r="B198" s="3149"/>
      <c r="C198" s="1523" t="s">
        <v>234</v>
      </c>
      <c r="D198" s="1474">
        <f>SUM(E198+F198)</f>
        <v>0</v>
      </c>
      <c r="E198" s="1474">
        <f>SUM(AC198+AE198+AG198+AI198+AK198+AM198+AO198)</f>
        <v>0</v>
      </c>
      <c r="F198" s="1522">
        <f>SUM(AD198+AF198+AH198+AJ198+AL198+AN198+AP198)</f>
        <v>0</v>
      </c>
      <c r="G198" s="1823"/>
      <c r="H198" s="1401"/>
      <c r="I198" s="1823"/>
      <c r="J198" s="1401"/>
      <c r="K198" s="1823"/>
      <c r="L198" s="1401"/>
      <c r="M198" s="1823"/>
      <c r="N198" s="1401"/>
      <c r="O198" s="1823"/>
      <c r="P198" s="1401"/>
      <c r="Q198" s="1823"/>
      <c r="R198" s="1401"/>
      <c r="S198" s="1823"/>
      <c r="T198" s="1401"/>
      <c r="U198" s="1823"/>
      <c r="V198" s="1401"/>
      <c r="W198" s="1823"/>
      <c r="X198" s="1401"/>
      <c r="Y198" s="1823"/>
      <c r="Z198" s="1401"/>
      <c r="AA198" s="1823"/>
      <c r="AB198" s="1401"/>
      <c r="AC198" s="1689"/>
      <c r="AD198" s="1369"/>
      <c r="AE198" s="1689"/>
      <c r="AF198" s="1369"/>
      <c r="AG198" s="1689"/>
      <c r="AH198" s="1369"/>
      <c r="AI198" s="1689"/>
      <c r="AJ198" s="1369"/>
      <c r="AK198" s="1689"/>
      <c r="AL198" s="1369"/>
      <c r="AM198" s="1689"/>
      <c r="AN198" s="1369"/>
      <c r="AO198" s="1689"/>
      <c r="AP198" s="1369"/>
      <c r="AQ198" s="1844"/>
      <c r="AR198" s="1369"/>
      <c r="AS198" s="1369"/>
      <c r="AT198" s="1369"/>
      <c r="AU198" s="1361"/>
      <c r="AV198" s="1369"/>
      <c r="AW198" s="671" t="str">
        <f t="shared" si="115"/>
        <v/>
      </c>
      <c r="BV198" s="3"/>
      <c r="BW198" s="3"/>
      <c r="CA198" s="31" t="str">
        <f t="shared" si="116"/>
        <v/>
      </c>
      <c r="CB198" s="31" t="str">
        <f t="shared" si="117"/>
        <v/>
      </c>
      <c r="CC198" s="31" t="str">
        <f t="shared" si="118"/>
        <v/>
      </c>
      <c r="CD198" s="31" t="str">
        <f>IF(CK198=1," * El número de actividades en Pacientes Diabéticos en Control PSCV NO DEBE superar el total. ","")</f>
        <v/>
      </c>
      <c r="CH198" s="32">
        <f>IF($D198&lt;AR198,1,0)</f>
        <v>0</v>
      </c>
      <c r="CI198" s="32">
        <f>IF($D198&lt;AS198,1,0)</f>
        <v>0</v>
      </c>
      <c r="CJ198" s="32">
        <f>IF($D198&lt;AT198,1,0)</f>
        <v>0</v>
      </c>
      <c r="CK198" s="32">
        <f>IF($D198&lt;AV198,1,0)</f>
        <v>0</v>
      </c>
      <c r="CL198" s="14"/>
      <c r="CM198" s="14"/>
      <c r="CN198" s="14"/>
    </row>
    <row r="199" spans="1:92" ht="37.5" customHeight="1" x14ac:dyDescent="0.2">
      <c r="A199" s="49" t="s">
        <v>235</v>
      </c>
      <c r="B199" s="86"/>
      <c r="C199" s="86"/>
      <c r="D199" s="86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2" ht="30" customHeight="1" x14ac:dyDescent="0.2">
      <c r="A200" s="3455" t="s">
        <v>236</v>
      </c>
      <c r="B200" s="3456"/>
      <c r="C200" s="3457"/>
      <c r="D200" s="3575" t="s">
        <v>4</v>
      </c>
      <c r="E200" s="3576"/>
      <c r="F200" s="3554"/>
      <c r="G200" s="3538" t="s">
        <v>5</v>
      </c>
      <c r="H200" s="3559"/>
      <c r="I200" s="3559"/>
      <c r="J200" s="3559"/>
      <c r="K200" s="3559"/>
      <c r="L200" s="3559"/>
      <c r="M200" s="3559"/>
      <c r="N200" s="3559"/>
      <c r="O200" s="3559"/>
      <c r="P200" s="3559"/>
      <c r="Q200" s="3559"/>
      <c r="R200" s="3559"/>
      <c r="S200" s="3559"/>
      <c r="T200" s="3559"/>
      <c r="U200" s="3559"/>
      <c r="V200" s="3559"/>
      <c r="W200" s="3559"/>
      <c r="X200" s="3559"/>
      <c r="Y200" s="3559"/>
      <c r="Z200" s="3559"/>
      <c r="AA200" s="3559"/>
      <c r="AB200" s="3559"/>
      <c r="AC200" s="3559"/>
      <c r="AD200" s="3559"/>
      <c r="AE200" s="3559"/>
      <c r="AF200" s="3559"/>
      <c r="AG200" s="3559"/>
      <c r="AH200" s="3559"/>
      <c r="AI200" s="3559"/>
      <c r="AJ200" s="3559"/>
      <c r="AK200" s="3559"/>
      <c r="AL200" s="3559"/>
      <c r="AM200" s="3559"/>
      <c r="AN200" s="3559"/>
      <c r="AO200" s="3559"/>
      <c r="AP200" s="3560"/>
      <c r="AQ200" s="3583" t="s">
        <v>298</v>
      </c>
      <c r="AR200" s="3574" t="s">
        <v>237</v>
      </c>
      <c r="AS200" s="3574" t="s">
        <v>238</v>
      </c>
      <c r="AT200" s="3574" t="s">
        <v>239</v>
      </c>
      <c r="AU200" s="3574" t="s">
        <v>240</v>
      </c>
      <c r="BV200" s="3"/>
      <c r="BW200" s="3"/>
      <c r="CH200" s="14"/>
      <c r="CI200" s="14"/>
      <c r="CJ200" s="14"/>
      <c r="CK200" s="14"/>
      <c r="CL200" s="14"/>
      <c r="CM200" s="14"/>
      <c r="CN200" s="14"/>
    </row>
    <row r="201" spans="1:92" ht="32.1" customHeight="1" x14ac:dyDescent="0.2">
      <c r="A201" s="2933"/>
      <c r="B201" s="2934"/>
      <c r="C201" s="2935"/>
      <c r="D201" s="3051"/>
      <c r="E201" s="3052"/>
      <c r="F201" s="2961"/>
      <c r="G201" s="3557" t="s">
        <v>13</v>
      </c>
      <c r="H201" s="3558"/>
      <c r="I201" s="3538" t="s">
        <v>14</v>
      </c>
      <c r="J201" s="3560"/>
      <c r="K201" s="3559" t="s">
        <v>15</v>
      </c>
      <c r="L201" s="3560"/>
      <c r="M201" s="3538" t="s">
        <v>16</v>
      </c>
      <c r="N201" s="3560"/>
      <c r="O201" s="3538" t="s">
        <v>17</v>
      </c>
      <c r="P201" s="3560"/>
      <c r="Q201" s="3538" t="s">
        <v>18</v>
      </c>
      <c r="R201" s="3560"/>
      <c r="S201" s="3538" t="s">
        <v>19</v>
      </c>
      <c r="T201" s="3560"/>
      <c r="U201" s="3538" t="s">
        <v>20</v>
      </c>
      <c r="V201" s="3560"/>
      <c r="W201" s="3538" t="s">
        <v>21</v>
      </c>
      <c r="X201" s="3560"/>
      <c r="Y201" s="3538" t="s">
        <v>22</v>
      </c>
      <c r="Z201" s="3566"/>
      <c r="AA201" s="3538" t="s">
        <v>23</v>
      </c>
      <c r="AB201" s="3566"/>
      <c r="AC201" s="3538" t="s">
        <v>24</v>
      </c>
      <c r="AD201" s="3566"/>
      <c r="AE201" s="3538" t="s">
        <v>25</v>
      </c>
      <c r="AF201" s="3566"/>
      <c r="AG201" s="3538" t="s">
        <v>26</v>
      </c>
      <c r="AH201" s="3566"/>
      <c r="AI201" s="3538" t="s">
        <v>27</v>
      </c>
      <c r="AJ201" s="3566"/>
      <c r="AK201" s="3538" t="s">
        <v>28</v>
      </c>
      <c r="AL201" s="3566"/>
      <c r="AM201" s="3538" t="s">
        <v>29</v>
      </c>
      <c r="AN201" s="3566"/>
      <c r="AO201" s="3538" t="s">
        <v>30</v>
      </c>
      <c r="AP201" s="3566"/>
      <c r="AQ201" s="3054"/>
      <c r="AR201" s="3013"/>
      <c r="AS201" s="3013"/>
      <c r="AT201" s="3013"/>
      <c r="AU201" s="3013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2" ht="16.350000000000001" customHeight="1" x14ac:dyDescent="0.2">
      <c r="A202" s="3169"/>
      <c r="B202" s="3170"/>
      <c r="C202" s="3171"/>
      <c r="D202" s="1714" t="s">
        <v>31</v>
      </c>
      <c r="E202" s="1679" t="s">
        <v>32</v>
      </c>
      <c r="F202" s="1923" t="s">
        <v>33</v>
      </c>
      <c r="G202" s="1959" t="s">
        <v>32</v>
      </c>
      <c r="H202" s="1923" t="s">
        <v>33</v>
      </c>
      <c r="I202" s="1959" t="s">
        <v>32</v>
      </c>
      <c r="J202" s="1923" t="s">
        <v>33</v>
      </c>
      <c r="K202" s="1656" t="s">
        <v>32</v>
      </c>
      <c r="L202" s="1923" t="s">
        <v>33</v>
      </c>
      <c r="M202" s="1656" t="s">
        <v>32</v>
      </c>
      <c r="N202" s="1923" t="s">
        <v>33</v>
      </c>
      <c r="O202" s="1656" t="s">
        <v>32</v>
      </c>
      <c r="P202" s="1923" t="s">
        <v>33</v>
      </c>
      <c r="Q202" s="1656" t="s">
        <v>32</v>
      </c>
      <c r="R202" s="1923" t="s">
        <v>33</v>
      </c>
      <c r="S202" s="1656" t="s">
        <v>32</v>
      </c>
      <c r="T202" s="1923" t="s">
        <v>33</v>
      </c>
      <c r="U202" s="1656" t="s">
        <v>32</v>
      </c>
      <c r="V202" s="1923" t="s">
        <v>33</v>
      </c>
      <c r="W202" s="1656" t="s">
        <v>32</v>
      </c>
      <c r="X202" s="1923" t="s">
        <v>33</v>
      </c>
      <c r="Y202" s="1656" t="s">
        <v>32</v>
      </c>
      <c r="Z202" s="1923" t="s">
        <v>33</v>
      </c>
      <c r="AA202" s="1656" t="s">
        <v>32</v>
      </c>
      <c r="AB202" s="1923" t="s">
        <v>33</v>
      </c>
      <c r="AC202" s="1656" t="s">
        <v>32</v>
      </c>
      <c r="AD202" s="1923" t="s">
        <v>33</v>
      </c>
      <c r="AE202" s="1656" t="s">
        <v>32</v>
      </c>
      <c r="AF202" s="1923" t="s">
        <v>33</v>
      </c>
      <c r="AG202" s="1656" t="s">
        <v>32</v>
      </c>
      <c r="AH202" s="1923" t="s">
        <v>33</v>
      </c>
      <c r="AI202" s="1656" t="s">
        <v>32</v>
      </c>
      <c r="AJ202" s="1923" t="s">
        <v>33</v>
      </c>
      <c r="AK202" s="1656" t="s">
        <v>32</v>
      </c>
      <c r="AL202" s="1923" t="s">
        <v>33</v>
      </c>
      <c r="AM202" s="1656" t="s">
        <v>32</v>
      </c>
      <c r="AN202" s="1923" t="s">
        <v>33</v>
      </c>
      <c r="AO202" s="1656" t="s">
        <v>32</v>
      </c>
      <c r="AP202" s="1923" t="s">
        <v>33</v>
      </c>
      <c r="AQ202" s="3584"/>
      <c r="AR202" s="3243"/>
      <c r="AS202" s="3243"/>
      <c r="AT202" s="3243"/>
      <c r="AU202" s="3243"/>
      <c r="BX202" s="2"/>
      <c r="BY202" s="2"/>
      <c r="CH202" s="14"/>
      <c r="CI202" s="14"/>
      <c r="CJ202" s="14"/>
      <c r="CK202" s="14"/>
      <c r="CL202" s="14"/>
      <c r="CM202" s="14"/>
      <c r="CN202" s="14"/>
    </row>
    <row r="203" spans="1:92" ht="16.350000000000001" customHeight="1" x14ac:dyDescent="0.2">
      <c r="A203" s="3464" t="s">
        <v>241</v>
      </c>
      <c r="B203" s="3492"/>
      <c r="C203" s="3465"/>
      <c r="D203" s="1050">
        <f>SUM(E203+F203)</f>
        <v>0</v>
      </c>
      <c r="E203" s="21">
        <f>+K203+M203+O203+Q203+S203</f>
        <v>0</v>
      </c>
      <c r="F203" s="1845">
        <f>+L203+N203+P203+R203+T203</f>
        <v>0</v>
      </c>
      <c r="G203" s="1036"/>
      <c r="H203" s="1841"/>
      <c r="I203" s="1036"/>
      <c r="J203" s="1841"/>
      <c r="K203" s="1014"/>
      <c r="L203" s="1695"/>
      <c r="M203" s="1014"/>
      <c r="N203" s="1695"/>
      <c r="O203" s="1014"/>
      <c r="P203" s="1695"/>
      <c r="Q203" s="1014"/>
      <c r="R203" s="1695"/>
      <c r="S203" s="1014"/>
      <c r="T203" s="1695"/>
      <c r="U203" s="1052"/>
      <c r="V203" s="1846"/>
      <c r="W203" s="1052"/>
      <c r="X203" s="1846"/>
      <c r="Y203" s="1052"/>
      <c r="Z203" s="1846"/>
      <c r="AA203" s="1052"/>
      <c r="AB203" s="1847"/>
      <c r="AC203" s="1052"/>
      <c r="AD203" s="1847"/>
      <c r="AE203" s="1052"/>
      <c r="AF203" s="1847"/>
      <c r="AG203" s="1052"/>
      <c r="AH203" s="1847"/>
      <c r="AI203" s="1052"/>
      <c r="AJ203" s="1847"/>
      <c r="AK203" s="1052"/>
      <c r="AL203" s="1847"/>
      <c r="AM203" s="1052"/>
      <c r="AN203" s="1847"/>
      <c r="AO203" s="1052"/>
      <c r="AP203" s="1847"/>
      <c r="AQ203" s="1038"/>
      <c r="AR203" s="1054">
        <f>SUM(AS203:AU203)</f>
        <v>0</v>
      </c>
      <c r="AS203" s="1695"/>
      <c r="AT203" s="1695"/>
      <c r="AU203" s="1695"/>
      <c r="AV203" s="671" t="str">
        <f t="shared" ref="AV203:AV206" si="134">$CA203&amp;$CB203&amp;$CC203&amp;$CD203&amp;$CE203&amp;$CF203&amp;$CG203</f>
        <v/>
      </c>
      <c r="BX203" s="2"/>
      <c r="BY203" s="2"/>
      <c r="CA203" s="31" t="str">
        <f t="shared" ref="CA203:CA208" si="135">IF(CH203=1,"* El número de actividades en usuarios en situacion de discapacidad NO DEBE ser mayor al total. ","")</f>
        <v/>
      </c>
      <c r="CB203" s="31" t="str">
        <f>IF(CI203=1,"* El número de actividades en usuarios JUNJI NO DEBE ser mayor al total. ","")</f>
        <v/>
      </c>
      <c r="CC203" s="31" t="str">
        <f>IF(CJ203=1,"* El número de actividades en usuarios INTEGRA NO DEBE ser mayor al total. ","")</f>
        <v/>
      </c>
      <c r="CD203" s="31" t="str">
        <f>IF(CK203=1,"* El número de actividades en usuarios MINEDUC NO DEBE ser mayor al total. ","")</f>
        <v/>
      </c>
      <c r="CE203" s="31" t="str">
        <f>IF(CL203=1,"* El total de actividades de JUNJI, Integra y MINEDUC no puede superar el Total.","")</f>
        <v/>
      </c>
      <c r="CH203" s="32">
        <f>IF(D203&lt;AQ203,1,0)</f>
        <v>0</v>
      </c>
      <c r="CI203" s="32">
        <f>IF(D203&lt;AS203,1,0)</f>
        <v>0</v>
      </c>
      <c r="CJ203" s="32">
        <f>IF(D203&lt;AT203,1,0)</f>
        <v>0</v>
      </c>
      <c r="CK203" s="32">
        <f>IF(D203&lt;AU203,1,0)</f>
        <v>0</v>
      </c>
      <c r="CL203" s="32">
        <f>IF(D203&lt;AR203,1,0)</f>
        <v>0</v>
      </c>
      <c r="CM203" s="14"/>
      <c r="CN203" s="14"/>
    </row>
    <row r="204" spans="1:92" ht="16.350000000000001" customHeight="1" x14ac:dyDescent="0.2">
      <c r="A204" s="3367" t="s">
        <v>242</v>
      </c>
      <c r="B204" s="3493"/>
      <c r="C204" s="3368"/>
      <c r="D204" s="400">
        <f>SUM(E204+F204)</f>
        <v>0</v>
      </c>
      <c r="E204" s="1683">
        <f t="shared" ref="E204:F206" si="136">+K204+M204+O204+Q204+S204</f>
        <v>0</v>
      </c>
      <c r="F204" s="1848">
        <f t="shared" si="136"/>
        <v>0</v>
      </c>
      <c r="G204" s="370"/>
      <c r="H204" s="371"/>
      <c r="I204" s="370"/>
      <c r="J204" s="371"/>
      <c r="K204" s="23"/>
      <c r="L204" s="24"/>
      <c r="M204" s="23"/>
      <c r="N204" s="24"/>
      <c r="O204" s="23"/>
      <c r="P204" s="24"/>
      <c r="Q204" s="23"/>
      <c r="R204" s="24"/>
      <c r="S204" s="23"/>
      <c r="T204" s="24"/>
      <c r="U204" s="402"/>
      <c r="V204" s="403"/>
      <c r="W204" s="402"/>
      <c r="X204" s="403"/>
      <c r="Y204" s="402"/>
      <c r="Z204" s="403"/>
      <c r="AA204" s="402"/>
      <c r="AB204" s="404"/>
      <c r="AC204" s="402"/>
      <c r="AD204" s="404"/>
      <c r="AE204" s="402"/>
      <c r="AF204" s="404"/>
      <c r="AG204" s="402"/>
      <c r="AH204" s="404"/>
      <c r="AI204" s="402"/>
      <c r="AJ204" s="404"/>
      <c r="AK204" s="402"/>
      <c r="AL204" s="404"/>
      <c r="AM204" s="402"/>
      <c r="AN204" s="404"/>
      <c r="AO204" s="402"/>
      <c r="AP204" s="404"/>
      <c r="AQ204" s="292"/>
      <c r="AR204" s="1659">
        <f t="shared" ref="AR204:AR207" si="137">SUM(AS204:AU204)</f>
        <v>0</v>
      </c>
      <c r="AS204" s="24"/>
      <c r="AT204" s="24"/>
      <c r="AU204" s="24"/>
      <c r="AV204" s="671" t="str">
        <f t="shared" si="134"/>
        <v/>
      </c>
      <c r="BX204" s="2"/>
      <c r="BY204" s="2"/>
      <c r="CA204" s="31" t="str">
        <f t="shared" si="135"/>
        <v/>
      </c>
      <c r="CB204" s="31" t="str">
        <f t="shared" ref="CB204:CB208" si="138">IF(CI204=1,"* El número de actividades en usuarios JUNJI NO DEBE ser mayor al total. ","")</f>
        <v/>
      </c>
      <c r="CC204" s="31" t="str">
        <f t="shared" ref="CC204:CC208" si="139">IF(CJ204=1,"* El número de actividades en usuarios INTEGRA NO DEBE ser mayor al total. ","")</f>
        <v/>
      </c>
      <c r="CD204" s="31" t="str">
        <f t="shared" ref="CD204:CD208" si="140">IF(CK204=1,"* El número de actividades en usuarios MINEDUC NO DEBE ser mayor al total. ","")</f>
        <v/>
      </c>
      <c r="CE204" s="31" t="str">
        <f t="shared" ref="CE204:CE208" si="141">IF(CL204=1,"* El total de actividades de JUNJI, Integra y MINEDUC no puede superar el Total.","")</f>
        <v/>
      </c>
      <c r="CH204" s="32">
        <f t="shared" ref="CH204:CH206" si="142">IF(D204&lt;AQ204,1,0)</f>
        <v>0</v>
      </c>
      <c r="CI204" s="32">
        <f t="shared" ref="CI204:CI206" si="143">IF(D204&lt;AS204,1,0)</f>
        <v>0</v>
      </c>
      <c r="CJ204" s="32">
        <f t="shared" ref="CJ204:CJ206" si="144">IF(D204&lt;AT204,1,0)</f>
        <v>0</v>
      </c>
      <c r="CK204" s="32">
        <f t="shared" ref="CK204:CK206" si="145">IF(D204&lt;AU204,1,0)</f>
        <v>0</v>
      </c>
      <c r="CL204" s="32">
        <f t="shared" ref="CL204:CL206" si="146">IF(D204&lt;AR204,1,0)</f>
        <v>0</v>
      </c>
      <c r="CM204" s="14"/>
      <c r="CN204" s="14"/>
    </row>
    <row r="205" spans="1:92" ht="16.350000000000001" customHeight="1" x14ac:dyDescent="0.2">
      <c r="A205" s="3046" t="s">
        <v>243</v>
      </c>
      <c r="B205" s="3047"/>
      <c r="C205" s="3048"/>
      <c r="D205" s="1554">
        <f>SUM(E205+F205)</f>
        <v>0</v>
      </c>
      <c r="E205" s="1849">
        <f t="shared" si="136"/>
        <v>0</v>
      </c>
      <c r="F205" s="408">
        <f t="shared" si="136"/>
        <v>0</v>
      </c>
      <c r="G205" s="370"/>
      <c r="H205" s="371"/>
      <c r="I205" s="370"/>
      <c r="J205" s="371"/>
      <c r="K205" s="23"/>
      <c r="L205" s="24"/>
      <c r="M205" s="23"/>
      <c r="N205" s="24"/>
      <c r="O205" s="23"/>
      <c r="P205" s="24"/>
      <c r="Q205" s="23"/>
      <c r="R205" s="24"/>
      <c r="S205" s="23"/>
      <c r="T205" s="24"/>
      <c r="U205" s="402"/>
      <c r="V205" s="403"/>
      <c r="W205" s="402"/>
      <c r="X205" s="403"/>
      <c r="Y205" s="402"/>
      <c r="Z205" s="403"/>
      <c r="AA205" s="402"/>
      <c r="AB205" s="404"/>
      <c r="AC205" s="402"/>
      <c r="AD205" s="404"/>
      <c r="AE205" s="402"/>
      <c r="AF205" s="404"/>
      <c r="AG205" s="402"/>
      <c r="AH205" s="404"/>
      <c r="AI205" s="402"/>
      <c r="AJ205" s="404"/>
      <c r="AK205" s="402"/>
      <c r="AL205" s="404"/>
      <c r="AM205" s="402"/>
      <c r="AN205" s="404"/>
      <c r="AO205" s="402"/>
      <c r="AP205" s="404"/>
      <c r="AQ205" s="292"/>
      <c r="AR205" s="1659">
        <f t="shared" si="137"/>
        <v>0</v>
      </c>
      <c r="AS205" s="24"/>
      <c r="AT205" s="24"/>
      <c r="AU205" s="24"/>
      <c r="AV205" s="671" t="str">
        <f t="shared" si="134"/>
        <v/>
      </c>
      <c r="BX205" s="2"/>
      <c r="BY205" s="2"/>
      <c r="CA205" s="31" t="str">
        <f t="shared" si="135"/>
        <v/>
      </c>
      <c r="CB205" s="31" t="str">
        <f t="shared" si="138"/>
        <v/>
      </c>
      <c r="CC205" s="31" t="str">
        <f t="shared" si="139"/>
        <v/>
      </c>
      <c r="CD205" s="31" t="str">
        <f t="shared" si="140"/>
        <v/>
      </c>
      <c r="CE205" s="31" t="str">
        <f t="shared" si="141"/>
        <v/>
      </c>
      <c r="CH205" s="32">
        <f t="shared" si="142"/>
        <v>0</v>
      </c>
      <c r="CI205" s="32">
        <f t="shared" si="143"/>
        <v>0</v>
      </c>
      <c r="CJ205" s="32">
        <f t="shared" si="144"/>
        <v>0</v>
      </c>
      <c r="CK205" s="32">
        <f t="shared" si="145"/>
        <v>0</v>
      </c>
      <c r="CL205" s="32">
        <f t="shared" si="146"/>
        <v>0</v>
      </c>
      <c r="CM205" s="14"/>
      <c r="CN205" s="14"/>
    </row>
    <row r="206" spans="1:92" ht="16.350000000000001" customHeight="1" x14ac:dyDescent="0.2">
      <c r="A206" s="3367" t="s">
        <v>244</v>
      </c>
      <c r="B206" s="3493"/>
      <c r="C206" s="3368"/>
      <c r="D206" s="1554">
        <f>SUM(E206+F206)</f>
        <v>0</v>
      </c>
      <c r="E206" s="1849">
        <f t="shared" si="136"/>
        <v>0</v>
      </c>
      <c r="F206" s="1850">
        <f t="shared" si="136"/>
        <v>0</v>
      </c>
      <c r="G206" s="1698"/>
      <c r="H206" s="1700"/>
      <c r="I206" s="1698"/>
      <c r="J206" s="1700"/>
      <c r="K206" s="1685"/>
      <c r="L206" s="1686"/>
      <c r="M206" s="1685"/>
      <c r="N206" s="1686"/>
      <c r="O206" s="1685"/>
      <c r="P206" s="1686"/>
      <c r="Q206" s="1685"/>
      <c r="R206" s="1686"/>
      <c r="S206" s="1685"/>
      <c r="T206" s="1686"/>
      <c r="U206" s="1851"/>
      <c r="V206" s="1852"/>
      <c r="W206" s="1851"/>
      <c r="X206" s="1852"/>
      <c r="Y206" s="1851"/>
      <c r="Z206" s="1852"/>
      <c r="AA206" s="1851"/>
      <c r="AB206" s="1853"/>
      <c r="AC206" s="1851"/>
      <c r="AD206" s="1853"/>
      <c r="AE206" s="1851"/>
      <c r="AF206" s="1853"/>
      <c r="AG206" s="1851"/>
      <c r="AH206" s="1853"/>
      <c r="AI206" s="1851"/>
      <c r="AJ206" s="1853"/>
      <c r="AK206" s="1851"/>
      <c r="AL206" s="1853"/>
      <c r="AM206" s="1851"/>
      <c r="AN206" s="1853"/>
      <c r="AO206" s="1851"/>
      <c r="AP206" s="1853"/>
      <c r="AQ206" s="1663"/>
      <c r="AR206" s="1659">
        <f t="shared" si="137"/>
        <v>0</v>
      </c>
      <c r="AS206" s="1686"/>
      <c r="AT206" s="1686"/>
      <c r="AU206" s="1686"/>
      <c r="AV206" s="671" t="str">
        <f t="shared" si="134"/>
        <v/>
      </c>
      <c r="BX206" s="2"/>
      <c r="BY206" s="2"/>
      <c r="CA206" s="31" t="str">
        <f t="shared" si="135"/>
        <v/>
      </c>
      <c r="CB206" s="31" t="str">
        <f t="shared" si="138"/>
        <v/>
      </c>
      <c r="CC206" s="31" t="str">
        <f t="shared" si="139"/>
        <v/>
      </c>
      <c r="CD206" s="31" t="str">
        <f t="shared" si="140"/>
        <v/>
      </c>
      <c r="CE206" s="31" t="str">
        <f t="shared" si="141"/>
        <v/>
      </c>
      <c r="CH206" s="32">
        <f t="shared" si="142"/>
        <v>0</v>
      </c>
      <c r="CI206" s="32">
        <f t="shared" si="143"/>
        <v>0</v>
      </c>
      <c r="CJ206" s="32">
        <f t="shared" si="144"/>
        <v>0</v>
      </c>
      <c r="CK206" s="32">
        <f t="shared" si="145"/>
        <v>0</v>
      </c>
      <c r="CL206" s="32">
        <f t="shared" si="146"/>
        <v>0</v>
      </c>
      <c r="CM206" s="14"/>
      <c r="CN206" s="14"/>
    </row>
    <row r="207" spans="1:92" ht="16.350000000000001" customHeight="1" x14ac:dyDescent="0.2">
      <c r="A207" s="3400" t="s">
        <v>245</v>
      </c>
      <c r="B207" s="3031"/>
      <c r="C207" s="3031"/>
      <c r="D207" s="1527"/>
      <c r="E207" s="1528"/>
      <c r="F207" s="1529"/>
      <c r="G207" s="1530"/>
      <c r="H207" s="1396"/>
      <c r="I207" s="1395"/>
      <c r="J207" s="1396"/>
      <c r="K207" s="1395"/>
      <c r="L207" s="1396"/>
      <c r="M207" s="1395"/>
      <c r="N207" s="1396"/>
      <c r="O207" s="1395"/>
      <c r="P207" s="1396"/>
      <c r="Q207" s="1395"/>
      <c r="R207" s="1396"/>
      <c r="S207" s="1395"/>
      <c r="T207" s="1396"/>
      <c r="U207" s="1395"/>
      <c r="V207" s="1396"/>
      <c r="W207" s="1395"/>
      <c r="X207" s="1396"/>
      <c r="Y207" s="1395"/>
      <c r="Z207" s="1396"/>
      <c r="AA207" s="1395"/>
      <c r="AB207" s="1531"/>
      <c r="AC207" s="1395"/>
      <c r="AD207" s="1531"/>
      <c r="AE207" s="1395"/>
      <c r="AF207" s="1531"/>
      <c r="AG207" s="1395"/>
      <c r="AH207" s="1531"/>
      <c r="AI207" s="1395"/>
      <c r="AJ207" s="1531"/>
      <c r="AK207" s="1395"/>
      <c r="AL207" s="1531"/>
      <c r="AM207" s="1395"/>
      <c r="AN207" s="1531"/>
      <c r="AO207" s="1395"/>
      <c r="AP207" s="1531"/>
      <c r="AQ207" s="1532"/>
      <c r="AR207" s="1533">
        <f t="shared" si="137"/>
        <v>0</v>
      </c>
      <c r="AS207" s="1459"/>
      <c r="AT207" s="1459"/>
      <c r="AU207" s="1459"/>
      <c r="AV207" s="671"/>
      <c r="BX207" s="2"/>
      <c r="BY207" s="2"/>
      <c r="CA207" s="31" t="str">
        <f t="shared" si="135"/>
        <v/>
      </c>
      <c r="CB207" s="31" t="str">
        <f t="shared" si="138"/>
        <v/>
      </c>
      <c r="CC207" s="31" t="str">
        <f t="shared" si="139"/>
        <v/>
      </c>
      <c r="CD207" s="31" t="str">
        <f t="shared" si="140"/>
        <v/>
      </c>
      <c r="CE207" s="31" t="str">
        <f t="shared" si="141"/>
        <v/>
      </c>
      <c r="CH207" s="32"/>
      <c r="CI207" s="32"/>
      <c r="CJ207" s="32"/>
      <c r="CK207" s="32"/>
      <c r="CL207" s="32"/>
      <c r="CM207" s="14"/>
      <c r="CN207" s="14"/>
    </row>
    <row r="208" spans="1:92" ht="16.350000000000001" customHeight="1" x14ac:dyDescent="0.2">
      <c r="A208" s="3401" t="s">
        <v>246</v>
      </c>
      <c r="B208" s="3401"/>
      <c r="C208" s="3401"/>
      <c r="D208" s="1652"/>
      <c r="E208" s="1854"/>
      <c r="F208" s="1534"/>
      <c r="G208" s="1823"/>
      <c r="H208" s="1401"/>
      <c r="I208" s="1823"/>
      <c r="J208" s="1401"/>
      <c r="K208" s="1823"/>
      <c r="L208" s="1401"/>
      <c r="M208" s="1823"/>
      <c r="N208" s="1401"/>
      <c r="O208" s="1823"/>
      <c r="P208" s="1401"/>
      <c r="Q208" s="1823"/>
      <c r="R208" s="1401"/>
      <c r="S208" s="1823"/>
      <c r="T208" s="1401"/>
      <c r="U208" s="1823"/>
      <c r="V208" s="1401"/>
      <c r="W208" s="1823"/>
      <c r="X208" s="1401"/>
      <c r="Y208" s="1823"/>
      <c r="Z208" s="1401"/>
      <c r="AA208" s="1823"/>
      <c r="AB208" s="1855"/>
      <c r="AC208" s="1823"/>
      <c r="AD208" s="1855"/>
      <c r="AE208" s="1823"/>
      <c r="AF208" s="1855"/>
      <c r="AG208" s="1823"/>
      <c r="AH208" s="1855"/>
      <c r="AI208" s="1823"/>
      <c r="AJ208" s="1855"/>
      <c r="AK208" s="1823"/>
      <c r="AL208" s="1855"/>
      <c r="AM208" s="1823"/>
      <c r="AN208" s="1855"/>
      <c r="AO208" s="1823"/>
      <c r="AP208" s="1855"/>
      <c r="AQ208" s="1856"/>
      <c r="AR208" s="1350">
        <f>SUM(AS208:AU208)</f>
        <v>0</v>
      </c>
      <c r="AS208" s="1369"/>
      <c r="AT208" s="1369"/>
      <c r="AU208" s="1369"/>
      <c r="AV208" s="671"/>
      <c r="BX208" s="2"/>
      <c r="BY208" s="2"/>
      <c r="CA208" s="31" t="str">
        <f t="shared" si="135"/>
        <v/>
      </c>
      <c r="CB208" s="31" t="str">
        <f t="shared" si="138"/>
        <v/>
      </c>
      <c r="CC208" s="31" t="str">
        <f t="shared" si="139"/>
        <v/>
      </c>
      <c r="CD208" s="31" t="str">
        <f t="shared" si="140"/>
        <v/>
      </c>
      <c r="CE208" s="31" t="str">
        <f t="shared" si="141"/>
        <v/>
      </c>
      <c r="CH208" s="32"/>
      <c r="CI208" s="32"/>
      <c r="CJ208" s="32"/>
      <c r="CK208" s="32"/>
      <c r="CL208" s="32"/>
      <c r="CM208" s="14"/>
      <c r="CN208" s="14"/>
    </row>
    <row r="209" spans="1:98" ht="28.5" customHeight="1" x14ac:dyDescent="0.2">
      <c r="A209" s="49" t="s">
        <v>247</v>
      </c>
      <c r="B209" s="665"/>
      <c r="C209" s="86"/>
      <c r="D209" s="87"/>
      <c r="E209" s="87"/>
      <c r="F209" s="426"/>
      <c r="G209" s="426"/>
      <c r="H209" s="426"/>
      <c r="I209" s="52"/>
      <c r="J209" s="1960"/>
      <c r="K209" s="428"/>
      <c r="L209" s="52"/>
      <c r="M209" s="652"/>
      <c r="N209" s="652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30"/>
      <c r="AM209" s="30"/>
      <c r="AN209" s="30"/>
      <c r="AO209" s="30"/>
      <c r="AP209" s="30"/>
      <c r="AQ209" s="30"/>
      <c r="AR209" s="30"/>
      <c r="AS209" s="9"/>
      <c r="AT209" s="9"/>
      <c r="BX209" s="2"/>
      <c r="BY209" s="2"/>
      <c r="CA209" s="31"/>
      <c r="CB209" s="31"/>
      <c r="CC209" s="31"/>
      <c r="CD209" s="31"/>
      <c r="CE209" s="31"/>
      <c r="CF209" s="31"/>
      <c r="CG209" s="31"/>
      <c r="CH209" s="32"/>
      <c r="CI209" s="32"/>
      <c r="CJ209" s="32"/>
      <c r="CK209" s="32"/>
      <c r="CL209" s="32"/>
      <c r="CM209" s="32"/>
      <c r="CN209" s="32"/>
    </row>
    <row r="210" spans="1:98" ht="16.350000000000001" customHeight="1" x14ac:dyDescent="0.2">
      <c r="A210" s="3455" t="s">
        <v>236</v>
      </c>
      <c r="B210" s="3456"/>
      <c r="C210" s="3457"/>
      <c r="D210" s="3575" t="s">
        <v>4</v>
      </c>
      <c r="E210" s="3576"/>
      <c r="F210" s="3582"/>
      <c r="G210" s="3538" t="s">
        <v>5</v>
      </c>
      <c r="H210" s="3559"/>
      <c r="I210" s="3559"/>
      <c r="J210" s="3559"/>
      <c r="K210" s="3559"/>
      <c r="L210" s="3559"/>
      <c r="M210" s="3559"/>
      <c r="N210" s="3559"/>
      <c r="O210" s="3559"/>
      <c r="P210" s="3559"/>
      <c r="Q210" s="3559"/>
      <c r="R210" s="3559"/>
      <c r="S210" s="3559"/>
      <c r="T210" s="3559"/>
      <c r="U210" s="3559"/>
      <c r="V210" s="3559"/>
      <c r="W210" s="3559"/>
      <c r="X210" s="3559"/>
      <c r="Y210" s="3559"/>
      <c r="Z210" s="3559"/>
      <c r="AA210" s="3559"/>
      <c r="AB210" s="3559"/>
      <c r="AC210" s="3559"/>
      <c r="AD210" s="3559"/>
      <c r="AE210" s="3559"/>
      <c r="AF210" s="3559"/>
      <c r="AG210" s="3559"/>
      <c r="AH210" s="3559"/>
      <c r="AI210" s="3559"/>
      <c r="AJ210" s="3559"/>
      <c r="AK210" s="3559"/>
      <c r="AL210" s="3559"/>
      <c r="AM210" s="3559"/>
      <c r="AN210" s="3559"/>
      <c r="AO210" s="3559"/>
      <c r="AP210" s="3560"/>
      <c r="AQ210" s="30"/>
      <c r="AR210" s="30"/>
      <c r="AS210" s="9"/>
      <c r="AT210" s="9"/>
      <c r="BX210" s="2"/>
      <c r="BY210" s="2"/>
      <c r="CA210" s="31"/>
      <c r="CB210" s="31"/>
      <c r="CC210" s="31"/>
      <c r="CD210" s="31"/>
      <c r="CE210" s="31"/>
      <c r="CF210" s="31"/>
      <c r="CG210" s="31"/>
      <c r="CH210" s="32"/>
      <c r="CI210" s="32"/>
      <c r="CJ210" s="32"/>
      <c r="CK210" s="32"/>
      <c r="CL210" s="32"/>
      <c r="CM210" s="32"/>
      <c r="CN210" s="32"/>
    </row>
    <row r="211" spans="1:98" ht="32.1" customHeight="1" x14ac:dyDescent="0.2">
      <c r="A211" s="2933"/>
      <c r="B211" s="2934"/>
      <c r="C211" s="2935"/>
      <c r="D211" s="3394"/>
      <c r="E211" s="3247"/>
      <c r="F211" s="3262"/>
      <c r="G211" s="3557" t="s">
        <v>13</v>
      </c>
      <c r="H211" s="3558"/>
      <c r="I211" s="3538" t="s">
        <v>14</v>
      </c>
      <c r="J211" s="3560"/>
      <c r="K211" s="3559" t="s">
        <v>15</v>
      </c>
      <c r="L211" s="3560"/>
      <c r="M211" s="3538" t="s">
        <v>16</v>
      </c>
      <c r="N211" s="3560"/>
      <c r="O211" s="3538" t="s">
        <v>17</v>
      </c>
      <c r="P211" s="3560"/>
      <c r="Q211" s="3538" t="s">
        <v>18</v>
      </c>
      <c r="R211" s="3560"/>
      <c r="S211" s="3538" t="s">
        <v>19</v>
      </c>
      <c r="T211" s="3560"/>
      <c r="U211" s="3538" t="s">
        <v>20</v>
      </c>
      <c r="V211" s="3560"/>
      <c r="W211" s="3538" t="s">
        <v>21</v>
      </c>
      <c r="X211" s="3560"/>
      <c r="Y211" s="3538" t="s">
        <v>22</v>
      </c>
      <c r="Z211" s="3566"/>
      <c r="AA211" s="3538" t="s">
        <v>23</v>
      </c>
      <c r="AB211" s="3566"/>
      <c r="AC211" s="3538" t="s">
        <v>24</v>
      </c>
      <c r="AD211" s="3566"/>
      <c r="AE211" s="3538" t="s">
        <v>25</v>
      </c>
      <c r="AF211" s="3566"/>
      <c r="AG211" s="3538" t="s">
        <v>26</v>
      </c>
      <c r="AH211" s="3566"/>
      <c r="AI211" s="3538" t="s">
        <v>27</v>
      </c>
      <c r="AJ211" s="3566"/>
      <c r="AK211" s="3538" t="s">
        <v>28</v>
      </c>
      <c r="AL211" s="3566"/>
      <c r="AM211" s="3538" t="s">
        <v>29</v>
      </c>
      <c r="AN211" s="3566"/>
      <c r="AO211" s="3538" t="s">
        <v>30</v>
      </c>
      <c r="AP211" s="3566"/>
      <c r="AQ211" s="30"/>
      <c r="AR211" s="30"/>
      <c r="AS211" s="9"/>
      <c r="AT211" s="9"/>
      <c r="BV211" s="3"/>
      <c r="BW211" s="3"/>
      <c r="CA211" s="31"/>
      <c r="CB211" s="31"/>
      <c r="CC211" s="31"/>
      <c r="CD211" s="31"/>
      <c r="CE211" s="31"/>
      <c r="CF211" s="31"/>
      <c r="CG211" s="31"/>
      <c r="CH211" s="32"/>
      <c r="CI211" s="32"/>
      <c r="CJ211" s="32"/>
      <c r="CK211" s="32"/>
      <c r="CL211" s="32"/>
      <c r="CM211" s="32"/>
      <c r="CN211" s="32"/>
    </row>
    <row r="212" spans="1:98" ht="16.350000000000001" customHeight="1" x14ac:dyDescent="0.2">
      <c r="A212" s="3169"/>
      <c r="B212" s="3170"/>
      <c r="C212" s="3171"/>
      <c r="D212" s="1961" t="s">
        <v>31</v>
      </c>
      <c r="E212" s="1929" t="s">
        <v>32</v>
      </c>
      <c r="F212" s="431" t="s">
        <v>33</v>
      </c>
      <c r="G212" s="1656" t="s">
        <v>32</v>
      </c>
      <c r="H212" s="1923" t="s">
        <v>33</v>
      </c>
      <c r="I212" s="1656" t="s">
        <v>32</v>
      </c>
      <c r="J212" s="1923" t="s">
        <v>33</v>
      </c>
      <c r="K212" s="1656" t="s">
        <v>32</v>
      </c>
      <c r="L212" s="1923" t="s">
        <v>33</v>
      </c>
      <c r="M212" s="1656" t="s">
        <v>32</v>
      </c>
      <c r="N212" s="1923" t="s">
        <v>33</v>
      </c>
      <c r="O212" s="1656" t="s">
        <v>32</v>
      </c>
      <c r="P212" s="1923" t="s">
        <v>33</v>
      </c>
      <c r="Q212" s="1656" t="s">
        <v>32</v>
      </c>
      <c r="R212" s="1923" t="s">
        <v>33</v>
      </c>
      <c r="S212" s="1656" t="s">
        <v>32</v>
      </c>
      <c r="T212" s="1923" t="s">
        <v>33</v>
      </c>
      <c r="U212" s="1656" t="s">
        <v>32</v>
      </c>
      <c r="V212" s="1923" t="s">
        <v>33</v>
      </c>
      <c r="W212" s="1656" t="s">
        <v>32</v>
      </c>
      <c r="X212" s="1923" t="s">
        <v>33</v>
      </c>
      <c r="Y212" s="1656" t="s">
        <v>32</v>
      </c>
      <c r="Z212" s="1923" t="s">
        <v>33</v>
      </c>
      <c r="AA212" s="1656" t="s">
        <v>32</v>
      </c>
      <c r="AB212" s="1923" t="s">
        <v>33</v>
      </c>
      <c r="AC212" s="1656" t="s">
        <v>32</v>
      </c>
      <c r="AD212" s="1923" t="s">
        <v>33</v>
      </c>
      <c r="AE212" s="1656" t="s">
        <v>32</v>
      </c>
      <c r="AF212" s="1923" t="s">
        <v>33</v>
      </c>
      <c r="AG212" s="1656" t="s">
        <v>32</v>
      </c>
      <c r="AH212" s="1923" t="s">
        <v>33</v>
      </c>
      <c r="AI212" s="1656" t="s">
        <v>32</v>
      </c>
      <c r="AJ212" s="1923" t="s">
        <v>33</v>
      </c>
      <c r="AK212" s="1656" t="s">
        <v>32</v>
      </c>
      <c r="AL212" s="1923" t="s">
        <v>33</v>
      </c>
      <c r="AM212" s="1656" t="s">
        <v>32</v>
      </c>
      <c r="AN212" s="1923" t="s">
        <v>33</v>
      </c>
      <c r="AO212" s="1656" t="s">
        <v>32</v>
      </c>
      <c r="AP212" s="1923" t="s">
        <v>33</v>
      </c>
      <c r="BV212" s="3"/>
      <c r="BW212" s="3"/>
      <c r="CA212" s="31"/>
      <c r="CB212" s="31"/>
      <c r="CC212" s="31"/>
      <c r="CD212" s="31"/>
      <c r="CE212" s="31"/>
      <c r="CF212" s="31"/>
      <c r="CG212" s="31"/>
      <c r="CH212" s="32"/>
      <c r="CI212" s="32"/>
      <c r="CJ212" s="32"/>
      <c r="CK212" s="32"/>
      <c r="CL212" s="32"/>
      <c r="CM212" s="32"/>
      <c r="CN212" s="32"/>
    </row>
    <row r="213" spans="1:98" ht="17.25" customHeight="1" x14ac:dyDescent="0.2">
      <c r="A213" s="3232" t="s">
        <v>248</v>
      </c>
      <c r="B213" s="3003"/>
      <c r="C213" s="3004"/>
      <c r="D213" s="1032">
        <f>SUM(E213:F213)</f>
        <v>0</v>
      </c>
      <c r="E213" s="1055">
        <f>SUM(G213+I213+K213+M213+O213+Q213+S213+U213+W213+Y213+AA213+AC213+AE213+AG213+AI213+AK213+AM213+AO213)</f>
        <v>0</v>
      </c>
      <c r="F213" s="1056">
        <f>SUM(H213+J213+L213+N213+P213+R213+T213+V213+X213+Z213+AB213+AD213+AF213+AH213+AJ213+AL213+AN213+AP213)</f>
        <v>0</v>
      </c>
      <c r="G213" s="1057"/>
      <c r="H213" s="60"/>
      <c r="I213" s="1657"/>
      <c r="J213" s="60"/>
      <c r="K213" s="1657"/>
      <c r="L213" s="60"/>
      <c r="M213" s="1657"/>
      <c r="N213" s="60"/>
      <c r="O213" s="1657"/>
      <c r="P213" s="60"/>
      <c r="Q213" s="1657"/>
      <c r="R213" s="60"/>
      <c r="S213" s="1657"/>
      <c r="T213" s="60"/>
      <c r="U213" s="1657"/>
      <c r="V213" s="60"/>
      <c r="W213" s="268"/>
      <c r="X213" s="60"/>
      <c r="Y213" s="1657"/>
      <c r="Z213" s="60"/>
      <c r="AA213" s="1657"/>
      <c r="AB213" s="60"/>
      <c r="AC213" s="1657"/>
      <c r="AD213" s="60"/>
      <c r="AE213" s="1657"/>
      <c r="AF213" s="60"/>
      <c r="AG213" s="1657"/>
      <c r="AH213" s="60"/>
      <c r="AI213" s="1657"/>
      <c r="AJ213" s="60"/>
      <c r="AK213" s="268"/>
      <c r="AL213" s="60"/>
      <c r="AM213" s="1657"/>
      <c r="AN213" s="60"/>
      <c r="AO213" s="1657"/>
      <c r="AP213" s="60"/>
      <c r="BV213" s="3"/>
      <c r="BW213" s="3"/>
      <c r="CA213" s="31"/>
      <c r="CB213" s="31"/>
      <c r="CC213" s="31"/>
      <c r="CD213" s="31"/>
      <c r="CE213" s="31"/>
      <c r="CF213" s="31"/>
      <c r="CG213" s="31"/>
      <c r="CH213" s="32"/>
      <c r="CI213" s="32"/>
      <c r="CJ213" s="32"/>
      <c r="CK213" s="32"/>
      <c r="CL213" s="32"/>
      <c r="CM213" s="32"/>
      <c r="CN213" s="32"/>
    </row>
    <row r="214" spans="1:98" ht="16.350000000000001" customHeight="1" x14ac:dyDescent="0.2">
      <c r="A214" s="3349" t="s">
        <v>249</v>
      </c>
      <c r="B214" s="3350"/>
      <c r="C214" s="3351"/>
      <c r="D214" s="1658">
        <f t="shared" ref="D214:D216" si="147">SUM(E214:F214)</f>
        <v>0</v>
      </c>
      <c r="E214" s="1858">
        <f t="shared" ref="E214:F216" si="148">SUM(G214+I214+K214+M214+O214+Q214+S214+U214+W214+Y214+AA214+AC214+AE214+AG214+AI214+AK214+AM214+AO214)</f>
        <v>0</v>
      </c>
      <c r="F214" s="1859">
        <f t="shared" si="148"/>
        <v>0</v>
      </c>
      <c r="G214" s="1860"/>
      <c r="H214" s="1661"/>
      <c r="I214" s="1660"/>
      <c r="J214" s="1661"/>
      <c r="K214" s="1660"/>
      <c r="L214" s="1661"/>
      <c r="M214" s="1660"/>
      <c r="N214" s="1661"/>
      <c r="O214" s="1660"/>
      <c r="P214" s="1661"/>
      <c r="Q214" s="1660"/>
      <c r="R214" s="1661"/>
      <c r="S214" s="1660"/>
      <c r="T214" s="1661"/>
      <c r="U214" s="1660"/>
      <c r="V214" s="1661"/>
      <c r="W214" s="1814"/>
      <c r="X214" s="1661"/>
      <c r="Y214" s="1660"/>
      <c r="Z214" s="1661"/>
      <c r="AA214" s="1660"/>
      <c r="AB214" s="1661"/>
      <c r="AC214" s="1660"/>
      <c r="AD214" s="1661"/>
      <c r="AE214" s="1660"/>
      <c r="AF214" s="1661"/>
      <c r="AG214" s="1660"/>
      <c r="AH214" s="1661"/>
      <c r="AI214" s="1660"/>
      <c r="AJ214" s="1661"/>
      <c r="AK214" s="1814"/>
      <c r="AL214" s="1661"/>
      <c r="AM214" s="1660"/>
      <c r="AN214" s="1661"/>
      <c r="AO214" s="1660"/>
      <c r="AP214" s="1661"/>
      <c r="BV214" s="3"/>
      <c r="BW214" s="3"/>
      <c r="CA214" s="31"/>
      <c r="CB214" s="31"/>
      <c r="CC214" s="31"/>
      <c r="CD214" s="31"/>
      <c r="CE214" s="31"/>
      <c r="CF214" s="31"/>
      <c r="CG214" s="31"/>
      <c r="CH214" s="32"/>
      <c r="CI214" s="32"/>
      <c r="CJ214" s="32"/>
      <c r="CK214" s="32"/>
      <c r="CL214" s="32"/>
      <c r="CM214" s="32"/>
      <c r="CN214" s="32"/>
    </row>
    <row r="215" spans="1:98" ht="16.350000000000001" customHeight="1" x14ac:dyDescent="0.2">
      <c r="A215" s="3480" t="s">
        <v>250</v>
      </c>
      <c r="B215" s="3481"/>
      <c r="C215" s="3482"/>
      <c r="D215" s="1658">
        <f t="shared" si="147"/>
        <v>0</v>
      </c>
      <c r="E215" s="1858">
        <f t="shared" si="148"/>
        <v>0</v>
      </c>
      <c r="F215" s="1859">
        <f t="shared" si="148"/>
        <v>0</v>
      </c>
      <c r="G215" s="1860"/>
      <c r="H215" s="1661"/>
      <c r="I215" s="1660"/>
      <c r="J215" s="1661"/>
      <c r="K215" s="1660"/>
      <c r="L215" s="1661"/>
      <c r="M215" s="1660"/>
      <c r="N215" s="1661"/>
      <c r="O215" s="1660"/>
      <c r="P215" s="1661"/>
      <c r="Q215" s="1660"/>
      <c r="R215" s="1661"/>
      <c r="S215" s="1660"/>
      <c r="T215" s="1661"/>
      <c r="U215" s="1660"/>
      <c r="V215" s="1661"/>
      <c r="W215" s="1814"/>
      <c r="X215" s="1661"/>
      <c r="Y215" s="1660"/>
      <c r="Z215" s="1661"/>
      <c r="AA215" s="1660"/>
      <c r="AB215" s="1661"/>
      <c r="AC215" s="1660"/>
      <c r="AD215" s="1661"/>
      <c r="AE215" s="1660"/>
      <c r="AF215" s="1661"/>
      <c r="AG215" s="1660"/>
      <c r="AH215" s="1661"/>
      <c r="AI215" s="1660"/>
      <c r="AJ215" s="1661"/>
      <c r="AK215" s="1814"/>
      <c r="AL215" s="1661"/>
      <c r="AM215" s="1660"/>
      <c r="AN215" s="1661"/>
      <c r="AO215" s="1660"/>
      <c r="AP215" s="1661"/>
      <c r="BV215" s="3"/>
      <c r="BW215" s="3"/>
      <c r="CA215" s="31"/>
      <c r="CB215" s="31"/>
      <c r="CC215" s="31"/>
      <c r="CD215" s="31"/>
      <c r="CE215" s="31"/>
      <c r="CF215" s="31"/>
      <c r="CG215" s="31"/>
      <c r="CH215" s="32"/>
      <c r="CI215" s="32"/>
      <c r="CJ215" s="32"/>
      <c r="CK215" s="32"/>
      <c r="CL215" s="32"/>
      <c r="CM215" s="32"/>
      <c r="CN215" s="32"/>
    </row>
    <row r="216" spans="1:98" ht="16.350000000000001" customHeight="1" x14ac:dyDescent="0.2">
      <c r="A216" s="3163" t="s">
        <v>251</v>
      </c>
      <c r="B216" s="3163"/>
      <c r="C216" s="3164"/>
      <c r="D216" s="1349">
        <f t="shared" si="147"/>
        <v>0</v>
      </c>
      <c r="E216" s="1537">
        <f>SUM(G216+I216+K216+M216+O216+Q216+S216+U216+W216+Y216+AA216+AC216+AE216+AG216+AI216+AK216+AM216+AO216)</f>
        <v>0</v>
      </c>
      <c r="F216" s="1538">
        <f t="shared" si="148"/>
        <v>0</v>
      </c>
      <c r="G216" s="1539"/>
      <c r="H216" s="1540"/>
      <c r="I216" s="1351"/>
      <c r="J216" s="1540"/>
      <c r="K216" s="1351"/>
      <c r="L216" s="1540"/>
      <c r="M216" s="1351"/>
      <c r="N216" s="1540"/>
      <c r="O216" s="1351"/>
      <c r="P216" s="1540"/>
      <c r="Q216" s="1351"/>
      <c r="R216" s="1540"/>
      <c r="S216" s="1351"/>
      <c r="T216" s="1540"/>
      <c r="U216" s="1351"/>
      <c r="V216" s="1540"/>
      <c r="W216" s="1541"/>
      <c r="X216" s="1540"/>
      <c r="Y216" s="1351"/>
      <c r="Z216" s="1540"/>
      <c r="AA216" s="1351"/>
      <c r="AB216" s="1540"/>
      <c r="AC216" s="1351"/>
      <c r="AD216" s="1540"/>
      <c r="AE216" s="1351"/>
      <c r="AF216" s="1540"/>
      <c r="AG216" s="1351"/>
      <c r="AH216" s="1540"/>
      <c r="AI216" s="1351"/>
      <c r="AJ216" s="1540"/>
      <c r="AK216" s="1541"/>
      <c r="AL216" s="1540"/>
      <c r="AM216" s="1351"/>
      <c r="AN216" s="1540"/>
      <c r="AO216" s="1351"/>
      <c r="AP216" s="1540"/>
      <c r="BV216" s="3"/>
      <c r="BW216" s="3"/>
      <c r="CA216" s="31"/>
      <c r="CB216" s="31"/>
      <c r="CC216" s="31"/>
      <c r="CD216" s="31"/>
      <c r="CE216" s="31"/>
      <c r="CF216" s="31"/>
      <c r="CG216" s="31"/>
      <c r="CH216" s="32"/>
      <c r="CI216" s="32"/>
      <c r="CJ216" s="32"/>
      <c r="CK216" s="32"/>
      <c r="CL216" s="32"/>
      <c r="CM216" s="32"/>
      <c r="CN216" s="32"/>
    </row>
    <row r="217" spans="1:98" ht="27.75" customHeight="1" x14ac:dyDescent="0.2">
      <c r="A217" s="237" t="s">
        <v>252</v>
      </c>
      <c r="B217" s="443"/>
      <c r="C217" s="443"/>
      <c r="D217" s="444"/>
      <c r="E217" s="444"/>
      <c r="F217" s="444"/>
      <c r="G217" s="666"/>
      <c r="H217" s="666"/>
      <c r="I217" s="666"/>
      <c r="J217" s="667"/>
      <c r="K217" s="718"/>
      <c r="L217" s="666"/>
      <c r="M217" s="718"/>
      <c r="N217" s="1281"/>
      <c r="O217" s="9"/>
      <c r="P217" s="9"/>
      <c r="Q217" s="9"/>
      <c r="R217" s="9"/>
      <c r="S217" s="9"/>
      <c r="T217" s="9"/>
      <c r="U217" s="9"/>
      <c r="V217" s="9"/>
      <c r="W217" s="9"/>
      <c r="BV217" s="3"/>
      <c r="BW217" s="3"/>
      <c r="CA217" s="31"/>
      <c r="CB217" s="31"/>
      <c r="CC217" s="31"/>
      <c r="CD217" s="31"/>
      <c r="CE217" s="31"/>
      <c r="CF217" s="31"/>
      <c r="CG217" s="31"/>
      <c r="CH217" s="32"/>
      <c r="CI217" s="32"/>
      <c r="CJ217" s="32"/>
      <c r="CK217" s="32"/>
      <c r="CL217" s="32"/>
      <c r="CM217" s="32"/>
      <c r="CN217" s="32"/>
    </row>
    <row r="218" spans="1:98" s="1005" customFormat="1" ht="16.350000000000001" customHeight="1" x14ac:dyDescent="0.2">
      <c r="A218" s="3572" t="s">
        <v>253</v>
      </c>
      <c r="B218" s="3573"/>
      <c r="C218" s="3574"/>
      <c r="D218" s="3575" t="s">
        <v>254</v>
      </c>
      <c r="E218" s="3576"/>
      <c r="F218" s="3554"/>
      <c r="G218" s="3538" t="s">
        <v>5</v>
      </c>
      <c r="H218" s="3559"/>
      <c r="I218" s="3559"/>
      <c r="J218" s="3559"/>
      <c r="K218" s="3559"/>
      <c r="L218" s="3559"/>
      <c r="M218" s="3559"/>
      <c r="N218" s="3559"/>
      <c r="O218" s="3559"/>
      <c r="P218" s="3559"/>
      <c r="Q218" s="3559"/>
      <c r="R218" s="3559"/>
      <c r="S218" s="3559"/>
      <c r="T218" s="3559"/>
      <c r="U218" s="3559"/>
      <c r="V218" s="3559"/>
      <c r="W218" s="3559"/>
      <c r="X218" s="3559"/>
      <c r="Y218" s="3559"/>
      <c r="Z218" s="3559"/>
      <c r="AA218" s="3559"/>
      <c r="AB218" s="3559"/>
      <c r="AC218" s="3559"/>
      <c r="AD218" s="3559"/>
      <c r="AE218" s="3559"/>
      <c r="AF218" s="3559"/>
      <c r="AG218" s="3559"/>
      <c r="AH218" s="3559"/>
      <c r="AI218" s="3559"/>
      <c r="AJ218" s="3559"/>
      <c r="AK218" s="3559"/>
      <c r="AL218" s="3559"/>
      <c r="AM218" s="3559"/>
      <c r="AN218" s="3577"/>
      <c r="AO218" s="3578" t="s">
        <v>7</v>
      </c>
      <c r="AP218" s="3580" t="s">
        <v>255</v>
      </c>
      <c r="AQ218" s="3561" t="s">
        <v>256</v>
      </c>
      <c r="AR218" s="3562"/>
      <c r="AS218" s="3563" t="s">
        <v>302</v>
      </c>
      <c r="AT218" s="3565" t="s">
        <v>42</v>
      </c>
      <c r="AU218" s="3568" t="s">
        <v>298</v>
      </c>
      <c r="AV218" s="3478" t="s">
        <v>122</v>
      </c>
      <c r="AW218" s="3562" t="s">
        <v>11</v>
      </c>
      <c r="AY218" s="653"/>
      <c r="AZ218" s="653"/>
      <c r="BA218" s="653"/>
      <c r="BB218" s="654"/>
      <c r="BD218" s="654"/>
      <c r="BF218" s="653"/>
      <c r="BG218" s="653"/>
      <c r="BH218" s="653"/>
      <c r="BI218" s="653"/>
      <c r="BJ218" s="653"/>
      <c r="BK218" s="653"/>
      <c r="BL218" s="653"/>
      <c r="BM218" s="654"/>
      <c r="BO218" s="653"/>
      <c r="BP218" s="653"/>
      <c r="BQ218" s="653"/>
      <c r="BR218" s="653"/>
      <c r="BS218" s="654"/>
      <c r="BT218" s="451"/>
      <c r="BU218" s="655"/>
      <c r="BV218" s="4"/>
      <c r="BW218" s="656"/>
      <c r="BX218" s="4"/>
      <c r="CA218" s="31"/>
      <c r="CB218" s="31"/>
      <c r="CC218" s="31"/>
      <c r="CD218" s="31"/>
      <c r="CE218" s="31"/>
      <c r="CF218" s="31"/>
      <c r="CG218" s="31"/>
      <c r="CH218" s="32"/>
      <c r="CI218" s="32"/>
      <c r="CJ218" s="32"/>
      <c r="CK218" s="32"/>
      <c r="CL218" s="32"/>
      <c r="CM218" s="32"/>
      <c r="CN218" s="32"/>
      <c r="CO218" s="5"/>
      <c r="CP218" s="5"/>
      <c r="CQ218" s="5"/>
      <c r="CR218" s="5"/>
      <c r="CS218" s="5"/>
      <c r="CT218" s="5"/>
    </row>
    <row r="219" spans="1:98" ht="32.1" customHeight="1" x14ac:dyDescent="0.2">
      <c r="A219" s="3011"/>
      <c r="B219" s="3012"/>
      <c r="C219" s="3013"/>
      <c r="D219" s="3394"/>
      <c r="E219" s="3247"/>
      <c r="F219" s="3248"/>
      <c r="G219" s="3557" t="s">
        <v>123</v>
      </c>
      <c r="H219" s="3558"/>
      <c r="I219" s="3559" t="s">
        <v>15</v>
      </c>
      <c r="J219" s="3560"/>
      <c r="K219" s="3538" t="s">
        <v>16</v>
      </c>
      <c r="L219" s="3560"/>
      <c r="M219" s="3538" t="s">
        <v>17</v>
      </c>
      <c r="N219" s="3560"/>
      <c r="O219" s="3538" t="s">
        <v>18</v>
      </c>
      <c r="P219" s="3560"/>
      <c r="Q219" s="3538" t="s">
        <v>19</v>
      </c>
      <c r="R219" s="3560"/>
      <c r="S219" s="3538" t="s">
        <v>20</v>
      </c>
      <c r="T219" s="3560"/>
      <c r="U219" s="3538" t="s">
        <v>21</v>
      </c>
      <c r="V219" s="3560"/>
      <c r="W219" s="3538" t="s">
        <v>22</v>
      </c>
      <c r="X219" s="3566"/>
      <c r="Y219" s="3538" t="s">
        <v>23</v>
      </c>
      <c r="Z219" s="3566"/>
      <c r="AA219" s="3538" t="s">
        <v>24</v>
      </c>
      <c r="AB219" s="3566"/>
      <c r="AC219" s="3538" t="s">
        <v>25</v>
      </c>
      <c r="AD219" s="3566"/>
      <c r="AE219" s="3538" t="s">
        <v>26</v>
      </c>
      <c r="AF219" s="3566"/>
      <c r="AG219" s="3538" t="s">
        <v>27</v>
      </c>
      <c r="AH219" s="3566"/>
      <c r="AI219" s="3538" t="s">
        <v>28</v>
      </c>
      <c r="AJ219" s="3566"/>
      <c r="AK219" s="3538" t="s">
        <v>29</v>
      </c>
      <c r="AL219" s="3566"/>
      <c r="AM219" s="3538" t="s">
        <v>30</v>
      </c>
      <c r="AN219" s="3566"/>
      <c r="AO219" s="3025"/>
      <c r="AP219" s="3253"/>
      <c r="AQ219" s="3567" t="s">
        <v>258</v>
      </c>
      <c r="AR219" s="3570" t="s">
        <v>259</v>
      </c>
      <c r="AS219" s="2988"/>
      <c r="AT219" s="3222"/>
      <c r="AU219" s="2997"/>
      <c r="AV219" s="3478"/>
      <c r="AW219" s="3562"/>
      <c r="BT219" s="3"/>
      <c r="BU219" s="3"/>
      <c r="BV219" s="4"/>
      <c r="BW219" s="4"/>
      <c r="CA219" s="31"/>
      <c r="CB219" s="31"/>
      <c r="CC219" s="31"/>
      <c r="CD219" s="31"/>
      <c r="CE219" s="31"/>
      <c r="CF219" s="31"/>
      <c r="CG219" s="31"/>
      <c r="CH219" s="32"/>
      <c r="CI219" s="32"/>
      <c r="CJ219" s="32"/>
      <c r="CK219" s="32"/>
      <c r="CL219" s="32"/>
      <c r="CM219" s="32"/>
      <c r="CN219" s="32"/>
    </row>
    <row r="220" spans="1:98" ht="25.35" customHeight="1" x14ac:dyDescent="0.2">
      <c r="A220" s="3391"/>
      <c r="B220" s="3242"/>
      <c r="C220" s="3243"/>
      <c r="D220" s="1962" t="s">
        <v>31</v>
      </c>
      <c r="E220" s="1963" t="s">
        <v>32</v>
      </c>
      <c r="F220" s="1003" t="s">
        <v>33</v>
      </c>
      <c r="G220" s="1656" t="s">
        <v>32</v>
      </c>
      <c r="H220" s="1923" t="s">
        <v>33</v>
      </c>
      <c r="I220" s="1656" t="s">
        <v>32</v>
      </c>
      <c r="J220" s="1923" t="s">
        <v>33</v>
      </c>
      <c r="K220" s="1656" t="s">
        <v>32</v>
      </c>
      <c r="L220" s="1923" t="s">
        <v>33</v>
      </c>
      <c r="M220" s="1656" t="s">
        <v>32</v>
      </c>
      <c r="N220" s="1923" t="s">
        <v>33</v>
      </c>
      <c r="O220" s="1656" t="s">
        <v>32</v>
      </c>
      <c r="P220" s="1923" t="s">
        <v>33</v>
      </c>
      <c r="Q220" s="1656" t="s">
        <v>32</v>
      </c>
      <c r="R220" s="1923" t="s">
        <v>33</v>
      </c>
      <c r="S220" s="1656" t="s">
        <v>32</v>
      </c>
      <c r="T220" s="1923" t="s">
        <v>33</v>
      </c>
      <c r="U220" s="1656" t="s">
        <v>32</v>
      </c>
      <c r="V220" s="1923" t="s">
        <v>33</v>
      </c>
      <c r="W220" s="1656" t="s">
        <v>32</v>
      </c>
      <c r="X220" s="1923" t="s">
        <v>33</v>
      </c>
      <c r="Y220" s="1656" t="s">
        <v>32</v>
      </c>
      <c r="Z220" s="1923" t="s">
        <v>33</v>
      </c>
      <c r="AA220" s="1656" t="s">
        <v>32</v>
      </c>
      <c r="AB220" s="1923" t="s">
        <v>33</v>
      </c>
      <c r="AC220" s="1656" t="s">
        <v>32</v>
      </c>
      <c r="AD220" s="1923" t="s">
        <v>33</v>
      </c>
      <c r="AE220" s="1656" t="s">
        <v>32</v>
      </c>
      <c r="AF220" s="1923" t="s">
        <v>33</v>
      </c>
      <c r="AG220" s="1656" t="s">
        <v>32</v>
      </c>
      <c r="AH220" s="1923" t="s">
        <v>33</v>
      </c>
      <c r="AI220" s="1656" t="s">
        <v>32</v>
      </c>
      <c r="AJ220" s="1923" t="s">
        <v>33</v>
      </c>
      <c r="AK220" s="1656" t="s">
        <v>32</v>
      </c>
      <c r="AL220" s="1923" t="s">
        <v>33</v>
      </c>
      <c r="AM220" s="1656" t="s">
        <v>32</v>
      </c>
      <c r="AN220" s="1923" t="s">
        <v>33</v>
      </c>
      <c r="AO220" s="3579"/>
      <c r="AP220" s="3581"/>
      <c r="AQ220" s="3226"/>
      <c r="AR220" s="3571"/>
      <c r="AS220" s="3564"/>
      <c r="AT220" s="3223"/>
      <c r="AU220" s="3569"/>
      <c r="AV220" s="3478"/>
      <c r="AW220" s="3562"/>
      <c r="BT220" s="3"/>
      <c r="BU220" s="3"/>
      <c r="BV220" s="4"/>
      <c r="BW220" s="4"/>
      <c r="CA220" s="31"/>
      <c r="CB220" s="31"/>
      <c r="CC220" s="31"/>
      <c r="CD220" s="31"/>
      <c r="CE220" s="31"/>
      <c r="CF220" s="31"/>
      <c r="CG220" s="31"/>
      <c r="CH220" s="32"/>
      <c r="CI220" s="32"/>
      <c r="CJ220" s="32"/>
      <c r="CK220" s="32"/>
      <c r="CL220" s="32"/>
      <c r="CM220" s="32"/>
      <c r="CN220" s="32"/>
    </row>
    <row r="221" spans="1:98" ht="16.350000000000001" customHeight="1" x14ac:dyDescent="0.2">
      <c r="A221" s="3206" t="s">
        <v>260</v>
      </c>
      <c r="B221" s="3469" t="s">
        <v>303</v>
      </c>
      <c r="C221" s="3470"/>
      <c r="D221" s="1058">
        <f t="shared" ref="D221:D271" si="149">SUM(E221+F221)</f>
        <v>0</v>
      </c>
      <c r="E221" s="457">
        <f>SUM(G221+I221+K221+M221+O221+Q221+S221+U221+W221+Y221+AA221+AC221+AE221+AG221+AI221+AK221+AM221)</f>
        <v>0</v>
      </c>
      <c r="F221" s="1864">
        <f>SUM(H221+J221+L221+N221+P221+R221+T221+V221+X221+Z221+AB221+AD221+AF221+AH221+AJ221+AL221+AN221)</f>
        <v>0</v>
      </c>
      <c r="G221" s="1060">
        <v>0</v>
      </c>
      <c r="H221" s="459">
        <v>0</v>
      </c>
      <c r="I221" s="1865">
        <v>0</v>
      </c>
      <c r="J221" s="459">
        <v>0</v>
      </c>
      <c r="K221" s="1865">
        <v>0</v>
      </c>
      <c r="L221" s="459">
        <v>0</v>
      </c>
      <c r="M221" s="1865">
        <v>0</v>
      </c>
      <c r="N221" s="459">
        <v>0</v>
      </c>
      <c r="O221" s="1865">
        <v>0</v>
      </c>
      <c r="P221" s="459">
        <v>0</v>
      </c>
      <c r="Q221" s="1865">
        <v>0</v>
      </c>
      <c r="R221" s="459">
        <v>0</v>
      </c>
      <c r="S221" s="1865">
        <v>0</v>
      </c>
      <c r="T221" s="459">
        <v>0</v>
      </c>
      <c r="U221" s="1865">
        <v>0</v>
      </c>
      <c r="V221" s="1866">
        <v>0</v>
      </c>
      <c r="W221" s="1865">
        <v>0</v>
      </c>
      <c r="X221" s="1866">
        <v>0</v>
      </c>
      <c r="Y221" s="1865">
        <v>0</v>
      </c>
      <c r="Z221" s="1866">
        <v>0</v>
      </c>
      <c r="AA221" s="1865">
        <v>0</v>
      </c>
      <c r="AB221" s="1866">
        <v>0</v>
      </c>
      <c r="AC221" s="1865">
        <v>0</v>
      </c>
      <c r="AD221" s="1866">
        <v>0</v>
      </c>
      <c r="AE221" s="1865">
        <v>0</v>
      </c>
      <c r="AF221" s="1866">
        <v>0</v>
      </c>
      <c r="AG221" s="1865">
        <v>0</v>
      </c>
      <c r="AH221" s="1866">
        <v>0</v>
      </c>
      <c r="AI221" s="1865">
        <v>0</v>
      </c>
      <c r="AJ221" s="1866">
        <v>0</v>
      </c>
      <c r="AK221" s="1865">
        <v>0</v>
      </c>
      <c r="AL221" s="1866">
        <v>0</v>
      </c>
      <c r="AM221" s="1865">
        <v>0</v>
      </c>
      <c r="AN221" s="1866">
        <v>0</v>
      </c>
      <c r="AO221" s="1062">
        <v>0</v>
      </c>
      <c r="AP221" s="460"/>
      <c r="AQ221" s="1563"/>
      <c r="AR221" s="1564"/>
      <c r="AS221" s="1564"/>
      <c r="AT221" s="1865"/>
      <c r="AU221" s="461"/>
      <c r="AV221" s="461"/>
      <c r="AW221" s="1866"/>
      <c r="AX221" s="671" t="str">
        <f t="shared" ref="AX221:AX284" si="150">$CA221&amp;$CB221&amp;$CC221&amp;$CD221&amp;$CE221&amp;$CF221&amp;$CG221</f>
        <v/>
      </c>
      <c r="BT221" s="3"/>
      <c r="BU221" s="3"/>
      <c r="BV221" s="4"/>
      <c r="BW221" s="4"/>
      <c r="CA221" s="31" t="str">
        <f>IF(CH221=1,"* El número de pacientes de 60 años NO DEBE Ser mayor a lo registrado en el grupo Etario 60-64 años. ","")</f>
        <v/>
      </c>
      <c r="CB221" s="31" t="str">
        <f>IF(CI221=1,"* La consulta pertinente según Protocolo de Referencia NO DEBE ser mayor al Total registrado. ","")</f>
        <v/>
      </c>
      <c r="CC221" s="31" t="str">
        <f t="shared" ref="CC221:CC284" si="151">IF(CJ221=1,"* La consulta pertinente según condición clínica NO DEBE ser mayor al Total registrado. ","")</f>
        <v/>
      </c>
      <c r="CD221" s="31" t="str">
        <f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1" t="str">
        <f>IF(AND($D221&lt;&gt;0,AU221=""),"* No olvide digitar la columna Usuarios en Situación de Discapacidad (Digite CEROS si no tiene). ",IF($D221&lt;AU221,"* Los Usuarios en Situación de Discapacidad NO DEBEN ser mayor al total. ",""))</f>
        <v/>
      </c>
      <c r="CF221" s="31" t="str">
        <f>IF(AND($D221&lt;&gt;0,AV221=""),"* No olvide digitar la columna Niños, Niñas, Adolescentes y Jóvenes Población SENAME (Digite CEROS si no tiene). ",IF($D221&lt;AV221,"* Los Niños, Niñas, Adolescentes y Jóvenes Población SENAME NO DEBEN ser mayor al total. ",""))</f>
        <v/>
      </c>
      <c r="CG221" s="31" t="str">
        <f>IF(AND($D221&lt;&gt;0,AW221=""),"* No olvide digitar la columna Migrantes (Digite CEROS si no tiene). ",IF($D221&lt;AW221,"* Los Migrantes NO DEBEN ser mayor al total. ",""))</f>
        <v/>
      </c>
      <c r="CH221" s="32">
        <f>IF((AI221+AJ221)&lt;AP221,1,0)</f>
        <v>0</v>
      </c>
      <c r="CI221" s="32">
        <f>IF(D221&lt;AQ221,1,0)</f>
        <v>0</v>
      </c>
      <c r="CJ221" s="32">
        <f>IF(D221&lt;AR221,1,0)</f>
        <v>0</v>
      </c>
      <c r="CK221" s="32">
        <f>IF(AND(D221&lt;&gt;0,AO221=""),1,IF(F221&lt;AO221,1,0))</f>
        <v>0</v>
      </c>
      <c r="CL221" s="32">
        <f>IF(AND($D221&lt;&gt;0,AU221=""),1,IF($D221&lt;AU221,1,0))</f>
        <v>0</v>
      </c>
      <c r="CM221" s="32">
        <f>IF(AND($D221&lt;&gt;0,AV221=""),1,IF($D221&lt;AV221,1,0))</f>
        <v>0</v>
      </c>
      <c r="CN221" s="32">
        <f>IF(AND($D221&lt;&gt;0,AW221=""),1,IF($D221&lt;AW221,1,0))</f>
        <v>0</v>
      </c>
    </row>
    <row r="222" spans="1:98" ht="16.350000000000001" customHeight="1" x14ac:dyDescent="0.2">
      <c r="A222" s="3207"/>
      <c r="B222" s="3210" t="s">
        <v>262</v>
      </c>
      <c r="C222" s="3211"/>
      <c r="D222" s="1547">
        <f>SUM(E222+F222)</f>
        <v>26</v>
      </c>
      <c r="E222" s="1548">
        <f t="shared" ref="E222:E240" si="152">SUM(G222+I222+K222+M222+O222+Q222+S222+U222+W222+Y222+AA222+AC222+AE222+AG222+AI222+AK222+AM222)</f>
        <v>8</v>
      </c>
      <c r="F222" s="1284">
        <f t="shared" ref="F222:F270" si="153">SUM(H222+J222+L222+N222+P222+R222+T222+V222+X222+Z222+AB222+AD222+AF222+AH222+AJ222+AL222+AN222)</f>
        <v>18</v>
      </c>
      <c r="G222" s="1549">
        <v>0</v>
      </c>
      <c r="H222" s="1550">
        <v>0</v>
      </c>
      <c r="I222" s="1285">
        <v>0</v>
      </c>
      <c r="J222" s="1550">
        <v>0</v>
      </c>
      <c r="K222" s="1285">
        <v>0</v>
      </c>
      <c r="L222" s="1550">
        <v>0</v>
      </c>
      <c r="M222" s="1285">
        <v>0</v>
      </c>
      <c r="N222" s="1550">
        <v>0</v>
      </c>
      <c r="O222" s="1285">
        <v>0</v>
      </c>
      <c r="P222" s="1550">
        <v>0</v>
      </c>
      <c r="Q222" s="1285">
        <v>0</v>
      </c>
      <c r="R222" s="1550">
        <v>0</v>
      </c>
      <c r="S222" s="1285">
        <v>0</v>
      </c>
      <c r="T222" s="1550">
        <v>0</v>
      </c>
      <c r="U222" s="1285">
        <v>0</v>
      </c>
      <c r="V222" s="1286">
        <v>0</v>
      </c>
      <c r="W222" s="1285">
        <v>1</v>
      </c>
      <c r="X222" s="1286">
        <v>1</v>
      </c>
      <c r="Y222" s="1285">
        <v>2</v>
      </c>
      <c r="Z222" s="1286">
        <v>1</v>
      </c>
      <c r="AA222" s="1285">
        <v>0</v>
      </c>
      <c r="AB222" s="1286">
        <v>1</v>
      </c>
      <c r="AC222" s="1285">
        <v>1</v>
      </c>
      <c r="AD222" s="1286">
        <v>3</v>
      </c>
      <c r="AE222" s="1285">
        <v>0</v>
      </c>
      <c r="AF222" s="1286">
        <v>6</v>
      </c>
      <c r="AG222" s="1285">
        <v>2</v>
      </c>
      <c r="AH222" s="1286">
        <v>4</v>
      </c>
      <c r="AI222" s="1285">
        <v>0</v>
      </c>
      <c r="AJ222" s="1286">
        <v>2</v>
      </c>
      <c r="AK222" s="1285">
        <v>2</v>
      </c>
      <c r="AL222" s="1286">
        <v>0</v>
      </c>
      <c r="AM222" s="1285">
        <v>0</v>
      </c>
      <c r="AN222" s="1286">
        <v>0</v>
      </c>
      <c r="AO222" s="1551">
        <v>0</v>
      </c>
      <c r="AP222" s="1552">
        <v>1</v>
      </c>
      <c r="AQ222" s="1563"/>
      <c r="AR222" s="1564"/>
      <c r="AS222" s="1564"/>
      <c r="AT222" s="1285"/>
      <c r="AU222" s="1553">
        <v>0</v>
      </c>
      <c r="AV222" s="1553">
        <v>0</v>
      </c>
      <c r="AW222" s="1286">
        <v>0</v>
      </c>
      <c r="AX222" s="671" t="str">
        <f t="shared" si="150"/>
        <v/>
      </c>
      <c r="BT222" s="3"/>
      <c r="BU222" s="3"/>
      <c r="BV222" s="4"/>
      <c r="BW222" s="4"/>
      <c r="CA222" s="31" t="str">
        <f t="shared" ref="CA222:CA285" si="154">IF(CH222=1,"* El número de pacientes de 60 años NO DEBE Ser mayor a lo registrado en el grupo Etario 60-64 años. ","")</f>
        <v/>
      </c>
      <c r="CB222" s="31" t="str">
        <f t="shared" ref="CB222:CB285" si="155">IF(CI222=1,"* La consulta pertinente según Protocolo de Referencia NO DEBE ser mayor al Total registrado. ","")</f>
        <v/>
      </c>
      <c r="CC222" s="31" t="str">
        <f t="shared" si="151"/>
        <v/>
      </c>
      <c r="CD222" s="31" t="str">
        <f t="shared" ref="CD222:CD285" si="156">IF(AND(D222&lt;&gt;0,AO222=""),"* Recuerde que las Embarazadas deben ser incluídas en el ingreso por rango Etario (Digite CEROS si no tiene). ",IF(F222&lt;AO222,"* Las Embarazadas NO DEBEN ser mayor al total de Mujeres. ",""))</f>
        <v/>
      </c>
      <c r="CE222" s="31" t="str">
        <f t="shared" ref="CE222:CE285" si="157">IF(AND($D222&lt;&gt;0,AU222=""),"* No olvide digitar la columna Usuarios en Situación de Discapacidad (Digite CEROS si no tiene). ",IF($D222&lt;AU222,"* Los Usuarios en Situación de Discapacidad NO DEBEN ser mayor al total. ",""))</f>
        <v/>
      </c>
      <c r="CF222" s="31" t="str">
        <f t="shared" ref="CF222:CF285" si="158">IF(AND($D222&lt;&gt;0,AV222=""),"* No olvide digitar la columna Niños, Niñas, Adolescentes y Jóvenes Población SENAME (Digite CEROS si no tiene). ",IF($D222&lt;AV222,"* Los Niños, Niñas, Adolescentes y Jóvenes Población SENAME NO DEBEN ser mayor al total. ",""))</f>
        <v/>
      </c>
      <c r="CG222" s="31" t="str">
        <f t="shared" ref="CG222:CG285" si="159">IF(AND($D222&lt;&gt;0,AW222=""),"* No olvide digitar la columna Migrantes (Digite CEROS si no tiene). ",IF($D222&lt;AW222,"* Los Migrantes NO DEBEN ser mayor al total. ",""))</f>
        <v/>
      </c>
      <c r="CH222" s="32">
        <f t="shared" ref="CH222:CH285" si="160">IF((AI222+AJ222)&lt;AP222,1,0)</f>
        <v>0</v>
      </c>
      <c r="CI222" s="32">
        <f t="shared" ref="CI222:CI283" si="161">IF(D222&lt;AQ222,1,0)</f>
        <v>0</v>
      </c>
      <c r="CJ222" s="32">
        <f t="shared" ref="CJ222:CJ283" si="162">IF(D222&lt;AR222,1,0)</f>
        <v>0</v>
      </c>
      <c r="CK222" s="32">
        <f t="shared" ref="CK222:CK285" si="163">IF(AND(D222&lt;&gt;0,AO222=""),1,IF(F222&lt;AO222,1,0))</f>
        <v>0</v>
      </c>
      <c r="CL222" s="32">
        <f t="shared" ref="CL222:CN285" si="164">IF(AND($D222&lt;&gt;0,AU222=""),1,IF($D222&lt;AU222,1,0))</f>
        <v>0</v>
      </c>
      <c r="CM222" s="32">
        <f t="shared" si="164"/>
        <v>0</v>
      </c>
      <c r="CN222" s="32">
        <f t="shared" si="164"/>
        <v>0</v>
      </c>
    </row>
    <row r="223" spans="1:98" ht="16.350000000000001" customHeight="1" x14ac:dyDescent="0.2">
      <c r="A223" s="2912" t="s">
        <v>263</v>
      </c>
      <c r="B223" s="3184" t="s">
        <v>264</v>
      </c>
      <c r="C223" s="3184"/>
      <c r="D223" s="400">
        <f t="shared" si="149"/>
        <v>0</v>
      </c>
      <c r="E223" s="465">
        <f t="shared" si="152"/>
        <v>0</v>
      </c>
      <c r="F223" s="466">
        <f t="shared" si="153"/>
        <v>0</v>
      </c>
      <c r="G223" s="467">
        <v>0</v>
      </c>
      <c r="H223" s="468">
        <v>0</v>
      </c>
      <c r="I223" s="469">
        <v>0</v>
      </c>
      <c r="J223" s="468">
        <v>0</v>
      </c>
      <c r="K223" s="469">
        <v>0</v>
      </c>
      <c r="L223" s="468">
        <v>0</v>
      </c>
      <c r="M223" s="469">
        <v>0</v>
      </c>
      <c r="N223" s="468">
        <v>0</v>
      </c>
      <c r="O223" s="469">
        <v>0</v>
      </c>
      <c r="P223" s="468">
        <v>0</v>
      </c>
      <c r="Q223" s="469">
        <v>0</v>
      </c>
      <c r="R223" s="468">
        <v>0</v>
      </c>
      <c r="S223" s="469">
        <v>0</v>
      </c>
      <c r="T223" s="468">
        <v>0</v>
      </c>
      <c r="U223" s="469">
        <v>0</v>
      </c>
      <c r="V223" s="470">
        <v>0</v>
      </c>
      <c r="W223" s="469">
        <v>0</v>
      </c>
      <c r="X223" s="470">
        <v>0</v>
      </c>
      <c r="Y223" s="469">
        <v>0</v>
      </c>
      <c r="Z223" s="470">
        <v>0</v>
      </c>
      <c r="AA223" s="469">
        <v>0</v>
      </c>
      <c r="AB223" s="470">
        <v>0</v>
      </c>
      <c r="AC223" s="469">
        <v>0</v>
      </c>
      <c r="AD223" s="470">
        <v>0</v>
      </c>
      <c r="AE223" s="469">
        <v>0</v>
      </c>
      <c r="AF223" s="470">
        <v>0</v>
      </c>
      <c r="AG223" s="469">
        <v>0</v>
      </c>
      <c r="AH223" s="470">
        <v>0</v>
      </c>
      <c r="AI223" s="469">
        <v>0</v>
      </c>
      <c r="AJ223" s="470">
        <v>0</v>
      </c>
      <c r="AK223" s="469">
        <v>0</v>
      </c>
      <c r="AL223" s="470">
        <v>0</v>
      </c>
      <c r="AM223" s="469">
        <v>0</v>
      </c>
      <c r="AN223" s="470">
        <v>0</v>
      </c>
      <c r="AO223" s="471">
        <v>0</v>
      </c>
      <c r="AP223" s="472"/>
      <c r="AQ223" s="467"/>
      <c r="AR223" s="472"/>
      <c r="AS223" s="1060"/>
      <c r="AT223" s="469"/>
      <c r="AU223" s="473"/>
      <c r="AV223" s="473"/>
      <c r="AW223" s="468"/>
      <c r="AX223" s="671" t="str">
        <f t="shared" si="150"/>
        <v/>
      </c>
      <c r="BT223" s="3"/>
      <c r="BU223" s="3"/>
      <c r="BV223" s="4"/>
      <c r="BW223" s="4"/>
      <c r="CA223" s="31" t="str">
        <f t="shared" si="154"/>
        <v/>
      </c>
      <c r="CB223" s="31" t="str">
        <f t="shared" si="155"/>
        <v/>
      </c>
      <c r="CC223" s="31" t="str">
        <f t="shared" si="151"/>
        <v/>
      </c>
      <c r="CD223" s="31" t="str">
        <f t="shared" si="156"/>
        <v/>
      </c>
      <c r="CE223" s="31" t="str">
        <f t="shared" si="157"/>
        <v/>
      </c>
      <c r="CF223" s="31" t="str">
        <f t="shared" si="158"/>
        <v/>
      </c>
      <c r="CG223" s="31" t="str">
        <f t="shared" si="159"/>
        <v/>
      </c>
      <c r="CH223" s="32">
        <f t="shared" si="160"/>
        <v>0</v>
      </c>
      <c r="CI223" s="32">
        <f t="shared" si="161"/>
        <v>0</v>
      </c>
      <c r="CJ223" s="32">
        <f t="shared" si="162"/>
        <v>0</v>
      </c>
      <c r="CK223" s="32">
        <f t="shared" si="163"/>
        <v>0</v>
      </c>
      <c r="CL223" s="32">
        <f t="shared" si="164"/>
        <v>0</v>
      </c>
      <c r="CM223" s="32">
        <f t="shared" si="164"/>
        <v>0</v>
      </c>
      <c r="CN223" s="32">
        <f t="shared" si="164"/>
        <v>0</v>
      </c>
    </row>
    <row r="224" spans="1:98" ht="16.350000000000001" customHeight="1" x14ac:dyDescent="0.2">
      <c r="A224" s="2912"/>
      <c r="B224" s="3366" t="s">
        <v>265</v>
      </c>
      <c r="C224" s="3366"/>
      <c r="D224" s="1554">
        <f t="shared" si="149"/>
        <v>0</v>
      </c>
      <c r="E224" s="1555">
        <f t="shared" si="152"/>
        <v>0</v>
      </c>
      <c r="F224" s="1556">
        <f t="shared" si="153"/>
        <v>0</v>
      </c>
      <c r="G224" s="1557">
        <v>0</v>
      </c>
      <c r="H224" s="1558">
        <v>0</v>
      </c>
      <c r="I224" s="1559">
        <v>0</v>
      </c>
      <c r="J224" s="1558">
        <v>0</v>
      </c>
      <c r="K224" s="1559">
        <v>0</v>
      </c>
      <c r="L224" s="1558">
        <v>0</v>
      </c>
      <c r="M224" s="1559">
        <v>0</v>
      </c>
      <c r="N224" s="1558">
        <v>0</v>
      </c>
      <c r="O224" s="1559">
        <v>0</v>
      </c>
      <c r="P224" s="1558">
        <v>0</v>
      </c>
      <c r="Q224" s="1559">
        <v>0</v>
      </c>
      <c r="R224" s="1558">
        <v>0</v>
      </c>
      <c r="S224" s="1559">
        <v>0</v>
      </c>
      <c r="T224" s="1558">
        <v>0</v>
      </c>
      <c r="U224" s="1559">
        <v>0</v>
      </c>
      <c r="V224" s="1560">
        <v>0</v>
      </c>
      <c r="W224" s="1559">
        <v>0</v>
      </c>
      <c r="X224" s="1560">
        <v>0</v>
      </c>
      <c r="Y224" s="1559">
        <v>0</v>
      </c>
      <c r="Z224" s="1560">
        <v>0</v>
      </c>
      <c r="AA224" s="1559">
        <v>0</v>
      </c>
      <c r="AB224" s="1560">
        <v>0</v>
      </c>
      <c r="AC224" s="1559">
        <v>0</v>
      </c>
      <c r="AD224" s="1560">
        <v>0</v>
      </c>
      <c r="AE224" s="1559">
        <v>0</v>
      </c>
      <c r="AF224" s="1560">
        <v>0</v>
      </c>
      <c r="AG224" s="1559">
        <v>0</v>
      </c>
      <c r="AH224" s="1560">
        <v>0</v>
      </c>
      <c r="AI224" s="1559">
        <v>0</v>
      </c>
      <c r="AJ224" s="1560">
        <v>0</v>
      </c>
      <c r="AK224" s="1559">
        <v>0</v>
      </c>
      <c r="AL224" s="1560">
        <v>0</v>
      </c>
      <c r="AM224" s="1559">
        <v>0</v>
      </c>
      <c r="AN224" s="1560">
        <v>0</v>
      </c>
      <c r="AO224" s="1561">
        <v>0</v>
      </c>
      <c r="AP224" s="1562"/>
      <c r="AQ224" s="1563"/>
      <c r="AR224" s="1564"/>
      <c r="AS224" s="467"/>
      <c r="AT224" s="1559"/>
      <c r="AU224" s="1565"/>
      <c r="AV224" s="1565"/>
      <c r="AW224" s="1558"/>
      <c r="AX224" s="671" t="str">
        <f t="shared" si="150"/>
        <v/>
      </c>
      <c r="BT224" s="3"/>
      <c r="BU224" s="3"/>
      <c r="BV224" s="4"/>
      <c r="BW224" s="4"/>
      <c r="CA224" s="31" t="str">
        <f t="shared" si="154"/>
        <v/>
      </c>
      <c r="CB224" s="31"/>
      <c r="CC224" s="31" t="str">
        <f t="shared" si="151"/>
        <v/>
      </c>
      <c r="CD224" s="31" t="str">
        <f t="shared" si="156"/>
        <v/>
      </c>
      <c r="CE224" s="31" t="str">
        <f t="shared" si="157"/>
        <v/>
      </c>
      <c r="CF224" s="31" t="str">
        <f t="shared" si="158"/>
        <v/>
      </c>
      <c r="CG224" s="31" t="str">
        <f t="shared" si="159"/>
        <v/>
      </c>
      <c r="CH224" s="32">
        <f t="shared" si="160"/>
        <v>0</v>
      </c>
      <c r="CI224" s="32"/>
      <c r="CJ224" s="32"/>
      <c r="CK224" s="32">
        <f t="shared" si="163"/>
        <v>0</v>
      </c>
      <c r="CL224" s="32">
        <f t="shared" si="164"/>
        <v>0</v>
      </c>
      <c r="CM224" s="32">
        <f t="shared" si="164"/>
        <v>0</v>
      </c>
      <c r="CN224" s="32">
        <f t="shared" si="164"/>
        <v>0</v>
      </c>
    </row>
    <row r="225" spans="1:92" ht="16.350000000000001" customHeight="1" x14ac:dyDescent="0.2">
      <c r="A225" s="2912"/>
      <c r="B225" s="3366" t="s">
        <v>266</v>
      </c>
      <c r="C225" s="3366"/>
      <c r="D225" s="1554">
        <f t="shared" si="149"/>
        <v>0</v>
      </c>
      <c r="E225" s="1555">
        <f t="shared" si="152"/>
        <v>0</v>
      </c>
      <c r="F225" s="1556">
        <f t="shared" si="153"/>
        <v>0</v>
      </c>
      <c r="G225" s="1557">
        <v>0</v>
      </c>
      <c r="H225" s="1558">
        <v>0</v>
      </c>
      <c r="I225" s="1559">
        <v>0</v>
      </c>
      <c r="J225" s="1558">
        <v>0</v>
      </c>
      <c r="K225" s="1559">
        <v>0</v>
      </c>
      <c r="L225" s="1558">
        <v>0</v>
      </c>
      <c r="M225" s="1559">
        <v>0</v>
      </c>
      <c r="N225" s="1558">
        <v>0</v>
      </c>
      <c r="O225" s="1559">
        <v>0</v>
      </c>
      <c r="P225" s="1558">
        <v>0</v>
      </c>
      <c r="Q225" s="1559">
        <v>0</v>
      </c>
      <c r="R225" s="1558">
        <v>0</v>
      </c>
      <c r="S225" s="1559">
        <v>0</v>
      </c>
      <c r="T225" s="1558">
        <v>0</v>
      </c>
      <c r="U225" s="1559">
        <v>0</v>
      </c>
      <c r="V225" s="1560">
        <v>0</v>
      </c>
      <c r="W225" s="1559">
        <v>0</v>
      </c>
      <c r="X225" s="1560">
        <v>0</v>
      </c>
      <c r="Y225" s="1559">
        <v>0</v>
      </c>
      <c r="Z225" s="1560">
        <v>0</v>
      </c>
      <c r="AA225" s="1559">
        <v>0</v>
      </c>
      <c r="AB225" s="1560">
        <v>0</v>
      </c>
      <c r="AC225" s="1559">
        <v>0</v>
      </c>
      <c r="AD225" s="1560">
        <v>0</v>
      </c>
      <c r="AE225" s="1559">
        <v>0</v>
      </c>
      <c r="AF225" s="1560">
        <v>0</v>
      </c>
      <c r="AG225" s="1559">
        <v>0</v>
      </c>
      <c r="AH225" s="1560">
        <v>0</v>
      </c>
      <c r="AI225" s="1559">
        <v>0</v>
      </c>
      <c r="AJ225" s="1560">
        <v>0</v>
      </c>
      <c r="AK225" s="1559">
        <v>0</v>
      </c>
      <c r="AL225" s="1560">
        <v>0</v>
      </c>
      <c r="AM225" s="1559">
        <v>0</v>
      </c>
      <c r="AN225" s="1560">
        <v>0</v>
      </c>
      <c r="AO225" s="1561">
        <v>0</v>
      </c>
      <c r="AP225" s="1562"/>
      <c r="AQ225" s="1563"/>
      <c r="AR225" s="1564"/>
      <c r="AS225" s="1564"/>
      <c r="AT225" s="1559"/>
      <c r="AU225" s="1565"/>
      <c r="AV225" s="1565"/>
      <c r="AW225" s="1558"/>
      <c r="AX225" s="671" t="str">
        <f t="shared" si="150"/>
        <v/>
      </c>
      <c r="BT225" s="3"/>
      <c r="BU225" s="3"/>
      <c r="BV225" s="4"/>
      <c r="BW225" s="4"/>
      <c r="CA225" s="31" t="str">
        <f t="shared" si="154"/>
        <v/>
      </c>
      <c r="CB225" s="31"/>
      <c r="CC225" s="31" t="str">
        <f t="shared" si="151"/>
        <v/>
      </c>
      <c r="CD225" s="31" t="str">
        <f t="shared" si="156"/>
        <v/>
      </c>
      <c r="CE225" s="31" t="str">
        <f t="shared" si="157"/>
        <v/>
      </c>
      <c r="CF225" s="31" t="str">
        <f t="shared" si="158"/>
        <v/>
      </c>
      <c r="CG225" s="31" t="str">
        <f t="shared" si="159"/>
        <v/>
      </c>
      <c r="CH225" s="32">
        <f t="shared" si="160"/>
        <v>0</v>
      </c>
      <c r="CI225" s="32"/>
      <c r="CJ225" s="32"/>
      <c r="CK225" s="32">
        <f t="shared" si="163"/>
        <v>0</v>
      </c>
      <c r="CL225" s="32">
        <f t="shared" si="164"/>
        <v>0</v>
      </c>
      <c r="CM225" s="32">
        <f t="shared" si="164"/>
        <v>0</v>
      </c>
      <c r="CN225" s="32">
        <f t="shared" si="164"/>
        <v>0</v>
      </c>
    </row>
    <row r="226" spans="1:92" ht="16.350000000000001" customHeight="1" x14ac:dyDescent="0.2">
      <c r="A226" s="2912"/>
      <c r="B226" s="3367" t="s">
        <v>267</v>
      </c>
      <c r="C226" s="3368"/>
      <c r="D226" s="1554">
        <f t="shared" si="149"/>
        <v>0</v>
      </c>
      <c r="E226" s="1555">
        <f t="shared" si="152"/>
        <v>0</v>
      </c>
      <c r="F226" s="1556">
        <f t="shared" si="153"/>
        <v>0</v>
      </c>
      <c r="G226" s="1287">
        <v>0</v>
      </c>
      <c r="H226" s="1288">
        <v>0</v>
      </c>
      <c r="I226" s="1289">
        <v>0</v>
      </c>
      <c r="J226" s="1288">
        <v>0</v>
      </c>
      <c r="K226" s="1289">
        <v>0</v>
      </c>
      <c r="L226" s="1288">
        <v>0</v>
      </c>
      <c r="M226" s="1289">
        <v>0</v>
      </c>
      <c r="N226" s="1288">
        <v>0</v>
      </c>
      <c r="O226" s="1289">
        <v>0</v>
      </c>
      <c r="P226" s="1288">
        <v>0</v>
      </c>
      <c r="Q226" s="1289">
        <v>0</v>
      </c>
      <c r="R226" s="1288">
        <v>0</v>
      </c>
      <c r="S226" s="1289">
        <v>0</v>
      </c>
      <c r="T226" s="1288">
        <v>0</v>
      </c>
      <c r="U226" s="1289">
        <v>0</v>
      </c>
      <c r="V226" s="1290">
        <v>0</v>
      </c>
      <c r="W226" s="1289">
        <v>0</v>
      </c>
      <c r="X226" s="1290">
        <v>0</v>
      </c>
      <c r="Y226" s="1289">
        <v>0</v>
      </c>
      <c r="Z226" s="1290">
        <v>0</v>
      </c>
      <c r="AA226" s="1289">
        <v>0</v>
      </c>
      <c r="AB226" s="1290">
        <v>0</v>
      </c>
      <c r="AC226" s="1289">
        <v>0</v>
      </c>
      <c r="AD226" s="1290">
        <v>0</v>
      </c>
      <c r="AE226" s="1289">
        <v>0</v>
      </c>
      <c r="AF226" s="1290">
        <v>0</v>
      </c>
      <c r="AG226" s="1289">
        <v>0</v>
      </c>
      <c r="AH226" s="1290">
        <v>0</v>
      </c>
      <c r="AI226" s="1289">
        <v>0</v>
      </c>
      <c r="AJ226" s="1290">
        <v>0</v>
      </c>
      <c r="AK226" s="1289">
        <v>0</v>
      </c>
      <c r="AL226" s="1290">
        <v>0</v>
      </c>
      <c r="AM226" s="1289">
        <v>0</v>
      </c>
      <c r="AN226" s="1290">
        <v>0</v>
      </c>
      <c r="AO226" s="1291">
        <v>0</v>
      </c>
      <c r="AP226" s="1292"/>
      <c r="AQ226" s="1293"/>
      <c r="AR226" s="1294"/>
      <c r="AS226" s="1294"/>
      <c r="AT226" s="1289"/>
      <c r="AU226" s="1295"/>
      <c r="AV226" s="1295"/>
      <c r="AW226" s="1288"/>
      <c r="AX226" s="671" t="str">
        <f t="shared" si="150"/>
        <v/>
      </c>
      <c r="BT226" s="3"/>
      <c r="BU226" s="3"/>
      <c r="BV226" s="4"/>
      <c r="BW226" s="4"/>
      <c r="CA226" s="31" t="str">
        <f t="shared" si="154"/>
        <v/>
      </c>
      <c r="CB226" s="31"/>
      <c r="CC226" s="31" t="str">
        <f t="shared" si="151"/>
        <v/>
      </c>
      <c r="CD226" s="31" t="str">
        <f t="shared" si="156"/>
        <v/>
      </c>
      <c r="CE226" s="31" t="str">
        <f t="shared" si="157"/>
        <v/>
      </c>
      <c r="CF226" s="31" t="str">
        <f t="shared" si="158"/>
        <v/>
      </c>
      <c r="CG226" s="31" t="str">
        <f t="shared" si="159"/>
        <v/>
      </c>
      <c r="CH226" s="32">
        <f t="shared" si="160"/>
        <v>0</v>
      </c>
      <c r="CI226" s="32"/>
      <c r="CJ226" s="32"/>
      <c r="CK226" s="32">
        <f t="shared" si="163"/>
        <v>0</v>
      </c>
      <c r="CL226" s="32">
        <f t="shared" si="164"/>
        <v>0</v>
      </c>
      <c r="CM226" s="32">
        <f t="shared" si="164"/>
        <v>0</v>
      </c>
      <c r="CN226" s="32">
        <f t="shared" si="164"/>
        <v>0</v>
      </c>
    </row>
    <row r="227" spans="1:92" ht="16.350000000000001" customHeight="1" x14ac:dyDescent="0.2">
      <c r="A227" s="2912"/>
      <c r="B227" s="3367" t="s">
        <v>268</v>
      </c>
      <c r="C227" s="3368"/>
      <c r="D227" s="1554">
        <f t="shared" si="149"/>
        <v>0</v>
      </c>
      <c r="E227" s="1555">
        <f t="shared" si="152"/>
        <v>0</v>
      </c>
      <c r="F227" s="1556">
        <f t="shared" si="153"/>
        <v>0</v>
      </c>
      <c r="G227" s="1287">
        <v>0</v>
      </c>
      <c r="H227" s="1288">
        <v>0</v>
      </c>
      <c r="I227" s="1289">
        <v>0</v>
      </c>
      <c r="J227" s="1288">
        <v>0</v>
      </c>
      <c r="K227" s="1289">
        <v>0</v>
      </c>
      <c r="L227" s="1288">
        <v>0</v>
      </c>
      <c r="M227" s="1289">
        <v>0</v>
      </c>
      <c r="N227" s="1288">
        <v>0</v>
      </c>
      <c r="O227" s="1289">
        <v>0</v>
      </c>
      <c r="P227" s="1288">
        <v>0</v>
      </c>
      <c r="Q227" s="1289">
        <v>0</v>
      </c>
      <c r="R227" s="1288">
        <v>0</v>
      </c>
      <c r="S227" s="1289">
        <v>0</v>
      </c>
      <c r="T227" s="1288">
        <v>0</v>
      </c>
      <c r="U227" s="1289">
        <v>0</v>
      </c>
      <c r="V227" s="1290">
        <v>0</v>
      </c>
      <c r="W227" s="1289">
        <v>0</v>
      </c>
      <c r="X227" s="1290">
        <v>0</v>
      </c>
      <c r="Y227" s="1289">
        <v>0</v>
      </c>
      <c r="Z227" s="1290">
        <v>0</v>
      </c>
      <c r="AA227" s="1289">
        <v>0</v>
      </c>
      <c r="AB227" s="1290">
        <v>0</v>
      </c>
      <c r="AC227" s="1289">
        <v>0</v>
      </c>
      <c r="AD227" s="1290">
        <v>0</v>
      </c>
      <c r="AE227" s="1289">
        <v>0</v>
      </c>
      <c r="AF227" s="1290">
        <v>0</v>
      </c>
      <c r="AG227" s="1289">
        <v>0</v>
      </c>
      <c r="AH227" s="1290">
        <v>0</v>
      </c>
      <c r="AI227" s="1289">
        <v>0</v>
      </c>
      <c r="AJ227" s="1290">
        <v>0</v>
      </c>
      <c r="AK227" s="1289">
        <v>0</v>
      </c>
      <c r="AL227" s="1290">
        <v>0</v>
      </c>
      <c r="AM227" s="1289">
        <v>0</v>
      </c>
      <c r="AN227" s="1290">
        <v>0</v>
      </c>
      <c r="AO227" s="1291">
        <v>0</v>
      </c>
      <c r="AP227" s="1292"/>
      <c r="AQ227" s="1293"/>
      <c r="AR227" s="1294"/>
      <c r="AS227" s="1294"/>
      <c r="AT227" s="1289"/>
      <c r="AU227" s="1295"/>
      <c r="AV227" s="1295"/>
      <c r="AW227" s="1288"/>
      <c r="AX227" s="671" t="str">
        <f t="shared" si="150"/>
        <v/>
      </c>
      <c r="BT227" s="3"/>
      <c r="BU227" s="3"/>
      <c r="BV227" s="4"/>
      <c r="BW227" s="4"/>
      <c r="CA227" s="31" t="str">
        <f t="shared" si="154"/>
        <v/>
      </c>
      <c r="CB227" s="31"/>
      <c r="CC227" s="31" t="str">
        <f t="shared" si="151"/>
        <v/>
      </c>
      <c r="CD227" s="31" t="str">
        <f t="shared" si="156"/>
        <v/>
      </c>
      <c r="CE227" s="31" t="str">
        <f t="shared" si="157"/>
        <v/>
      </c>
      <c r="CF227" s="31" t="str">
        <f t="shared" si="158"/>
        <v/>
      </c>
      <c r="CG227" s="31" t="str">
        <f t="shared" si="159"/>
        <v/>
      </c>
      <c r="CH227" s="32">
        <f t="shared" si="160"/>
        <v>0</v>
      </c>
      <c r="CI227" s="32"/>
      <c r="CJ227" s="32"/>
      <c r="CK227" s="32">
        <f t="shared" si="163"/>
        <v>0</v>
      </c>
      <c r="CL227" s="32">
        <f t="shared" si="164"/>
        <v>0</v>
      </c>
      <c r="CM227" s="32">
        <f t="shared" si="164"/>
        <v>0</v>
      </c>
      <c r="CN227" s="32">
        <f t="shared" si="164"/>
        <v>0</v>
      </c>
    </row>
    <row r="228" spans="1:92" ht="16.350000000000001" customHeight="1" x14ac:dyDescent="0.2">
      <c r="A228" s="3149"/>
      <c r="B228" s="3190" t="s">
        <v>269</v>
      </c>
      <c r="C228" s="3190"/>
      <c r="D228" s="1566">
        <f t="shared" si="149"/>
        <v>0</v>
      </c>
      <c r="E228" s="1567">
        <f t="shared" si="152"/>
        <v>0</v>
      </c>
      <c r="F228" s="1296">
        <f t="shared" si="153"/>
        <v>0</v>
      </c>
      <c r="G228" s="1549">
        <v>0</v>
      </c>
      <c r="H228" s="1550">
        <v>0</v>
      </c>
      <c r="I228" s="1285">
        <v>0</v>
      </c>
      <c r="J228" s="1550">
        <v>0</v>
      </c>
      <c r="K228" s="1285">
        <v>0</v>
      </c>
      <c r="L228" s="1550">
        <v>0</v>
      </c>
      <c r="M228" s="1285">
        <v>0</v>
      </c>
      <c r="N228" s="1550">
        <v>0</v>
      </c>
      <c r="O228" s="1285">
        <v>0</v>
      </c>
      <c r="P228" s="1550">
        <v>0</v>
      </c>
      <c r="Q228" s="1285">
        <v>0</v>
      </c>
      <c r="R228" s="1550">
        <v>0</v>
      </c>
      <c r="S228" s="1285">
        <v>0</v>
      </c>
      <c r="T228" s="1550">
        <v>0</v>
      </c>
      <c r="U228" s="1285">
        <v>0</v>
      </c>
      <c r="V228" s="1286">
        <v>0</v>
      </c>
      <c r="W228" s="1285">
        <v>0</v>
      </c>
      <c r="X228" s="1286">
        <v>0</v>
      </c>
      <c r="Y228" s="1285">
        <v>0</v>
      </c>
      <c r="Z228" s="1286">
        <v>0</v>
      </c>
      <c r="AA228" s="1285">
        <v>0</v>
      </c>
      <c r="AB228" s="1286">
        <v>0</v>
      </c>
      <c r="AC228" s="1285">
        <v>0</v>
      </c>
      <c r="AD228" s="1286">
        <v>0</v>
      </c>
      <c r="AE228" s="1285">
        <v>0</v>
      </c>
      <c r="AF228" s="1286">
        <v>0</v>
      </c>
      <c r="AG228" s="1285">
        <v>0</v>
      </c>
      <c r="AH228" s="1286">
        <v>0</v>
      </c>
      <c r="AI228" s="1285">
        <v>0</v>
      </c>
      <c r="AJ228" s="1286">
        <v>0</v>
      </c>
      <c r="AK228" s="1285">
        <v>0</v>
      </c>
      <c r="AL228" s="1286">
        <v>0</v>
      </c>
      <c r="AM228" s="1285">
        <v>0</v>
      </c>
      <c r="AN228" s="1286">
        <v>0</v>
      </c>
      <c r="AO228" s="1551">
        <v>0</v>
      </c>
      <c r="AP228" s="1552"/>
      <c r="AQ228" s="1568"/>
      <c r="AR228" s="1569"/>
      <c r="AS228" s="1569"/>
      <c r="AT228" s="1285"/>
      <c r="AU228" s="1553"/>
      <c r="AV228" s="1553"/>
      <c r="AW228" s="1550"/>
      <c r="AX228" s="671" t="str">
        <f t="shared" si="150"/>
        <v/>
      </c>
      <c r="BT228" s="3"/>
      <c r="BU228" s="3"/>
      <c r="BV228" s="4"/>
      <c r="BW228" s="4"/>
      <c r="CA228" s="31" t="str">
        <f t="shared" si="154"/>
        <v/>
      </c>
      <c r="CB228" s="31"/>
      <c r="CC228" s="31" t="str">
        <f t="shared" si="151"/>
        <v/>
      </c>
      <c r="CD228" s="31" t="str">
        <f t="shared" si="156"/>
        <v/>
      </c>
      <c r="CE228" s="31" t="str">
        <f t="shared" si="157"/>
        <v/>
      </c>
      <c r="CF228" s="31" t="str">
        <f t="shared" si="158"/>
        <v/>
      </c>
      <c r="CG228" s="31" t="str">
        <f t="shared" si="159"/>
        <v/>
      </c>
      <c r="CH228" s="32">
        <f t="shared" si="160"/>
        <v>0</v>
      </c>
      <c r="CI228" s="32"/>
      <c r="CJ228" s="32"/>
      <c r="CK228" s="32">
        <f t="shared" si="163"/>
        <v>0</v>
      </c>
      <c r="CL228" s="32">
        <f t="shared" si="164"/>
        <v>0</v>
      </c>
      <c r="CM228" s="32">
        <f t="shared" si="164"/>
        <v>0</v>
      </c>
      <c r="CN228" s="32">
        <f t="shared" si="164"/>
        <v>0</v>
      </c>
    </row>
    <row r="229" spans="1:92" ht="16.350000000000001" customHeight="1" x14ac:dyDescent="0.2">
      <c r="A229" s="3454" t="s">
        <v>99</v>
      </c>
      <c r="B229" s="3184" t="s">
        <v>264</v>
      </c>
      <c r="C229" s="3184"/>
      <c r="D229" s="1050">
        <f t="shared" si="149"/>
        <v>56</v>
      </c>
      <c r="E229" s="485">
        <f t="shared" si="152"/>
        <v>26</v>
      </c>
      <c r="F229" s="1867">
        <f t="shared" si="153"/>
        <v>30</v>
      </c>
      <c r="G229" s="1060">
        <v>0</v>
      </c>
      <c r="H229" s="459">
        <v>0</v>
      </c>
      <c r="I229" s="1865">
        <v>0</v>
      </c>
      <c r="J229" s="459">
        <v>0</v>
      </c>
      <c r="K229" s="1865">
        <v>1</v>
      </c>
      <c r="L229" s="459">
        <v>0</v>
      </c>
      <c r="M229" s="1865">
        <v>0</v>
      </c>
      <c r="N229" s="459">
        <v>0</v>
      </c>
      <c r="O229" s="1865">
        <v>0</v>
      </c>
      <c r="P229" s="459">
        <v>0</v>
      </c>
      <c r="Q229" s="1865">
        <v>0</v>
      </c>
      <c r="R229" s="459">
        <v>0</v>
      </c>
      <c r="S229" s="1865">
        <v>1</v>
      </c>
      <c r="T229" s="459">
        <v>0</v>
      </c>
      <c r="U229" s="1865">
        <v>0</v>
      </c>
      <c r="V229" s="1866">
        <v>0</v>
      </c>
      <c r="W229" s="1865">
        <v>3</v>
      </c>
      <c r="X229" s="1866">
        <v>1</v>
      </c>
      <c r="Y229" s="1865">
        <v>10</v>
      </c>
      <c r="Z229" s="1866">
        <v>11</v>
      </c>
      <c r="AA229" s="1865">
        <v>3</v>
      </c>
      <c r="AB229" s="1866">
        <v>3</v>
      </c>
      <c r="AC229" s="1865">
        <v>2</v>
      </c>
      <c r="AD229" s="1866">
        <v>6</v>
      </c>
      <c r="AE229" s="1865">
        <v>2</v>
      </c>
      <c r="AF229" s="1866">
        <v>6</v>
      </c>
      <c r="AG229" s="1865">
        <v>2</v>
      </c>
      <c r="AH229" s="1866">
        <v>1</v>
      </c>
      <c r="AI229" s="1865">
        <v>1</v>
      </c>
      <c r="AJ229" s="1866">
        <v>2</v>
      </c>
      <c r="AK229" s="1865">
        <v>1</v>
      </c>
      <c r="AL229" s="1866">
        <v>0</v>
      </c>
      <c r="AM229" s="1865">
        <v>0</v>
      </c>
      <c r="AN229" s="1866">
        <v>0</v>
      </c>
      <c r="AO229" s="471">
        <v>0</v>
      </c>
      <c r="AP229" s="472">
        <v>1</v>
      </c>
      <c r="AQ229" s="1060"/>
      <c r="AR229" s="473"/>
      <c r="AS229" s="1060">
        <v>20</v>
      </c>
      <c r="AT229" s="469"/>
      <c r="AU229" s="473">
        <v>0</v>
      </c>
      <c r="AV229" s="473">
        <v>0</v>
      </c>
      <c r="AW229" s="468">
        <v>0</v>
      </c>
      <c r="AX229" s="671" t="str">
        <f t="shared" si="150"/>
        <v/>
      </c>
      <c r="BT229" s="3"/>
      <c r="BU229" s="3"/>
      <c r="BV229" s="4"/>
      <c r="BW229" s="4"/>
      <c r="CA229" s="31" t="str">
        <f t="shared" si="154"/>
        <v/>
      </c>
      <c r="CB229" s="31" t="str">
        <f t="shared" si="155"/>
        <v/>
      </c>
      <c r="CC229" s="31" t="str">
        <f t="shared" si="151"/>
        <v/>
      </c>
      <c r="CD229" s="31" t="str">
        <f t="shared" si="156"/>
        <v/>
      </c>
      <c r="CE229" s="31" t="str">
        <f t="shared" si="157"/>
        <v/>
      </c>
      <c r="CF229" s="31" t="str">
        <f t="shared" si="158"/>
        <v/>
      </c>
      <c r="CG229" s="31" t="str">
        <f t="shared" si="159"/>
        <v/>
      </c>
      <c r="CH229" s="32">
        <f t="shared" si="160"/>
        <v>0</v>
      </c>
      <c r="CI229" s="32">
        <f t="shared" si="161"/>
        <v>0</v>
      </c>
      <c r="CJ229" s="32">
        <f t="shared" si="162"/>
        <v>0</v>
      </c>
      <c r="CK229" s="32">
        <f t="shared" si="163"/>
        <v>0</v>
      </c>
      <c r="CL229" s="32">
        <f t="shared" si="164"/>
        <v>0</v>
      </c>
      <c r="CM229" s="32">
        <f t="shared" si="164"/>
        <v>0</v>
      </c>
      <c r="CN229" s="32">
        <f t="shared" si="164"/>
        <v>0</v>
      </c>
    </row>
    <row r="230" spans="1:92" ht="16.350000000000001" customHeight="1" x14ac:dyDescent="0.2">
      <c r="A230" s="2912"/>
      <c r="B230" s="3366" t="s">
        <v>265</v>
      </c>
      <c r="C230" s="3366"/>
      <c r="D230" s="1554">
        <f t="shared" si="149"/>
        <v>63</v>
      </c>
      <c r="E230" s="1555">
        <f t="shared" si="152"/>
        <v>24</v>
      </c>
      <c r="F230" s="1556">
        <f t="shared" si="153"/>
        <v>39</v>
      </c>
      <c r="G230" s="1557">
        <v>0</v>
      </c>
      <c r="H230" s="1558">
        <v>0</v>
      </c>
      <c r="I230" s="1559">
        <v>0</v>
      </c>
      <c r="J230" s="1558">
        <v>0</v>
      </c>
      <c r="K230" s="1559">
        <v>0</v>
      </c>
      <c r="L230" s="1558">
        <v>0</v>
      </c>
      <c r="M230" s="1559">
        <v>0</v>
      </c>
      <c r="N230" s="1558">
        <v>0</v>
      </c>
      <c r="O230" s="1559">
        <v>0</v>
      </c>
      <c r="P230" s="1558">
        <v>0</v>
      </c>
      <c r="Q230" s="1559">
        <v>0</v>
      </c>
      <c r="R230" s="1558">
        <v>0</v>
      </c>
      <c r="S230" s="1559">
        <v>0</v>
      </c>
      <c r="T230" s="1558">
        <v>0</v>
      </c>
      <c r="U230" s="1559">
        <v>1</v>
      </c>
      <c r="V230" s="1560">
        <v>2</v>
      </c>
      <c r="W230" s="1559">
        <v>3</v>
      </c>
      <c r="X230" s="1560">
        <v>3</v>
      </c>
      <c r="Y230" s="1559">
        <v>3</v>
      </c>
      <c r="Z230" s="1560">
        <v>9</v>
      </c>
      <c r="AA230" s="1559">
        <v>2</v>
      </c>
      <c r="AB230" s="1560">
        <v>6</v>
      </c>
      <c r="AC230" s="1559">
        <v>0</v>
      </c>
      <c r="AD230" s="1560">
        <v>2</v>
      </c>
      <c r="AE230" s="1559">
        <v>6</v>
      </c>
      <c r="AF230" s="1560">
        <v>10</v>
      </c>
      <c r="AG230" s="1559">
        <v>1</v>
      </c>
      <c r="AH230" s="1560">
        <v>0</v>
      </c>
      <c r="AI230" s="1559">
        <v>6</v>
      </c>
      <c r="AJ230" s="1560">
        <v>6</v>
      </c>
      <c r="AK230" s="1559">
        <v>1</v>
      </c>
      <c r="AL230" s="1560">
        <v>1</v>
      </c>
      <c r="AM230" s="1559">
        <v>1</v>
      </c>
      <c r="AN230" s="1560">
        <v>0</v>
      </c>
      <c r="AO230" s="1561">
        <v>0</v>
      </c>
      <c r="AP230" s="1562">
        <v>0</v>
      </c>
      <c r="AQ230" s="1563"/>
      <c r="AR230" s="1571"/>
      <c r="AS230" s="467">
        <v>11</v>
      </c>
      <c r="AT230" s="1559"/>
      <c r="AU230" s="1565">
        <v>0</v>
      </c>
      <c r="AV230" s="1565">
        <v>0</v>
      </c>
      <c r="AW230" s="1558">
        <v>0</v>
      </c>
      <c r="AX230" s="671" t="str">
        <f t="shared" si="150"/>
        <v/>
      </c>
      <c r="BT230" s="3"/>
      <c r="BU230" s="3"/>
      <c r="BV230" s="4"/>
      <c r="BW230" s="4"/>
      <c r="CA230" s="31" t="str">
        <f t="shared" si="154"/>
        <v/>
      </c>
      <c r="CB230" s="31"/>
      <c r="CC230" s="31" t="str">
        <f t="shared" si="151"/>
        <v/>
      </c>
      <c r="CD230" s="31" t="str">
        <f t="shared" si="156"/>
        <v/>
      </c>
      <c r="CE230" s="31" t="str">
        <f t="shared" si="157"/>
        <v/>
      </c>
      <c r="CF230" s="31" t="str">
        <f t="shared" si="158"/>
        <v/>
      </c>
      <c r="CG230" s="31" t="str">
        <f t="shared" si="159"/>
        <v/>
      </c>
      <c r="CH230" s="32">
        <f t="shared" si="160"/>
        <v>0</v>
      </c>
      <c r="CI230" s="32"/>
      <c r="CJ230" s="32"/>
      <c r="CK230" s="32">
        <f t="shared" si="163"/>
        <v>0</v>
      </c>
      <c r="CL230" s="32">
        <f t="shared" si="164"/>
        <v>0</v>
      </c>
      <c r="CM230" s="32">
        <f t="shared" si="164"/>
        <v>0</v>
      </c>
      <c r="CN230" s="32">
        <f t="shared" si="164"/>
        <v>0</v>
      </c>
    </row>
    <row r="231" spans="1:92" ht="16.350000000000001" customHeight="1" x14ac:dyDescent="0.2">
      <c r="A231" s="2912"/>
      <c r="B231" s="3366" t="s">
        <v>266</v>
      </c>
      <c r="C231" s="3366"/>
      <c r="D231" s="1554">
        <f t="shared" si="149"/>
        <v>55</v>
      </c>
      <c r="E231" s="1555">
        <f t="shared" si="152"/>
        <v>24</v>
      </c>
      <c r="F231" s="1556">
        <f t="shared" si="153"/>
        <v>31</v>
      </c>
      <c r="G231" s="1557">
        <v>0</v>
      </c>
      <c r="H231" s="1558">
        <v>0</v>
      </c>
      <c r="I231" s="1559">
        <v>0</v>
      </c>
      <c r="J231" s="1558">
        <v>0</v>
      </c>
      <c r="K231" s="1559">
        <v>1</v>
      </c>
      <c r="L231" s="1558">
        <v>0</v>
      </c>
      <c r="M231" s="1559">
        <v>0</v>
      </c>
      <c r="N231" s="1558">
        <v>0</v>
      </c>
      <c r="O231" s="1559">
        <v>0</v>
      </c>
      <c r="P231" s="1558">
        <v>0</v>
      </c>
      <c r="Q231" s="1559">
        <v>0</v>
      </c>
      <c r="R231" s="1558">
        <v>0</v>
      </c>
      <c r="S231" s="1559">
        <v>1</v>
      </c>
      <c r="T231" s="1558">
        <v>0</v>
      </c>
      <c r="U231" s="1559">
        <v>0</v>
      </c>
      <c r="V231" s="1560">
        <v>0</v>
      </c>
      <c r="W231" s="1559">
        <v>2</v>
      </c>
      <c r="X231" s="1560">
        <v>1</v>
      </c>
      <c r="Y231" s="1559">
        <v>10</v>
      </c>
      <c r="Z231" s="1560">
        <v>12</v>
      </c>
      <c r="AA231" s="1559">
        <v>3</v>
      </c>
      <c r="AB231" s="1560">
        <v>3</v>
      </c>
      <c r="AC231" s="1559">
        <v>1</v>
      </c>
      <c r="AD231" s="1560">
        <v>6</v>
      </c>
      <c r="AE231" s="1559">
        <v>2</v>
      </c>
      <c r="AF231" s="1560">
        <v>6</v>
      </c>
      <c r="AG231" s="1559">
        <v>2</v>
      </c>
      <c r="AH231" s="1560">
        <v>1</v>
      </c>
      <c r="AI231" s="1559">
        <v>1</v>
      </c>
      <c r="AJ231" s="1560">
        <v>2</v>
      </c>
      <c r="AK231" s="1559">
        <v>1</v>
      </c>
      <c r="AL231" s="1560">
        <v>0</v>
      </c>
      <c r="AM231" s="1559">
        <v>0</v>
      </c>
      <c r="AN231" s="1560">
        <v>0</v>
      </c>
      <c r="AO231" s="1561">
        <v>0</v>
      </c>
      <c r="AP231" s="1562">
        <v>1</v>
      </c>
      <c r="AQ231" s="1563"/>
      <c r="AR231" s="1571"/>
      <c r="AS231" s="1571"/>
      <c r="AT231" s="1559"/>
      <c r="AU231" s="1565">
        <v>0</v>
      </c>
      <c r="AV231" s="1565">
        <v>0</v>
      </c>
      <c r="AW231" s="1558">
        <v>0</v>
      </c>
      <c r="AX231" s="671" t="str">
        <f t="shared" si="150"/>
        <v/>
      </c>
      <c r="BT231" s="3"/>
      <c r="BU231" s="3"/>
      <c r="BV231" s="4"/>
      <c r="BW231" s="4"/>
      <c r="CA231" s="31" t="str">
        <f t="shared" si="154"/>
        <v/>
      </c>
      <c r="CB231" s="31"/>
      <c r="CC231" s="31" t="str">
        <f t="shared" si="151"/>
        <v/>
      </c>
      <c r="CD231" s="31" t="str">
        <f t="shared" si="156"/>
        <v/>
      </c>
      <c r="CE231" s="31" t="str">
        <f t="shared" si="157"/>
        <v/>
      </c>
      <c r="CF231" s="31" t="str">
        <f t="shared" si="158"/>
        <v/>
      </c>
      <c r="CG231" s="31" t="str">
        <f t="shared" si="159"/>
        <v/>
      </c>
      <c r="CH231" s="32">
        <f t="shared" si="160"/>
        <v>0</v>
      </c>
      <c r="CI231" s="32"/>
      <c r="CJ231" s="32"/>
      <c r="CK231" s="32">
        <f t="shared" si="163"/>
        <v>0</v>
      </c>
      <c r="CL231" s="32">
        <f t="shared" si="164"/>
        <v>0</v>
      </c>
      <c r="CM231" s="32">
        <f t="shared" si="164"/>
        <v>0</v>
      </c>
      <c r="CN231" s="32">
        <f t="shared" si="164"/>
        <v>0</v>
      </c>
    </row>
    <row r="232" spans="1:92" ht="16.350000000000001" customHeight="1" x14ac:dyDescent="0.2">
      <c r="A232" s="2912"/>
      <c r="B232" s="3367" t="s">
        <v>267</v>
      </c>
      <c r="C232" s="3368"/>
      <c r="D232" s="1554">
        <f t="shared" si="149"/>
        <v>16</v>
      </c>
      <c r="E232" s="1555">
        <f t="shared" si="152"/>
        <v>2</v>
      </c>
      <c r="F232" s="1556">
        <f t="shared" si="153"/>
        <v>14</v>
      </c>
      <c r="G232" s="1287">
        <v>0</v>
      </c>
      <c r="H232" s="1288">
        <v>0</v>
      </c>
      <c r="I232" s="1289">
        <v>0</v>
      </c>
      <c r="J232" s="1288">
        <v>0</v>
      </c>
      <c r="K232" s="1289">
        <v>0</v>
      </c>
      <c r="L232" s="1288">
        <v>0</v>
      </c>
      <c r="M232" s="1289">
        <v>0</v>
      </c>
      <c r="N232" s="1288">
        <v>0</v>
      </c>
      <c r="O232" s="1289">
        <v>0</v>
      </c>
      <c r="P232" s="1288">
        <v>0</v>
      </c>
      <c r="Q232" s="1289">
        <v>0</v>
      </c>
      <c r="R232" s="1288">
        <v>0</v>
      </c>
      <c r="S232" s="1289">
        <v>0</v>
      </c>
      <c r="T232" s="1288">
        <v>0</v>
      </c>
      <c r="U232" s="1289">
        <v>0</v>
      </c>
      <c r="V232" s="1290">
        <v>1</v>
      </c>
      <c r="W232" s="1289">
        <v>0</v>
      </c>
      <c r="X232" s="1290">
        <v>2</v>
      </c>
      <c r="Y232" s="1289">
        <v>0</v>
      </c>
      <c r="Z232" s="1290">
        <v>3</v>
      </c>
      <c r="AA232" s="1289">
        <v>1</v>
      </c>
      <c r="AB232" s="1290">
        <v>3</v>
      </c>
      <c r="AC232" s="1289">
        <v>0</v>
      </c>
      <c r="AD232" s="1290">
        <v>0</v>
      </c>
      <c r="AE232" s="1289">
        <v>0</v>
      </c>
      <c r="AF232" s="1290">
        <v>3</v>
      </c>
      <c r="AG232" s="1289">
        <v>0</v>
      </c>
      <c r="AH232" s="1290">
        <v>0</v>
      </c>
      <c r="AI232" s="1289">
        <v>1</v>
      </c>
      <c r="AJ232" s="1290">
        <v>2</v>
      </c>
      <c r="AK232" s="1289">
        <v>0</v>
      </c>
      <c r="AL232" s="1290">
        <v>0</v>
      </c>
      <c r="AM232" s="1289">
        <v>0</v>
      </c>
      <c r="AN232" s="1290">
        <v>0</v>
      </c>
      <c r="AO232" s="1291">
        <v>0</v>
      </c>
      <c r="AP232" s="1292">
        <v>0</v>
      </c>
      <c r="AQ232" s="1563"/>
      <c r="AR232" s="1571"/>
      <c r="AS232" s="1571"/>
      <c r="AT232" s="1289"/>
      <c r="AU232" s="1295">
        <v>0</v>
      </c>
      <c r="AV232" s="1295">
        <v>0</v>
      </c>
      <c r="AW232" s="1288">
        <v>0</v>
      </c>
      <c r="AX232" s="671" t="str">
        <f t="shared" si="150"/>
        <v/>
      </c>
      <c r="BT232" s="3"/>
      <c r="BU232" s="3"/>
      <c r="BV232" s="4"/>
      <c r="BW232" s="4"/>
      <c r="CA232" s="31" t="str">
        <f t="shared" si="154"/>
        <v/>
      </c>
      <c r="CB232" s="31"/>
      <c r="CC232" s="31" t="str">
        <f t="shared" si="151"/>
        <v/>
      </c>
      <c r="CD232" s="31" t="str">
        <f t="shared" si="156"/>
        <v/>
      </c>
      <c r="CE232" s="31" t="str">
        <f t="shared" si="157"/>
        <v/>
      </c>
      <c r="CF232" s="31" t="str">
        <f t="shared" si="158"/>
        <v/>
      </c>
      <c r="CG232" s="31" t="str">
        <f t="shared" si="159"/>
        <v/>
      </c>
      <c r="CH232" s="32">
        <f t="shared" si="160"/>
        <v>0</v>
      </c>
      <c r="CI232" s="32"/>
      <c r="CJ232" s="32"/>
      <c r="CK232" s="32">
        <f t="shared" si="163"/>
        <v>0</v>
      </c>
      <c r="CL232" s="32">
        <f t="shared" si="164"/>
        <v>0</v>
      </c>
      <c r="CM232" s="32">
        <f t="shared" si="164"/>
        <v>0</v>
      </c>
      <c r="CN232" s="32">
        <f t="shared" si="164"/>
        <v>0</v>
      </c>
    </row>
    <row r="233" spans="1:92" ht="16.350000000000001" customHeight="1" x14ac:dyDescent="0.2">
      <c r="A233" s="2912"/>
      <c r="B233" s="3367" t="s">
        <v>268</v>
      </c>
      <c r="C233" s="3368"/>
      <c r="D233" s="1554">
        <f t="shared" si="149"/>
        <v>2</v>
      </c>
      <c r="E233" s="1555">
        <f t="shared" si="152"/>
        <v>0</v>
      </c>
      <c r="F233" s="1556">
        <f t="shared" si="153"/>
        <v>2</v>
      </c>
      <c r="G233" s="1287">
        <v>0</v>
      </c>
      <c r="H233" s="1288">
        <v>0</v>
      </c>
      <c r="I233" s="1289">
        <v>0</v>
      </c>
      <c r="J233" s="1288">
        <v>0</v>
      </c>
      <c r="K233" s="1289">
        <v>0</v>
      </c>
      <c r="L233" s="1288">
        <v>0</v>
      </c>
      <c r="M233" s="1289">
        <v>0</v>
      </c>
      <c r="N233" s="1288">
        <v>0</v>
      </c>
      <c r="O233" s="1289">
        <v>0</v>
      </c>
      <c r="P233" s="1288">
        <v>0</v>
      </c>
      <c r="Q233" s="1289">
        <v>0</v>
      </c>
      <c r="R233" s="1288">
        <v>0</v>
      </c>
      <c r="S233" s="1289">
        <v>0</v>
      </c>
      <c r="T233" s="1288">
        <v>0</v>
      </c>
      <c r="U233" s="1289">
        <v>0</v>
      </c>
      <c r="V233" s="1290">
        <v>0</v>
      </c>
      <c r="W233" s="1289">
        <v>0</v>
      </c>
      <c r="X233" s="1290">
        <v>0</v>
      </c>
      <c r="Y233" s="1289">
        <v>0</v>
      </c>
      <c r="Z233" s="1290">
        <v>0</v>
      </c>
      <c r="AA233" s="1289">
        <v>0</v>
      </c>
      <c r="AB233" s="1290">
        <v>0</v>
      </c>
      <c r="AC233" s="1289">
        <v>0</v>
      </c>
      <c r="AD233" s="1290">
        <v>0</v>
      </c>
      <c r="AE233" s="1289">
        <v>0</v>
      </c>
      <c r="AF233" s="1290">
        <v>2</v>
      </c>
      <c r="AG233" s="1289">
        <v>0</v>
      </c>
      <c r="AH233" s="1290">
        <v>0</v>
      </c>
      <c r="AI233" s="1289">
        <v>0</v>
      </c>
      <c r="AJ233" s="1290">
        <v>0</v>
      </c>
      <c r="AK233" s="1289">
        <v>0</v>
      </c>
      <c r="AL233" s="1290">
        <v>0</v>
      </c>
      <c r="AM233" s="1289">
        <v>0</v>
      </c>
      <c r="AN233" s="1290">
        <v>0</v>
      </c>
      <c r="AO233" s="1291">
        <v>0</v>
      </c>
      <c r="AP233" s="1292">
        <v>0</v>
      </c>
      <c r="AQ233" s="1293"/>
      <c r="AR233" s="1294"/>
      <c r="AS233" s="1294"/>
      <c r="AT233" s="1289"/>
      <c r="AU233" s="1295">
        <v>0</v>
      </c>
      <c r="AV233" s="1295">
        <v>0</v>
      </c>
      <c r="AW233" s="1288">
        <v>0</v>
      </c>
      <c r="AX233" s="671" t="str">
        <f t="shared" si="150"/>
        <v/>
      </c>
      <c r="BT233" s="3"/>
      <c r="BU233" s="3"/>
      <c r="BV233" s="4"/>
      <c r="BW233" s="4"/>
      <c r="CA233" s="31" t="str">
        <f t="shared" si="154"/>
        <v/>
      </c>
      <c r="CB233" s="31"/>
      <c r="CC233" s="31" t="str">
        <f t="shared" si="151"/>
        <v/>
      </c>
      <c r="CD233" s="31" t="str">
        <f t="shared" si="156"/>
        <v/>
      </c>
      <c r="CE233" s="31" t="str">
        <f t="shared" si="157"/>
        <v/>
      </c>
      <c r="CF233" s="31" t="str">
        <f t="shared" si="158"/>
        <v/>
      </c>
      <c r="CG233" s="31" t="str">
        <f t="shared" si="159"/>
        <v/>
      </c>
      <c r="CH233" s="32">
        <f t="shared" si="160"/>
        <v>0</v>
      </c>
      <c r="CI233" s="32"/>
      <c r="CJ233" s="32"/>
      <c r="CK233" s="32">
        <f t="shared" si="163"/>
        <v>0</v>
      </c>
      <c r="CL233" s="32">
        <f t="shared" si="164"/>
        <v>0</v>
      </c>
      <c r="CM233" s="32">
        <f t="shared" si="164"/>
        <v>0</v>
      </c>
      <c r="CN233" s="32">
        <f t="shared" si="164"/>
        <v>0</v>
      </c>
    </row>
    <row r="234" spans="1:92" ht="16.350000000000001" customHeight="1" x14ac:dyDescent="0.2">
      <c r="A234" s="3149"/>
      <c r="B234" s="3190" t="s">
        <v>269</v>
      </c>
      <c r="C234" s="3190"/>
      <c r="D234" s="1566">
        <f t="shared" si="149"/>
        <v>4</v>
      </c>
      <c r="E234" s="1567">
        <f t="shared" si="152"/>
        <v>1</v>
      </c>
      <c r="F234" s="1296">
        <f t="shared" si="153"/>
        <v>3</v>
      </c>
      <c r="G234" s="1549">
        <v>0</v>
      </c>
      <c r="H234" s="1550">
        <v>0</v>
      </c>
      <c r="I234" s="1285">
        <v>0</v>
      </c>
      <c r="J234" s="1550">
        <v>0</v>
      </c>
      <c r="K234" s="1285">
        <v>0</v>
      </c>
      <c r="L234" s="1550">
        <v>0</v>
      </c>
      <c r="M234" s="1285">
        <v>0</v>
      </c>
      <c r="N234" s="1550">
        <v>0</v>
      </c>
      <c r="O234" s="1285">
        <v>0</v>
      </c>
      <c r="P234" s="1550">
        <v>0</v>
      </c>
      <c r="Q234" s="1285">
        <v>0</v>
      </c>
      <c r="R234" s="1550">
        <v>0</v>
      </c>
      <c r="S234" s="1285">
        <v>0</v>
      </c>
      <c r="T234" s="1550">
        <v>0</v>
      </c>
      <c r="U234" s="1285">
        <v>0</v>
      </c>
      <c r="V234" s="1286">
        <v>0</v>
      </c>
      <c r="W234" s="1285">
        <v>0</v>
      </c>
      <c r="X234" s="1286">
        <v>0</v>
      </c>
      <c r="Y234" s="1285">
        <v>0</v>
      </c>
      <c r="Z234" s="1286">
        <v>0</v>
      </c>
      <c r="AA234" s="1285">
        <v>1</v>
      </c>
      <c r="AB234" s="1286">
        <v>1</v>
      </c>
      <c r="AC234" s="1285">
        <v>0</v>
      </c>
      <c r="AD234" s="1286">
        <v>1</v>
      </c>
      <c r="AE234" s="1285">
        <v>0</v>
      </c>
      <c r="AF234" s="1286">
        <v>1</v>
      </c>
      <c r="AG234" s="1285">
        <v>0</v>
      </c>
      <c r="AH234" s="1286">
        <v>0</v>
      </c>
      <c r="AI234" s="1285">
        <v>0</v>
      </c>
      <c r="AJ234" s="1286">
        <v>0</v>
      </c>
      <c r="AK234" s="1285">
        <v>0</v>
      </c>
      <c r="AL234" s="1286">
        <v>0</v>
      </c>
      <c r="AM234" s="1285">
        <v>0</v>
      </c>
      <c r="AN234" s="1286">
        <v>0</v>
      </c>
      <c r="AO234" s="1551">
        <v>0</v>
      </c>
      <c r="AP234" s="1552">
        <v>0</v>
      </c>
      <c r="AQ234" s="1568"/>
      <c r="AR234" s="1569"/>
      <c r="AS234" s="1569"/>
      <c r="AT234" s="1285"/>
      <c r="AU234" s="1553">
        <v>0</v>
      </c>
      <c r="AV234" s="1553">
        <v>0</v>
      </c>
      <c r="AW234" s="1550">
        <v>0</v>
      </c>
      <c r="AX234" s="671" t="str">
        <f t="shared" si="150"/>
        <v/>
      </c>
      <c r="BT234" s="3"/>
      <c r="BU234" s="3"/>
      <c r="BV234" s="4"/>
      <c r="BW234" s="4"/>
      <c r="CA234" s="31" t="str">
        <f t="shared" si="154"/>
        <v/>
      </c>
      <c r="CB234" s="31"/>
      <c r="CC234" s="31" t="str">
        <f t="shared" si="151"/>
        <v/>
      </c>
      <c r="CD234" s="31" t="str">
        <f t="shared" si="156"/>
        <v/>
      </c>
      <c r="CE234" s="31" t="str">
        <f t="shared" si="157"/>
        <v/>
      </c>
      <c r="CF234" s="31" t="str">
        <f t="shared" si="158"/>
        <v/>
      </c>
      <c r="CG234" s="31" t="str">
        <f t="shared" si="159"/>
        <v/>
      </c>
      <c r="CH234" s="32">
        <f t="shared" si="160"/>
        <v>0</v>
      </c>
      <c r="CI234" s="32"/>
      <c r="CJ234" s="32"/>
      <c r="CK234" s="32">
        <f t="shared" si="163"/>
        <v>0</v>
      </c>
      <c r="CL234" s="32">
        <f t="shared" si="164"/>
        <v>0</v>
      </c>
      <c r="CM234" s="32">
        <f t="shared" si="164"/>
        <v>0</v>
      </c>
      <c r="CN234" s="32">
        <f t="shared" si="164"/>
        <v>0</v>
      </c>
    </row>
    <row r="235" spans="1:92" ht="16.350000000000001" customHeight="1" x14ac:dyDescent="0.2">
      <c r="A235" s="3454" t="s">
        <v>93</v>
      </c>
      <c r="B235" s="3184" t="s">
        <v>264</v>
      </c>
      <c r="C235" s="3184"/>
      <c r="D235" s="1050">
        <f t="shared" si="149"/>
        <v>16</v>
      </c>
      <c r="E235" s="485">
        <f t="shared" si="152"/>
        <v>8</v>
      </c>
      <c r="F235" s="1867">
        <f t="shared" si="153"/>
        <v>8</v>
      </c>
      <c r="G235" s="1060">
        <v>0</v>
      </c>
      <c r="H235" s="459">
        <v>0</v>
      </c>
      <c r="I235" s="1865">
        <v>0</v>
      </c>
      <c r="J235" s="459">
        <v>0</v>
      </c>
      <c r="K235" s="1865">
        <v>0</v>
      </c>
      <c r="L235" s="459">
        <v>0</v>
      </c>
      <c r="M235" s="1865">
        <v>0</v>
      </c>
      <c r="N235" s="459">
        <v>0</v>
      </c>
      <c r="O235" s="1865">
        <v>0</v>
      </c>
      <c r="P235" s="459">
        <v>1</v>
      </c>
      <c r="Q235" s="1865">
        <v>0</v>
      </c>
      <c r="R235" s="459">
        <v>0</v>
      </c>
      <c r="S235" s="1865">
        <v>0</v>
      </c>
      <c r="T235" s="459">
        <v>0</v>
      </c>
      <c r="U235" s="1865">
        <v>0</v>
      </c>
      <c r="V235" s="1866">
        <v>0</v>
      </c>
      <c r="W235" s="1865">
        <v>2</v>
      </c>
      <c r="X235" s="1866">
        <v>1</v>
      </c>
      <c r="Y235" s="1865">
        <v>1</v>
      </c>
      <c r="Z235" s="1866">
        <v>0</v>
      </c>
      <c r="AA235" s="1865">
        <v>1</v>
      </c>
      <c r="AB235" s="1866">
        <v>3</v>
      </c>
      <c r="AC235" s="1865">
        <v>0</v>
      </c>
      <c r="AD235" s="1866">
        <v>2</v>
      </c>
      <c r="AE235" s="1865">
        <v>0</v>
      </c>
      <c r="AF235" s="1866">
        <v>0</v>
      </c>
      <c r="AG235" s="1865">
        <v>2</v>
      </c>
      <c r="AH235" s="1866">
        <v>1</v>
      </c>
      <c r="AI235" s="1865">
        <v>0</v>
      </c>
      <c r="AJ235" s="1866">
        <v>0</v>
      </c>
      <c r="AK235" s="1865">
        <v>2</v>
      </c>
      <c r="AL235" s="1866">
        <v>0</v>
      </c>
      <c r="AM235" s="1865">
        <v>0</v>
      </c>
      <c r="AN235" s="1866">
        <v>0</v>
      </c>
      <c r="AO235" s="471">
        <v>1</v>
      </c>
      <c r="AP235" s="472">
        <v>0</v>
      </c>
      <c r="AQ235" s="1060">
        <v>13</v>
      </c>
      <c r="AR235" s="473">
        <v>1</v>
      </c>
      <c r="AS235" s="1060">
        <v>39</v>
      </c>
      <c r="AT235" s="469"/>
      <c r="AU235" s="473">
        <v>0</v>
      </c>
      <c r="AV235" s="473">
        <v>0</v>
      </c>
      <c r="AW235" s="468">
        <v>0</v>
      </c>
      <c r="AX235" s="671" t="str">
        <f t="shared" si="150"/>
        <v/>
      </c>
      <c r="BT235" s="3"/>
      <c r="BU235" s="3"/>
      <c r="BV235" s="4"/>
      <c r="BW235" s="4"/>
      <c r="CA235" s="31" t="str">
        <f t="shared" si="154"/>
        <v/>
      </c>
      <c r="CB235" s="31" t="str">
        <f t="shared" si="155"/>
        <v/>
      </c>
      <c r="CC235" s="31" t="str">
        <f t="shared" si="151"/>
        <v/>
      </c>
      <c r="CD235" s="31" t="str">
        <f t="shared" si="156"/>
        <v/>
      </c>
      <c r="CE235" s="31" t="str">
        <f t="shared" si="157"/>
        <v/>
      </c>
      <c r="CF235" s="31" t="str">
        <f t="shared" si="158"/>
        <v/>
      </c>
      <c r="CG235" s="31" t="str">
        <f t="shared" si="159"/>
        <v/>
      </c>
      <c r="CH235" s="32">
        <f t="shared" si="160"/>
        <v>0</v>
      </c>
      <c r="CI235" s="32">
        <f t="shared" si="161"/>
        <v>0</v>
      </c>
      <c r="CJ235" s="32">
        <f t="shared" si="162"/>
        <v>0</v>
      </c>
      <c r="CK235" s="32">
        <f t="shared" si="163"/>
        <v>0</v>
      </c>
      <c r="CL235" s="32">
        <f t="shared" si="164"/>
        <v>0</v>
      </c>
      <c r="CM235" s="32">
        <f t="shared" si="164"/>
        <v>0</v>
      </c>
      <c r="CN235" s="32">
        <f t="shared" si="164"/>
        <v>0</v>
      </c>
    </row>
    <row r="236" spans="1:92" ht="16.350000000000001" customHeight="1" x14ac:dyDescent="0.2">
      <c r="A236" s="2912"/>
      <c r="B236" s="3366" t="s">
        <v>265</v>
      </c>
      <c r="C236" s="3366"/>
      <c r="D236" s="1554">
        <f t="shared" si="149"/>
        <v>39</v>
      </c>
      <c r="E236" s="1555">
        <f t="shared" si="152"/>
        <v>14</v>
      </c>
      <c r="F236" s="1556">
        <f t="shared" si="153"/>
        <v>25</v>
      </c>
      <c r="G236" s="1557">
        <v>0</v>
      </c>
      <c r="H236" s="1558">
        <v>0</v>
      </c>
      <c r="I236" s="1559">
        <v>0</v>
      </c>
      <c r="J236" s="1558">
        <v>0</v>
      </c>
      <c r="K236" s="1559">
        <v>0</v>
      </c>
      <c r="L236" s="1558">
        <v>0</v>
      </c>
      <c r="M236" s="1559">
        <v>0</v>
      </c>
      <c r="N236" s="1558">
        <v>0</v>
      </c>
      <c r="O236" s="1559">
        <v>0</v>
      </c>
      <c r="P236" s="1558">
        <v>0</v>
      </c>
      <c r="Q236" s="1559">
        <v>0</v>
      </c>
      <c r="R236" s="1558">
        <v>0</v>
      </c>
      <c r="S236" s="1559">
        <v>0</v>
      </c>
      <c r="T236" s="1558">
        <v>0</v>
      </c>
      <c r="U236" s="1559">
        <v>0</v>
      </c>
      <c r="V236" s="1560">
        <v>0</v>
      </c>
      <c r="W236" s="1559">
        <v>1</v>
      </c>
      <c r="X236" s="1560">
        <v>2</v>
      </c>
      <c r="Y236" s="1559">
        <v>1</v>
      </c>
      <c r="Z236" s="1560">
        <v>2</v>
      </c>
      <c r="AA236" s="1559">
        <v>3</v>
      </c>
      <c r="AB236" s="1560">
        <v>4</v>
      </c>
      <c r="AC236" s="1559">
        <v>0</v>
      </c>
      <c r="AD236" s="1560">
        <v>4</v>
      </c>
      <c r="AE236" s="1559">
        <v>2</v>
      </c>
      <c r="AF236" s="1560">
        <v>4</v>
      </c>
      <c r="AG236" s="1559">
        <v>5</v>
      </c>
      <c r="AH236" s="1560">
        <v>8</v>
      </c>
      <c r="AI236" s="1559">
        <v>0</v>
      </c>
      <c r="AJ236" s="1560">
        <v>0</v>
      </c>
      <c r="AK236" s="1559">
        <v>2</v>
      </c>
      <c r="AL236" s="1560">
        <v>1</v>
      </c>
      <c r="AM236" s="1559">
        <v>0</v>
      </c>
      <c r="AN236" s="1560">
        <v>0</v>
      </c>
      <c r="AO236" s="1561">
        <v>0</v>
      </c>
      <c r="AP236" s="1562">
        <v>0</v>
      </c>
      <c r="AQ236" s="1563"/>
      <c r="AR236" s="1571"/>
      <c r="AS236" s="467">
        <v>12</v>
      </c>
      <c r="AT236" s="1559"/>
      <c r="AU236" s="1565">
        <v>0</v>
      </c>
      <c r="AV236" s="1565">
        <v>0</v>
      </c>
      <c r="AW236" s="1558">
        <v>0</v>
      </c>
      <c r="AX236" s="671" t="str">
        <f t="shared" si="150"/>
        <v/>
      </c>
      <c r="BT236" s="3"/>
      <c r="BU236" s="3"/>
      <c r="BV236" s="4"/>
      <c r="BW236" s="4"/>
      <c r="CA236" s="31" t="str">
        <f t="shared" si="154"/>
        <v/>
      </c>
      <c r="CB236" s="31"/>
      <c r="CC236" s="31" t="str">
        <f t="shared" si="151"/>
        <v/>
      </c>
      <c r="CD236" s="31" t="str">
        <f t="shared" si="156"/>
        <v/>
      </c>
      <c r="CE236" s="31" t="str">
        <f t="shared" si="157"/>
        <v/>
      </c>
      <c r="CF236" s="31" t="str">
        <f t="shared" si="158"/>
        <v/>
      </c>
      <c r="CG236" s="31" t="str">
        <f t="shared" si="159"/>
        <v/>
      </c>
      <c r="CH236" s="32">
        <f t="shared" si="160"/>
        <v>0</v>
      </c>
      <c r="CI236" s="32"/>
      <c r="CJ236" s="32"/>
      <c r="CK236" s="32">
        <f t="shared" si="163"/>
        <v>0</v>
      </c>
      <c r="CL236" s="32">
        <f t="shared" si="164"/>
        <v>0</v>
      </c>
      <c r="CM236" s="32">
        <f t="shared" si="164"/>
        <v>0</v>
      </c>
      <c r="CN236" s="32">
        <f t="shared" si="164"/>
        <v>0</v>
      </c>
    </row>
    <row r="237" spans="1:92" ht="16.350000000000001" customHeight="1" x14ac:dyDescent="0.2">
      <c r="A237" s="2912"/>
      <c r="B237" s="3367" t="s">
        <v>266</v>
      </c>
      <c r="C237" s="3368"/>
      <c r="D237" s="1554">
        <f t="shared" si="149"/>
        <v>15</v>
      </c>
      <c r="E237" s="1555">
        <f t="shared" si="152"/>
        <v>6</v>
      </c>
      <c r="F237" s="1556">
        <f t="shared" si="153"/>
        <v>9</v>
      </c>
      <c r="G237" s="1557">
        <v>0</v>
      </c>
      <c r="H237" s="1558">
        <v>0</v>
      </c>
      <c r="I237" s="1559">
        <v>0</v>
      </c>
      <c r="J237" s="1558">
        <v>0</v>
      </c>
      <c r="K237" s="1559">
        <v>0</v>
      </c>
      <c r="L237" s="1558">
        <v>0</v>
      </c>
      <c r="M237" s="1559">
        <v>0</v>
      </c>
      <c r="N237" s="1558">
        <v>0</v>
      </c>
      <c r="O237" s="1559">
        <v>0</v>
      </c>
      <c r="P237" s="1558">
        <v>1</v>
      </c>
      <c r="Q237" s="1559">
        <v>0</v>
      </c>
      <c r="R237" s="1558">
        <v>0</v>
      </c>
      <c r="S237" s="1559">
        <v>0</v>
      </c>
      <c r="T237" s="1558">
        <v>0</v>
      </c>
      <c r="U237" s="1559">
        <v>0</v>
      </c>
      <c r="V237" s="1560">
        <v>0</v>
      </c>
      <c r="W237" s="1559">
        <v>0</v>
      </c>
      <c r="X237" s="1560">
        <v>1</v>
      </c>
      <c r="Y237" s="1559">
        <v>1</v>
      </c>
      <c r="Z237" s="1560">
        <v>0</v>
      </c>
      <c r="AA237" s="1559">
        <v>1</v>
      </c>
      <c r="AB237" s="1560">
        <v>3</v>
      </c>
      <c r="AC237" s="1559">
        <v>0</v>
      </c>
      <c r="AD237" s="1560">
        <v>2</v>
      </c>
      <c r="AE237" s="1559">
        <v>0</v>
      </c>
      <c r="AF237" s="1560">
        <v>0</v>
      </c>
      <c r="AG237" s="1559">
        <v>3</v>
      </c>
      <c r="AH237" s="1560">
        <v>2</v>
      </c>
      <c r="AI237" s="1559">
        <v>0</v>
      </c>
      <c r="AJ237" s="1560">
        <v>0</v>
      </c>
      <c r="AK237" s="1559">
        <v>1</v>
      </c>
      <c r="AL237" s="1560">
        <v>0</v>
      </c>
      <c r="AM237" s="1559">
        <v>0</v>
      </c>
      <c r="AN237" s="1560">
        <v>0</v>
      </c>
      <c r="AO237" s="1561">
        <v>1</v>
      </c>
      <c r="AP237" s="1562">
        <v>0</v>
      </c>
      <c r="AQ237" s="1563"/>
      <c r="AR237" s="1571"/>
      <c r="AS237" s="1571"/>
      <c r="AT237" s="1559"/>
      <c r="AU237" s="1565">
        <v>0</v>
      </c>
      <c r="AV237" s="1565">
        <v>0</v>
      </c>
      <c r="AW237" s="1558">
        <v>0</v>
      </c>
      <c r="AX237" s="671" t="str">
        <f t="shared" si="150"/>
        <v/>
      </c>
      <c r="BT237" s="3"/>
      <c r="BU237" s="3"/>
      <c r="BV237" s="4"/>
      <c r="BW237" s="4"/>
      <c r="CA237" s="31" t="str">
        <f t="shared" si="154"/>
        <v/>
      </c>
      <c r="CB237" s="31"/>
      <c r="CC237" s="31" t="str">
        <f t="shared" si="151"/>
        <v/>
      </c>
      <c r="CD237" s="31" t="str">
        <f t="shared" si="156"/>
        <v/>
      </c>
      <c r="CE237" s="31" t="str">
        <f t="shared" si="157"/>
        <v/>
      </c>
      <c r="CF237" s="31" t="str">
        <f t="shared" si="158"/>
        <v/>
      </c>
      <c r="CG237" s="31" t="str">
        <f t="shared" si="159"/>
        <v/>
      </c>
      <c r="CH237" s="32">
        <f t="shared" si="160"/>
        <v>0</v>
      </c>
      <c r="CI237" s="32"/>
      <c r="CJ237" s="32"/>
      <c r="CK237" s="32">
        <f t="shared" si="163"/>
        <v>0</v>
      </c>
      <c r="CL237" s="32">
        <f t="shared" si="164"/>
        <v>0</v>
      </c>
      <c r="CM237" s="32">
        <f t="shared" si="164"/>
        <v>0</v>
      </c>
      <c r="CN237" s="32">
        <f t="shared" si="164"/>
        <v>0</v>
      </c>
    </row>
    <row r="238" spans="1:92" ht="16.350000000000001" customHeight="1" x14ac:dyDescent="0.2">
      <c r="A238" s="2912"/>
      <c r="B238" s="3366" t="s">
        <v>267</v>
      </c>
      <c r="C238" s="3366"/>
      <c r="D238" s="1554">
        <f t="shared" si="149"/>
        <v>18</v>
      </c>
      <c r="E238" s="1555">
        <f t="shared" si="152"/>
        <v>6</v>
      </c>
      <c r="F238" s="1556">
        <f t="shared" si="153"/>
        <v>12</v>
      </c>
      <c r="G238" s="1287">
        <v>0</v>
      </c>
      <c r="H238" s="1288">
        <v>0</v>
      </c>
      <c r="I238" s="1289">
        <v>0</v>
      </c>
      <c r="J238" s="1288">
        <v>0</v>
      </c>
      <c r="K238" s="1289">
        <v>0</v>
      </c>
      <c r="L238" s="1288">
        <v>0</v>
      </c>
      <c r="M238" s="1289">
        <v>0</v>
      </c>
      <c r="N238" s="1288">
        <v>0</v>
      </c>
      <c r="O238" s="1289">
        <v>0</v>
      </c>
      <c r="P238" s="1288">
        <v>0</v>
      </c>
      <c r="Q238" s="1289">
        <v>0</v>
      </c>
      <c r="R238" s="1288">
        <v>0</v>
      </c>
      <c r="S238" s="1289">
        <v>0</v>
      </c>
      <c r="T238" s="1288">
        <v>0</v>
      </c>
      <c r="U238" s="1289">
        <v>0</v>
      </c>
      <c r="V238" s="1290">
        <v>0</v>
      </c>
      <c r="W238" s="1289">
        <v>1</v>
      </c>
      <c r="X238" s="1290">
        <v>1</v>
      </c>
      <c r="Y238" s="1289">
        <v>0</v>
      </c>
      <c r="Z238" s="1290">
        <v>1</v>
      </c>
      <c r="AA238" s="1289">
        <v>1</v>
      </c>
      <c r="AB238" s="1290">
        <v>1</v>
      </c>
      <c r="AC238" s="1289">
        <v>0</v>
      </c>
      <c r="AD238" s="1290">
        <v>1</v>
      </c>
      <c r="AE238" s="1289">
        <v>1</v>
      </c>
      <c r="AF238" s="1290">
        <v>3</v>
      </c>
      <c r="AG238" s="1289">
        <v>2</v>
      </c>
      <c r="AH238" s="1290">
        <v>4</v>
      </c>
      <c r="AI238" s="1289">
        <v>0</v>
      </c>
      <c r="AJ238" s="1290">
        <v>0</v>
      </c>
      <c r="AK238" s="1289">
        <v>1</v>
      </c>
      <c r="AL238" s="1290">
        <v>1</v>
      </c>
      <c r="AM238" s="1289">
        <v>0</v>
      </c>
      <c r="AN238" s="1290">
        <v>0</v>
      </c>
      <c r="AO238" s="1291">
        <v>0</v>
      </c>
      <c r="AP238" s="1292">
        <v>0</v>
      </c>
      <c r="AQ238" s="1563"/>
      <c r="AR238" s="1571"/>
      <c r="AS238" s="1571"/>
      <c r="AT238" s="1289"/>
      <c r="AU238" s="1295">
        <v>0</v>
      </c>
      <c r="AV238" s="1295">
        <v>0</v>
      </c>
      <c r="AW238" s="1288">
        <v>0</v>
      </c>
      <c r="AX238" s="671" t="str">
        <f t="shared" si="150"/>
        <v/>
      </c>
      <c r="BT238" s="3"/>
      <c r="BU238" s="3"/>
      <c r="BV238" s="4"/>
      <c r="BW238" s="4"/>
      <c r="CA238" s="31" t="str">
        <f t="shared" si="154"/>
        <v/>
      </c>
      <c r="CB238" s="31"/>
      <c r="CC238" s="31" t="str">
        <f t="shared" si="151"/>
        <v/>
      </c>
      <c r="CD238" s="31" t="str">
        <f t="shared" si="156"/>
        <v/>
      </c>
      <c r="CE238" s="31" t="str">
        <f t="shared" si="157"/>
        <v/>
      </c>
      <c r="CF238" s="31" t="str">
        <f t="shared" si="158"/>
        <v/>
      </c>
      <c r="CG238" s="31" t="str">
        <f t="shared" si="159"/>
        <v/>
      </c>
      <c r="CH238" s="32">
        <f t="shared" si="160"/>
        <v>0</v>
      </c>
      <c r="CI238" s="32"/>
      <c r="CJ238" s="32"/>
      <c r="CK238" s="32">
        <f t="shared" si="163"/>
        <v>0</v>
      </c>
      <c r="CL238" s="32">
        <f t="shared" si="164"/>
        <v>0</v>
      </c>
      <c r="CM238" s="32">
        <f t="shared" si="164"/>
        <v>0</v>
      </c>
      <c r="CN238" s="32">
        <f t="shared" si="164"/>
        <v>0</v>
      </c>
    </row>
    <row r="239" spans="1:92" ht="16.350000000000001" customHeight="1" x14ac:dyDescent="0.2">
      <c r="A239" s="2912"/>
      <c r="B239" s="3367" t="s">
        <v>268</v>
      </c>
      <c r="C239" s="3368"/>
      <c r="D239" s="1554">
        <f t="shared" si="149"/>
        <v>0</v>
      </c>
      <c r="E239" s="1555">
        <f t="shared" si="152"/>
        <v>0</v>
      </c>
      <c r="F239" s="1556">
        <f t="shared" si="153"/>
        <v>0</v>
      </c>
      <c r="G239" s="1287">
        <v>0</v>
      </c>
      <c r="H239" s="1288">
        <v>0</v>
      </c>
      <c r="I239" s="1289">
        <v>0</v>
      </c>
      <c r="J239" s="1288">
        <v>0</v>
      </c>
      <c r="K239" s="1289">
        <v>0</v>
      </c>
      <c r="L239" s="1288">
        <v>0</v>
      </c>
      <c r="M239" s="1289">
        <v>0</v>
      </c>
      <c r="N239" s="1288">
        <v>0</v>
      </c>
      <c r="O239" s="1289">
        <v>0</v>
      </c>
      <c r="P239" s="1288">
        <v>0</v>
      </c>
      <c r="Q239" s="1289">
        <v>0</v>
      </c>
      <c r="R239" s="1288">
        <v>0</v>
      </c>
      <c r="S239" s="1289">
        <v>0</v>
      </c>
      <c r="T239" s="1288">
        <v>0</v>
      </c>
      <c r="U239" s="1289">
        <v>0</v>
      </c>
      <c r="V239" s="1290">
        <v>0</v>
      </c>
      <c r="W239" s="1289">
        <v>0</v>
      </c>
      <c r="X239" s="1290">
        <v>0</v>
      </c>
      <c r="Y239" s="1289">
        <v>0</v>
      </c>
      <c r="Z239" s="1290">
        <v>0</v>
      </c>
      <c r="AA239" s="1289">
        <v>0</v>
      </c>
      <c r="AB239" s="1290">
        <v>0</v>
      </c>
      <c r="AC239" s="1289">
        <v>0</v>
      </c>
      <c r="AD239" s="1290">
        <v>0</v>
      </c>
      <c r="AE239" s="1289">
        <v>0</v>
      </c>
      <c r="AF239" s="1290">
        <v>0</v>
      </c>
      <c r="AG239" s="1289">
        <v>0</v>
      </c>
      <c r="AH239" s="1290">
        <v>0</v>
      </c>
      <c r="AI239" s="1289">
        <v>0</v>
      </c>
      <c r="AJ239" s="1290">
        <v>0</v>
      </c>
      <c r="AK239" s="1289">
        <v>0</v>
      </c>
      <c r="AL239" s="1290">
        <v>0</v>
      </c>
      <c r="AM239" s="1289">
        <v>0</v>
      </c>
      <c r="AN239" s="1290">
        <v>0</v>
      </c>
      <c r="AO239" s="1291">
        <v>0</v>
      </c>
      <c r="AP239" s="1292">
        <v>0</v>
      </c>
      <c r="AQ239" s="1293"/>
      <c r="AR239" s="1294"/>
      <c r="AS239" s="1294"/>
      <c r="AT239" s="1289"/>
      <c r="AU239" s="1295"/>
      <c r="AV239" s="1295"/>
      <c r="AW239" s="1288"/>
      <c r="AX239" s="671" t="str">
        <f t="shared" si="150"/>
        <v/>
      </c>
      <c r="BT239" s="3"/>
      <c r="BU239" s="3"/>
      <c r="BV239" s="4"/>
      <c r="BW239" s="4"/>
      <c r="CA239" s="31" t="str">
        <f t="shared" si="154"/>
        <v/>
      </c>
      <c r="CB239" s="31"/>
      <c r="CC239" s="31" t="str">
        <f t="shared" si="151"/>
        <v/>
      </c>
      <c r="CD239" s="31" t="str">
        <f t="shared" si="156"/>
        <v/>
      </c>
      <c r="CE239" s="31" t="str">
        <f t="shared" si="157"/>
        <v/>
      </c>
      <c r="CF239" s="31" t="str">
        <f t="shared" si="158"/>
        <v/>
      </c>
      <c r="CG239" s="31" t="str">
        <f t="shared" si="159"/>
        <v/>
      </c>
      <c r="CH239" s="32">
        <f t="shared" si="160"/>
        <v>0</v>
      </c>
      <c r="CI239" s="32"/>
      <c r="CJ239" s="32"/>
      <c r="CK239" s="32">
        <f t="shared" si="163"/>
        <v>0</v>
      </c>
      <c r="CL239" s="32">
        <f t="shared" si="164"/>
        <v>0</v>
      </c>
      <c r="CM239" s="32">
        <f t="shared" si="164"/>
        <v>0</v>
      </c>
      <c r="CN239" s="32">
        <f t="shared" si="164"/>
        <v>0</v>
      </c>
    </row>
    <row r="240" spans="1:92" ht="16.350000000000001" customHeight="1" x14ac:dyDescent="0.2">
      <c r="A240" s="3149"/>
      <c r="B240" s="3197" t="s">
        <v>269</v>
      </c>
      <c r="C240" s="3197"/>
      <c r="D240" s="1566">
        <f t="shared" si="149"/>
        <v>0</v>
      </c>
      <c r="E240" s="1567">
        <f t="shared" si="152"/>
        <v>0</v>
      </c>
      <c r="F240" s="1296">
        <f t="shared" si="153"/>
        <v>0</v>
      </c>
      <c r="G240" s="1549">
        <v>0</v>
      </c>
      <c r="H240" s="1550">
        <v>0</v>
      </c>
      <c r="I240" s="1285">
        <v>0</v>
      </c>
      <c r="J240" s="1550">
        <v>0</v>
      </c>
      <c r="K240" s="1285">
        <v>0</v>
      </c>
      <c r="L240" s="1550">
        <v>0</v>
      </c>
      <c r="M240" s="1285">
        <v>0</v>
      </c>
      <c r="N240" s="1550">
        <v>0</v>
      </c>
      <c r="O240" s="1285">
        <v>0</v>
      </c>
      <c r="P240" s="1550">
        <v>0</v>
      </c>
      <c r="Q240" s="1285">
        <v>0</v>
      </c>
      <c r="R240" s="1550">
        <v>0</v>
      </c>
      <c r="S240" s="1285">
        <v>0</v>
      </c>
      <c r="T240" s="1550">
        <v>0</v>
      </c>
      <c r="U240" s="1285">
        <v>0</v>
      </c>
      <c r="V240" s="1286">
        <v>0</v>
      </c>
      <c r="W240" s="1285">
        <v>0</v>
      </c>
      <c r="X240" s="1286">
        <v>0</v>
      </c>
      <c r="Y240" s="1285">
        <v>0</v>
      </c>
      <c r="Z240" s="1286">
        <v>0</v>
      </c>
      <c r="AA240" s="1285">
        <v>0</v>
      </c>
      <c r="AB240" s="1286">
        <v>0</v>
      </c>
      <c r="AC240" s="1285">
        <v>0</v>
      </c>
      <c r="AD240" s="1286">
        <v>0</v>
      </c>
      <c r="AE240" s="1285">
        <v>0</v>
      </c>
      <c r="AF240" s="1286">
        <v>0</v>
      </c>
      <c r="AG240" s="1285">
        <v>0</v>
      </c>
      <c r="AH240" s="1286">
        <v>0</v>
      </c>
      <c r="AI240" s="1285">
        <v>0</v>
      </c>
      <c r="AJ240" s="1286">
        <v>0</v>
      </c>
      <c r="AK240" s="1285">
        <v>0</v>
      </c>
      <c r="AL240" s="1286">
        <v>0</v>
      </c>
      <c r="AM240" s="1285">
        <v>0</v>
      </c>
      <c r="AN240" s="1286">
        <v>0</v>
      </c>
      <c r="AO240" s="1551">
        <v>0</v>
      </c>
      <c r="AP240" s="1552">
        <v>0</v>
      </c>
      <c r="AQ240" s="1568"/>
      <c r="AR240" s="1569"/>
      <c r="AS240" s="1569"/>
      <c r="AT240" s="1285"/>
      <c r="AU240" s="1553"/>
      <c r="AV240" s="1553"/>
      <c r="AW240" s="1550"/>
      <c r="AX240" s="671" t="str">
        <f t="shared" si="150"/>
        <v/>
      </c>
      <c r="BT240" s="3"/>
      <c r="BU240" s="3"/>
      <c r="BV240" s="4"/>
      <c r="BW240" s="4"/>
      <c r="CA240" s="31" t="str">
        <f t="shared" si="154"/>
        <v/>
      </c>
      <c r="CB240" s="31"/>
      <c r="CC240" s="31" t="str">
        <f t="shared" si="151"/>
        <v/>
      </c>
      <c r="CD240" s="31" t="str">
        <f t="shared" si="156"/>
        <v/>
      </c>
      <c r="CE240" s="31" t="str">
        <f t="shared" si="157"/>
        <v/>
      </c>
      <c r="CF240" s="31" t="str">
        <f t="shared" si="158"/>
        <v/>
      </c>
      <c r="CG240" s="31" t="str">
        <f t="shared" si="159"/>
        <v/>
      </c>
      <c r="CH240" s="32">
        <f t="shared" si="160"/>
        <v>0</v>
      </c>
      <c r="CI240" s="32"/>
      <c r="CJ240" s="32"/>
      <c r="CK240" s="32">
        <f t="shared" si="163"/>
        <v>0</v>
      </c>
      <c r="CL240" s="32">
        <f t="shared" si="164"/>
        <v>0</v>
      </c>
      <c r="CM240" s="32">
        <f t="shared" si="164"/>
        <v>0</v>
      </c>
      <c r="CN240" s="32">
        <f t="shared" si="164"/>
        <v>0</v>
      </c>
    </row>
    <row r="241" spans="1:92" ht="16.350000000000001" customHeight="1" x14ac:dyDescent="0.2">
      <c r="A241" s="3454" t="s">
        <v>270</v>
      </c>
      <c r="B241" s="3184" t="s">
        <v>264</v>
      </c>
      <c r="C241" s="3184"/>
      <c r="D241" s="1050">
        <f>SUM(E241+F241)</f>
        <v>10</v>
      </c>
      <c r="E241" s="485">
        <f t="shared" ref="E241:E270" si="165">SUM(G241+I241+K241+M241+O241+Q241+S241+U241+W241+Y241+AA241+AC241+AE241+AG241+AI241+AK241+AM241)</f>
        <v>3</v>
      </c>
      <c r="F241" s="1867">
        <f t="shared" si="153"/>
        <v>7</v>
      </c>
      <c r="G241" s="1060">
        <v>0</v>
      </c>
      <c r="H241" s="459">
        <v>1</v>
      </c>
      <c r="I241" s="1865">
        <v>0</v>
      </c>
      <c r="J241" s="459">
        <v>0</v>
      </c>
      <c r="K241" s="1865">
        <v>0</v>
      </c>
      <c r="L241" s="459">
        <v>0</v>
      </c>
      <c r="M241" s="1865">
        <v>0</v>
      </c>
      <c r="N241" s="459">
        <v>0</v>
      </c>
      <c r="O241" s="1865">
        <v>0</v>
      </c>
      <c r="P241" s="459">
        <v>1</v>
      </c>
      <c r="Q241" s="1865">
        <v>0</v>
      </c>
      <c r="R241" s="459">
        <v>2</v>
      </c>
      <c r="S241" s="1865">
        <v>0</v>
      </c>
      <c r="T241" s="459">
        <v>1</v>
      </c>
      <c r="U241" s="1865">
        <v>1</v>
      </c>
      <c r="V241" s="459">
        <v>0</v>
      </c>
      <c r="W241" s="1865">
        <v>2</v>
      </c>
      <c r="X241" s="459">
        <v>1</v>
      </c>
      <c r="Y241" s="1865">
        <v>0</v>
      </c>
      <c r="Z241" s="459">
        <v>1</v>
      </c>
      <c r="AA241" s="1865">
        <v>0</v>
      </c>
      <c r="AB241" s="459">
        <v>0</v>
      </c>
      <c r="AC241" s="1865">
        <v>0</v>
      </c>
      <c r="AD241" s="459">
        <v>0</v>
      </c>
      <c r="AE241" s="1865">
        <v>0</v>
      </c>
      <c r="AF241" s="459">
        <v>0</v>
      </c>
      <c r="AG241" s="1865">
        <v>0</v>
      </c>
      <c r="AH241" s="459">
        <v>0</v>
      </c>
      <c r="AI241" s="1865">
        <v>0</v>
      </c>
      <c r="AJ241" s="459">
        <v>0</v>
      </c>
      <c r="AK241" s="1865">
        <v>0</v>
      </c>
      <c r="AL241" s="459">
        <v>0</v>
      </c>
      <c r="AM241" s="1865">
        <v>0</v>
      </c>
      <c r="AN241" s="459">
        <v>0</v>
      </c>
      <c r="AO241" s="1062">
        <v>0</v>
      </c>
      <c r="AP241" s="488"/>
      <c r="AQ241" s="1060">
        <v>1</v>
      </c>
      <c r="AR241" s="473">
        <v>7</v>
      </c>
      <c r="AS241" s="1060">
        <v>2</v>
      </c>
      <c r="AT241" s="469"/>
      <c r="AU241" s="473">
        <v>1</v>
      </c>
      <c r="AV241" s="473">
        <v>0</v>
      </c>
      <c r="AW241" s="468">
        <v>0</v>
      </c>
      <c r="AX241" s="671" t="str">
        <f t="shared" si="150"/>
        <v/>
      </c>
      <c r="BT241" s="3"/>
      <c r="BU241" s="3"/>
      <c r="BV241" s="4"/>
      <c r="BW241" s="4"/>
      <c r="CA241" s="31" t="str">
        <f t="shared" si="154"/>
        <v/>
      </c>
      <c r="CB241" s="31" t="str">
        <f t="shared" si="155"/>
        <v/>
      </c>
      <c r="CC241" s="31" t="str">
        <f t="shared" si="151"/>
        <v/>
      </c>
      <c r="CD241" s="31" t="str">
        <f t="shared" si="156"/>
        <v/>
      </c>
      <c r="CE241" s="31" t="str">
        <f t="shared" si="157"/>
        <v/>
      </c>
      <c r="CF241" s="31" t="str">
        <f t="shared" si="158"/>
        <v/>
      </c>
      <c r="CG241" s="31" t="str">
        <f t="shared" si="159"/>
        <v/>
      </c>
      <c r="CH241" s="32"/>
      <c r="CI241" s="32">
        <f t="shared" si="161"/>
        <v>0</v>
      </c>
      <c r="CJ241" s="32">
        <f t="shared" si="162"/>
        <v>0</v>
      </c>
      <c r="CK241" s="32">
        <f t="shared" si="163"/>
        <v>0</v>
      </c>
      <c r="CL241" s="32">
        <f t="shared" si="164"/>
        <v>0</v>
      </c>
      <c r="CM241" s="32">
        <f t="shared" si="164"/>
        <v>0</v>
      </c>
      <c r="CN241" s="32">
        <f t="shared" si="164"/>
        <v>0</v>
      </c>
    </row>
    <row r="242" spans="1:92" ht="16.350000000000001" customHeight="1" x14ac:dyDescent="0.2">
      <c r="A242" s="2912"/>
      <c r="B242" s="3366" t="s">
        <v>265</v>
      </c>
      <c r="C242" s="3366"/>
      <c r="D242" s="1554">
        <f t="shared" si="149"/>
        <v>20</v>
      </c>
      <c r="E242" s="1555">
        <f t="shared" si="165"/>
        <v>10</v>
      </c>
      <c r="F242" s="1556">
        <f t="shared" si="153"/>
        <v>10</v>
      </c>
      <c r="G242" s="1557">
        <v>0</v>
      </c>
      <c r="H242" s="1558">
        <v>1</v>
      </c>
      <c r="I242" s="1559">
        <v>0</v>
      </c>
      <c r="J242" s="1558">
        <v>0</v>
      </c>
      <c r="K242" s="1559">
        <v>0</v>
      </c>
      <c r="L242" s="1558">
        <v>1</v>
      </c>
      <c r="M242" s="1559">
        <v>0</v>
      </c>
      <c r="N242" s="1558">
        <v>1</v>
      </c>
      <c r="O242" s="1559">
        <v>0</v>
      </c>
      <c r="P242" s="1558">
        <v>0</v>
      </c>
      <c r="Q242" s="1559">
        <v>2</v>
      </c>
      <c r="R242" s="1558">
        <v>2</v>
      </c>
      <c r="S242" s="1559">
        <v>2</v>
      </c>
      <c r="T242" s="1558">
        <v>1</v>
      </c>
      <c r="U242" s="1559">
        <v>2</v>
      </c>
      <c r="V242" s="1558">
        <v>1</v>
      </c>
      <c r="W242" s="1559">
        <v>4</v>
      </c>
      <c r="X242" s="1558">
        <v>1</v>
      </c>
      <c r="Y242" s="1559">
        <v>0</v>
      </c>
      <c r="Z242" s="1558">
        <v>2</v>
      </c>
      <c r="AA242" s="1559">
        <v>0</v>
      </c>
      <c r="AB242" s="1558">
        <v>0</v>
      </c>
      <c r="AC242" s="1559">
        <v>0</v>
      </c>
      <c r="AD242" s="1558">
        <v>0</v>
      </c>
      <c r="AE242" s="1559">
        <v>0</v>
      </c>
      <c r="AF242" s="1558">
        <v>0</v>
      </c>
      <c r="AG242" s="1559">
        <v>0</v>
      </c>
      <c r="AH242" s="1558">
        <v>0</v>
      </c>
      <c r="AI242" s="1559">
        <v>0</v>
      </c>
      <c r="AJ242" s="1558">
        <v>0</v>
      </c>
      <c r="AK242" s="1559">
        <v>0</v>
      </c>
      <c r="AL242" s="1558">
        <v>0</v>
      </c>
      <c r="AM242" s="1559">
        <v>0</v>
      </c>
      <c r="AN242" s="1558">
        <v>0</v>
      </c>
      <c r="AO242" s="1561">
        <v>0</v>
      </c>
      <c r="AP242" s="1572"/>
      <c r="AQ242" s="1563"/>
      <c r="AR242" s="1571"/>
      <c r="AS242" s="467">
        <v>5</v>
      </c>
      <c r="AT242" s="1559"/>
      <c r="AU242" s="1565">
        <v>0</v>
      </c>
      <c r="AV242" s="1565">
        <v>0</v>
      </c>
      <c r="AW242" s="1558">
        <v>0</v>
      </c>
      <c r="AX242" s="671" t="str">
        <f t="shared" si="150"/>
        <v/>
      </c>
      <c r="BT242" s="3"/>
      <c r="BU242" s="3"/>
      <c r="BV242" s="4"/>
      <c r="BW242" s="4"/>
      <c r="CA242" s="31" t="str">
        <f t="shared" si="154"/>
        <v/>
      </c>
      <c r="CB242" s="31"/>
      <c r="CC242" s="31" t="str">
        <f t="shared" si="151"/>
        <v/>
      </c>
      <c r="CD242" s="31" t="str">
        <f t="shared" si="156"/>
        <v/>
      </c>
      <c r="CE242" s="31" t="str">
        <f t="shared" si="157"/>
        <v/>
      </c>
      <c r="CF242" s="31" t="str">
        <f t="shared" si="158"/>
        <v/>
      </c>
      <c r="CG242" s="31" t="str">
        <f t="shared" si="159"/>
        <v/>
      </c>
      <c r="CH242" s="32"/>
      <c r="CI242" s="32"/>
      <c r="CJ242" s="32"/>
      <c r="CK242" s="32">
        <f t="shared" si="163"/>
        <v>0</v>
      </c>
      <c r="CL242" s="32">
        <f t="shared" si="164"/>
        <v>0</v>
      </c>
      <c r="CM242" s="32">
        <f t="shared" si="164"/>
        <v>0</v>
      </c>
      <c r="CN242" s="32">
        <f t="shared" si="164"/>
        <v>0</v>
      </c>
    </row>
    <row r="243" spans="1:92" ht="16.350000000000001" customHeight="1" x14ac:dyDescent="0.2">
      <c r="A243" s="2912"/>
      <c r="B243" s="3366" t="s">
        <v>266</v>
      </c>
      <c r="C243" s="3366"/>
      <c r="D243" s="1554">
        <f t="shared" si="149"/>
        <v>10</v>
      </c>
      <c r="E243" s="1555">
        <f t="shared" si="165"/>
        <v>3</v>
      </c>
      <c r="F243" s="1556">
        <f t="shared" si="153"/>
        <v>7</v>
      </c>
      <c r="G243" s="1557">
        <v>0</v>
      </c>
      <c r="H243" s="1558">
        <v>1</v>
      </c>
      <c r="I243" s="1559">
        <v>0</v>
      </c>
      <c r="J243" s="1558">
        <v>0</v>
      </c>
      <c r="K243" s="1559">
        <v>0</v>
      </c>
      <c r="L243" s="1558">
        <v>0</v>
      </c>
      <c r="M243" s="1559">
        <v>0</v>
      </c>
      <c r="N243" s="1558">
        <v>0</v>
      </c>
      <c r="O243" s="1559">
        <v>0</v>
      </c>
      <c r="P243" s="1558">
        <v>1</v>
      </c>
      <c r="Q243" s="1559">
        <v>0</v>
      </c>
      <c r="R243" s="1558">
        <v>2</v>
      </c>
      <c r="S243" s="1559">
        <v>0</v>
      </c>
      <c r="T243" s="1558">
        <v>1</v>
      </c>
      <c r="U243" s="1559">
        <v>1</v>
      </c>
      <c r="V243" s="1558">
        <v>0</v>
      </c>
      <c r="W243" s="1559">
        <v>2</v>
      </c>
      <c r="X243" s="1558">
        <v>1</v>
      </c>
      <c r="Y243" s="1559">
        <v>0</v>
      </c>
      <c r="Z243" s="1558">
        <v>1</v>
      </c>
      <c r="AA243" s="1559">
        <v>0</v>
      </c>
      <c r="AB243" s="1558">
        <v>0</v>
      </c>
      <c r="AC243" s="1559">
        <v>0</v>
      </c>
      <c r="AD243" s="1558">
        <v>0</v>
      </c>
      <c r="AE243" s="1559">
        <v>0</v>
      </c>
      <c r="AF243" s="1558">
        <v>0</v>
      </c>
      <c r="AG243" s="1559">
        <v>0</v>
      </c>
      <c r="AH243" s="1558">
        <v>0</v>
      </c>
      <c r="AI243" s="1559">
        <v>0</v>
      </c>
      <c r="AJ243" s="1558">
        <v>0</v>
      </c>
      <c r="AK243" s="1559">
        <v>0</v>
      </c>
      <c r="AL243" s="1558">
        <v>0</v>
      </c>
      <c r="AM243" s="1559">
        <v>0</v>
      </c>
      <c r="AN243" s="1558">
        <v>0</v>
      </c>
      <c r="AO243" s="1561">
        <v>0</v>
      </c>
      <c r="AP243" s="1572"/>
      <c r="AQ243" s="1563"/>
      <c r="AR243" s="1571"/>
      <c r="AS243" s="1571"/>
      <c r="AT243" s="1559"/>
      <c r="AU243" s="1565">
        <v>1</v>
      </c>
      <c r="AV243" s="1565">
        <v>0</v>
      </c>
      <c r="AW243" s="1558">
        <v>0</v>
      </c>
      <c r="AX243" s="671" t="str">
        <f t="shared" si="150"/>
        <v/>
      </c>
      <c r="BT243" s="3"/>
      <c r="BU243" s="3"/>
      <c r="BV243" s="4"/>
      <c r="BW243" s="4"/>
      <c r="CA243" s="31" t="str">
        <f t="shared" si="154"/>
        <v/>
      </c>
      <c r="CB243" s="31"/>
      <c r="CC243" s="31" t="str">
        <f t="shared" si="151"/>
        <v/>
      </c>
      <c r="CD243" s="31" t="str">
        <f t="shared" si="156"/>
        <v/>
      </c>
      <c r="CE243" s="31" t="str">
        <f t="shared" si="157"/>
        <v/>
      </c>
      <c r="CF243" s="31" t="str">
        <f t="shared" si="158"/>
        <v/>
      </c>
      <c r="CG243" s="31" t="str">
        <f t="shared" si="159"/>
        <v/>
      </c>
      <c r="CH243" s="32"/>
      <c r="CI243" s="32"/>
      <c r="CJ243" s="32"/>
      <c r="CK243" s="32">
        <f t="shared" si="163"/>
        <v>0</v>
      </c>
      <c r="CL243" s="32">
        <f t="shared" si="164"/>
        <v>0</v>
      </c>
      <c r="CM243" s="32">
        <f t="shared" si="164"/>
        <v>0</v>
      </c>
      <c r="CN243" s="32">
        <f t="shared" si="164"/>
        <v>0</v>
      </c>
    </row>
    <row r="244" spans="1:92" ht="16.350000000000001" customHeight="1" x14ac:dyDescent="0.2">
      <c r="A244" s="2912"/>
      <c r="B244" s="3366" t="s">
        <v>267</v>
      </c>
      <c r="C244" s="3366"/>
      <c r="D244" s="1554">
        <f t="shared" si="149"/>
        <v>3</v>
      </c>
      <c r="E244" s="1555">
        <f t="shared" si="165"/>
        <v>0</v>
      </c>
      <c r="F244" s="1556">
        <f t="shared" si="153"/>
        <v>3</v>
      </c>
      <c r="G244" s="1287">
        <v>0</v>
      </c>
      <c r="H244" s="1288">
        <v>1</v>
      </c>
      <c r="I244" s="1289">
        <v>0</v>
      </c>
      <c r="J244" s="1288">
        <v>0</v>
      </c>
      <c r="K244" s="1289">
        <v>0</v>
      </c>
      <c r="L244" s="1288">
        <v>0</v>
      </c>
      <c r="M244" s="1289">
        <v>0</v>
      </c>
      <c r="N244" s="1288">
        <v>0</v>
      </c>
      <c r="O244" s="1289">
        <v>0</v>
      </c>
      <c r="P244" s="1288">
        <v>1</v>
      </c>
      <c r="Q244" s="1289">
        <v>0</v>
      </c>
      <c r="R244" s="1288">
        <v>1</v>
      </c>
      <c r="S244" s="1289">
        <v>0</v>
      </c>
      <c r="T244" s="1288">
        <v>0</v>
      </c>
      <c r="U244" s="1289">
        <v>0</v>
      </c>
      <c r="V244" s="1288">
        <v>0</v>
      </c>
      <c r="W244" s="1289">
        <v>0</v>
      </c>
      <c r="X244" s="1288">
        <v>0</v>
      </c>
      <c r="Y244" s="1289">
        <v>0</v>
      </c>
      <c r="Z244" s="1288">
        <v>0</v>
      </c>
      <c r="AA244" s="1289">
        <v>0</v>
      </c>
      <c r="AB244" s="1288">
        <v>0</v>
      </c>
      <c r="AC244" s="1289">
        <v>0</v>
      </c>
      <c r="AD244" s="1288">
        <v>0</v>
      </c>
      <c r="AE244" s="1289">
        <v>0</v>
      </c>
      <c r="AF244" s="1288">
        <v>0</v>
      </c>
      <c r="AG244" s="1289">
        <v>0</v>
      </c>
      <c r="AH244" s="1288">
        <v>0</v>
      </c>
      <c r="AI244" s="1289">
        <v>0</v>
      </c>
      <c r="AJ244" s="1288">
        <v>0</v>
      </c>
      <c r="AK244" s="1289">
        <v>0</v>
      </c>
      <c r="AL244" s="1288">
        <v>0</v>
      </c>
      <c r="AM244" s="1289">
        <v>0</v>
      </c>
      <c r="AN244" s="1288">
        <v>0</v>
      </c>
      <c r="AO244" s="1561">
        <v>0</v>
      </c>
      <c r="AP244" s="1572"/>
      <c r="AQ244" s="1563"/>
      <c r="AR244" s="1571"/>
      <c r="AS244" s="1571"/>
      <c r="AT244" s="1289"/>
      <c r="AU244" s="1295">
        <v>0</v>
      </c>
      <c r="AV244" s="1295">
        <v>0</v>
      </c>
      <c r="AW244" s="1288">
        <v>0</v>
      </c>
      <c r="AX244" s="671" t="str">
        <f t="shared" si="150"/>
        <v/>
      </c>
      <c r="BT244" s="3"/>
      <c r="BU244" s="3"/>
      <c r="BV244" s="4"/>
      <c r="BW244" s="4"/>
      <c r="CA244" s="31" t="str">
        <f t="shared" si="154"/>
        <v/>
      </c>
      <c r="CB244" s="31"/>
      <c r="CC244" s="31" t="str">
        <f t="shared" si="151"/>
        <v/>
      </c>
      <c r="CD244" s="31" t="str">
        <f t="shared" si="156"/>
        <v/>
      </c>
      <c r="CE244" s="31" t="str">
        <f t="shared" si="157"/>
        <v/>
      </c>
      <c r="CF244" s="31" t="str">
        <f t="shared" si="158"/>
        <v/>
      </c>
      <c r="CG244" s="31" t="str">
        <f t="shared" si="159"/>
        <v/>
      </c>
      <c r="CH244" s="32"/>
      <c r="CI244" s="32"/>
      <c r="CJ244" s="32"/>
      <c r="CK244" s="32">
        <f t="shared" si="163"/>
        <v>0</v>
      </c>
      <c r="CL244" s="32">
        <f t="shared" si="164"/>
        <v>0</v>
      </c>
      <c r="CM244" s="32">
        <f t="shared" si="164"/>
        <v>0</v>
      </c>
      <c r="CN244" s="32">
        <f t="shared" si="164"/>
        <v>0</v>
      </c>
    </row>
    <row r="245" spans="1:92" ht="16.350000000000001" customHeight="1" x14ac:dyDescent="0.2">
      <c r="A245" s="2912"/>
      <c r="B245" s="3367" t="s">
        <v>268</v>
      </c>
      <c r="C245" s="3368"/>
      <c r="D245" s="1554">
        <f t="shared" si="149"/>
        <v>0</v>
      </c>
      <c r="E245" s="1555">
        <f t="shared" si="165"/>
        <v>0</v>
      </c>
      <c r="F245" s="1556">
        <f t="shared" si="153"/>
        <v>0</v>
      </c>
      <c r="G245" s="1287">
        <v>0</v>
      </c>
      <c r="H245" s="1288">
        <v>0</v>
      </c>
      <c r="I245" s="1289">
        <v>0</v>
      </c>
      <c r="J245" s="1288">
        <v>0</v>
      </c>
      <c r="K245" s="1289">
        <v>0</v>
      </c>
      <c r="L245" s="1288">
        <v>0</v>
      </c>
      <c r="M245" s="1289">
        <v>0</v>
      </c>
      <c r="N245" s="1288">
        <v>0</v>
      </c>
      <c r="O245" s="1289">
        <v>0</v>
      </c>
      <c r="P245" s="1288">
        <v>0</v>
      </c>
      <c r="Q245" s="1289">
        <v>0</v>
      </c>
      <c r="R245" s="1288">
        <v>0</v>
      </c>
      <c r="S245" s="1289">
        <v>0</v>
      </c>
      <c r="T245" s="1288">
        <v>0</v>
      </c>
      <c r="U245" s="1289">
        <v>0</v>
      </c>
      <c r="V245" s="1288">
        <v>0</v>
      </c>
      <c r="W245" s="1289">
        <v>0</v>
      </c>
      <c r="X245" s="1288">
        <v>0</v>
      </c>
      <c r="Y245" s="1289">
        <v>0</v>
      </c>
      <c r="Z245" s="1288">
        <v>0</v>
      </c>
      <c r="AA245" s="1289">
        <v>0</v>
      </c>
      <c r="AB245" s="1288">
        <v>0</v>
      </c>
      <c r="AC245" s="1289">
        <v>0</v>
      </c>
      <c r="AD245" s="1288">
        <v>0</v>
      </c>
      <c r="AE245" s="1289">
        <v>0</v>
      </c>
      <c r="AF245" s="1288">
        <v>0</v>
      </c>
      <c r="AG245" s="1289">
        <v>0</v>
      </c>
      <c r="AH245" s="1288">
        <v>0</v>
      </c>
      <c r="AI245" s="1289">
        <v>0</v>
      </c>
      <c r="AJ245" s="1288">
        <v>0</v>
      </c>
      <c r="AK245" s="1289">
        <v>0</v>
      </c>
      <c r="AL245" s="1288">
        <v>0</v>
      </c>
      <c r="AM245" s="1289">
        <v>0</v>
      </c>
      <c r="AN245" s="1288">
        <v>0</v>
      </c>
      <c r="AO245" s="1291">
        <v>0</v>
      </c>
      <c r="AP245" s="1572"/>
      <c r="AQ245" s="1563"/>
      <c r="AR245" s="1573"/>
      <c r="AS245" s="1294"/>
      <c r="AT245" s="1289"/>
      <c r="AU245" s="1295">
        <v>0</v>
      </c>
      <c r="AV245" s="1295">
        <v>0</v>
      </c>
      <c r="AW245" s="1288">
        <v>0</v>
      </c>
      <c r="AX245" s="671" t="str">
        <f t="shared" si="150"/>
        <v/>
      </c>
      <c r="BT245" s="3"/>
      <c r="BU245" s="3"/>
      <c r="BV245" s="4"/>
      <c r="BW245" s="4"/>
      <c r="CA245" s="31" t="str">
        <f t="shared" si="154"/>
        <v/>
      </c>
      <c r="CB245" s="31"/>
      <c r="CC245" s="31" t="str">
        <f t="shared" si="151"/>
        <v/>
      </c>
      <c r="CD245" s="31" t="str">
        <f t="shared" si="156"/>
        <v/>
      </c>
      <c r="CE245" s="31" t="str">
        <f t="shared" si="157"/>
        <v/>
      </c>
      <c r="CF245" s="31" t="str">
        <f t="shared" si="158"/>
        <v/>
      </c>
      <c r="CG245" s="31" t="str">
        <f t="shared" si="159"/>
        <v/>
      </c>
      <c r="CH245" s="32"/>
      <c r="CI245" s="32"/>
      <c r="CJ245" s="32"/>
      <c r="CK245" s="32">
        <f t="shared" si="163"/>
        <v>0</v>
      </c>
      <c r="CL245" s="32">
        <f t="shared" si="164"/>
        <v>0</v>
      </c>
      <c r="CM245" s="32">
        <f t="shared" si="164"/>
        <v>0</v>
      </c>
      <c r="CN245" s="32">
        <f t="shared" si="164"/>
        <v>0</v>
      </c>
    </row>
    <row r="246" spans="1:92" ht="16.350000000000001" customHeight="1" x14ac:dyDescent="0.2">
      <c r="A246" s="3149"/>
      <c r="B246" s="3197" t="s">
        <v>269</v>
      </c>
      <c r="C246" s="3197"/>
      <c r="D246" s="1566">
        <f t="shared" si="149"/>
        <v>0</v>
      </c>
      <c r="E246" s="1567">
        <f t="shared" si="165"/>
        <v>0</v>
      </c>
      <c r="F246" s="1296">
        <f t="shared" si="153"/>
        <v>0</v>
      </c>
      <c r="G246" s="1549">
        <v>0</v>
      </c>
      <c r="H246" s="1550">
        <v>0</v>
      </c>
      <c r="I246" s="1285">
        <v>0</v>
      </c>
      <c r="J246" s="1550">
        <v>0</v>
      </c>
      <c r="K246" s="1285">
        <v>0</v>
      </c>
      <c r="L246" s="1550">
        <v>0</v>
      </c>
      <c r="M246" s="1285">
        <v>0</v>
      </c>
      <c r="N246" s="1550">
        <v>0</v>
      </c>
      <c r="O246" s="1285">
        <v>0</v>
      </c>
      <c r="P246" s="1550">
        <v>0</v>
      </c>
      <c r="Q246" s="1285">
        <v>0</v>
      </c>
      <c r="R246" s="1550">
        <v>0</v>
      </c>
      <c r="S246" s="1285">
        <v>0</v>
      </c>
      <c r="T246" s="1550">
        <v>0</v>
      </c>
      <c r="U246" s="1285">
        <v>0</v>
      </c>
      <c r="V246" s="1550">
        <v>0</v>
      </c>
      <c r="W246" s="1285">
        <v>0</v>
      </c>
      <c r="X246" s="1550">
        <v>0</v>
      </c>
      <c r="Y246" s="1285">
        <v>0</v>
      </c>
      <c r="Z246" s="1550">
        <v>0</v>
      </c>
      <c r="AA246" s="1285">
        <v>0</v>
      </c>
      <c r="AB246" s="1550">
        <v>0</v>
      </c>
      <c r="AC246" s="1285">
        <v>0</v>
      </c>
      <c r="AD246" s="1550">
        <v>0</v>
      </c>
      <c r="AE246" s="1285">
        <v>0</v>
      </c>
      <c r="AF246" s="1550">
        <v>0</v>
      </c>
      <c r="AG246" s="1285">
        <v>0</v>
      </c>
      <c r="AH246" s="1550">
        <v>0</v>
      </c>
      <c r="AI246" s="1285">
        <v>0</v>
      </c>
      <c r="AJ246" s="1550">
        <v>0</v>
      </c>
      <c r="AK246" s="1285">
        <v>0</v>
      </c>
      <c r="AL246" s="1550">
        <v>0</v>
      </c>
      <c r="AM246" s="1285">
        <v>0</v>
      </c>
      <c r="AN246" s="1550">
        <v>0</v>
      </c>
      <c r="AO246" s="1551">
        <v>0</v>
      </c>
      <c r="AP246" s="1569"/>
      <c r="AQ246" s="1568"/>
      <c r="AR246" s="1574"/>
      <c r="AS246" s="1569"/>
      <c r="AT246" s="1285"/>
      <c r="AU246" s="1553">
        <v>0</v>
      </c>
      <c r="AV246" s="1553">
        <v>0</v>
      </c>
      <c r="AW246" s="1550">
        <v>0</v>
      </c>
      <c r="AX246" s="671" t="str">
        <f t="shared" si="150"/>
        <v/>
      </c>
      <c r="BT246" s="3"/>
      <c r="BU246" s="3"/>
      <c r="BV246" s="4"/>
      <c r="BW246" s="4"/>
      <c r="CA246" s="31" t="str">
        <f t="shared" si="154"/>
        <v/>
      </c>
      <c r="CB246" s="31"/>
      <c r="CC246" s="31" t="str">
        <f t="shared" si="151"/>
        <v/>
      </c>
      <c r="CD246" s="31" t="str">
        <f t="shared" si="156"/>
        <v/>
      </c>
      <c r="CE246" s="31" t="str">
        <f t="shared" si="157"/>
        <v/>
      </c>
      <c r="CF246" s="31" t="str">
        <f t="shared" si="158"/>
        <v/>
      </c>
      <c r="CG246" s="31" t="str">
        <f t="shared" si="159"/>
        <v/>
      </c>
      <c r="CH246" s="32"/>
      <c r="CI246" s="32"/>
      <c r="CJ246" s="32"/>
      <c r="CK246" s="32">
        <f t="shared" si="163"/>
        <v>0</v>
      </c>
      <c r="CL246" s="32">
        <f t="shared" si="164"/>
        <v>0</v>
      </c>
      <c r="CM246" s="32">
        <f t="shared" si="164"/>
        <v>0</v>
      </c>
      <c r="CN246" s="32">
        <f t="shared" si="164"/>
        <v>0</v>
      </c>
    </row>
    <row r="247" spans="1:92" ht="16.350000000000001" customHeight="1" x14ac:dyDescent="0.2">
      <c r="A247" s="3454" t="s">
        <v>271</v>
      </c>
      <c r="B247" s="3184" t="s">
        <v>264</v>
      </c>
      <c r="C247" s="3184"/>
      <c r="D247" s="400">
        <f t="shared" si="149"/>
        <v>23</v>
      </c>
      <c r="E247" s="465">
        <f t="shared" si="165"/>
        <v>7</v>
      </c>
      <c r="F247" s="466">
        <f t="shared" si="153"/>
        <v>16</v>
      </c>
      <c r="G247" s="467">
        <v>0</v>
      </c>
      <c r="H247" s="468">
        <v>0</v>
      </c>
      <c r="I247" s="469">
        <v>0</v>
      </c>
      <c r="J247" s="468">
        <v>0</v>
      </c>
      <c r="K247" s="469">
        <v>0</v>
      </c>
      <c r="L247" s="468">
        <v>0</v>
      </c>
      <c r="M247" s="469">
        <v>0</v>
      </c>
      <c r="N247" s="468">
        <v>0</v>
      </c>
      <c r="O247" s="469">
        <v>0</v>
      </c>
      <c r="P247" s="468">
        <v>0</v>
      </c>
      <c r="Q247" s="469">
        <v>0</v>
      </c>
      <c r="R247" s="468">
        <v>0</v>
      </c>
      <c r="S247" s="469">
        <v>0</v>
      </c>
      <c r="T247" s="468">
        <v>0</v>
      </c>
      <c r="U247" s="469">
        <v>0</v>
      </c>
      <c r="V247" s="470">
        <v>0</v>
      </c>
      <c r="W247" s="469">
        <v>0</v>
      </c>
      <c r="X247" s="470">
        <v>0</v>
      </c>
      <c r="Y247" s="469">
        <v>0</v>
      </c>
      <c r="Z247" s="470">
        <v>0</v>
      </c>
      <c r="AA247" s="469">
        <v>0</v>
      </c>
      <c r="AB247" s="470">
        <v>0</v>
      </c>
      <c r="AC247" s="469">
        <v>1</v>
      </c>
      <c r="AD247" s="470">
        <v>4</v>
      </c>
      <c r="AE247" s="469">
        <v>1</v>
      </c>
      <c r="AF247" s="470">
        <v>6</v>
      </c>
      <c r="AG247" s="469">
        <v>4</v>
      </c>
      <c r="AH247" s="470">
        <v>3</v>
      </c>
      <c r="AI247" s="469">
        <v>0</v>
      </c>
      <c r="AJ247" s="470">
        <v>0</v>
      </c>
      <c r="AK247" s="469">
        <v>1</v>
      </c>
      <c r="AL247" s="470">
        <v>3</v>
      </c>
      <c r="AM247" s="469">
        <v>0</v>
      </c>
      <c r="AN247" s="470">
        <v>0</v>
      </c>
      <c r="AO247" s="471">
        <v>0</v>
      </c>
      <c r="AP247" s="472">
        <v>0</v>
      </c>
      <c r="AQ247" s="1060"/>
      <c r="AR247" s="473"/>
      <c r="AS247" s="1060">
        <v>26</v>
      </c>
      <c r="AT247" s="469"/>
      <c r="AU247" s="473">
        <v>0</v>
      </c>
      <c r="AV247" s="473">
        <v>0</v>
      </c>
      <c r="AW247" s="468">
        <v>0</v>
      </c>
      <c r="AX247" s="671" t="str">
        <f t="shared" si="150"/>
        <v/>
      </c>
      <c r="BT247" s="3"/>
      <c r="BU247" s="3"/>
      <c r="BV247" s="4"/>
      <c r="BW247" s="4"/>
      <c r="CA247" s="31" t="str">
        <f t="shared" si="154"/>
        <v/>
      </c>
      <c r="CB247" s="31" t="str">
        <f t="shared" si="155"/>
        <v/>
      </c>
      <c r="CC247" s="31" t="str">
        <f t="shared" si="151"/>
        <v/>
      </c>
      <c r="CD247" s="31" t="str">
        <f t="shared" si="156"/>
        <v/>
      </c>
      <c r="CE247" s="31" t="str">
        <f t="shared" si="157"/>
        <v/>
      </c>
      <c r="CF247" s="31" t="str">
        <f t="shared" si="158"/>
        <v/>
      </c>
      <c r="CG247" s="31" t="str">
        <f t="shared" si="159"/>
        <v/>
      </c>
      <c r="CH247" s="32">
        <f t="shared" si="160"/>
        <v>0</v>
      </c>
      <c r="CI247" s="32">
        <f t="shared" si="161"/>
        <v>0</v>
      </c>
      <c r="CJ247" s="32">
        <f t="shared" si="162"/>
        <v>0</v>
      </c>
      <c r="CK247" s="32">
        <f t="shared" si="163"/>
        <v>0</v>
      </c>
      <c r="CL247" s="32">
        <f t="shared" si="164"/>
        <v>0</v>
      </c>
      <c r="CM247" s="32">
        <f t="shared" si="164"/>
        <v>0</v>
      </c>
      <c r="CN247" s="32">
        <f t="shared" si="164"/>
        <v>0</v>
      </c>
    </row>
    <row r="248" spans="1:92" ht="16.350000000000001" customHeight="1" x14ac:dyDescent="0.2">
      <c r="A248" s="2912"/>
      <c r="B248" s="3366" t="s">
        <v>265</v>
      </c>
      <c r="C248" s="3366"/>
      <c r="D248" s="1554">
        <f t="shared" si="149"/>
        <v>39</v>
      </c>
      <c r="E248" s="1555">
        <f t="shared" si="165"/>
        <v>8</v>
      </c>
      <c r="F248" s="1556">
        <f t="shared" si="153"/>
        <v>31</v>
      </c>
      <c r="G248" s="1557">
        <v>0</v>
      </c>
      <c r="H248" s="1558">
        <v>0</v>
      </c>
      <c r="I248" s="1559">
        <v>0</v>
      </c>
      <c r="J248" s="1558">
        <v>0</v>
      </c>
      <c r="K248" s="1559">
        <v>0</v>
      </c>
      <c r="L248" s="1558">
        <v>0</v>
      </c>
      <c r="M248" s="1559">
        <v>0</v>
      </c>
      <c r="N248" s="1558">
        <v>0</v>
      </c>
      <c r="O248" s="1559">
        <v>0</v>
      </c>
      <c r="P248" s="1558">
        <v>0</v>
      </c>
      <c r="Q248" s="1559">
        <v>0</v>
      </c>
      <c r="R248" s="1558">
        <v>0</v>
      </c>
      <c r="S248" s="1559">
        <v>0</v>
      </c>
      <c r="T248" s="1558">
        <v>0</v>
      </c>
      <c r="U248" s="1559">
        <v>0</v>
      </c>
      <c r="V248" s="1560">
        <v>0</v>
      </c>
      <c r="W248" s="1559">
        <v>0</v>
      </c>
      <c r="X248" s="1560">
        <v>0</v>
      </c>
      <c r="Y248" s="1559">
        <v>0</v>
      </c>
      <c r="Z248" s="1560">
        <v>0</v>
      </c>
      <c r="AA248" s="1559">
        <v>0</v>
      </c>
      <c r="AB248" s="1560">
        <v>0</v>
      </c>
      <c r="AC248" s="1559">
        <v>0</v>
      </c>
      <c r="AD248" s="1560">
        <v>6</v>
      </c>
      <c r="AE248" s="1559">
        <v>2</v>
      </c>
      <c r="AF248" s="1560">
        <v>13</v>
      </c>
      <c r="AG248" s="1559">
        <v>5</v>
      </c>
      <c r="AH248" s="1560">
        <v>6</v>
      </c>
      <c r="AI248" s="1559">
        <v>0</v>
      </c>
      <c r="AJ248" s="1560">
        <v>3</v>
      </c>
      <c r="AK248" s="1559">
        <v>1</v>
      </c>
      <c r="AL248" s="1560">
        <v>3</v>
      </c>
      <c r="AM248" s="1559">
        <v>0</v>
      </c>
      <c r="AN248" s="1560">
        <v>0</v>
      </c>
      <c r="AO248" s="1561">
        <v>0</v>
      </c>
      <c r="AP248" s="1562">
        <v>0</v>
      </c>
      <c r="AQ248" s="1563"/>
      <c r="AR248" s="1571"/>
      <c r="AS248" s="467">
        <v>8</v>
      </c>
      <c r="AT248" s="1559"/>
      <c r="AU248" s="1565">
        <v>0</v>
      </c>
      <c r="AV248" s="1565">
        <v>0</v>
      </c>
      <c r="AW248" s="1558">
        <v>0</v>
      </c>
      <c r="AX248" s="671" t="str">
        <f t="shared" si="150"/>
        <v/>
      </c>
      <c r="BT248" s="3"/>
      <c r="BU248" s="3"/>
      <c r="BV248" s="4"/>
      <c r="BW248" s="4"/>
      <c r="CA248" s="31" t="str">
        <f t="shared" si="154"/>
        <v/>
      </c>
      <c r="CB248" s="31"/>
      <c r="CC248" s="31" t="str">
        <f t="shared" si="151"/>
        <v/>
      </c>
      <c r="CD248" s="31" t="str">
        <f t="shared" si="156"/>
        <v/>
      </c>
      <c r="CE248" s="31" t="str">
        <f t="shared" si="157"/>
        <v/>
      </c>
      <c r="CF248" s="31" t="str">
        <f t="shared" si="158"/>
        <v/>
      </c>
      <c r="CG248" s="31" t="str">
        <f t="shared" si="159"/>
        <v/>
      </c>
      <c r="CH248" s="32">
        <f t="shared" si="160"/>
        <v>0</v>
      </c>
      <c r="CI248" s="32"/>
      <c r="CJ248" s="32"/>
      <c r="CK248" s="32">
        <f t="shared" si="163"/>
        <v>0</v>
      </c>
      <c r="CL248" s="32">
        <f t="shared" si="164"/>
        <v>0</v>
      </c>
      <c r="CM248" s="32">
        <f t="shared" si="164"/>
        <v>0</v>
      </c>
      <c r="CN248" s="32">
        <f t="shared" si="164"/>
        <v>0</v>
      </c>
    </row>
    <row r="249" spans="1:92" ht="16.350000000000001" customHeight="1" x14ac:dyDescent="0.2">
      <c r="A249" s="2912"/>
      <c r="B249" s="3366" t="s">
        <v>266</v>
      </c>
      <c r="C249" s="3366"/>
      <c r="D249" s="1554">
        <f t="shared" si="149"/>
        <v>22</v>
      </c>
      <c r="E249" s="1555">
        <f t="shared" si="165"/>
        <v>5</v>
      </c>
      <c r="F249" s="1556">
        <f t="shared" si="153"/>
        <v>17</v>
      </c>
      <c r="G249" s="1557">
        <v>0</v>
      </c>
      <c r="H249" s="1558">
        <v>0</v>
      </c>
      <c r="I249" s="1559">
        <v>0</v>
      </c>
      <c r="J249" s="1558">
        <v>0</v>
      </c>
      <c r="K249" s="1559">
        <v>0</v>
      </c>
      <c r="L249" s="1558">
        <v>0</v>
      </c>
      <c r="M249" s="1559">
        <v>0</v>
      </c>
      <c r="N249" s="1558">
        <v>0</v>
      </c>
      <c r="O249" s="1559">
        <v>0</v>
      </c>
      <c r="P249" s="1558">
        <v>0</v>
      </c>
      <c r="Q249" s="1559">
        <v>0</v>
      </c>
      <c r="R249" s="1558">
        <v>0</v>
      </c>
      <c r="S249" s="1559">
        <v>0</v>
      </c>
      <c r="T249" s="1558">
        <v>0</v>
      </c>
      <c r="U249" s="1559">
        <v>0</v>
      </c>
      <c r="V249" s="1560">
        <v>0</v>
      </c>
      <c r="W249" s="1559">
        <v>0</v>
      </c>
      <c r="X249" s="1560">
        <v>0</v>
      </c>
      <c r="Y249" s="1559">
        <v>0</v>
      </c>
      <c r="Z249" s="1560">
        <v>1</v>
      </c>
      <c r="AA249" s="1559">
        <v>0</v>
      </c>
      <c r="AB249" s="1560">
        <v>1</v>
      </c>
      <c r="AC249" s="1559">
        <v>0</v>
      </c>
      <c r="AD249" s="1560">
        <v>4</v>
      </c>
      <c r="AE249" s="1559">
        <v>1</v>
      </c>
      <c r="AF249" s="1560">
        <v>6</v>
      </c>
      <c r="AG249" s="1559">
        <v>2</v>
      </c>
      <c r="AH249" s="1560">
        <v>1</v>
      </c>
      <c r="AI249" s="1559">
        <v>1</v>
      </c>
      <c r="AJ249" s="1560">
        <v>0</v>
      </c>
      <c r="AK249" s="1559">
        <v>1</v>
      </c>
      <c r="AL249" s="1560">
        <v>4</v>
      </c>
      <c r="AM249" s="1559">
        <v>0</v>
      </c>
      <c r="AN249" s="1560">
        <v>0</v>
      </c>
      <c r="AO249" s="1561">
        <v>0</v>
      </c>
      <c r="AP249" s="1562">
        <v>0</v>
      </c>
      <c r="AQ249" s="1563"/>
      <c r="AR249" s="1571"/>
      <c r="AS249" s="1571"/>
      <c r="AT249" s="1559"/>
      <c r="AU249" s="1565">
        <v>1</v>
      </c>
      <c r="AV249" s="1565">
        <v>0</v>
      </c>
      <c r="AW249" s="1558">
        <v>0</v>
      </c>
      <c r="AX249" s="671" t="str">
        <f t="shared" si="150"/>
        <v/>
      </c>
      <c r="BT249" s="3"/>
      <c r="BU249" s="3"/>
      <c r="BV249" s="4"/>
      <c r="BW249" s="4"/>
      <c r="CA249" s="31" t="str">
        <f t="shared" si="154"/>
        <v/>
      </c>
      <c r="CB249" s="31"/>
      <c r="CC249" s="31" t="str">
        <f t="shared" si="151"/>
        <v/>
      </c>
      <c r="CD249" s="31" t="str">
        <f t="shared" si="156"/>
        <v/>
      </c>
      <c r="CE249" s="31" t="str">
        <f t="shared" si="157"/>
        <v/>
      </c>
      <c r="CF249" s="31" t="str">
        <f t="shared" si="158"/>
        <v/>
      </c>
      <c r="CG249" s="31" t="str">
        <f t="shared" si="159"/>
        <v/>
      </c>
      <c r="CH249" s="32">
        <f t="shared" si="160"/>
        <v>0</v>
      </c>
      <c r="CI249" s="32"/>
      <c r="CJ249" s="32"/>
      <c r="CK249" s="32">
        <f t="shared" si="163"/>
        <v>0</v>
      </c>
      <c r="CL249" s="32">
        <f t="shared" si="164"/>
        <v>0</v>
      </c>
      <c r="CM249" s="32">
        <f t="shared" si="164"/>
        <v>0</v>
      </c>
      <c r="CN249" s="32">
        <f t="shared" si="164"/>
        <v>0</v>
      </c>
    </row>
    <row r="250" spans="1:92" ht="16.350000000000001" customHeight="1" x14ac:dyDescent="0.2">
      <c r="A250" s="2912"/>
      <c r="B250" s="3203" t="s">
        <v>267</v>
      </c>
      <c r="C250" s="3203"/>
      <c r="D250" s="1554">
        <f t="shared" si="149"/>
        <v>25</v>
      </c>
      <c r="E250" s="1555">
        <f>SUM(G250+I250+K250+M250+O250+Q250+S250+U250+W250+Y250+AA250+AC250+AE250+AG250+AI250+AK250+AM250)</f>
        <v>7</v>
      </c>
      <c r="F250" s="1556">
        <f t="shared" si="153"/>
        <v>18</v>
      </c>
      <c r="G250" s="1287">
        <v>0</v>
      </c>
      <c r="H250" s="1288">
        <v>0</v>
      </c>
      <c r="I250" s="1289">
        <v>0</v>
      </c>
      <c r="J250" s="1288">
        <v>0</v>
      </c>
      <c r="K250" s="1289">
        <v>0</v>
      </c>
      <c r="L250" s="1288">
        <v>0</v>
      </c>
      <c r="M250" s="1289">
        <v>0</v>
      </c>
      <c r="N250" s="1288">
        <v>0</v>
      </c>
      <c r="O250" s="1289">
        <v>0</v>
      </c>
      <c r="P250" s="1288">
        <v>0</v>
      </c>
      <c r="Q250" s="1289">
        <v>0</v>
      </c>
      <c r="R250" s="1288">
        <v>0</v>
      </c>
      <c r="S250" s="1289">
        <v>0</v>
      </c>
      <c r="T250" s="1288">
        <v>0</v>
      </c>
      <c r="U250" s="1289">
        <v>0</v>
      </c>
      <c r="V250" s="1290">
        <v>0</v>
      </c>
      <c r="W250" s="1289">
        <v>0</v>
      </c>
      <c r="X250" s="1290">
        <v>0</v>
      </c>
      <c r="Y250" s="1289">
        <v>0</v>
      </c>
      <c r="Z250" s="1290">
        <v>1</v>
      </c>
      <c r="AA250" s="1289">
        <v>0</v>
      </c>
      <c r="AB250" s="1290">
        <v>1</v>
      </c>
      <c r="AC250" s="1289">
        <v>0</v>
      </c>
      <c r="AD250" s="1290">
        <v>4</v>
      </c>
      <c r="AE250" s="1289">
        <v>1</v>
      </c>
      <c r="AF250" s="1290">
        <v>5</v>
      </c>
      <c r="AG250" s="1289">
        <v>4</v>
      </c>
      <c r="AH250" s="1290">
        <v>1</v>
      </c>
      <c r="AI250" s="1289">
        <v>1</v>
      </c>
      <c r="AJ250" s="1290">
        <v>2</v>
      </c>
      <c r="AK250" s="1289">
        <v>1</v>
      </c>
      <c r="AL250" s="1290">
        <v>4</v>
      </c>
      <c r="AM250" s="1289">
        <v>0</v>
      </c>
      <c r="AN250" s="1290">
        <v>0</v>
      </c>
      <c r="AO250" s="1291">
        <v>0</v>
      </c>
      <c r="AP250" s="1292">
        <v>0</v>
      </c>
      <c r="AQ250" s="1563"/>
      <c r="AR250" s="1571"/>
      <c r="AS250" s="1571"/>
      <c r="AT250" s="1289"/>
      <c r="AU250" s="1295">
        <v>0</v>
      </c>
      <c r="AV250" s="1295">
        <v>0</v>
      </c>
      <c r="AW250" s="1288">
        <v>0</v>
      </c>
      <c r="AX250" s="671" t="str">
        <f t="shared" si="150"/>
        <v/>
      </c>
      <c r="BT250" s="3"/>
      <c r="BU250" s="3"/>
      <c r="BV250" s="4"/>
      <c r="BW250" s="4"/>
      <c r="CA250" s="31" t="str">
        <f t="shared" si="154"/>
        <v/>
      </c>
      <c r="CB250" s="31"/>
      <c r="CC250" s="31" t="str">
        <f t="shared" si="151"/>
        <v/>
      </c>
      <c r="CD250" s="31" t="str">
        <f t="shared" si="156"/>
        <v/>
      </c>
      <c r="CE250" s="31" t="str">
        <f t="shared" si="157"/>
        <v/>
      </c>
      <c r="CF250" s="31" t="str">
        <f t="shared" si="158"/>
        <v/>
      </c>
      <c r="CG250" s="31" t="str">
        <f t="shared" si="159"/>
        <v/>
      </c>
      <c r="CH250" s="32">
        <f t="shared" si="160"/>
        <v>0</v>
      </c>
      <c r="CI250" s="32"/>
      <c r="CJ250" s="32"/>
      <c r="CK250" s="32">
        <f t="shared" si="163"/>
        <v>0</v>
      </c>
      <c r="CL250" s="32">
        <f t="shared" si="164"/>
        <v>0</v>
      </c>
      <c r="CM250" s="32">
        <f t="shared" si="164"/>
        <v>0</v>
      </c>
      <c r="CN250" s="32">
        <f t="shared" si="164"/>
        <v>0</v>
      </c>
    </row>
    <row r="251" spans="1:92" ht="16.350000000000001" customHeight="1" x14ac:dyDescent="0.2">
      <c r="A251" s="2912"/>
      <c r="B251" s="3367" t="s">
        <v>268</v>
      </c>
      <c r="C251" s="3368"/>
      <c r="D251" s="1554">
        <f t="shared" si="149"/>
        <v>0</v>
      </c>
      <c r="E251" s="1555">
        <f t="shared" si="165"/>
        <v>0</v>
      </c>
      <c r="F251" s="1556">
        <f t="shared" si="153"/>
        <v>0</v>
      </c>
      <c r="G251" s="1287">
        <v>0</v>
      </c>
      <c r="H251" s="1288">
        <v>0</v>
      </c>
      <c r="I251" s="1289">
        <v>0</v>
      </c>
      <c r="J251" s="1288">
        <v>0</v>
      </c>
      <c r="K251" s="1289">
        <v>0</v>
      </c>
      <c r="L251" s="1288">
        <v>0</v>
      </c>
      <c r="M251" s="1289">
        <v>0</v>
      </c>
      <c r="N251" s="1288">
        <v>0</v>
      </c>
      <c r="O251" s="1289">
        <v>0</v>
      </c>
      <c r="P251" s="1288">
        <v>0</v>
      </c>
      <c r="Q251" s="1289">
        <v>0</v>
      </c>
      <c r="R251" s="1288">
        <v>0</v>
      </c>
      <c r="S251" s="1289">
        <v>0</v>
      </c>
      <c r="T251" s="1288">
        <v>0</v>
      </c>
      <c r="U251" s="1289">
        <v>0</v>
      </c>
      <c r="V251" s="1290">
        <v>0</v>
      </c>
      <c r="W251" s="1289">
        <v>0</v>
      </c>
      <c r="X251" s="1290">
        <v>0</v>
      </c>
      <c r="Y251" s="1289">
        <v>0</v>
      </c>
      <c r="Z251" s="1290">
        <v>0</v>
      </c>
      <c r="AA251" s="1289">
        <v>0</v>
      </c>
      <c r="AB251" s="1290">
        <v>0</v>
      </c>
      <c r="AC251" s="1289">
        <v>0</v>
      </c>
      <c r="AD251" s="1290">
        <v>0</v>
      </c>
      <c r="AE251" s="1289">
        <v>0</v>
      </c>
      <c r="AF251" s="1290">
        <v>0</v>
      </c>
      <c r="AG251" s="1289">
        <v>0</v>
      </c>
      <c r="AH251" s="1290">
        <v>0</v>
      </c>
      <c r="AI251" s="1289">
        <v>0</v>
      </c>
      <c r="AJ251" s="1290">
        <v>0</v>
      </c>
      <c r="AK251" s="1289">
        <v>0</v>
      </c>
      <c r="AL251" s="1290">
        <v>0</v>
      </c>
      <c r="AM251" s="1289">
        <v>0</v>
      </c>
      <c r="AN251" s="1290">
        <v>0</v>
      </c>
      <c r="AO251" s="1291">
        <v>0</v>
      </c>
      <c r="AP251" s="1292">
        <v>0</v>
      </c>
      <c r="AQ251" s="1293"/>
      <c r="AR251" s="1294"/>
      <c r="AS251" s="1294"/>
      <c r="AT251" s="1289"/>
      <c r="AU251" s="1295">
        <v>0</v>
      </c>
      <c r="AV251" s="1295">
        <v>0</v>
      </c>
      <c r="AW251" s="1288">
        <v>0</v>
      </c>
      <c r="AX251" s="671" t="str">
        <f t="shared" si="150"/>
        <v/>
      </c>
      <c r="BT251" s="3"/>
      <c r="BU251" s="3"/>
      <c r="BV251" s="4"/>
      <c r="BW251" s="4"/>
      <c r="CA251" s="31" t="str">
        <f t="shared" si="154"/>
        <v/>
      </c>
      <c r="CB251" s="31"/>
      <c r="CC251" s="31" t="str">
        <f t="shared" si="151"/>
        <v/>
      </c>
      <c r="CD251" s="31" t="str">
        <f t="shared" si="156"/>
        <v/>
      </c>
      <c r="CE251" s="31" t="str">
        <f t="shared" si="157"/>
        <v/>
      </c>
      <c r="CF251" s="31" t="str">
        <f t="shared" si="158"/>
        <v/>
      </c>
      <c r="CG251" s="31" t="str">
        <f t="shared" si="159"/>
        <v/>
      </c>
      <c r="CH251" s="32">
        <f t="shared" si="160"/>
        <v>0</v>
      </c>
      <c r="CI251" s="32"/>
      <c r="CJ251" s="32"/>
      <c r="CK251" s="32">
        <f t="shared" si="163"/>
        <v>0</v>
      </c>
      <c r="CL251" s="32">
        <f t="shared" si="164"/>
        <v>0</v>
      </c>
      <c r="CM251" s="32">
        <f t="shared" si="164"/>
        <v>0</v>
      </c>
      <c r="CN251" s="32">
        <f t="shared" si="164"/>
        <v>0</v>
      </c>
    </row>
    <row r="252" spans="1:92" ht="16.350000000000001" customHeight="1" x14ac:dyDescent="0.2">
      <c r="A252" s="3149"/>
      <c r="B252" s="3190" t="s">
        <v>269</v>
      </c>
      <c r="C252" s="3190"/>
      <c r="D252" s="1297">
        <f t="shared" si="149"/>
        <v>0</v>
      </c>
      <c r="E252" s="1298">
        <f t="shared" si="165"/>
        <v>0</v>
      </c>
      <c r="F252" s="1299">
        <f t="shared" si="153"/>
        <v>0</v>
      </c>
      <c r="G252" s="1549">
        <v>0</v>
      </c>
      <c r="H252" s="1550">
        <v>0</v>
      </c>
      <c r="I252" s="1285">
        <v>0</v>
      </c>
      <c r="J252" s="1550">
        <v>0</v>
      </c>
      <c r="K252" s="1285">
        <v>0</v>
      </c>
      <c r="L252" s="1550">
        <v>0</v>
      </c>
      <c r="M252" s="1285">
        <v>0</v>
      </c>
      <c r="N252" s="1550">
        <v>0</v>
      </c>
      <c r="O252" s="1285">
        <v>0</v>
      </c>
      <c r="P252" s="1550">
        <v>0</v>
      </c>
      <c r="Q252" s="1285">
        <v>0</v>
      </c>
      <c r="R252" s="1550">
        <v>0</v>
      </c>
      <c r="S252" s="1285">
        <v>0</v>
      </c>
      <c r="T252" s="1550">
        <v>0</v>
      </c>
      <c r="U252" s="1285">
        <v>0</v>
      </c>
      <c r="V252" s="1286">
        <v>0</v>
      </c>
      <c r="W252" s="1285">
        <v>0</v>
      </c>
      <c r="X252" s="1286">
        <v>0</v>
      </c>
      <c r="Y252" s="1289">
        <v>0</v>
      </c>
      <c r="Z252" s="1290">
        <v>0</v>
      </c>
      <c r="AA252" s="1289">
        <v>0</v>
      </c>
      <c r="AB252" s="1290">
        <v>0</v>
      </c>
      <c r="AC252" s="1289">
        <v>0</v>
      </c>
      <c r="AD252" s="1290">
        <v>0</v>
      </c>
      <c r="AE252" s="1289">
        <v>0</v>
      </c>
      <c r="AF252" s="1290">
        <v>0</v>
      </c>
      <c r="AG252" s="1289">
        <v>0</v>
      </c>
      <c r="AH252" s="1290">
        <v>0</v>
      </c>
      <c r="AI252" s="1289">
        <v>0</v>
      </c>
      <c r="AJ252" s="1290">
        <v>0</v>
      </c>
      <c r="AK252" s="1289">
        <v>0</v>
      </c>
      <c r="AL252" s="1290">
        <v>0</v>
      </c>
      <c r="AM252" s="1289">
        <v>0</v>
      </c>
      <c r="AN252" s="1290">
        <v>0</v>
      </c>
      <c r="AO252" s="1551">
        <v>0</v>
      </c>
      <c r="AP252" s="1552">
        <v>0</v>
      </c>
      <c r="AQ252" s="1568"/>
      <c r="AR252" s="1569"/>
      <c r="AS252" s="1569"/>
      <c r="AT252" s="1285"/>
      <c r="AU252" s="1553">
        <v>0</v>
      </c>
      <c r="AV252" s="1553">
        <v>0</v>
      </c>
      <c r="AW252" s="1550">
        <v>0</v>
      </c>
      <c r="AX252" s="671" t="str">
        <f t="shared" si="150"/>
        <v/>
      </c>
      <c r="BT252" s="3"/>
      <c r="BU252" s="3"/>
      <c r="BV252" s="4"/>
      <c r="BW252" s="4"/>
      <c r="CA252" s="31" t="str">
        <f t="shared" si="154"/>
        <v/>
      </c>
      <c r="CB252" s="31"/>
      <c r="CC252" s="31" t="str">
        <f t="shared" si="151"/>
        <v/>
      </c>
      <c r="CD252" s="31" t="str">
        <f t="shared" si="156"/>
        <v/>
      </c>
      <c r="CE252" s="31" t="str">
        <f t="shared" si="157"/>
        <v/>
      </c>
      <c r="CF252" s="31" t="str">
        <f t="shared" si="158"/>
        <v/>
      </c>
      <c r="CG252" s="31" t="str">
        <f t="shared" si="159"/>
        <v/>
      </c>
      <c r="CH252" s="32">
        <f t="shared" si="160"/>
        <v>0</v>
      </c>
      <c r="CI252" s="32"/>
      <c r="CJ252" s="32"/>
      <c r="CK252" s="32">
        <f t="shared" si="163"/>
        <v>0</v>
      </c>
      <c r="CL252" s="32">
        <f t="shared" si="164"/>
        <v>0</v>
      </c>
      <c r="CM252" s="32">
        <f t="shared" si="164"/>
        <v>0</v>
      </c>
      <c r="CN252" s="32">
        <f t="shared" si="164"/>
        <v>0</v>
      </c>
    </row>
    <row r="253" spans="1:92" ht="16.350000000000001" customHeight="1" x14ac:dyDescent="0.2">
      <c r="A253" s="3454" t="s">
        <v>272</v>
      </c>
      <c r="B253" s="3184" t="s">
        <v>264</v>
      </c>
      <c r="C253" s="3184"/>
      <c r="D253" s="1050">
        <f t="shared" si="149"/>
        <v>11</v>
      </c>
      <c r="E253" s="485">
        <f t="shared" si="165"/>
        <v>4</v>
      </c>
      <c r="F253" s="1867">
        <f t="shared" si="153"/>
        <v>7</v>
      </c>
      <c r="G253" s="467"/>
      <c r="H253" s="468"/>
      <c r="I253" s="469"/>
      <c r="J253" s="468"/>
      <c r="K253" s="469"/>
      <c r="L253" s="468"/>
      <c r="M253" s="469"/>
      <c r="N253" s="468"/>
      <c r="O253" s="469"/>
      <c r="P253" s="468"/>
      <c r="Q253" s="469"/>
      <c r="R253" s="468"/>
      <c r="S253" s="469">
        <v>0</v>
      </c>
      <c r="T253" s="468">
        <v>0</v>
      </c>
      <c r="U253" s="469">
        <v>0</v>
      </c>
      <c r="V253" s="470">
        <v>0</v>
      </c>
      <c r="W253" s="469">
        <v>1</v>
      </c>
      <c r="X253" s="470">
        <v>2</v>
      </c>
      <c r="Y253" s="1865">
        <v>2</v>
      </c>
      <c r="Z253" s="1866">
        <v>4</v>
      </c>
      <c r="AA253" s="1865">
        <v>1</v>
      </c>
      <c r="AB253" s="1866">
        <v>1</v>
      </c>
      <c r="AC253" s="1865">
        <v>0</v>
      </c>
      <c r="AD253" s="1866">
        <v>0</v>
      </c>
      <c r="AE253" s="1865">
        <v>0</v>
      </c>
      <c r="AF253" s="1866">
        <v>0</v>
      </c>
      <c r="AG253" s="1865">
        <v>0</v>
      </c>
      <c r="AH253" s="1866">
        <v>0</v>
      </c>
      <c r="AI253" s="1865">
        <v>0</v>
      </c>
      <c r="AJ253" s="1866">
        <v>0</v>
      </c>
      <c r="AK253" s="1865">
        <v>0</v>
      </c>
      <c r="AL253" s="1866">
        <v>0</v>
      </c>
      <c r="AM253" s="1865">
        <v>0</v>
      </c>
      <c r="AN253" s="1866">
        <v>0</v>
      </c>
      <c r="AO253" s="1063"/>
      <c r="AP253" s="488"/>
      <c r="AQ253" s="1060"/>
      <c r="AR253" s="473"/>
      <c r="AS253" s="1060">
        <v>2</v>
      </c>
      <c r="AT253" s="469"/>
      <c r="AU253" s="473">
        <v>0</v>
      </c>
      <c r="AV253" s="473">
        <v>1</v>
      </c>
      <c r="AW253" s="468">
        <v>0</v>
      </c>
      <c r="AX253" s="671" t="str">
        <f t="shared" si="150"/>
        <v/>
      </c>
      <c r="BT253" s="3"/>
      <c r="BU253" s="3"/>
      <c r="BV253" s="4"/>
      <c r="BW253" s="4"/>
      <c r="CA253" s="31" t="str">
        <f t="shared" si="154"/>
        <v/>
      </c>
      <c r="CB253" s="31" t="str">
        <f t="shared" si="155"/>
        <v/>
      </c>
      <c r="CC253" s="31" t="str">
        <f t="shared" si="151"/>
        <v/>
      </c>
      <c r="CD253" s="31"/>
      <c r="CE253" s="31" t="str">
        <f t="shared" si="157"/>
        <v/>
      </c>
      <c r="CF253" s="31" t="str">
        <f t="shared" si="158"/>
        <v/>
      </c>
      <c r="CG253" s="31" t="str">
        <f t="shared" si="159"/>
        <v/>
      </c>
      <c r="CH253" s="32"/>
      <c r="CI253" s="32">
        <f t="shared" si="161"/>
        <v>0</v>
      </c>
      <c r="CJ253" s="32">
        <f t="shared" si="162"/>
        <v>0</v>
      </c>
      <c r="CK253" s="32"/>
      <c r="CL253" s="32">
        <f t="shared" si="164"/>
        <v>0</v>
      </c>
      <c r="CM253" s="32">
        <f t="shared" si="164"/>
        <v>0</v>
      </c>
      <c r="CN253" s="32">
        <f t="shared" si="164"/>
        <v>0</v>
      </c>
    </row>
    <row r="254" spans="1:92" ht="16.350000000000001" customHeight="1" x14ac:dyDescent="0.2">
      <c r="A254" s="2912"/>
      <c r="B254" s="3366" t="s">
        <v>265</v>
      </c>
      <c r="C254" s="3366"/>
      <c r="D254" s="1554">
        <f t="shared" si="149"/>
        <v>165</v>
      </c>
      <c r="E254" s="1555">
        <f t="shared" si="165"/>
        <v>66</v>
      </c>
      <c r="F254" s="1556">
        <f t="shared" si="153"/>
        <v>99</v>
      </c>
      <c r="G254" s="1557"/>
      <c r="H254" s="1558"/>
      <c r="I254" s="1559"/>
      <c r="J254" s="1558"/>
      <c r="K254" s="1559"/>
      <c r="L254" s="1558"/>
      <c r="M254" s="1559"/>
      <c r="N254" s="1558"/>
      <c r="O254" s="1559"/>
      <c r="P254" s="1558"/>
      <c r="Q254" s="1559"/>
      <c r="R254" s="1558"/>
      <c r="S254" s="1559">
        <v>0</v>
      </c>
      <c r="T254" s="1558">
        <v>0</v>
      </c>
      <c r="U254" s="1559">
        <v>0</v>
      </c>
      <c r="V254" s="1560">
        <v>1</v>
      </c>
      <c r="W254" s="1559">
        <v>17</v>
      </c>
      <c r="X254" s="1560">
        <v>25</v>
      </c>
      <c r="Y254" s="1559">
        <v>39</v>
      </c>
      <c r="Z254" s="1560">
        <v>58</v>
      </c>
      <c r="AA254" s="1559">
        <v>10</v>
      </c>
      <c r="AB254" s="1560">
        <v>15</v>
      </c>
      <c r="AC254" s="1559">
        <v>0</v>
      </c>
      <c r="AD254" s="1560">
        <v>0</v>
      </c>
      <c r="AE254" s="1559">
        <v>0</v>
      </c>
      <c r="AF254" s="1560">
        <v>0</v>
      </c>
      <c r="AG254" s="1559">
        <v>0</v>
      </c>
      <c r="AH254" s="1560">
        <v>0</v>
      </c>
      <c r="AI254" s="1559">
        <v>0</v>
      </c>
      <c r="AJ254" s="1560">
        <v>0</v>
      </c>
      <c r="AK254" s="1559">
        <v>0</v>
      </c>
      <c r="AL254" s="1560">
        <v>0</v>
      </c>
      <c r="AM254" s="1559">
        <v>0</v>
      </c>
      <c r="AN254" s="1560">
        <v>0</v>
      </c>
      <c r="AO254" s="1575"/>
      <c r="AP254" s="1572"/>
      <c r="AQ254" s="1563"/>
      <c r="AR254" s="1571"/>
      <c r="AS254" s="467">
        <v>57</v>
      </c>
      <c r="AT254" s="1559"/>
      <c r="AU254" s="1565">
        <v>0</v>
      </c>
      <c r="AV254" s="1565">
        <v>0</v>
      </c>
      <c r="AW254" s="1558">
        <v>0</v>
      </c>
      <c r="AX254" s="671" t="str">
        <f t="shared" si="150"/>
        <v/>
      </c>
      <c r="BT254" s="3"/>
      <c r="BU254" s="3"/>
      <c r="BV254" s="4"/>
      <c r="BW254" s="4"/>
      <c r="CA254" s="31" t="str">
        <f t="shared" si="154"/>
        <v/>
      </c>
      <c r="CB254" s="31"/>
      <c r="CC254" s="31" t="str">
        <f t="shared" si="151"/>
        <v/>
      </c>
      <c r="CD254" s="31"/>
      <c r="CE254" s="31" t="str">
        <f t="shared" si="157"/>
        <v/>
      </c>
      <c r="CF254" s="31" t="str">
        <f t="shared" si="158"/>
        <v/>
      </c>
      <c r="CG254" s="31" t="str">
        <f t="shared" si="159"/>
        <v/>
      </c>
      <c r="CH254" s="32"/>
      <c r="CI254" s="32"/>
      <c r="CJ254" s="32"/>
      <c r="CK254" s="32"/>
      <c r="CL254" s="32">
        <f t="shared" si="164"/>
        <v>0</v>
      </c>
      <c r="CM254" s="32">
        <f t="shared" si="164"/>
        <v>0</v>
      </c>
      <c r="CN254" s="32">
        <f t="shared" si="164"/>
        <v>0</v>
      </c>
    </row>
    <row r="255" spans="1:92" ht="16.350000000000001" customHeight="1" x14ac:dyDescent="0.2">
      <c r="A255" s="2912"/>
      <c r="B255" s="3366" t="s">
        <v>266</v>
      </c>
      <c r="C255" s="3366"/>
      <c r="D255" s="1554">
        <f t="shared" si="149"/>
        <v>9</v>
      </c>
      <c r="E255" s="1555">
        <f t="shared" si="165"/>
        <v>3</v>
      </c>
      <c r="F255" s="1556">
        <f t="shared" si="153"/>
        <v>6</v>
      </c>
      <c r="G255" s="1557"/>
      <c r="H255" s="1558"/>
      <c r="I255" s="1559"/>
      <c r="J255" s="1558"/>
      <c r="K255" s="1559"/>
      <c r="L255" s="1558"/>
      <c r="M255" s="1559"/>
      <c r="N255" s="1558"/>
      <c r="O255" s="1559"/>
      <c r="P255" s="1558"/>
      <c r="Q255" s="1559"/>
      <c r="R255" s="1558"/>
      <c r="S255" s="1559">
        <v>0</v>
      </c>
      <c r="T255" s="1558">
        <v>0</v>
      </c>
      <c r="U255" s="1559">
        <v>0</v>
      </c>
      <c r="V255" s="1560">
        <v>1</v>
      </c>
      <c r="W255" s="1559">
        <v>2</v>
      </c>
      <c r="X255" s="1560">
        <v>1</v>
      </c>
      <c r="Y255" s="1559">
        <v>1</v>
      </c>
      <c r="Z255" s="1560">
        <v>3</v>
      </c>
      <c r="AA255" s="1559">
        <v>0</v>
      </c>
      <c r="AB255" s="1560">
        <v>1</v>
      </c>
      <c r="AC255" s="1559">
        <v>0</v>
      </c>
      <c r="AD255" s="1560">
        <v>0</v>
      </c>
      <c r="AE255" s="1559">
        <v>0</v>
      </c>
      <c r="AF255" s="1560">
        <v>0</v>
      </c>
      <c r="AG255" s="1559">
        <v>0</v>
      </c>
      <c r="AH255" s="1560">
        <v>0</v>
      </c>
      <c r="AI255" s="1559">
        <v>0</v>
      </c>
      <c r="AJ255" s="1560">
        <v>0</v>
      </c>
      <c r="AK255" s="1559">
        <v>0</v>
      </c>
      <c r="AL255" s="1560">
        <v>0</v>
      </c>
      <c r="AM255" s="1559">
        <v>0</v>
      </c>
      <c r="AN255" s="1560">
        <v>0</v>
      </c>
      <c r="AO255" s="1575"/>
      <c r="AP255" s="1572"/>
      <c r="AQ255" s="1563"/>
      <c r="AR255" s="1571"/>
      <c r="AS255" s="1571"/>
      <c r="AT255" s="1559"/>
      <c r="AU255" s="1565">
        <v>0</v>
      </c>
      <c r="AV255" s="1565">
        <v>0</v>
      </c>
      <c r="AW255" s="1558">
        <v>0</v>
      </c>
      <c r="AX255" s="671" t="str">
        <f t="shared" si="150"/>
        <v/>
      </c>
      <c r="BT255" s="3"/>
      <c r="BU255" s="3"/>
      <c r="BV255" s="4"/>
      <c r="BW255" s="4"/>
      <c r="CA255" s="31" t="str">
        <f t="shared" si="154"/>
        <v/>
      </c>
      <c r="CB255" s="31"/>
      <c r="CC255" s="31" t="str">
        <f t="shared" si="151"/>
        <v/>
      </c>
      <c r="CD255" s="31"/>
      <c r="CE255" s="31" t="str">
        <f t="shared" si="157"/>
        <v/>
      </c>
      <c r="CF255" s="31" t="str">
        <f t="shared" si="158"/>
        <v/>
      </c>
      <c r="CG255" s="31" t="str">
        <f t="shared" si="159"/>
        <v/>
      </c>
      <c r="CH255" s="32"/>
      <c r="CI255" s="32"/>
      <c r="CJ255" s="32"/>
      <c r="CK255" s="32"/>
      <c r="CL255" s="32">
        <f t="shared" si="164"/>
        <v>0</v>
      </c>
      <c r="CM255" s="32">
        <f t="shared" si="164"/>
        <v>0</v>
      </c>
      <c r="CN255" s="32">
        <f t="shared" si="164"/>
        <v>0</v>
      </c>
    </row>
    <row r="256" spans="1:92" ht="16.350000000000001" customHeight="1" x14ac:dyDescent="0.2">
      <c r="A256" s="2912"/>
      <c r="B256" s="3366" t="s">
        <v>267</v>
      </c>
      <c r="C256" s="3366"/>
      <c r="D256" s="1554">
        <f t="shared" si="149"/>
        <v>7</v>
      </c>
      <c r="E256" s="1555">
        <f t="shared" si="165"/>
        <v>2</v>
      </c>
      <c r="F256" s="1556">
        <f t="shared" si="153"/>
        <v>5</v>
      </c>
      <c r="G256" s="1287"/>
      <c r="H256" s="1288"/>
      <c r="I256" s="1289"/>
      <c r="J256" s="1288"/>
      <c r="K256" s="1289"/>
      <c r="L256" s="1288"/>
      <c r="M256" s="1289"/>
      <c r="N256" s="1288"/>
      <c r="O256" s="1289"/>
      <c r="P256" s="1288"/>
      <c r="Q256" s="1289"/>
      <c r="R256" s="1288"/>
      <c r="S256" s="1289">
        <v>0</v>
      </c>
      <c r="T256" s="1288">
        <v>0</v>
      </c>
      <c r="U256" s="1289">
        <v>0</v>
      </c>
      <c r="V256" s="1290">
        <v>0</v>
      </c>
      <c r="W256" s="1289">
        <v>0</v>
      </c>
      <c r="X256" s="1290">
        <v>1</v>
      </c>
      <c r="Y256" s="1289">
        <v>0</v>
      </c>
      <c r="Z256" s="1290">
        <v>4</v>
      </c>
      <c r="AA256" s="1289">
        <v>2</v>
      </c>
      <c r="AB256" s="1290">
        <v>0</v>
      </c>
      <c r="AC256" s="1289">
        <v>0</v>
      </c>
      <c r="AD256" s="1290">
        <v>0</v>
      </c>
      <c r="AE256" s="1289">
        <v>0</v>
      </c>
      <c r="AF256" s="1290">
        <v>0</v>
      </c>
      <c r="AG256" s="1289">
        <v>0</v>
      </c>
      <c r="AH256" s="1290">
        <v>0</v>
      </c>
      <c r="AI256" s="1289">
        <v>0</v>
      </c>
      <c r="AJ256" s="1290">
        <v>0</v>
      </c>
      <c r="AK256" s="1289">
        <v>0</v>
      </c>
      <c r="AL256" s="1290">
        <v>0</v>
      </c>
      <c r="AM256" s="1289">
        <v>0</v>
      </c>
      <c r="AN256" s="1290">
        <v>0</v>
      </c>
      <c r="AO256" s="1575"/>
      <c r="AP256" s="1572"/>
      <c r="AQ256" s="1563"/>
      <c r="AR256" s="1571"/>
      <c r="AS256" s="1571"/>
      <c r="AT256" s="1289"/>
      <c r="AU256" s="1295">
        <v>0</v>
      </c>
      <c r="AV256" s="1295">
        <v>0</v>
      </c>
      <c r="AW256" s="1288">
        <v>0</v>
      </c>
      <c r="AX256" s="671" t="str">
        <f t="shared" si="150"/>
        <v/>
      </c>
      <c r="BT256" s="3"/>
      <c r="BU256" s="3"/>
      <c r="BV256" s="4"/>
      <c r="BW256" s="4"/>
      <c r="CA256" s="31" t="str">
        <f t="shared" si="154"/>
        <v/>
      </c>
      <c r="CB256" s="31"/>
      <c r="CC256" s="31" t="str">
        <f t="shared" si="151"/>
        <v/>
      </c>
      <c r="CD256" s="31"/>
      <c r="CE256" s="31" t="str">
        <f t="shared" si="157"/>
        <v/>
      </c>
      <c r="CF256" s="31" t="str">
        <f t="shared" si="158"/>
        <v/>
      </c>
      <c r="CG256" s="31" t="str">
        <f t="shared" si="159"/>
        <v/>
      </c>
      <c r="CH256" s="32"/>
      <c r="CI256" s="32"/>
      <c r="CJ256" s="32"/>
      <c r="CK256" s="32"/>
      <c r="CL256" s="32">
        <f t="shared" si="164"/>
        <v>0</v>
      </c>
      <c r="CM256" s="32">
        <f t="shared" si="164"/>
        <v>0</v>
      </c>
      <c r="CN256" s="32">
        <f t="shared" si="164"/>
        <v>0</v>
      </c>
    </row>
    <row r="257" spans="1:92" ht="16.350000000000001" customHeight="1" x14ac:dyDescent="0.2">
      <c r="A257" s="2912"/>
      <c r="B257" s="3367" t="s">
        <v>268</v>
      </c>
      <c r="C257" s="3368"/>
      <c r="D257" s="1554">
        <f t="shared" si="149"/>
        <v>8</v>
      </c>
      <c r="E257" s="1555">
        <f t="shared" si="165"/>
        <v>1</v>
      </c>
      <c r="F257" s="1556">
        <f t="shared" si="153"/>
        <v>7</v>
      </c>
      <c r="G257" s="1287"/>
      <c r="H257" s="1288"/>
      <c r="I257" s="1289"/>
      <c r="J257" s="1288"/>
      <c r="K257" s="1289"/>
      <c r="L257" s="1288"/>
      <c r="M257" s="1289"/>
      <c r="N257" s="1288"/>
      <c r="O257" s="1289"/>
      <c r="P257" s="1288"/>
      <c r="Q257" s="1289"/>
      <c r="R257" s="1288"/>
      <c r="S257" s="1289">
        <v>0</v>
      </c>
      <c r="T257" s="1288">
        <v>0</v>
      </c>
      <c r="U257" s="1289">
        <v>0</v>
      </c>
      <c r="V257" s="1290">
        <v>0</v>
      </c>
      <c r="W257" s="1289">
        <v>0</v>
      </c>
      <c r="X257" s="1290">
        <v>2</v>
      </c>
      <c r="Y257" s="1289">
        <v>1</v>
      </c>
      <c r="Z257" s="1290">
        <v>4</v>
      </c>
      <c r="AA257" s="1289">
        <v>0</v>
      </c>
      <c r="AB257" s="1290">
        <v>1</v>
      </c>
      <c r="AC257" s="1289">
        <v>0</v>
      </c>
      <c r="AD257" s="1290">
        <v>0</v>
      </c>
      <c r="AE257" s="1289">
        <v>0</v>
      </c>
      <c r="AF257" s="1290">
        <v>0</v>
      </c>
      <c r="AG257" s="1289">
        <v>0</v>
      </c>
      <c r="AH257" s="1290">
        <v>0</v>
      </c>
      <c r="AI257" s="1289">
        <v>0</v>
      </c>
      <c r="AJ257" s="1290">
        <v>0</v>
      </c>
      <c r="AK257" s="1289">
        <v>0</v>
      </c>
      <c r="AL257" s="1290">
        <v>0</v>
      </c>
      <c r="AM257" s="1289">
        <v>0</v>
      </c>
      <c r="AN257" s="1290">
        <v>0</v>
      </c>
      <c r="AO257" s="1575"/>
      <c r="AP257" s="1572"/>
      <c r="AQ257" s="1563"/>
      <c r="AR257" s="1573"/>
      <c r="AS257" s="1294"/>
      <c r="AT257" s="1289">
        <v>0</v>
      </c>
      <c r="AU257" s="1295">
        <v>0</v>
      </c>
      <c r="AV257" s="1295">
        <v>0</v>
      </c>
      <c r="AW257" s="1288">
        <v>0</v>
      </c>
      <c r="AX257" s="671" t="str">
        <f t="shared" si="150"/>
        <v/>
      </c>
      <c r="BT257" s="3"/>
      <c r="BU257" s="3"/>
      <c r="BV257" s="4"/>
      <c r="BW257" s="4"/>
      <c r="CA257" s="31" t="str">
        <f t="shared" si="154"/>
        <v/>
      </c>
      <c r="CB257" s="31"/>
      <c r="CC257" s="31" t="str">
        <f t="shared" si="151"/>
        <v/>
      </c>
      <c r="CD257" s="31"/>
      <c r="CE257" s="31" t="str">
        <f t="shared" si="157"/>
        <v/>
      </c>
      <c r="CF257" s="31" t="str">
        <f t="shared" si="158"/>
        <v/>
      </c>
      <c r="CG257" s="31" t="str">
        <f t="shared" si="159"/>
        <v/>
      </c>
      <c r="CH257" s="32"/>
      <c r="CI257" s="32"/>
      <c r="CJ257" s="32"/>
      <c r="CK257" s="32"/>
      <c r="CL257" s="32">
        <f t="shared" si="164"/>
        <v>0</v>
      </c>
      <c r="CM257" s="32">
        <f t="shared" si="164"/>
        <v>0</v>
      </c>
      <c r="CN257" s="32">
        <f t="shared" si="164"/>
        <v>0</v>
      </c>
    </row>
    <row r="258" spans="1:92" ht="16.350000000000001" customHeight="1" x14ac:dyDescent="0.2">
      <c r="A258" s="3149"/>
      <c r="B258" s="3197" t="s">
        <v>269</v>
      </c>
      <c r="C258" s="3197"/>
      <c r="D258" s="1566">
        <f t="shared" si="149"/>
        <v>1</v>
      </c>
      <c r="E258" s="1567">
        <f t="shared" si="165"/>
        <v>1</v>
      </c>
      <c r="F258" s="1567">
        <f t="shared" si="153"/>
        <v>0</v>
      </c>
      <c r="G258" s="1549"/>
      <c r="H258" s="1550"/>
      <c r="I258" s="1285"/>
      <c r="J258" s="1550"/>
      <c r="K258" s="1285"/>
      <c r="L258" s="1550"/>
      <c r="M258" s="1285"/>
      <c r="N258" s="1550"/>
      <c r="O258" s="1285"/>
      <c r="P258" s="1550"/>
      <c r="Q258" s="1285"/>
      <c r="R258" s="1550"/>
      <c r="S258" s="1285">
        <v>0</v>
      </c>
      <c r="T258" s="1550">
        <v>0</v>
      </c>
      <c r="U258" s="1285">
        <v>0</v>
      </c>
      <c r="V258" s="1286">
        <v>0</v>
      </c>
      <c r="W258" s="1285">
        <v>1</v>
      </c>
      <c r="X258" s="1286">
        <v>0</v>
      </c>
      <c r="Y258" s="1285">
        <v>0</v>
      </c>
      <c r="Z258" s="1286">
        <v>0</v>
      </c>
      <c r="AA258" s="1285">
        <v>0</v>
      </c>
      <c r="AB258" s="1286">
        <v>0</v>
      </c>
      <c r="AC258" s="1285">
        <v>0</v>
      </c>
      <c r="AD258" s="1286">
        <v>0</v>
      </c>
      <c r="AE258" s="1285">
        <v>0</v>
      </c>
      <c r="AF258" s="1286">
        <v>0</v>
      </c>
      <c r="AG258" s="1285">
        <v>0</v>
      </c>
      <c r="AH258" s="1286">
        <v>0</v>
      </c>
      <c r="AI258" s="1285">
        <v>0</v>
      </c>
      <c r="AJ258" s="1286">
        <v>0</v>
      </c>
      <c r="AK258" s="1285">
        <v>0</v>
      </c>
      <c r="AL258" s="1286">
        <v>0</v>
      </c>
      <c r="AM258" s="1285">
        <v>0</v>
      </c>
      <c r="AN258" s="1286">
        <v>0</v>
      </c>
      <c r="AO258" s="1576"/>
      <c r="AP258" s="1569"/>
      <c r="AQ258" s="1568"/>
      <c r="AR258" s="1574"/>
      <c r="AS258" s="1569"/>
      <c r="AT258" s="1285">
        <v>0</v>
      </c>
      <c r="AU258" s="1553">
        <v>0</v>
      </c>
      <c r="AV258" s="1553">
        <v>0</v>
      </c>
      <c r="AW258" s="1550">
        <v>0</v>
      </c>
      <c r="AX258" s="671" t="str">
        <f t="shared" si="150"/>
        <v/>
      </c>
      <c r="BT258" s="3"/>
      <c r="BU258" s="3"/>
      <c r="BV258" s="4"/>
      <c r="BW258" s="4"/>
      <c r="CA258" s="31" t="str">
        <f t="shared" si="154"/>
        <v/>
      </c>
      <c r="CB258" s="31"/>
      <c r="CC258" s="31" t="str">
        <f t="shared" si="151"/>
        <v/>
      </c>
      <c r="CD258" s="31"/>
      <c r="CE258" s="31" t="str">
        <f t="shared" si="157"/>
        <v/>
      </c>
      <c r="CF258" s="31" t="str">
        <f t="shared" si="158"/>
        <v/>
      </c>
      <c r="CG258" s="31" t="str">
        <f t="shared" si="159"/>
        <v/>
      </c>
      <c r="CH258" s="32"/>
      <c r="CI258" s="32"/>
      <c r="CJ258" s="32"/>
      <c r="CK258" s="32"/>
      <c r="CL258" s="32">
        <f t="shared" si="164"/>
        <v>0</v>
      </c>
      <c r="CM258" s="32">
        <f t="shared" si="164"/>
        <v>0</v>
      </c>
      <c r="CN258" s="32">
        <f t="shared" si="164"/>
        <v>0</v>
      </c>
    </row>
    <row r="259" spans="1:92" ht="16.350000000000001" customHeight="1" x14ac:dyDescent="0.2">
      <c r="A259" s="3556" t="s">
        <v>273</v>
      </c>
      <c r="B259" s="3184" t="s">
        <v>264</v>
      </c>
      <c r="C259" s="3184"/>
      <c r="D259" s="1050">
        <f t="shared" si="149"/>
        <v>0</v>
      </c>
      <c r="E259" s="485">
        <f t="shared" si="165"/>
        <v>0</v>
      </c>
      <c r="F259" s="466">
        <f t="shared" si="153"/>
        <v>0</v>
      </c>
      <c r="G259" s="467"/>
      <c r="H259" s="468"/>
      <c r="I259" s="469"/>
      <c r="J259" s="468"/>
      <c r="K259" s="469"/>
      <c r="L259" s="468"/>
      <c r="M259" s="469"/>
      <c r="N259" s="468"/>
      <c r="O259" s="469"/>
      <c r="P259" s="468"/>
      <c r="Q259" s="469"/>
      <c r="R259" s="468"/>
      <c r="S259" s="469"/>
      <c r="T259" s="468"/>
      <c r="U259" s="469"/>
      <c r="V259" s="470"/>
      <c r="W259" s="469"/>
      <c r="X259" s="470"/>
      <c r="Y259" s="469"/>
      <c r="Z259" s="470"/>
      <c r="AA259" s="469"/>
      <c r="AB259" s="470"/>
      <c r="AC259" s="469"/>
      <c r="AD259" s="470"/>
      <c r="AE259" s="469"/>
      <c r="AF259" s="470"/>
      <c r="AG259" s="469"/>
      <c r="AH259" s="1866"/>
      <c r="AI259" s="1865"/>
      <c r="AJ259" s="1866"/>
      <c r="AK259" s="1865"/>
      <c r="AL259" s="1866"/>
      <c r="AM259" s="1865"/>
      <c r="AN259" s="1866"/>
      <c r="AO259" s="1064"/>
      <c r="AP259" s="499"/>
      <c r="AQ259" s="1060"/>
      <c r="AR259" s="473"/>
      <c r="AS259" s="1060"/>
      <c r="AT259" s="469"/>
      <c r="AU259" s="473"/>
      <c r="AV259" s="473"/>
      <c r="AW259" s="468"/>
      <c r="AX259" s="671" t="str">
        <f t="shared" si="150"/>
        <v/>
      </c>
      <c r="BT259" s="3"/>
      <c r="BU259" s="3"/>
      <c r="BV259" s="4"/>
      <c r="BW259" s="4"/>
      <c r="CA259" s="31" t="str">
        <f t="shared" si="154"/>
        <v/>
      </c>
      <c r="CB259" s="31" t="str">
        <f t="shared" si="155"/>
        <v/>
      </c>
      <c r="CC259" s="31" t="str">
        <f t="shared" si="151"/>
        <v/>
      </c>
      <c r="CD259" s="31"/>
      <c r="CE259" s="31" t="str">
        <f t="shared" si="157"/>
        <v/>
      </c>
      <c r="CF259" s="31" t="str">
        <f t="shared" si="158"/>
        <v/>
      </c>
      <c r="CG259" s="31" t="str">
        <f t="shared" si="159"/>
        <v/>
      </c>
      <c r="CH259" s="32"/>
      <c r="CI259" s="32">
        <f t="shared" si="161"/>
        <v>0</v>
      </c>
      <c r="CJ259" s="32">
        <f t="shared" si="162"/>
        <v>0</v>
      </c>
      <c r="CK259" s="32"/>
      <c r="CL259" s="32">
        <f t="shared" si="164"/>
        <v>0</v>
      </c>
      <c r="CM259" s="32">
        <f t="shared" si="164"/>
        <v>0</v>
      </c>
      <c r="CN259" s="32">
        <f t="shared" si="164"/>
        <v>0</v>
      </c>
    </row>
    <row r="260" spans="1:92" ht="16.350000000000001" customHeight="1" x14ac:dyDescent="0.2">
      <c r="A260" s="2971"/>
      <c r="B260" s="3366" t="s">
        <v>265</v>
      </c>
      <c r="C260" s="3366"/>
      <c r="D260" s="1554">
        <f t="shared" si="149"/>
        <v>0</v>
      </c>
      <c r="E260" s="1555">
        <f t="shared" si="165"/>
        <v>0</v>
      </c>
      <c r="F260" s="1556">
        <f t="shared" si="153"/>
        <v>0</v>
      </c>
      <c r="G260" s="1557"/>
      <c r="H260" s="1558"/>
      <c r="I260" s="1559"/>
      <c r="J260" s="1558"/>
      <c r="K260" s="1559"/>
      <c r="L260" s="1558"/>
      <c r="M260" s="1559"/>
      <c r="N260" s="1558"/>
      <c r="O260" s="1559"/>
      <c r="P260" s="1558"/>
      <c r="Q260" s="1559"/>
      <c r="R260" s="1558"/>
      <c r="S260" s="1559"/>
      <c r="T260" s="1558"/>
      <c r="U260" s="1559"/>
      <c r="V260" s="1560"/>
      <c r="W260" s="1559"/>
      <c r="X260" s="1560"/>
      <c r="Y260" s="1559"/>
      <c r="Z260" s="1560"/>
      <c r="AA260" s="1559"/>
      <c r="AB260" s="1560"/>
      <c r="AC260" s="1559"/>
      <c r="AD260" s="1560"/>
      <c r="AE260" s="1559"/>
      <c r="AF260" s="1560"/>
      <c r="AG260" s="1559"/>
      <c r="AH260" s="1560"/>
      <c r="AI260" s="1559"/>
      <c r="AJ260" s="1560"/>
      <c r="AK260" s="1559"/>
      <c r="AL260" s="1560"/>
      <c r="AM260" s="1559"/>
      <c r="AN260" s="1560"/>
      <c r="AO260" s="1577"/>
      <c r="AP260" s="1564"/>
      <c r="AQ260" s="1563"/>
      <c r="AR260" s="1571"/>
      <c r="AS260" s="467"/>
      <c r="AT260" s="1559"/>
      <c r="AU260" s="1565"/>
      <c r="AV260" s="1565"/>
      <c r="AW260" s="1558"/>
      <c r="AX260" s="671" t="str">
        <f t="shared" si="150"/>
        <v/>
      </c>
      <c r="BT260" s="3"/>
      <c r="BU260" s="3"/>
      <c r="BV260" s="4"/>
      <c r="BW260" s="4"/>
      <c r="CA260" s="31" t="str">
        <f t="shared" si="154"/>
        <v/>
      </c>
      <c r="CB260" s="31"/>
      <c r="CC260" s="31" t="str">
        <f t="shared" si="151"/>
        <v/>
      </c>
      <c r="CD260" s="31"/>
      <c r="CE260" s="31" t="str">
        <f t="shared" si="157"/>
        <v/>
      </c>
      <c r="CF260" s="31" t="str">
        <f t="shared" si="158"/>
        <v/>
      </c>
      <c r="CG260" s="31" t="str">
        <f t="shared" si="159"/>
        <v/>
      </c>
      <c r="CH260" s="32"/>
      <c r="CI260" s="32"/>
      <c r="CJ260" s="32"/>
      <c r="CK260" s="32"/>
      <c r="CL260" s="32">
        <f t="shared" si="164"/>
        <v>0</v>
      </c>
      <c r="CM260" s="32">
        <f t="shared" si="164"/>
        <v>0</v>
      </c>
      <c r="CN260" s="32">
        <f t="shared" si="164"/>
        <v>0</v>
      </c>
    </row>
    <row r="261" spans="1:92" ht="16.350000000000001" customHeight="1" x14ac:dyDescent="0.2">
      <c r="A261" s="2971"/>
      <c r="B261" s="3366" t="s">
        <v>266</v>
      </c>
      <c r="C261" s="3366"/>
      <c r="D261" s="1554">
        <f t="shared" si="149"/>
        <v>0</v>
      </c>
      <c r="E261" s="1555">
        <f t="shared" si="165"/>
        <v>0</v>
      </c>
      <c r="F261" s="1556">
        <f t="shared" si="153"/>
        <v>0</v>
      </c>
      <c r="G261" s="1557"/>
      <c r="H261" s="1558"/>
      <c r="I261" s="1559"/>
      <c r="J261" s="1558"/>
      <c r="K261" s="1559"/>
      <c r="L261" s="1558"/>
      <c r="M261" s="1559"/>
      <c r="N261" s="1558"/>
      <c r="O261" s="1559"/>
      <c r="P261" s="1558"/>
      <c r="Q261" s="1559"/>
      <c r="R261" s="1558"/>
      <c r="S261" s="1559"/>
      <c r="T261" s="1558"/>
      <c r="U261" s="1559"/>
      <c r="V261" s="1560"/>
      <c r="W261" s="1559"/>
      <c r="X261" s="1560"/>
      <c r="Y261" s="1559"/>
      <c r="Z261" s="1560"/>
      <c r="AA261" s="1559"/>
      <c r="AB261" s="1560"/>
      <c r="AC261" s="1559"/>
      <c r="AD261" s="1560"/>
      <c r="AE261" s="1559"/>
      <c r="AF261" s="1560"/>
      <c r="AG261" s="1559"/>
      <c r="AH261" s="1560"/>
      <c r="AI261" s="1559"/>
      <c r="AJ261" s="1560"/>
      <c r="AK261" s="1559"/>
      <c r="AL261" s="1560"/>
      <c r="AM261" s="1559"/>
      <c r="AN261" s="1560"/>
      <c r="AO261" s="1577"/>
      <c r="AP261" s="1564"/>
      <c r="AQ261" s="1563"/>
      <c r="AR261" s="1571"/>
      <c r="AS261" s="1571"/>
      <c r="AT261" s="1559"/>
      <c r="AU261" s="1565"/>
      <c r="AV261" s="1565"/>
      <c r="AW261" s="1558"/>
      <c r="AX261" s="671" t="str">
        <f t="shared" si="150"/>
        <v/>
      </c>
      <c r="BT261" s="3"/>
      <c r="BU261" s="3"/>
      <c r="BV261" s="4"/>
      <c r="BW261" s="4"/>
      <c r="CA261" s="31" t="str">
        <f t="shared" si="154"/>
        <v/>
      </c>
      <c r="CB261" s="31"/>
      <c r="CC261" s="31" t="str">
        <f t="shared" si="151"/>
        <v/>
      </c>
      <c r="CD261" s="31"/>
      <c r="CE261" s="31" t="str">
        <f t="shared" si="157"/>
        <v/>
      </c>
      <c r="CF261" s="31" t="str">
        <f t="shared" si="158"/>
        <v/>
      </c>
      <c r="CG261" s="31" t="str">
        <f t="shared" si="159"/>
        <v/>
      </c>
      <c r="CH261" s="32"/>
      <c r="CI261" s="32"/>
      <c r="CJ261" s="32"/>
      <c r="CK261" s="32"/>
      <c r="CL261" s="32">
        <f t="shared" si="164"/>
        <v>0</v>
      </c>
      <c r="CM261" s="32">
        <f t="shared" si="164"/>
        <v>0</v>
      </c>
      <c r="CN261" s="32">
        <f t="shared" si="164"/>
        <v>0</v>
      </c>
    </row>
    <row r="262" spans="1:92" ht="16.350000000000001" customHeight="1" x14ac:dyDescent="0.2">
      <c r="A262" s="2971"/>
      <c r="B262" s="3366" t="s">
        <v>267</v>
      </c>
      <c r="C262" s="3366"/>
      <c r="D262" s="1554">
        <f t="shared" si="149"/>
        <v>0</v>
      </c>
      <c r="E262" s="1555">
        <f t="shared" si="165"/>
        <v>0</v>
      </c>
      <c r="F262" s="1556">
        <f t="shared" si="153"/>
        <v>0</v>
      </c>
      <c r="G262" s="1287"/>
      <c r="H262" s="1288"/>
      <c r="I262" s="1289"/>
      <c r="J262" s="1288"/>
      <c r="K262" s="1289"/>
      <c r="L262" s="1288"/>
      <c r="M262" s="1289"/>
      <c r="N262" s="1288"/>
      <c r="O262" s="1289"/>
      <c r="P262" s="1288"/>
      <c r="Q262" s="1289"/>
      <c r="R262" s="1288"/>
      <c r="S262" s="1289"/>
      <c r="T262" s="1288"/>
      <c r="U262" s="1289"/>
      <c r="V262" s="1290"/>
      <c r="W262" s="1289"/>
      <c r="X262" s="1290"/>
      <c r="Y262" s="1559"/>
      <c r="Z262" s="1560"/>
      <c r="AA262" s="1559"/>
      <c r="AB262" s="1560"/>
      <c r="AC262" s="1559"/>
      <c r="AD262" s="1560"/>
      <c r="AE262" s="1559"/>
      <c r="AF262" s="1560"/>
      <c r="AG262" s="1559"/>
      <c r="AH262" s="1560"/>
      <c r="AI262" s="1559"/>
      <c r="AJ262" s="1560"/>
      <c r="AK262" s="1559"/>
      <c r="AL262" s="1560"/>
      <c r="AM262" s="1559"/>
      <c r="AN262" s="1560"/>
      <c r="AO262" s="1577"/>
      <c r="AP262" s="1564"/>
      <c r="AQ262" s="1563"/>
      <c r="AR262" s="1571"/>
      <c r="AS262" s="1571"/>
      <c r="AT262" s="1559"/>
      <c r="AU262" s="1565"/>
      <c r="AV262" s="1565"/>
      <c r="AW262" s="1558"/>
      <c r="AX262" s="671" t="str">
        <f t="shared" si="150"/>
        <v/>
      </c>
      <c r="BT262" s="3"/>
      <c r="BU262" s="3"/>
      <c r="BV262" s="4"/>
      <c r="BW262" s="4"/>
      <c r="CA262" s="31" t="str">
        <f t="shared" si="154"/>
        <v/>
      </c>
      <c r="CB262" s="31"/>
      <c r="CC262" s="31" t="str">
        <f t="shared" si="151"/>
        <v/>
      </c>
      <c r="CD262" s="31"/>
      <c r="CE262" s="31" t="str">
        <f t="shared" si="157"/>
        <v/>
      </c>
      <c r="CF262" s="31" t="str">
        <f t="shared" si="158"/>
        <v/>
      </c>
      <c r="CG262" s="31" t="str">
        <f t="shared" si="159"/>
        <v/>
      </c>
      <c r="CH262" s="32"/>
      <c r="CI262" s="32"/>
      <c r="CJ262" s="32"/>
      <c r="CK262" s="32"/>
      <c r="CL262" s="32">
        <f t="shared" si="164"/>
        <v>0</v>
      </c>
      <c r="CM262" s="32">
        <f t="shared" si="164"/>
        <v>0</v>
      </c>
      <c r="CN262" s="32">
        <f t="shared" si="164"/>
        <v>0</v>
      </c>
    </row>
    <row r="263" spans="1:92" ht="16.350000000000001" customHeight="1" x14ac:dyDescent="0.2">
      <c r="A263" s="2971"/>
      <c r="B263" s="3367" t="s">
        <v>268</v>
      </c>
      <c r="C263" s="3368"/>
      <c r="D263" s="1554">
        <f t="shared" si="149"/>
        <v>0</v>
      </c>
      <c r="E263" s="1555">
        <f t="shared" si="165"/>
        <v>0</v>
      </c>
      <c r="F263" s="1556">
        <f t="shared" si="153"/>
        <v>0</v>
      </c>
      <c r="G263" s="1287"/>
      <c r="H263" s="1288"/>
      <c r="I263" s="1289"/>
      <c r="J263" s="1288"/>
      <c r="K263" s="1289"/>
      <c r="L263" s="1288"/>
      <c r="M263" s="1289"/>
      <c r="N263" s="1288"/>
      <c r="O263" s="1289"/>
      <c r="P263" s="1288"/>
      <c r="Q263" s="1289"/>
      <c r="R263" s="1288"/>
      <c r="S263" s="1289"/>
      <c r="T263" s="1288"/>
      <c r="U263" s="1289"/>
      <c r="V263" s="1290"/>
      <c r="W263" s="1289"/>
      <c r="X263" s="1290"/>
      <c r="Y263" s="1559"/>
      <c r="Z263" s="1560"/>
      <c r="AA263" s="1559"/>
      <c r="AB263" s="1560"/>
      <c r="AC263" s="1559"/>
      <c r="AD263" s="1560"/>
      <c r="AE263" s="1559"/>
      <c r="AF263" s="1560"/>
      <c r="AG263" s="1559"/>
      <c r="AH263" s="1560"/>
      <c r="AI263" s="1559"/>
      <c r="AJ263" s="1560"/>
      <c r="AK263" s="1559"/>
      <c r="AL263" s="1560"/>
      <c r="AM263" s="1559"/>
      <c r="AN263" s="1560"/>
      <c r="AO263" s="1577"/>
      <c r="AP263" s="1564"/>
      <c r="AQ263" s="1563"/>
      <c r="AR263" s="1571"/>
      <c r="AS263" s="1294"/>
      <c r="AT263" s="1559"/>
      <c r="AU263" s="1565"/>
      <c r="AV263" s="1565"/>
      <c r="AW263" s="1558"/>
      <c r="AX263" s="671" t="str">
        <f t="shared" si="150"/>
        <v/>
      </c>
      <c r="BT263" s="3"/>
      <c r="BU263" s="3"/>
      <c r="BV263" s="4"/>
      <c r="BW263" s="4"/>
      <c r="CA263" s="31" t="str">
        <f t="shared" si="154"/>
        <v/>
      </c>
      <c r="CB263" s="31"/>
      <c r="CC263" s="31" t="str">
        <f t="shared" si="151"/>
        <v/>
      </c>
      <c r="CD263" s="31"/>
      <c r="CE263" s="31" t="str">
        <f t="shared" si="157"/>
        <v/>
      </c>
      <c r="CF263" s="31" t="str">
        <f t="shared" si="158"/>
        <v/>
      </c>
      <c r="CG263" s="31" t="str">
        <f t="shared" si="159"/>
        <v/>
      </c>
      <c r="CH263" s="32"/>
      <c r="CI263" s="32"/>
      <c r="CJ263" s="32"/>
      <c r="CK263" s="32"/>
      <c r="CL263" s="32">
        <f t="shared" si="164"/>
        <v>0</v>
      </c>
      <c r="CM263" s="32">
        <f t="shared" si="164"/>
        <v>0</v>
      </c>
      <c r="CN263" s="32">
        <f t="shared" si="164"/>
        <v>0</v>
      </c>
    </row>
    <row r="264" spans="1:92" ht="16.350000000000001" customHeight="1" x14ac:dyDescent="0.2">
      <c r="A264" s="3199"/>
      <c r="B264" s="3197" t="s">
        <v>269</v>
      </c>
      <c r="C264" s="3197"/>
      <c r="D264" s="1879">
        <f t="shared" si="149"/>
        <v>0</v>
      </c>
      <c r="E264" s="1880">
        <f t="shared" si="165"/>
        <v>0</v>
      </c>
      <c r="F264" s="710">
        <f t="shared" si="153"/>
        <v>0</v>
      </c>
      <c r="G264" s="1549"/>
      <c r="H264" s="1550"/>
      <c r="I264" s="1285"/>
      <c r="J264" s="1550"/>
      <c r="K264" s="1285"/>
      <c r="L264" s="1550"/>
      <c r="M264" s="1285"/>
      <c r="N264" s="1550"/>
      <c r="O264" s="1285"/>
      <c r="P264" s="1550"/>
      <c r="Q264" s="1285"/>
      <c r="R264" s="1550"/>
      <c r="S264" s="1285"/>
      <c r="T264" s="1550"/>
      <c r="U264" s="1285"/>
      <c r="V264" s="1286"/>
      <c r="W264" s="1285"/>
      <c r="X264" s="1286"/>
      <c r="Y264" s="1285"/>
      <c r="Z264" s="1286"/>
      <c r="AA264" s="1285"/>
      <c r="AB264" s="1286"/>
      <c r="AC264" s="766"/>
      <c r="AD264" s="767"/>
      <c r="AE264" s="766"/>
      <c r="AF264" s="767"/>
      <c r="AG264" s="766"/>
      <c r="AH264" s="767"/>
      <c r="AI264" s="766"/>
      <c r="AJ264" s="767"/>
      <c r="AK264" s="766"/>
      <c r="AL264" s="767"/>
      <c r="AM264" s="766"/>
      <c r="AN264" s="767"/>
      <c r="AO264" s="1964"/>
      <c r="AP264" s="1965"/>
      <c r="AQ264" s="1881"/>
      <c r="AR264" s="1966"/>
      <c r="AS264" s="1569"/>
      <c r="AT264" s="766"/>
      <c r="AU264" s="1967"/>
      <c r="AV264" s="1967"/>
      <c r="AW264" s="1968"/>
      <c r="AX264" s="671" t="str">
        <f t="shared" si="150"/>
        <v/>
      </c>
      <c r="BT264" s="3"/>
      <c r="BU264" s="3"/>
      <c r="BV264" s="4"/>
      <c r="BW264" s="4"/>
      <c r="CA264" s="31" t="str">
        <f t="shared" si="154"/>
        <v/>
      </c>
      <c r="CB264" s="31"/>
      <c r="CC264" s="31" t="str">
        <f t="shared" si="151"/>
        <v/>
      </c>
      <c r="CD264" s="31"/>
      <c r="CE264" s="31" t="str">
        <f t="shared" si="157"/>
        <v/>
      </c>
      <c r="CF264" s="31" t="str">
        <f t="shared" si="158"/>
        <v/>
      </c>
      <c r="CG264" s="31" t="str">
        <f t="shared" si="159"/>
        <v/>
      </c>
      <c r="CH264" s="32"/>
      <c r="CI264" s="32"/>
      <c r="CJ264" s="32"/>
      <c r="CK264" s="32"/>
      <c r="CL264" s="32">
        <f t="shared" si="164"/>
        <v>0</v>
      </c>
      <c r="CM264" s="32">
        <f t="shared" si="164"/>
        <v>0</v>
      </c>
      <c r="CN264" s="32">
        <f t="shared" si="164"/>
        <v>0</v>
      </c>
    </row>
    <row r="265" spans="1:92" ht="16.350000000000001" customHeight="1" x14ac:dyDescent="0.2">
      <c r="A265" s="3454" t="s">
        <v>104</v>
      </c>
      <c r="B265" s="3184" t="s">
        <v>264</v>
      </c>
      <c r="C265" s="3184"/>
      <c r="D265" s="400">
        <f t="shared" si="149"/>
        <v>18</v>
      </c>
      <c r="E265" s="465">
        <f t="shared" si="165"/>
        <v>7</v>
      </c>
      <c r="F265" s="466">
        <f t="shared" si="153"/>
        <v>11</v>
      </c>
      <c r="G265" s="467">
        <v>0</v>
      </c>
      <c r="H265" s="468">
        <v>0</v>
      </c>
      <c r="I265" s="469">
        <v>0</v>
      </c>
      <c r="J265" s="468">
        <v>0</v>
      </c>
      <c r="K265" s="469">
        <v>0</v>
      </c>
      <c r="L265" s="468">
        <v>0</v>
      </c>
      <c r="M265" s="469">
        <v>0</v>
      </c>
      <c r="N265" s="468">
        <v>0</v>
      </c>
      <c r="O265" s="469">
        <v>0</v>
      </c>
      <c r="P265" s="468">
        <v>0</v>
      </c>
      <c r="Q265" s="469">
        <v>0</v>
      </c>
      <c r="R265" s="468">
        <v>0</v>
      </c>
      <c r="S265" s="469">
        <v>0</v>
      </c>
      <c r="T265" s="468">
        <v>0</v>
      </c>
      <c r="U265" s="469">
        <v>0</v>
      </c>
      <c r="V265" s="470">
        <v>0</v>
      </c>
      <c r="W265" s="469">
        <v>0</v>
      </c>
      <c r="X265" s="470">
        <v>0</v>
      </c>
      <c r="Y265" s="469">
        <v>0</v>
      </c>
      <c r="Z265" s="470">
        <v>0</v>
      </c>
      <c r="AA265" s="469">
        <v>0</v>
      </c>
      <c r="AB265" s="470">
        <v>0</v>
      </c>
      <c r="AC265" s="469">
        <v>2</v>
      </c>
      <c r="AD265" s="470">
        <v>2</v>
      </c>
      <c r="AE265" s="469">
        <v>0</v>
      </c>
      <c r="AF265" s="470">
        <v>1</v>
      </c>
      <c r="AG265" s="469">
        <v>0</v>
      </c>
      <c r="AH265" s="470">
        <v>4</v>
      </c>
      <c r="AI265" s="469">
        <v>4</v>
      </c>
      <c r="AJ265" s="470">
        <v>2</v>
      </c>
      <c r="AK265" s="469">
        <v>1</v>
      </c>
      <c r="AL265" s="470">
        <v>1</v>
      </c>
      <c r="AM265" s="469">
        <v>0</v>
      </c>
      <c r="AN265" s="470">
        <v>1</v>
      </c>
      <c r="AO265" s="471">
        <v>0</v>
      </c>
      <c r="AP265" s="472">
        <v>2</v>
      </c>
      <c r="AQ265" s="467">
        <v>3</v>
      </c>
      <c r="AR265" s="473">
        <v>3</v>
      </c>
      <c r="AS265" s="1060">
        <v>3</v>
      </c>
      <c r="AT265" s="469"/>
      <c r="AU265" s="473">
        <v>0</v>
      </c>
      <c r="AV265" s="473">
        <v>0</v>
      </c>
      <c r="AW265" s="468">
        <v>0</v>
      </c>
      <c r="AX265" s="671" t="str">
        <f t="shared" si="150"/>
        <v/>
      </c>
      <c r="BT265" s="3"/>
      <c r="BU265" s="3"/>
      <c r="BV265" s="4"/>
      <c r="BW265" s="4"/>
      <c r="CA265" s="31" t="str">
        <f t="shared" si="154"/>
        <v/>
      </c>
      <c r="CB265" s="31" t="str">
        <f t="shared" si="155"/>
        <v/>
      </c>
      <c r="CC265" s="31" t="str">
        <f t="shared" si="151"/>
        <v/>
      </c>
      <c r="CD265" s="31" t="str">
        <f t="shared" si="156"/>
        <v/>
      </c>
      <c r="CE265" s="31" t="str">
        <f t="shared" si="157"/>
        <v/>
      </c>
      <c r="CF265" s="31" t="str">
        <f t="shared" si="158"/>
        <v/>
      </c>
      <c r="CG265" s="31" t="str">
        <f t="shared" si="159"/>
        <v/>
      </c>
      <c r="CH265" s="32">
        <f t="shared" si="160"/>
        <v>0</v>
      </c>
      <c r="CI265" s="32">
        <f t="shared" si="161"/>
        <v>0</v>
      </c>
      <c r="CJ265" s="32">
        <f t="shared" si="162"/>
        <v>0</v>
      </c>
      <c r="CK265" s="32">
        <f t="shared" si="163"/>
        <v>0</v>
      </c>
      <c r="CL265" s="32">
        <f t="shared" si="164"/>
        <v>0</v>
      </c>
      <c r="CM265" s="32">
        <f t="shared" si="164"/>
        <v>0</v>
      </c>
      <c r="CN265" s="32">
        <f t="shared" si="164"/>
        <v>0</v>
      </c>
    </row>
    <row r="266" spans="1:92" ht="16.350000000000001" customHeight="1" x14ac:dyDescent="0.2">
      <c r="A266" s="2912"/>
      <c r="B266" s="3366" t="s">
        <v>265</v>
      </c>
      <c r="C266" s="3366"/>
      <c r="D266" s="1554">
        <f t="shared" si="149"/>
        <v>76</v>
      </c>
      <c r="E266" s="1555">
        <f t="shared" si="165"/>
        <v>22</v>
      </c>
      <c r="F266" s="1556">
        <f t="shared" si="153"/>
        <v>54</v>
      </c>
      <c r="G266" s="1557">
        <v>0</v>
      </c>
      <c r="H266" s="1558">
        <v>0</v>
      </c>
      <c r="I266" s="1559">
        <v>0</v>
      </c>
      <c r="J266" s="1558">
        <v>0</v>
      </c>
      <c r="K266" s="1559">
        <v>0</v>
      </c>
      <c r="L266" s="1558">
        <v>0</v>
      </c>
      <c r="M266" s="1559">
        <v>0</v>
      </c>
      <c r="N266" s="1558">
        <v>0</v>
      </c>
      <c r="O266" s="1559">
        <v>0</v>
      </c>
      <c r="P266" s="1558">
        <v>0</v>
      </c>
      <c r="Q266" s="1559">
        <v>0</v>
      </c>
      <c r="R266" s="1558">
        <v>0</v>
      </c>
      <c r="S266" s="1559">
        <v>0</v>
      </c>
      <c r="T266" s="1558">
        <v>0</v>
      </c>
      <c r="U266" s="1559">
        <v>0</v>
      </c>
      <c r="V266" s="1560">
        <v>0</v>
      </c>
      <c r="W266" s="1559">
        <v>0</v>
      </c>
      <c r="X266" s="1560">
        <v>1</v>
      </c>
      <c r="Y266" s="1559">
        <v>0</v>
      </c>
      <c r="Z266" s="1560">
        <v>5</v>
      </c>
      <c r="AA266" s="1559">
        <v>0</v>
      </c>
      <c r="AB266" s="1560">
        <v>1</v>
      </c>
      <c r="AC266" s="1559">
        <v>7</v>
      </c>
      <c r="AD266" s="1560">
        <v>14</v>
      </c>
      <c r="AE266" s="1559">
        <v>0</v>
      </c>
      <c r="AF266" s="1560">
        <v>9</v>
      </c>
      <c r="AG266" s="1559">
        <v>13</v>
      </c>
      <c r="AH266" s="1560">
        <v>17</v>
      </c>
      <c r="AI266" s="1559">
        <v>2</v>
      </c>
      <c r="AJ266" s="1560">
        <v>2</v>
      </c>
      <c r="AK266" s="1559">
        <v>0</v>
      </c>
      <c r="AL266" s="1560">
        <v>5</v>
      </c>
      <c r="AM266" s="1559">
        <v>0</v>
      </c>
      <c r="AN266" s="1560">
        <v>0</v>
      </c>
      <c r="AO266" s="1561">
        <v>5</v>
      </c>
      <c r="AP266" s="1562">
        <v>1</v>
      </c>
      <c r="AQ266" s="1563"/>
      <c r="AR266" s="1571"/>
      <c r="AS266" s="467">
        <v>23</v>
      </c>
      <c r="AT266" s="1559"/>
      <c r="AU266" s="1565">
        <v>0</v>
      </c>
      <c r="AV266" s="1565">
        <v>0</v>
      </c>
      <c r="AW266" s="1558">
        <v>0</v>
      </c>
      <c r="AX266" s="671" t="str">
        <f t="shared" si="150"/>
        <v/>
      </c>
      <c r="BT266" s="3"/>
      <c r="BU266" s="3"/>
      <c r="BV266" s="4"/>
      <c r="BW266" s="4"/>
      <c r="CA266" s="31" t="str">
        <f t="shared" si="154"/>
        <v/>
      </c>
      <c r="CB266" s="31" t="str">
        <f t="shared" si="155"/>
        <v/>
      </c>
      <c r="CC266" s="31" t="str">
        <f t="shared" si="151"/>
        <v/>
      </c>
      <c r="CD266" s="31" t="str">
        <f t="shared" si="156"/>
        <v/>
      </c>
      <c r="CE266" s="31" t="str">
        <f t="shared" si="157"/>
        <v/>
      </c>
      <c r="CF266" s="31" t="str">
        <f t="shared" si="158"/>
        <v/>
      </c>
      <c r="CG266" s="31" t="str">
        <f t="shared" si="159"/>
        <v/>
      </c>
      <c r="CH266" s="32">
        <f t="shared" si="160"/>
        <v>0</v>
      </c>
      <c r="CI266" s="32"/>
      <c r="CJ266" s="32"/>
      <c r="CK266" s="32">
        <f t="shared" si="163"/>
        <v>0</v>
      </c>
      <c r="CL266" s="32">
        <f t="shared" si="164"/>
        <v>0</v>
      </c>
      <c r="CM266" s="32">
        <f t="shared" si="164"/>
        <v>0</v>
      </c>
      <c r="CN266" s="32">
        <f t="shared" si="164"/>
        <v>0</v>
      </c>
    </row>
    <row r="267" spans="1:92" ht="16.350000000000001" customHeight="1" x14ac:dyDescent="0.2">
      <c r="A267" s="2912"/>
      <c r="B267" s="3366" t="s">
        <v>266</v>
      </c>
      <c r="C267" s="3366"/>
      <c r="D267" s="1554">
        <f t="shared" si="149"/>
        <v>18</v>
      </c>
      <c r="E267" s="1555">
        <f t="shared" si="165"/>
        <v>7</v>
      </c>
      <c r="F267" s="1556">
        <f t="shared" si="153"/>
        <v>11</v>
      </c>
      <c r="G267" s="1557">
        <v>0</v>
      </c>
      <c r="H267" s="1558">
        <v>0</v>
      </c>
      <c r="I267" s="1559">
        <v>0</v>
      </c>
      <c r="J267" s="1558">
        <v>0</v>
      </c>
      <c r="K267" s="1559">
        <v>0</v>
      </c>
      <c r="L267" s="1558">
        <v>0</v>
      </c>
      <c r="M267" s="1559">
        <v>0</v>
      </c>
      <c r="N267" s="1558">
        <v>0</v>
      </c>
      <c r="O267" s="1559">
        <v>0</v>
      </c>
      <c r="P267" s="1558">
        <v>0</v>
      </c>
      <c r="Q267" s="1559">
        <v>0</v>
      </c>
      <c r="R267" s="1558">
        <v>0</v>
      </c>
      <c r="S267" s="1559">
        <v>0</v>
      </c>
      <c r="T267" s="1558">
        <v>0</v>
      </c>
      <c r="U267" s="1559">
        <v>0</v>
      </c>
      <c r="V267" s="1560">
        <v>0</v>
      </c>
      <c r="W267" s="1559">
        <v>0</v>
      </c>
      <c r="X267" s="1560">
        <v>0</v>
      </c>
      <c r="Y267" s="1559">
        <v>0</v>
      </c>
      <c r="Z267" s="1560">
        <v>0</v>
      </c>
      <c r="AA267" s="1559">
        <v>0</v>
      </c>
      <c r="AB267" s="1560">
        <v>0</v>
      </c>
      <c r="AC267" s="1559">
        <v>2</v>
      </c>
      <c r="AD267" s="1560">
        <v>2</v>
      </c>
      <c r="AE267" s="1559">
        <v>0</v>
      </c>
      <c r="AF267" s="1560">
        <v>1</v>
      </c>
      <c r="AG267" s="1559">
        <v>0</v>
      </c>
      <c r="AH267" s="1560">
        <v>4</v>
      </c>
      <c r="AI267" s="1559">
        <v>4</v>
      </c>
      <c r="AJ267" s="1560">
        <v>2</v>
      </c>
      <c r="AK267" s="1559">
        <v>1</v>
      </c>
      <c r="AL267" s="1560">
        <v>1</v>
      </c>
      <c r="AM267" s="1559">
        <v>0</v>
      </c>
      <c r="AN267" s="1560">
        <v>1</v>
      </c>
      <c r="AO267" s="1561">
        <v>0</v>
      </c>
      <c r="AP267" s="1562">
        <v>2</v>
      </c>
      <c r="AQ267" s="1563"/>
      <c r="AR267" s="1571"/>
      <c r="AS267" s="1571"/>
      <c r="AT267" s="1559"/>
      <c r="AU267" s="1565">
        <v>0</v>
      </c>
      <c r="AV267" s="1565">
        <v>0</v>
      </c>
      <c r="AW267" s="1558">
        <v>0</v>
      </c>
      <c r="AX267" s="671" t="str">
        <f t="shared" si="150"/>
        <v/>
      </c>
      <c r="BT267" s="3"/>
      <c r="BU267" s="3"/>
      <c r="BV267" s="4"/>
      <c r="BW267" s="4"/>
      <c r="CA267" s="31" t="str">
        <f t="shared" si="154"/>
        <v/>
      </c>
      <c r="CB267" s="31" t="str">
        <f t="shared" si="155"/>
        <v/>
      </c>
      <c r="CC267" s="31" t="str">
        <f t="shared" si="151"/>
        <v/>
      </c>
      <c r="CD267" s="31" t="str">
        <f t="shared" si="156"/>
        <v/>
      </c>
      <c r="CE267" s="31" t="str">
        <f t="shared" si="157"/>
        <v/>
      </c>
      <c r="CF267" s="31" t="str">
        <f t="shared" si="158"/>
        <v/>
      </c>
      <c r="CG267" s="31" t="str">
        <f t="shared" si="159"/>
        <v/>
      </c>
      <c r="CH267" s="32">
        <f t="shared" si="160"/>
        <v>0</v>
      </c>
      <c r="CI267" s="32"/>
      <c r="CJ267" s="32"/>
      <c r="CK267" s="32">
        <f t="shared" si="163"/>
        <v>0</v>
      </c>
      <c r="CL267" s="32">
        <f t="shared" si="164"/>
        <v>0</v>
      </c>
      <c r="CM267" s="32">
        <f t="shared" si="164"/>
        <v>0</v>
      </c>
      <c r="CN267" s="32">
        <f t="shared" si="164"/>
        <v>0</v>
      </c>
    </row>
    <row r="268" spans="1:92" ht="16.350000000000001" customHeight="1" x14ac:dyDescent="0.2">
      <c r="A268" s="2912"/>
      <c r="B268" s="3203" t="s">
        <v>267</v>
      </c>
      <c r="C268" s="3203"/>
      <c r="D268" s="1554">
        <f t="shared" si="149"/>
        <v>22</v>
      </c>
      <c r="E268" s="1555">
        <f t="shared" si="165"/>
        <v>5</v>
      </c>
      <c r="F268" s="1556">
        <f t="shared" si="153"/>
        <v>17</v>
      </c>
      <c r="G268" s="1287">
        <v>0</v>
      </c>
      <c r="H268" s="1288">
        <v>0</v>
      </c>
      <c r="I268" s="1289">
        <v>0</v>
      </c>
      <c r="J268" s="1288">
        <v>0</v>
      </c>
      <c r="K268" s="1289">
        <v>0</v>
      </c>
      <c r="L268" s="1288">
        <v>0</v>
      </c>
      <c r="M268" s="1289">
        <v>0</v>
      </c>
      <c r="N268" s="1288">
        <v>0</v>
      </c>
      <c r="O268" s="1289">
        <v>0</v>
      </c>
      <c r="P268" s="1288">
        <v>0</v>
      </c>
      <c r="Q268" s="1289">
        <v>0</v>
      </c>
      <c r="R268" s="1288">
        <v>0</v>
      </c>
      <c r="S268" s="1289">
        <v>0</v>
      </c>
      <c r="T268" s="1288">
        <v>0</v>
      </c>
      <c r="U268" s="1289">
        <v>0</v>
      </c>
      <c r="V268" s="1290">
        <v>0</v>
      </c>
      <c r="W268" s="1289">
        <v>0</v>
      </c>
      <c r="X268" s="1290">
        <v>0</v>
      </c>
      <c r="Y268" s="1289">
        <v>0</v>
      </c>
      <c r="Z268" s="1290">
        <v>0</v>
      </c>
      <c r="AA268" s="1289">
        <v>0</v>
      </c>
      <c r="AB268" s="1290">
        <v>0</v>
      </c>
      <c r="AC268" s="1289">
        <v>1</v>
      </c>
      <c r="AD268" s="1290">
        <v>2</v>
      </c>
      <c r="AE268" s="1289">
        <v>0</v>
      </c>
      <c r="AF268" s="1290">
        <v>3</v>
      </c>
      <c r="AG268" s="1289">
        <v>4</v>
      </c>
      <c r="AH268" s="1290">
        <v>11</v>
      </c>
      <c r="AI268" s="1289">
        <v>0</v>
      </c>
      <c r="AJ268" s="1290">
        <v>0</v>
      </c>
      <c r="AK268" s="1289">
        <v>0</v>
      </c>
      <c r="AL268" s="1290">
        <v>1</v>
      </c>
      <c r="AM268" s="1289">
        <v>0</v>
      </c>
      <c r="AN268" s="1290">
        <v>0</v>
      </c>
      <c r="AO268" s="1291">
        <v>2</v>
      </c>
      <c r="AP268" s="1292">
        <v>0</v>
      </c>
      <c r="AQ268" s="1293"/>
      <c r="AR268" s="1300"/>
      <c r="AS268" s="1571"/>
      <c r="AT268" s="1289"/>
      <c r="AU268" s="1295">
        <v>0</v>
      </c>
      <c r="AV268" s="1295">
        <v>0</v>
      </c>
      <c r="AW268" s="1288">
        <v>0</v>
      </c>
      <c r="AX268" s="671" t="str">
        <f t="shared" si="150"/>
        <v/>
      </c>
      <c r="BT268" s="3"/>
      <c r="BU268" s="3"/>
      <c r="BV268" s="4"/>
      <c r="BW268" s="4"/>
      <c r="CA268" s="31" t="str">
        <f t="shared" si="154"/>
        <v/>
      </c>
      <c r="CB268" s="31" t="str">
        <f t="shared" si="155"/>
        <v/>
      </c>
      <c r="CC268" s="31" t="str">
        <f t="shared" si="151"/>
        <v/>
      </c>
      <c r="CD268" s="31" t="str">
        <f t="shared" si="156"/>
        <v/>
      </c>
      <c r="CE268" s="31" t="str">
        <f t="shared" si="157"/>
        <v/>
      </c>
      <c r="CF268" s="31" t="str">
        <f t="shared" si="158"/>
        <v/>
      </c>
      <c r="CG268" s="31" t="str">
        <f t="shared" si="159"/>
        <v/>
      </c>
      <c r="CH268" s="32">
        <f t="shared" si="160"/>
        <v>0</v>
      </c>
      <c r="CI268" s="32"/>
      <c r="CJ268" s="32"/>
      <c r="CK268" s="32">
        <f t="shared" si="163"/>
        <v>0</v>
      </c>
      <c r="CL268" s="32">
        <f t="shared" si="164"/>
        <v>0</v>
      </c>
      <c r="CM268" s="32">
        <f t="shared" si="164"/>
        <v>0</v>
      </c>
      <c r="CN268" s="32">
        <f t="shared" si="164"/>
        <v>0</v>
      </c>
    </row>
    <row r="269" spans="1:92" ht="16.350000000000001" customHeight="1" x14ac:dyDescent="0.2">
      <c r="A269" s="2912"/>
      <c r="B269" s="3367" t="s">
        <v>268</v>
      </c>
      <c r="C269" s="3368"/>
      <c r="D269" s="1554">
        <f t="shared" si="149"/>
        <v>1</v>
      </c>
      <c r="E269" s="1555">
        <f t="shared" si="165"/>
        <v>1</v>
      </c>
      <c r="F269" s="1556">
        <f t="shared" si="153"/>
        <v>0</v>
      </c>
      <c r="G269" s="1287">
        <v>0</v>
      </c>
      <c r="H269" s="1288">
        <v>0</v>
      </c>
      <c r="I269" s="1289">
        <v>0</v>
      </c>
      <c r="J269" s="1288">
        <v>0</v>
      </c>
      <c r="K269" s="1289">
        <v>0</v>
      </c>
      <c r="L269" s="1288">
        <v>0</v>
      </c>
      <c r="M269" s="1289">
        <v>0</v>
      </c>
      <c r="N269" s="1288">
        <v>0</v>
      </c>
      <c r="O269" s="1289">
        <v>0</v>
      </c>
      <c r="P269" s="1288">
        <v>0</v>
      </c>
      <c r="Q269" s="1289">
        <v>0</v>
      </c>
      <c r="R269" s="1288">
        <v>0</v>
      </c>
      <c r="S269" s="1289">
        <v>0</v>
      </c>
      <c r="T269" s="1288">
        <v>0</v>
      </c>
      <c r="U269" s="1289">
        <v>0</v>
      </c>
      <c r="V269" s="1290">
        <v>0</v>
      </c>
      <c r="W269" s="1289">
        <v>0</v>
      </c>
      <c r="X269" s="1290">
        <v>0</v>
      </c>
      <c r="Y269" s="1289">
        <v>1</v>
      </c>
      <c r="Z269" s="1290">
        <v>0</v>
      </c>
      <c r="AA269" s="1289">
        <v>0</v>
      </c>
      <c r="AB269" s="1290">
        <v>0</v>
      </c>
      <c r="AC269" s="1289">
        <v>0</v>
      </c>
      <c r="AD269" s="1290">
        <v>0</v>
      </c>
      <c r="AE269" s="1289">
        <v>0</v>
      </c>
      <c r="AF269" s="1290">
        <v>0</v>
      </c>
      <c r="AG269" s="1289">
        <v>0</v>
      </c>
      <c r="AH269" s="1290">
        <v>0</v>
      </c>
      <c r="AI269" s="1289">
        <v>0</v>
      </c>
      <c r="AJ269" s="1290">
        <v>0</v>
      </c>
      <c r="AK269" s="1289">
        <v>0</v>
      </c>
      <c r="AL269" s="1290">
        <v>0</v>
      </c>
      <c r="AM269" s="1289">
        <v>0</v>
      </c>
      <c r="AN269" s="1290">
        <v>0</v>
      </c>
      <c r="AO269" s="1291">
        <v>0</v>
      </c>
      <c r="AP269" s="1292">
        <v>0</v>
      </c>
      <c r="AQ269" s="1293"/>
      <c r="AR269" s="1300"/>
      <c r="AS269" s="1294"/>
      <c r="AT269" s="1289"/>
      <c r="AU269" s="1295">
        <v>0</v>
      </c>
      <c r="AV269" s="1295">
        <v>0</v>
      </c>
      <c r="AW269" s="1288">
        <v>0</v>
      </c>
      <c r="AX269" s="671" t="str">
        <f t="shared" si="150"/>
        <v/>
      </c>
      <c r="BT269" s="3"/>
      <c r="BU269" s="3"/>
      <c r="BV269" s="4"/>
      <c r="BW269" s="4"/>
      <c r="CA269" s="31" t="str">
        <f t="shared" si="154"/>
        <v/>
      </c>
      <c r="CB269" s="31" t="str">
        <f t="shared" si="155"/>
        <v/>
      </c>
      <c r="CC269" s="31" t="str">
        <f t="shared" si="151"/>
        <v/>
      </c>
      <c r="CD269" s="31" t="str">
        <f t="shared" si="156"/>
        <v/>
      </c>
      <c r="CE269" s="31" t="str">
        <f t="shared" si="157"/>
        <v/>
      </c>
      <c r="CF269" s="31" t="str">
        <f t="shared" si="158"/>
        <v/>
      </c>
      <c r="CG269" s="31" t="str">
        <f t="shared" si="159"/>
        <v/>
      </c>
      <c r="CH269" s="32">
        <f t="shared" si="160"/>
        <v>0</v>
      </c>
      <c r="CI269" s="32"/>
      <c r="CJ269" s="32"/>
      <c r="CK269" s="32">
        <f t="shared" si="163"/>
        <v>0</v>
      </c>
      <c r="CL269" s="32">
        <f t="shared" si="164"/>
        <v>0</v>
      </c>
      <c r="CM269" s="32">
        <f t="shared" si="164"/>
        <v>0</v>
      </c>
      <c r="CN269" s="32">
        <f t="shared" si="164"/>
        <v>0</v>
      </c>
    </row>
    <row r="270" spans="1:92" ht="16.350000000000001" customHeight="1" x14ac:dyDescent="0.2">
      <c r="A270" s="3149"/>
      <c r="B270" s="3190" t="s">
        <v>269</v>
      </c>
      <c r="C270" s="3190"/>
      <c r="D270" s="1297">
        <f t="shared" si="149"/>
        <v>0</v>
      </c>
      <c r="E270" s="1298">
        <f t="shared" si="165"/>
        <v>0</v>
      </c>
      <c r="F270" s="1299">
        <f t="shared" si="153"/>
        <v>0</v>
      </c>
      <c r="G270" s="1287">
        <v>0</v>
      </c>
      <c r="H270" s="1288">
        <v>0</v>
      </c>
      <c r="I270" s="1289">
        <v>0</v>
      </c>
      <c r="J270" s="1288">
        <v>0</v>
      </c>
      <c r="K270" s="1289">
        <v>0</v>
      </c>
      <c r="L270" s="1288">
        <v>0</v>
      </c>
      <c r="M270" s="1289">
        <v>0</v>
      </c>
      <c r="N270" s="1288">
        <v>0</v>
      </c>
      <c r="O270" s="1289">
        <v>0</v>
      </c>
      <c r="P270" s="1288">
        <v>0</v>
      </c>
      <c r="Q270" s="1289">
        <v>0</v>
      </c>
      <c r="R270" s="1288">
        <v>0</v>
      </c>
      <c r="S270" s="1289">
        <v>0</v>
      </c>
      <c r="T270" s="1288">
        <v>0</v>
      </c>
      <c r="U270" s="1289">
        <v>0</v>
      </c>
      <c r="V270" s="1290">
        <v>0</v>
      </c>
      <c r="W270" s="1289">
        <v>0</v>
      </c>
      <c r="X270" s="1290">
        <v>0</v>
      </c>
      <c r="Y270" s="1289">
        <v>0</v>
      </c>
      <c r="Z270" s="1290">
        <v>0</v>
      </c>
      <c r="AA270" s="1289">
        <v>0</v>
      </c>
      <c r="AB270" s="1290">
        <v>0</v>
      </c>
      <c r="AC270" s="1289">
        <v>0</v>
      </c>
      <c r="AD270" s="1290">
        <v>0</v>
      </c>
      <c r="AE270" s="1289">
        <v>0</v>
      </c>
      <c r="AF270" s="1290">
        <v>0</v>
      </c>
      <c r="AG270" s="1289">
        <v>0</v>
      </c>
      <c r="AH270" s="1290">
        <v>0</v>
      </c>
      <c r="AI270" s="1289">
        <v>0</v>
      </c>
      <c r="AJ270" s="1290">
        <v>0</v>
      </c>
      <c r="AK270" s="1289">
        <v>0</v>
      </c>
      <c r="AL270" s="1290">
        <v>0</v>
      </c>
      <c r="AM270" s="1289">
        <v>0</v>
      </c>
      <c r="AN270" s="1290">
        <v>0</v>
      </c>
      <c r="AO270" s="1551">
        <v>0</v>
      </c>
      <c r="AP270" s="1552">
        <v>0</v>
      </c>
      <c r="AQ270" s="1568"/>
      <c r="AR270" s="1583"/>
      <c r="AS270" s="1569"/>
      <c r="AT270" s="1285"/>
      <c r="AU270" s="1553">
        <v>0</v>
      </c>
      <c r="AV270" s="1553">
        <v>0</v>
      </c>
      <c r="AW270" s="1550">
        <v>0</v>
      </c>
      <c r="AX270" s="671" t="str">
        <f t="shared" si="150"/>
        <v/>
      </c>
      <c r="BT270" s="3"/>
      <c r="BU270" s="3"/>
      <c r="BV270" s="4"/>
      <c r="BW270" s="4"/>
      <c r="CA270" s="31" t="str">
        <f t="shared" si="154"/>
        <v/>
      </c>
      <c r="CB270" s="31" t="str">
        <f t="shared" si="155"/>
        <v/>
      </c>
      <c r="CC270" s="31" t="str">
        <f t="shared" si="151"/>
        <v/>
      </c>
      <c r="CD270" s="31" t="str">
        <f t="shared" si="156"/>
        <v/>
      </c>
      <c r="CE270" s="31" t="str">
        <f t="shared" si="157"/>
        <v/>
      </c>
      <c r="CF270" s="31" t="str">
        <f t="shared" si="158"/>
        <v/>
      </c>
      <c r="CG270" s="31" t="str">
        <f t="shared" si="159"/>
        <v/>
      </c>
      <c r="CH270" s="32">
        <f t="shared" si="160"/>
        <v>0</v>
      </c>
      <c r="CI270" s="32"/>
      <c r="CJ270" s="32"/>
      <c r="CK270" s="32">
        <f t="shared" si="163"/>
        <v>0</v>
      </c>
      <c r="CL270" s="32">
        <f t="shared" si="164"/>
        <v>0</v>
      </c>
      <c r="CM270" s="32">
        <f t="shared" si="164"/>
        <v>0</v>
      </c>
      <c r="CN270" s="32">
        <f t="shared" si="164"/>
        <v>0</v>
      </c>
    </row>
    <row r="271" spans="1:92" ht="16.350000000000001" customHeight="1" x14ac:dyDescent="0.2">
      <c r="A271" s="3454" t="s">
        <v>274</v>
      </c>
      <c r="B271" s="3184" t="s">
        <v>264</v>
      </c>
      <c r="C271" s="3184"/>
      <c r="D271" s="1050">
        <f t="shared" si="149"/>
        <v>0</v>
      </c>
      <c r="E271" s="485">
        <f>+Y271+AA271+AC271+AE271+AG271+AI271+AK271+AM271</f>
        <v>0</v>
      </c>
      <c r="F271" s="1867">
        <f>+Z271+AB271+AD271+AF271+AH271+AJ271+AL271+AN271</f>
        <v>0</v>
      </c>
      <c r="G271" s="1065"/>
      <c r="H271" s="511"/>
      <c r="I271" s="1868"/>
      <c r="J271" s="511"/>
      <c r="K271" s="1868"/>
      <c r="L271" s="511"/>
      <c r="M271" s="1066"/>
      <c r="N271" s="514"/>
      <c r="O271" s="1869"/>
      <c r="P271" s="514"/>
      <c r="Q271" s="1868"/>
      <c r="R271" s="511"/>
      <c r="S271" s="1868"/>
      <c r="T271" s="511"/>
      <c r="U271" s="1066"/>
      <c r="V271" s="514"/>
      <c r="W271" s="1869"/>
      <c r="X271" s="514"/>
      <c r="Y271" s="1865"/>
      <c r="Z271" s="1866"/>
      <c r="AA271" s="1865"/>
      <c r="AB271" s="1866"/>
      <c r="AC271" s="1865"/>
      <c r="AD271" s="1866"/>
      <c r="AE271" s="1865"/>
      <c r="AF271" s="1866"/>
      <c r="AG271" s="1865"/>
      <c r="AH271" s="1866"/>
      <c r="AI271" s="1865"/>
      <c r="AJ271" s="1866"/>
      <c r="AK271" s="1865"/>
      <c r="AL271" s="1866"/>
      <c r="AM271" s="1865"/>
      <c r="AN271" s="1866"/>
      <c r="AO271" s="471"/>
      <c r="AP271" s="472"/>
      <c r="AQ271" s="1060"/>
      <c r="AR271" s="473"/>
      <c r="AS271" s="1060"/>
      <c r="AT271" s="469"/>
      <c r="AU271" s="473"/>
      <c r="AV271" s="473"/>
      <c r="AW271" s="468"/>
      <c r="AX271" s="671" t="str">
        <f t="shared" si="150"/>
        <v/>
      </c>
      <c r="BT271" s="3"/>
      <c r="BU271" s="3"/>
      <c r="BV271" s="4"/>
      <c r="BW271" s="4"/>
      <c r="CA271" s="31" t="str">
        <f t="shared" si="154"/>
        <v/>
      </c>
      <c r="CB271" s="31" t="str">
        <f t="shared" si="155"/>
        <v/>
      </c>
      <c r="CC271" s="31" t="str">
        <f t="shared" si="151"/>
        <v/>
      </c>
      <c r="CD271" s="31" t="str">
        <f t="shared" si="156"/>
        <v/>
      </c>
      <c r="CE271" s="31" t="str">
        <f t="shared" si="157"/>
        <v/>
      </c>
      <c r="CF271" s="31" t="str">
        <f t="shared" si="158"/>
        <v/>
      </c>
      <c r="CG271" s="31" t="str">
        <f t="shared" si="159"/>
        <v/>
      </c>
      <c r="CH271" s="32">
        <f t="shared" si="160"/>
        <v>0</v>
      </c>
      <c r="CI271" s="32">
        <f t="shared" si="161"/>
        <v>0</v>
      </c>
      <c r="CJ271" s="32">
        <f t="shared" si="162"/>
        <v>0</v>
      </c>
      <c r="CK271" s="32">
        <f t="shared" si="163"/>
        <v>0</v>
      </c>
      <c r="CL271" s="32">
        <f t="shared" si="164"/>
        <v>0</v>
      </c>
      <c r="CM271" s="32">
        <f t="shared" si="164"/>
        <v>0</v>
      </c>
      <c r="CN271" s="32">
        <f t="shared" si="164"/>
        <v>0</v>
      </c>
    </row>
    <row r="272" spans="1:92" ht="16.350000000000001" customHeight="1" x14ac:dyDescent="0.2">
      <c r="A272" s="2912"/>
      <c r="B272" s="3366" t="s">
        <v>265</v>
      </c>
      <c r="C272" s="3366"/>
      <c r="D272" s="1554">
        <f>SUM(E272+F272)</f>
        <v>0</v>
      </c>
      <c r="E272" s="1969">
        <f t="shared" ref="E272:F287" si="166">+Y272+AA272+AC272+AE272+AG272+AI272+AK272+AM272</f>
        <v>0</v>
      </c>
      <c r="F272" s="1970">
        <f t="shared" si="166"/>
        <v>0</v>
      </c>
      <c r="G272" s="1588"/>
      <c r="H272" s="1589"/>
      <c r="I272" s="1590"/>
      <c r="J272" s="1589"/>
      <c r="K272" s="1590"/>
      <c r="L272" s="1589"/>
      <c r="M272" s="1591"/>
      <c r="N272" s="1573"/>
      <c r="O272" s="1591"/>
      <c r="P272" s="1573"/>
      <c r="Q272" s="1590"/>
      <c r="R272" s="1589"/>
      <c r="S272" s="1590"/>
      <c r="T272" s="1589"/>
      <c r="U272" s="1591"/>
      <c r="V272" s="1573"/>
      <c r="W272" s="1591"/>
      <c r="X272" s="1573"/>
      <c r="Y272" s="1559"/>
      <c r="Z272" s="1560"/>
      <c r="AA272" s="1559"/>
      <c r="AB272" s="1560"/>
      <c r="AC272" s="1559"/>
      <c r="AD272" s="1560"/>
      <c r="AE272" s="1559"/>
      <c r="AF272" s="1560"/>
      <c r="AG272" s="1559"/>
      <c r="AH272" s="1560"/>
      <c r="AI272" s="1559"/>
      <c r="AJ272" s="1560"/>
      <c r="AK272" s="1559"/>
      <c r="AL272" s="1560"/>
      <c r="AM272" s="1559"/>
      <c r="AN272" s="1560"/>
      <c r="AO272" s="1561"/>
      <c r="AP272" s="1562"/>
      <c r="AQ272" s="1563"/>
      <c r="AR272" s="1571"/>
      <c r="AS272" s="467"/>
      <c r="AT272" s="1559"/>
      <c r="AU272" s="1565"/>
      <c r="AV272" s="1565"/>
      <c r="AW272" s="1558"/>
      <c r="AX272" s="671" t="str">
        <f t="shared" si="150"/>
        <v/>
      </c>
      <c r="BT272" s="3"/>
      <c r="BU272" s="3"/>
      <c r="BV272" s="4"/>
      <c r="BW272" s="4"/>
      <c r="CA272" s="31" t="str">
        <f t="shared" si="154"/>
        <v/>
      </c>
      <c r="CB272" s="31" t="str">
        <f t="shared" si="155"/>
        <v/>
      </c>
      <c r="CC272" s="31" t="str">
        <f t="shared" si="151"/>
        <v/>
      </c>
      <c r="CD272" s="31" t="str">
        <f t="shared" si="156"/>
        <v/>
      </c>
      <c r="CE272" s="31" t="str">
        <f t="shared" si="157"/>
        <v/>
      </c>
      <c r="CF272" s="31" t="str">
        <f t="shared" si="158"/>
        <v/>
      </c>
      <c r="CG272" s="31" t="str">
        <f t="shared" si="159"/>
        <v/>
      </c>
      <c r="CH272" s="32">
        <f t="shared" si="160"/>
        <v>0</v>
      </c>
      <c r="CI272" s="32"/>
      <c r="CJ272" s="32"/>
      <c r="CK272" s="32">
        <f t="shared" si="163"/>
        <v>0</v>
      </c>
      <c r="CL272" s="32">
        <f t="shared" si="164"/>
        <v>0</v>
      </c>
      <c r="CM272" s="32">
        <f t="shared" si="164"/>
        <v>0</v>
      </c>
      <c r="CN272" s="32">
        <f t="shared" si="164"/>
        <v>0</v>
      </c>
    </row>
    <row r="273" spans="1:92" ht="16.350000000000001" customHeight="1" x14ac:dyDescent="0.2">
      <c r="A273" s="2912"/>
      <c r="B273" s="3366" t="s">
        <v>266</v>
      </c>
      <c r="C273" s="3366"/>
      <c r="D273" s="1554">
        <f t="shared" ref="D273:D311" si="167">SUM(E273+F273)</f>
        <v>0</v>
      </c>
      <c r="E273" s="1969">
        <f t="shared" si="166"/>
        <v>0</v>
      </c>
      <c r="F273" s="1970">
        <f t="shared" si="166"/>
        <v>0</v>
      </c>
      <c r="G273" s="1588"/>
      <c r="H273" s="1589"/>
      <c r="I273" s="1590"/>
      <c r="J273" s="1589"/>
      <c r="K273" s="1590"/>
      <c r="L273" s="1589"/>
      <c r="M273" s="1591"/>
      <c r="N273" s="1573"/>
      <c r="O273" s="1591"/>
      <c r="P273" s="1573"/>
      <c r="Q273" s="1590"/>
      <c r="R273" s="1589"/>
      <c r="S273" s="1590"/>
      <c r="T273" s="1589"/>
      <c r="U273" s="1591"/>
      <c r="V273" s="1573"/>
      <c r="W273" s="1591"/>
      <c r="X273" s="1573"/>
      <c r="Y273" s="1559"/>
      <c r="Z273" s="1560"/>
      <c r="AA273" s="1559"/>
      <c r="AB273" s="1560"/>
      <c r="AC273" s="1559"/>
      <c r="AD273" s="1560"/>
      <c r="AE273" s="1559"/>
      <c r="AF273" s="1560"/>
      <c r="AG273" s="1559"/>
      <c r="AH273" s="1560"/>
      <c r="AI273" s="1559"/>
      <c r="AJ273" s="1560"/>
      <c r="AK273" s="1559"/>
      <c r="AL273" s="1560"/>
      <c r="AM273" s="1559"/>
      <c r="AN273" s="1560"/>
      <c r="AO273" s="1561"/>
      <c r="AP273" s="1562"/>
      <c r="AQ273" s="1563"/>
      <c r="AR273" s="1571"/>
      <c r="AS273" s="1571"/>
      <c r="AT273" s="1559"/>
      <c r="AU273" s="1565"/>
      <c r="AV273" s="1565"/>
      <c r="AW273" s="1558"/>
      <c r="AX273" s="671" t="str">
        <f t="shared" si="150"/>
        <v/>
      </c>
      <c r="BT273" s="3"/>
      <c r="BU273" s="3"/>
      <c r="BV273" s="4"/>
      <c r="BW273" s="4"/>
      <c r="CA273" s="31" t="str">
        <f t="shared" si="154"/>
        <v/>
      </c>
      <c r="CB273" s="31" t="str">
        <f t="shared" si="155"/>
        <v/>
      </c>
      <c r="CC273" s="31" t="str">
        <f t="shared" si="151"/>
        <v/>
      </c>
      <c r="CD273" s="31" t="str">
        <f t="shared" si="156"/>
        <v/>
      </c>
      <c r="CE273" s="31" t="str">
        <f t="shared" si="157"/>
        <v/>
      </c>
      <c r="CF273" s="31" t="str">
        <f t="shared" si="158"/>
        <v/>
      </c>
      <c r="CG273" s="31" t="str">
        <f t="shared" si="159"/>
        <v/>
      </c>
      <c r="CH273" s="32">
        <f t="shared" si="160"/>
        <v>0</v>
      </c>
      <c r="CI273" s="32"/>
      <c r="CJ273" s="32"/>
      <c r="CK273" s="32">
        <f t="shared" si="163"/>
        <v>0</v>
      </c>
      <c r="CL273" s="32">
        <f t="shared" si="164"/>
        <v>0</v>
      </c>
      <c r="CM273" s="32">
        <f t="shared" si="164"/>
        <v>0</v>
      </c>
      <c r="CN273" s="32">
        <f t="shared" si="164"/>
        <v>0</v>
      </c>
    </row>
    <row r="274" spans="1:92" ht="16.350000000000001" customHeight="1" x14ac:dyDescent="0.2">
      <c r="A274" s="2912"/>
      <c r="B274" s="3366" t="s">
        <v>267</v>
      </c>
      <c r="C274" s="3366"/>
      <c r="D274" s="1554">
        <f t="shared" si="167"/>
        <v>0</v>
      </c>
      <c r="E274" s="1969">
        <f t="shared" si="166"/>
        <v>0</v>
      </c>
      <c r="F274" s="1970">
        <f t="shared" si="166"/>
        <v>0</v>
      </c>
      <c r="G274" s="1303"/>
      <c r="H274" s="1304"/>
      <c r="I274" s="1305"/>
      <c r="J274" s="1304"/>
      <c r="K274" s="1305"/>
      <c r="L274" s="1304"/>
      <c r="M274" s="1563"/>
      <c r="N274" s="1573"/>
      <c r="O274" s="1563"/>
      <c r="P274" s="1573"/>
      <c r="Q274" s="1305"/>
      <c r="R274" s="1304"/>
      <c r="S274" s="1305"/>
      <c r="T274" s="1304"/>
      <c r="U274" s="1563"/>
      <c r="V274" s="1573"/>
      <c r="W274" s="1563"/>
      <c r="X274" s="1573"/>
      <c r="Y274" s="1289"/>
      <c r="Z274" s="1290"/>
      <c r="AA274" s="1289"/>
      <c r="AB274" s="1290"/>
      <c r="AC274" s="1289"/>
      <c r="AD274" s="1290"/>
      <c r="AE274" s="1289"/>
      <c r="AF274" s="1290"/>
      <c r="AG274" s="1289"/>
      <c r="AH274" s="1290"/>
      <c r="AI274" s="1289"/>
      <c r="AJ274" s="1290"/>
      <c r="AK274" s="1289"/>
      <c r="AL274" s="1290"/>
      <c r="AM274" s="1289"/>
      <c r="AN274" s="1290"/>
      <c r="AO274" s="1291"/>
      <c r="AP274" s="1292"/>
      <c r="AQ274" s="1563"/>
      <c r="AR274" s="1571"/>
      <c r="AS274" s="1571"/>
      <c r="AT274" s="1289"/>
      <c r="AU274" s="1295"/>
      <c r="AV274" s="1295"/>
      <c r="AW274" s="1288"/>
      <c r="AX274" s="671" t="str">
        <f t="shared" si="150"/>
        <v/>
      </c>
      <c r="BT274" s="3"/>
      <c r="BU274" s="3"/>
      <c r="BV274" s="4"/>
      <c r="BW274" s="4"/>
      <c r="CA274" s="31" t="str">
        <f t="shared" si="154"/>
        <v/>
      </c>
      <c r="CB274" s="31" t="str">
        <f t="shared" si="155"/>
        <v/>
      </c>
      <c r="CC274" s="31" t="str">
        <f t="shared" si="151"/>
        <v/>
      </c>
      <c r="CD274" s="31" t="str">
        <f t="shared" si="156"/>
        <v/>
      </c>
      <c r="CE274" s="31" t="str">
        <f t="shared" si="157"/>
        <v/>
      </c>
      <c r="CF274" s="31" t="str">
        <f t="shared" si="158"/>
        <v/>
      </c>
      <c r="CG274" s="31" t="str">
        <f t="shared" si="159"/>
        <v/>
      </c>
      <c r="CH274" s="32">
        <f t="shared" si="160"/>
        <v>0</v>
      </c>
      <c r="CI274" s="32"/>
      <c r="CJ274" s="32"/>
      <c r="CK274" s="32">
        <f t="shared" si="163"/>
        <v>0</v>
      </c>
      <c r="CL274" s="32">
        <f t="shared" si="164"/>
        <v>0</v>
      </c>
      <c r="CM274" s="32">
        <f t="shared" si="164"/>
        <v>0</v>
      </c>
      <c r="CN274" s="32">
        <f t="shared" si="164"/>
        <v>0</v>
      </c>
    </row>
    <row r="275" spans="1:92" ht="16.350000000000001" customHeight="1" x14ac:dyDescent="0.2">
      <c r="A275" s="2912"/>
      <c r="B275" s="3367" t="s">
        <v>268</v>
      </c>
      <c r="C275" s="3368"/>
      <c r="D275" s="1554">
        <f t="shared" si="167"/>
        <v>0</v>
      </c>
      <c r="E275" s="1969">
        <f t="shared" si="166"/>
        <v>0</v>
      </c>
      <c r="F275" s="1970">
        <f t="shared" si="166"/>
        <v>0</v>
      </c>
      <c r="G275" s="1303"/>
      <c r="H275" s="1304"/>
      <c r="I275" s="1305"/>
      <c r="J275" s="1304"/>
      <c r="K275" s="1305"/>
      <c r="L275" s="1304"/>
      <c r="M275" s="1293"/>
      <c r="N275" s="1306"/>
      <c r="O275" s="1293"/>
      <c r="P275" s="1306"/>
      <c r="Q275" s="1305"/>
      <c r="R275" s="1304"/>
      <c r="S275" s="1305"/>
      <c r="T275" s="1304"/>
      <c r="U275" s="1293"/>
      <c r="V275" s="1306"/>
      <c r="W275" s="1293"/>
      <c r="X275" s="1306"/>
      <c r="Y275" s="1289"/>
      <c r="Z275" s="1290"/>
      <c r="AA275" s="1289"/>
      <c r="AB275" s="1290"/>
      <c r="AC275" s="1289"/>
      <c r="AD275" s="1290"/>
      <c r="AE275" s="1289"/>
      <c r="AF275" s="1290"/>
      <c r="AG275" s="1289"/>
      <c r="AH275" s="1290"/>
      <c r="AI275" s="1289"/>
      <c r="AJ275" s="1290"/>
      <c r="AK275" s="1289"/>
      <c r="AL275" s="1290"/>
      <c r="AM275" s="1289"/>
      <c r="AN275" s="1290"/>
      <c r="AO275" s="1291"/>
      <c r="AP275" s="1292"/>
      <c r="AQ275" s="1293"/>
      <c r="AR275" s="1300"/>
      <c r="AS275" s="1294"/>
      <c r="AT275" s="1289"/>
      <c r="AU275" s="1295"/>
      <c r="AV275" s="1295"/>
      <c r="AW275" s="1288"/>
      <c r="AX275" s="671" t="str">
        <f t="shared" si="150"/>
        <v/>
      </c>
      <c r="BT275" s="3"/>
      <c r="BU275" s="3"/>
      <c r="BV275" s="4"/>
      <c r="BW275" s="4"/>
      <c r="CA275" s="31" t="str">
        <f t="shared" si="154"/>
        <v/>
      </c>
      <c r="CB275" s="31" t="str">
        <f t="shared" si="155"/>
        <v/>
      </c>
      <c r="CC275" s="31" t="str">
        <f t="shared" si="151"/>
        <v/>
      </c>
      <c r="CD275" s="31" t="str">
        <f t="shared" si="156"/>
        <v/>
      </c>
      <c r="CE275" s="31" t="str">
        <f t="shared" si="157"/>
        <v/>
      </c>
      <c r="CF275" s="31" t="str">
        <f t="shared" si="158"/>
        <v/>
      </c>
      <c r="CG275" s="31" t="str">
        <f t="shared" si="159"/>
        <v/>
      </c>
      <c r="CH275" s="32">
        <f t="shared" si="160"/>
        <v>0</v>
      </c>
      <c r="CI275" s="32"/>
      <c r="CJ275" s="32"/>
      <c r="CK275" s="32">
        <f t="shared" si="163"/>
        <v>0</v>
      </c>
      <c r="CL275" s="32">
        <f t="shared" si="164"/>
        <v>0</v>
      </c>
      <c r="CM275" s="32">
        <f t="shared" si="164"/>
        <v>0</v>
      </c>
      <c r="CN275" s="32">
        <f t="shared" si="164"/>
        <v>0</v>
      </c>
    </row>
    <row r="276" spans="1:92" ht="16.350000000000001" customHeight="1" x14ac:dyDescent="0.2">
      <c r="A276" s="3149"/>
      <c r="B276" s="3197" t="s">
        <v>269</v>
      </c>
      <c r="C276" s="3197"/>
      <c r="D276" s="1566">
        <f t="shared" si="167"/>
        <v>0</v>
      </c>
      <c r="E276" s="1971">
        <f t="shared" si="166"/>
        <v>0</v>
      </c>
      <c r="F276" s="1972">
        <f t="shared" si="166"/>
        <v>0</v>
      </c>
      <c r="G276" s="1594"/>
      <c r="H276" s="1595"/>
      <c r="I276" s="1309"/>
      <c r="J276" s="1595"/>
      <c r="K276" s="1309"/>
      <c r="L276" s="1595"/>
      <c r="M276" s="1594"/>
      <c r="N276" s="1595"/>
      <c r="O276" s="1594"/>
      <c r="P276" s="1595"/>
      <c r="Q276" s="1309"/>
      <c r="R276" s="1595"/>
      <c r="S276" s="1309"/>
      <c r="T276" s="1595"/>
      <c r="U276" s="1594"/>
      <c r="V276" s="1595"/>
      <c r="W276" s="1594"/>
      <c r="X276" s="1595"/>
      <c r="Y276" s="1285"/>
      <c r="Z276" s="1286"/>
      <c r="AA276" s="1285"/>
      <c r="AB276" s="1286"/>
      <c r="AC276" s="1285"/>
      <c r="AD276" s="1286"/>
      <c r="AE276" s="1285"/>
      <c r="AF276" s="1286"/>
      <c r="AG276" s="1285"/>
      <c r="AH276" s="1286"/>
      <c r="AI276" s="1285"/>
      <c r="AJ276" s="1286"/>
      <c r="AK276" s="1285"/>
      <c r="AL276" s="1286"/>
      <c r="AM276" s="1285"/>
      <c r="AN276" s="1286"/>
      <c r="AO276" s="1551"/>
      <c r="AP276" s="1552"/>
      <c r="AQ276" s="1568"/>
      <c r="AR276" s="1583"/>
      <c r="AS276" s="1569"/>
      <c r="AT276" s="1285"/>
      <c r="AU276" s="1553"/>
      <c r="AV276" s="1553"/>
      <c r="AW276" s="1550"/>
      <c r="AX276" s="671" t="str">
        <f t="shared" si="150"/>
        <v/>
      </c>
      <c r="BT276" s="3"/>
      <c r="BU276" s="3"/>
      <c r="BV276" s="4"/>
      <c r="BW276" s="4"/>
      <c r="CA276" s="31" t="str">
        <f t="shared" si="154"/>
        <v/>
      </c>
      <c r="CB276" s="31" t="str">
        <f t="shared" si="155"/>
        <v/>
      </c>
      <c r="CC276" s="31" t="str">
        <f t="shared" si="151"/>
        <v/>
      </c>
      <c r="CD276" s="31" t="str">
        <f t="shared" si="156"/>
        <v/>
      </c>
      <c r="CE276" s="31" t="str">
        <f t="shared" si="157"/>
        <v/>
      </c>
      <c r="CF276" s="31" t="str">
        <f t="shared" si="158"/>
        <v/>
      </c>
      <c r="CG276" s="31" t="str">
        <f t="shared" si="159"/>
        <v/>
      </c>
      <c r="CH276" s="32">
        <f t="shared" si="160"/>
        <v>0</v>
      </c>
      <c r="CI276" s="32"/>
      <c r="CJ276" s="32"/>
      <c r="CK276" s="32">
        <f t="shared" si="163"/>
        <v>0</v>
      </c>
      <c r="CL276" s="32">
        <f t="shared" si="164"/>
        <v>0</v>
      </c>
      <c r="CM276" s="32">
        <f t="shared" si="164"/>
        <v>0</v>
      </c>
      <c r="CN276" s="32">
        <f t="shared" si="164"/>
        <v>0</v>
      </c>
    </row>
    <row r="277" spans="1:92" ht="16.350000000000001" customHeight="1" x14ac:dyDescent="0.2">
      <c r="A277" s="3342" t="s">
        <v>275</v>
      </c>
      <c r="B277" s="3184" t="s">
        <v>264</v>
      </c>
      <c r="C277" s="3184"/>
      <c r="D277" s="400">
        <f t="shared" si="167"/>
        <v>1</v>
      </c>
      <c r="E277" s="1973">
        <f t="shared" si="166"/>
        <v>0</v>
      </c>
      <c r="F277" s="1974">
        <f t="shared" si="166"/>
        <v>1</v>
      </c>
      <c r="G277" s="533"/>
      <c r="H277" s="534"/>
      <c r="I277" s="535"/>
      <c r="J277" s="534"/>
      <c r="K277" s="535"/>
      <c r="L277" s="534"/>
      <c r="M277" s="536"/>
      <c r="N277" s="537"/>
      <c r="O277" s="536"/>
      <c r="P277" s="537"/>
      <c r="Q277" s="535"/>
      <c r="R277" s="534"/>
      <c r="S277" s="535"/>
      <c r="T277" s="534"/>
      <c r="U277" s="536"/>
      <c r="V277" s="537"/>
      <c r="W277" s="536"/>
      <c r="X277" s="537"/>
      <c r="Y277" s="469">
        <v>0</v>
      </c>
      <c r="Z277" s="469">
        <v>0</v>
      </c>
      <c r="AA277" s="469">
        <v>0</v>
      </c>
      <c r="AB277" s="469">
        <v>0</v>
      </c>
      <c r="AC277" s="469">
        <v>0</v>
      </c>
      <c r="AD277" s="469">
        <v>0</v>
      </c>
      <c r="AE277" s="469">
        <v>0</v>
      </c>
      <c r="AF277" s="469">
        <v>0</v>
      </c>
      <c r="AG277" s="469">
        <v>0</v>
      </c>
      <c r="AH277" s="469">
        <v>1</v>
      </c>
      <c r="AI277" s="469">
        <v>0</v>
      </c>
      <c r="AJ277" s="469">
        <v>0</v>
      </c>
      <c r="AK277" s="469">
        <v>0</v>
      </c>
      <c r="AL277" s="469">
        <v>0</v>
      </c>
      <c r="AM277" s="469">
        <v>0</v>
      </c>
      <c r="AN277" s="469">
        <v>0</v>
      </c>
      <c r="AO277" s="471">
        <v>0</v>
      </c>
      <c r="AP277" s="472">
        <v>0</v>
      </c>
      <c r="AQ277" s="467"/>
      <c r="AR277" s="473"/>
      <c r="AS277" s="1975">
        <v>5</v>
      </c>
      <c r="AT277" s="469"/>
      <c r="AU277" s="473">
        <v>0</v>
      </c>
      <c r="AV277" s="473">
        <v>0</v>
      </c>
      <c r="AW277" s="468">
        <v>0</v>
      </c>
      <c r="AX277" s="671" t="str">
        <f t="shared" si="150"/>
        <v/>
      </c>
      <c r="BT277" s="3"/>
      <c r="BU277" s="3"/>
      <c r="BV277" s="4"/>
      <c r="BW277" s="4"/>
      <c r="CA277" s="31" t="str">
        <f t="shared" si="154"/>
        <v/>
      </c>
      <c r="CB277" s="31" t="str">
        <f t="shared" si="155"/>
        <v/>
      </c>
      <c r="CC277" s="31" t="str">
        <f t="shared" si="151"/>
        <v/>
      </c>
      <c r="CD277" s="31" t="str">
        <f t="shared" si="156"/>
        <v/>
      </c>
      <c r="CE277" s="31" t="str">
        <f t="shared" si="157"/>
        <v/>
      </c>
      <c r="CF277" s="31" t="str">
        <f t="shared" si="158"/>
        <v/>
      </c>
      <c r="CG277" s="31" t="str">
        <f t="shared" si="159"/>
        <v/>
      </c>
      <c r="CH277" s="32">
        <f t="shared" si="160"/>
        <v>0</v>
      </c>
      <c r="CI277" s="32">
        <f t="shared" si="161"/>
        <v>0</v>
      </c>
      <c r="CJ277" s="32">
        <f t="shared" si="162"/>
        <v>0</v>
      </c>
      <c r="CK277" s="32">
        <f t="shared" si="163"/>
        <v>0</v>
      </c>
      <c r="CL277" s="32">
        <f t="shared" si="164"/>
        <v>0</v>
      </c>
      <c r="CM277" s="32">
        <f t="shared" si="164"/>
        <v>0</v>
      </c>
      <c r="CN277" s="32">
        <f t="shared" si="164"/>
        <v>0</v>
      </c>
    </row>
    <row r="278" spans="1:92" ht="16.350000000000001" customHeight="1" x14ac:dyDescent="0.2">
      <c r="A278" s="2912"/>
      <c r="B278" s="3366" t="s">
        <v>265</v>
      </c>
      <c r="C278" s="3366"/>
      <c r="D278" s="1554">
        <f t="shared" si="167"/>
        <v>38</v>
      </c>
      <c r="E278" s="1969">
        <f t="shared" si="166"/>
        <v>8</v>
      </c>
      <c r="F278" s="1970">
        <f t="shared" si="166"/>
        <v>30</v>
      </c>
      <c r="G278" s="1588"/>
      <c r="H278" s="1589"/>
      <c r="I278" s="1590"/>
      <c r="J278" s="1589"/>
      <c r="K278" s="1590"/>
      <c r="L278" s="1589"/>
      <c r="M278" s="1591"/>
      <c r="N278" s="1573"/>
      <c r="O278" s="1591"/>
      <c r="P278" s="1573"/>
      <c r="Q278" s="1590"/>
      <c r="R278" s="1589"/>
      <c r="S278" s="1590"/>
      <c r="T278" s="1589"/>
      <c r="U278" s="1591"/>
      <c r="V278" s="1573"/>
      <c r="W278" s="1591"/>
      <c r="X278" s="1573"/>
      <c r="Y278" s="469">
        <v>0</v>
      </c>
      <c r="Z278" s="469">
        <v>0</v>
      </c>
      <c r="AA278" s="469">
        <v>0</v>
      </c>
      <c r="AB278" s="469">
        <v>0</v>
      </c>
      <c r="AC278" s="469">
        <v>0</v>
      </c>
      <c r="AD278" s="469">
        <v>0</v>
      </c>
      <c r="AE278" s="469">
        <v>1</v>
      </c>
      <c r="AF278" s="469">
        <v>2</v>
      </c>
      <c r="AG278" s="469">
        <v>0</v>
      </c>
      <c r="AH278" s="469">
        <v>10</v>
      </c>
      <c r="AI278" s="469">
        <v>0</v>
      </c>
      <c r="AJ278" s="469">
        <v>4</v>
      </c>
      <c r="AK278" s="469">
        <v>2</v>
      </c>
      <c r="AL278" s="469">
        <v>8</v>
      </c>
      <c r="AM278" s="469">
        <v>5</v>
      </c>
      <c r="AN278" s="469">
        <v>6</v>
      </c>
      <c r="AO278" s="471">
        <v>0</v>
      </c>
      <c r="AP278" s="472">
        <v>1</v>
      </c>
      <c r="AQ278" s="1563"/>
      <c r="AR278" s="1571"/>
      <c r="AS278" s="467">
        <v>8</v>
      </c>
      <c r="AT278" s="1559"/>
      <c r="AU278" s="1565">
        <v>0</v>
      </c>
      <c r="AV278" s="1565">
        <v>0</v>
      </c>
      <c r="AW278" s="1558">
        <v>0</v>
      </c>
      <c r="AX278" s="671" t="str">
        <f t="shared" si="150"/>
        <v/>
      </c>
      <c r="BT278" s="3"/>
      <c r="BU278" s="3"/>
      <c r="BV278" s="4"/>
      <c r="BW278" s="4"/>
      <c r="CA278" s="31" t="str">
        <f t="shared" si="154"/>
        <v/>
      </c>
      <c r="CB278" s="31" t="str">
        <f t="shared" si="155"/>
        <v/>
      </c>
      <c r="CC278" s="31" t="str">
        <f t="shared" si="151"/>
        <v/>
      </c>
      <c r="CD278" s="31" t="str">
        <f t="shared" si="156"/>
        <v/>
      </c>
      <c r="CE278" s="31" t="str">
        <f t="shared" si="157"/>
        <v/>
      </c>
      <c r="CF278" s="31" t="str">
        <f t="shared" si="158"/>
        <v/>
      </c>
      <c r="CG278" s="31" t="str">
        <f t="shared" si="159"/>
        <v/>
      </c>
      <c r="CH278" s="32">
        <f t="shared" si="160"/>
        <v>0</v>
      </c>
      <c r="CI278" s="32"/>
      <c r="CJ278" s="32"/>
      <c r="CK278" s="32">
        <f t="shared" si="163"/>
        <v>0</v>
      </c>
      <c r="CL278" s="32">
        <f t="shared" si="164"/>
        <v>0</v>
      </c>
      <c r="CM278" s="32">
        <f t="shared" si="164"/>
        <v>0</v>
      </c>
      <c r="CN278" s="32">
        <f t="shared" si="164"/>
        <v>0</v>
      </c>
    </row>
    <row r="279" spans="1:92" ht="16.350000000000001" customHeight="1" x14ac:dyDescent="0.2">
      <c r="A279" s="2912"/>
      <c r="B279" s="3366" t="s">
        <v>266</v>
      </c>
      <c r="C279" s="3366"/>
      <c r="D279" s="1554">
        <f t="shared" si="167"/>
        <v>1</v>
      </c>
      <c r="E279" s="1969">
        <f t="shared" si="166"/>
        <v>0</v>
      </c>
      <c r="F279" s="1970">
        <f t="shared" si="166"/>
        <v>1</v>
      </c>
      <c r="G279" s="1588"/>
      <c r="H279" s="1589"/>
      <c r="I279" s="1590"/>
      <c r="J279" s="1589"/>
      <c r="K279" s="1590"/>
      <c r="L279" s="1589"/>
      <c r="M279" s="1591"/>
      <c r="N279" s="1573"/>
      <c r="O279" s="1591"/>
      <c r="P279" s="1573"/>
      <c r="Q279" s="1590"/>
      <c r="R279" s="1589"/>
      <c r="S279" s="1590"/>
      <c r="T279" s="1589"/>
      <c r="U279" s="1591"/>
      <c r="V279" s="1573"/>
      <c r="W279" s="1591"/>
      <c r="X279" s="1573"/>
      <c r="Y279" s="1559">
        <v>0</v>
      </c>
      <c r="Z279" s="1559">
        <v>0</v>
      </c>
      <c r="AA279" s="1559">
        <v>0</v>
      </c>
      <c r="AB279" s="1559">
        <v>0</v>
      </c>
      <c r="AC279" s="1559">
        <v>0</v>
      </c>
      <c r="AD279" s="1559">
        <v>0</v>
      </c>
      <c r="AE279" s="1559">
        <v>0</v>
      </c>
      <c r="AF279" s="1559">
        <v>0</v>
      </c>
      <c r="AG279" s="1559">
        <v>0</v>
      </c>
      <c r="AH279" s="1559">
        <v>1</v>
      </c>
      <c r="AI279" s="1559">
        <v>0</v>
      </c>
      <c r="AJ279" s="1559">
        <v>0</v>
      </c>
      <c r="AK279" s="1559">
        <v>0</v>
      </c>
      <c r="AL279" s="1559">
        <v>0</v>
      </c>
      <c r="AM279" s="1559">
        <v>0</v>
      </c>
      <c r="AN279" s="1559">
        <v>0</v>
      </c>
      <c r="AO279" s="1561">
        <v>0</v>
      </c>
      <c r="AP279" s="1562">
        <v>0</v>
      </c>
      <c r="AQ279" s="1563"/>
      <c r="AR279" s="1571"/>
      <c r="AS279" s="1571"/>
      <c r="AT279" s="1559"/>
      <c r="AU279" s="1565">
        <v>0</v>
      </c>
      <c r="AV279" s="1565">
        <v>0</v>
      </c>
      <c r="AW279" s="1558">
        <v>0</v>
      </c>
      <c r="AX279" s="671" t="str">
        <f t="shared" si="150"/>
        <v/>
      </c>
      <c r="BT279" s="3"/>
      <c r="BU279" s="3"/>
      <c r="BV279" s="4"/>
      <c r="BW279" s="4"/>
      <c r="CA279" s="31" t="str">
        <f t="shared" si="154"/>
        <v/>
      </c>
      <c r="CB279" s="31" t="str">
        <f t="shared" si="155"/>
        <v/>
      </c>
      <c r="CC279" s="31" t="str">
        <f t="shared" si="151"/>
        <v/>
      </c>
      <c r="CD279" s="31" t="str">
        <f t="shared" si="156"/>
        <v/>
      </c>
      <c r="CE279" s="31" t="str">
        <f t="shared" si="157"/>
        <v/>
      </c>
      <c r="CF279" s="31" t="str">
        <f t="shared" si="158"/>
        <v/>
      </c>
      <c r="CG279" s="31" t="str">
        <f t="shared" si="159"/>
        <v/>
      </c>
      <c r="CH279" s="32">
        <f t="shared" si="160"/>
        <v>0</v>
      </c>
      <c r="CI279" s="32"/>
      <c r="CJ279" s="32"/>
      <c r="CK279" s="32">
        <f t="shared" si="163"/>
        <v>0</v>
      </c>
      <c r="CL279" s="32">
        <f t="shared" si="164"/>
        <v>0</v>
      </c>
      <c r="CM279" s="32">
        <f t="shared" si="164"/>
        <v>0</v>
      </c>
      <c r="CN279" s="32">
        <f t="shared" si="164"/>
        <v>0</v>
      </c>
    </row>
    <row r="280" spans="1:92" ht="16.350000000000001" customHeight="1" x14ac:dyDescent="0.2">
      <c r="A280" s="2912"/>
      <c r="B280" s="3366" t="s">
        <v>267</v>
      </c>
      <c r="C280" s="3366"/>
      <c r="D280" s="1554">
        <f t="shared" si="167"/>
        <v>15</v>
      </c>
      <c r="E280" s="1969">
        <f t="shared" si="166"/>
        <v>5</v>
      </c>
      <c r="F280" s="1970">
        <f t="shared" si="166"/>
        <v>10</v>
      </c>
      <c r="G280" s="1303"/>
      <c r="H280" s="1304"/>
      <c r="I280" s="1305"/>
      <c r="J280" s="1304"/>
      <c r="K280" s="1305"/>
      <c r="L280" s="1304"/>
      <c r="M280" s="1563"/>
      <c r="N280" s="1573"/>
      <c r="O280" s="1563"/>
      <c r="P280" s="1573"/>
      <c r="Q280" s="1305"/>
      <c r="R280" s="1304"/>
      <c r="S280" s="1305"/>
      <c r="T280" s="1304"/>
      <c r="U280" s="1563"/>
      <c r="V280" s="1573"/>
      <c r="W280" s="1563"/>
      <c r="X280" s="1573"/>
      <c r="Y280" s="1559">
        <v>0</v>
      </c>
      <c r="Z280" s="1559">
        <v>0</v>
      </c>
      <c r="AA280" s="1559">
        <v>0</v>
      </c>
      <c r="AB280" s="1559">
        <v>0</v>
      </c>
      <c r="AC280" s="1559">
        <v>0</v>
      </c>
      <c r="AD280" s="1559">
        <v>0</v>
      </c>
      <c r="AE280" s="1559">
        <v>1</v>
      </c>
      <c r="AF280" s="1559">
        <v>0</v>
      </c>
      <c r="AG280" s="1559">
        <v>0</v>
      </c>
      <c r="AH280" s="1559">
        <v>5</v>
      </c>
      <c r="AI280" s="1559">
        <v>0</v>
      </c>
      <c r="AJ280" s="1559">
        <v>1</v>
      </c>
      <c r="AK280" s="1559">
        <v>1</v>
      </c>
      <c r="AL280" s="1559">
        <v>3</v>
      </c>
      <c r="AM280" s="1559">
        <v>3</v>
      </c>
      <c r="AN280" s="1559">
        <v>1</v>
      </c>
      <c r="AO280" s="1561">
        <v>0</v>
      </c>
      <c r="AP280" s="1562">
        <v>0</v>
      </c>
      <c r="AQ280" s="1563"/>
      <c r="AR280" s="1571"/>
      <c r="AS280" s="1571"/>
      <c r="AT280" s="1289"/>
      <c r="AU280" s="1295">
        <v>0</v>
      </c>
      <c r="AV280" s="1295">
        <v>0</v>
      </c>
      <c r="AW280" s="1288">
        <v>0</v>
      </c>
      <c r="AX280" s="671" t="str">
        <f t="shared" si="150"/>
        <v/>
      </c>
      <c r="BT280" s="3"/>
      <c r="BU280" s="3"/>
      <c r="BV280" s="4"/>
      <c r="BW280" s="4"/>
      <c r="CA280" s="31" t="str">
        <f t="shared" si="154"/>
        <v/>
      </c>
      <c r="CB280" s="31" t="str">
        <f t="shared" si="155"/>
        <v/>
      </c>
      <c r="CC280" s="31" t="str">
        <f t="shared" si="151"/>
        <v/>
      </c>
      <c r="CD280" s="31" t="str">
        <f t="shared" si="156"/>
        <v/>
      </c>
      <c r="CE280" s="31" t="str">
        <f t="shared" si="157"/>
        <v/>
      </c>
      <c r="CF280" s="31" t="str">
        <f t="shared" si="158"/>
        <v/>
      </c>
      <c r="CG280" s="31" t="str">
        <f t="shared" si="159"/>
        <v/>
      </c>
      <c r="CH280" s="32">
        <f t="shared" si="160"/>
        <v>0</v>
      </c>
      <c r="CI280" s="32"/>
      <c r="CJ280" s="32"/>
      <c r="CK280" s="32">
        <f t="shared" si="163"/>
        <v>0</v>
      </c>
      <c r="CL280" s="32">
        <f t="shared" si="164"/>
        <v>0</v>
      </c>
      <c r="CM280" s="32">
        <f t="shared" si="164"/>
        <v>0</v>
      </c>
      <c r="CN280" s="32">
        <f t="shared" si="164"/>
        <v>0</v>
      </c>
    </row>
    <row r="281" spans="1:92" ht="16.350000000000001" customHeight="1" x14ac:dyDescent="0.2">
      <c r="A281" s="2912"/>
      <c r="B281" s="3367" t="s">
        <v>268</v>
      </c>
      <c r="C281" s="3368"/>
      <c r="D281" s="1554">
        <f t="shared" si="167"/>
        <v>3</v>
      </c>
      <c r="E281" s="1969">
        <f t="shared" si="166"/>
        <v>0</v>
      </c>
      <c r="F281" s="1970">
        <f t="shared" si="166"/>
        <v>3</v>
      </c>
      <c r="G281" s="1303"/>
      <c r="H281" s="1304"/>
      <c r="I281" s="1305"/>
      <c r="J281" s="1304"/>
      <c r="K281" s="1305"/>
      <c r="L281" s="1304"/>
      <c r="M281" s="1293"/>
      <c r="N281" s="1306"/>
      <c r="O281" s="1293"/>
      <c r="P281" s="1306"/>
      <c r="Q281" s="1305"/>
      <c r="R281" s="1304"/>
      <c r="S281" s="1305"/>
      <c r="T281" s="1304"/>
      <c r="U281" s="1293"/>
      <c r="V281" s="1306"/>
      <c r="W281" s="1293"/>
      <c r="X281" s="1306"/>
      <c r="Y281" s="1289">
        <v>0</v>
      </c>
      <c r="Z281" s="1289">
        <v>0</v>
      </c>
      <c r="AA281" s="1289">
        <v>0</v>
      </c>
      <c r="AB281" s="1289">
        <v>0</v>
      </c>
      <c r="AC281" s="1289">
        <v>0</v>
      </c>
      <c r="AD281" s="1289">
        <v>0</v>
      </c>
      <c r="AE281" s="1289">
        <v>0</v>
      </c>
      <c r="AF281" s="1289">
        <v>0</v>
      </c>
      <c r="AG281" s="1289">
        <v>0</v>
      </c>
      <c r="AH281" s="1289">
        <v>0</v>
      </c>
      <c r="AI281" s="1289">
        <v>0</v>
      </c>
      <c r="AJ281" s="1289">
        <v>1</v>
      </c>
      <c r="AK281" s="1289">
        <v>0</v>
      </c>
      <c r="AL281" s="1289">
        <v>2</v>
      </c>
      <c r="AM281" s="1289">
        <v>0</v>
      </c>
      <c r="AN281" s="1289">
        <v>0</v>
      </c>
      <c r="AO281" s="1291">
        <v>0</v>
      </c>
      <c r="AP281" s="1292">
        <v>0</v>
      </c>
      <c r="AQ281" s="1293"/>
      <c r="AR281" s="1300"/>
      <c r="AS281" s="1294"/>
      <c r="AT281" s="1289"/>
      <c r="AU281" s="1295">
        <v>0</v>
      </c>
      <c r="AV281" s="1295">
        <v>0</v>
      </c>
      <c r="AW281" s="1288">
        <v>0</v>
      </c>
      <c r="AX281" s="671" t="str">
        <f t="shared" si="150"/>
        <v/>
      </c>
      <c r="BT281" s="3"/>
      <c r="BU281" s="3"/>
      <c r="BV281" s="4"/>
      <c r="BW281" s="4"/>
      <c r="CA281" s="31" t="str">
        <f t="shared" si="154"/>
        <v/>
      </c>
      <c r="CB281" s="31" t="str">
        <f t="shared" si="155"/>
        <v/>
      </c>
      <c r="CC281" s="31" t="str">
        <f t="shared" si="151"/>
        <v/>
      </c>
      <c r="CD281" s="31" t="str">
        <f t="shared" si="156"/>
        <v/>
      </c>
      <c r="CE281" s="31" t="str">
        <f t="shared" si="157"/>
        <v/>
      </c>
      <c r="CF281" s="31" t="str">
        <f t="shared" si="158"/>
        <v/>
      </c>
      <c r="CG281" s="31" t="str">
        <f t="shared" si="159"/>
        <v/>
      </c>
      <c r="CH281" s="32">
        <f t="shared" si="160"/>
        <v>0</v>
      </c>
      <c r="CI281" s="32"/>
      <c r="CJ281" s="32"/>
      <c r="CK281" s="32">
        <f t="shared" si="163"/>
        <v>0</v>
      </c>
      <c r="CL281" s="32">
        <f t="shared" si="164"/>
        <v>0</v>
      </c>
      <c r="CM281" s="32">
        <f t="shared" si="164"/>
        <v>0</v>
      </c>
      <c r="CN281" s="32">
        <f t="shared" si="164"/>
        <v>0</v>
      </c>
    </row>
    <row r="282" spans="1:92" ht="16.350000000000001" customHeight="1" x14ac:dyDescent="0.2">
      <c r="A282" s="3149"/>
      <c r="B282" s="3197" t="s">
        <v>269</v>
      </c>
      <c r="C282" s="3197"/>
      <c r="D282" s="1566">
        <f t="shared" si="167"/>
        <v>0</v>
      </c>
      <c r="E282" s="1971">
        <f t="shared" si="166"/>
        <v>0</v>
      </c>
      <c r="F282" s="1972">
        <f t="shared" si="166"/>
        <v>0</v>
      </c>
      <c r="G282" s="1594"/>
      <c r="H282" s="1595"/>
      <c r="I282" s="1309"/>
      <c r="J282" s="1595"/>
      <c r="K282" s="1309"/>
      <c r="L282" s="1595"/>
      <c r="M282" s="1594"/>
      <c r="N282" s="1595"/>
      <c r="O282" s="1594"/>
      <c r="P282" s="1595"/>
      <c r="Q282" s="1309"/>
      <c r="R282" s="1595"/>
      <c r="S282" s="1309"/>
      <c r="T282" s="1595"/>
      <c r="U282" s="1594"/>
      <c r="V282" s="1595"/>
      <c r="W282" s="1594"/>
      <c r="X282" s="1595"/>
      <c r="Y282" s="1285">
        <v>0</v>
      </c>
      <c r="Z282" s="1285">
        <v>0</v>
      </c>
      <c r="AA282" s="1285">
        <v>0</v>
      </c>
      <c r="AB282" s="1285">
        <v>0</v>
      </c>
      <c r="AC282" s="1285">
        <v>0</v>
      </c>
      <c r="AD282" s="1285">
        <v>0</v>
      </c>
      <c r="AE282" s="1285">
        <v>0</v>
      </c>
      <c r="AF282" s="1285">
        <v>0</v>
      </c>
      <c r="AG282" s="1285">
        <v>0</v>
      </c>
      <c r="AH282" s="1285">
        <v>0</v>
      </c>
      <c r="AI282" s="1285">
        <v>0</v>
      </c>
      <c r="AJ282" s="1285">
        <v>0</v>
      </c>
      <c r="AK282" s="1285">
        <v>0</v>
      </c>
      <c r="AL282" s="1285">
        <v>0</v>
      </c>
      <c r="AM282" s="1285">
        <v>0</v>
      </c>
      <c r="AN282" s="1285">
        <v>0</v>
      </c>
      <c r="AO282" s="1551">
        <v>0</v>
      </c>
      <c r="AP282" s="1552">
        <v>0</v>
      </c>
      <c r="AQ282" s="1568"/>
      <c r="AR282" s="1583"/>
      <c r="AS282" s="1569"/>
      <c r="AT282" s="1285"/>
      <c r="AU282" s="1553">
        <v>0</v>
      </c>
      <c r="AV282" s="1553">
        <v>0</v>
      </c>
      <c r="AW282" s="1550">
        <v>0</v>
      </c>
      <c r="AX282" s="671" t="str">
        <f t="shared" si="150"/>
        <v/>
      </c>
      <c r="BT282" s="3"/>
      <c r="BU282" s="3"/>
      <c r="BV282" s="4"/>
      <c r="BW282" s="4"/>
      <c r="CA282" s="31" t="str">
        <f t="shared" si="154"/>
        <v/>
      </c>
      <c r="CB282" s="31" t="str">
        <f t="shared" si="155"/>
        <v/>
      </c>
      <c r="CC282" s="31" t="str">
        <f t="shared" si="151"/>
        <v/>
      </c>
      <c r="CD282" s="31" t="str">
        <f t="shared" si="156"/>
        <v/>
      </c>
      <c r="CE282" s="31" t="str">
        <f t="shared" si="157"/>
        <v/>
      </c>
      <c r="CF282" s="31" t="str">
        <f t="shared" si="158"/>
        <v/>
      </c>
      <c r="CG282" s="31" t="str">
        <f t="shared" si="159"/>
        <v/>
      </c>
      <c r="CH282" s="32">
        <f t="shared" si="160"/>
        <v>0</v>
      </c>
      <c r="CI282" s="32"/>
      <c r="CJ282" s="32"/>
      <c r="CK282" s="32">
        <f t="shared" si="163"/>
        <v>0</v>
      </c>
      <c r="CL282" s="32">
        <f t="shared" si="164"/>
        <v>0</v>
      </c>
      <c r="CM282" s="32">
        <f t="shared" si="164"/>
        <v>0</v>
      </c>
      <c r="CN282" s="32">
        <f t="shared" si="164"/>
        <v>0</v>
      </c>
    </row>
    <row r="283" spans="1:92" ht="16.350000000000001" customHeight="1" x14ac:dyDescent="0.2">
      <c r="A283" s="3556" t="s">
        <v>276</v>
      </c>
      <c r="B283" s="3184" t="s">
        <v>264</v>
      </c>
      <c r="C283" s="3184"/>
      <c r="D283" s="400">
        <f t="shared" si="167"/>
        <v>0</v>
      </c>
      <c r="E283" s="1973">
        <f t="shared" si="166"/>
        <v>0</v>
      </c>
      <c r="F283" s="1974">
        <f t="shared" si="166"/>
        <v>0</v>
      </c>
      <c r="G283" s="538"/>
      <c r="H283" s="537"/>
      <c r="I283" s="536"/>
      <c r="J283" s="537"/>
      <c r="K283" s="536"/>
      <c r="L283" s="537"/>
      <c r="M283" s="536"/>
      <c r="N283" s="537"/>
      <c r="O283" s="536"/>
      <c r="P283" s="537"/>
      <c r="Q283" s="536"/>
      <c r="R283" s="537"/>
      <c r="S283" s="536"/>
      <c r="T283" s="537"/>
      <c r="U283" s="536"/>
      <c r="V283" s="537"/>
      <c r="W283" s="536"/>
      <c r="X283" s="537"/>
      <c r="Y283" s="469"/>
      <c r="Z283" s="470"/>
      <c r="AA283" s="469"/>
      <c r="AB283" s="470"/>
      <c r="AC283" s="469"/>
      <c r="AD283" s="470"/>
      <c r="AE283" s="469"/>
      <c r="AF283" s="470"/>
      <c r="AG283" s="469"/>
      <c r="AH283" s="470"/>
      <c r="AI283" s="469"/>
      <c r="AJ283" s="470"/>
      <c r="AK283" s="469"/>
      <c r="AL283" s="470"/>
      <c r="AM283" s="469"/>
      <c r="AN283" s="470"/>
      <c r="AO283" s="471"/>
      <c r="AP283" s="472"/>
      <c r="AQ283" s="467"/>
      <c r="AR283" s="473"/>
      <c r="AS283" s="1060"/>
      <c r="AT283" s="469"/>
      <c r="AU283" s="473"/>
      <c r="AV283" s="473"/>
      <c r="AW283" s="468"/>
      <c r="AX283" s="671" t="str">
        <f t="shared" si="150"/>
        <v/>
      </c>
      <c r="BT283" s="3"/>
      <c r="BU283" s="3"/>
      <c r="BV283" s="4"/>
      <c r="BW283" s="4"/>
      <c r="CA283" s="31" t="str">
        <f t="shared" si="154"/>
        <v/>
      </c>
      <c r="CB283" s="31" t="str">
        <f t="shared" si="155"/>
        <v/>
      </c>
      <c r="CC283" s="31" t="str">
        <f t="shared" si="151"/>
        <v/>
      </c>
      <c r="CD283" s="31" t="str">
        <f t="shared" si="156"/>
        <v/>
      </c>
      <c r="CE283" s="31" t="str">
        <f t="shared" si="157"/>
        <v/>
      </c>
      <c r="CF283" s="31" t="str">
        <f t="shared" si="158"/>
        <v/>
      </c>
      <c r="CG283" s="31" t="str">
        <f t="shared" si="159"/>
        <v/>
      </c>
      <c r="CH283" s="32">
        <f t="shared" si="160"/>
        <v>0</v>
      </c>
      <c r="CI283" s="32">
        <f t="shared" si="161"/>
        <v>0</v>
      </c>
      <c r="CJ283" s="32">
        <f t="shared" si="162"/>
        <v>0</v>
      </c>
      <c r="CK283" s="32">
        <f t="shared" si="163"/>
        <v>0</v>
      </c>
      <c r="CL283" s="32">
        <f t="shared" si="164"/>
        <v>0</v>
      </c>
      <c r="CM283" s="32">
        <f t="shared" si="164"/>
        <v>0</v>
      </c>
      <c r="CN283" s="32">
        <f t="shared" si="164"/>
        <v>0</v>
      </c>
    </row>
    <row r="284" spans="1:92" ht="16.350000000000001" customHeight="1" x14ac:dyDescent="0.2">
      <c r="A284" s="2971"/>
      <c r="B284" s="3366" t="s">
        <v>265</v>
      </c>
      <c r="C284" s="3366"/>
      <c r="D284" s="1554">
        <f t="shared" si="167"/>
        <v>0</v>
      </c>
      <c r="E284" s="1969">
        <f>+Y284+AA284+AC284+AE284+AG284+AI284+AK284+AM284</f>
        <v>0</v>
      </c>
      <c r="F284" s="1970">
        <f t="shared" si="166"/>
        <v>0</v>
      </c>
      <c r="G284" s="1563"/>
      <c r="H284" s="1573"/>
      <c r="I284" s="1591"/>
      <c r="J284" s="1573"/>
      <c r="K284" s="1591"/>
      <c r="L284" s="1573"/>
      <c r="M284" s="1591"/>
      <c r="N284" s="1573"/>
      <c r="O284" s="1591"/>
      <c r="P284" s="1573"/>
      <c r="Q284" s="1591"/>
      <c r="R284" s="1573"/>
      <c r="S284" s="1591"/>
      <c r="T284" s="1573"/>
      <c r="U284" s="1591"/>
      <c r="V284" s="1573"/>
      <c r="W284" s="1591"/>
      <c r="X284" s="1573"/>
      <c r="Y284" s="1559"/>
      <c r="Z284" s="1560"/>
      <c r="AA284" s="1559"/>
      <c r="AB284" s="1560"/>
      <c r="AC284" s="1559"/>
      <c r="AD284" s="1560"/>
      <c r="AE284" s="1559"/>
      <c r="AF284" s="1560"/>
      <c r="AG284" s="1559"/>
      <c r="AH284" s="1560"/>
      <c r="AI284" s="1559"/>
      <c r="AJ284" s="1560"/>
      <c r="AK284" s="1559"/>
      <c r="AL284" s="1560"/>
      <c r="AM284" s="1559"/>
      <c r="AN284" s="1560"/>
      <c r="AO284" s="1561"/>
      <c r="AP284" s="1562"/>
      <c r="AQ284" s="1563"/>
      <c r="AR284" s="1571"/>
      <c r="AS284" s="467"/>
      <c r="AT284" s="1559"/>
      <c r="AU284" s="1565"/>
      <c r="AV284" s="1565"/>
      <c r="AW284" s="1558"/>
      <c r="AX284" s="671" t="str">
        <f t="shared" si="150"/>
        <v/>
      </c>
      <c r="BT284" s="3"/>
      <c r="BU284" s="3"/>
      <c r="BV284" s="4"/>
      <c r="BW284" s="4"/>
      <c r="CA284" s="31" t="str">
        <f t="shared" si="154"/>
        <v/>
      </c>
      <c r="CB284" s="31" t="str">
        <f t="shared" si="155"/>
        <v/>
      </c>
      <c r="CC284" s="31" t="str">
        <f t="shared" si="151"/>
        <v/>
      </c>
      <c r="CD284" s="31" t="str">
        <f t="shared" si="156"/>
        <v/>
      </c>
      <c r="CE284" s="31" t="str">
        <f t="shared" si="157"/>
        <v/>
      </c>
      <c r="CF284" s="31" t="str">
        <f t="shared" si="158"/>
        <v/>
      </c>
      <c r="CG284" s="31" t="str">
        <f t="shared" si="159"/>
        <v/>
      </c>
      <c r="CH284" s="32">
        <f t="shared" si="160"/>
        <v>0</v>
      </c>
      <c r="CI284" s="32"/>
      <c r="CJ284" s="32"/>
      <c r="CK284" s="32">
        <f t="shared" si="163"/>
        <v>0</v>
      </c>
      <c r="CL284" s="32">
        <f t="shared" si="164"/>
        <v>0</v>
      </c>
      <c r="CM284" s="32">
        <f t="shared" si="164"/>
        <v>0</v>
      </c>
      <c r="CN284" s="32">
        <f t="shared" si="164"/>
        <v>0</v>
      </c>
    </row>
    <row r="285" spans="1:92" ht="16.350000000000001" customHeight="1" x14ac:dyDescent="0.2">
      <c r="A285" s="2971"/>
      <c r="B285" s="3366" t="s">
        <v>266</v>
      </c>
      <c r="C285" s="3366"/>
      <c r="D285" s="1554">
        <f t="shared" si="167"/>
        <v>0</v>
      </c>
      <c r="E285" s="1969">
        <f t="shared" si="166"/>
        <v>0</v>
      </c>
      <c r="F285" s="1970">
        <f t="shared" si="166"/>
        <v>0</v>
      </c>
      <c r="G285" s="1563"/>
      <c r="H285" s="1573"/>
      <c r="I285" s="1591"/>
      <c r="J285" s="1573"/>
      <c r="K285" s="1591"/>
      <c r="L285" s="1573"/>
      <c r="M285" s="1591"/>
      <c r="N285" s="1573"/>
      <c r="O285" s="1591"/>
      <c r="P285" s="1573"/>
      <c r="Q285" s="1591"/>
      <c r="R285" s="1573"/>
      <c r="S285" s="1591"/>
      <c r="T285" s="1573"/>
      <c r="U285" s="1591"/>
      <c r="V285" s="1573"/>
      <c r="W285" s="1591"/>
      <c r="X285" s="1573"/>
      <c r="Y285" s="1559"/>
      <c r="Z285" s="1560"/>
      <c r="AA285" s="1559"/>
      <c r="AB285" s="1560"/>
      <c r="AC285" s="1559"/>
      <c r="AD285" s="1560"/>
      <c r="AE285" s="1559"/>
      <c r="AF285" s="1560"/>
      <c r="AG285" s="1559"/>
      <c r="AH285" s="1560"/>
      <c r="AI285" s="1559"/>
      <c r="AJ285" s="1560"/>
      <c r="AK285" s="1559"/>
      <c r="AL285" s="1560"/>
      <c r="AM285" s="1559"/>
      <c r="AN285" s="1560"/>
      <c r="AO285" s="1561"/>
      <c r="AP285" s="1562"/>
      <c r="AQ285" s="1563"/>
      <c r="AR285" s="1571"/>
      <c r="AS285" s="1571"/>
      <c r="AT285" s="1559"/>
      <c r="AU285" s="1565"/>
      <c r="AV285" s="1565"/>
      <c r="AW285" s="1558"/>
      <c r="AX285" s="671" t="str">
        <f t="shared" ref="AX285:AX306" si="168">$CA285&amp;$CB285&amp;$CC285&amp;$CD285&amp;$CE285&amp;$CF285&amp;$CG285</f>
        <v/>
      </c>
      <c r="BT285" s="3"/>
      <c r="BU285" s="3"/>
      <c r="BV285" s="4"/>
      <c r="BW285" s="4"/>
      <c r="CA285" s="31" t="str">
        <f t="shared" si="154"/>
        <v/>
      </c>
      <c r="CB285" s="31" t="str">
        <f t="shared" si="155"/>
        <v/>
      </c>
      <c r="CC285" s="31" t="str">
        <f t="shared" ref="CC285:CC306" si="169">IF(CJ285=1,"* La consulta pertinente según condición clínica NO DEBE ser mayor al Total registrado. ","")</f>
        <v/>
      </c>
      <c r="CD285" s="31" t="str">
        <f t="shared" si="156"/>
        <v/>
      </c>
      <c r="CE285" s="31" t="str">
        <f t="shared" si="157"/>
        <v/>
      </c>
      <c r="CF285" s="31" t="str">
        <f t="shared" si="158"/>
        <v/>
      </c>
      <c r="CG285" s="31" t="str">
        <f t="shared" si="159"/>
        <v/>
      </c>
      <c r="CH285" s="32">
        <f t="shared" si="160"/>
        <v>0</v>
      </c>
      <c r="CI285" s="32"/>
      <c r="CJ285" s="32"/>
      <c r="CK285" s="32">
        <f t="shared" si="163"/>
        <v>0</v>
      </c>
      <c r="CL285" s="32">
        <f t="shared" si="164"/>
        <v>0</v>
      </c>
      <c r="CM285" s="32">
        <f t="shared" si="164"/>
        <v>0</v>
      </c>
      <c r="CN285" s="32">
        <f t="shared" si="164"/>
        <v>0</v>
      </c>
    </row>
    <row r="286" spans="1:92" ht="16.350000000000001" customHeight="1" x14ac:dyDescent="0.2">
      <c r="A286" s="2971"/>
      <c r="B286" s="3366" t="s">
        <v>267</v>
      </c>
      <c r="C286" s="3366"/>
      <c r="D286" s="1554">
        <f t="shared" si="167"/>
        <v>0</v>
      </c>
      <c r="E286" s="1976">
        <f t="shared" si="166"/>
        <v>0</v>
      </c>
      <c r="F286" s="1977">
        <f t="shared" si="166"/>
        <v>0</v>
      </c>
      <c r="G286" s="1563"/>
      <c r="H286" s="1573"/>
      <c r="I286" s="1591"/>
      <c r="J286" s="1573"/>
      <c r="K286" s="1591"/>
      <c r="L286" s="1573"/>
      <c r="M286" s="1591"/>
      <c r="N286" s="1573"/>
      <c r="O286" s="1591"/>
      <c r="P286" s="1573"/>
      <c r="Q286" s="1591"/>
      <c r="R286" s="1573"/>
      <c r="S286" s="1591"/>
      <c r="T286" s="1573"/>
      <c r="U286" s="1591"/>
      <c r="V286" s="1573"/>
      <c r="W286" s="1591"/>
      <c r="X286" s="1573"/>
      <c r="Y286" s="1559"/>
      <c r="Z286" s="1560"/>
      <c r="AA286" s="1559"/>
      <c r="AB286" s="1560"/>
      <c r="AC286" s="1559"/>
      <c r="AD286" s="1560"/>
      <c r="AE286" s="1559"/>
      <c r="AF286" s="1560"/>
      <c r="AG286" s="1559"/>
      <c r="AH286" s="1560"/>
      <c r="AI286" s="1559"/>
      <c r="AJ286" s="1560"/>
      <c r="AK286" s="1559"/>
      <c r="AL286" s="1560"/>
      <c r="AM286" s="1559"/>
      <c r="AN286" s="1560"/>
      <c r="AO286" s="1291"/>
      <c r="AP286" s="1292"/>
      <c r="AQ286" s="1563"/>
      <c r="AR286" s="1571"/>
      <c r="AS286" s="1571"/>
      <c r="AT286" s="1289"/>
      <c r="AU286" s="1295"/>
      <c r="AV286" s="1295"/>
      <c r="AW286" s="1288"/>
      <c r="AX286" s="671" t="str">
        <f t="shared" si="168"/>
        <v/>
      </c>
      <c r="BT286" s="3"/>
      <c r="BU286" s="3"/>
      <c r="BV286" s="4"/>
      <c r="BW286" s="4"/>
      <c r="CA286" s="31" t="str">
        <f t="shared" ref="CA286:CA306" si="170">IF(CH286=1,"* El número de pacientes de 60 años NO DEBE Ser mayor a lo registrado en el grupo Etario 60-64 años. ","")</f>
        <v/>
      </c>
      <c r="CB286" s="31" t="str">
        <f t="shared" ref="CB286:CB306" si="171">IF(CI286=1,"* La consulta pertinente según Protocolo de Referencia NO DEBE ser mayor al Total registrado. ","")</f>
        <v/>
      </c>
      <c r="CC286" s="31" t="str">
        <f t="shared" si="169"/>
        <v/>
      </c>
      <c r="CD286" s="31" t="str">
        <f t="shared" ref="CD286:CD306" si="172">IF(AND(D286&lt;&gt;0,AO286=""),"* Recuerde que las Embarazadas deben ser incluídas en el ingreso por rango Etario (Digite CEROS si no tiene). ",IF(F286&lt;AO286,"* Las Embarazadas NO DEBEN ser mayor al total de Mujeres. ",""))</f>
        <v/>
      </c>
      <c r="CE286" s="31" t="str">
        <f t="shared" ref="CE286:CE306" si="173">IF(AND($D286&lt;&gt;0,AU286=""),"* No olvide digitar la columna Usuarios en Situación de Discapacidad (Digite CEROS si no tiene). ",IF($D286&lt;AU286,"* Los Usuarios en Situación de Discapacidad NO DEBEN ser mayor al total. ",""))</f>
        <v/>
      </c>
      <c r="CF286" s="31" t="str">
        <f t="shared" ref="CF286:CF306" si="174">IF(AND($D286&lt;&gt;0,AV286=""),"* No olvide digitar la columna Niños, Niñas, Adolescentes y Jóvenes Población SENAME (Digite CEROS si no tiene). ",IF($D286&lt;AV286,"* Los Niños, Niñas, Adolescentes y Jóvenes Población SENAME NO DEBEN ser mayor al total. ",""))</f>
        <v/>
      </c>
      <c r="CG286" s="31" t="str">
        <f t="shared" ref="CG286:CG306" si="175">IF(AND($D286&lt;&gt;0,AW286=""),"* No olvide digitar la columna Migrantes (Digite CEROS si no tiene). ",IF($D286&lt;AW286,"* Los Migrantes NO DEBEN ser mayor al total. ",""))</f>
        <v/>
      </c>
      <c r="CH286" s="32">
        <f t="shared" ref="CH286:CH306" si="176">IF((AI286+AJ286)&lt;AP286,1,0)</f>
        <v>0</v>
      </c>
      <c r="CI286" s="32"/>
      <c r="CJ286" s="32"/>
      <c r="CK286" s="32">
        <f t="shared" ref="CK286:CK306" si="177">IF(AND(D286&lt;&gt;0,AO286=""),1,IF(F286&lt;AO286,1,0))</f>
        <v>0</v>
      </c>
      <c r="CL286" s="32">
        <f t="shared" ref="CL286:CN306" si="178">IF(AND($D286&lt;&gt;0,AU286=""),1,IF($D286&lt;AU286,1,0))</f>
        <v>0</v>
      </c>
      <c r="CM286" s="32">
        <f t="shared" si="178"/>
        <v>0</v>
      </c>
      <c r="CN286" s="32">
        <f t="shared" si="178"/>
        <v>0</v>
      </c>
    </row>
    <row r="287" spans="1:92" ht="16.350000000000001" customHeight="1" x14ac:dyDescent="0.2">
      <c r="A287" s="2971"/>
      <c r="B287" s="3367" t="s">
        <v>268</v>
      </c>
      <c r="C287" s="3368"/>
      <c r="D287" s="1554">
        <f t="shared" si="167"/>
        <v>0</v>
      </c>
      <c r="E287" s="1976">
        <f t="shared" si="166"/>
        <v>0</v>
      </c>
      <c r="F287" s="1977">
        <f t="shared" si="166"/>
        <v>0</v>
      </c>
      <c r="G287" s="541"/>
      <c r="H287" s="657"/>
      <c r="I287" s="620"/>
      <c r="J287" s="657"/>
      <c r="K287" s="620"/>
      <c r="L287" s="657"/>
      <c r="M287" s="620"/>
      <c r="N287" s="657"/>
      <c r="O287" s="620"/>
      <c r="P287" s="657"/>
      <c r="Q287" s="620"/>
      <c r="R287" s="657"/>
      <c r="S287" s="620"/>
      <c r="T287" s="657"/>
      <c r="U287" s="620"/>
      <c r="V287" s="657"/>
      <c r="W287" s="620"/>
      <c r="X287" s="657"/>
      <c r="Y287" s="1289"/>
      <c r="Z287" s="1290"/>
      <c r="AA287" s="1289"/>
      <c r="AB287" s="1290"/>
      <c r="AC287" s="1289"/>
      <c r="AD287" s="1290"/>
      <c r="AE287" s="1289"/>
      <c r="AF287" s="1290"/>
      <c r="AG287" s="1289"/>
      <c r="AH287" s="1290"/>
      <c r="AI287" s="1289"/>
      <c r="AJ287" s="1290"/>
      <c r="AK287" s="1289"/>
      <c r="AL287" s="1290"/>
      <c r="AM287" s="1289"/>
      <c r="AN287" s="1290"/>
      <c r="AO287" s="1291"/>
      <c r="AP287" s="1292"/>
      <c r="AQ287" s="1293"/>
      <c r="AR287" s="1300"/>
      <c r="AS287" s="1294"/>
      <c r="AT287" s="1289"/>
      <c r="AU287" s="1295"/>
      <c r="AV287" s="1295"/>
      <c r="AW287" s="1288"/>
      <c r="AX287" s="671" t="str">
        <f t="shared" si="168"/>
        <v/>
      </c>
      <c r="BT287" s="3"/>
      <c r="BU287" s="3"/>
      <c r="BV287" s="4"/>
      <c r="BW287" s="4"/>
      <c r="CA287" s="31" t="str">
        <f t="shared" si="170"/>
        <v/>
      </c>
      <c r="CB287" s="31" t="str">
        <f t="shared" si="171"/>
        <v/>
      </c>
      <c r="CC287" s="31" t="str">
        <f t="shared" si="169"/>
        <v/>
      </c>
      <c r="CD287" s="31" t="str">
        <f t="shared" si="172"/>
        <v/>
      </c>
      <c r="CE287" s="31" t="str">
        <f t="shared" si="173"/>
        <v/>
      </c>
      <c r="CF287" s="31" t="str">
        <f t="shared" si="174"/>
        <v/>
      </c>
      <c r="CG287" s="31" t="str">
        <f t="shared" si="175"/>
        <v/>
      </c>
      <c r="CH287" s="32">
        <f t="shared" si="176"/>
        <v>0</v>
      </c>
      <c r="CI287" s="32"/>
      <c r="CJ287" s="32"/>
      <c r="CK287" s="32">
        <f t="shared" si="177"/>
        <v>0</v>
      </c>
      <c r="CL287" s="32">
        <f t="shared" si="178"/>
        <v>0</v>
      </c>
      <c r="CM287" s="32">
        <f t="shared" si="178"/>
        <v>0</v>
      </c>
      <c r="CN287" s="32">
        <f t="shared" si="178"/>
        <v>0</v>
      </c>
    </row>
    <row r="288" spans="1:92" ht="16.350000000000001" customHeight="1" x14ac:dyDescent="0.2">
      <c r="A288" s="3199"/>
      <c r="B288" s="3197" t="s">
        <v>269</v>
      </c>
      <c r="C288" s="3197"/>
      <c r="D288" s="1978">
        <f t="shared" si="167"/>
        <v>0</v>
      </c>
      <c r="E288" s="1979">
        <f t="shared" ref="E288:F288" si="179">+Y288+AA288+AC288+AE288+AG288+AI288+AK288+AM288</f>
        <v>0</v>
      </c>
      <c r="F288" s="710">
        <f t="shared" si="179"/>
        <v>0</v>
      </c>
      <c r="G288" s="1980"/>
      <c r="H288" s="1981"/>
      <c r="I288" s="711"/>
      <c r="J288" s="1981"/>
      <c r="K288" s="711"/>
      <c r="L288" s="1981"/>
      <c r="M288" s="711"/>
      <c r="N288" s="1981"/>
      <c r="O288" s="711"/>
      <c r="P288" s="1981"/>
      <c r="Q288" s="711"/>
      <c r="R288" s="1981"/>
      <c r="S288" s="711"/>
      <c r="T288" s="1981"/>
      <c r="U288" s="711"/>
      <c r="V288" s="1981"/>
      <c r="W288" s="711"/>
      <c r="X288" s="1981"/>
      <c r="Y288" s="1285"/>
      <c r="Z288" s="1286"/>
      <c r="AA288" s="1285"/>
      <c r="AB288" s="1286"/>
      <c r="AC288" s="1285"/>
      <c r="AD288" s="1286"/>
      <c r="AE288" s="1285"/>
      <c r="AF288" s="1286"/>
      <c r="AG288" s="1285"/>
      <c r="AH288" s="1286"/>
      <c r="AI288" s="1285"/>
      <c r="AJ288" s="1286"/>
      <c r="AK288" s="1285"/>
      <c r="AL288" s="1286"/>
      <c r="AM288" s="1285"/>
      <c r="AN288" s="1286"/>
      <c r="AO288" s="1551"/>
      <c r="AP288" s="1552"/>
      <c r="AQ288" s="1568"/>
      <c r="AR288" s="1583"/>
      <c r="AS288" s="1569"/>
      <c r="AT288" s="1285"/>
      <c r="AU288" s="1553"/>
      <c r="AV288" s="1553"/>
      <c r="AW288" s="1550"/>
      <c r="AX288" s="671" t="str">
        <f t="shared" si="168"/>
        <v/>
      </c>
      <c r="BT288" s="3"/>
      <c r="BU288" s="3"/>
      <c r="BV288" s="4"/>
      <c r="BW288" s="4"/>
      <c r="CA288" s="31" t="str">
        <f t="shared" si="170"/>
        <v/>
      </c>
      <c r="CB288" s="31" t="str">
        <f t="shared" si="171"/>
        <v/>
      </c>
      <c r="CC288" s="31" t="str">
        <f t="shared" si="169"/>
        <v/>
      </c>
      <c r="CD288" s="31" t="str">
        <f t="shared" si="172"/>
        <v/>
      </c>
      <c r="CE288" s="31" t="str">
        <f t="shared" si="173"/>
        <v/>
      </c>
      <c r="CF288" s="31" t="str">
        <f t="shared" si="174"/>
        <v/>
      </c>
      <c r="CG288" s="31" t="str">
        <f t="shared" si="175"/>
        <v/>
      </c>
      <c r="CH288" s="32">
        <f t="shared" si="176"/>
        <v>0</v>
      </c>
      <c r="CI288" s="32"/>
      <c r="CJ288" s="32"/>
      <c r="CK288" s="32">
        <f t="shared" si="177"/>
        <v>0</v>
      </c>
      <c r="CL288" s="32">
        <f t="shared" si="178"/>
        <v>0</v>
      </c>
      <c r="CM288" s="32">
        <f t="shared" si="178"/>
        <v>0</v>
      </c>
      <c r="CN288" s="32">
        <f t="shared" si="178"/>
        <v>0</v>
      </c>
    </row>
    <row r="289" spans="1:92" ht="16.350000000000001" customHeight="1" x14ac:dyDescent="0.2">
      <c r="A289" s="3454" t="s">
        <v>107</v>
      </c>
      <c r="B289" s="3184" t="s">
        <v>264</v>
      </c>
      <c r="C289" s="3184"/>
      <c r="D289" s="400">
        <f t="shared" si="167"/>
        <v>0</v>
      </c>
      <c r="E289" s="465">
        <f t="shared" ref="E289:E306" si="180">SUM(G289+I289+K289+M289+O289+Q289+S289+U289+W289+Y289+AA289+AC289+AE289+AG289+AI289+AK289+AM289)</f>
        <v>0</v>
      </c>
      <c r="F289" s="466">
        <f t="shared" ref="F289:F312" si="181">SUM(H289+J289+L289+N289+P289+R289+T289+V289+X289+Z289+AB289+AD289+AF289+AH289+AJ289+AL289+AN289)</f>
        <v>0</v>
      </c>
      <c r="G289" s="467"/>
      <c r="H289" s="468"/>
      <c r="I289" s="469"/>
      <c r="J289" s="468"/>
      <c r="K289" s="469"/>
      <c r="L289" s="468"/>
      <c r="M289" s="469"/>
      <c r="N289" s="468"/>
      <c r="O289" s="469"/>
      <c r="P289" s="468"/>
      <c r="Q289" s="469"/>
      <c r="R289" s="468"/>
      <c r="S289" s="469"/>
      <c r="T289" s="468"/>
      <c r="U289" s="469"/>
      <c r="V289" s="470"/>
      <c r="W289" s="469"/>
      <c r="X289" s="470"/>
      <c r="Y289" s="469"/>
      <c r="Z289" s="470"/>
      <c r="AA289" s="469"/>
      <c r="AB289" s="470"/>
      <c r="AC289" s="469"/>
      <c r="AD289" s="470"/>
      <c r="AE289" s="469"/>
      <c r="AF289" s="470"/>
      <c r="AG289" s="469"/>
      <c r="AH289" s="470"/>
      <c r="AI289" s="469"/>
      <c r="AJ289" s="470"/>
      <c r="AK289" s="469"/>
      <c r="AL289" s="470"/>
      <c r="AM289" s="469"/>
      <c r="AN289" s="470"/>
      <c r="AO289" s="471"/>
      <c r="AP289" s="472"/>
      <c r="AQ289" s="467"/>
      <c r="AR289" s="473"/>
      <c r="AS289" s="1975"/>
      <c r="AT289" s="469"/>
      <c r="AU289" s="473"/>
      <c r="AV289" s="473"/>
      <c r="AW289" s="468"/>
      <c r="AX289" s="671" t="str">
        <f t="shared" si="168"/>
        <v/>
      </c>
      <c r="BT289" s="3"/>
      <c r="BU289" s="3"/>
      <c r="BV289" s="4"/>
      <c r="BW289" s="4"/>
      <c r="CA289" s="31" t="str">
        <f t="shared" si="170"/>
        <v/>
      </c>
      <c r="CB289" s="31" t="str">
        <f t="shared" si="171"/>
        <v/>
      </c>
      <c r="CC289" s="31" t="str">
        <f t="shared" si="169"/>
        <v/>
      </c>
      <c r="CD289" s="31" t="str">
        <f t="shared" si="172"/>
        <v/>
      </c>
      <c r="CE289" s="31" t="str">
        <f t="shared" si="173"/>
        <v/>
      </c>
      <c r="CF289" s="31" t="str">
        <f t="shared" si="174"/>
        <v/>
      </c>
      <c r="CG289" s="31" t="str">
        <f t="shared" si="175"/>
        <v/>
      </c>
      <c r="CH289" s="32">
        <f t="shared" si="176"/>
        <v>0</v>
      </c>
      <c r="CI289" s="32">
        <f t="shared" ref="CI289:CI301" si="182">IF(D289&lt;AQ289,1,0)</f>
        <v>0</v>
      </c>
      <c r="CJ289" s="32">
        <f t="shared" ref="CJ289:CJ301" si="183">IF(D289&lt;AR289,1,0)</f>
        <v>0</v>
      </c>
      <c r="CK289" s="32">
        <f t="shared" si="177"/>
        <v>0</v>
      </c>
      <c r="CL289" s="32">
        <f t="shared" si="178"/>
        <v>0</v>
      </c>
      <c r="CM289" s="32">
        <f t="shared" si="178"/>
        <v>0</v>
      </c>
      <c r="CN289" s="32">
        <f t="shared" si="178"/>
        <v>0</v>
      </c>
    </row>
    <row r="290" spans="1:92" ht="16.350000000000001" customHeight="1" x14ac:dyDescent="0.2">
      <c r="A290" s="2912"/>
      <c r="B290" s="3366" t="s">
        <v>265</v>
      </c>
      <c r="C290" s="3366"/>
      <c r="D290" s="1554">
        <f t="shared" si="167"/>
        <v>0</v>
      </c>
      <c r="E290" s="1555">
        <f t="shared" si="180"/>
        <v>0</v>
      </c>
      <c r="F290" s="1556">
        <f t="shared" si="181"/>
        <v>0</v>
      </c>
      <c r="G290" s="1557"/>
      <c r="H290" s="1558"/>
      <c r="I290" s="1559"/>
      <c r="J290" s="1558"/>
      <c r="K290" s="1559"/>
      <c r="L290" s="1558"/>
      <c r="M290" s="1559"/>
      <c r="N290" s="1558"/>
      <c r="O290" s="1559"/>
      <c r="P290" s="1558"/>
      <c r="Q290" s="1559"/>
      <c r="R290" s="1558"/>
      <c r="S290" s="1559"/>
      <c r="T290" s="1558"/>
      <c r="U290" s="1559"/>
      <c r="V290" s="1560"/>
      <c r="W290" s="1559"/>
      <c r="X290" s="1560"/>
      <c r="Y290" s="1559"/>
      <c r="Z290" s="1560"/>
      <c r="AA290" s="1559"/>
      <c r="AB290" s="1560"/>
      <c r="AC290" s="1559"/>
      <c r="AD290" s="1560"/>
      <c r="AE290" s="1559"/>
      <c r="AF290" s="1560"/>
      <c r="AG290" s="1559"/>
      <c r="AH290" s="1560"/>
      <c r="AI290" s="1559"/>
      <c r="AJ290" s="1560"/>
      <c r="AK290" s="1559"/>
      <c r="AL290" s="1560"/>
      <c r="AM290" s="1559"/>
      <c r="AN290" s="1560"/>
      <c r="AO290" s="1561"/>
      <c r="AP290" s="1562"/>
      <c r="AQ290" s="1563"/>
      <c r="AR290" s="1571"/>
      <c r="AS290" s="467"/>
      <c r="AT290" s="1559"/>
      <c r="AU290" s="1565"/>
      <c r="AV290" s="1565"/>
      <c r="AW290" s="1558"/>
      <c r="AX290" s="671" t="str">
        <f t="shared" si="168"/>
        <v/>
      </c>
      <c r="BT290" s="3"/>
      <c r="BU290" s="3"/>
      <c r="BV290" s="4"/>
      <c r="BW290" s="4"/>
      <c r="CA290" s="31" t="str">
        <f t="shared" si="170"/>
        <v/>
      </c>
      <c r="CB290" s="31" t="str">
        <f t="shared" si="171"/>
        <v/>
      </c>
      <c r="CC290" s="31" t="str">
        <f t="shared" si="169"/>
        <v/>
      </c>
      <c r="CD290" s="31" t="str">
        <f t="shared" si="172"/>
        <v/>
      </c>
      <c r="CE290" s="31" t="str">
        <f t="shared" si="173"/>
        <v/>
      </c>
      <c r="CF290" s="31" t="str">
        <f t="shared" si="174"/>
        <v/>
      </c>
      <c r="CG290" s="31" t="str">
        <f t="shared" si="175"/>
        <v/>
      </c>
      <c r="CH290" s="32">
        <f t="shared" si="176"/>
        <v>0</v>
      </c>
      <c r="CI290" s="32"/>
      <c r="CJ290" s="32"/>
      <c r="CK290" s="32">
        <f t="shared" si="177"/>
        <v>0</v>
      </c>
      <c r="CL290" s="32">
        <f t="shared" si="178"/>
        <v>0</v>
      </c>
      <c r="CM290" s="32">
        <f t="shared" si="178"/>
        <v>0</v>
      </c>
      <c r="CN290" s="32">
        <f t="shared" si="178"/>
        <v>0</v>
      </c>
    </row>
    <row r="291" spans="1:92" ht="16.350000000000001" customHeight="1" x14ac:dyDescent="0.2">
      <c r="A291" s="2912"/>
      <c r="B291" s="3366" t="s">
        <v>266</v>
      </c>
      <c r="C291" s="3366"/>
      <c r="D291" s="1554">
        <f t="shared" si="167"/>
        <v>0</v>
      </c>
      <c r="E291" s="1555">
        <f t="shared" si="180"/>
        <v>0</v>
      </c>
      <c r="F291" s="1556">
        <f t="shared" si="181"/>
        <v>0</v>
      </c>
      <c r="G291" s="1557"/>
      <c r="H291" s="1558"/>
      <c r="I291" s="1559"/>
      <c r="J291" s="1558"/>
      <c r="K291" s="1559"/>
      <c r="L291" s="1558"/>
      <c r="M291" s="1559"/>
      <c r="N291" s="1558"/>
      <c r="O291" s="1559"/>
      <c r="P291" s="1558"/>
      <c r="Q291" s="1559"/>
      <c r="R291" s="1558"/>
      <c r="S291" s="1559"/>
      <c r="T291" s="1558"/>
      <c r="U291" s="1559"/>
      <c r="V291" s="1560"/>
      <c r="W291" s="1559"/>
      <c r="X291" s="1560"/>
      <c r="Y291" s="1559"/>
      <c r="Z291" s="1560"/>
      <c r="AA291" s="1559"/>
      <c r="AB291" s="1560"/>
      <c r="AC291" s="1559"/>
      <c r="AD291" s="1560"/>
      <c r="AE291" s="1559"/>
      <c r="AF291" s="1560"/>
      <c r="AG291" s="1559"/>
      <c r="AH291" s="1560"/>
      <c r="AI291" s="1559"/>
      <c r="AJ291" s="1560"/>
      <c r="AK291" s="1559"/>
      <c r="AL291" s="1560"/>
      <c r="AM291" s="1559"/>
      <c r="AN291" s="1560"/>
      <c r="AO291" s="1561"/>
      <c r="AP291" s="1562"/>
      <c r="AQ291" s="1563"/>
      <c r="AR291" s="1571"/>
      <c r="AS291" s="1571"/>
      <c r="AT291" s="1559"/>
      <c r="AU291" s="1565"/>
      <c r="AV291" s="1565"/>
      <c r="AW291" s="1558"/>
      <c r="AX291" s="671" t="str">
        <f t="shared" si="168"/>
        <v/>
      </c>
      <c r="BT291" s="3"/>
      <c r="BU291" s="3"/>
      <c r="BV291" s="4"/>
      <c r="BW291" s="4"/>
      <c r="CA291" s="31" t="str">
        <f t="shared" si="170"/>
        <v/>
      </c>
      <c r="CB291" s="31" t="str">
        <f t="shared" si="171"/>
        <v/>
      </c>
      <c r="CC291" s="31" t="str">
        <f t="shared" si="169"/>
        <v/>
      </c>
      <c r="CD291" s="31" t="str">
        <f t="shared" si="172"/>
        <v/>
      </c>
      <c r="CE291" s="31" t="str">
        <f t="shared" si="173"/>
        <v/>
      </c>
      <c r="CF291" s="31" t="str">
        <f t="shared" si="174"/>
        <v/>
      </c>
      <c r="CG291" s="31" t="str">
        <f t="shared" si="175"/>
        <v/>
      </c>
      <c r="CH291" s="32">
        <f t="shared" si="176"/>
        <v>0</v>
      </c>
      <c r="CI291" s="32"/>
      <c r="CJ291" s="32"/>
      <c r="CK291" s="32">
        <f t="shared" si="177"/>
        <v>0</v>
      </c>
      <c r="CL291" s="32">
        <f t="shared" si="178"/>
        <v>0</v>
      </c>
      <c r="CM291" s="32">
        <f t="shared" si="178"/>
        <v>0</v>
      </c>
      <c r="CN291" s="32">
        <f t="shared" si="178"/>
        <v>0</v>
      </c>
    </row>
    <row r="292" spans="1:92" ht="16.350000000000001" customHeight="1" x14ac:dyDescent="0.2">
      <c r="A292" s="2912"/>
      <c r="B292" s="3366" t="s">
        <v>267</v>
      </c>
      <c r="C292" s="3366"/>
      <c r="D292" s="1554">
        <f t="shared" si="167"/>
        <v>0</v>
      </c>
      <c r="E292" s="1555">
        <f t="shared" si="180"/>
        <v>0</v>
      </c>
      <c r="F292" s="1556">
        <f t="shared" si="181"/>
        <v>0</v>
      </c>
      <c r="G292" s="1287"/>
      <c r="H292" s="1288"/>
      <c r="I292" s="1289"/>
      <c r="J292" s="1288"/>
      <c r="K292" s="1289"/>
      <c r="L292" s="1288"/>
      <c r="M292" s="1289"/>
      <c r="N292" s="1288"/>
      <c r="O292" s="1289"/>
      <c r="P292" s="1288"/>
      <c r="Q292" s="1289"/>
      <c r="R292" s="1288"/>
      <c r="S292" s="1289"/>
      <c r="T292" s="1288"/>
      <c r="U292" s="1289"/>
      <c r="V292" s="1290"/>
      <c r="W292" s="1289"/>
      <c r="X292" s="1290"/>
      <c r="Y292" s="1289"/>
      <c r="Z292" s="1290"/>
      <c r="AA292" s="1289"/>
      <c r="AB292" s="1290"/>
      <c r="AC292" s="1289"/>
      <c r="AD292" s="1290"/>
      <c r="AE292" s="1289"/>
      <c r="AF292" s="1290"/>
      <c r="AG292" s="1289"/>
      <c r="AH292" s="1290"/>
      <c r="AI292" s="1289"/>
      <c r="AJ292" s="1290"/>
      <c r="AK292" s="1289"/>
      <c r="AL292" s="1290"/>
      <c r="AM292" s="1289"/>
      <c r="AN292" s="1290"/>
      <c r="AO292" s="1291"/>
      <c r="AP292" s="1292"/>
      <c r="AQ292" s="1563"/>
      <c r="AR292" s="1571"/>
      <c r="AS292" s="1571"/>
      <c r="AT292" s="1289"/>
      <c r="AU292" s="1295"/>
      <c r="AV292" s="1295"/>
      <c r="AW292" s="1288"/>
      <c r="AX292" s="671" t="str">
        <f t="shared" si="168"/>
        <v/>
      </c>
      <c r="BT292" s="3"/>
      <c r="BU292" s="3"/>
      <c r="BV292" s="4"/>
      <c r="BW292" s="4"/>
      <c r="CA292" s="31" t="str">
        <f t="shared" si="170"/>
        <v/>
      </c>
      <c r="CB292" s="31" t="str">
        <f t="shared" si="171"/>
        <v/>
      </c>
      <c r="CC292" s="31" t="str">
        <f t="shared" si="169"/>
        <v/>
      </c>
      <c r="CD292" s="31" t="str">
        <f t="shared" si="172"/>
        <v/>
      </c>
      <c r="CE292" s="31" t="str">
        <f t="shared" si="173"/>
        <v/>
      </c>
      <c r="CF292" s="31" t="str">
        <f t="shared" si="174"/>
        <v/>
      </c>
      <c r="CG292" s="31" t="str">
        <f t="shared" si="175"/>
        <v/>
      </c>
      <c r="CH292" s="32">
        <f t="shared" si="176"/>
        <v>0</v>
      </c>
      <c r="CI292" s="32"/>
      <c r="CJ292" s="32"/>
      <c r="CK292" s="32">
        <f t="shared" si="177"/>
        <v>0</v>
      </c>
      <c r="CL292" s="32">
        <f t="shared" si="178"/>
        <v>0</v>
      </c>
      <c r="CM292" s="32">
        <f t="shared" si="178"/>
        <v>0</v>
      </c>
      <c r="CN292" s="32">
        <f t="shared" si="178"/>
        <v>0</v>
      </c>
    </row>
    <row r="293" spans="1:92" ht="16.350000000000001" customHeight="1" x14ac:dyDescent="0.2">
      <c r="A293" s="2912"/>
      <c r="B293" s="3367" t="s">
        <v>268</v>
      </c>
      <c r="C293" s="3368"/>
      <c r="D293" s="1554">
        <f t="shared" si="167"/>
        <v>0</v>
      </c>
      <c r="E293" s="1555">
        <f t="shared" si="180"/>
        <v>0</v>
      </c>
      <c r="F293" s="1556">
        <f t="shared" si="181"/>
        <v>0</v>
      </c>
      <c r="G293" s="1287"/>
      <c r="H293" s="1288"/>
      <c r="I293" s="1289"/>
      <c r="J293" s="1288"/>
      <c r="K293" s="1289"/>
      <c r="L293" s="1288"/>
      <c r="M293" s="1289"/>
      <c r="N293" s="1288"/>
      <c r="O293" s="1289"/>
      <c r="P293" s="1288"/>
      <c r="Q293" s="1289"/>
      <c r="R293" s="1288"/>
      <c r="S293" s="1289"/>
      <c r="T293" s="1288"/>
      <c r="U293" s="1289"/>
      <c r="V293" s="1290"/>
      <c r="W293" s="1289"/>
      <c r="X293" s="1290"/>
      <c r="Y293" s="1289"/>
      <c r="Z293" s="1290"/>
      <c r="AA293" s="1289"/>
      <c r="AB293" s="1290"/>
      <c r="AC293" s="1289"/>
      <c r="AD293" s="1290"/>
      <c r="AE293" s="1289"/>
      <c r="AF293" s="1290"/>
      <c r="AG293" s="1289"/>
      <c r="AH293" s="1290"/>
      <c r="AI293" s="1289"/>
      <c r="AJ293" s="1290"/>
      <c r="AK293" s="1289"/>
      <c r="AL293" s="1290"/>
      <c r="AM293" s="1289"/>
      <c r="AN293" s="1290"/>
      <c r="AO293" s="1291"/>
      <c r="AP293" s="1292"/>
      <c r="AQ293" s="1293"/>
      <c r="AR293" s="1300"/>
      <c r="AS293" s="1294"/>
      <c r="AT293" s="1289"/>
      <c r="AU293" s="1295"/>
      <c r="AV293" s="1295"/>
      <c r="AW293" s="1288"/>
      <c r="AX293" s="671" t="str">
        <f t="shared" si="168"/>
        <v/>
      </c>
      <c r="BT293" s="3"/>
      <c r="BU293" s="3"/>
      <c r="BV293" s="4"/>
      <c r="BW293" s="4"/>
      <c r="CA293" s="31" t="str">
        <f t="shared" si="170"/>
        <v/>
      </c>
      <c r="CB293" s="31" t="str">
        <f t="shared" si="171"/>
        <v/>
      </c>
      <c r="CC293" s="31" t="str">
        <f t="shared" si="169"/>
        <v/>
      </c>
      <c r="CD293" s="31" t="str">
        <f t="shared" si="172"/>
        <v/>
      </c>
      <c r="CE293" s="31" t="str">
        <f t="shared" si="173"/>
        <v/>
      </c>
      <c r="CF293" s="31" t="str">
        <f t="shared" si="174"/>
        <v/>
      </c>
      <c r="CG293" s="31" t="str">
        <f t="shared" si="175"/>
        <v/>
      </c>
      <c r="CH293" s="32">
        <f t="shared" si="176"/>
        <v>0</v>
      </c>
      <c r="CI293" s="32"/>
      <c r="CJ293" s="32"/>
      <c r="CK293" s="32">
        <f t="shared" si="177"/>
        <v>0</v>
      </c>
      <c r="CL293" s="32">
        <f t="shared" si="178"/>
        <v>0</v>
      </c>
      <c r="CM293" s="32">
        <f t="shared" si="178"/>
        <v>0</v>
      </c>
      <c r="CN293" s="32">
        <f t="shared" si="178"/>
        <v>0</v>
      </c>
    </row>
    <row r="294" spans="1:92" ht="16.350000000000001" customHeight="1" x14ac:dyDescent="0.2">
      <c r="A294" s="3537"/>
      <c r="B294" s="3555" t="s">
        <v>269</v>
      </c>
      <c r="C294" s="3555"/>
      <c r="D294" s="1566">
        <f t="shared" si="167"/>
        <v>0</v>
      </c>
      <c r="E294" s="1567">
        <f t="shared" si="180"/>
        <v>0</v>
      </c>
      <c r="F294" s="1296">
        <f t="shared" si="181"/>
        <v>0</v>
      </c>
      <c r="G294" s="1549"/>
      <c r="H294" s="1550"/>
      <c r="I294" s="1285"/>
      <c r="J294" s="1550"/>
      <c r="K294" s="1285"/>
      <c r="L294" s="1550"/>
      <c r="M294" s="1285"/>
      <c r="N294" s="1550"/>
      <c r="O294" s="1285"/>
      <c r="P294" s="1550"/>
      <c r="Q294" s="1285"/>
      <c r="R294" s="1550"/>
      <c r="S294" s="1285"/>
      <c r="T294" s="1550"/>
      <c r="U294" s="1285"/>
      <c r="V294" s="1286"/>
      <c r="W294" s="1285"/>
      <c r="X294" s="1286"/>
      <c r="Y294" s="1285"/>
      <c r="Z294" s="1286"/>
      <c r="AA294" s="1285"/>
      <c r="AB294" s="1286"/>
      <c r="AC294" s="1285"/>
      <c r="AD294" s="1286"/>
      <c r="AE294" s="1285"/>
      <c r="AF294" s="1286"/>
      <c r="AG294" s="1285"/>
      <c r="AH294" s="1286"/>
      <c r="AI294" s="1285"/>
      <c r="AJ294" s="1286"/>
      <c r="AK294" s="1285"/>
      <c r="AL294" s="1286"/>
      <c r="AM294" s="1285"/>
      <c r="AN294" s="1286"/>
      <c r="AO294" s="1551"/>
      <c r="AP294" s="1552"/>
      <c r="AQ294" s="1568"/>
      <c r="AR294" s="1583"/>
      <c r="AS294" s="1569"/>
      <c r="AT294" s="1285"/>
      <c r="AU294" s="1553"/>
      <c r="AV294" s="1553"/>
      <c r="AW294" s="1550"/>
      <c r="AX294" s="671" t="str">
        <f t="shared" si="168"/>
        <v/>
      </c>
      <c r="BT294" s="3"/>
      <c r="BU294" s="3"/>
      <c r="BV294" s="4"/>
      <c r="BW294" s="4"/>
      <c r="CA294" s="31" t="str">
        <f t="shared" si="170"/>
        <v/>
      </c>
      <c r="CB294" s="31" t="str">
        <f t="shared" si="171"/>
        <v/>
      </c>
      <c r="CC294" s="31" t="str">
        <f t="shared" si="169"/>
        <v/>
      </c>
      <c r="CD294" s="31" t="str">
        <f t="shared" si="172"/>
        <v/>
      </c>
      <c r="CE294" s="31" t="str">
        <f t="shared" si="173"/>
        <v/>
      </c>
      <c r="CF294" s="31" t="str">
        <f t="shared" si="174"/>
        <v/>
      </c>
      <c r="CG294" s="31" t="str">
        <f t="shared" si="175"/>
        <v/>
      </c>
      <c r="CH294" s="32">
        <f t="shared" si="176"/>
        <v>0</v>
      </c>
      <c r="CI294" s="32"/>
      <c r="CJ294" s="32"/>
      <c r="CK294" s="32">
        <f t="shared" si="177"/>
        <v>0</v>
      </c>
      <c r="CL294" s="32">
        <f t="shared" si="178"/>
        <v>0</v>
      </c>
      <c r="CM294" s="32">
        <f t="shared" si="178"/>
        <v>0</v>
      </c>
      <c r="CN294" s="32">
        <f t="shared" si="178"/>
        <v>0</v>
      </c>
    </row>
    <row r="295" spans="1:92" ht="16.350000000000001" customHeight="1" x14ac:dyDescent="0.2">
      <c r="A295" s="3454" t="s">
        <v>106</v>
      </c>
      <c r="B295" s="3464" t="s">
        <v>264</v>
      </c>
      <c r="C295" s="3465"/>
      <c r="D295" s="400">
        <f t="shared" si="167"/>
        <v>0</v>
      </c>
      <c r="E295" s="465">
        <f t="shared" si="180"/>
        <v>0</v>
      </c>
      <c r="F295" s="466">
        <f t="shared" si="181"/>
        <v>0</v>
      </c>
      <c r="G295" s="467"/>
      <c r="H295" s="468"/>
      <c r="I295" s="469"/>
      <c r="J295" s="468"/>
      <c r="K295" s="469"/>
      <c r="L295" s="468"/>
      <c r="M295" s="469"/>
      <c r="N295" s="468"/>
      <c r="O295" s="469"/>
      <c r="P295" s="468"/>
      <c r="Q295" s="469"/>
      <c r="R295" s="468"/>
      <c r="S295" s="469"/>
      <c r="T295" s="468"/>
      <c r="U295" s="469"/>
      <c r="V295" s="470"/>
      <c r="W295" s="469"/>
      <c r="X295" s="470"/>
      <c r="Y295" s="469"/>
      <c r="Z295" s="470"/>
      <c r="AA295" s="469"/>
      <c r="AB295" s="470"/>
      <c r="AC295" s="469"/>
      <c r="AD295" s="470"/>
      <c r="AE295" s="469"/>
      <c r="AF295" s="470"/>
      <c r="AG295" s="469"/>
      <c r="AH295" s="470"/>
      <c r="AI295" s="469"/>
      <c r="AJ295" s="470"/>
      <c r="AK295" s="469"/>
      <c r="AL295" s="470"/>
      <c r="AM295" s="469"/>
      <c r="AN295" s="470"/>
      <c r="AO295" s="471"/>
      <c r="AP295" s="472"/>
      <c r="AQ295" s="467"/>
      <c r="AR295" s="473"/>
      <c r="AS295" s="1060"/>
      <c r="AT295" s="469"/>
      <c r="AU295" s="473"/>
      <c r="AV295" s="473"/>
      <c r="AW295" s="468"/>
      <c r="AX295" s="671" t="str">
        <f t="shared" si="168"/>
        <v/>
      </c>
      <c r="BT295" s="3"/>
      <c r="BU295" s="3"/>
      <c r="BV295" s="4"/>
      <c r="BW295" s="4"/>
      <c r="CA295" s="31" t="str">
        <f t="shared" si="170"/>
        <v/>
      </c>
      <c r="CB295" s="31" t="str">
        <f t="shared" si="171"/>
        <v/>
      </c>
      <c r="CC295" s="31" t="str">
        <f t="shared" si="169"/>
        <v/>
      </c>
      <c r="CD295" s="31" t="str">
        <f t="shared" si="172"/>
        <v/>
      </c>
      <c r="CE295" s="31" t="str">
        <f t="shared" si="173"/>
        <v/>
      </c>
      <c r="CF295" s="31" t="str">
        <f t="shared" si="174"/>
        <v/>
      </c>
      <c r="CG295" s="31" t="str">
        <f t="shared" si="175"/>
        <v/>
      </c>
      <c r="CH295" s="32">
        <f t="shared" si="176"/>
        <v>0</v>
      </c>
      <c r="CI295" s="32">
        <f t="shared" si="182"/>
        <v>0</v>
      </c>
      <c r="CJ295" s="32">
        <f t="shared" si="183"/>
        <v>0</v>
      </c>
      <c r="CK295" s="32">
        <f t="shared" si="177"/>
        <v>0</v>
      </c>
      <c r="CL295" s="32">
        <f t="shared" si="178"/>
        <v>0</v>
      </c>
      <c r="CM295" s="32">
        <f t="shared" si="178"/>
        <v>0</v>
      </c>
      <c r="CN295" s="32">
        <f t="shared" si="178"/>
        <v>0</v>
      </c>
    </row>
    <row r="296" spans="1:92" ht="16.350000000000001" customHeight="1" x14ac:dyDescent="0.2">
      <c r="A296" s="2912"/>
      <c r="B296" s="3366" t="s">
        <v>265</v>
      </c>
      <c r="C296" s="3366"/>
      <c r="D296" s="1554">
        <f t="shared" si="167"/>
        <v>0</v>
      </c>
      <c r="E296" s="1555">
        <f t="shared" si="180"/>
        <v>0</v>
      </c>
      <c r="F296" s="1556">
        <f t="shared" si="181"/>
        <v>0</v>
      </c>
      <c r="G296" s="1557"/>
      <c r="H296" s="1558"/>
      <c r="I296" s="1559"/>
      <c r="J296" s="1558"/>
      <c r="K296" s="1559"/>
      <c r="L296" s="1558"/>
      <c r="M296" s="1559"/>
      <c r="N296" s="1558"/>
      <c r="O296" s="1559"/>
      <c r="P296" s="1558"/>
      <c r="Q296" s="1559"/>
      <c r="R296" s="1558"/>
      <c r="S296" s="1559"/>
      <c r="T296" s="1558"/>
      <c r="U296" s="1559"/>
      <c r="V296" s="1560"/>
      <c r="W296" s="1559"/>
      <c r="X296" s="1560"/>
      <c r="Y296" s="1559"/>
      <c r="Z296" s="1560"/>
      <c r="AA296" s="1559"/>
      <c r="AB296" s="1560"/>
      <c r="AC296" s="1559"/>
      <c r="AD296" s="1560"/>
      <c r="AE296" s="1559"/>
      <c r="AF296" s="1560"/>
      <c r="AG296" s="1559"/>
      <c r="AH296" s="1560"/>
      <c r="AI296" s="1559"/>
      <c r="AJ296" s="1560"/>
      <c r="AK296" s="1559"/>
      <c r="AL296" s="1560"/>
      <c r="AM296" s="1559"/>
      <c r="AN296" s="1560"/>
      <c r="AO296" s="1561"/>
      <c r="AP296" s="1562"/>
      <c r="AQ296" s="1563"/>
      <c r="AR296" s="1571"/>
      <c r="AS296" s="467"/>
      <c r="AT296" s="1559"/>
      <c r="AU296" s="1565"/>
      <c r="AV296" s="1565"/>
      <c r="AW296" s="1558"/>
      <c r="AX296" s="671" t="str">
        <f t="shared" si="168"/>
        <v/>
      </c>
      <c r="BT296" s="3"/>
      <c r="BU296" s="3"/>
      <c r="BV296" s="4"/>
      <c r="BW296" s="4"/>
      <c r="CA296" s="31" t="str">
        <f t="shared" si="170"/>
        <v/>
      </c>
      <c r="CB296" s="31" t="str">
        <f t="shared" si="171"/>
        <v/>
      </c>
      <c r="CC296" s="31" t="str">
        <f t="shared" si="169"/>
        <v/>
      </c>
      <c r="CD296" s="31" t="str">
        <f t="shared" si="172"/>
        <v/>
      </c>
      <c r="CE296" s="31" t="str">
        <f t="shared" si="173"/>
        <v/>
      </c>
      <c r="CF296" s="31" t="str">
        <f t="shared" si="174"/>
        <v/>
      </c>
      <c r="CG296" s="31" t="str">
        <f t="shared" si="175"/>
        <v/>
      </c>
      <c r="CH296" s="32">
        <f t="shared" si="176"/>
        <v>0</v>
      </c>
      <c r="CI296" s="32"/>
      <c r="CJ296" s="32"/>
      <c r="CK296" s="32">
        <f t="shared" si="177"/>
        <v>0</v>
      </c>
      <c r="CL296" s="32">
        <f t="shared" si="178"/>
        <v>0</v>
      </c>
      <c r="CM296" s="32">
        <f t="shared" si="178"/>
        <v>0</v>
      </c>
      <c r="CN296" s="32">
        <f t="shared" si="178"/>
        <v>0</v>
      </c>
    </row>
    <row r="297" spans="1:92" ht="16.350000000000001" customHeight="1" x14ac:dyDescent="0.2">
      <c r="A297" s="2912"/>
      <c r="B297" s="3366" t="s">
        <v>266</v>
      </c>
      <c r="C297" s="3366"/>
      <c r="D297" s="1554">
        <f t="shared" si="167"/>
        <v>0</v>
      </c>
      <c r="E297" s="1555">
        <f t="shared" si="180"/>
        <v>0</v>
      </c>
      <c r="F297" s="1556">
        <f t="shared" si="181"/>
        <v>0</v>
      </c>
      <c r="G297" s="1557"/>
      <c r="H297" s="1558"/>
      <c r="I297" s="1559"/>
      <c r="J297" s="1558"/>
      <c r="K297" s="1559"/>
      <c r="L297" s="1558"/>
      <c r="M297" s="1559"/>
      <c r="N297" s="1558"/>
      <c r="O297" s="1559"/>
      <c r="P297" s="1558"/>
      <c r="Q297" s="1559"/>
      <c r="R297" s="1558"/>
      <c r="S297" s="1559"/>
      <c r="T297" s="1558"/>
      <c r="U297" s="1559"/>
      <c r="V297" s="1560"/>
      <c r="W297" s="1559"/>
      <c r="X297" s="1560"/>
      <c r="Y297" s="1559"/>
      <c r="Z297" s="1560"/>
      <c r="AA297" s="1559"/>
      <c r="AB297" s="1560"/>
      <c r="AC297" s="1559"/>
      <c r="AD297" s="1560"/>
      <c r="AE297" s="1559"/>
      <c r="AF297" s="1560"/>
      <c r="AG297" s="1559"/>
      <c r="AH297" s="1560"/>
      <c r="AI297" s="1559"/>
      <c r="AJ297" s="1560"/>
      <c r="AK297" s="1559"/>
      <c r="AL297" s="1560"/>
      <c r="AM297" s="1559"/>
      <c r="AN297" s="1560"/>
      <c r="AO297" s="1561"/>
      <c r="AP297" s="1562"/>
      <c r="AQ297" s="1563"/>
      <c r="AR297" s="1571"/>
      <c r="AS297" s="1571"/>
      <c r="AT297" s="1559"/>
      <c r="AU297" s="1565"/>
      <c r="AV297" s="1565"/>
      <c r="AW297" s="1558"/>
      <c r="AX297" s="671" t="str">
        <f t="shared" si="168"/>
        <v/>
      </c>
      <c r="BT297" s="3"/>
      <c r="BU297" s="3"/>
      <c r="BV297" s="4"/>
      <c r="BW297" s="4"/>
      <c r="CA297" s="31" t="str">
        <f t="shared" si="170"/>
        <v/>
      </c>
      <c r="CB297" s="31" t="str">
        <f t="shared" si="171"/>
        <v/>
      </c>
      <c r="CC297" s="31" t="str">
        <f t="shared" si="169"/>
        <v/>
      </c>
      <c r="CD297" s="31" t="str">
        <f t="shared" si="172"/>
        <v/>
      </c>
      <c r="CE297" s="31" t="str">
        <f t="shared" si="173"/>
        <v/>
      </c>
      <c r="CF297" s="31" t="str">
        <f t="shared" si="174"/>
        <v/>
      </c>
      <c r="CG297" s="31" t="str">
        <f t="shared" si="175"/>
        <v/>
      </c>
      <c r="CH297" s="32">
        <f t="shared" si="176"/>
        <v>0</v>
      </c>
      <c r="CI297" s="32"/>
      <c r="CJ297" s="32"/>
      <c r="CK297" s="32">
        <f t="shared" si="177"/>
        <v>0</v>
      </c>
      <c r="CL297" s="32">
        <f t="shared" si="178"/>
        <v>0</v>
      </c>
      <c r="CM297" s="32">
        <f t="shared" si="178"/>
        <v>0</v>
      </c>
      <c r="CN297" s="32">
        <f t="shared" si="178"/>
        <v>0</v>
      </c>
    </row>
    <row r="298" spans="1:92" ht="16.350000000000001" customHeight="1" x14ac:dyDescent="0.2">
      <c r="A298" s="2912"/>
      <c r="B298" s="3366" t="s">
        <v>267</v>
      </c>
      <c r="C298" s="3366"/>
      <c r="D298" s="1554">
        <f t="shared" si="167"/>
        <v>0</v>
      </c>
      <c r="E298" s="1555">
        <f t="shared" si="180"/>
        <v>0</v>
      </c>
      <c r="F298" s="1556">
        <f t="shared" si="181"/>
        <v>0</v>
      </c>
      <c r="G298" s="1287"/>
      <c r="H298" s="1288"/>
      <c r="I298" s="1289"/>
      <c r="J298" s="1288"/>
      <c r="K298" s="1289"/>
      <c r="L298" s="1288"/>
      <c r="M298" s="1289"/>
      <c r="N298" s="1288"/>
      <c r="O298" s="1289"/>
      <c r="P298" s="1288"/>
      <c r="Q298" s="1289"/>
      <c r="R298" s="1288"/>
      <c r="S298" s="1289"/>
      <c r="T298" s="1288"/>
      <c r="U298" s="1289"/>
      <c r="V298" s="1290"/>
      <c r="W298" s="1289"/>
      <c r="X298" s="1290"/>
      <c r="Y298" s="1289"/>
      <c r="Z298" s="1290"/>
      <c r="AA298" s="1289"/>
      <c r="AB298" s="1290"/>
      <c r="AC298" s="1289"/>
      <c r="AD298" s="1290"/>
      <c r="AE298" s="1289"/>
      <c r="AF298" s="1290"/>
      <c r="AG298" s="1289"/>
      <c r="AH298" s="1290"/>
      <c r="AI298" s="1289"/>
      <c r="AJ298" s="1290"/>
      <c r="AK298" s="1289"/>
      <c r="AL298" s="1290"/>
      <c r="AM298" s="1289"/>
      <c r="AN298" s="1290"/>
      <c r="AO298" s="1291"/>
      <c r="AP298" s="1292"/>
      <c r="AQ298" s="1563"/>
      <c r="AR298" s="1571"/>
      <c r="AS298" s="1571"/>
      <c r="AT298" s="1289"/>
      <c r="AU298" s="1295"/>
      <c r="AV298" s="1295"/>
      <c r="AW298" s="1288"/>
      <c r="AX298" s="671" t="str">
        <f t="shared" si="168"/>
        <v/>
      </c>
      <c r="BT298" s="3"/>
      <c r="BU298" s="3"/>
      <c r="BV298" s="4"/>
      <c r="BW298" s="4"/>
      <c r="CA298" s="31" t="str">
        <f t="shared" si="170"/>
        <v/>
      </c>
      <c r="CB298" s="31" t="str">
        <f t="shared" si="171"/>
        <v/>
      </c>
      <c r="CC298" s="31" t="str">
        <f t="shared" si="169"/>
        <v/>
      </c>
      <c r="CD298" s="31" t="str">
        <f t="shared" si="172"/>
        <v/>
      </c>
      <c r="CE298" s="31" t="str">
        <f t="shared" si="173"/>
        <v/>
      </c>
      <c r="CF298" s="31" t="str">
        <f t="shared" si="174"/>
        <v/>
      </c>
      <c r="CG298" s="31" t="str">
        <f t="shared" si="175"/>
        <v/>
      </c>
      <c r="CH298" s="32">
        <f t="shared" si="176"/>
        <v>0</v>
      </c>
      <c r="CI298" s="32"/>
      <c r="CJ298" s="32"/>
      <c r="CK298" s="32">
        <f t="shared" si="177"/>
        <v>0</v>
      </c>
      <c r="CL298" s="32">
        <f t="shared" si="178"/>
        <v>0</v>
      </c>
      <c r="CM298" s="32">
        <f t="shared" si="178"/>
        <v>0</v>
      </c>
      <c r="CN298" s="32">
        <f t="shared" si="178"/>
        <v>0</v>
      </c>
    </row>
    <row r="299" spans="1:92" ht="16.350000000000001" customHeight="1" x14ac:dyDescent="0.2">
      <c r="A299" s="2912"/>
      <c r="B299" s="3367" t="s">
        <v>268</v>
      </c>
      <c r="C299" s="3368"/>
      <c r="D299" s="1554">
        <f t="shared" si="167"/>
        <v>0</v>
      </c>
      <c r="E299" s="1555">
        <f t="shared" si="180"/>
        <v>0</v>
      </c>
      <c r="F299" s="1556">
        <f t="shared" si="181"/>
        <v>0</v>
      </c>
      <c r="G299" s="1287"/>
      <c r="H299" s="1288"/>
      <c r="I299" s="1289"/>
      <c r="J299" s="1288"/>
      <c r="K299" s="1289"/>
      <c r="L299" s="1288"/>
      <c r="M299" s="1289"/>
      <c r="N299" s="1288"/>
      <c r="O299" s="1289"/>
      <c r="P299" s="1288"/>
      <c r="Q299" s="1289"/>
      <c r="R299" s="1288"/>
      <c r="S299" s="1289"/>
      <c r="T299" s="1288"/>
      <c r="U299" s="1289"/>
      <c r="V299" s="1290"/>
      <c r="W299" s="1289"/>
      <c r="X299" s="1290"/>
      <c r="Y299" s="1289"/>
      <c r="Z299" s="1290"/>
      <c r="AA299" s="1289"/>
      <c r="AB299" s="1290"/>
      <c r="AC299" s="1289"/>
      <c r="AD299" s="1290"/>
      <c r="AE299" s="1289"/>
      <c r="AF299" s="1290"/>
      <c r="AG299" s="1289"/>
      <c r="AH299" s="1290"/>
      <c r="AI299" s="1289"/>
      <c r="AJ299" s="1290"/>
      <c r="AK299" s="1289"/>
      <c r="AL299" s="1290"/>
      <c r="AM299" s="1289"/>
      <c r="AN299" s="1290"/>
      <c r="AO299" s="1291"/>
      <c r="AP299" s="1292"/>
      <c r="AQ299" s="1293"/>
      <c r="AR299" s="1300"/>
      <c r="AS299" s="1294"/>
      <c r="AT299" s="1289"/>
      <c r="AU299" s="1295"/>
      <c r="AV299" s="1295"/>
      <c r="AW299" s="1288"/>
      <c r="AX299" s="671" t="str">
        <f t="shared" si="168"/>
        <v/>
      </c>
      <c r="BT299" s="3"/>
      <c r="BU299" s="3"/>
      <c r="BV299" s="4"/>
      <c r="BW299" s="4"/>
      <c r="CA299" s="31" t="str">
        <f t="shared" si="170"/>
        <v/>
      </c>
      <c r="CB299" s="31" t="str">
        <f t="shared" si="171"/>
        <v/>
      </c>
      <c r="CC299" s="31" t="str">
        <f t="shared" si="169"/>
        <v/>
      </c>
      <c r="CD299" s="31" t="str">
        <f t="shared" si="172"/>
        <v/>
      </c>
      <c r="CE299" s="31" t="str">
        <f t="shared" si="173"/>
        <v/>
      </c>
      <c r="CF299" s="31" t="str">
        <f t="shared" si="174"/>
        <v/>
      </c>
      <c r="CG299" s="31" t="str">
        <f t="shared" si="175"/>
        <v/>
      </c>
      <c r="CH299" s="32">
        <f t="shared" si="176"/>
        <v>0</v>
      </c>
      <c r="CI299" s="32"/>
      <c r="CJ299" s="32"/>
      <c r="CK299" s="32">
        <f t="shared" si="177"/>
        <v>0</v>
      </c>
      <c r="CL299" s="32">
        <f t="shared" si="178"/>
        <v>0</v>
      </c>
      <c r="CM299" s="32">
        <f t="shared" si="178"/>
        <v>0</v>
      </c>
      <c r="CN299" s="32">
        <f t="shared" si="178"/>
        <v>0</v>
      </c>
    </row>
    <row r="300" spans="1:92" ht="16.350000000000001" customHeight="1" x14ac:dyDescent="0.2">
      <c r="A300" s="3537"/>
      <c r="B300" s="3555" t="s">
        <v>269</v>
      </c>
      <c r="C300" s="3555"/>
      <c r="D300" s="1566">
        <f t="shared" si="167"/>
        <v>0</v>
      </c>
      <c r="E300" s="1567">
        <f t="shared" si="180"/>
        <v>0</v>
      </c>
      <c r="F300" s="1296">
        <f t="shared" si="181"/>
        <v>0</v>
      </c>
      <c r="G300" s="1549"/>
      <c r="H300" s="1550"/>
      <c r="I300" s="1285"/>
      <c r="J300" s="1550"/>
      <c r="K300" s="1285"/>
      <c r="L300" s="1550"/>
      <c r="M300" s="1285"/>
      <c r="N300" s="1550"/>
      <c r="O300" s="1285"/>
      <c r="P300" s="1550"/>
      <c r="Q300" s="1285"/>
      <c r="R300" s="1550"/>
      <c r="S300" s="1285"/>
      <c r="T300" s="1550"/>
      <c r="U300" s="1285"/>
      <c r="V300" s="1286"/>
      <c r="W300" s="1285"/>
      <c r="X300" s="1286"/>
      <c r="Y300" s="1285"/>
      <c r="Z300" s="1286"/>
      <c r="AA300" s="1285"/>
      <c r="AB300" s="1286"/>
      <c r="AC300" s="1285"/>
      <c r="AD300" s="1286"/>
      <c r="AE300" s="1285"/>
      <c r="AF300" s="1286"/>
      <c r="AG300" s="1285"/>
      <c r="AH300" s="1286"/>
      <c r="AI300" s="1285"/>
      <c r="AJ300" s="1286"/>
      <c r="AK300" s="1285"/>
      <c r="AL300" s="1286"/>
      <c r="AM300" s="1285"/>
      <c r="AN300" s="1286"/>
      <c r="AO300" s="1551"/>
      <c r="AP300" s="1552"/>
      <c r="AQ300" s="1568"/>
      <c r="AR300" s="1583"/>
      <c r="AS300" s="1569"/>
      <c r="AT300" s="1285"/>
      <c r="AU300" s="1553"/>
      <c r="AV300" s="1553"/>
      <c r="AW300" s="1550"/>
      <c r="AX300" s="671" t="str">
        <f t="shared" si="168"/>
        <v/>
      </c>
      <c r="BT300" s="3"/>
      <c r="BU300" s="3"/>
      <c r="BV300" s="4"/>
      <c r="BW300" s="4"/>
      <c r="CA300" s="31" t="str">
        <f t="shared" si="170"/>
        <v/>
      </c>
      <c r="CB300" s="31" t="str">
        <f t="shared" si="171"/>
        <v/>
      </c>
      <c r="CC300" s="31" t="str">
        <f t="shared" si="169"/>
        <v/>
      </c>
      <c r="CD300" s="31" t="str">
        <f t="shared" si="172"/>
        <v/>
      </c>
      <c r="CE300" s="31" t="str">
        <f t="shared" si="173"/>
        <v/>
      </c>
      <c r="CF300" s="31" t="str">
        <f t="shared" si="174"/>
        <v/>
      </c>
      <c r="CG300" s="31" t="str">
        <f t="shared" si="175"/>
        <v/>
      </c>
      <c r="CH300" s="32">
        <f t="shared" si="176"/>
        <v>0</v>
      </c>
      <c r="CI300" s="32"/>
      <c r="CJ300" s="32"/>
      <c r="CK300" s="32">
        <f t="shared" si="177"/>
        <v>0</v>
      </c>
      <c r="CL300" s="32">
        <f t="shared" si="178"/>
        <v>0</v>
      </c>
      <c r="CM300" s="32">
        <f t="shared" si="178"/>
        <v>0</v>
      </c>
      <c r="CN300" s="32">
        <f t="shared" si="178"/>
        <v>0</v>
      </c>
    </row>
    <row r="301" spans="1:92" ht="16.350000000000001" customHeight="1" x14ac:dyDescent="0.2">
      <c r="A301" s="3554" t="s">
        <v>108</v>
      </c>
      <c r="B301" s="3192" t="s">
        <v>264</v>
      </c>
      <c r="C301" s="3192"/>
      <c r="D301" s="1982">
        <f t="shared" si="167"/>
        <v>0</v>
      </c>
      <c r="E301" s="1983">
        <f t="shared" si="180"/>
        <v>0</v>
      </c>
      <c r="F301" s="1984">
        <f t="shared" si="181"/>
        <v>0</v>
      </c>
      <c r="G301" s="1985"/>
      <c r="H301" s="1986"/>
      <c r="I301" s="1987"/>
      <c r="J301" s="1986"/>
      <c r="K301" s="1987"/>
      <c r="L301" s="1986"/>
      <c r="M301" s="1987"/>
      <c r="N301" s="1986"/>
      <c r="O301" s="1987"/>
      <c r="P301" s="1986"/>
      <c r="Q301" s="1987"/>
      <c r="R301" s="1986"/>
      <c r="S301" s="1987"/>
      <c r="T301" s="1986"/>
      <c r="U301" s="1987"/>
      <c r="V301" s="1988"/>
      <c r="W301" s="1987"/>
      <c r="X301" s="1988"/>
      <c r="Y301" s="1987"/>
      <c r="Z301" s="1988"/>
      <c r="AA301" s="1987"/>
      <c r="AB301" s="1988"/>
      <c r="AC301" s="1987"/>
      <c r="AD301" s="1988"/>
      <c r="AE301" s="1987"/>
      <c r="AF301" s="1988"/>
      <c r="AG301" s="1987"/>
      <c r="AH301" s="1988"/>
      <c r="AI301" s="1987"/>
      <c r="AJ301" s="1988"/>
      <c r="AK301" s="1987"/>
      <c r="AL301" s="1988"/>
      <c r="AM301" s="1985"/>
      <c r="AN301" s="1989"/>
      <c r="AO301" s="1987"/>
      <c r="AP301" s="1990"/>
      <c r="AQ301" s="1985"/>
      <c r="AR301" s="1991"/>
      <c r="AS301" s="1060"/>
      <c r="AT301" s="1865"/>
      <c r="AU301" s="461"/>
      <c r="AV301" s="461"/>
      <c r="AW301" s="459"/>
      <c r="AX301" s="671" t="str">
        <f t="shared" si="168"/>
        <v/>
      </c>
      <c r="BT301" s="3"/>
      <c r="BU301" s="3"/>
      <c r="BV301" s="4"/>
      <c r="BW301" s="4"/>
      <c r="CA301" s="31" t="str">
        <f t="shared" si="170"/>
        <v/>
      </c>
      <c r="CB301" s="31" t="str">
        <f t="shared" si="171"/>
        <v/>
      </c>
      <c r="CC301" s="31" t="str">
        <f t="shared" si="169"/>
        <v/>
      </c>
      <c r="CD301" s="31" t="str">
        <f t="shared" si="172"/>
        <v/>
      </c>
      <c r="CE301" s="31" t="str">
        <f t="shared" si="173"/>
        <v/>
      </c>
      <c r="CF301" s="31" t="str">
        <f t="shared" si="174"/>
        <v/>
      </c>
      <c r="CG301" s="31" t="str">
        <f t="shared" si="175"/>
        <v/>
      </c>
      <c r="CH301" s="32">
        <f t="shared" si="176"/>
        <v>0</v>
      </c>
      <c r="CI301" s="32">
        <f t="shared" si="182"/>
        <v>0</v>
      </c>
      <c r="CJ301" s="32">
        <f t="shared" si="183"/>
        <v>0</v>
      </c>
      <c r="CK301" s="32">
        <f t="shared" si="177"/>
        <v>0</v>
      </c>
      <c r="CL301" s="32">
        <f t="shared" si="178"/>
        <v>0</v>
      </c>
      <c r="CM301" s="32">
        <f t="shared" si="178"/>
        <v>0</v>
      </c>
      <c r="CN301" s="32">
        <f t="shared" si="178"/>
        <v>0</v>
      </c>
    </row>
    <row r="302" spans="1:92" ht="16.350000000000001" customHeight="1" x14ac:dyDescent="0.2">
      <c r="A302" s="2961"/>
      <c r="B302" s="3366" t="s">
        <v>265</v>
      </c>
      <c r="C302" s="3366"/>
      <c r="D302" s="550">
        <f t="shared" si="167"/>
        <v>0</v>
      </c>
      <c r="E302" s="1992">
        <f t="shared" si="180"/>
        <v>0</v>
      </c>
      <c r="F302" s="1993">
        <f t="shared" si="181"/>
        <v>0</v>
      </c>
      <c r="G302" s="1994"/>
      <c r="H302" s="1995"/>
      <c r="I302" s="1996"/>
      <c r="J302" s="1995"/>
      <c r="K302" s="1996"/>
      <c r="L302" s="1995"/>
      <c r="M302" s="1996"/>
      <c r="N302" s="1995"/>
      <c r="O302" s="1996"/>
      <c r="P302" s="1995"/>
      <c r="Q302" s="1996"/>
      <c r="R302" s="1995"/>
      <c r="S302" s="1996"/>
      <c r="T302" s="1995"/>
      <c r="U302" s="1996"/>
      <c r="V302" s="1997"/>
      <c r="W302" s="1996"/>
      <c r="X302" s="1997"/>
      <c r="Y302" s="1996"/>
      <c r="Z302" s="1997"/>
      <c r="AA302" s="1996"/>
      <c r="AB302" s="1997"/>
      <c r="AC302" s="1996"/>
      <c r="AD302" s="1997"/>
      <c r="AE302" s="1996"/>
      <c r="AF302" s="1997"/>
      <c r="AG302" s="1996"/>
      <c r="AH302" s="1997"/>
      <c r="AI302" s="1996"/>
      <c r="AJ302" s="1997"/>
      <c r="AK302" s="1996"/>
      <c r="AL302" s="1997"/>
      <c r="AM302" s="1994"/>
      <c r="AN302" s="1998"/>
      <c r="AO302" s="1996"/>
      <c r="AP302" s="1999"/>
      <c r="AQ302" s="1563"/>
      <c r="AR302" s="1571"/>
      <c r="AS302" s="467"/>
      <c r="AT302" s="1559"/>
      <c r="AU302" s="1565"/>
      <c r="AV302" s="1565"/>
      <c r="AW302" s="1558"/>
      <c r="AX302" s="671" t="str">
        <f t="shared" si="168"/>
        <v/>
      </c>
      <c r="BT302" s="3"/>
      <c r="BU302" s="3"/>
      <c r="BV302" s="4"/>
      <c r="BW302" s="4"/>
      <c r="CA302" s="31" t="str">
        <f t="shared" si="170"/>
        <v/>
      </c>
      <c r="CB302" s="31" t="str">
        <f t="shared" si="171"/>
        <v/>
      </c>
      <c r="CC302" s="31" t="str">
        <f t="shared" si="169"/>
        <v/>
      </c>
      <c r="CD302" s="31" t="str">
        <f t="shared" si="172"/>
        <v/>
      </c>
      <c r="CE302" s="31" t="str">
        <f t="shared" si="173"/>
        <v/>
      </c>
      <c r="CF302" s="31" t="str">
        <f t="shared" si="174"/>
        <v/>
      </c>
      <c r="CG302" s="31" t="str">
        <f t="shared" si="175"/>
        <v/>
      </c>
      <c r="CH302" s="32">
        <f t="shared" si="176"/>
        <v>0</v>
      </c>
      <c r="CI302" s="32"/>
      <c r="CJ302" s="32"/>
      <c r="CK302" s="32">
        <f t="shared" si="177"/>
        <v>0</v>
      </c>
      <c r="CL302" s="32">
        <f t="shared" si="178"/>
        <v>0</v>
      </c>
      <c r="CM302" s="32">
        <f t="shared" si="178"/>
        <v>0</v>
      </c>
      <c r="CN302" s="32">
        <f t="shared" si="178"/>
        <v>0</v>
      </c>
    </row>
    <row r="303" spans="1:92" ht="16.350000000000001" customHeight="1" x14ac:dyDescent="0.2">
      <c r="A303" s="2961"/>
      <c r="B303" s="3186" t="s">
        <v>266</v>
      </c>
      <c r="C303" s="3187"/>
      <c r="D303" s="550">
        <f t="shared" si="167"/>
        <v>0</v>
      </c>
      <c r="E303" s="1992">
        <f t="shared" si="180"/>
        <v>0</v>
      </c>
      <c r="F303" s="1993">
        <f t="shared" si="181"/>
        <v>0</v>
      </c>
      <c r="G303" s="1994"/>
      <c r="H303" s="1995"/>
      <c r="I303" s="1996"/>
      <c r="J303" s="1995"/>
      <c r="K303" s="1996"/>
      <c r="L303" s="1995"/>
      <c r="M303" s="1996"/>
      <c r="N303" s="1995"/>
      <c r="O303" s="1996"/>
      <c r="P303" s="1995"/>
      <c r="Q303" s="1996"/>
      <c r="R303" s="1995"/>
      <c r="S303" s="1996"/>
      <c r="T303" s="1995"/>
      <c r="U303" s="1996"/>
      <c r="V303" s="1997"/>
      <c r="W303" s="1996"/>
      <c r="X303" s="1997"/>
      <c r="Y303" s="1996"/>
      <c r="Z303" s="1997"/>
      <c r="AA303" s="1996"/>
      <c r="AB303" s="1997"/>
      <c r="AC303" s="1996"/>
      <c r="AD303" s="1997"/>
      <c r="AE303" s="1996"/>
      <c r="AF303" s="1997"/>
      <c r="AG303" s="1996"/>
      <c r="AH303" s="1997"/>
      <c r="AI303" s="1996"/>
      <c r="AJ303" s="1997"/>
      <c r="AK303" s="1996"/>
      <c r="AL303" s="1997"/>
      <c r="AM303" s="1994"/>
      <c r="AN303" s="1998"/>
      <c r="AO303" s="1996"/>
      <c r="AP303" s="1999"/>
      <c r="AQ303" s="1563"/>
      <c r="AR303" s="1571"/>
      <c r="AS303" s="1571"/>
      <c r="AT303" s="1559"/>
      <c r="AU303" s="1565"/>
      <c r="AV303" s="1565"/>
      <c r="AW303" s="1558"/>
      <c r="AX303" s="671" t="str">
        <f t="shared" si="168"/>
        <v/>
      </c>
      <c r="BT303" s="3"/>
      <c r="BU303" s="3"/>
      <c r="BV303" s="4"/>
      <c r="BW303" s="4"/>
      <c r="CA303" s="31" t="str">
        <f t="shared" si="170"/>
        <v/>
      </c>
      <c r="CB303" s="31" t="str">
        <f t="shared" si="171"/>
        <v/>
      </c>
      <c r="CC303" s="31" t="str">
        <f t="shared" si="169"/>
        <v/>
      </c>
      <c r="CD303" s="31" t="str">
        <f t="shared" si="172"/>
        <v/>
      </c>
      <c r="CE303" s="31" t="str">
        <f t="shared" si="173"/>
        <v/>
      </c>
      <c r="CF303" s="31" t="str">
        <f t="shared" si="174"/>
        <v/>
      </c>
      <c r="CG303" s="31" t="str">
        <f t="shared" si="175"/>
        <v/>
      </c>
      <c r="CH303" s="32">
        <f t="shared" si="176"/>
        <v>0</v>
      </c>
      <c r="CI303" s="32"/>
      <c r="CJ303" s="32"/>
      <c r="CK303" s="32">
        <f t="shared" si="177"/>
        <v>0</v>
      </c>
      <c r="CL303" s="32">
        <f t="shared" si="178"/>
        <v>0</v>
      </c>
      <c r="CM303" s="32">
        <f t="shared" si="178"/>
        <v>0</v>
      </c>
      <c r="CN303" s="32">
        <f t="shared" si="178"/>
        <v>0</v>
      </c>
    </row>
    <row r="304" spans="1:92" ht="16.350000000000001" customHeight="1" x14ac:dyDescent="0.2">
      <c r="A304" s="2961"/>
      <c r="B304" s="3186" t="s">
        <v>267</v>
      </c>
      <c r="C304" s="3187"/>
      <c r="D304" s="550">
        <f t="shared" si="167"/>
        <v>0</v>
      </c>
      <c r="E304" s="1992">
        <f t="shared" si="180"/>
        <v>0</v>
      </c>
      <c r="F304" s="1993">
        <f t="shared" si="181"/>
        <v>0</v>
      </c>
      <c r="G304" s="2000"/>
      <c r="H304" s="2001"/>
      <c r="I304" s="2002"/>
      <c r="J304" s="2001"/>
      <c r="K304" s="2002"/>
      <c r="L304" s="2001"/>
      <c r="M304" s="2002"/>
      <c r="N304" s="2001"/>
      <c r="O304" s="2002"/>
      <c r="P304" s="2001"/>
      <c r="Q304" s="2002"/>
      <c r="R304" s="2001"/>
      <c r="S304" s="2002"/>
      <c r="T304" s="2001"/>
      <c r="U304" s="2002"/>
      <c r="V304" s="2001"/>
      <c r="W304" s="2002"/>
      <c r="X304" s="2001"/>
      <c r="Y304" s="2002"/>
      <c r="Z304" s="2001"/>
      <c r="AA304" s="2002"/>
      <c r="AB304" s="2001"/>
      <c r="AC304" s="2002"/>
      <c r="AD304" s="2001"/>
      <c r="AE304" s="2002"/>
      <c r="AF304" s="2001"/>
      <c r="AG304" s="2002"/>
      <c r="AH304" s="2001"/>
      <c r="AI304" s="2002"/>
      <c r="AJ304" s="2001"/>
      <c r="AK304" s="2002"/>
      <c r="AL304" s="2001"/>
      <c r="AM304" s="2000"/>
      <c r="AN304" s="2003"/>
      <c r="AO304" s="2004"/>
      <c r="AP304" s="2005"/>
      <c r="AQ304" s="1563"/>
      <c r="AR304" s="1571"/>
      <c r="AS304" s="1571"/>
      <c r="AT304" s="2004"/>
      <c r="AU304" s="2006"/>
      <c r="AV304" s="2006"/>
      <c r="AW304" s="2007"/>
      <c r="AX304" s="671" t="str">
        <f t="shared" si="168"/>
        <v/>
      </c>
      <c r="BT304" s="3"/>
      <c r="BU304" s="3"/>
      <c r="BV304" s="4"/>
      <c r="BW304" s="4"/>
      <c r="CA304" s="31" t="str">
        <f t="shared" si="170"/>
        <v/>
      </c>
      <c r="CB304" s="31" t="str">
        <f t="shared" si="171"/>
        <v/>
      </c>
      <c r="CC304" s="31" t="str">
        <f t="shared" si="169"/>
        <v/>
      </c>
      <c r="CD304" s="31" t="str">
        <f t="shared" si="172"/>
        <v/>
      </c>
      <c r="CE304" s="31" t="str">
        <f t="shared" si="173"/>
        <v/>
      </c>
      <c r="CF304" s="31" t="str">
        <f t="shared" si="174"/>
        <v/>
      </c>
      <c r="CG304" s="31" t="str">
        <f t="shared" si="175"/>
        <v/>
      </c>
      <c r="CH304" s="32">
        <f t="shared" si="176"/>
        <v>0</v>
      </c>
      <c r="CI304" s="32"/>
      <c r="CJ304" s="32"/>
      <c r="CK304" s="32">
        <f t="shared" si="177"/>
        <v>0</v>
      </c>
      <c r="CL304" s="32">
        <f t="shared" si="178"/>
        <v>0</v>
      </c>
      <c r="CM304" s="32">
        <f t="shared" si="178"/>
        <v>0</v>
      </c>
      <c r="CN304" s="32">
        <f t="shared" si="178"/>
        <v>0</v>
      </c>
    </row>
    <row r="305" spans="1:92" ht="16.350000000000001" customHeight="1" x14ac:dyDescent="0.2">
      <c r="A305" s="2961"/>
      <c r="B305" s="3367" t="s">
        <v>268</v>
      </c>
      <c r="C305" s="3368"/>
      <c r="D305" s="550">
        <f t="shared" si="167"/>
        <v>0</v>
      </c>
      <c r="E305" s="1992">
        <f t="shared" si="180"/>
        <v>0</v>
      </c>
      <c r="F305" s="1993">
        <f t="shared" si="181"/>
        <v>0</v>
      </c>
      <c r="G305" s="2000"/>
      <c r="H305" s="2001"/>
      <c r="I305" s="2002"/>
      <c r="J305" s="2001"/>
      <c r="K305" s="2002"/>
      <c r="L305" s="2001"/>
      <c r="M305" s="2002"/>
      <c r="N305" s="2001"/>
      <c r="O305" s="2002"/>
      <c r="P305" s="2001"/>
      <c r="Q305" s="2002"/>
      <c r="R305" s="2001"/>
      <c r="S305" s="2002"/>
      <c r="T305" s="2001"/>
      <c r="U305" s="2002"/>
      <c r="V305" s="2001"/>
      <c r="W305" s="2002"/>
      <c r="X305" s="2001"/>
      <c r="Y305" s="2002"/>
      <c r="Z305" s="2001"/>
      <c r="AA305" s="2002"/>
      <c r="AB305" s="2001"/>
      <c r="AC305" s="2002"/>
      <c r="AD305" s="2001"/>
      <c r="AE305" s="2002"/>
      <c r="AF305" s="2001"/>
      <c r="AG305" s="2002"/>
      <c r="AH305" s="2001"/>
      <c r="AI305" s="2002"/>
      <c r="AJ305" s="2001"/>
      <c r="AK305" s="2002"/>
      <c r="AL305" s="2001"/>
      <c r="AM305" s="2000"/>
      <c r="AN305" s="2003"/>
      <c r="AO305" s="637"/>
      <c r="AP305" s="553"/>
      <c r="AQ305" s="1293"/>
      <c r="AR305" s="1300"/>
      <c r="AS305" s="1294"/>
      <c r="AT305" s="637"/>
      <c r="AU305" s="612"/>
      <c r="AV305" s="612"/>
      <c r="AW305" s="660"/>
      <c r="AX305" s="671" t="str">
        <f t="shared" si="168"/>
        <v/>
      </c>
      <c r="BT305" s="3"/>
      <c r="BU305" s="3"/>
      <c r="BV305" s="4"/>
      <c r="BW305" s="4"/>
      <c r="CA305" s="31" t="str">
        <f t="shared" si="170"/>
        <v/>
      </c>
      <c r="CB305" s="31" t="str">
        <f t="shared" si="171"/>
        <v/>
      </c>
      <c r="CC305" s="31" t="str">
        <f t="shared" si="169"/>
        <v/>
      </c>
      <c r="CD305" s="31" t="str">
        <f t="shared" si="172"/>
        <v/>
      </c>
      <c r="CE305" s="31" t="str">
        <f t="shared" si="173"/>
        <v/>
      </c>
      <c r="CF305" s="31" t="str">
        <f t="shared" si="174"/>
        <v/>
      </c>
      <c r="CG305" s="31" t="str">
        <f t="shared" si="175"/>
        <v/>
      </c>
      <c r="CH305" s="32">
        <f t="shared" si="176"/>
        <v>0</v>
      </c>
      <c r="CI305" s="32"/>
      <c r="CJ305" s="32"/>
      <c r="CK305" s="32">
        <f t="shared" si="177"/>
        <v>0</v>
      </c>
      <c r="CL305" s="32">
        <f t="shared" si="178"/>
        <v>0</v>
      </c>
      <c r="CM305" s="32">
        <f t="shared" si="178"/>
        <v>0</v>
      </c>
      <c r="CN305" s="32">
        <f t="shared" si="178"/>
        <v>0</v>
      </c>
    </row>
    <row r="306" spans="1:92" ht="16.350000000000001" customHeight="1" thickBot="1" x14ac:dyDescent="0.25">
      <c r="A306" s="2962"/>
      <c r="B306" s="3370" t="s">
        <v>269</v>
      </c>
      <c r="C306" s="3370"/>
      <c r="D306" s="1627">
        <f t="shared" si="167"/>
        <v>0</v>
      </c>
      <c r="E306" s="2008">
        <f t="shared" si="180"/>
        <v>0</v>
      </c>
      <c r="F306" s="2009">
        <f t="shared" si="181"/>
        <v>0</v>
      </c>
      <c r="G306" s="2010"/>
      <c r="H306" s="2011"/>
      <c r="I306" s="2012"/>
      <c r="J306" s="2011"/>
      <c r="K306" s="2012"/>
      <c r="L306" s="2011"/>
      <c r="M306" s="2012"/>
      <c r="N306" s="2011"/>
      <c r="O306" s="2012"/>
      <c r="P306" s="2011"/>
      <c r="Q306" s="2012"/>
      <c r="R306" s="2011"/>
      <c r="S306" s="2012"/>
      <c r="T306" s="2011"/>
      <c r="U306" s="2010"/>
      <c r="V306" s="2011"/>
      <c r="W306" s="2010"/>
      <c r="X306" s="2011"/>
      <c r="Y306" s="2010"/>
      <c r="Z306" s="2011"/>
      <c r="AA306" s="2010"/>
      <c r="AB306" s="2011"/>
      <c r="AC306" s="2010"/>
      <c r="AD306" s="2011"/>
      <c r="AE306" s="2010"/>
      <c r="AF306" s="2011"/>
      <c r="AG306" s="2010"/>
      <c r="AH306" s="2011"/>
      <c r="AI306" s="2010"/>
      <c r="AJ306" s="2011"/>
      <c r="AK306" s="2010"/>
      <c r="AL306" s="2011"/>
      <c r="AM306" s="2010"/>
      <c r="AN306" s="2013"/>
      <c r="AO306" s="1634"/>
      <c r="AP306" s="1635"/>
      <c r="AQ306" s="1636"/>
      <c r="AR306" s="1637"/>
      <c r="AS306" s="1569"/>
      <c r="AT306" s="1634"/>
      <c r="AU306" s="1638"/>
      <c r="AV306" s="1638"/>
      <c r="AW306" s="1639"/>
      <c r="AX306" s="671" t="str">
        <f t="shared" si="168"/>
        <v/>
      </c>
      <c r="BT306" s="3"/>
      <c r="BU306" s="3"/>
      <c r="BV306" s="4"/>
      <c r="BW306" s="4"/>
      <c r="CA306" s="31" t="str">
        <f t="shared" si="170"/>
        <v/>
      </c>
      <c r="CB306" s="31" t="str">
        <f t="shared" si="171"/>
        <v/>
      </c>
      <c r="CC306" s="31" t="str">
        <f t="shared" si="169"/>
        <v/>
      </c>
      <c r="CD306" s="31" t="str">
        <f t="shared" si="172"/>
        <v/>
      </c>
      <c r="CE306" s="31" t="str">
        <f t="shared" si="173"/>
        <v/>
      </c>
      <c r="CF306" s="31" t="str">
        <f t="shared" si="174"/>
        <v/>
      </c>
      <c r="CG306" s="31" t="str">
        <f t="shared" si="175"/>
        <v/>
      </c>
      <c r="CH306" s="32">
        <f t="shared" si="176"/>
        <v>0</v>
      </c>
      <c r="CI306" s="32"/>
      <c r="CJ306" s="32"/>
      <c r="CK306" s="32">
        <f t="shared" si="177"/>
        <v>0</v>
      </c>
      <c r="CL306" s="32">
        <f t="shared" si="178"/>
        <v>0</v>
      </c>
      <c r="CM306" s="32">
        <f t="shared" si="178"/>
        <v>0</v>
      </c>
      <c r="CN306" s="32">
        <f t="shared" si="178"/>
        <v>0</v>
      </c>
    </row>
    <row r="307" spans="1:92" ht="16.350000000000001" customHeight="1" thickTop="1" x14ac:dyDescent="0.2">
      <c r="A307" s="2951" t="s">
        <v>4</v>
      </c>
      <c r="B307" s="3184" t="s">
        <v>264</v>
      </c>
      <c r="C307" s="3184"/>
      <c r="D307" s="400">
        <f t="shared" si="167"/>
        <v>135</v>
      </c>
      <c r="E307" s="559">
        <f t="shared" ref="E307:E312" si="184">SUM(G307+I307+K307+M307+O307+Q307+S307+U307+W307+Y307+AA307+AC307+AE307+AG307+AI307+AK307+AM307)</f>
        <v>55</v>
      </c>
      <c r="F307" s="560">
        <f t="shared" si="181"/>
        <v>80</v>
      </c>
      <c r="G307" s="561">
        <f>+G223+G229+G235+G241+G247+G253+G259+G265+G271+G277+G283+G289+G295+G301</f>
        <v>0</v>
      </c>
      <c r="H307" s="562">
        <f t="shared" ref="H307:AN310" si="185">+H223+H229+H235+H241+H247+H253+H259+H265+H271+H277+H283+H289+H295+H301</f>
        <v>1</v>
      </c>
      <c r="I307" s="561">
        <f t="shared" si="185"/>
        <v>0</v>
      </c>
      <c r="J307" s="562">
        <f t="shared" si="185"/>
        <v>0</v>
      </c>
      <c r="K307" s="561">
        <f t="shared" si="185"/>
        <v>1</v>
      </c>
      <c r="L307" s="562">
        <f t="shared" si="185"/>
        <v>0</v>
      </c>
      <c r="M307" s="561">
        <f t="shared" si="185"/>
        <v>0</v>
      </c>
      <c r="N307" s="562">
        <f t="shared" si="185"/>
        <v>0</v>
      </c>
      <c r="O307" s="561">
        <f t="shared" si="185"/>
        <v>0</v>
      </c>
      <c r="P307" s="562">
        <f t="shared" si="185"/>
        <v>2</v>
      </c>
      <c r="Q307" s="561">
        <f t="shared" si="185"/>
        <v>0</v>
      </c>
      <c r="R307" s="562">
        <f t="shared" si="185"/>
        <v>2</v>
      </c>
      <c r="S307" s="561">
        <f t="shared" si="185"/>
        <v>1</v>
      </c>
      <c r="T307" s="562">
        <f t="shared" si="185"/>
        <v>1</v>
      </c>
      <c r="U307" s="561">
        <f t="shared" si="185"/>
        <v>1</v>
      </c>
      <c r="V307" s="562">
        <f t="shared" si="185"/>
        <v>0</v>
      </c>
      <c r="W307" s="561">
        <f t="shared" si="185"/>
        <v>8</v>
      </c>
      <c r="X307" s="562">
        <f t="shared" si="185"/>
        <v>5</v>
      </c>
      <c r="Y307" s="561">
        <f t="shared" si="185"/>
        <v>13</v>
      </c>
      <c r="Z307" s="562">
        <f t="shared" si="185"/>
        <v>16</v>
      </c>
      <c r="AA307" s="561">
        <f t="shared" si="185"/>
        <v>5</v>
      </c>
      <c r="AB307" s="562">
        <f t="shared" si="185"/>
        <v>7</v>
      </c>
      <c r="AC307" s="561">
        <f t="shared" si="185"/>
        <v>5</v>
      </c>
      <c r="AD307" s="562">
        <f t="shared" si="185"/>
        <v>14</v>
      </c>
      <c r="AE307" s="561">
        <f t="shared" si="185"/>
        <v>3</v>
      </c>
      <c r="AF307" s="562">
        <f t="shared" si="185"/>
        <v>13</v>
      </c>
      <c r="AG307" s="561">
        <f t="shared" si="185"/>
        <v>8</v>
      </c>
      <c r="AH307" s="562">
        <f t="shared" si="185"/>
        <v>10</v>
      </c>
      <c r="AI307" s="561">
        <f t="shared" si="185"/>
        <v>5</v>
      </c>
      <c r="AJ307" s="562">
        <f t="shared" si="185"/>
        <v>4</v>
      </c>
      <c r="AK307" s="561">
        <f t="shared" si="185"/>
        <v>5</v>
      </c>
      <c r="AL307" s="562">
        <f t="shared" si="185"/>
        <v>4</v>
      </c>
      <c r="AM307" s="561">
        <f t="shared" si="185"/>
        <v>0</v>
      </c>
      <c r="AN307" s="563">
        <f t="shared" si="185"/>
        <v>1</v>
      </c>
      <c r="AO307" s="564">
        <f>+AO223+AO229+AO235+AO241+AO247+AO253+AO259+AO265+AO271+AO277+AO283+AO289+AO295+AO301</f>
        <v>1</v>
      </c>
      <c r="AP307" s="565">
        <f t="shared" ref="AP307" si="186">+AP223+AP229+AP235+AP241+AP247+AP253+AP259+AP265+AP271+AP277+AP283+AP289+AP295+AP301</f>
        <v>3</v>
      </c>
      <c r="AQ307" s="400">
        <f>SUM(AQ223+AQ229+AQ235+AQ241+AQ247+AQ253+AQ259+AQ265+AQ271+AQ277+AQ283+AQ289+AQ295+AQ301)</f>
        <v>17</v>
      </c>
      <c r="AR307" s="566">
        <f>SUM(AR223+AR229+AR235+AR241+AR247+AR253+AR259+AR265+AR271+AR277+AR283+AR289+AR295+AR301)</f>
        <v>11</v>
      </c>
      <c r="AS307" s="561">
        <f t="shared" ref="AS307:AW310" si="187">+AS223+AS229+AS235+AS241+AS247+AS253+AS259+AS265+AS271+AS277+AS283+AS289+AS295+AS301</f>
        <v>97</v>
      </c>
      <c r="AT307" s="564">
        <f t="shared" si="187"/>
        <v>0</v>
      </c>
      <c r="AU307" s="567">
        <f t="shared" si="187"/>
        <v>1</v>
      </c>
      <c r="AV307" s="567">
        <f t="shared" si="187"/>
        <v>1</v>
      </c>
      <c r="AW307" s="568">
        <f>+AW223+AW229+AW235+AW241+AW247+AW253+AW259+AW265+AW271+AW277+AW283+AW289+AW295+AW301</f>
        <v>0</v>
      </c>
      <c r="BT307" s="3"/>
      <c r="BU307" s="3"/>
      <c r="BV307" s="4"/>
      <c r="BW307" s="4"/>
      <c r="CA307" s="31"/>
      <c r="CB307" s="31"/>
      <c r="CC307" s="31"/>
      <c r="CD307" s="31"/>
      <c r="CE307" s="31"/>
      <c r="CF307" s="31"/>
      <c r="CG307" s="31"/>
      <c r="CH307" s="32"/>
      <c r="CI307" s="32"/>
      <c r="CJ307" s="32"/>
      <c r="CK307" s="32"/>
      <c r="CL307" s="32"/>
      <c r="CM307" s="32"/>
      <c r="CN307" s="32"/>
    </row>
    <row r="308" spans="1:92" ht="16.350000000000001" customHeight="1" x14ac:dyDescent="0.2">
      <c r="A308" s="2951"/>
      <c r="B308" s="3366" t="s">
        <v>265</v>
      </c>
      <c r="C308" s="3366"/>
      <c r="D308" s="1554">
        <f t="shared" si="167"/>
        <v>440</v>
      </c>
      <c r="E308" s="1640">
        <f t="shared" si="184"/>
        <v>152</v>
      </c>
      <c r="F308" s="1641">
        <f t="shared" si="181"/>
        <v>288</v>
      </c>
      <c r="G308" s="1554">
        <f>+G224+G230+G236+G242+G248+G254+G260+G266+G272+G278+G284+G290+G296+G302</f>
        <v>0</v>
      </c>
      <c r="H308" s="1641">
        <f t="shared" si="185"/>
        <v>1</v>
      </c>
      <c r="I308" s="1554">
        <f t="shared" si="185"/>
        <v>0</v>
      </c>
      <c r="J308" s="1641">
        <f t="shared" si="185"/>
        <v>0</v>
      </c>
      <c r="K308" s="1554">
        <f t="shared" si="185"/>
        <v>0</v>
      </c>
      <c r="L308" s="1641">
        <f t="shared" si="185"/>
        <v>1</v>
      </c>
      <c r="M308" s="1554">
        <f t="shared" si="185"/>
        <v>0</v>
      </c>
      <c r="N308" s="1641">
        <f t="shared" si="185"/>
        <v>1</v>
      </c>
      <c r="O308" s="1554">
        <f t="shared" si="185"/>
        <v>0</v>
      </c>
      <c r="P308" s="1641">
        <f t="shared" si="185"/>
        <v>0</v>
      </c>
      <c r="Q308" s="1554">
        <f t="shared" si="185"/>
        <v>2</v>
      </c>
      <c r="R308" s="1641">
        <f t="shared" si="185"/>
        <v>2</v>
      </c>
      <c r="S308" s="1554">
        <f t="shared" si="185"/>
        <v>2</v>
      </c>
      <c r="T308" s="1641">
        <f t="shared" si="185"/>
        <v>1</v>
      </c>
      <c r="U308" s="1554">
        <f t="shared" si="185"/>
        <v>3</v>
      </c>
      <c r="V308" s="1641">
        <f t="shared" si="185"/>
        <v>4</v>
      </c>
      <c r="W308" s="1554">
        <f t="shared" si="185"/>
        <v>25</v>
      </c>
      <c r="X308" s="1641">
        <f t="shared" si="185"/>
        <v>32</v>
      </c>
      <c r="Y308" s="1554">
        <f t="shared" si="185"/>
        <v>43</v>
      </c>
      <c r="Z308" s="1641">
        <f t="shared" si="185"/>
        <v>76</v>
      </c>
      <c r="AA308" s="1554">
        <f t="shared" si="185"/>
        <v>15</v>
      </c>
      <c r="AB308" s="1641">
        <f t="shared" si="185"/>
        <v>26</v>
      </c>
      <c r="AC308" s="1554">
        <f t="shared" si="185"/>
        <v>7</v>
      </c>
      <c r="AD308" s="1641">
        <f t="shared" si="185"/>
        <v>26</v>
      </c>
      <c r="AE308" s="1554">
        <f t="shared" si="185"/>
        <v>11</v>
      </c>
      <c r="AF308" s="1641">
        <f t="shared" si="185"/>
        <v>38</v>
      </c>
      <c r="AG308" s="1554">
        <f t="shared" si="185"/>
        <v>24</v>
      </c>
      <c r="AH308" s="1641">
        <f t="shared" si="185"/>
        <v>41</v>
      </c>
      <c r="AI308" s="1554">
        <f t="shared" si="185"/>
        <v>8</v>
      </c>
      <c r="AJ308" s="1641">
        <f t="shared" si="185"/>
        <v>15</v>
      </c>
      <c r="AK308" s="1554">
        <f t="shared" si="185"/>
        <v>6</v>
      </c>
      <c r="AL308" s="1641">
        <f t="shared" si="185"/>
        <v>18</v>
      </c>
      <c r="AM308" s="1554">
        <f t="shared" si="185"/>
        <v>6</v>
      </c>
      <c r="AN308" s="1642">
        <f t="shared" si="185"/>
        <v>6</v>
      </c>
      <c r="AO308" s="1643">
        <f t="shared" ref="AO308:AP310" si="188">+AO224+AO230+AO236+AO242+AO248+AO254+AO260+AO266+AO272+AO278+AO284+AO290+AO296+AO302</f>
        <v>5</v>
      </c>
      <c r="AP308" s="1644">
        <f t="shared" si="188"/>
        <v>2</v>
      </c>
      <c r="AQ308" s="1645"/>
      <c r="AR308" s="1646"/>
      <c r="AS308" s="1554">
        <f t="shared" si="187"/>
        <v>124</v>
      </c>
      <c r="AT308" s="1643">
        <f t="shared" si="187"/>
        <v>0</v>
      </c>
      <c r="AU308" s="1640">
        <f t="shared" si="187"/>
        <v>0</v>
      </c>
      <c r="AV308" s="1640">
        <f t="shared" si="187"/>
        <v>0</v>
      </c>
      <c r="AW308" s="1647">
        <f>+AW224+AW230+AW236+AW242+AW248+AW254+AW260+AW266+AW272+AW278+AW284+AW290+AW296+AW302</f>
        <v>0</v>
      </c>
      <c r="BT308" s="3"/>
      <c r="BU308" s="3"/>
      <c r="BV308" s="4"/>
      <c r="BW308" s="4"/>
      <c r="CA308" s="31"/>
      <c r="CB308" s="31"/>
      <c r="CC308" s="31"/>
      <c r="CD308" s="31"/>
      <c r="CE308" s="31"/>
      <c r="CF308" s="31"/>
      <c r="CG308" s="31"/>
      <c r="CH308" s="32"/>
      <c r="CI308" s="32"/>
      <c r="CJ308" s="32"/>
      <c r="CK308" s="32"/>
      <c r="CL308" s="32"/>
      <c r="CM308" s="32"/>
      <c r="CN308" s="32"/>
    </row>
    <row r="309" spans="1:92" ht="16.350000000000001" customHeight="1" x14ac:dyDescent="0.2">
      <c r="A309" s="2951"/>
      <c r="B309" s="3366" t="s">
        <v>266</v>
      </c>
      <c r="C309" s="3366"/>
      <c r="D309" s="1554">
        <f t="shared" si="167"/>
        <v>130</v>
      </c>
      <c r="E309" s="1640">
        <f>SUM(G309+I309+K309+M309+O309+Q309+S309+U309+W309+Y309+AA309+AC309+AE309+AG309+AI309+AK309+AM309)</f>
        <v>48</v>
      </c>
      <c r="F309" s="1641">
        <f t="shared" si="181"/>
        <v>82</v>
      </c>
      <c r="G309" s="1554">
        <f t="shared" ref="G309:AL310" si="189">+G225+G231+G237+G243+G249+G255+G261+G267+G273+G279+G285+G291+G297+G303</f>
        <v>0</v>
      </c>
      <c r="H309" s="1641">
        <f t="shared" si="189"/>
        <v>1</v>
      </c>
      <c r="I309" s="1554">
        <f t="shared" si="189"/>
        <v>0</v>
      </c>
      <c r="J309" s="1641">
        <f t="shared" si="189"/>
        <v>0</v>
      </c>
      <c r="K309" s="1554">
        <f t="shared" si="189"/>
        <v>1</v>
      </c>
      <c r="L309" s="1641">
        <f t="shared" si="189"/>
        <v>0</v>
      </c>
      <c r="M309" s="1554">
        <f t="shared" si="189"/>
        <v>0</v>
      </c>
      <c r="N309" s="1641">
        <f t="shared" si="189"/>
        <v>0</v>
      </c>
      <c r="O309" s="1554">
        <f t="shared" si="189"/>
        <v>0</v>
      </c>
      <c r="P309" s="1641">
        <f t="shared" si="189"/>
        <v>2</v>
      </c>
      <c r="Q309" s="1554">
        <f t="shared" si="189"/>
        <v>0</v>
      </c>
      <c r="R309" s="1641">
        <f t="shared" si="189"/>
        <v>2</v>
      </c>
      <c r="S309" s="1554">
        <f t="shared" si="189"/>
        <v>1</v>
      </c>
      <c r="T309" s="1641">
        <f t="shared" si="189"/>
        <v>1</v>
      </c>
      <c r="U309" s="1554">
        <f t="shared" si="189"/>
        <v>1</v>
      </c>
      <c r="V309" s="1641">
        <f t="shared" si="189"/>
        <v>1</v>
      </c>
      <c r="W309" s="1554">
        <f t="shared" si="189"/>
        <v>6</v>
      </c>
      <c r="X309" s="1641">
        <f t="shared" si="189"/>
        <v>4</v>
      </c>
      <c r="Y309" s="1554">
        <f t="shared" si="189"/>
        <v>12</v>
      </c>
      <c r="Z309" s="1641">
        <f t="shared" si="189"/>
        <v>17</v>
      </c>
      <c r="AA309" s="1554">
        <f t="shared" si="189"/>
        <v>4</v>
      </c>
      <c r="AB309" s="1641">
        <f t="shared" si="189"/>
        <v>8</v>
      </c>
      <c r="AC309" s="1554">
        <f t="shared" si="189"/>
        <v>3</v>
      </c>
      <c r="AD309" s="1641">
        <f t="shared" si="189"/>
        <v>14</v>
      </c>
      <c r="AE309" s="1554">
        <f t="shared" si="189"/>
        <v>3</v>
      </c>
      <c r="AF309" s="1641">
        <f t="shared" si="189"/>
        <v>13</v>
      </c>
      <c r="AG309" s="1554">
        <f t="shared" si="189"/>
        <v>7</v>
      </c>
      <c r="AH309" s="1641">
        <f t="shared" si="189"/>
        <v>9</v>
      </c>
      <c r="AI309" s="1554">
        <f t="shared" si="189"/>
        <v>6</v>
      </c>
      <c r="AJ309" s="1641">
        <f t="shared" si="189"/>
        <v>4</v>
      </c>
      <c r="AK309" s="1554">
        <f t="shared" si="189"/>
        <v>4</v>
      </c>
      <c r="AL309" s="1641">
        <f t="shared" si="189"/>
        <v>5</v>
      </c>
      <c r="AM309" s="1554">
        <f t="shared" si="185"/>
        <v>0</v>
      </c>
      <c r="AN309" s="1642">
        <f t="shared" si="185"/>
        <v>1</v>
      </c>
      <c r="AO309" s="1643">
        <f t="shared" si="188"/>
        <v>1</v>
      </c>
      <c r="AP309" s="1644">
        <f t="shared" si="188"/>
        <v>3</v>
      </c>
      <c r="AQ309" s="1645"/>
      <c r="AR309" s="1646"/>
      <c r="AS309" s="1571"/>
      <c r="AT309" s="1643">
        <f t="shared" si="187"/>
        <v>0</v>
      </c>
      <c r="AU309" s="1640">
        <f t="shared" si="187"/>
        <v>2</v>
      </c>
      <c r="AV309" s="1640">
        <f t="shared" si="187"/>
        <v>0</v>
      </c>
      <c r="AW309" s="1647">
        <f t="shared" si="187"/>
        <v>0</v>
      </c>
      <c r="BT309" s="3"/>
      <c r="BU309" s="3"/>
      <c r="BV309" s="4"/>
      <c r="BW309" s="4"/>
      <c r="CA309" s="31"/>
      <c r="CB309" s="31"/>
      <c r="CC309" s="31"/>
      <c r="CD309" s="31"/>
      <c r="CE309" s="31"/>
      <c r="CF309" s="31"/>
      <c r="CG309" s="31"/>
      <c r="CH309" s="32"/>
      <c r="CI309" s="32"/>
      <c r="CJ309" s="32"/>
      <c r="CK309" s="32"/>
      <c r="CL309" s="32"/>
      <c r="CM309" s="32"/>
      <c r="CN309" s="32"/>
    </row>
    <row r="310" spans="1:92" ht="16.350000000000001" customHeight="1" x14ac:dyDescent="0.2">
      <c r="A310" s="2951"/>
      <c r="B310" s="3186" t="s">
        <v>267</v>
      </c>
      <c r="C310" s="3187"/>
      <c r="D310" s="1554">
        <f>SUM(E310+F310)</f>
        <v>106</v>
      </c>
      <c r="E310" s="1640">
        <f t="shared" si="184"/>
        <v>27</v>
      </c>
      <c r="F310" s="1641">
        <f t="shared" si="181"/>
        <v>79</v>
      </c>
      <c r="G310" s="1554">
        <f t="shared" si="189"/>
        <v>0</v>
      </c>
      <c r="H310" s="1641">
        <f t="shared" si="189"/>
        <v>1</v>
      </c>
      <c r="I310" s="1554">
        <f t="shared" si="189"/>
        <v>0</v>
      </c>
      <c r="J310" s="1641">
        <f t="shared" si="189"/>
        <v>0</v>
      </c>
      <c r="K310" s="1554">
        <f t="shared" si="189"/>
        <v>0</v>
      </c>
      <c r="L310" s="1641">
        <f t="shared" si="189"/>
        <v>0</v>
      </c>
      <c r="M310" s="1554">
        <f t="shared" si="189"/>
        <v>0</v>
      </c>
      <c r="N310" s="1641">
        <f t="shared" si="189"/>
        <v>0</v>
      </c>
      <c r="O310" s="1554">
        <f t="shared" si="189"/>
        <v>0</v>
      </c>
      <c r="P310" s="1641">
        <f t="shared" si="189"/>
        <v>1</v>
      </c>
      <c r="Q310" s="1554">
        <f t="shared" si="189"/>
        <v>0</v>
      </c>
      <c r="R310" s="1641">
        <f t="shared" si="189"/>
        <v>1</v>
      </c>
      <c r="S310" s="1554">
        <f t="shared" si="189"/>
        <v>0</v>
      </c>
      <c r="T310" s="1641">
        <f t="shared" si="189"/>
        <v>0</v>
      </c>
      <c r="U310" s="1554">
        <f t="shared" si="189"/>
        <v>0</v>
      </c>
      <c r="V310" s="1641">
        <f t="shared" si="189"/>
        <v>1</v>
      </c>
      <c r="W310" s="1554">
        <f t="shared" si="189"/>
        <v>1</v>
      </c>
      <c r="X310" s="1641">
        <f t="shared" si="189"/>
        <v>4</v>
      </c>
      <c r="Y310" s="1554">
        <f t="shared" si="189"/>
        <v>0</v>
      </c>
      <c r="Z310" s="1641">
        <f t="shared" si="189"/>
        <v>9</v>
      </c>
      <c r="AA310" s="1554">
        <f t="shared" si="189"/>
        <v>4</v>
      </c>
      <c r="AB310" s="1641">
        <f t="shared" si="189"/>
        <v>5</v>
      </c>
      <c r="AC310" s="1554">
        <f t="shared" si="189"/>
        <v>1</v>
      </c>
      <c r="AD310" s="1641">
        <f t="shared" si="189"/>
        <v>7</v>
      </c>
      <c r="AE310" s="1554">
        <f t="shared" si="189"/>
        <v>3</v>
      </c>
      <c r="AF310" s="1641">
        <f t="shared" si="189"/>
        <v>14</v>
      </c>
      <c r="AG310" s="1554">
        <f t="shared" si="189"/>
        <v>10</v>
      </c>
      <c r="AH310" s="1641">
        <f t="shared" si="189"/>
        <v>21</v>
      </c>
      <c r="AI310" s="1554">
        <f t="shared" si="189"/>
        <v>2</v>
      </c>
      <c r="AJ310" s="1641">
        <f t="shared" si="189"/>
        <v>5</v>
      </c>
      <c r="AK310" s="1554">
        <f t="shared" si="189"/>
        <v>3</v>
      </c>
      <c r="AL310" s="1641">
        <f t="shared" si="189"/>
        <v>9</v>
      </c>
      <c r="AM310" s="1554">
        <f t="shared" si="185"/>
        <v>3</v>
      </c>
      <c r="AN310" s="1642">
        <f t="shared" si="185"/>
        <v>1</v>
      </c>
      <c r="AO310" s="1643">
        <f t="shared" si="188"/>
        <v>2</v>
      </c>
      <c r="AP310" s="1644">
        <f t="shared" si="188"/>
        <v>0</v>
      </c>
      <c r="AQ310" s="1645"/>
      <c r="AR310" s="1646"/>
      <c r="AS310" s="1571"/>
      <c r="AT310" s="1643">
        <f t="shared" si="187"/>
        <v>0</v>
      </c>
      <c r="AU310" s="1640">
        <f t="shared" si="187"/>
        <v>0</v>
      </c>
      <c r="AV310" s="1640">
        <f t="shared" si="187"/>
        <v>0</v>
      </c>
      <c r="AW310" s="1647">
        <f>+AW226+AW232+AW238+AW244+AW250+AW256+AW262+AW268+AW274+AW280+AW286+AW292+AW298+AW304</f>
        <v>0</v>
      </c>
      <c r="BT310" s="3"/>
      <c r="BU310" s="3"/>
      <c r="BV310" s="4"/>
      <c r="BW310" s="4"/>
      <c r="CA310" s="31"/>
      <c r="CB310" s="31"/>
      <c r="CC310" s="31"/>
      <c r="CD310" s="31"/>
      <c r="CE310" s="31"/>
      <c r="CF310" s="31"/>
      <c r="CG310" s="31"/>
      <c r="CH310" s="32"/>
      <c r="CI310" s="32"/>
      <c r="CJ310" s="32"/>
      <c r="CK310" s="32"/>
      <c r="CL310" s="32"/>
      <c r="CM310" s="32"/>
      <c r="CN310" s="32"/>
    </row>
    <row r="311" spans="1:92" ht="16.350000000000001" customHeight="1" x14ac:dyDescent="0.2">
      <c r="A311" s="2951"/>
      <c r="B311" s="3367" t="s">
        <v>268</v>
      </c>
      <c r="C311" s="3368"/>
      <c r="D311" s="1554">
        <f t="shared" si="167"/>
        <v>14</v>
      </c>
      <c r="E311" s="1640">
        <f t="shared" si="184"/>
        <v>2</v>
      </c>
      <c r="F311" s="1641">
        <f t="shared" si="181"/>
        <v>12</v>
      </c>
      <c r="G311" s="1554">
        <f>+G227+G233+G239+G245+G251+G257+G263+G269+G287+G281+G275+G293+G299+G305</f>
        <v>0</v>
      </c>
      <c r="H311" s="1641">
        <f t="shared" ref="H311:AP311" si="190">+H227+H233+H239+H245+H251+H257+H263+H269+H287+H281+H275+H293+H299+H305</f>
        <v>0</v>
      </c>
      <c r="I311" s="1554">
        <f t="shared" si="190"/>
        <v>0</v>
      </c>
      <c r="J311" s="1641">
        <f t="shared" si="190"/>
        <v>0</v>
      </c>
      <c r="K311" s="1554">
        <f t="shared" si="190"/>
        <v>0</v>
      </c>
      <c r="L311" s="1641">
        <f t="shared" si="190"/>
        <v>0</v>
      </c>
      <c r="M311" s="1554">
        <f t="shared" si="190"/>
        <v>0</v>
      </c>
      <c r="N311" s="1641">
        <f t="shared" si="190"/>
        <v>0</v>
      </c>
      <c r="O311" s="1554">
        <f t="shared" si="190"/>
        <v>0</v>
      </c>
      <c r="P311" s="1641">
        <f t="shared" si="190"/>
        <v>0</v>
      </c>
      <c r="Q311" s="1554">
        <f t="shared" si="190"/>
        <v>0</v>
      </c>
      <c r="R311" s="1641">
        <f t="shared" si="190"/>
        <v>0</v>
      </c>
      <c r="S311" s="1554">
        <f t="shared" si="190"/>
        <v>0</v>
      </c>
      <c r="T311" s="1641">
        <f t="shared" si="190"/>
        <v>0</v>
      </c>
      <c r="U311" s="1554">
        <f t="shared" si="190"/>
        <v>0</v>
      </c>
      <c r="V311" s="1641">
        <f t="shared" si="190"/>
        <v>0</v>
      </c>
      <c r="W311" s="1554">
        <f t="shared" si="190"/>
        <v>0</v>
      </c>
      <c r="X311" s="1641">
        <f t="shared" si="190"/>
        <v>2</v>
      </c>
      <c r="Y311" s="1554">
        <f t="shared" si="190"/>
        <v>2</v>
      </c>
      <c r="Z311" s="1641">
        <f t="shared" si="190"/>
        <v>4</v>
      </c>
      <c r="AA311" s="1554">
        <f t="shared" si="190"/>
        <v>0</v>
      </c>
      <c r="AB311" s="1641">
        <f t="shared" si="190"/>
        <v>1</v>
      </c>
      <c r="AC311" s="1554">
        <f t="shared" si="190"/>
        <v>0</v>
      </c>
      <c r="AD311" s="1641">
        <f t="shared" si="190"/>
        <v>0</v>
      </c>
      <c r="AE311" s="1554">
        <f t="shared" si="190"/>
        <v>0</v>
      </c>
      <c r="AF311" s="1641">
        <f t="shared" si="190"/>
        <v>2</v>
      </c>
      <c r="AG311" s="1554">
        <f t="shared" si="190"/>
        <v>0</v>
      </c>
      <c r="AH311" s="1641">
        <f t="shared" si="190"/>
        <v>0</v>
      </c>
      <c r="AI311" s="1554">
        <f t="shared" si="190"/>
        <v>0</v>
      </c>
      <c r="AJ311" s="1641">
        <f t="shared" si="190"/>
        <v>1</v>
      </c>
      <c r="AK311" s="1554">
        <f t="shared" si="190"/>
        <v>0</v>
      </c>
      <c r="AL311" s="1641">
        <f t="shared" si="190"/>
        <v>2</v>
      </c>
      <c r="AM311" s="1554">
        <f t="shared" si="190"/>
        <v>0</v>
      </c>
      <c r="AN311" s="1642">
        <f>+AN227+AN233+AN239+AN245+AN251+AN257+AN263+AN269+AN287+AN281+AN275+AN293+AN299+AN305</f>
        <v>0</v>
      </c>
      <c r="AO311" s="1643">
        <f>+AO227+AO233+AO239+AO245+AO251+AO257+AO263+AO269+AO287+AO281+AO275+AO293+AO299+AO305</f>
        <v>0</v>
      </c>
      <c r="AP311" s="1644">
        <f t="shared" si="190"/>
        <v>0</v>
      </c>
      <c r="AQ311" s="1645"/>
      <c r="AR311" s="1646"/>
      <c r="AS311" s="1294"/>
      <c r="AT311" s="1643">
        <f t="shared" ref="AT311:AV311" si="191">+AT227+AT233+AT239+AT245+AT251+AT257+AT263+AT269+AT287+AT281+AT275+AT293+AT299+AT305</f>
        <v>0</v>
      </c>
      <c r="AU311" s="1640">
        <f t="shared" si="191"/>
        <v>0</v>
      </c>
      <c r="AV311" s="1640">
        <f t="shared" si="191"/>
        <v>0</v>
      </c>
      <c r="AW311" s="1647">
        <f>+AW227+AW233+AW239+AW245+AW251+AW257+AW263+AW269+AW287+AW281+AW275+AW293+AW299+AW305</f>
        <v>0</v>
      </c>
      <c r="BT311" s="3"/>
      <c r="BU311" s="3"/>
      <c r="BV311" s="4"/>
      <c r="BW311" s="4"/>
      <c r="CA311" s="31"/>
      <c r="CB311" s="31"/>
      <c r="CC311" s="31"/>
      <c r="CD311" s="31"/>
      <c r="CE311" s="31"/>
      <c r="CF311" s="31"/>
      <c r="CG311" s="31"/>
      <c r="CH311" s="32"/>
      <c r="CI311" s="32"/>
      <c r="CJ311" s="32"/>
      <c r="CK311" s="32"/>
      <c r="CL311" s="32"/>
      <c r="CM311" s="32"/>
      <c r="CN311" s="32"/>
    </row>
    <row r="312" spans="1:92" ht="16.350000000000001" customHeight="1" x14ac:dyDescent="0.2">
      <c r="A312" s="3553"/>
      <c r="B312" s="3190" t="s">
        <v>269</v>
      </c>
      <c r="C312" s="3190"/>
      <c r="D312" s="1566">
        <f>SUM(E312+F312)</f>
        <v>5</v>
      </c>
      <c r="E312" s="1648">
        <f t="shared" si="184"/>
        <v>2</v>
      </c>
      <c r="F312" s="1649">
        <f t="shared" si="181"/>
        <v>3</v>
      </c>
      <c r="G312" s="1566">
        <f t="shared" ref="G312:AP312" si="192">SUM(G228+G234+G240+G246+G252+G258+G264+G270+G276+G282+G288+G294+G300+G306)</f>
        <v>0</v>
      </c>
      <c r="H312" s="1649">
        <f t="shared" si="192"/>
        <v>0</v>
      </c>
      <c r="I312" s="1566">
        <f t="shared" si="192"/>
        <v>0</v>
      </c>
      <c r="J312" s="1649">
        <f t="shared" si="192"/>
        <v>0</v>
      </c>
      <c r="K312" s="1566">
        <f t="shared" si="192"/>
        <v>0</v>
      </c>
      <c r="L312" s="1649">
        <f t="shared" si="192"/>
        <v>0</v>
      </c>
      <c r="M312" s="1566">
        <f t="shared" si="192"/>
        <v>0</v>
      </c>
      <c r="N312" s="1649">
        <f t="shared" si="192"/>
        <v>0</v>
      </c>
      <c r="O312" s="1566">
        <f t="shared" si="192"/>
        <v>0</v>
      </c>
      <c r="P312" s="1649">
        <f t="shared" si="192"/>
        <v>0</v>
      </c>
      <c r="Q312" s="1566">
        <f t="shared" si="192"/>
        <v>0</v>
      </c>
      <c r="R312" s="1649">
        <f t="shared" si="192"/>
        <v>0</v>
      </c>
      <c r="S312" s="1566">
        <f t="shared" si="192"/>
        <v>0</v>
      </c>
      <c r="T312" s="1649">
        <f t="shared" si="192"/>
        <v>0</v>
      </c>
      <c r="U312" s="1566">
        <f t="shared" si="192"/>
        <v>0</v>
      </c>
      <c r="V312" s="1649">
        <f t="shared" si="192"/>
        <v>0</v>
      </c>
      <c r="W312" s="1566">
        <f t="shared" si="192"/>
        <v>1</v>
      </c>
      <c r="X312" s="1649">
        <f t="shared" si="192"/>
        <v>0</v>
      </c>
      <c r="Y312" s="1566">
        <f t="shared" si="192"/>
        <v>0</v>
      </c>
      <c r="Z312" s="1649">
        <f t="shared" si="192"/>
        <v>0</v>
      </c>
      <c r="AA312" s="1566">
        <f t="shared" si="192"/>
        <v>1</v>
      </c>
      <c r="AB312" s="1649">
        <f t="shared" si="192"/>
        <v>1</v>
      </c>
      <c r="AC312" s="1566">
        <f t="shared" si="192"/>
        <v>0</v>
      </c>
      <c r="AD312" s="1649">
        <f t="shared" si="192"/>
        <v>1</v>
      </c>
      <c r="AE312" s="1566">
        <f t="shared" si="192"/>
        <v>0</v>
      </c>
      <c r="AF312" s="1649">
        <f t="shared" si="192"/>
        <v>1</v>
      </c>
      <c r="AG312" s="1566">
        <f t="shared" si="192"/>
        <v>0</v>
      </c>
      <c r="AH312" s="1649">
        <f t="shared" si="192"/>
        <v>0</v>
      </c>
      <c r="AI312" s="1566">
        <f t="shared" si="192"/>
        <v>0</v>
      </c>
      <c r="AJ312" s="1649">
        <f t="shared" si="192"/>
        <v>0</v>
      </c>
      <c r="AK312" s="1566">
        <f t="shared" si="192"/>
        <v>0</v>
      </c>
      <c r="AL312" s="1649">
        <f t="shared" si="192"/>
        <v>0</v>
      </c>
      <c r="AM312" s="1566">
        <f t="shared" si="192"/>
        <v>0</v>
      </c>
      <c r="AN312" s="1650">
        <f t="shared" si="192"/>
        <v>0</v>
      </c>
      <c r="AO312" s="1341">
        <f t="shared" si="192"/>
        <v>0</v>
      </c>
      <c r="AP312" s="1651">
        <f t="shared" si="192"/>
        <v>0</v>
      </c>
      <c r="AQ312" s="1652"/>
      <c r="AR312" s="1653"/>
      <c r="AS312" s="1569"/>
      <c r="AT312" s="1341">
        <f t="shared" ref="AT312:AV312" si="193">SUM(AT228+AT234+AT240+AT246+AT252+AT258+AT264+AT270+AT276+AT282+AT288+AT294+AT300+AT306)</f>
        <v>0</v>
      </c>
      <c r="AU312" s="1648">
        <f t="shared" si="193"/>
        <v>0</v>
      </c>
      <c r="AV312" s="1648">
        <f t="shared" si="193"/>
        <v>0</v>
      </c>
      <c r="AW312" s="1342">
        <f>SUM(AW228+AW234+AW240+AW246+AW252+AW258+AW264+AW270+AW276+AW282+AW288+AW294+AW300+AW306)</f>
        <v>0</v>
      </c>
      <c r="BT312" s="3"/>
      <c r="BU312" s="3"/>
      <c r="BV312" s="4"/>
      <c r="BW312" s="4"/>
      <c r="CA312" s="31"/>
      <c r="CB312" s="31"/>
      <c r="CC312" s="31"/>
      <c r="CH312" s="32"/>
      <c r="CI312" s="32"/>
      <c r="CJ312" s="32"/>
      <c r="CK312" s="14"/>
      <c r="CL312" s="14"/>
      <c r="CM312" s="14"/>
      <c r="CN312" s="14"/>
    </row>
    <row r="313" spans="1:92" ht="24" customHeight="1" x14ac:dyDescent="0.2">
      <c r="A313" s="49" t="s">
        <v>277</v>
      </c>
      <c r="B313" s="86"/>
      <c r="C313" s="86"/>
      <c r="D313" s="87"/>
      <c r="E313" s="87"/>
      <c r="F313" s="87"/>
      <c r="G313" s="87"/>
      <c r="H313" s="87"/>
      <c r="I313" s="87"/>
      <c r="AL313" s="9"/>
      <c r="AM313" s="9"/>
      <c r="BV313" s="3"/>
      <c r="BW313" s="3"/>
      <c r="CH313" s="14"/>
      <c r="CI313" s="14"/>
      <c r="CJ313" s="14"/>
      <c r="CK313" s="14"/>
      <c r="CL313" s="14"/>
      <c r="CM313" s="14"/>
      <c r="CN313" s="14"/>
    </row>
    <row r="314" spans="1:92" ht="16.350000000000001" customHeight="1" x14ac:dyDescent="0.2">
      <c r="A314" s="3542" t="s">
        <v>39</v>
      </c>
      <c r="B314" s="3543"/>
      <c r="C314" s="3544"/>
      <c r="D314" s="3545" t="s">
        <v>4</v>
      </c>
      <c r="E314" s="3546"/>
      <c r="F314" s="3547"/>
      <c r="G314" s="3548" t="s">
        <v>5</v>
      </c>
      <c r="H314" s="3548"/>
      <c r="I314" s="3548"/>
      <c r="J314" s="3548"/>
      <c r="K314" s="3548"/>
      <c r="L314" s="3548"/>
      <c r="M314" s="3548"/>
      <c r="N314" s="3548"/>
      <c r="O314" s="3548"/>
      <c r="P314" s="3548"/>
      <c r="Q314" s="3548"/>
      <c r="R314" s="3548"/>
      <c r="S314" s="3548"/>
      <c r="T314" s="3548"/>
      <c r="U314" s="3548"/>
      <c r="V314" s="3548"/>
      <c r="W314" s="3548"/>
      <c r="X314" s="3548"/>
      <c r="Y314" s="3548"/>
      <c r="Z314" s="3548"/>
      <c r="AA314" s="3548"/>
      <c r="AB314" s="3548"/>
      <c r="AC314" s="3548"/>
      <c r="AD314" s="3548"/>
      <c r="AE314" s="3548"/>
      <c r="AF314" s="3548"/>
      <c r="AG314" s="3548"/>
      <c r="AH314" s="3548"/>
      <c r="AI314" s="3548"/>
      <c r="AJ314" s="3548"/>
      <c r="AK314" s="3548"/>
      <c r="AL314" s="3548"/>
      <c r="AM314" s="3548"/>
      <c r="AN314" s="3548"/>
      <c r="AO314" s="3548"/>
      <c r="AP314" s="3541"/>
      <c r="AQ314" s="3549" t="s">
        <v>7</v>
      </c>
      <c r="AR314" s="3536" t="s">
        <v>278</v>
      </c>
      <c r="BV314" s="3"/>
      <c r="BW314" s="3"/>
      <c r="CH314" s="14"/>
      <c r="CI314" s="14"/>
      <c r="CJ314" s="14"/>
      <c r="CK314" s="14"/>
      <c r="CL314" s="14"/>
      <c r="CM314" s="14"/>
      <c r="CN314" s="14"/>
    </row>
    <row r="315" spans="1:92" ht="32.1" customHeight="1" x14ac:dyDescent="0.2">
      <c r="A315" s="2933"/>
      <c r="B315" s="2934"/>
      <c r="C315" s="2935"/>
      <c r="D315" s="3175"/>
      <c r="E315" s="3176"/>
      <c r="F315" s="3177"/>
      <c r="G315" s="3551" t="s">
        <v>13</v>
      </c>
      <c r="H315" s="3552"/>
      <c r="I315" s="3538" t="s">
        <v>14</v>
      </c>
      <c r="J315" s="3541"/>
      <c r="K315" s="3548" t="s">
        <v>15</v>
      </c>
      <c r="L315" s="3541"/>
      <c r="M315" s="3538" t="s">
        <v>16</v>
      </c>
      <c r="N315" s="3541"/>
      <c r="O315" s="3538" t="s">
        <v>17</v>
      </c>
      <c r="P315" s="3541"/>
      <c r="Q315" s="3538" t="s">
        <v>18</v>
      </c>
      <c r="R315" s="3541"/>
      <c r="S315" s="3538" t="s">
        <v>19</v>
      </c>
      <c r="T315" s="3541"/>
      <c r="U315" s="3538" t="s">
        <v>20</v>
      </c>
      <c r="V315" s="3541"/>
      <c r="W315" s="3538" t="s">
        <v>21</v>
      </c>
      <c r="X315" s="3541"/>
      <c r="Y315" s="3538" t="s">
        <v>22</v>
      </c>
      <c r="Z315" s="3540"/>
      <c r="AA315" s="3538" t="s">
        <v>23</v>
      </c>
      <c r="AB315" s="3540"/>
      <c r="AC315" s="3538" t="s">
        <v>24</v>
      </c>
      <c r="AD315" s="3540"/>
      <c r="AE315" s="3538" t="s">
        <v>25</v>
      </c>
      <c r="AF315" s="3540"/>
      <c r="AG315" s="3538" t="s">
        <v>26</v>
      </c>
      <c r="AH315" s="3540"/>
      <c r="AI315" s="3538" t="s">
        <v>27</v>
      </c>
      <c r="AJ315" s="3540"/>
      <c r="AK315" s="3538" t="s">
        <v>28</v>
      </c>
      <c r="AL315" s="3540"/>
      <c r="AM315" s="3538" t="s">
        <v>29</v>
      </c>
      <c r="AN315" s="3540"/>
      <c r="AO315" s="3538" t="s">
        <v>30</v>
      </c>
      <c r="AP315" s="3540"/>
      <c r="AQ315" s="2947"/>
      <c r="AR315" s="2912"/>
      <c r="BV315" s="3"/>
      <c r="BW315" s="3"/>
      <c r="CH315" s="14"/>
      <c r="CI315" s="14"/>
      <c r="CJ315" s="14"/>
      <c r="CK315" s="14"/>
      <c r="CL315" s="14"/>
      <c r="CM315" s="14"/>
      <c r="CN315" s="14"/>
    </row>
    <row r="316" spans="1:92" ht="16.350000000000001" customHeight="1" x14ac:dyDescent="0.2">
      <c r="A316" s="3169"/>
      <c r="B316" s="3170"/>
      <c r="C316" s="3171"/>
      <c r="D316" s="2014" t="s">
        <v>31</v>
      </c>
      <c r="E316" s="1008" t="s">
        <v>32</v>
      </c>
      <c r="F316" s="2015" t="s">
        <v>33</v>
      </c>
      <c r="G316" s="2016" t="s">
        <v>32</v>
      </c>
      <c r="H316" s="2017" t="s">
        <v>33</v>
      </c>
      <c r="I316" s="1656" t="s">
        <v>32</v>
      </c>
      <c r="J316" s="2017" t="s">
        <v>33</v>
      </c>
      <c r="K316" s="1656" t="s">
        <v>32</v>
      </c>
      <c r="L316" s="2017" t="s">
        <v>33</v>
      </c>
      <c r="M316" s="1656" t="s">
        <v>32</v>
      </c>
      <c r="N316" s="2017" t="s">
        <v>33</v>
      </c>
      <c r="O316" s="1656" t="s">
        <v>32</v>
      </c>
      <c r="P316" s="2017" t="s">
        <v>33</v>
      </c>
      <c r="Q316" s="1656" t="s">
        <v>32</v>
      </c>
      <c r="R316" s="2017" t="s">
        <v>33</v>
      </c>
      <c r="S316" s="1656" t="s">
        <v>32</v>
      </c>
      <c r="T316" s="2017" t="s">
        <v>33</v>
      </c>
      <c r="U316" s="1656" t="s">
        <v>32</v>
      </c>
      <c r="V316" s="2017" t="s">
        <v>33</v>
      </c>
      <c r="W316" s="1656" t="s">
        <v>32</v>
      </c>
      <c r="X316" s="2017" t="s">
        <v>33</v>
      </c>
      <c r="Y316" s="1656" t="s">
        <v>32</v>
      </c>
      <c r="Z316" s="2017" t="s">
        <v>33</v>
      </c>
      <c r="AA316" s="1656" t="s">
        <v>32</v>
      </c>
      <c r="AB316" s="2017" t="s">
        <v>33</v>
      </c>
      <c r="AC316" s="1656" t="s">
        <v>32</v>
      </c>
      <c r="AD316" s="2017" t="s">
        <v>33</v>
      </c>
      <c r="AE316" s="1656" t="s">
        <v>32</v>
      </c>
      <c r="AF316" s="2017" t="s">
        <v>33</v>
      </c>
      <c r="AG316" s="1656" t="s">
        <v>32</v>
      </c>
      <c r="AH316" s="2017" t="s">
        <v>33</v>
      </c>
      <c r="AI316" s="1656" t="s">
        <v>32</v>
      </c>
      <c r="AJ316" s="2017" t="s">
        <v>33</v>
      </c>
      <c r="AK316" s="1656" t="s">
        <v>32</v>
      </c>
      <c r="AL316" s="2017" t="s">
        <v>33</v>
      </c>
      <c r="AM316" s="1656" t="s">
        <v>32</v>
      </c>
      <c r="AN316" s="2017" t="s">
        <v>33</v>
      </c>
      <c r="AO316" s="1656" t="s">
        <v>32</v>
      </c>
      <c r="AP316" s="2017" t="s">
        <v>33</v>
      </c>
      <c r="AQ316" s="3550"/>
      <c r="AR316" s="3537"/>
      <c r="BV316" s="3"/>
      <c r="BW316" s="3"/>
      <c r="CH316" s="14"/>
      <c r="CI316" s="14"/>
      <c r="CJ316" s="14"/>
      <c r="CK316" s="14"/>
      <c r="CL316" s="14"/>
      <c r="CM316" s="14"/>
      <c r="CN316" s="14"/>
    </row>
    <row r="317" spans="1:92" ht="16.350000000000001" customHeight="1" x14ac:dyDescent="0.2">
      <c r="A317" s="3346" t="s">
        <v>46</v>
      </c>
      <c r="B317" s="3347"/>
      <c r="C317" s="3348"/>
      <c r="D317" s="1032">
        <f>SUM(E317:F317)</f>
        <v>0</v>
      </c>
      <c r="E317" s="1054">
        <f>SUM(G317+I317+K317+M317+O317+Q317+S317+U317+W317+Y317+AA317+AC317+AE317+AG317+AI317+AK317+AM317+AO317)</f>
        <v>0</v>
      </c>
      <c r="F317" s="1054">
        <f>SUM(H317+J317+L317+N317+P317+R317+T317+V317+X317+Z317+AB317+AD317+AF317+AH317+AJ317+AL317+AN317+AP317)</f>
        <v>0</v>
      </c>
      <c r="G317" s="1657"/>
      <c r="H317" s="60"/>
      <c r="I317" s="1657"/>
      <c r="J317" s="60"/>
      <c r="K317" s="1657"/>
      <c r="L317" s="60"/>
      <c r="M317" s="1657"/>
      <c r="N317" s="60"/>
      <c r="O317" s="1657"/>
      <c r="P317" s="60"/>
      <c r="Q317" s="1657"/>
      <c r="R317" s="60"/>
      <c r="S317" s="1657"/>
      <c r="T317" s="60"/>
      <c r="U317" s="1657"/>
      <c r="V317" s="60"/>
      <c r="W317" s="1657"/>
      <c r="X317" s="60"/>
      <c r="Y317" s="1657"/>
      <c r="Z317" s="60"/>
      <c r="AA317" s="1657"/>
      <c r="AB317" s="60"/>
      <c r="AC317" s="1657"/>
      <c r="AD317" s="60"/>
      <c r="AE317" s="1657"/>
      <c r="AF317" s="60"/>
      <c r="AG317" s="1657"/>
      <c r="AH317" s="60"/>
      <c r="AI317" s="1657"/>
      <c r="AJ317" s="60"/>
      <c r="AK317" s="1657"/>
      <c r="AL317" s="60"/>
      <c r="AM317" s="1657"/>
      <c r="AN317" s="60"/>
      <c r="AO317" s="1657"/>
      <c r="AP317" s="64"/>
      <c r="AQ317" s="319"/>
      <c r="AR317" s="651"/>
      <c r="AS317" s="671" t="str">
        <f t="shared" ref="AS317:AS321" si="194">$CA317&amp;$CB317&amp;$CC317&amp;$CD317&amp;$CE317&amp;$CF317&amp;$CG317</f>
        <v/>
      </c>
      <c r="BV317" s="3"/>
      <c r="BW317" s="3"/>
      <c r="CA317" s="31" t="str">
        <f>IF(CH317=1,"* Las actividades de 60 años NO DEBE ser mayor que el de 60-64 Años. ","")</f>
        <v/>
      </c>
      <c r="CB317" s="31" t="str">
        <f>IF(AND(D317&lt;&gt;0,AQ317=""),"* Recuerde que las Embarazadas deben ser incluídas en el ingreso por rango Etario (Digite CEROS si no tiene). ",IF(F317&lt;AQ317,"* Las Embarazadas NO DEBEN ser mayor al total de Mujeres. ",""))</f>
        <v/>
      </c>
      <c r="CH317" s="32">
        <f>IF((AK317+AL317)&lt;AR317,1,0)</f>
        <v>0</v>
      </c>
      <c r="CI317" s="32">
        <f>IF(AND(D317&lt;&gt;0,AQ317=""),1,IF(F317&lt;AQ317,1,0))</f>
        <v>0</v>
      </c>
      <c r="CK317" s="14"/>
      <c r="CL317" s="14"/>
      <c r="CM317" s="14"/>
      <c r="CN317" s="14"/>
    </row>
    <row r="318" spans="1:92" ht="16.350000000000001" customHeight="1" x14ac:dyDescent="0.2">
      <c r="A318" s="3349" t="s">
        <v>279</v>
      </c>
      <c r="B318" s="3350"/>
      <c r="C318" s="3351"/>
      <c r="D318" s="1658">
        <f t="shared" ref="D318:D320" si="195">SUM(E318:F318)</f>
        <v>0</v>
      </c>
      <c r="E318" s="1659">
        <f t="shared" ref="E318:F320" si="196">SUM(G318+I318+K318+M318+O318+Q318+S318+U318+W318+Y318+AA318+AC318+AE318+AG318+AI318+AK318+AM318+AO318)</f>
        <v>0</v>
      </c>
      <c r="F318" s="1659">
        <f t="shared" si="196"/>
        <v>0</v>
      </c>
      <c r="G318" s="1660"/>
      <c r="H318" s="1661"/>
      <c r="I318" s="1660"/>
      <c r="J318" s="1661"/>
      <c r="K318" s="1660"/>
      <c r="L318" s="1661"/>
      <c r="M318" s="1660"/>
      <c r="N318" s="1661"/>
      <c r="O318" s="1660"/>
      <c r="P318" s="1661"/>
      <c r="Q318" s="1660"/>
      <c r="R318" s="1661"/>
      <c r="S318" s="1660"/>
      <c r="T318" s="1661"/>
      <c r="U318" s="1660"/>
      <c r="V318" s="1661"/>
      <c r="W318" s="1660"/>
      <c r="X318" s="1661"/>
      <c r="Y318" s="1660"/>
      <c r="Z318" s="1661"/>
      <c r="AA318" s="1660"/>
      <c r="AB318" s="1661"/>
      <c r="AC318" s="1660"/>
      <c r="AD318" s="1661"/>
      <c r="AE318" s="1660"/>
      <c r="AF318" s="1661"/>
      <c r="AG318" s="1660"/>
      <c r="AH318" s="1661"/>
      <c r="AI318" s="1660"/>
      <c r="AJ318" s="1661"/>
      <c r="AK318" s="1660"/>
      <c r="AL318" s="1661"/>
      <c r="AM318" s="1660"/>
      <c r="AN318" s="1661"/>
      <c r="AO318" s="1660"/>
      <c r="AP318" s="1662"/>
      <c r="AQ318" s="1663"/>
      <c r="AR318" s="1664"/>
      <c r="AS318" s="671" t="str">
        <f t="shared" si="194"/>
        <v/>
      </c>
      <c r="BV318" s="3"/>
      <c r="BW318" s="3"/>
      <c r="CA318" s="31" t="str">
        <f t="shared" ref="CA318:CA321" si="197">IF(CH318=1,"* Las actividades de 60 años NO DEBE ser mayor que el de 60-64 Años. ","")</f>
        <v/>
      </c>
      <c r="CB318" s="31" t="str">
        <f t="shared" ref="CB318:CB321" si="198">IF(AND(D318&lt;&gt;0,AQ318=""),"* Recuerde que las Embarazadas deben ser incluídas en el ingreso por rango Etario (Digite CEROS si no tiene). ",IF(F318&lt;AQ318,"* Las Embarazadas NO DEBEN ser mayor al total de Mujeres. ",""))</f>
        <v/>
      </c>
      <c r="CH318" s="32">
        <f t="shared" ref="CH318:CH321" si="199">IF((AK318+AL318)&lt;AR318,1,0)</f>
        <v>0</v>
      </c>
      <c r="CI318" s="32">
        <f t="shared" ref="CI318:CI321" si="200">IF(AND(D318&lt;&gt;0,AQ318=""),1,IF(F318&lt;AQ318,1,0))</f>
        <v>0</v>
      </c>
      <c r="CK318" s="14"/>
      <c r="CL318" s="14"/>
      <c r="CM318" s="14"/>
      <c r="CN318" s="14"/>
    </row>
    <row r="319" spans="1:92" ht="16.350000000000001" customHeight="1" x14ac:dyDescent="0.2">
      <c r="A319" s="3349" t="s">
        <v>280</v>
      </c>
      <c r="B319" s="3350"/>
      <c r="C319" s="3351"/>
      <c r="D319" s="1658">
        <f t="shared" si="195"/>
        <v>0</v>
      </c>
      <c r="E319" s="1659">
        <f t="shared" si="196"/>
        <v>0</v>
      </c>
      <c r="F319" s="1659">
        <f t="shared" si="196"/>
        <v>0</v>
      </c>
      <c r="G319" s="1660"/>
      <c r="H319" s="1661"/>
      <c r="I319" s="1660"/>
      <c r="J319" s="1661"/>
      <c r="K319" s="1660"/>
      <c r="L319" s="1661"/>
      <c r="M319" s="1660"/>
      <c r="N319" s="1661"/>
      <c r="O319" s="1660"/>
      <c r="P319" s="1661"/>
      <c r="Q319" s="1660"/>
      <c r="R319" s="1661"/>
      <c r="S319" s="1660"/>
      <c r="T319" s="1661"/>
      <c r="U319" s="1660"/>
      <c r="V319" s="1661"/>
      <c r="W319" s="1660"/>
      <c r="X319" s="1661"/>
      <c r="Y319" s="1660"/>
      <c r="Z319" s="1661"/>
      <c r="AA319" s="1660"/>
      <c r="AB319" s="1661"/>
      <c r="AC319" s="1660"/>
      <c r="AD319" s="1661"/>
      <c r="AE319" s="1660"/>
      <c r="AF319" s="1661"/>
      <c r="AG319" s="1660"/>
      <c r="AH319" s="1661"/>
      <c r="AI319" s="1660"/>
      <c r="AJ319" s="1661"/>
      <c r="AK319" s="1660"/>
      <c r="AL319" s="1661"/>
      <c r="AM319" s="1660"/>
      <c r="AN319" s="1661"/>
      <c r="AO319" s="1660"/>
      <c r="AP319" s="1662"/>
      <c r="AQ319" s="1663"/>
      <c r="AR319" s="1664"/>
      <c r="AS319" s="671" t="str">
        <f t="shared" si="194"/>
        <v/>
      </c>
      <c r="BV319" s="3"/>
      <c r="BW319" s="3"/>
      <c r="CA319" s="31" t="str">
        <f t="shared" si="197"/>
        <v/>
      </c>
      <c r="CB319" s="31" t="str">
        <f t="shared" si="198"/>
        <v/>
      </c>
      <c r="CH319" s="32">
        <f t="shared" si="199"/>
        <v>0</v>
      </c>
      <c r="CI319" s="32">
        <f t="shared" si="200"/>
        <v>0</v>
      </c>
      <c r="CK319" s="14"/>
      <c r="CL319" s="14"/>
      <c r="CM319" s="14"/>
      <c r="CN319" s="14"/>
    </row>
    <row r="320" spans="1:92" ht="16.350000000000001" customHeight="1" x14ac:dyDescent="0.2">
      <c r="A320" s="3352" t="s">
        <v>43</v>
      </c>
      <c r="B320" s="3353"/>
      <c r="C320" s="3354"/>
      <c r="D320" s="1658">
        <f t="shared" si="195"/>
        <v>0</v>
      </c>
      <c r="E320" s="1659">
        <f t="shared" si="196"/>
        <v>0</v>
      </c>
      <c r="F320" s="1659">
        <f t="shared" si="196"/>
        <v>0</v>
      </c>
      <c r="G320" s="1660"/>
      <c r="H320" s="1661"/>
      <c r="I320" s="1660"/>
      <c r="J320" s="1661"/>
      <c r="K320" s="1660"/>
      <c r="L320" s="1661"/>
      <c r="M320" s="1660"/>
      <c r="N320" s="1661"/>
      <c r="O320" s="1660"/>
      <c r="P320" s="1661"/>
      <c r="Q320" s="1660"/>
      <c r="R320" s="1661"/>
      <c r="S320" s="1660"/>
      <c r="T320" s="1661"/>
      <c r="U320" s="1660"/>
      <c r="V320" s="1661"/>
      <c r="W320" s="1660"/>
      <c r="X320" s="1661"/>
      <c r="Y320" s="1660"/>
      <c r="Z320" s="1661"/>
      <c r="AA320" s="1660"/>
      <c r="AB320" s="1661"/>
      <c r="AC320" s="1660"/>
      <c r="AD320" s="1661"/>
      <c r="AE320" s="1660"/>
      <c r="AF320" s="1661"/>
      <c r="AG320" s="1660"/>
      <c r="AH320" s="1661"/>
      <c r="AI320" s="1660"/>
      <c r="AJ320" s="1661"/>
      <c r="AK320" s="1660"/>
      <c r="AL320" s="1661"/>
      <c r="AM320" s="1660"/>
      <c r="AN320" s="1661"/>
      <c r="AO320" s="1660"/>
      <c r="AP320" s="1662"/>
      <c r="AQ320" s="1347"/>
      <c r="AR320" s="1348"/>
      <c r="AS320" s="671" t="str">
        <f t="shared" si="194"/>
        <v/>
      </c>
      <c r="BV320" s="3"/>
      <c r="BW320" s="3"/>
      <c r="CA320" s="31" t="str">
        <f t="shared" si="197"/>
        <v/>
      </c>
      <c r="CB320" s="31" t="str">
        <f t="shared" si="198"/>
        <v/>
      </c>
      <c r="CH320" s="32">
        <f t="shared" si="199"/>
        <v>0</v>
      </c>
      <c r="CI320" s="32">
        <f t="shared" si="200"/>
        <v>0</v>
      </c>
      <c r="CK320" s="14"/>
      <c r="CL320" s="14"/>
      <c r="CM320" s="14"/>
      <c r="CN320" s="14"/>
    </row>
    <row r="321" spans="1:92" ht="16.350000000000001" customHeight="1" x14ac:dyDescent="0.2">
      <c r="A321" s="3162" t="s">
        <v>281</v>
      </c>
      <c r="B321" s="3163"/>
      <c r="C321" s="3164"/>
      <c r="D321" s="1349">
        <f>SUM(E321:F321)</f>
        <v>0</v>
      </c>
      <c r="E321" s="1350">
        <f>SUM(G321+I321+K321+M321+O321+Q321+S321+U321+W321+Y321+AA321+AC321+AE321+AG321+AI321+AK321+AM321+AO321)</f>
        <v>0</v>
      </c>
      <c r="F321" s="1350">
        <f>SUM(H321+J321+L321+N321+P321+R321+T321+V321+X321+Z321+AB321+AD321+AF321+AH321+AJ321+AL321+AN321+AP321)</f>
        <v>0</v>
      </c>
      <c r="G321" s="1351"/>
      <c r="H321" s="1540"/>
      <c r="I321" s="1351"/>
      <c r="J321" s="1540"/>
      <c r="K321" s="1351"/>
      <c r="L321" s="1540"/>
      <c r="M321" s="1351"/>
      <c r="N321" s="1540"/>
      <c r="O321" s="1351"/>
      <c r="P321" s="1540"/>
      <c r="Q321" s="1351"/>
      <c r="R321" s="1540"/>
      <c r="S321" s="1351"/>
      <c r="T321" s="1540"/>
      <c r="U321" s="1351"/>
      <c r="V321" s="1540"/>
      <c r="W321" s="1351"/>
      <c r="X321" s="1540"/>
      <c r="Y321" s="1351"/>
      <c r="Z321" s="1540"/>
      <c r="AA321" s="1351"/>
      <c r="AB321" s="1540"/>
      <c r="AC321" s="1351"/>
      <c r="AD321" s="1540"/>
      <c r="AE321" s="1351"/>
      <c r="AF321" s="1540"/>
      <c r="AG321" s="1351"/>
      <c r="AH321" s="1540"/>
      <c r="AI321" s="1351"/>
      <c r="AJ321" s="1540"/>
      <c r="AK321" s="1351"/>
      <c r="AL321" s="1540"/>
      <c r="AM321" s="1351"/>
      <c r="AN321" s="1540"/>
      <c r="AO321" s="1351"/>
      <c r="AP321" s="1665"/>
      <c r="AQ321" s="1666"/>
      <c r="AR321" s="1352"/>
      <c r="AS321" s="671" t="str">
        <f t="shared" si="194"/>
        <v/>
      </c>
      <c r="BV321" s="3"/>
      <c r="BW321" s="3"/>
      <c r="CA321" s="31" t="str">
        <f t="shared" si="197"/>
        <v/>
      </c>
      <c r="CB321" s="31" t="str">
        <f t="shared" si="198"/>
        <v/>
      </c>
      <c r="CH321" s="32">
        <f t="shared" si="199"/>
        <v>0</v>
      </c>
      <c r="CI321" s="32">
        <f t="shared" si="200"/>
        <v>0</v>
      </c>
      <c r="CK321" s="14"/>
      <c r="CL321" s="14"/>
      <c r="CM321" s="14"/>
      <c r="CN321" s="14"/>
    </row>
    <row r="322" spans="1:92" ht="30.75" customHeight="1" x14ac:dyDescent="0.2">
      <c r="A322" s="237" t="s">
        <v>282</v>
      </c>
      <c r="B322" s="593"/>
      <c r="C322" s="593"/>
      <c r="D322" s="594"/>
      <c r="E322" s="2018"/>
      <c r="F322" s="2019"/>
      <c r="G322" s="9"/>
      <c r="H322" s="9"/>
      <c r="I322" s="9"/>
      <c r="J322" s="9"/>
      <c r="Q322" s="9" t="s">
        <v>283</v>
      </c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BV322" s="3"/>
      <c r="BW322" s="3"/>
      <c r="CH322" s="14"/>
      <c r="CI322" s="14"/>
      <c r="CJ322" s="14"/>
      <c r="CK322" s="14"/>
      <c r="CL322" s="14"/>
      <c r="CM322" s="14"/>
      <c r="CN322" s="14"/>
    </row>
    <row r="323" spans="1:92" ht="16.350000000000001" customHeight="1" x14ac:dyDescent="0.2">
      <c r="A323" s="3536" t="s">
        <v>260</v>
      </c>
      <c r="B323" s="3536" t="s">
        <v>284</v>
      </c>
      <c r="C323" s="3536" t="s">
        <v>285</v>
      </c>
      <c r="D323" s="3536" t="s">
        <v>286</v>
      </c>
      <c r="E323" s="3536" t="s">
        <v>287</v>
      </c>
      <c r="F323" s="9"/>
      <c r="G323" s="9"/>
      <c r="H323" s="9"/>
      <c r="I323" s="9"/>
      <c r="J323" s="9"/>
      <c r="BV323" s="3"/>
      <c r="BW323" s="3"/>
      <c r="CH323" s="14"/>
      <c r="CI323" s="14"/>
      <c r="CJ323" s="14"/>
      <c r="CK323" s="14"/>
      <c r="CL323" s="14"/>
      <c r="CM323" s="14"/>
      <c r="CN323" s="14"/>
    </row>
    <row r="324" spans="1:92" ht="32.1" customHeight="1" x14ac:dyDescent="0.2">
      <c r="A324" s="2912"/>
      <c r="B324" s="2912"/>
      <c r="C324" s="2912"/>
      <c r="D324" s="2912"/>
      <c r="E324" s="2912"/>
      <c r="F324" s="9"/>
      <c r="G324" s="9"/>
      <c r="H324" s="9"/>
      <c r="I324" s="9"/>
      <c r="J324" s="9"/>
      <c r="BV324" s="3"/>
      <c r="BW324" s="3"/>
      <c r="CH324" s="14"/>
      <c r="CI324" s="14"/>
      <c r="CJ324" s="14"/>
      <c r="CK324" s="14"/>
      <c r="CL324" s="14"/>
      <c r="CM324" s="14"/>
      <c r="CN324" s="14"/>
    </row>
    <row r="325" spans="1:92" ht="16.350000000000001" customHeight="1" x14ac:dyDescent="0.2">
      <c r="A325" s="2912"/>
      <c r="B325" s="2912"/>
      <c r="C325" s="2912"/>
      <c r="D325" s="2912"/>
      <c r="E325" s="2912"/>
      <c r="F325" s="9"/>
      <c r="G325" s="9"/>
      <c r="H325" s="9"/>
      <c r="I325" s="9"/>
      <c r="J325" s="9"/>
      <c r="BV325" s="3"/>
      <c r="BW325" s="3"/>
      <c r="CH325" s="14"/>
      <c r="CI325" s="14"/>
      <c r="CJ325" s="14"/>
      <c r="CK325" s="14"/>
      <c r="CL325" s="14"/>
      <c r="CM325" s="14"/>
      <c r="CN325" s="14"/>
    </row>
    <row r="326" spans="1:92" ht="16.350000000000001" customHeight="1" x14ac:dyDescent="0.2">
      <c r="A326" s="3537"/>
      <c r="B326" s="3537"/>
      <c r="C326" s="3537"/>
      <c r="D326" s="3537"/>
      <c r="E326" s="3537"/>
      <c r="F326" s="9"/>
      <c r="G326" s="9"/>
      <c r="H326" s="9"/>
      <c r="I326" s="9"/>
      <c r="J326" s="9"/>
      <c r="BV326" s="3"/>
      <c r="BW326" s="3"/>
      <c r="CH326" s="14"/>
      <c r="CI326" s="14"/>
      <c r="CJ326" s="14"/>
      <c r="CK326" s="14"/>
      <c r="CL326" s="14"/>
      <c r="CM326" s="14"/>
      <c r="CN326" s="14"/>
    </row>
    <row r="327" spans="1:92" ht="16.350000000000001" customHeight="1" x14ac:dyDescent="0.2">
      <c r="A327" s="2020" t="s">
        <v>288</v>
      </c>
      <c r="B327" s="1670"/>
      <c r="C327" s="1073"/>
      <c r="D327" s="2021">
        <f>SUM(D328:D330)</f>
        <v>0</v>
      </c>
      <c r="E327" s="2021">
        <f>SUM(E328:E330)</f>
        <v>0</v>
      </c>
      <c r="F327" s="9"/>
      <c r="G327" s="9"/>
      <c r="H327" s="9"/>
      <c r="I327" s="9"/>
      <c r="J327" s="9"/>
      <c r="BV327" s="3"/>
      <c r="BW327" s="3"/>
      <c r="CH327" s="14"/>
      <c r="CI327" s="14"/>
      <c r="CJ327" s="14"/>
      <c r="CK327" s="14"/>
      <c r="CL327" s="14"/>
      <c r="CM327" s="14"/>
      <c r="CN327" s="14"/>
    </row>
    <row r="328" spans="1:92" ht="16.350000000000001" customHeight="1" x14ac:dyDescent="0.2">
      <c r="A328" s="1054" t="s">
        <v>289</v>
      </c>
      <c r="B328" s="1672"/>
      <c r="C328" s="1049"/>
      <c r="D328" s="1673"/>
      <c r="E328" s="1031"/>
      <c r="F328" s="9"/>
      <c r="G328" s="9"/>
      <c r="H328" s="9"/>
      <c r="I328" s="9"/>
      <c r="J328" s="9"/>
      <c r="BV328" s="3"/>
      <c r="BW328" s="3"/>
      <c r="CH328" s="14"/>
      <c r="CI328" s="14"/>
      <c r="CJ328" s="14"/>
      <c r="CK328" s="14"/>
      <c r="CL328" s="14"/>
      <c r="CM328" s="14"/>
      <c r="CN328" s="14"/>
    </row>
    <row r="329" spans="1:92" ht="16.350000000000001" customHeight="1" x14ac:dyDescent="0.2">
      <c r="A329" s="1659" t="s">
        <v>290</v>
      </c>
      <c r="B329" s="1674"/>
      <c r="C329" s="1675"/>
      <c r="D329" s="1676"/>
      <c r="E329" s="1664"/>
      <c r="F329" s="9"/>
      <c r="G329" s="9"/>
      <c r="H329" s="9"/>
      <c r="I329" s="9"/>
      <c r="J329" s="9"/>
      <c r="BV329" s="3"/>
      <c r="BW329" s="3"/>
      <c r="CH329" s="14"/>
      <c r="CI329" s="14"/>
      <c r="CJ329" s="14"/>
      <c r="CK329" s="14"/>
      <c r="CL329" s="14"/>
      <c r="CM329" s="14"/>
      <c r="CN329" s="14"/>
    </row>
    <row r="330" spans="1:92" ht="16.350000000000001" customHeight="1" x14ac:dyDescent="0.2">
      <c r="A330" s="1350" t="s">
        <v>291</v>
      </c>
      <c r="B330" s="1360"/>
      <c r="C330" s="1361"/>
      <c r="D330" s="1362"/>
      <c r="E330" s="1352"/>
      <c r="F330" s="9"/>
      <c r="G330" s="9"/>
      <c r="H330" s="9"/>
      <c r="I330" s="9"/>
      <c r="J330" s="9"/>
      <c r="BV330" s="3"/>
      <c r="BW330" s="3"/>
      <c r="CH330" s="14"/>
      <c r="CI330" s="14"/>
      <c r="CJ330" s="14"/>
      <c r="CK330" s="14"/>
      <c r="CL330" s="14"/>
      <c r="CM330" s="14"/>
      <c r="CN330" s="14"/>
    </row>
    <row r="331" spans="1:92" ht="33.75" customHeight="1" x14ac:dyDescent="0.2">
      <c r="A331" s="237" t="s">
        <v>292</v>
      </c>
      <c r="B331" s="661"/>
      <c r="C331" s="661"/>
      <c r="D331" s="662"/>
      <c r="E331" s="608"/>
      <c r="F331" s="9"/>
      <c r="G331" s="9"/>
      <c r="H331" s="9"/>
      <c r="I331" s="9"/>
      <c r="J331" s="9"/>
      <c r="BV331" s="3"/>
      <c r="BW331" s="3"/>
      <c r="CH331" s="14"/>
      <c r="CI331" s="14"/>
      <c r="CJ331" s="14"/>
      <c r="CK331" s="14"/>
      <c r="CL331" s="14"/>
      <c r="CM331" s="14"/>
      <c r="CN331" s="14"/>
    </row>
    <row r="332" spans="1:92" ht="38.25" customHeight="1" x14ac:dyDescent="0.2">
      <c r="A332" s="3538" t="s">
        <v>293</v>
      </c>
      <c r="B332" s="3539"/>
      <c r="C332" s="2022" t="s">
        <v>294</v>
      </c>
      <c r="D332" s="2022" t="s">
        <v>295</v>
      </c>
      <c r="E332" s="2022" t="s">
        <v>296</v>
      </c>
      <c r="F332" s="9"/>
      <c r="G332" s="9"/>
      <c r="H332" s="9"/>
      <c r="I332" s="9"/>
      <c r="J332" s="9"/>
      <c r="BV332" s="3"/>
      <c r="BW332" s="3"/>
    </row>
    <row r="333" spans="1:92" x14ac:dyDescent="0.2">
      <c r="A333" s="3336" t="s">
        <v>93</v>
      </c>
      <c r="B333" s="3337"/>
      <c r="C333" s="1031"/>
      <c r="D333" s="1031"/>
      <c r="E333" s="1031"/>
      <c r="F333" s="9"/>
      <c r="G333" s="9"/>
      <c r="H333" s="9"/>
      <c r="I333" s="9"/>
      <c r="J333" s="9"/>
      <c r="BV333" s="3"/>
      <c r="BW333" s="3"/>
    </row>
    <row r="334" spans="1:92" ht="14.25" customHeight="1" x14ac:dyDescent="0.2">
      <c r="A334" s="3338" t="s">
        <v>105</v>
      </c>
      <c r="B334" s="3339"/>
      <c r="C334" s="1664"/>
      <c r="D334" s="1664"/>
      <c r="E334" s="1664"/>
      <c r="F334" s="9"/>
      <c r="G334" s="9"/>
      <c r="H334" s="9"/>
      <c r="I334" s="9"/>
      <c r="J334" s="9"/>
      <c r="BV334" s="3"/>
      <c r="BW334" s="3"/>
    </row>
    <row r="335" spans="1:92" ht="16.350000000000001" customHeight="1" x14ac:dyDescent="0.2">
      <c r="A335" s="3340" t="s">
        <v>297</v>
      </c>
      <c r="B335" s="3341"/>
      <c r="C335" s="1664"/>
      <c r="D335" s="1664"/>
      <c r="E335" s="1664"/>
      <c r="F335" s="9"/>
      <c r="G335" s="9"/>
      <c r="H335" s="9"/>
      <c r="I335" s="9"/>
      <c r="J335" s="9"/>
      <c r="BV335" s="3"/>
      <c r="BW335" s="3"/>
    </row>
    <row r="336" spans="1:92" ht="16.350000000000001" customHeight="1" x14ac:dyDescent="0.2">
      <c r="A336" s="3338" t="s">
        <v>270</v>
      </c>
      <c r="B336" s="3339"/>
      <c r="C336" s="1664"/>
      <c r="D336" s="1664"/>
      <c r="E336" s="1664"/>
      <c r="F336" s="9"/>
      <c r="G336" s="9"/>
      <c r="H336" s="9"/>
      <c r="I336" s="9"/>
      <c r="J336" s="9"/>
      <c r="BV336" s="3"/>
      <c r="BW336" s="3"/>
    </row>
    <row r="337" spans="1:75" ht="16.350000000000001" customHeight="1" x14ac:dyDescent="0.2">
      <c r="A337" s="3338" t="s">
        <v>104</v>
      </c>
      <c r="B337" s="3339"/>
      <c r="C337" s="1664"/>
      <c r="D337" s="1664"/>
      <c r="E337" s="1664"/>
      <c r="F337" s="9"/>
      <c r="G337" s="9"/>
      <c r="H337" s="9"/>
      <c r="I337" s="9"/>
      <c r="J337" s="9"/>
      <c r="BV337" s="3"/>
      <c r="BW337" s="3"/>
    </row>
    <row r="338" spans="1:75" ht="16.350000000000001" customHeight="1" x14ac:dyDescent="0.2">
      <c r="A338" s="3338" t="s">
        <v>94</v>
      </c>
      <c r="B338" s="3339"/>
      <c r="C338" s="1664"/>
      <c r="D338" s="1664"/>
      <c r="E338" s="1664"/>
      <c r="F338" s="9"/>
      <c r="G338" s="9"/>
      <c r="H338" s="9"/>
      <c r="I338" s="9"/>
      <c r="J338" s="9"/>
      <c r="BV338" s="3"/>
      <c r="BW338" s="3"/>
    </row>
    <row r="339" spans="1:75" ht="16.350000000000001" customHeight="1" x14ac:dyDescent="0.2">
      <c r="A339" s="2899" t="s">
        <v>99</v>
      </c>
      <c r="B339" s="2900"/>
      <c r="C339" s="1664"/>
      <c r="D339" s="1664"/>
      <c r="E339" s="1664"/>
      <c r="F339" s="9"/>
      <c r="G339" s="9"/>
      <c r="H339" s="9"/>
      <c r="I339" s="9"/>
      <c r="J339" s="9"/>
      <c r="BV339" s="3"/>
      <c r="BW339" s="3"/>
    </row>
    <row r="340" spans="1:75" ht="16.350000000000001" customHeight="1" x14ac:dyDescent="0.2">
      <c r="A340" s="3334" t="s">
        <v>108</v>
      </c>
      <c r="B340" s="3335"/>
      <c r="C340" s="1664"/>
      <c r="D340" s="1664"/>
      <c r="E340" s="1664"/>
      <c r="F340" s="9"/>
      <c r="G340" s="9"/>
      <c r="H340" s="9"/>
      <c r="I340" s="9"/>
      <c r="J340" s="9"/>
      <c r="BV340" s="3"/>
      <c r="BW340" s="3"/>
    </row>
    <row r="341" spans="1:75" ht="16.350000000000001" customHeight="1" x14ac:dyDescent="0.2">
      <c r="A341" s="3334" t="s">
        <v>106</v>
      </c>
      <c r="B341" s="3335"/>
      <c r="C341" s="1664"/>
      <c r="D341" s="1664"/>
      <c r="E341" s="1664"/>
      <c r="F341" s="9"/>
      <c r="G341" s="9"/>
      <c r="H341" s="9"/>
      <c r="I341" s="9"/>
      <c r="J341" s="9"/>
      <c r="BV341" s="3"/>
      <c r="BW341" s="3"/>
    </row>
    <row r="342" spans="1:75" ht="14.25" customHeight="1" x14ac:dyDescent="0.2">
      <c r="A342" s="3140" t="s">
        <v>107</v>
      </c>
      <c r="B342" s="3141"/>
      <c r="C342" s="1352"/>
      <c r="D342" s="1352"/>
      <c r="E342" s="1352"/>
      <c r="F342" s="9"/>
      <c r="G342" s="9"/>
      <c r="H342" s="9"/>
      <c r="I342" s="9"/>
      <c r="J342" s="9"/>
      <c r="BV342" s="3"/>
      <c r="BW342" s="3"/>
    </row>
    <row r="343" spans="1:75" x14ac:dyDescent="0.2">
      <c r="BV343" s="3"/>
      <c r="BW343" s="3"/>
    </row>
    <row r="344" spans="1:75" x14ac:dyDescent="0.2">
      <c r="BV344" s="3"/>
      <c r="BW344" s="3"/>
    </row>
    <row r="345" spans="1:75" x14ac:dyDescent="0.2">
      <c r="BV345" s="3"/>
      <c r="BW345" s="3"/>
    </row>
    <row r="346" spans="1:75" x14ac:dyDescent="0.2">
      <c r="BV346" s="3"/>
      <c r="BW346" s="3"/>
    </row>
    <row r="347" spans="1:75" x14ac:dyDescent="0.2">
      <c r="BV347" s="3"/>
      <c r="BW347" s="3"/>
    </row>
    <row r="348" spans="1:75" x14ac:dyDescent="0.2">
      <c r="BV348" s="3"/>
      <c r="BW348" s="3"/>
    </row>
    <row r="349" spans="1:75" x14ac:dyDescent="0.2">
      <c r="BV349" s="3"/>
      <c r="BW349" s="3"/>
    </row>
    <row r="350" spans="1:75" x14ac:dyDescent="0.2">
      <c r="BV350" s="3"/>
      <c r="BW350" s="3"/>
    </row>
    <row r="351" spans="1:75" x14ac:dyDescent="0.2">
      <c r="BV351" s="3"/>
      <c r="BW351" s="3"/>
    </row>
    <row r="352" spans="1:75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1:98" x14ac:dyDescent="0.2">
      <c r="BV369" s="3"/>
      <c r="BW369" s="3"/>
    </row>
    <row r="370" spans="1:98" x14ac:dyDescent="0.2">
      <c r="BV370" s="3"/>
      <c r="BW370" s="3"/>
    </row>
    <row r="371" spans="1:98" x14ac:dyDescent="0.2">
      <c r="BV371" s="3"/>
      <c r="BW371" s="3"/>
    </row>
    <row r="372" spans="1:98" x14ac:dyDescent="0.2">
      <c r="BV372" s="3"/>
      <c r="BW372" s="3"/>
    </row>
    <row r="373" spans="1:98" x14ac:dyDescent="0.2">
      <c r="BV373" s="3"/>
      <c r="BW373" s="3"/>
    </row>
    <row r="374" spans="1:98" x14ac:dyDescent="0.2">
      <c r="BV374" s="3"/>
      <c r="BW374" s="3"/>
    </row>
    <row r="375" spans="1:98" x14ac:dyDescent="0.2">
      <c r="BV375" s="3"/>
      <c r="BW375" s="3"/>
    </row>
    <row r="376" spans="1:98" x14ac:dyDescent="0.2">
      <c r="BV376" s="3"/>
      <c r="BW376" s="3"/>
    </row>
    <row r="377" spans="1:98" x14ac:dyDescent="0.2">
      <c r="BV377" s="3"/>
      <c r="BW377" s="3"/>
    </row>
    <row r="378" spans="1:98" s="610" customFormat="1" hidden="1" x14ac:dyDescent="0.2">
      <c r="A378" s="610">
        <f>SUM(D12:D15,D36,D64,D67:I77,D85:D86,D145,D159,D164:D198,D203:D206,D213:D216,D307:D312,D317:D321,B327:C327,D328:E330,C333:C342)</f>
        <v>1577</v>
      </c>
      <c r="B378" s="610">
        <f>SUM(CH9:CN342)</f>
        <v>0</v>
      </c>
      <c r="AQ378" s="2"/>
      <c r="AR378" s="2"/>
      <c r="AS378" s="2"/>
      <c r="AT378" s="2"/>
      <c r="AU378" s="2"/>
      <c r="AV378" s="2"/>
      <c r="AW378" s="2"/>
      <c r="BV378" s="611"/>
      <c r="BW378" s="611"/>
      <c r="BX378" s="611"/>
      <c r="BY378" s="611"/>
      <c r="BZ378" s="611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</row>
    <row r="379" spans="1:98" ht="12" customHeight="1" x14ac:dyDescent="0.2">
      <c r="AQ379" s="610"/>
      <c r="AR379" s="610"/>
      <c r="AS379" s="610"/>
      <c r="AT379" s="610"/>
      <c r="AU379" s="610"/>
      <c r="AV379" s="610"/>
      <c r="AW379" s="610"/>
      <c r="BV379" s="3"/>
      <c r="BW379" s="3"/>
    </row>
    <row r="381" spans="1:98" x14ac:dyDescent="0.2">
      <c r="BV381" s="3"/>
      <c r="BW381" s="3"/>
    </row>
    <row r="382" spans="1:98" x14ac:dyDescent="0.2">
      <c r="BV382" s="3"/>
      <c r="BW382" s="3"/>
    </row>
    <row r="383" spans="1:98" x14ac:dyDescent="0.2">
      <c r="BV383" s="3"/>
      <c r="BW383" s="3"/>
    </row>
    <row r="384" spans="1:98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  <row r="395" spans="74:75" x14ac:dyDescent="0.2">
      <c r="BV395" s="3"/>
      <c r="BW395" s="3"/>
    </row>
    <row r="396" spans="74:75" x14ac:dyDescent="0.2">
      <c r="BV396" s="3"/>
      <c r="BW396" s="3"/>
    </row>
    <row r="397" spans="74:75" x14ac:dyDescent="0.2">
      <c r="BV397" s="3"/>
      <c r="BW397" s="3"/>
    </row>
    <row r="398" spans="74:75" x14ac:dyDescent="0.2">
      <c r="BV398" s="3"/>
      <c r="BW398" s="3"/>
    </row>
    <row r="399" spans="74:75" x14ac:dyDescent="0.2">
      <c r="BV399" s="3"/>
      <c r="BW399" s="3"/>
    </row>
    <row r="400" spans="74:75" x14ac:dyDescent="0.2">
      <c r="BV400" s="3"/>
      <c r="BW400" s="3"/>
    </row>
    <row r="401" spans="74:75" x14ac:dyDescent="0.2">
      <c r="BV401" s="3"/>
      <c r="BW401" s="3"/>
    </row>
    <row r="402" spans="74:75" x14ac:dyDescent="0.2">
      <c r="BV402" s="3"/>
      <c r="BW402" s="3"/>
    </row>
    <row r="403" spans="74:75" x14ac:dyDescent="0.2">
      <c r="BV403" s="3"/>
      <c r="BW403" s="3"/>
    </row>
    <row r="404" spans="74:75" x14ac:dyDescent="0.2">
      <c r="BV404" s="3"/>
      <c r="BW404" s="3"/>
    </row>
    <row r="405" spans="74:75" x14ac:dyDescent="0.2">
      <c r="BV405" s="3"/>
      <c r="BW405" s="3"/>
    </row>
    <row r="406" spans="74:75" x14ac:dyDescent="0.2">
      <c r="BV406" s="3"/>
      <c r="BW406" s="3"/>
    </row>
    <row r="407" spans="74:75" x14ac:dyDescent="0.2">
      <c r="BV407" s="3"/>
      <c r="BW407" s="3"/>
    </row>
    <row r="408" spans="74:75" x14ac:dyDescent="0.2">
      <c r="BV408" s="3"/>
      <c r="BW408" s="3"/>
    </row>
    <row r="409" spans="74:75" x14ac:dyDescent="0.2">
      <c r="BV409" s="3"/>
      <c r="BW409" s="3"/>
    </row>
    <row r="410" spans="74:75" x14ac:dyDescent="0.2">
      <c r="BV410" s="3"/>
      <c r="BW410" s="3"/>
    </row>
    <row r="411" spans="74:75" x14ac:dyDescent="0.2">
      <c r="BV411" s="3"/>
      <c r="BW411" s="3"/>
    </row>
    <row r="412" spans="74:75" x14ac:dyDescent="0.2">
      <c r="BV412" s="3"/>
      <c r="BW412" s="3"/>
    </row>
    <row r="413" spans="74:75" x14ac:dyDescent="0.2">
      <c r="BV413" s="3"/>
      <c r="BW413" s="3"/>
    </row>
    <row r="414" spans="74:75" x14ac:dyDescent="0.2">
      <c r="BV414" s="3"/>
      <c r="BW414" s="3"/>
    </row>
    <row r="415" spans="74:75" x14ac:dyDescent="0.2">
      <c r="BV415" s="3"/>
      <c r="BW415" s="3"/>
    </row>
    <row r="416" spans="74:75" x14ac:dyDescent="0.2">
      <c r="BV416" s="3"/>
      <c r="BW416" s="3"/>
    </row>
    <row r="417" spans="74:75" x14ac:dyDescent="0.2">
      <c r="BV417" s="3"/>
      <c r="BW417" s="3"/>
    </row>
    <row r="418" spans="74:75" x14ac:dyDescent="0.2">
      <c r="BV418" s="3"/>
      <c r="BW418" s="3"/>
    </row>
    <row r="419" spans="74:75" x14ac:dyDescent="0.2">
      <c r="BV419" s="3"/>
      <c r="BW419" s="3"/>
    </row>
    <row r="420" spans="74:75" x14ac:dyDescent="0.2">
      <c r="BV420" s="3"/>
      <c r="BW420" s="3"/>
    </row>
    <row r="421" spans="74:75" x14ac:dyDescent="0.2">
      <c r="BV421" s="3"/>
      <c r="BW421" s="3"/>
    </row>
    <row r="422" spans="74:75" x14ac:dyDescent="0.2">
      <c r="BV422" s="3"/>
      <c r="BW422" s="3"/>
    </row>
    <row r="423" spans="74:75" x14ac:dyDescent="0.2">
      <c r="BV423" s="3"/>
      <c r="BW423" s="3"/>
    </row>
    <row r="424" spans="74:75" x14ac:dyDescent="0.2">
      <c r="BV424" s="3"/>
      <c r="BW424" s="3"/>
    </row>
    <row r="425" spans="74:75" x14ac:dyDescent="0.2">
      <c r="BV425" s="3"/>
      <c r="BW425" s="3"/>
    </row>
    <row r="426" spans="74:75" x14ac:dyDescent="0.2">
      <c r="BV426" s="3"/>
      <c r="BW426" s="3"/>
    </row>
    <row r="427" spans="74:75" x14ac:dyDescent="0.2">
      <c r="BV427" s="3"/>
      <c r="BW427" s="3"/>
    </row>
  </sheetData>
  <mergeCells count="554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G10:H10"/>
    <mergeCell ref="I10:J10"/>
    <mergeCell ref="K10:L10"/>
    <mergeCell ref="M10:N10"/>
    <mergeCell ref="O10:P10"/>
    <mergeCell ref="Q10:R10"/>
    <mergeCell ref="AE10:AF10"/>
    <mergeCell ref="AG10:AH10"/>
    <mergeCell ref="AI10:AJ10"/>
    <mergeCell ref="AK10:AL10"/>
    <mergeCell ref="AM10:AN10"/>
    <mergeCell ref="AO10:AP10"/>
    <mergeCell ref="S10:T10"/>
    <mergeCell ref="U10:V10"/>
    <mergeCell ref="W10:X10"/>
    <mergeCell ref="Y10:Z10"/>
    <mergeCell ref="AA10:AB10"/>
    <mergeCell ref="AC10:AD10"/>
    <mergeCell ref="G17:H17"/>
    <mergeCell ref="I17:J17"/>
    <mergeCell ref="K17:L17"/>
    <mergeCell ref="M17:N17"/>
    <mergeCell ref="O17:P17"/>
    <mergeCell ref="Q17:R17"/>
    <mergeCell ref="A12:C12"/>
    <mergeCell ref="A13:C13"/>
    <mergeCell ref="A14:C14"/>
    <mergeCell ref="A15:C15"/>
    <mergeCell ref="A17:C18"/>
    <mergeCell ref="D17:F17"/>
    <mergeCell ref="AW17:AW18"/>
    <mergeCell ref="AX17:AX18"/>
    <mergeCell ref="A19:C19"/>
    <mergeCell ref="A20:C20"/>
    <mergeCell ref="A21:C21"/>
    <mergeCell ref="A22:C22"/>
    <mergeCell ref="AQ17:AQ18"/>
    <mergeCell ref="AR17:AR18"/>
    <mergeCell ref="AS17:AS18"/>
    <mergeCell ref="AT17:AT18"/>
    <mergeCell ref="AU17:AU18"/>
    <mergeCell ref="AV17:AV18"/>
    <mergeCell ref="AE17:AF17"/>
    <mergeCell ref="AG17:AH17"/>
    <mergeCell ref="AI17:AJ17"/>
    <mergeCell ref="AK17:AL17"/>
    <mergeCell ref="AM17:AN17"/>
    <mergeCell ref="AO17:AP17"/>
    <mergeCell ref="S17:T17"/>
    <mergeCell ref="U17:V17"/>
    <mergeCell ref="W17:X17"/>
    <mergeCell ref="Y17:Z17"/>
    <mergeCell ref="AA17:AB17"/>
    <mergeCell ref="AC17:AD17"/>
    <mergeCell ref="A29:C29"/>
    <mergeCell ref="A30:C30"/>
    <mergeCell ref="A31:C31"/>
    <mergeCell ref="A32:C32"/>
    <mergeCell ref="A33:C33"/>
    <mergeCell ref="A34:C34"/>
    <mergeCell ref="A23:C23"/>
    <mergeCell ref="A24:C24"/>
    <mergeCell ref="A25:C25"/>
    <mergeCell ref="A26:C26"/>
    <mergeCell ref="A27:C27"/>
    <mergeCell ref="A28:C28"/>
    <mergeCell ref="AR38:AR40"/>
    <mergeCell ref="AS38:AS40"/>
    <mergeCell ref="AT38:AT40"/>
    <mergeCell ref="AU38:AU40"/>
    <mergeCell ref="AV38:AV40"/>
    <mergeCell ref="AW38:AW40"/>
    <mergeCell ref="A35:C35"/>
    <mergeCell ref="A36:C36"/>
    <mergeCell ref="A38:C40"/>
    <mergeCell ref="D38:F39"/>
    <mergeCell ref="G38:AP38"/>
    <mergeCell ref="AQ38:AQ40"/>
    <mergeCell ref="G39:H39"/>
    <mergeCell ref="I39:J39"/>
    <mergeCell ref="K39:L39"/>
    <mergeCell ref="M39:N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O39:P39"/>
    <mergeCell ref="Q39:R39"/>
    <mergeCell ref="S39:T39"/>
    <mergeCell ref="U39:V39"/>
    <mergeCell ref="W39:X39"/>
    <mergeCell ref="Y39:Z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A83:C84"/>
    <mergeCell ref="D83:F83"/>
    <mergeCell ref="A85:A86"/>
    <mergeCell ref="B85:C85"/>
    <mergeCell ref="B86:C86"/>
    <mergeCell ref="A88:C90"/>
    <mergeCell ref="D88:F89"/>
    <mergeCell ref="A76:C76"/>
    <mergeCell ref="A77:C77"/>
    <mergeCell ref="A78:C78"/>
    <mergeCell ref="A79:C79"/>
    <mergeCell ref="A80:C80"/>
    <mergeCell ref="A81:C81"/>
    <mergeCell ref="AI89:AJ89"/>
    <mergeCell ref="AK89:AL89"/>
    <mergeCell ref="AM89:AN89"/>
    <mergeCell ref="AT88:AT90"/>
    <mergeCell ref="AU88:AU90"/>
    <mergeCell ref="AV88:AV90"/>
    <mergeCell ref="G89:H89"/>
    <mergeCell ref="I89:J89"/>
    <mergeCell ref="K89:L89"/>
    <mergeCell ref="M89:N89"/>
    <mergeCell ref="O89:P89"/>
    <mergeCell ref="Q89:R89"/>
    <mergeCell ref="S89:T89"/>
    <mergeCell ref="G88:AN88"/>
    <mergeCell ref="AO88:AO90"/>
    <mergeCell ref="AP88:AP90"/>
    <mergeCell ref="AQ88:AQ90"/>
    <mergeCell ref="AR88:AR90"/>
    <mergeCell ref="AS88:AS90"/>
    <mergeCell ref="U89:V89"/>
    <mergeCell ref="W89:X89"/>
    <mergeCell ref="Y89:Z89"/>
    <mergeCell ref="AA89:AB89"/>
    <mergeCell ref="A91:C91"/>
    <mergeCell ref="A92:C92"/>
    <mergeCell ref="A93:C93"/>
    <mergeCell ref="A94:C94"/>
    <mergeCell ref="A95:C95"/>
    <mergeCell ref="A96:C96"/>
    <mergeCell ref="AC89:AD89"/>
    <mergeCell ref="AE89:AF89"/>
    <mergeCell ref="AG89:AH89"/>
    <mergeCell ref="A103:C103"/>
    <mergeCell ref="A104:C104"/>
    <mergeCell ref="A105:C105"/>
    <mergeCell ref="A106:C106"/>
    <mergeCell ref="A107:C107"/>
    <mergeCell ref="A108:C108"/>
    <mergeCell ref="A97:C97"/>
    <mergeCell ref="A98:C98"/>
    <mergeCell ref="A99:C99"/>
    <mergeCell ref="A100:C100"/>
    <mergeCell ref="A101:C101"/>
    <mergeCell ref="A102:C102"/>
    <mergeCell ref="A115:C115"/>
    <mergeCell ref="A116:C116"/>
    <mergeCell ref="A117:C117"/>
    <mergeCell ref="A118:C118"/>
    <mergeCell ref="A119:C119"/>
    <mergeCell ref="A120:C120"/>
    <mergeCell ref="A109:C109"/>
    <mergeCell ref="A110:C110"/>
    <mergeCell ref="A111:C111"/>
    <mergeCell ref="A112:C112"/>
    <mergeCell ref="A113:C113"/>
    <mergeCell ref="A114:C114"/>
    <mergeCell ref="A127:C127"/>
    <mergeCell ref="A128:C128"/>
    <mergeCell ref="A129:C129"/>
    <mergeCell ref="A130:C130"/>
    <mergeCell ref="A131:C131"/>
    <mergeCell ref="A132:C132"/>
    <mergeCell ref="A121:C121"/>
    <mergeCell ref="A122:C122"/>
    <mergeCell ref="A123:C123"/>
    <mergeCell ref="A124:C124"/>
    <mergeCell ref="A125:C125"/>
    <mergeCell ref="A126:C126"/>
    <mergeCell ref="A139:C139"/>
    <mergeCell ref="A140:C140"/>
    <mergeCell ref="A141:C141"/>
    <mergeCell ref="A142:C142"/>
    <mergeCell ref="A143:C143"/>
    <mergeCell ref="A144:C144"/>
    <mergeCell ref="A133:C133"/>
    <mergeCell ref="A134:C134"/>
    <mergeCell ref="A135:C135"/>
    <mergeCell ref="A136:C136"/>
    <mergeCell ref="A137:C137"/>
    <mergeCell ref="A138:C138"/>
    <mergeCell ref="AS147:AS149"/>
    <mergeCell ref="AT147:AT149"/>
    <mergeCell ref="AU147:AU149"/>
    <mergeCell ref="AV147:AV149"/>
    <mergeCell ref="AW147:AW149"/>
    <mergeCell ref="AX147:AX149"/>
    <mergeCell ref="A145:C145"/>
    <mergeCell ref="A147:C149"/>
    <mergeCell ref="D147:F148"/>
    <mergeCell ref="G147:AP147"/>
    <mergeCell ref="AQ147:AQ149"/>
    <mergeCell ref="AR147:AR149"/>
    <mergeCell ref="G148:H148"/>
    <mergeCell ref="I148:J148"/>
    <mergeCell ref="K148:L148"/>
    <mergeCell ref="M148:N148"/>
    <mergeCell ref="A154:C154"/>
    <mergeCell ref="A155:C155"/>
    <mergeCell ref="A156:C156"/>
    <mergeCell ref="A157:C157"/>
    <mergeCell ref="A158:C158"/>
    <mergeCell ref="A159:C159"/>
    <mergeCell ref="AM148:AN148"/>
    <mergeCell ref="AO148:AP148"/>
    <mergeCell ref="A150:C150"/>
    <mergeCell ref="A151:C151"/>
    <mergeCell ref="A152:C152"/>
    <mergeCell ref="A153:C153"/>
    <mergeCell ref="AA148:AB148"/>
    <mergeCell ref="AC148:AD148"/>
    <mergeCell ref="AE148:AF148"/>
    <mergeCell ref="AG148:AH148"/>
    <mergeCell ref="AI148:AJ148"/>
    <mergeCell ref="AK148:AL148"/>
    <mergeCell ref="O148:P148"/>
    <mergeCell ref="Q148:R148"/>
    <mergeCell ref="S148:T148"/>
    <mergeCell ref="U148:V148"/>
    <mergeCell ref="W148:X148"/>
    <mergeCell ref="Y148:Z148"/>
    <mergeCell ref="AT161:AT163"/>
    <mergeCell ref="AU161:AU163"/>
    <mergeCell ref="AV161:AV163"/>
    <mergeCell ref="G162:H162"/>
    <mergeCell ref="I162:J162"/>
    <mergeCell ref="K162:L162"/>
    <mergeCell ref="M162:N162"/>
    <mergeCell ref="O162:P162"/>
    <mergeCell ref="Q162:R162"/>
    <mergeCell ref="S162:T162"/>
    <mergeCell ref="G161:AP161"/>
    <mergeCell ref="AQ161:AQ163"/>
    <mergeCell ref="AR161:AR163"/>
    <mergeCell ref="AS161:AS163"/>
    <mergeCell ref="U162:V162"/>
    <mergeCell ref="W162:X162"/>
    <mergeCell ref="Y162:Z162"/>
    <mergeCell ref="AA162:AB162"/>
    <mergeCell ref="AO162:AP162"/>
    <mergeCell ref="AK162:AL162"/>
    <mergeCell ref="AM162:AN162"/>
    <mergeCell ref="A164:A173"/>
    <mergeCell ref="B164:C164"/>
    <mergeCell ref="B165:C165"/>
    <mergeCell ref="B166:C166"/>
    <mergeCell ref="B167:B173"/>
    <mergeCell ref="AC162:AD162"/>
    <mergeCell ref="AE162:AF162"/>
    <mergeCell ref="AG162:AH162"/>
    <mergeCell ref="AI162:AJ162"/>
    <mergeCell ref="A161:C163"/>
    <mergeCell ref="D161:F162"/>
    <mergeCell ref="A189:A193"/>
    <mergeCell ref="B189:C189"/>
    <mergeCell ref="B190:B191"/>
    <mergeCell ref="B192:B193"/>
    <mergeCell ref="A194:A196"/>
    <mergeCell ref="B194:B196"/>
    <mergeCell ref="A174:A177"/>
    <mergeCell ref="B174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P200"/>
    <mergeCell ref="AQ200:AQ202"/>
    <mergeCell ref="S201:T201"/>
    <mergeCell ref="U201:V201"/>
    <mergeCell ref="W201:X201"/>
    <mergeCell ref="Y201:Z201"/>
    <mergeCell ref="AR200:AR202"/>
    <mergeCell ref="AS200:AS202"/>
    <mergeCell ref="AT200:AT202"/>
    <mergeCell ref="AU200:AU202"/>
    <mergeCell ref="G201:H201"/>
    <mergeCell ref="I201:J201"/>
    <mergeCell ref="K201:L201"/>
    <mergeCell ref="M201:N201"/>
    <mergeCell ref="O201:P201"/>
    <mergeCell ref="Q201:R201"/>
    <mergeCell ref="AM201:AN201"/>
    <mergeCell ref="AO201:AP201"/>
    <mergeCell ref="AK201:AL201"/>
    <mergeCell ref="A203:C203"/>
    <mergeCell ref="A204:C204"/>
    <mergeCell ref="A205:C205"/>
    <mergeCell ref="A206:C206"/>
    <mergeCell ref="AA201:AB201"/>
    <mergeCell ref="AC201:AD201"/>
    <mergeCell ref="AE201:AF201"/>
    <mergeCell ref="AG201:AH201"/>
    <mergeCell ref="AI201:AJ201"/>
    <mergeCell ref="Y211:Z211"/>
    <mergeCell ref="AA211:AB211"/>
    <mergeCell ref="A207:C207"/>
    <mergeCell ref="A208:C208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AU218:AU220"/>
    <mergeCell ref="AV218:AV220"/>
    <mergeCell ref="AW218:AW220"/>
    <mergeCell ref="AR219:AR220"/>
    <mergeCell ref="AO211:AP211"/>
    <mergeCell ref="A213:C213"/>
    <mergeCell ref="A214:C214"/>
    <mergeCell ref="A215:C215"/>
    <mergeCell ref="A216:C216"/>
    <mergeCell ref="A218:C220"/>
    <mergeCell ref="D218:F219"/>
    <mergeCell ref="G218:AN218"/>
    <mergeCell ref="AO218:AO220"/>
    <mergeCell ref="AP218:AP220"/>
    <mergeCell ref="AC211:AD211"/>
    <mergeCell ref="AE211:AF211"/>
    <mergeCell ref="AG211:AH211"/>
    <mergeCell ref="AI211:AJ211"/>
    <mergeCell ref="AK211:AL211"/>
    <mergeCell ref="AM211:AN211"/>
    <mergeCell ref="Q211:R211"/>
    <mergeCell ref="S211:T211"/>
    <mergeCell ref="U211:V211"/>
    <mergeCell ref="W211:X211"/>
    <mergeCell ref="G219:H219"/>
    <mergeCell ref="I219:J219"/>
    <mergeCell ref="K219:L219"/>
    <mergeCell ref="M219:N219"/>
    <mergeCell ref="O219:P219"/>
    <mergeCell ref="Q219:R219"/>
    <mergeCell ref="AQ218:AR218"/>
    <mergeCell ref="AS218:AS220"/>
    <mergeCell ref="AT218:AT220"/>
    <mergeCell ref="AE219:AF219"/>
    <mergeCell ref="AG219:AH219"/>
    <mergeCell ref="AI219:AJ219"/>
    <mergeCell ref="AK219:AL219"/>
    <mergeCell ref="AM219:AN219"/>
    <mergeCell ref="AQ219:AQ220"/>
    <mergeCell ref="S219:T219"/>
    <mergeCell ref="U219:V219"/>
    <mergeCell ref="W219:X219"/>
    <mergeCell ref="Y219:Z219"/>
    <mergeCell ref="AA219:AB219"/>
    <mergeCell ref="AC219:AD219"/>
    <mergeCell ref="A221:A222"/>
    <mergeCell ref="B221:C221"/>
    <mergeCell ref="B222:C222"/>
    <mergeCell ref="A223:A228"/>
    <mergeCell ref="B223:C223"/>
    <mergeCell ref="B224:C224"/>
    <mergeCell ref="B225:C225"/>
    <mergeCell ref="B226:C226"/>
    <mergeCell ref="B227:C227"/>
    <mergeCell ref="B228:C228"/>
    <mergeCell ref="A235:A240"/>
    <mergeCell ref="B235:C235"/>
    <mergeCell ref="B236:C236"/>
    <mergeCell ref="B237:C237"/>
    <mergeCell ref="B238:C238"/>
    <mergeCell ref="B239:C239"/>
    <mergeCell ref="B240:C240"/>
    <mergeCell ref="A229:A234"/>
    <mergeCell ref="B229:C229"/>
    <mergeCell ref="B230:C230"/>
    <mergeCell ref="B231:C231"/>
    <mergeCell ref="B232:C232"/>
    <mergeCell ref="B233:C233"/>
    <mergeCell ref="B234:C234"/>
    <mergeCell ref="A247:A252"/>
    <mergeCell ref="B247:C247"/>
    <mergeCell ref="B248:C248"/>
    <mergeCell ref="B249:C249"/>
    <mergeCell ref="B250:C250"/>
    <mergeCell ref="B251:C251"/>
    <mergeCell ref="B252:C252"/>
    <mergeCell ref="A241:A246"/>
    <mergeCell ref="B241:C241"/>
    <mergeCell ref="B242:C242"/>
    <mergeCell ref="B243:C243"/>
    <mergeCell ref="B244:C244"/>
    <mergeCell ref="B245:C245"/>
    <mergeCell ref="B246:C246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307:A312"/>
    <mergeCell ref="B307:C307"/>
    <mergeCell ref="B308:C308"/>
    <mergeCell ref="B309:C309"/>
    <mergeCell ref="B310:C310"/>
    <mergeCell ref="B311:C311"/>
    <mergeCell ref="B312:C312"/>
    <mergeCell ref="A301:A306"/>
    <mergeCell ref="B301:C301"/>
    <mergeCell ref="B302:C302"/>
    <mergeCell ref="B303:C303"/>
    <mergeCell ref="B304:C304"/>
    <mergeCell ref="B305:C305"/>
    <mergeCell ref="B306:C306"/>
    <mergeCell ref="A314:C316"/>
    <mergeCell ref="D314:F315"/>
    <mergeCell ref="G314:AP314"/>
    <mergeCell ref="AQ314:AQ316"/>
    <mergeCell ref="AR314:AR316"/>
    <mergeCell ref="G315:H315"/>
    <mergeCell ref="I315:J315"/>
    <mergeCell ref="K315:L315"/>
    <mergeCell ref="M315:N315"/>
    <mergeCell ref="O315:P315"/>
    <mergeCell ref="A323:A326"/>
    <mergeCell ref="B323:B326"/>
    <mergeCell ref="C323:C326"/>
    <mergeCell ref="D323:D326"/>
    <mergeCell ref="E323:E326"/>
    <mergeCell ref="A332:B332"/>
    <mergeCell ref="AO315:AP315"/>
    <mergeCell ref="A317:C317"/>
    <mergeCell ref="A318:C318"/>
    <mergeCell ref="A319:C319"/>
    <mergeCell ref="A320:C320"/>
    <mergeCell ref="A321:C321"/>
    <mergeCell ref="AC315:AD315"/>
    <mergeCell ref="AE315:AF315"/>
    <mergeCell ref="AG315:AH315"/>
    <mergeCell ref="AI315:AJ315"/>
    <mergeCell ref="AK315:AL315"/>
    <mergeCell ref="AM315:AN315"/>
    <mergeCell ref="Q315:R315"/>
    <mergeCell ref="S315:T315"/>
    <mergeCell ref="U315:V315"/>
    <mergeCell ref="W315:X315"/>
    <mergeCell ref="Y315:Z315"/>
    <mergeCell ref="AA315:AB315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38:B338"/>
  </mergeCells>
  <dataValidations count="2">
    <dataValidation type="whole" operator="greaterThanOrEqual" allowBlank="1" showInputMessage="1" showErrorMessage="1" errorTitle="Error" error="Favor Ingrese sólo Números." sqref="G12:AW15 G19:AX35 C333:E342 G317:AR321 E85:F86 G91:AV144 G150:AX158 G164:AV177 G179:AV198 G203:AU208 G213:AP216 G221:AW306 D67:I81 B327:C327 D328:E330 G41:AW64" xr:uid="{91C32280-B543-4504-8276-C1050624742E}">
      <formula1>0</formula1>
    </dataValidation>
    <dataValidation operator="greaterThanOrEqual" allowBlank="1" showInputMessage="1" showErrorMessage="1" error="Valor no Permitido" sqref="CA7:CE59" xr:uid="{988BB58E-B996-46AB-977B-7A13D46386F0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T427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72" width="11.42578125" style="2"/>
    <col min="73" max="73" width="10.140625" style="2" customWidth="1"/>
    <col min="74" max="75" width="11.42578125" style="2"/>
    <col min="76" max="77" width="11.42578125" style="4"/>
    <col min="78" max="78" width="11.42578125" style="4" customWidth="1"/>
    <col min="79" max="98" width="11.42578125" style="5" hidden="1" customWidth="1"/>
    <col min="99" max="100" width="11.42578125" style="2" customWidth="1"/>
    <col min="101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",[6]NOMBRE!B2," - ","( ",[6]NOMBRE!C2,[6]NOMBRE!D2,[6]NOMBRE!E2,[6]NOMBRE!F2,[6]NOMBRE!G2,"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",[6]NOMBRE!B6," - ","( ",[6]NOMBRE!C6,[6]NOMBRE!D6," )")</f>
        <v>MES: MAYO - ( 05 )</v>
      </c>
      <c r="BU4" s="3"/>
      <c r="BV4" s="3"/>
      <c r="BW4" s="3"/>
    </row>
    <row r="5" spans="1:98" ht="16.350000000000001" customHeight="1" x14ac:dyDescent="0.2">
      <c r="A5" s="1" t="str">
        <f>CONCATENATE("AÑO: ",[6]NOMBRE!B7)</f>
        <v>AÑO: 2021</v>
      </c>
      <c r="BU5" s="3"/>
      <c r="BV5" s="3"/>
      <c r="BW5" s="3"/>
    </row>
    <row r="6" spans="1:98" s="1005" customFormat="1" ht="15" customHeight="1" x14ac:dyDescent="0.25">
      <c r="A6" s="3134" t="s">
        <v>1</v>
      </c>
      <c r="B6" s="3134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4"/>
      <c r="O6" s="3134"/>
      <c r="P6" s="3134"/>
      <c r="Q6" s="1002"/>
      <c r="R6" s="1002"/>
      <c r="S6" s="1002"/>
      <c r="T6" s="1002"/>
      <c r="U6" s="1002"/>
      <c r="V6" s="1002"/>
      <c r="W6" s="1002"/>
      <c r="X6" s="1002"/>
      <c r="Y6" s="1002"/>
      <c r="Z6" s="1002"/>
      <c r="AA6" s="1002"/>
      <c r="AB6" s="1002"/>
      <c r="AC6" s="1002"/>
      <c r="AD6" s="1002"/>
      <c r="AE6" s="1002"/>
      <c r="AF6" s="1002"/>
      <c r="AG6" s="1002"/>
      <c r="AH6" s="1002"/>
      <c r="AI6" s="1002"/>
      <c r="AJ6" s="1002"/>
      <c r="AK6" s="1002"/>
      <c r="AL6" s="1002"/>
      <c r="AM6" s="1002"/>
      <c r="AN6" s="1002"/>
      <c r="AO6" s="1002"/>
      <c r="AP6" s="1002"/>
      <c r="AQ6" s="1002"/>
      <c r="AR6" s="1002"/>
      <c r="AS6" s="1002"/>
      <c r="AT6" s="1002"/>
      <c r="AU6" s="1002"/>
      <c r="AV6" s="1002"/>
      <c r="AW6" s="3135"/>
      <c r="AX6" s="3135"/>
      <c r="AY6" s="3135"/>
      <c r="AZ6" s="3135"/>
      <c r="BA6" s="3135"/>
      <c r="BB6" s="3135"/>
      <c r="BC6" s="3135"/>
      <c r="BD6" s="3135"/>
      <c r="BE6" s="3135"/>
      <c r="BF6" s="3135"/>
      <c r="BG6" s="3135"/>
      <c r="BH6" s="3135"/>
      <c r="BI6" s="3135"/>
      <c r="BJ6" s="3135"/>
      <c r="BK6" s="3135"/>
      <c r="BL6" s="3135"/>
      <c r="BM6" s="3136"/>
      <c r="BN6" s="3136"/>
      <c r="BO6" s="3136"/>
      <c r="BP6" s="3136"/>
      <c r="BQ6" s="3136"/>
      <c r="BR6" s="3136"/>
      <c r="BS6" s="3136"/>
      <c r="BT6" s="3136"/>
      <c r="BU6" s="3136"/>
      <c r="BV6" s="3136"/>
      <c r="BW6" s="3136"/>
      <c r="BX6" s="3136"/>
      <c r="BY6" s="3136"/>
      <c r="BZ6" s="3136"/>
      <c r="CA6" s="3136"/>
      <c r="CB6" s="3136"/>
      <c r="CC6" s="3136"/>
      <c r="CD6" s="3136"/>
      <c r="CE6" s="3136"/>
      <c r="CF6" s="3136"/>
      <c r="CG6" s="3136"/>
      <c r="CH6" s="3136"/>
      <c r="CI6" s="3136"/>
      <c r="CJ6" s="3136"/>
      <c r="CK6" s="3136"/>
      <c r="CL6" s="3136"/>
      <c r="CM6" s="3136"/>
      <c r="CN6" s="3136"/>
      <c r="CO6" s="3136"/>
      <c r="CP6" s="3136"/>
      <c r="CQ6" s="3136"/>
      <c r="CR6" s="3136"/>
      <c r="CS6" s="3136"/>
      <c r="CT6" s="3136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1005"/>
      <c r="H8" s="13"/>
      <c r="I8" s="13"/>
      <c r="J8" s="13"/>
      <c r="K8" s="13"/>
      <c r="L8" s="13"/>
      <c r="M8" s="13"/>
      <c r="N8" s="13"/>
      <c r="O8" s="13"/>
      <c r="P8" s="1005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3543" t="s">
        <v>3</v>
      </c>
      <c r="B9" s="3543"/>
      <c r="C9" s="3544"/>
      <c r="D9" s="3671" t="s">
        <v>4</v>
      </c>
      <c r="E9" s="3671"/>
      <c r="F9" s="3672"/>
      <c r="G9" s="3538" t="s">
        <v>5</v>
      </c>
      <c r="H9" s="3548"/>
      <c r="I9" s="3548"/>
      <c r="J9" s="3548"/>
      <c r="K9" s="3548"/>
      <c r="L9" s="3548"/>
      <c r="M9" s="3548"/>
      <c r="N9" s="3548"/>
      <c r="O9" s="3548"/>
      <c r="P9" s="3548"/>
      <c r="Q9" s="3548"/>
      <c r="R9" s="3548"/>
      <c r="S9" s="3548"/>
      <c r="T9" s="3548"/>
      <c r="U9" s="3548"/>
      <c r="V9" s="3548"/>
      <c r="W9" s="3548"/>
      <c r="X9" s="3548"/>
      <c r="Y9" s="3548"/>
      <c r="Z9" s="3548"/>
      <c r="AA9" s="3548"/>
      <c r="AB9" s="3548"/>
      <c r="AC9" s="3548"/>
      <c r="AD9" s="3548"/>
      <c r="AE9" s="3548"/>
      <c r="AF9" s="3548"/>
      <c r="AG9" s="3548"/>
      <c r="AH9" s="3548"/>
      <c r="AI9" s="3548"/>
      <c r="AJ9" s="3548"/>
      <c r="AK9" s="3548"/>
      <c r="AL9" s="3548"/>
      <c r="AM9" s="3548"/>
      <c r="AN9" s="3548"/>
      <c r="AO9" s="3548"/>
      <c r="AP9" s="3705"/>
      <c r="AQ9" s="3672" t="s">
        <v>6</v>
      </c>
      <c r="AR9" s="3536" t="s">
        <v>7</v>
      </c>
      <c r="AS9" s="3536" t="s">
        <v>8</v>
      </c>
      <c r="AT9" s="3536" t="s">
        <v>298</v>
      </c>
      <c r="AU9" s="3536" t="s">
        <v>10</v>
      </c>
      <c r="AV9" s="3536" t="s">
        <v>11</v>
      </c>
      <c r="AW9" s="3547" t="s">
        <v>12</v>
      </c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X9" s="2"/>
      <c r="BY9" s="2"/>
      <c r="BZ9" s="2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934"/>
      <c r="B10" s="2934"/>
      <c r="C10" s="2935"/>
      <c r="D10" s="3247"/>
      <c r="E10" s="3247"/>
      <c r="F10" s="3248"/>
      <c r="G10" s="3557" t="s">
        <v>13</v>
      </c>
      <c r="H10" s="3552"/>
      <c r="I10" s="3538" t="s">
        <v>14</v>
      </c>
      <c r="J10" s="3541"/>
      <c r="K10" s="3548" t="s">
        <v>15</v>
      </c>
      <c r="L10" s="3541"/>
      <c r="M10" s="3538" t="s">
        <v>16</v>
      </c>
      <c r="N10" s="3541"/>
      <c r="O10" s="3538" t="s">
        <v>17</v>
      </c>
      <c r="P10" s="3541"/>
      <c r="Q10" s="3538" t="s">
        <v>18</v>
      </c>
      <c r="R10" s="3541"/>
      <c r="S10" s="3538" t="s">
        <v>19</v>
      </c>
      <c r="T10" s="3541"/>
      <c r="U10" s="3538" t="s">
        <v>20</v>
      </c>
      <c r="V10" s="3541"/>
      <c r="W10" s="3538" t="s">
        <v>21</v>
      </c>
      <c r="X10" s="3541"/>
      <c r="Y10" s="3538" t="s">
        <v>22</v>
      </c>
      <c r="Z10" s="3540"/>
      <c r="AA10" s="3538" t="s">
        <v>23</v>
      </c>
      <c r="AB10" s="3540"/>
      <c r="AC10" s="3538" t="s">
        <v>24</v>
      </c>
      <c r="AD10" s="3540"/>
      <c r="AE10" s="3538" t="s">
        <v>25</v>
      </c>
      <c r="AF10" s="3540"/>
      <c r="AG10" s="3538" t="s">
        <v>26</v>
      </c>
      <c r="AH10" s="3540"/>
      <c r="AI10" s="3538" t="s">
        <v>27</v>
      </c>
      <c r="AJ10" s="3540"/>
      <c r="AK10" s="3538" t="s">
        <v>28</v>
      </c>
      <c r="AL10" s="3540"/>
      <c r="AM10" s="3538" t="s">
        <v>29</v>
      </c>
      <c r="AN10" s="3540"/>
      <c r="AO10" s="3538" t="s">
        <v>30</v>
      </c>
      <c r="AP10" s="3704"/>
      <c r="AQ10" s="2961"/>
      <c r="AR10" s="2912"/>
      <c r="AS10" s="2912"/>
      <c r="AT10" s="2912"/>
      <c r="AU10" s="2912"/>
      <c r="AV10" s="2912"/>
      <c r="AW10" s="3064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X10" s="2"/>
      <c r="BY10" s="2"/>
      <c r="BZ10" s="2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3170"/>
      <c r="B11" s="3170"/>
      <c r="C11" s="3171"/>
      <c r="D11" s="2023" t="s">
        <v>31</v>
      </c>
      <c r="E11" s="1679" t="s">
        <v>32</v>
      </c>
      <c r="F11" s="2017" t="s">
        <v>33</v>
      </c>
      <c r="G11" s="1656" t="s">
        <v>32</v>
      </c>
      <c r="H11" s="2017" t="s">
        <v>33</v>
      </c>
      <c r="I11" s="1656" t="s">
        <v>32</v>
      </c>
      <c r="J11" s="2017" t="s">
        <v>33</v>
      </c>
      <c r="K11" s="1656" t="s">
        <v>32</v>
      </c>
      <c r="L11" s="2017" t="s">
        <v>33</v>
      </c>
      <c r="M11" s="1656" t="s">
        <v>32</v>
      </c>
      <c r="N11" s="2017" t="s">
        <v>33</v>
      </c>
      <c r="O11" s="1656" t="s">
        <v>32</v>
      </c>
      <c r="P11" s="2017" t="s">
        <v>33</v>
      </c>
      <c r="Q11" s="1656" t="s">
        <v>32</v>
      </c>
      <c r="R11" s="2017" t="s">
        <v>33</v>
      </c>
      <c r="S11" s="1656" t="s">
        <v>32</v>
      </c>
      <c r="T11" s="2017" t="s">
        <v>33</v>
      </c>
      <c r="U11" s="1656" t="s">
        <v>32</v>
      </c>
      <c r="V11" s="2017" t="s">
        <v>33</v>
      </c>
      <c r="W11" s="1656" t="s">
        <v>32</v>
      </c>
      <c r="X11" s="2017" t="s">
        <v>33</v>
      </c>
      <c r="Y11" s="1656" t="s">
        <v>32</v>
      </c>
      <c r="Z11" s="2017" t="s">
        <v>33</v>
      </c>
      <c r="AA11" s="1656" t="s">
        <v>32</v>
      </c>
      <c r="AB11" s="2017" t="s">
        <v>33</v>
      </c>
      <c r="AC11" s="1656" t="s">
        <v>32</v>
      </c>
      <c r="AD11" s="2017" t="s">
        <v>33</v>
      </c>
      <c r="AE11" s="1656" t="s">
        <v>32</v>
      </c>
      <c r="AF11" s="2017" t="s">
        <v>33</v>
      </c>
      <c r="AG11" s="1656" t="s">
        <v>32</v>
      </c>
      <c r="AH11" s="2017" t="s">
        <v>33</v>
      </c>
      <c r="AI11" s="1656" t="s">
        <v>32</v>
      </c>
      <c r="AJ11" s="2017" t="s">
        <v>33</v>
      </c>
      <c r="AK11" s="1656" t="s">
        <v>32</v>
      </c>
      <c r="AL11" s="2017" t="s">
        <v>33</v>
      </c>
      <c r="AM11" s="1656" t="s">
        <v>32</v>
      </c>
      <c r="AN11" s="2017" t="s">
        <v>33</v>
      </c>
      <c r="AO11" s="1656" t="s">
        <v>32</v>
      </c>
      <c r="AP11" s="2024" t="s">
        <v>33</v>
      </c>
      <c r="AQ11" s="3248"/>
      <c r="AR11" s="3537"/>
      <c r="AS11" s="3537"/>
      <c r="AT11" s="3537"/>
      <c r="AU11" s="3537"/>
      <c r="AV11" s="3537"/>
      <c r="AW11" s="3177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X11" s="2"/>
      <c r="BY11" s="2"/>
      <c r="BZ11" s="2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3120" t="s">
        <v>34</v>
      </c>
      <c r="B12" s="3527"/>
      <c r="C12" s="3528"/>
      <c r="D12" s="1681">
        <f>SUM(E12+F12)</f>
        <v>0</v>
      </c>
      <c r="E12" s="21">
        <f>SUM(G12+I12+K12+M12+O12+Q12+S12+U12+W12+Y12+AA12+AC12+AE12+AG12+AI12+AK12+AM12+AO12)</f>
        <v>0</v>
      </c>
      <c r="F12" s="22">
        <f t="shared" ref="E12:F15" si="0">SUM(H12+J12+L12+N12+P12+R12+T12+V12+X12+Z12+AB12+AD12+AF12+AH12+AJ12+AL12+AN12+AP12)</f>
        <v>0</v>
      </c>
      <c r="G12" s="23"/>
      <c r="H12" s="24"/>
      <c r="I12" s="1014"/>
      <c r="J12" s="24"/>
      <c r="K12" s="1014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3"/>
      <c r="AD12" s="26"/>
      <c r="AE12" s="23"/>
      <c r="AF12" s="26"/>
      <c r="AG12" s="23"/>
      <c r="AH12" s="26"/>
      <c r="AI12" s="23"/>
      <c r="AJ12" s="26"/>
      <c r="AK12" s="23"/>
      <c r="AL12" s="26"/>
      <c r="AM12" s="23"/>
      <c r="AN12" s="26"/>
      <c r="AO12" s="23"/>
      <c r="AP12" s="27"/>
      <c r="AQ12" s="24"/>
      <c r="AR12" s="24"/>
      <c r="AS12" s="28"/>
      <c r="AT12" s="28"/>
      <c r="AU12" s="28"/>
      <c r="AV12" s="28"/>
      <c r="AW12" s="28"/>
      <c r="AX12" s="671" t="str">
        <f>$CA12&amp;$CB12&amp;$CC12&amp;$CD12&amp;$CE12&amp;$CF12&amp;$CG12</f>
        <v/>
      </c>
      <c r="AY12" s="30"/>
      <c r="AZ12" s="30"/>
      <c r="BA12" s="30"/>
      <c r="BB12" s="30"/>
      <c r="BC12" s="30"/>
      <c r="BD12" s="30"/>
      <c r="BE12" s="30"/>
      <c r="BF12" s="30"/>
      <c r="BG12" s="9"/>
      <c r="BH12" s="9"/>
      <c r="BI12" s="9"/>
      <c r="BJ12" s="9"/>
      <c r="BX12" s="2"/>
      <c r="BY12" s="2"/>
      <c r="BZ12" s="2"/>
      <c r="CA12" s="31" t="str">
        <f>IF(CH12=1,"* Las consultas de 60 años NO DEBEN ser mayor que el total de Consultas entre 60-64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>IF(CJ12=1,"* Las consultas de 12 años NO DEBEN ser mayor que el total de Consultas entre 10-14 Años. ","")</f>
        <v/>
      </c>
      <c r="CD12" s="31" t="str">
        <f>IF(CK12=1,"* Las consultas de Pacientes en control PSCV NO DEBEN ser mayor que el total de Consultas. ","")</f>
        <v/>
      </c>
      <c r="CE12" s="31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1" t="str">
        <f>IF(AND(AU12="",D12&lt;&gt;0),"* No olvide digitar la población SENAME (Digite CEROS si no tiene). ",IF(D12&lt;AU12,"* La Población SENAME NO DEBE ser mayor al Total. ",""))</f>
        <v/>
      </c>
      <c r="CG12" s="31" t="str">
        <f>IF(AND(AV12="",D12&lt;&gt;0),"* No olvide digitar la población Migrante (Digite CEROS si no tiene). ",IF(D12&lt;AV12,"* La Población Migrante NO DEBE ser mayor al Total. ",""))</f>
        <v/>
      </c>
      <c r="CH12" s="32">
        <f>IF(AS12&gt;(AK12+AL12),1,0)</f>
        <v>0</v>
      </c>
      <c r="CI12" s="32">
        <f>IF(D12&lt;AT12,1,0)</f>
        <v>0</v>
      </c>
      <c r="CJ12" s="32">
        <f>IF((Y12+Z12)&lt;AQ12,1,0)</f>
        <v>0</v>
      </c>
      <c r="CK12" s="32">
        <f>IF(D12&lt;AW12,1,0)</f>
        <v>0</v>
      </c>
      <c r="CL12" s="32">
        <f>IF(AND(AR12="",D12&lt;&gt;0),1,IF(F12&lt;AR12,1,0))</f>
        <v>0</v>
      </c>
      <c r="CM12" s="32">
        <f>IF(AND(AU12="",D12&lt;&gt;0),1,IF(D12&lt;AU12,1,0))</f>
        <v>0</v>
      </c>
      <c r="CN12" s="32">
        <f>IF(AND(AV12="",D12&lt;&gt;0),1,IF(D12&lt;AV12,1,0))</f>
        <v>0</v>
      </c>
    </row>
    <row r="13" spans="1:98" ht="16.350000000000001" customHeight="1" x14ac:dyDescent="0.2">
      <c r="A13" s="3529" t="s">
        <v>35</v>
      </c>
      <c r="B13" s="3530"/>
      <c r="C13" s="3531"/>
      <c r="D13" s="1682">
        <f>SUM(E13+F13)</f>
        <v>0</v>
      </c>
      <c r="E13" s="1683">
        <f t="shared" si="0"/>
        <v>0</v>
      </c>
      <c r="F13" s="1684">
        <f>SUM(H13+J13+L13+N13+P13+R13+T13+V13+X13+Z13+AB13+AD13+AF13+AH13+AJ13+AL13+AN13+AP13)</f>
        <v>0</v>
      </c>
      <c r="G13" s="1685"/>
      <c r="H13" s="1686"/>
      <c r="I13" s="1685"/>
      <c r="J13" s="1686"/>
      <c r="K13" s="1685"/>
      <c r="L13" s="1686"/>
      <c r="M13" s="1685"/>
      <c r="N13" s="1686"/>
      <c r="O13" s="1685"/>
      <c r="P13" s="1686"/>
      <c r="Q13" s="1685"/>
      <c r="R13" s="1661"/>
      <c r="S13" s="1685"/>
      <c r="T13" s="1661"/>
      <c r="U13" s="1685"/>
      <c r="V13" s="1661"/>
      <c r="W13" s="1685"/>
      <c r="X13" s="1661"/>
      <c r="Y13" s="1685"/>
      <c r="Z13" s="1661"/>
      <c r="AA13" s="1685"/>
      <c r="AB13" s="1661"/>
      <c r="AC13" s="1685"/>
      <c r="AD13" s="1661"/>
      <c r="AE13" s="1685"/>
      <c r="AF13" s="1661"/>
      <c r="AG13" s="1685"/>
      <c r="AH13" s="1661"/>
      <c r="AI13" s="1685"/>
      <c r="AJ13" s="1661"/>
      <c r="AK13" s="1685"/>
      <c r="AL13" s="1661"/>
      <c r="AM13" s="1685"/>
      <c r="AN13" s="1661"/>
      <c r="AO13" s="1685"/>
      <c r="AP13" s="1662"/>
      <c r="AQ13" s="1686"/>
      <c r="AR13" s="1686"/>
      <c r="AS13" s="1664"/>
      <c r="AT13" s="1664"/>
      <c r="AU13" s="1664"/>
      <c r="AV13" s="1664"/>
      <c r="AW13" s="1664"/>
      <c r="AX13" s="671" t="str">
        <f t="shared" ref="AX13:AX15" si="2">$CA13&amp;$CB13&amp;$CC13&amp;$CD13&amp;$CE13&amp;$CF13&amp;$CG13</f>
        <v/>
      </c>
      <c r="AY13" s="30"/>
      <c r="AZ13" s="30"/>
      <c r="BA13" s="30"/>
      <c r="BB13" s="30"/>
      <c r="BC13" s="30"/>
      <c r="BD13" s="30"/>
      <c r="BE13" s="30"/>
      <c r="BF13" s="30"/>
      <c r="BG13" s="9"/>
      <c r="BH13" s="9"/>
      <c r="BI13" s="9"/>
      <c r="BJ13" s="9"/>
      <c r="BX13" s="2"/>
      <c r="BY13" s="2"/>
      <c r="BZ13" s="2"/>
      <c r="CA13" s="31" t="str">
        <f t="shared" ref="CA13:CA15" si="3">IF(CH13=1,"* Las consultas de 60 años NO DEBEN ser mayor que el total de Consultas entre 60-64 Años. ","")</f>
        <v/>
      </c>
      <c r="CB13" s="31" t="str">
        <f t="shared" si="1"/>
        <v/>
      </c>
      <c r="CC13" s="31" t="str">
        <f t="shared" ref="CC13:CC15" si="4">IF(CJ13=1,"* Las consultas de 12 años NO DEBEN ser mayor que el total de Consultas entre 10-14 Años. ","")</f>
        <v/>
      </c>
      <c r="CD13" s="31" t="str">
        <f t="shared" ref="CD13:CD15" si="5">IF(CK13=1,"* Las consultas de Pacientes en control PSCV NO DEBEN ser mayor que el total de Consultas. ","")</f>
        <v/>
      </c>
      <c r="CE13" s="31" t="str">
        <f t="shared" ref="CE13:CE15" si="6">IF(AND(AR13="",D13&lt;&gt;0),"* Recuerde que las Embarazadas deben ser incluídas en el ingreso por rango Etario (Digite CEROS si no tiene). ",IF(F13&lt;AR13,"* Las Embarazadas NO DEBEN ser mayor al total de mujeres. ",""))</f>
        <v/>
      </c>
      <c r="CF13" s="31" t="str">
        <f t="shared" ref="CF13:CF15" si="7">IF(AND(AU13="",D13&lt;&gt;0),"* No olvide digitar la población SENAME (Digite CEROS si no tiene). ",IF(D13&lt;AU13,"* La Población SENAME NO DEBE ser mayor al Total. ",""))</f>
        <v/>
      </c>
      <c r="CG13" s="31" t="str">
        <f t="shared" ref="CG13:CG15" si="8">IF(AND(AV13="",D13&lt;&gt;0),"* No olvide digitar la población Migrante (Digite CEROS si no tiene). ",IF(D13&lt;AV13,"* La Población Migrante NO DEBE ser mayor al Total. ",""))</f>
        <v/>
      </c>
      <c r="CH13" s="32">
        <f t="shared" ref="CH13:CH15" si="9">IF(AS13&gt;(AK13+AL13),1,0)</f>
        <v>0</v>
      </c>
      <c r="CI13" s="32">
        <f t="shared" ref="CI13:CI15" si="10">IF(D13&lt;AT13,1,0)</f>
        <v>0</v>
      </c>
      <c r="CJ13" s="32">
        <f t="shared" ref="CJ13:CJ15" si="11">IF((Y13+Z13)&lt;AQ13,1,0)</f>
        <v>0</v>
      </c>
      <c r="CK13" s="32">
        <f t="shared" ref="CK13:CK15" si="12">IF(D13&lt;AW13,1,0)</f>
        <v>0</v>
      </c>
      <c r="CL13" s="32">
        <f t="shared" ref="CL13:CL15" si="13">IF(AND(AR13="",D13&lt;&gt;0),1,IF(F13&lt;AR13,1,0))</f>
        <v>0</v>
      </c>
      <c r="CM13" s="32">
        <f>IF(AND(AH13="",D13&lt;&gt;0),1,IF(D13&lt;AH13,1,0))</f>
        <v>0</v>
      </c>
      <c r="CN13" s="32">
        <f t="shared" ref="CN13:CN15" si="14">IF(AND(AV13="",D13&lt;&gt;0),1,IF(D13&lt;AV13,1,0))</f>
        <v>0</v>
      </c>
    </row>
    <row r="14" spans="1:98" ht="16.350000000000001" customHeight="1" x14ac:dyDescent="0.2">
      <c r="A14" s="3529" t="s">
        <v>36</v>
      </c>
      <c r="B14" s="3530"/>
      <c r="C14" s="3531"/>
      <c r="D14" s="1682">
        <f>SUM(E14+F14)</f>
        <v>0</v>
      </c>
      <c r="E14" s="1683">
        <f t="shared" si="0"/>
        <v>0</v>
      </c>
      <c r="F14" s="1684">
        <f t="shared" si="0"/>
        <v>0</v>
      </c>
      <c r="G14" s="1685"/>
      <c r="H14" s="1686"/>
      <c r="I14" s="1685"/>
      <c r="J14" s="1686"/>
      <c r="K14" s="1685"/>
      <c r="L14" s="1686"/>
      <c r="M14" s="1685"/>
      <c r="N14" s="1661"/>
      <c r="O14" s="1685"/>
      <c r="P14" s="1661"/>
      <c r="Q14" s="1685"/>
      <c r="R14" s="1661"/>
      <c r="S14" s="1685"/>
      <c r="T14" s="1661"/>
      <c r="U14" s="1685"/>
      <c r="V14" s="1661"/>
      <c r="W14" s="1685"/>
      <c r="X14" s="1661"/>
      <c r="Y14" s="1685"/>
      <c r="Z14" s="1661"/>
      <c r="AA14" s="1685"/>
      <c r="AB14" s="1661"/>
      <c r="AC14" s="1685"/>
      <c r="AD14" s="1661"/>
      <c r="AE14" s="1685"/>
      <c r="AF14" s="1661"/>
      <c r="AG14" s="1685"/>
      <c r="AH14" s="1661"/>
      <c r="AI14" s="1685"/>
      <c r="AJ14" s="1661"/>
      <c r="AK14" s="1685"/>
      <c r="AL14" s="1661"/>
      <c r="AM14" s="1685"/>
      <c r="AN14" s="1661"/>
      <c r="AO14" s="1685"/>
      <c r="AP14" s="1662"/>
      <c r="AQ14" s="1686"/>
      <c r="AR14" s="1686"/>
      <c r="AS14" s="1664"/>
      <c r="AT14" s="1664"/>
      <c r="AU14" s="1664"/>
      <c r="AV14" s="1664"/>
      <c r="AW14" s="1664"/>
      <c r="AX14" s="671" t="str">
        <f t="shared" si="2"/>
        <v/>
      </c>
      <c r="AY14" s="30"/>
      <c r="AZ14" s="30"/>
      <c r="BA14" s="30"/>
      <c r="BB14" s="30"/>
      <c r="BC14" s="30"/>
      <c r="BD14" s="30"/>
      <c r="BE14" s="30"/>
      <c r="BF14" s="30"/>
      <c r="BG14" s="9"/>
      <c r="BH14" s="9"/>
      <c r="BI14" s="9"/>
      <c r="BJ14" s="9"/>
      <c r="BX14" s="2"/>
      <c r="BY14" s="2"/>
      <c r="BZ14" s="2"/>
      <c r="CA14" s="31" t="str">
        <f t="shared" si="3"/>
        <v/>
      </c>
      <c r="CB14" s="31" t="str">
        <f t="shared" si="1"/>
        <v/>
      </c>
      <c r="CC14" s="31" t="str">
        <f t="shared" si="4"/>
        <v/>
      </c>
      <c r="CD14" s="31" t="str">
        <f t="shared" si="5"/>
        <v/>
      </c>
      <c r="CE14" s="31" t="str">
        <f t="shared" si="6"/>
        <v/>
      </c>
      <c r="CF14" s="31" t="str">
        <f t="shared" si="7"/>
        <v/>
      </c>
      <c r="CG14" s="31" t="str">
        <f t="shared" si="8"/>
        <v/>
      </c>
      <c r="CH14" s="32">
        <f t="shared" si="9"/>
        <v>0</v>
      </c>
      <c r="CI14" s="32">
        <f t="shared" si="10"/>
        <v>0</v>
      </c>
      <c r="CJ14" s="32">
        <f t="shared" si="11"/>
        <v>0</v>
      </c>
      <c r="CK14" s="32">
        <f t="shared" si="12"/>
        <v>0</v>
      </c>
      <c r="CL14" s="32">
        <f t="shared" si="13"/>
        <v>0</v>
      </c>
      <c r="CM14" s="32">
        <f>IF(AND(AH14="",D14&lt;&gt;0),1,IF(D14&lt;AH14,1,0))</f>
        <v>0</v>
      </c>
      <c r="CN14" s="32">
        <f t="shared" si="14"/>
        <v>0</v>
      </c>
    </row>
    <row r="15" spans="1:98" ht="16.350000000000001" customHeight="1" x14ac:dyDescent="0.2">
      <c r="A15" s="3532" t="s">
        <v>37</v>
      </c>
      <c r="B15" s="3448"/>
      <c r="C15" s="3449"/>
      <c r="D15" s="1368">
        <f>SUM(E15+F15)</f>
        <v>0</v>
      </c>
      <c r="E15" s="1687">
        <f>SUM(G15+I15+K15+M15+O15+Q15+S15+U15+W15+Y15+AA15+AC15+AE15+AG15+AI15+AK15+AM15+AO15)</f>
        <v>0</v>
      </c>
      <c r="F15" s="1688">
        <f t="shared" si="0"/>
        <v>0</v>
      </c>
      <c r="G15" s="1689"/>
      <c r="H15" s="1369"/>
      <c r="I15" s="1689"/>
      <c r="J15" s="1369"/>
      <c r="K15" s="1689"/>
      <c r="L15" s="1369"/>
      <c r="M15" s="1689"/>
      <c r="N15" s="1540"/>
      <c r="O15" s="1689"/>
      <c r="P15" s="1540"/>
      <c r="Q15" s="1689"/>
      <c r="R15" s="1540"/>
      <c r="S15" s="1689"/>
      <c r="T15" s="1540"/>
      <c r="U15" s="1689"/>
      <c r="V15" s="1540"/>
      <c r="W15" s="1689"/>
      <c r="X15" s="1540"/>
      <c r="Y15" s="1689"/>
      <c r="Z15" s="1540"/>
      <c r="AA15" s="1689"/>
      <c r="AB15" s="1540"/>
      <c r="AC15" s="1689"/>
      <c r="AD15" s="1540"/>
      <c r="AE15" s="1689"/>
      <c r="AF15" s="1540"/>
      <c r="AG15" s="1689"/>
      <c r="AH15" s="1540"/>
      <c r="AI15" s="1689"/>
      <c r="AJ15" s="1540"/>
      <c r="AK15" s="1689"/>
      <c r="AL15" s="1540"/>
      <c r="AM15" s="1689"/>
      <c r="AN15" s="1540"/>
      <c r="AO15" s="1689"/>
      <c r="AP15" s="1665"/>
      <c r="AQ15" s="1369"/>
      <c r="AR15" s="1369"/>
      <c r="AS15" s="1352"/>
      <c r="AT15" s="1352"/>
      <c r="AU15" s="1352"/>
      <c r="AV15" s="1352"/>
      <c r="AW15" s="1352"/>
      <c r="AX15" s="671" t="str">
        <f t="shared" si="2"/>
        <v/>
      </c>
      <c r="AY15" s="30"/>
      <c r="AZ15" s="30"/>
      <c r="BA15" s="30"/>
      <c r="BB15" s="30"/>
      <c r="BC15" s="30"/>
      <c r="BD15" s="30"/>
      <c r="BE15" s="30"/>
      <c r="BF15" s="30"/>
      <c r="BG15" s="9"/>
      <c r="BH15" s="9"/>
      <c r="BI15" s="9"/>
      <c r="BJ15" s="9"/>
      <c r="BK15" s="9"/>
      <c r="BL15" s="9"/>
      <c r="BX15" s="2"/>
      <c r="BY15" s="2"/>
      <c r="BZ15" s="2"/>
      <c r="CA15" s="31" t="str">
        <f t="shared" si="3"/>
        <v/>
      </c>
      <c r="CB15" s="31" t="str">
        <f t="shared" si="1"/>
        <v/>
      </c>
      <c r="CC15" s="31" t="str">
        <f t="shared" si="4"/>
        <v/>
      </c>
      <c r="CD15" s="31" t="str">
        <f t="shared" si="5"/>
        <v/>
      </c>
      <c r="CE15" s="31" t="str">
        <f t="shared" si="6"/>
        <v/>
      </c>
      <c r="CF15" s="31" t="str">
        <f t="shared" si="7"/>
        <v/>
      </c>
      <c r="CG15" s="31" t="str">
        <f t="shared" si="8"/>
        <v/>
      </c>
      <c r="CH15" s="32">
        <f t="shared" si="9"/>
        <v>0</v>
      </c>
      <c r="CI15" s="32">
        <f t="shared" si="10"/>
        <v>0</v>
      </c>
      <c r="CJ15" s="32">
        <f t="shared" si="11"/>
        <v>0</v>
      </c>
      <c r="CK15" s="32">
        <f t="shared" si="12"/>
        <v>0</v>
      </c>
      <c r="CL15" s="32">
        <f t="shared" si="13"/>
        <v>0</v>
      </c>
      <c r="CM15" s="32">
        <f>IF(AND(AH15="",D15&lt;&gt;0),1,IF(D15&lt;AH15,1,0))</f>
        <v>0</v>
      </c>
      <c r="CN15" s="32">
        <f t="shared" si="14"/>
        <v>0</v>
      </c>
    </row>
    <row r="16" spans="1:98" ht="32.1" customHeight="1" x14ac:dyDescent="0.2">
      <c r="A16" s="49" t="s">
        <v>38</v>
      </c>
      <c r="B16" s="50"/>
      <c r="C16" s="50"/>
      <c r="D16" s="13"/>
      <c r="E16" s="13"/>
      <c r="F16" s="13"/>
      <c r="G16" s="2025"/>
      <c r="H16" s="2025"/>
      <c r="I16" s="13"/>
      <c r="J16" s="13"/>
      <c r="K16" s="13"/>
      <c r="L16" s="13"/>
      <c r="M16" s="13"/>
      <c r="N16" s="13"/>
      <c r="O16" s="13"/>
      <c r="P16" s="52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8" ht="33" customHeight="1" x14ac:dyDescent="0.2">
      <c r="A17" s="3542" t="s">
        <v>39</v>
      </c>
      <c r="B17" s="3543"/>
      <c r="C17" s="3544"/>
      <c r="D17" s="3538" t="s">
        <v>40</v>
      </c>
      <c r="E17" s="3548"/>
      <c r="F17" s="3541"/>
      <c r="G17" s="3709" t="s">
        <v>13</v>
      </c>
      <c r="H17" s="3710"/>
      <c r="I17" s="3541" t="s">
        <v>14</v>
      </c>
      <c r="J17" s="3591"/>
      <c r="K17" s="3538" t="s">
        <v>15</v>
      </c>
      <c r="L17" s="3541"/>
      <c r="M17" s="3541" t="s">
        <v>16</v>
      </c>
      <c r="N17" s="3591"/>
      <c r="O17" s="3538" t="s">
        <v>17</v>
      </c>
      <c r="P17" s="3541"/>
      <c r="Q17" s="3538" t="s">
        <v>18</v>
      </c>
      <c r="R17" s="3541"/>
      <c r="S17" s="3538" t="s">
        <v>19</v>
      </c>
      <c r="T17" s="3541"/>
      <c r="U17" s="3538" t="s">
        <v>20</v>
      </c>
      <c r="V17" s="3541"/>
      <c r="W17" s="3548" t="s">
        <v>21</v>
      </c>
      <c r="X17" s="3548"/>
      <c r="Y17" s="3538" t="s">
        <v>22</v>
      </c>
      <c r="Z17" s="3540"/>
      <c r="AA17" s="3548" t="s">
        <v>23</v>
      </c>
      <c r="AB17" s="3706"/>
      <c r="AC17" s="3538" t="s">
        <v>24</v>
      </c>
      <c r="AD17" s="3540"/>
      <c r="AE17" s="3548" t="s">
        <v>25</v>
      </c>
      <c r="AF17" s="3706"/>
      <c r="AG17" s="3538" t="s">
        <v>26</v>
      </c>
      <c r="AH17" s="3540"/>
      <c r="AI17" s="3548" t="s">
        <v>27</v>
      </c>
      <c r="AJ17" s="3706"/>
      <c r="AK17" s="3538" t="s">
        <v>28</v>
      </c>
      <c r="AL17" s="3540"/>
      <c r="AM17" s="3548" t="s">
        <v>29</v>
      </c>
      <c r="AN17" s="3540"/>
      <c r="AO17" s="3548" t="s">
        <v>30</v>
      </c>
      <c r="AP17" s="3704"/>
      <c r="AQ17" s="3672" t="s">
        <v>6</v>
      </c>
      <c r="AR17" s="3672" t="s">
        <v>7</v>
      </c>
      <c r="AS17" s="3536" t="s">
        <v>41</v>
      </c>
      <c r="AT17" s="3536" t="s">
        <v>8</v>
      </c>
      <c r="AU17" s="3536" t="s">
        <v>42</v>
      </c>
      <c r="AV17" s="3672" t="s">
        <v>298</v>
      </c>
      <c r="AW17" s="3707" t="s">
        <v>10</v>
      </c>
      <c r="AX17" s="3707" t="s">
        <v>11</v>
      </c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8" ht="44.25" customHeight="1" x14ac:dyDescent="0.2">
      <c r="A18" s="3169"/>
      <c r="B18" s="3170"/>
      <c r="C18" s="3171"/>
      <c r="D18" s="1656" t="s">
        <v>31</v>
      </c>
      <c r="E18" s="1691" t="s">
        <v>32</v>
      </c>
      <c r="F18" s="1003" t="s">
        <v>33</v>
      </c>
      <c r="G18" s="1656" t="s">
        <v>32</v>
      </c>
      <c r="H18" s="2017" t="s">
        <v>33</v>
      </c>
      <c r="I18" s="2026" t="s">
        <v>32</v>
      </c>
      <c r="J18" s="1003" t="s">
        <v>33</v>
      </c>
      <c r="K18" s="2026" t="s">
        <v>32</v>
      </c>
      <c r="L18" s="2027" t="s">
        <v>33</v>
      </c>
      <c r="M18" s="2026" t="s">
        <v>32</v>
      </c>
      <c r="N18" s="1003" t="s">
        <v>33</v>
      </c>
      <c r="O18" s="2026" t="s">
        <v>32</v>
      </c>
      <c r="P18" s="1003" t="s">
        <v>33</v>
      </c>
      <c r="Q18" s="2026" t="s">
        <v>32</v>
      </c>
      <c r="R18" s="1003" t="s">
        <v>33</v>
      </c>
      <c r="S18" s="2026" t="s">
        <v>32</v>
      </c>
      <c r="T18" s="1003" t="s">
        <v>33</v>
      </c>
      <c r="U18" s="1656" t="s">
        <v>32</v>
      </c>
      <c r="V18" s="2017" t="s">
        <v>33</v>
      </c>
      <c r="W18" s="2016" t="s">
        <v>32</v>
      </c>
      <c r="X18" s="2028" t="s">
        <v>33</v>
      </c>
      <c r="Y18" s="1656" t="s">
        <v>32</v>
      </c>
      <c r="Z18" s="2017" t="s">
        <v>33</v>
      </c>
      <c r="AA18" s="2016" t="s">
        <v>32</v>
      </c>
      <c r="AB18" s="2028" t="s">
        <v>33</v>
      </c>
      <c r="AC18" s="1656" t="s">
        <v>32</v>
      </c>
      <c r="AD18" s="2017" t="s">
        <v>33</v>
      </c>
      <c r="AE18" s="2016" t="s">
        <v>32</v>
      </c>
      <c r="AF18" s="2028" t="s">
        <v>33</v>
      </c>
      <c r="AG18" s="1656" t="s">
        <v>32</v>
      </c>
      <c r="AH18" s="2017" t="s">
        <v>33</v>
      </c>
      <c r="AI18" s="2016" t="s">
        <v>32</v>
      </c>
      <c r="AJ18" s="2028" t="s">
        <v>33</v>
      </c>
      <c r="AK18" s="1656" t="s">
        <v>32</v>
      </c>
      <c r="AL18" s="2017" t="s">
        <v>33</v>
      </c>
      <c r="AM18" s="2016" t="s">
        <v>32</v>
      </c>
      <c r="AN18" s="2017" t="s">
        <v>33</v>
      </c>
      <c r="AO18" s="2016" t="s">
        <v>32</v>
      </c>
      <c r="AP18" s="2024" t="s">
        <v>33</v>
      </c>
      <c r="AQ18" s="2961"/>
      <c r="AR18" s="3119"/>
      <c r="AS18" s="3537"/>
      <c r="AT18" s="3537"/>
      <c r="AU18" s="3537"/>
      <c r="AV18" s="3248"/>
      <c r="AW18" s="3708"/>
      <c r="AX18" s="3708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8" ht="16.350000000000001" customHeight="1" x14ac:dyDescent="0.2">
      <c r="A19" s="3232" t="s">
        <v>43</v>
      </c>
      <c r="B19" s="3003"/>
      <c r="C19" s="3131"/>
      <c r="D19" s="1015">
        <f>SUM(E19+F19)</f>
        <v>0</v>
      </c>
      <c r="E19" s="21">
        <f>SUM(G19+I19+K19+M19+O19+Q19+S19+U19+W19+Y19+AA19+AC19+AE19+AG19+AI19+AK19+AM19+AO19)</f>
        <v>0</v>
      </c>
      <c r="F19" s="22">
        <f>SUM(H19+J19+L19+N19+P19+R19+T19+V19+X19+Z19+AB19+AD19+AF19+AH19+AJ19+AL19+AN19+AP19)</f>
        <v>0</v>
      </c>
      <c r="G19" s="1014"/>
      <c r="H19" s="60"/>
      <c r="I19" s="1014"/>
      <c r="J19" s="1695"/>
      <c r="K19" s="1014"/>
      <c r="L19" s="60"/>
      <c r="M19" s="1014"/>
      <c r="N19" s="1695"/>
      <c r="O19" s="1014"/>
      <c r="P19" s="60"/>
      <c r="Q19" s="1014"/>
      <c r="R19" s="60"/>
      <c r="S19" s="1014"/>
      <c r="T19" s="60"/>
      <c r="U19" s="1014"/>
      <c r="V19" s="60"/>
      <c r="W19" s="1657"/>
      <c r="X19" s="63"/>
      <c r="Y19" s="1014"/>
      <c r="Z19" s="60"/>
      <c r="AA19" s="1657"/>
      <c r="AB19" s="63"/>
      <c r="AC19" s="1014"/>
      <c r="AD19" s="60"/>
      <c r="AE19" s="1657"/>
      <c r="AF19" s="63"/>
      <c r="AG19" s="1014"/>
      <c r="AH19" s="60"/>
      <c r="AI19" s="1657"/>
      <c r="AJ19" s="63"/>
      <c r="AK19" s="1014"/>
      <c r="AL19" s="60"/>
      <c r="AM19" s="1657"/>
      <c r="AN19" s="60"/>
      <c r="AO19" s="1657"/>
      <c r="AP19" s="64"/>
      <c r="AQ19" s="1696"/>
      <c r="AR19" s="1695"/>
      <c r="AS19" s="1018"/>
      <c r="AT19" s="1018"/>
      <c r="AU19" s="1018"/>
      <c r="AV19" s="1018"/>
      <c r="AW19" s="1018"/>
      <c r="AX19" s="1018"/>
      <c r="AY19" s="671" t="str">
        <f>$CA19&amp;$CB19&amp;$CC19&amp;$CD19&amp;$CE19&amp;$CF19&amp;$CG19</f>
        <v/>
      </c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4"/>
      <c r="BV19" s="4"/>
      <c r="BW19" s="4"/>
      <c r="CA19" s="31" t="str">
        <f>IF(CH19=1,"* Las consultas de 12 años NO DEBEN ser mayor que el total de Consultas entre 10-14 Años. ","")</f>
        <v/>
      </c>
      <c r="CB19" s="31" t="str">
        <f>IF(CI19=1,"* Las consultas de 60 años NO DEBEN ser mayor que el total de Consultas entre 60-64 Años. ","")</f>
        <v/>
      </c>
      <c r="CC19" s="31" t="str">
        <f>IF(CJ19=1,"* Las actividades de usuarios en situación de discapacidad NO DEBEN superar el total. ","")</f>
        <v/>
      </c>
      <c r="CD19" s="31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E19" s="31" t="str">
        <f>IF(AND(AS19="",D19&lt;&gt;0),"* No olvide digitar la columna Beneficiarios (Digite CEROS si no tiene). ",IF(D19&lt;AS19,"* El número de Beneficiarios NO DEBE ser mayor que el Total. ",""))</f>
        <v/>
      </c>
      <c r="CF19" s="31" t="str">
        <f>IF(AND(AW19="",D19&lt;&gt;0),"* No olvide digitar la Población SENAME (Digite CEROS si no tiene). ",IF(D19&lt;AW19,"* La Población SENAME NO DEBE ser mayor al Total. ",""))</f>
        <v/>
      </c>
      <c r="CG19" s="31" t="str">
        <f>IF(AND(AX19="",D19&lt;&gt;0),"* No olvide digitar la Población Migrante (Digite CEROS si no tiene). ",IF(D19&lt;AX19,"* La Población Migrante NO DEBE superar el Total. ",""))</f>
        <v/>
      </c>
      <c r="CH19" s="32">
        <f>IF(AQ19&gt;(Y19+Z19),1,0)</f>
        <v>0</v>
      </c>
      <c r="CI19" s="32">
        <f>IF(AT19&gt;(AK19+AL19),1,0)</f>
        <v>0</v>
      </c>
      <c r="CJ19" s="32">
        <f>IF(D19&lt;AV19,1,0)</f>
        <v>0</v>
      </c>
      <c r="CK19" s="32">
        <f>IF(AND(AR19="",D19&lt;&gt;0),1,IF(F19&lt;AR19,1,0))</f>
        <v>0</v>
      </c>
      <c r="CL19" s="32">
        <f>IF(AND(AS19="",D19&lt;&gt;0),1,IF(D19&lt;AS19,1,0))</f>
        <v>0</v>
      </c>
      <c r="CM19" s="32">
        <f>IF(AND(AW19="",D19&lt;&gt;0),1,IF(D19&lt;AW19,1,0))</f>
        <v>0</v>
      </c>
      <c r="CN19" s="32">
        <f>IF(AND(AX19="",D19&lt;&gt;0),1,IF(D19&lt;AX19,1,0))</f>
        <v>0</v>
      </c>
    </row>
    <row r="20" spans="1:98" ht="16.350000000000001" customHeight="1" x14ac:dyDescent="0.2">
      <c r="A20" s="3480" t="s">
        <v>44</v>
      </c>
      <c r="B20" s="3481"/>
      <c r="C20" s="3482"/>
      <c r="D20" s="1697">
        <f t="shared" ref="D20:D35" si="15">SUM(E20+F20)</f>
        <v>0</v>
      </c>
      <c r="E20" s="1683">
        <f>SUM(U20+W20+Y20+AA20+AC20+AE20+AG20+AI20+AK20+AM20+AO20)</f>
        <v>0</v>
      </c>
      <c r="F20" s="1684">
        <f>SUM(V20+X20+Z20+AB20+AD20+AF20+AH20+AJ20+AL20+AN20+AP20)</f>
        <v>0</v>
      </c>
      <c r="G20" s="1698"/>
      <c r="H20" s="1699"/>
      <c r="I20" s="1698"/>
      <c r="J20" s="1700"/>
      <c r="K20" s="1698"/>
      <c r="L20" s="1699"/>
      <c r="M20" s="1698"/>
      <c r="N20" s="1700"/>
      <c r="O20" s="1698"/>
      <c r="P20" s="1699"/>
      <c r="Q20" s="1698"/>
      <c r="R20" s="1699"/>
      <c r="S20" s="1698"/>
      <c r="T20" s="1699"/>
      <c r="U20" s="1685"/>
      <c r="V20" s="1661"/>
      <c r="W20" s="1660"/>
      <c r="X20" s="1701"/>
      <c r="Y20" s="1685"/>
      <c r="Z20" s="1661"/>
      <c r="AA20" s="1660"/>
      <c r="AB20" s="1701"/>
      <c r="AC20" s="1685"/>
      <c r="AD20" s="1661"/>
      <c r="AE20" s="1660"/>
      <c r="AF20" s="1701"/>
      <c r="AG20" s="1685"/>
      <c r="AH20" s="1661"/>
      <c r="AI20" s="1660"/>
      <c r="AJ20" s="1701"/>
      <c r="AK20" s="1685"/>
      <c r="AL20" s="1661"/>
      <c r="AM20" s="1660"/>
      <c r="AN20" s="1661"/>
      <c r="AO20" s="1660"/>
      <c r="AP20" s="1662"/>
      <c r="AQ20" s="1702"/>
      <c r="AR20" s="1686"/>
      <c r="AS20" s="1703"/>
      <c r="AT20" s="1703"/>
      <c r="AU20" s="1703"/>
      <c r="AV20" s="1703"/>
      <c r="AW20" s="1703"/>
      <c r="AX20" s="1703"/>
      <c r="AY20" s="671" t="str">
        <f t="shared" ref="AY20:AY35" si="16">$CA20&amp;$CB20&amp;$CC20&amp;$CD20&amp;$CE20&amp;$CF20&amp;$CG20</f>
        <v/>
      </c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4"/>
      <c r="BV20" s="4"/>
      <c r="BW20" s="4"/>
      <c r="CA20" s="31" t="str">
        <f t="shared" ref="CA20:CA35" si="17">IF(CH20=1,"* Las consultas de 12 años NO DEBEN ser mayor que el total de Consultas entre 10-14 Años. ","")</f>
        <v/>
      </c>
      <c r="CB20" s="31" t="str">
        <f t="shared" ref="CB20:CB35" si="18">IF(CI20=1,"* Las consultas de 60 años NO DEBEN ser mayor que el total de Consultas entre 60-64 Años. ","")</f>
        <v/>
      </c>
      <c r="CC20" s="31" t="str">
        <f t="shared" ref="CC20:CC35" si="19">IF(CJ20=1,"* Las actividades de usuarios en situación de discapacidad NO DEBEN superar el total. ","")</f>
        <v/>
      </c>
      <c r="CD20" s="31" t="str">
        <f t="shared" ref="CD20:CD35" si="20">IF(AND(AR20="",D20&lt;&gt;0),"* Recuerde que las Embarazadas deben ser incluídas en el ingreso por rango Etario (Digite CEROS si no tiene). ",IF(F20&lt;AR20,"* Las Embarazadas NO DEBEN ser mayor al total de mujeres. ",""))</f>
        <v/>
      </c>
      <c r="CE20" s="31" t="str">
        <f t="shared" ref="CE20:CE35" si="21">IF(AND(AS20="",D20&lt;&gt;0),"* No olvide digitar la columna Beneficiarios (Digite CEROS si no tiene). ",IF(D20&lt;AS20,"* El número de Beneficiarios NO DEBE ser mayor que el Total. ",""))</f>
        <v/>
      </c>
      <c r="CF20" s="31" t="str">
        <f t="shared" ref="CF20:CF35" si="22">IF(AND(AW20="",D20&lt;&gt;0),"* No olvide digitar la Población SENAME (Digite CEROS si no tiene). ",IF(D20&lt;AW20,"* La Población SENAME NO DEBE ser mayor al Total. ",""))</f>
        <v/>
      </c>
      <c r="CG20" s="31" t="str">
        <f t="shared" ref="CG20:CG35" si="23">IF(AND(AX20="",D20&lt;&gt;0),"* No olvide digitar la Población Migrante (Digite CEROS si no tiene). ",IF(D20&lt;AX20,"* La Población Migrante NO DEBE superar el Total. ",""))</f>
        <v/>
      </c>
      <c r="CH20" s="32">
        <f t="shared" ref="CH20:CH35" si="24">IF(AQ20&gt;(Y20+Z20),1,0)</f>
        <v>0</v>
      </c>
      <c r="CI20" s="32">
        <f t="shared" ref="CI20:CI35" si="25">IF(AT20&gt;(AK20+AL20),1,0)</f>
        <v>0</v>
      </c>
      <c r="CJ20" s="32">
        <f t="shared" ref="CJ20:CJ35" si="26">IF(D20&lt;AV20,1,0)</f>
        <v>0</v>
      </c>
      <c r="CK20" s="32">
        <f t="shared" ref="CK20:CK35" si="27">IF(AND(AR20="",D20&lt;&gt;0),1,IF(F20&lt;AR20,1,0))</f>
        <v>0</v>
      </c>
      <c r="CL20" s="32">
        <f t="shared" ref="CL20:CL35" si="28">IF(AND(AS20="",D20&lt;&gt;0),1,IF(D20&lt;AS20,1,0))</f>
        <v>0</v>
      </c>
      <c r="CM20" s="32">
        <f t="shared" ref="CM20:CM35" si="29">IF(AND(AW20="",D20&lt;&gt;0),1,IF(D20&lt;AW20,1,0))</f>
        <v>0</v>
      </c>
      <c r="CN20" s="32">
        <f t="shared" ref="CN20:CN35" si="30">IF(AND(AX20="",D20&lt;&gt;0),1,IF(D20&lt;AX20,1,0))</f>
        <v>0</v>
      </c>
    </row>
    <row r="21" spans="1:98" ht="16.350000000000001" customHeight="1" x14ac:dyDescent="0.2">
      <c r="A21" s="3349" t="s">
        <v>45</v>
      </c>
      <c r="B21" s="3350"/>
      <c r="C21" s="3351"/>
      <c r="D21" s="1697">
        <f t="shared" si="15"/>
        <v>0</v>
      </c>
      <c r="E21" s="1683">
        <f t="shared" ref="E21:F23" si="31">SUM(G21+I21+K21+M21+O21+Q21+S21+U21+W21+Y21+AA21+AC21+AE21+AG21+AI21+AK21+AM21+AO21)</f>
        <v>0</v>
      </c>
      <c r="F21" s="1684">
        <f t="shared" si="31"/>
        <v>0</v>
      </c>
      <c r="G21" s="1685"/>
      <c r="H21" s="1661"/>
      <c r="I21" s="1685"/>
      <c r="J21" s="1686"/>
      <c r="K21" s="1685"/>
      <c r="L21" s="1661"/>
      <c r="M21" s="1685"/>
      <c r="N21" s="1686"/>
      <c r="O21" s="1685"/>
      <c r="P21" s="1661"/>
      <c r="Q21" s="1685"/>
      <c r="R21" s="1661"/>
      <c r="S21" s="1685"/>
      <c r="T21" s="1661"/>
      <c r="U21" s="1685"/>
      <c r="V21" s="1661"/>
      <c r="W21" s="1660"/>
      <c r="X21" s="1701"/>
      <c r="Y21" s="1685"/>
      <c r="Z21" s="1661"/>
      <c r="AA21" s="1660"/>
      <c r="AB21" s="1701"/>
      <c r="AC21" s="1685"/>
      <c r="AD21" s="1661"/>
      <c r="AE21" s="1660"/>
      <c r="AF21" s="1701"/>
      <c r="AG21" s="1685"/>
      <c r="AH21" s="1661"/>
      <c r="AI21" s="1660"/>
      <c r="AJ21" s="1701"/>
      <c r="AK21" s="1685"/>
      <c r="AL21" s="1661"/>
      <c r="AM21" s="1660"/>
      <c r="AN21" s="1661"/>
      <c r="AO21" s="1660"/>
      <c r="AP21" s="1662"/>
      <c r="AQ21" s="1702"/>
      <c r="AR21" s="1686"/>
      <c r="AS21" s="1703"/>
      <c r="AT21" s="1703"/>
      <c r="AU21" s="1703"/>
      <c r="AV21" s="1703"/>
      <c r="AW21" s="1703"/>
      <c r="AX21" s="1703"/>
      <c r="AY21" s="671" t="str">
        <f t="shared" si="16"/>
        <v/>
      </c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4"/>
      <c r="BV21" s="4"/>
      <c r="BW21" s="4"/>
      <c r="BX21" s="71"/>
      <c r="BY21" s="71"/>
      <c r="BZ21" s="71"/>
      <c r="CA21" s="31" t="str">
        <f t="shared" si="17"/>
        <v/>
      </c>
      <c r="CB21" s="31" t="str">
        <f t="shared" si="18"/>
        <v/>
      </c>
      <c r="CC21" s="31" t="str">
        <f t="shared" si="19"/>
        <v/>
      </c>
      <c r="CD21" s="31" t="str">
        <f t="shared" si="20"/>
        <v/>
      </c>
      <c r="CE21" s="31" t="str">
        <f t="shared" si="21"/>
        <v/>
      </c>
      <c r="CF21" s="31" t="str">
        <f t="shared" si="22"/>
        <v/>
      </c>
      <c r="CG21" s="31" t="str">
        <f t="shared" si="23"/>
        <v/>
      </c>
      <c r="CH21" s="32">
        <f t="shared" si="24"/>
        <v>0</v>
      </c>
      <c r="CI21" s="32">
        <f t="shared" si="25"/>
        <v>0</v>
      </c>
      <c r="CJ21" s="32">
        <f t="shared" si="26"/>
        <v>0</v>
      </c>
      <c r="CK21" s="32">
        <f t="shared" si="27"/>
        <v>0</v>
      </c>
      <c r="CL21" s="32">
        <f t="shared" si="28"/>
        <v>0</v>
      </c>
      <c r="CM21" s="32">
        <f t="shared" si="29"/>
        <v>0</v>
      </c>
      <c r="CN21" s="32">
        <f t="shared" si="30"/>
        <v>0</v>
      </c>
      <c r="CO21" s="72"/>
      <c r="CP21" s="72"/>
      <c r="CQ21" s="72"/>
    </row>
    <row r="22" spans="1:98" ht="16.350000000000001" customHeight="1" x14ac:dyDescent="0.2">
      <c r="A22" s="3349" t="s">
        <v>46</v>
      </c>
      <c r="B22" s="3350"/>
      <c r="C22" s="3351"/>
      <c r="D22" s="1697">
        <f t="shared" si="15"/>
        <v>0</v>
      </c>
      <c r="E22" s="1683">
        <f t="shared" si="31"/>
        <v>0</v>
      </c>
      <c r="F22" s="1684">
        <f t="shared" si="31"/>
        <v>0</v>
      </c>
      <c r="G22" s="1685"/>
      <c r="H22" s="1661"/>
      <c r="I22" s="1685"/>
      <c r="J22" s="1686"/>
      <c r="K22" s="1685"/>
      <c r="L22" s="1661"/>
      <c r="M22" s="1685"/>
      <c r="N22" s="1686"/>
      <c r="O22" s="1685"/>
      <c r="P22" s="1661"/>
      <c r="Q22" s="1685"/>
      <c r="R22" s="1661"/>
      <c r="S22" s="1685"/>
      <c r="T22" s="1661"/>
      <c r="U22" s="1685"/>
      <c r="V22" s="1661"/>
      <c r="W22" s="1660"/>
      <c r="X22" s="1701"/>
      <c r="Y22" s="1685"/>
      <c r="Z22" s="1661"/>
      <c r="AA22" s="1660"/>
      <c r="AB22" s="1701"/>
      <c r="AC22" s="1685"/>
      <c r="AD22" s="1661"/>
      <c r="AE22" s="1660"/>
      <c r="AF22" s="1701"/>
      <c r="AG22" s="1685"/>
      <c r="AH22" s="1661"/>
      <c r="AI22" s="1660"/>
      <c r="AJ22" s="1701"/>
      <c r="AK22" s="1685"/>
      <c r="AL22" s="1661"/>
      <c r="AM22" s="1660"/>
      <c r="AN22" s="1661"/>
      <c r="AO22" s="1660"/>
      <c r="AP22" s="1662"/>
      <c r="AQ22" s="1702"/>
      <c r="AR22" s="1686"/>
      <c r="AS22" s="1703"/>
      <c r="AT22" s="1703"/>
      <c r="AU22" s="1703"/>
      <c r="AV22" s="1703"/>
      <c r="AW22" s="1703"/>
      <c r="AX22" s="1703"/>
      <c r="AY22" s="671" t="str">
        <f t="shared" si="16"/>
        <v/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4"/>
      <c r="BV22" s="4"/>
      <c r="BW22" s="4"/>
      <c r="CA22" s="31" t="str">
        <f t="shared" si="17"/>
        <v/>
      </c>
      <c r="CB22" s="31" t="str">
        <f t="shared" si="18"/>
        <v/>
      </c>
      <c r="CC22" s="31" t="str">
        <f t="shared" si="19"/>
        <v/>
      </c>
      <c r="CD22" s="31" t="str">
        <f t="shared" si="20"/>
        <v/>
      </c>
      <c r="CE22" s="31" t="str">
        <f t="shared" si="21"/>
        <v/>
      </c>
      <c r="CF22" s="31" t="str">
        <f t="shared" si="22"/>
        <v/>
      </c>
      <c r="CG22" s="31" t="str">
        <f t="shared" si="23"/>
        <v/>
      </c>
      <c r="CH22" s="32">
        <f t="shared" si="24"/>
        <v>0</v>
      </c>
      <c r="CI22" s="32">
        <f t="shared" si="25"/>
        <v>0</v>
      </c>
      <c r="CJ22" s="32">
        <f t="shared" si="26"/>
        <v>0</v>
      </c>
      <c r="CK22" s="32">
        <f t="shared" si="27"/>
        <v>0</v>
      </c>
      <c r="CL22" s="32">
        <f t="shared" si="28"/>
        <v>0</v>
      </c>
      <c r="CM22" s="32">
        <f t="shared" si="29"/>
        <v>0</v>
      </c>
      <c r="CN22" s="32">
        <f t="shared" si="30"/>
        <v>0</v>
      </c>
    </row>
    <row r="23" spans="1:98" ht="16.350000000000001" customHeight="1" x14ac:dyDescent="0.2">
      <c r="A23" s="3349" t="s">
        <v>47</v>
      </c>
      <c r="B23" s="3350"/>
      <c r="C23" s="3351"/>
      <c r="D23" s="1697">
        <f t="shared" si="15"/>
        <v>0</v>
      </c>
      <c r="E23" s="1683">
        <f t="shared" si="31"/>
        <v>0</v>
      </c>
      <c r="F23" s="1684">
        <f t="shared" si="31"/>
        <v>0</v>
      </c>
      <c r="G23" s="1685"/>
      <c r="H23" s="1661"/>
      <c r="I23" s="1685"/>
      <c r="J23" s="1686"/>
      <c r="K23" s="1685"/>
      <c r="L23" s="1661"/>
      <c r="M23" s="1685"/>
      <c r="N23" s="1686"/>
      <c r="O23" s="1685"/>
      <c r="P23" s="1661"/>
      <c r="Q23" s="1685"/>
      <c r="R23" s="1661"/>
      <c r="S23" s="1685"/>
      <c r="T23" s="1661"/>
      <c r="U23" s="1685"/>
      <c r="V23" s="1661"/>
      <c r="W23" s="1660"/>
      <c r="X23" s="1701"/>
      <c r="Y23" s="1685"/>
      <c r="Z23" s="1661"/>
      <c r="AA23" s="1660"/>
      <c r="AB23" s="1701"/>
      <c r="AC23" s="1685"/>
      <c r="AD23" s="1661"/>
      <c r="AE23" s="1660"/>
      <c r="AF23" s="1701"/>
      <c r="AG23" s="1685"/>
      <c r="AH23" s="1661"/>
      <c r="AI23" s="1660"/>
      <c r="AJ23" s="1701"/>
      <c r="AK23" s="1685"/>
      <c r="AL23" s="1661"/>
      <c r="AM23" s="1660"/>
      <c r="AN23" s="1661"/>
      <c r="AO23" s="1660"/>
      <c r="AP23" s="1662"/>
      <c r="AQ23" s="1702"/>
      <c r="AR23" s="1686"/>
      <c r="AS23" s="1703"/>
      <c r="AT23" s="1703"/>
      <c r="AU23" s="1703"/>
      <c r="AV23" s="1703"/>
      <c r="AW23" s="1703"/>
      <c r="AX23" s="1703"/>
      <c r="AY23" s="671" t="str">
        <f t="shared" si="16"/>
        <v/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4"/>
      <c r="BV23" s="4"/>
      <c r="BW23" s="4"/>
      <c r="CA23" s="31" t="str">
        <f t="shared" si="17"/>
        <v/>
      </c>
      <c r="CB23" s="31" t="str">
        <f t="shared" si="18"/>
        <v/>
      </c>
      <c r="CC23" s="31" t="str">
        <f t="shared" si="19"/>
        <v/>
      </c>
      <c r="CD23" s="31" t="str">
        <f t="shared" si="20"/>
        <v/>
      </c>
      <c r="CE23" s="31" t="str">
        <f t="shared" si="21"/>
        <v/>
      </c>
      <c r="CF23" s="31" t="str">
        <f t="shared" si="22"/>
        <v/>
      </c>
      <c r="CG23" s="31" t="str">
        <f t="shared" si="23"/>
        <v/>
      </c>
      <c r="CH23" s="32">
        <f t="shared" si="24"/>
        <v>0</v>
      </c>
      <c r="CI23" s="32">
        <f t="shared" si="25"/>
        <v>0</v>
      </c>
      <c r="CJ23" s="32">
        <f t="shared" si="26"/>
        <v>0</v>
      </c>
      <c r="CK23" s="32">
        <f t="shared" si="27"/>
        <v>0</v>
      </c>
      <c r="CL23" s="32">
        <f t="shared" si="28"/>
        <v>0</v>
      </c>
      <c r="CM23" s="32">
        <f t="shared" si="29"/>
        <v>0</v>
      </c>
      <c r="CN23" s="32">
        <f t="shared" si="30"/>
        <v>0</v>
      </c>
    </row>
    <row r="24" spans="1:98" ht="16.350000000000001" customHeight="1" x14ac:dyDescent="0.2">
      <c r="A24" s="3349" t="s">
        <v>48</v>
      </c>
      <c r="B24" s="3350"/>
      <c r="C24" s="3351"/>
      <c r="D24" s="1697">
        <f t="shared" si="15"/>
        <v>0</v>
      </c>
      <c r="E24" s="1683">
        <f t="shared" ref="E24:F31" si="32">SUM(G24+I24+K24+M24+O24+Q24+S24+U24+W24+Y24+AA24+AC24+AE24+AG24+AI24+AK24+AM24+AO24)</f>
        <v>0</v>
      </c>
      <c r="F24" s="1684">
        <f t="shared" si="32"/>
        <v>0</v>
      </c>
      <c r="G24" s="1685"/>
      <c r="H24" s="1661"/>
      <c r="I24" s="1685"/>
      <c r="J24" s="1686"/>
      <c r="K24" s="1685"/>
      <c r="L24" s="1661"/>
      <c r="M24" s="1685"/>
      <c r="N24" s="1686"/>
      <c r="O24" s="1685"/>
      <c r="P24" s="1661"/>
      <c r="Q24" s="1685"/>
      <c r="R24" s="1661"/>
      <c r="S24" s="1685"/>
      <c r="T24" s="1661"/>
      <c r="U24" s="1685"/>
      <c r="V24" s="1661"/>
      <c r="W24" s="1660"/>
      <c r="X24" s="1701"/>
      <c r="Y24" s="1685"/>
      <c r="Z24" s="1661"/>
      <c r="AA24" s="1660"/>
      <c r="AB24" s="1701"/>
      <c r="AC24" s="1685"/>
      <c r="AD24" s="1661"/>
      <c r="AE24" s="1660"/>
      <c r="AF24" s="1701"/>
      <c r="AG24" s="1685"/>
      <c r="AH24" s="1661"/>
      <c r="AI24" s="1660"/>
      <c r="AJ24" s="1701"/>
      <c r="AK24" s="1685"/>
      <c r="AL24" s="1661"/>
      <c r="AM24" s="1660"/>
      <c r="AN24" s="1661"/>
      <c r="AO24" s="1660"/>
      <c r="AP24" s="1662"/>
      <c r="AQ24" s="1702"/>
      <c r="AR24" s="1686"/>
      <c r="AS24" s="1703"/>
      <c r="AT24" s="1703"/>
      <c r="AU24" s="1703"/>
      <c r="AV24" s="1703"/>
      <c r="AW24" s="1703"/>
      <c r="AX24" s="1703"/>
      <c r="AY24" s="671" t="str">
        <f t="shared" si="16"/>
        <v/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4"/>
      <c r="BV24" s="4"/>
      <c r="BW24" s="4"/>
      <c r="CA24" s="31" t="str">
        <f t="shared" si="17"/>
        <v/>
      </c>
      <c r="CB24" s="31" t="str">
        <f t="shared" si="18"/>
        <v/>
      </c>
      <c r="CC24" s="31" t="str">
        <f t="shared" si="19"/>
        <v/>
      </c>
      <c r="CD24" s="31" t="str">
        <f t="shared" si="20"/>
        <v/>
      </c>
      <c r="CE24" s="31" t="str">
        <f t="shared" si="21"/>
        <v/>
      </c>
      <c r="CF24" s="31" t="str">
        <f t="shared" si="22"/>
        <v/>
      </c>
      <c r="CG24" s="31" t="str">
        <f t="shared" si="23"/>
        <v/>
      </c>
      <c r="CH24" s="32">
        <f t="shared" si="24"/>
        <v>0</v>
      </c>
      <c r="CI24" s="32">
        <f t="shared" si="25"/>
        <v>0</v>
      </c>
      <c r="CJ24" s="32">
        <f t="shared" si="26"/>
        <v>0</v>
      </c>
      <c r="CK24" s="32">
        <f t="shared" si="27"/>
        <v>0</v>
      </c>
      <c r="CL24" s="32">
        <f t="shared" si="28"/>
        <v>0</v>
      </c>
      <c r="CM24" s="32">
        <f t="shared" si="29"/>
        <v>0</v>
      </c>
      <c r="CN24" s="32">
        <f t="shared" si="30"/>
        <v>0</v>
      </c>
    </row>
    <row r="25" spans="1:98" ht="16.350000000000001" customHeight="1" x14ac:dyDescent="0.2">
      <c r="A25" s="3349" t="s">
        <v>49</v>
      </c>
      <c r="B25" s="3350"/>
      <c r="C25" s="3351"/>
      <c r="D25" s="1697">
        <f t="shared" si="15"/>
        <v>0</v>
      </c>
      <c r="E25" s="1683">
        <f t="shared" si="32"/>
        <v>0</v>
      </c>
      <c r="F25" s="1684">
        <f t="shared" si="32"/>
        <v>0</v>
      </c>
      <c r="G25" s="1685"/>
      <c r="H25" s="1661"/>
      <c r="I25" s="1685"/>
      <c r="J25" s="1686"/>
      <c r="K25" s="1685"/>
      <c r="L25" s="1661"/>
      <c r="M25" s="1685"/>
      <c r="N25" s="1686"/>
      <c r="O25" s="1685"/>
      <c r="P25" s="1661"/>
      <c r="Q25" s="1685"/>
      <c r="R25" s="1661"/>
      <c r="S25" s="1685"/>
      <c r="T25" s="1661"/>
      <c r="U25" s="1685"/>
      <c r="V25" s="1661"/>
      <c r="W25" s="1660"/>
      <c r="X25" s="1701"/>
      <c r="Y25" s="1685"/>
      <c r="Z25" s="1661"/>
      <c r="AA25" s="1660"/>
      <c r="AB25" s="1701"/>
      <c r="AC25" s="1685"/>
      <c r="AD25" s="1661"/>
      <c r="AE25" s="1660"/>
      <c r="AF25" s="1701"/>
      <c r="AG25" s="1685"/>
      <c r="AH25" s="1661"/>
      <c r="AI25" s="1660"/>
      <c r="AJ25" s="1701"/>
      <c r="AK25" s="1685"/>
      <c r="AL25" s="1661"/>
      <c r="AM25" s="1660"/>
      <c r="AN25" s="1661"/>
      <c r="AO25" s="1660"/>
      <c r="AP25" s="1662"/>
      <c r="AQ25" s="1702"/>
      <c r="AR25" s="1686"/>
      <c r="AS25" s="1703"/>
      <c r="AT25" s="1703"/>
      <c r="AU25" s="1703"/>
      <c r="AV25" s="1703"/>
      <c r="AW25" s="1703"/>
      <c r="AX25" s="1703"/>
      <c r="AY25" s="671" t="str">
        <f t="shared" si="16"/>
        <v/>
      </c>
      <c r="BU25" s="3"/>
      <c r="BV25" s="3"/>
      <c r="BW25" s="3"/>
      <c r="CA25" s="31" t="str">
        <f t="shared" si="17"/>
        <v/>
      </c>
      <c r="CB25" s="31" t="str">
        <f t="shared" si="18"/>
        <v/>
      </c>
      <c r="CC25" s="31" t="str">
        <f t="shared" si="19"/>
        <v/>
      </c>
      <c r="CD25" s="31" t="str">
        <f t="shared" si="20"/>
        <v/>
      </c>
      <c r="CE25" s="31" t="str">
        <f t="shared" si="21"/>
        <v/>
      </c>
      <c r="CF25" s="31" t="str">
        <f t="shared" si="22"/>
        <v/>
      </c>
      <c r="CG25" s="31" t="str">
        <f t="shared" si="23"/>
        <v/>
      </c>
      <c r="CH25" s="32">
        <f t="shared" si="24"/>
        <v>0</v>
      </c>
      <c r="CI25" s="32">
        <f t="shared" si="25"/>
        <v>0</v>
      </c>
      <c r="CJ25" s="32">
        <f t="shared" si="26"/>
        <v>0</v>
      </c>
      <c r="CK25" s="32">
        <f t="shared" si="27"/>
        <v>0</v>
      </c>
      <c r="CL25" s="32">
        <f t="shared" si="28"/>
        <v>0</v>
      </c>
      <c r="CM25" s="32">
        <f t="shared" si="29"/>
        <v>0</v>
      </c>
      <c r="CN25" s="32">
        <f t="shared" si="30"/>
        <v>0</v>
      </c>
    </row>
    <row r="26" spans="1:98" ht="16.350000000000001" customHeight="1" x14ac:dyDescent="0.2">
      <c r="A26" s="3349" t="s">
        <v>50</v>
      </c>
      <c r="B26" s="3350"/>
      <c r="C26" s="3351"/>
      <c r="D26" s="1704">
        <f t="shared" si="15"/>
        <v>8</v>
      </c>
      <c r="E26" s="1683">
        <f t="shared" si="32"/>
        <v>2</v>
      </c>
      <c r="F26" s="1684">
        <f t="shared" si="32"/>
        <v>6</v>
      </c>
      <c r="G26" s="1685">
        <v>0</v>
      </c>
      <c r="H26" s="1661">
        <v>0</v>
      </c>
      <c r="I26" s="1685">
        <v>0</v>
      </c>
      <c r="J26" s="1686">
        <v>0</v>
      </c>
      <c r="K26" s="1685">
        <v>0</v>
      </c>
      <c r="L26" s="1661">
        <v>0</v>
      </c>
      <c r="M26" s="1685">
        <v>0</v>
      </c>
      <c r="N26" s="1686">
        <v>0</v>
      </c>
      <c r="O26" s="1685">
        <v>0</v>
      </c>
      <c r="P26" s="1661">
        <v>0</v>
      </c>
      <c r="Q26" s="1685">
        <v>0</v>
      </c>
      <c r="R26" s="1661">
        <v>0</v>
      </c>
      <c r="S26" s="1685">
        <v>0</v>
      </c>
      <c r="T26" s="1661">
        <v>0</v>
      </c>
      <c r="U26" s="1685">
        <v>0</v>
      </c>
      <c r="V26" s="1661">
        <v>0</v>
      </c>
      <c r="W26" s="1660">
        <v>0</v>
      </c>
      <c r="X26" s="1701">
        <v>0</v>
      </c>
      <c r="Y26" s="1685">
        <v>1</v>
      </c>
      <c r="Z26" s="1661">
        <v>0</v>
      </c>
      <c r="AA26" s="1660">
        <v>0</v>
      </c>
      <c r="AB26" s="1701">
        <v>0</v>
      </c>
      <c r="AC26" s="1685">
        <v>0</v>
      </c>
      <c r="AD26" s="1661">
        <v>1</v>
      </c>
      <c r="AE26" s="1660">
        <v>0</v>
      </c>
      <c r="AF26" s="1701">
        <v>3</v>
      </c>
      <c r="AG26" s="1685">
        <v>0</v>
      </c>
      <c r="AH26" s="1661">
        <v>2</v>
      </c>
      <c r="AI26" s="1660">
        <v>0</v>
      </c>
      <c r="AJ26" s="1701">
        <v>0</v>
      </c>
      <c r="AK26" s="1685">
        <v>0</v>
      </c>
      <c r="AL26" s="1661">
        <v>0</v>
      </c>
      <c r="AM26" s="1660">
        <v>0</v>
      </c>
      <c r="AN26" s="1661">
        <v>0</v>
      </c>
      <c r="AO26" s="1660">
        <v>1</v>
      </c>
      <c r="AP26" s="1662">
        <v>0</v>
      </c>
      <c r="AQ26" s="1702">
        <v>0</v>
      </c>
      <c r="AR26" s="1686">
        <v>0</v>
      </c>
      <c r="AS26" s="1703">
        <v>8</v>
      </c>
      <c r="AT26" s="1702">
        <v>0</v>
      </c>
      <c r="AU26" s="1702"/>
      <c r="AV26" s="1702">
        <v>0</v>
      </c>
      <c r="AW26" s="1702">
        <v>0</v>
      </c>
      <c r="AX26" s="1702">
        <v>0</v>
      </c>
      <c r="AY26" s="671" t="str">
        <f t="shared" si="16"/>
        <v/>
      </c>
      <c r="BU26" s="3"/>
      <c r="BV26" s="3"/>
      <c r="BW26" s="3"/>
      <c r="CA26" s="31" t="str">
        <f t="shared" si="17"/>
        <v/>
      </c>
      <c r="CB26" s="31" t="str">
        <f t="shared" si="18"/>
        <v/>
      </c>
      <c r="CC26" s="31" t="str">
        <f t="shared" si="19"/>
        <v/>
      </c>
      <c r="CD26" s="31" t="str">
        <f t="shared" si="20"/>
        <v/>
      </c>
      <c r="CE26" s="31" t="str">
        <f t="shared" si="21"/>
        <v/>
      </c>
      <c r="CF26" s="31" t="str">
        <f t="shared" si="22"/>
        <v/>
      </c>
      <c r="CG26" s="31" t="str">
        <f t="shared" si="23"/>
        <v/>
      </c>
      <c r="CH26" s="32">
        <f t="shared" si="24"/>
        <v>0</v>
      </c>
      <c r="CI26" s="32">
        <f t="shared" si="25"/>
        <v>0</v>
      </c>
      <c r="CJ26" s="32">
        <f t="shared" si="26"/>
        <v>0</v>
      </c>
      <c r="CK26" s="32">
        <f t="shared" si="27"/>
        <v>0</v>
      </c>
      <c r="CL26" s="32">
        <f t="shared" si="28"/>
        <v>0</v>
      </c>
      <c r="CM26" s="32">
        <f t="shared" si="29"/>
        <v>0</v>
      </c>
      <c r="CN26" s="32">
        <f t="shared" si="30"/>
        <v>0</v>
      </c>
    </row>
    <row r="27" spans="1:98" ht="16.350000000000001" customHeight="1" x14ac:dyDescent="0.2">
      <c r="A27" s="3349" t="s">
        <v>51</v>
      </c>
      <c r="B27" s="3350"/>
      <c r="C27" s="3351"/>
      <c r="D27" s="1704">
        <f t="shared" si="15"/>
        <v>0</v>
      </c>
      <c r="E27" s="1683">
        <f t="shared" si="32"/>
        <v>0</v>
      </c>
      <c r="F27" s="1684">
        <f t="shared" si="32"/>
        <v>0</v>
      </c>
      <c r="G27" s="1685"/>
      <c r="H27" s="1661"/>
      <c r="I27" s="1685"/>
      <c r="J27" s="1686"/>
      <c r="K27" s="1685"/>
      <c r="L27" s="1661"/>
      <c r="M27" s="1685"/>
      <c r="N27" s="1686"/>
      <c r="O27" s="1685"/>
      <c r="P27" s="1661"/>
      <c r="Q27" s="1685"/>
      <c r="R27" s="1661"/>
      <c r="S27" s="1685"/>
      <c r="T27" s="1661"/>
      <c r="U27" s="1685"/>
      <c r="V27" s="1661"/>
      <c r="W27" s="1660"/>
      <c r="X27" s="1701"/>
      <c r="Y27" s="1685"/>
      <c r="Z27" s="1661"/>
      <c r="AA27" s="1660"/>
      <c r="AB27" s="1701"/>
      <c r="AC27" s="1685"/>
      <c r="AD27" s="1661"/>
      <c r="AE27" s="1660"/>
      <c r="AF27" s="1701"/>
      <c r="AG27" s="1685"/>
      <c r="AH27" s="1661"/>
      <c r="AI27" s="1660"/>
      <c r="AJ27" s="1701"/>
      <c r="AK27" s="1685"/>
      <c r="AL27" s="1661"/>
      <c r="AM27" s="1660"/>
      <c r="AN27" s="1661"/>
      <c r="AO27" s="1660"/>
      <c r="AP27" s="1662"/>
      <c r="AQ27" s="1702"/>
      <c r="AR27" s="1686"/>
      <c r="AS27" s="1703"/>
      <c r="AT27" s="1703"/>
      <c r="AU27" s="1703"/>
      <c r="AV27" s="1703"/>
      <c r="AW27" s="1703"/>
      <c r="AX27" s="1703"/>
      <c r="AY27" s="671" t="str">
        <f t="shared" si="16"/>
        <v/>
      </c>
      <c r="BU27" s="3"/>
      <c r="BV27" s="3"/>
      <c r="BW27" s="3"/>
      <c r="CA27" s="31" t="str">
        <f t="shared" si="17"/>
        <v/>
      </c>
      <c r="CB27" s="31" t="str">
        <f t="shared" si="18"/>
        <v/>
      </c>
      <c r="CC27" s="31" t="str">
        <f t="shared" si="19"/>
        <v/>
      </c>
      <c r="CD27" s="31" t="str">
        <f t="shared" si="20"/>
        <v/>
      </c>
      <c r="CE27" s="31" t="str">
        <f t="shared" si="21"/>
        <v/>
      </c>
      <c r="CF27" s="31" t="str">
        <f t="shared" si="22"/>
        <v/>
      </c>
      <c r="CG27" s="31" t="str">
        <f t="shared" si="23"/>
        <v/>
      </c>
      <c r="CH27" s="32">
        <f t="shared" si="24"/>
        <v>0</v>
      </c>
      <c r="CI27" s="32">
        <f t="shared" si="25"/>
        <v>0</v>
      </c>
      <c r="CJ27" s="32">
        <f t="shared" si="26"/>
        <v>0</v>
      </c>
      <c r="CK27" s="32">
        <f t="shared" si="27"/>
        <v>0</v>
      </c>
      <c r="CL27" s="32">
        <f t="shared" si="28"/>
        <v>0</v>
      </c>
      <c r="CM27" s="32">
        <f t="shared" si="29"/>
        <v>0</v>
      </c>
      <c r="CN27" s="32">
        <f t="shared" si="30"/>
        <v>0</v>
      </c>
    </row>
    <row r="28" spans="1:98" s="1005" customFormat="1" ht="16.350000000000001" customHeight="1" x14ac:dyDescent="0.2">
      <c r="A28" s="3349" t="s">
        <v>52</v>
      </c>
      <c r="B28" s="3350"/>
      <c r="C28" s="3351"/>
      <c r="D28" s="1697">
        <f>SUM(E28+F28)</f>
        <v>0</v>
      </c>
      <c r="E28" s="1683">
        <f t="shared" si="32"/>
        <v>0</v>
      </c>
      <c r="F28" s="1684">
        <f t="shared" si="32"/>
        <v>0</v>
      </c>
      <c r="G28" s="1685"/>
      <c r="H28" s="1661"/>
      <c r="I28" s="1685"/>
      <c r="J28" s="1686"/>
      <c r="K28" s="1685"/>
      <c r="L28" s="1661"/>
      <c r="M28" s="1685"/>
      <c r="N28" s="1686"/>
      <c r="O28" s="1685"/>
      <c r="P28" s="1661"/>
      <c r="Q28" s="1685"/>
      <c r="R28" s="1661"/>
      <c r="S28" s="1685"/>
      <c r="T28" s="1661"/>
      <c r="U28" s="1685"/>
      <c r="V28" s="1661"/>
      <c r="W28" s="1660"/>
      <c r="X28" s="1701"/>
      <c r="Y28" s="1685"/>
      <c r="Z28" s="1661"/>
      <c r="AA28" s="1660"/>
      <c r="AB28" s="1701"/>
      <c r="AC28" s="1685"/>
      <c r="AD28" s="1661"/>
      <c r="AE28" s="1660"/>
      <c r="AF28" s="1701"/>
      <c r="AG28" s="1685"/>
      <c r="AH28" s="1661"/>
      <c r="AI28" s="1660"/>
      <c r="AJ28" s="1701"/>
      <c r="AK28" s="1685"/>
      <c r="AL28" s="1661"/>
      <c r="AM28" s="1660"/>
      <c r="AN28" s="1661"/>
      <c r="AO28" s="1660"/>
      <c r="AP28" s="1662"/>
      <c r="AQ28" s="1702"/>
      <c r="AR28" s="1686"/>
      <c r="AS28" s="1703"/>
      <c r="AT28" s="1702"/>
      <c r="AU28" s="1702"/>
      <c r="AV28" s="1702"/>
      <c r="AW28" s="1702"/>
      <c r="AX28" s="1702"/>
      <c r="AY28" s="671" t="str">
        <f t="shared" si="16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451"/>
      <c r="CA28" s="31" t="str">
        <f t="shared" si="17"/>
        <v/>
      </c>
      <c r="CB28" s="31" t="str">
        <f t="shared" si="18"/>
        <v/>
      </c>
      <c r="CC28" s="31" t="str">
        <f t="shared" si="19"/>
        <v/>
      </c>
      <c r="CD28" s="31" t="str">
        <f t="shared" si="20"/>
        <v/>
      </c>
      <c r="CE28" s="31" t="str">
        <f t="shared" si="21"/>
        <v/>
      </c>
      <c r="CF28" s="31" t="str">
        <f t="shared" si="22"/>
        <v/>
      </c>
      <c r="CG28" s="31" t="str">
        <f t="shared" si="23"/>
        <v/>
      </c>
      <c r="CH28" s="32">
        <f t="shared" si="24"/>
        <v>0</v>
      </c>
      <c r="CI28" s="32">
        <f t="shared" si="25"/>
        <v>0</v>
      </c>
      <c r="CJ28" s="32">
        <f t="shared" si="26"/>
        <v>0</v>
      </c>
      <c r="CK28" s="32">
        <f t="shared" si="27"/>
        <v>0</v>
      </c>
      <c r="CL28" s="32">
        <f t="shared" si="28"/>
        <v>0</v>
      </c>
      <c r="CM28" s="32">
        <f t="shared" si="29"/>
        <v>0</v>
      </c>
      <c r="CN28" s="32">
        <f t="shared" si="30"/>
        <v>0</v>
      </c>
      <c r="CO28" s="5"/>
      <c r="CP28" s="5"/>
      <c r="CQ28" s="5"/>
      <c r="CR28" s="5"/>
      <c r="CS28" s="5"/>
      <c r="CT28" s="5"/>
    </row>
    <row r="29" spans="1:98" ht="16.350000000000001" customHeight="1" x14ac:dyDescent="0.2">
      <c r="A29" s="3349" t="s">
        <v>53</v>
      </c>
      <c r="B29" s="3350"/>
      <c r="C29" s="3351"/>
      <c r="D29" s="1697">
        <f t="shared" si="15"/>
        <v>0</v>
      </c>
      <c r="E29" s="1683">
        <f t="shared" si="32"/>
        <v>0</v>
      </c>
      <c r="F29" s="1684">
        <f t="shared" si="32"/>
        <v>0</v>
      </c>
      <c r="G29" s="1685"/>
      <c r="H29" s="1661"/>
      <c r="I29" s="1685"/>
      <c r="J29" s="1686"/>
      <c r="K29" s="1685"/>
      <c r="L29" s="1661"/>
      <c r="M29" s="1685"/>
      <c r="N29" s="1686"/>
      <c r="O29" s="1685"/>
      <c r="P29" s="1661"/>
      <c r="Q29" s="1685"/>
      <c r="R29" s="1661"/>
      <c r="S29" s="1685"/>
      <c r="T29" s="1661"/>
      <c r="U29" s="1685"/>
      <c r="V29" s="1661"/>
      <c r="W29" s="1660"/>
      <c r="X29" s="1701"/>
      <c r="Y29" s="1685"/>
      <c r="Z29" s="1661"/>
      <c r="AA29" s="1660"/>
      <c r="AB29" s="1701"/>
      <c r="AC29" s="1685"/>
      <c r="AD29" s="1661"/>
      <c r="AE29" s="1660"/>
      <c r="AF29" s="1701"/>
      <c r="AG29" s="1685"/>
      <c r="AH29" s="1661"/>
      <c r="AI29" s="1660"/>
      <c r="AJ29" s="1701"/>
      <c r="AK29" s="1685"/>
      <c r="AL29" s="1661"/>
      <c r="AM29" s="1660"/>
      <c r="AN29" s="1661"/>
      <c r="AO29" s="1660"/>
      <c r="AP29" s="1662"/>
      <c r="AQ29" s="1702"/>
      <c r="AR29" s="1686"/>
      <c r="AS29" s="1703"/>
      <c r="AT29" s="1702"/>
      <c r="AU29" s="1702"/>
      <c r="AV29" s="1702"/>
      <c r="AW29" s="1702"/>
      <c r="AX29" s="1702"/>
      <c r="AY29" s="671" t="str">
        <f t="shared" si="16"/>
        <v/>
      </c>
      <c r="BU29" s="3"/>
      <c r="BV29" s="3"/>
      <c r="BW29" s="3"/>
      <c r="CA29" s="31" t="str">
        <f t="shared" si="17"/>
        <v/>
      </c>
      <c r="CB29" s="31" t="str">
        <f t="shared" si="18"/>
        <v/>
      </c>
      <c r="CC29" s="31" t="str">
        <f t="shared" si="19"/>
        <v/>
      </c>
      <c r="CD29" s="31" t="str">
        <f t="shared" si="20"/>
        <v/>
      </c>
      <c r="CE29" s="31" t="str">
        <f t="shared" si="21"/>
        <v/>
      </c>
      <c r="CF29" s="31" t="str">
        <f t="shared" si="22"/>
        <v/>
      </c>
      <c r="CG29" s="31" t="str">
        <f t="shared" si="23"/>
        <v/>
      </c>
      <c r="CH29" s="32">
        <f t="shared" si="24"/>
        <v>0</v>
      </c>
      <c r="CI29" s="32">
        <f t="shared" si="25"/>
        <v>0</v>
      </c>
      <c r="CJ29" s="32">
        <f t="shared" si="26"/>
        <v>0</v>
      </c>
      <c r="CK29" s="32">
        <f t="shared" si="27"/>
        <v>0</v>
      </c>
      <c r="CL29" s="32">
        <f t="shared" si="28"/>
        <v>0</v>
      </c>
      <c r="CM29" s="32">
        <f t="shared" si="29"/>
        <v>0</v>
      </c>
      <c r="CN29" s="32">
        <f t="shared" si="30"/>
        <v>0</v>
      </c>
    </row>
    <row r="30" spans="1:98" ht="16.350000000000001" customHeight="1" x14ac:dyDescent="0.2">
      <c r="A30" s="3349" t="s">
        <v>54</v>
      </c>
      <c r="B30" s="3350"/>
      <c r="C30" s="3351"/>
      <c r="D30" s="1697">
        <f t="shared" si="15"/>
        <v>0</v>
      </c>
      <c r="E30" s="1683">
        <f t="shared" si="32"/>
        <v>0</v>
      </c>
      <c r="F30" s="1684">
        <f t="shared" si="32"/>
        <v>0</v>
      </c>
      <c r="G30" s="1685"/>
      <c r="H30" s="1661"/>
      <c r="I30" s="1685"/>
      <c r="J30" s="1686"/>
      <c r="K30" s="1685"/>
      <c r="L30" s="1661"/>
      <c r="M30" s="1685"/>
      <c r="N30" s="1686"/>
      <c r="O30" s="1685"/>
      <c r="P30" s="1661"/>
      <c r="Q30" s="1685"/>
      <c r="R30" s="1661"/>
      <c r="S30" s="1685"/>
      <c r="T30" s="1661"/>
      <c r="U30" s="1685"/>
      <c r="V30" s="1661"/>
      <c r="W30" s="1660"/>
      <c r="X30" s="1701"/>
      <c r="Y30" s="1685"/>
      <c r="Z30" s="1661"/>
      <c r="AA30" s="1660"/>
      <c r="AB30" s="1701"/>
      <c r="AC30" s="1685"/>
      <c r="AD30" s="1661"/>
      <c r="AE30" s="1660"/>
      <c r="AF30" s="1701"/>
      <c r="AG30" s="1685"/>
      <c r="AH30" s="1661"/>
      <c r="AI30" s="1660"/>
      <c r="AJ30" s="1701"/>
      <c r="AK30" s="1685"/>
      <c r="AL30" s="1661"/>
      <c r="AM30" s="1660"/>
      <c r="AN30" s="1661"/>
      <c r="AO30" s="1660"/>
      <c r="AP30" s="1662"/>
      <c r="AQ30" s="1702"/>
      <c r="AR30" s="1686"/>
      <c r="AS30" s="1703"/>
      <c r="AT30" s="1702"/>
      <c r="AU30" s="1702"/>
      <c r="AV30" s="1702"/>
      <c r="AW30" s="1702"/>
      <c r="AX30" s="1702"/>
      <c r="AY30" s="671" t="str">
        <f t="shared" si="16"/>
        <v/>
      </c>
      <c r="BU30" s="3"/>
      <c r="BV30" s="3"/>
      <c r="BW30" s="3"/>
      <c r="CA30" s="31" t="str">
        <f t="shared" si="17"/>
        <v/>
      </c>
      <c r="CB30" s="31" t="str">
        <f t="shared" si="18"/>
        <v/>
      </c>
      <c r="CC30" s="31" t="str">
        <f t="shared" si="19"/>
        <v/>
      </c>
      <c r="CD30" s="31" t="str">
        <f t="shared" si="20"/>
        <v/>
      </c>
      <c r="CE30" s="31" t="str">
        <f t="shared" si="21"/>
        <v/>
      </c>
      <c r="CF30" s="31" t="str">
        <f t="shared" si="22"/>
        <v/>
      </c>
      <c r="CG30" s="31" t="str">
        <f t="shared" si="23"/>
        <v/>
      </c>
      <c r="CH30" s="32">
        <f t="shared" si="24"/>
        <v>0</v>
      </c>
      <c r="CI30" s="32">
        <f t="shared" si="25"/>
        <v>0</v>
      </c>
      <c r="CJ30" s="32">
        <f t="shared" si="26"/>
        <v>0</v>
      </c>
      <c r="CK30" s="32">
        <f t="shared" si="27"/>
        <v>0</v>
      </c>
      <c r="CL30" s="32">
        <f t="shared" si="28"/>
        <v>0</v>
      </c>
      <c r="CM30" s="32">
        <f t="shared" si="29"/>
        <v>0</v>
      </c>
      <c r="CN30" s="32">
        <f t="shared" si="30"/>
        <v>0</v>
      </c>
    </row>
    <row r="31" spans="1:98" ht="16.350000000000001" customHeight="1" x14ac:dyDescent="0.2">
      <c r="A31" s="3349" t="s">
        <v>55</v>
      </c>
      <c r="B31" s="3350"/>
      <c r="C31" s="3351"/>
      <c r="D31" s="1697">
        <f t="shared" si="15"/>
        <v>85</v>
      </c>
      <c r="E31" s="1683">
        <f t="shared" si="32"/>
        <v>44</v>
      </c>
      <c r="F31" s="1684">
        <f t="shared" si="32"/>
        <v>41</v>
      </c>
      <c r="G31" s="1685">
        <v>0</v>
      </c>
      <c r="H31" s="1661">
        <v>0</v>
      </c>
      <c r="I31" s="1685">
        <v>0</v>
      </c>
      <c r="J31" s="1686">
        <v>0</v>
      </c>
      <c r="K31" s="1685">
        <v>0</v>
      </c>
      <c r="L31" s="1661">
        <v>0</v>
      </c>
      <c r="M31" s="1685">
        <v>2</v>
      </c>
      <c r="N31" s="1686">
        <v>1</v>
      </c>
      <c r="O31" s="1685">
        <v>0</v>
      </c>
      <c r="P31" s="1661">
        <v>4</v>
      </c>
      <c r="Q31" s="1685">
        <v>4</v>
      </c>
      <c r="R31" s="1661">
        <v>2</v>
      </c>
      <c r="S31" s="1685">
        <v>1</v>
      </c>
      <c r="T31" s="1661">
        <v>4</v>
      </c>
      <c r="U31" s="1685">
        <v>7</v>
      </c>
      <c r="V31" s="1661">
        <v>1</v>
      </c>
      <c r="W31" s="1660">
        <v>12</v>
      </c>
      <c r="X31" s="1701">
        <v>3</v>
      </c>
      <c r="Y31" s="1685">
        <v>6</v>
      </c>
      <c r="Z31" s="1661">
        <v>3</v>
      </c>
      <c r="AA31" s="1660">
        <v>7</v>
      </c>
      <c r="AB31" s="1701">
        <v>1</v>
      </c>
      <c r="AC31" s="1685">
        <v>0</v>
      </c>
      <c r="AD31" s="1661">
        <v>0</v>
      </c>
      <c r="AE31" s="1660">
        <v>0</v>
      </c>
      <c r="AF31" s="1701">
        <v>6</v>
      </c>
      <c r="AG31" s="1685">
        <v>0</v>
      </c>
      <c r="AH31" s="1661">
        <v>5</v>
      </c>
      <c r="AI31" s="1660">
        <v>2</v>
      </c>
      <c r="AJ31" s="1701">
        <v>3</v>
      </c>
      <c r="AK31" s="1685">
        <v>2</v>
      </c>
      <c r="AL31" s="1661">
        <v>7</v>
      </c>
      <c r="AM31" s="1660">
        <v>1</v>
      </c>
      <c r="AN31" s="1661">
        <v>0</v>
      </c>
      <c r="AO31" s="1660">
        <v>0</v>
      </c>
      <c r="AP31" s="1662">
        <v>1</v>
      </c>
      <c r="AQ31" s="1702">
        <v>0</v>
      </c>
      <c r="AR31" s="1686">
        <v>0</v>
      </c>
      <c r="AS31" s="1703">
        <v>85</v>
      </c>
      <c r="AT31" s="1702">
        <v>0</v>
      </c>
      <c r="AU31" s="1702"/>
      <c r="AV31" s="1702">
        <v>3</v>
      </c>
      <c r="AW31" s="1702">
        <v>0</v>
      </c>
      <c r="AX31" s="1702">
        <v>0</v>
      </c>
      <c r="AY31" s="671" t="str">
        <f t="shared" si="16"/>
        <v/>
      </c>
      <c r="BU31" s="3"/>
      <c r="BV31" s="3"/>
      <c r="BW31" s="3"/>
      <c r="CA31" s="31" t="str">
        <f t="shared" si="17"/>
        <v/>
      </c>
      <c r="CB31" s="31" t="str">
        <f t="shared" si="18"/>
        <v/>
      </c>
      <c r="CC31" s="31" t="str">
        <f t="shared" si="19"/>
        <v/>
      </c>
      <c r="CD31" s="31" t="str">
        <f t="shared" si="20"/>
        <v/>
      </c>
      <c r="CE31" s="31" t="str">
        <f t="shared" si="21"/>
        <v/>
      </c>
      <c r="CF31" s="31" t="str">
        <f t="shared" si="22"/>
        <v/>
      </c>
      <c r="CG31" s="31" t="str">
        <f t="shared" si="23"/>
        <v/>
      </c>
      <c r="CH31" s="32">
        <f t="shared" si="24"/>
        <v>0</v>
      </c>
      <c r="CI31" s="32">
        <f t="shared" si="25"/>
        <v>0</v>
      </c>
      <c r="CJ31" s="32">
        <f t="shared" si="26"/>
        <v>0</v>
      </c>
      <c r="CK31" s="32">
        <f t="shared" si="27"/>
        <v>0</v>
      </c>
      <c r="CL31" s="32">
        <f t="shared" si="28"/>
        <v>0</v>
      </c>
      <c r="CM31" s="32">
        <f t="shared" si="29"/>
        <v>0</v>
      </c>
      <c r="CN31" s="32">
        <f t="shared" si="30"/>
        <v>0</v>
      </c>
    </row>
    <row r="32" spans="1:98" ht="16.350000000000001" customHeight="1" x14ac:dyDescent="0.2">
      <c r="A32" s="3349" t="s">
        <v>56</v>
      </c>
      <c r="B32" s="3350"/>
      <c r="C32" s="3351"/>
      <c r="D32" s="1697">
        <f t="shared" si="15"/>
        <v>0</v>
      </c>
      <c r="E32" s="1683">
        <f>SUM(U32+W32+Y32+AA32+AC32+AE32+AG32+AI32+AK32+AM32+AO32)</f>
        <v>0</v>
      </c>
      <c r="F32" s="1684">
        <f>SUM(V32+X32+Z32+AB32+AD32+AF32+AH32+AJ32+AL32+AN32+AP32)</f>
        <v>0</v>
      </c>
      <c r="G32" s="1698"/>
      <c r="H32" s="1699"/>
      <c r="I32" s="1698"/>
      <c r="J32" s="1700"/>
      <c r="K32" s="1698"/>
      <c r="L32" s="1699"/>
      <c r="M32" s="1698"/>
      <c r="N32" s="1700"/>
      <c r="O32" s="1698"/>
      <c r="P32" s="1699"/>
      <c r="Q32" s="1698"/>
      <c r="R32" s="1699"/>
      <c r="S32" s="1698"/>
      <c r="T32" s="1699"/>
      <c r="U32" s="1685"/>
      <c r="V32" s="1661"/>
      <c r="W32" s="1660"/>
      <c r="X32" s="1701"/>
      <c r="Y32" s="1685"/>
      <c r="Z32" s="1661"/>
      <c r="AA32" s="1660"/>
      <c r="AB32" s="1701"/>
      <c r="AC32" s="1685"/>
      <c r="AD32" s="1661"/>
      <c r="AE32" s="1660"/>
      <c r="AF32" s="1701"/>
      <c r="AG32" s="1685"/>
      <c r="AH32" s="1661"/>
      <c r="AI32" s="1660"/>
      <c r="AJ32" s="1701"/>
      <c r="AK32" s="1685"/>
      <c r="AL32" s="1661"/>
      <c r="AM32" s="1660"/>
      <c r="AN32" s="1661"/>
      <c r="AO32" s="1660"/>
      <c r="AP32" s="1662"/>
      <c r="AQ32" s="1702"/>
      <c r="AR32" s="1686"/>
      <c r="AS32" s="1703"/>
      <c r="AT32" s="1702"/>
      <c r="AU32" s="1702"/>
      <c r="AV32" s="1702"/>
      <c r="AW32" s="1702"/>
      <c r="AX32" s="1702"/>
      <c r="AY32" s="671" t="str">
        <f t="shared" si="16"/>
        <v/>
      </c>
      <c r="BU32" s="3"/>
      <c r="BV32" s="3"/>
      <c r="BW32" s="3"/>
      <c r="CA32" s="31" t="str">
        <f t="shared" si="17"/>
        <v/>
      </c>
      <c r="CB32" s="31" t="str">
        <f t="shared" si="18"/>
        <v/>
      </c>
      <c r="CC32" s="31" t="str">
        <f t="shared" si="19"/>
        <v/>
      </c>
      <c r="CD32" s="31" t="str">
        <f t="shared" si="20"/>
        <v/>
      </c>
      <c r="CE32" s="31" t="str">
        <f t="shared" si="21"/>
        <v/>
      </c>
      <c r="CF32" s="31" t="str">
        <f t="shared" si="22"/>
        <v/>
      </c>
      <c r="CG32" s="31" t="str">
        <f t="shared" si="23"/>
        <v/>
      </c>
      <c r="CH32" s="32">
        <f t="shared" si="24"/>
        <v>0</v>
      </c>
      <c r="CI32" s="32">
        <f t="shared" si="25"/>
        <v>0</v>
      </c>
      <c r="CJ32" s="32">
        <f t="shared" si="26"/>
        <v>0</v>
      </c>
      <c r="CK32" s="32">
        <f t="shared" si="27"/>
        <v>0</v>
      </c>
      <c r="CL32" s="32">
        <f t="shared" si="28"/>
        <v>0</v>
      </c>
      <c r="CM32" s="32">
        <f t="shared" si="29"/>
        <v>0</v>
      </c>
      <c r="CN32" s="32">
        <f t="shared" si="30"/>
        <v>0</v>
      </c>
    </row>
    <row r="33" spans="1:92" ht="16.350000000000001" customHeight="1" x14ac:dyDescent="0.2">
      <c r="A33" s="3349" t="s">
        <v>57</v>
      </c>
      <c r="B33" s="3350"/>
      <c r="C33" s="3351"/>
      <c r="D33" s="1697">
        <f>SUM(E33+F33)</f>
        <v>0</v>
      </c>
      <c r="E33" s="1683">
        <f t="shared" ref="E33:F35" si="33">SUM(G33+I33+K33+M33+O33+Q33+S33+U33+W33+Y33+AA33+AC33+AE33+AG33+AI33+AK33+AM33+AO33)</f>
        <v>0</v>
      </c>
      <c r="F33" s="1684">
        <f t="shared" si="33"/>
        <v>0</v>
      </c>
      <c r="G33" s="1685"/>
      <c r="H33" s="1661"/>
      <c r="I33" s="1685"/>
      <c r="J33" s="1686"/>
      <c r="K33" s="1685"/>
      <c r="L33" s="1661"/>
      <c r="M33" s="1685"/>
      <c r="N33" s="1686"/>
      <c r="O33" s="1685"/>
      <c r="P33" s="1661"/>
      <c r="Q33" s="1685"/>
      <c r="R33" s="1661"/>
      <c r="S33" s="1685"/>
      <c r="T33" s="1661"/>
      <c r="U33" s="1685"/>
      <c r="V33" s="1661"/>
      <c r="W33" s="1660"/>
      <c r="X33" s="1701"/>
      <c r="Y33" s="1685"/>
      <c r="Z33" s="1661"/>
      <c r="AA33" s="1660"/>
      <c r="AB33" s="1701"/>
      <c r="AC33" s="1685"/>
      <c r="AD33" s="1661"/>
      <c r="AE33" s="1660"/>
      <c r="AF33" s="1701"/>
      <c r="AG33" s="1685"/>
      <c r="AH33" s="1661"/>
      <c r="AI33" s="1660"/>
      <c r="AJ33" s="1701"/>
      <c r="AK33" s="1685"/>
      <c r="AL33" s="1661"/>
      <c r="AM33" s="1660"/>
      <c r="AN33" s="1661"/>
      <c r="AO33" s="1660"/>
      <c r="AP33" s="1662"/>
      <c r="AQ33" s="1702"/>
      <c r="AR33" s="1686"/>
      <c r="AS33" s="1703"/>
      <c r="AT33" s="1702"/>
      <c r="AU33" s="1702"/>
      <c r="AV33" s="1702"/>
      <c r="AW33" s="1702"/>
      <c r="AX33" s="1702"/>
      <c r="AY33" s="671" t="str">
        <f t="shared" si="16"/>
        <v/>
      </c>
      <c r="BU33" s="3"/>
      <c r="BV33" s="3"/>
      <c r="BW33" s="3"/>
      <c r="CA33" s="31" t="str">
        <f t="shared" si="17"/>
        <v/>
      </c>
      <c r="CB33" s="31" t="str">
        <f t="shared" si="18"/>
        <v/>
      </c>
      <c r="CC33" s="31" t="str">
        <f t="shared" si="19"/>
        <v/>
      </c>
      <c r="CD33" s="31" t="str">
        <f t="shared" si="20"/>
        <v/>
      </c>
      <c r="CE33" s="31" t="str">
        <f t="shared" si="21"/>
        <v/>
      </c>
      <c r="CF33" s="31" t="str">
        <f t="shared" si="22"/>
        <v/>
      </c>
      <c r="CG33" s="31" t="str">
        <f t="shared" si="23"/>
        <v/>
      </c>
      <c r="CH33" s="32">
        <f t="shared" si="24"/>
        <v>0</v>
      </c>
      <c r="CI33" s="32">
        <f t="shared" si="25"/>
        <v>0</v>
      </c>
      <c r="CJ33" s="32">
        <f t="shared" si="26"/>
        <v>0</v>
      </c>
      <c r="CK33" s="32">
        <f t="shared" si="27"/>
        <v>0</v>
      </c>
      <c r="CL33" s="32">
        <f t="shared" si="28"/>
        <v>0</v>
      </c>
      <c r="CM33" s="32">
        <f t="shared" si="29"/>
        <v>0</v>
      </c>
      <c r="CN33" s="32">
        <f t="shared" si="30"/>
        <v>0</v>
      </c>
    </row>
    <row r="34" spans="1:92" ht="16.350000000000001" customHeight="1" x14ac:dyDescent="0.2">
      <c r="A34" s="3349" t="s">
        <v>58</v>
      </c>
      <c r="B34" s="3350"/>
      <c r="C34" s="3351"/>
      <c r="D34" s="1697">
        <f t="shared" si="15"/>
        <v>0</v>
      </c>
      <c r="E34" s="1683">
        <f t="shared" si="33"/>
        <v>0</v>
      </c>
      <c r="F34" s="1684">
        <f t="shared" si="33"/>
        <v>0</v>
      </c>
      <c r="G34" s="1685"/>
      <c r="H34" s="1661"/>
      <c r="I34" s="1685"/>
      <c r="J34" s="1686"/>
      <c r="K34" s="1685"/>
      <c r="L34" s="1661"/>
      <c r="M34" s="1685"/>
      <c r="N34" s="1686"/>
      <c r="O34" s="1685"/>
      <c r="P34" s="1661"/>
      <c r="Q34" s="1685"/>
      <c r="R34" s="1661"/>
      <c r="S34" s="1685"/>
      <c r="T34" s="1661"/>
      <c r="U34" s="1685"/>
      <c r="V34" s="1661"/>
      <c r="W34" s="1660"/>
      <c r="X34" s="1701"/>
      <c r="Y34" s="1685"/>
      <c r="Z34" s="1661"/>
      <c r="AA34" s="1660"/>
      <c r="AB34" s="1701"/>
      <c r="AC34" s="1685"/>
      <c r="AD34" s="1661"/>
      <c r="AE34" s="1660"/>
      <c r="AF34" s="1701"/>
      <c r="AG34" s="1685"/>
      <c r="AH34" s="1661"/>
      <c r="AI34" s="1660"/>
      <c r="AJ34" s="1701"/>
      <c r="AK34" s="1685"/>
      <c r="AL34" s="1661"/>
      <c r="AM34" s="1660"/>
      <c r="AN34" s="1661"/>
      <c r="AO34" s="1660"/>
      <c r="AP34" s="1662"/>
      <c r="AQ34" s="1702"/>
      <c r="AR34" s="1686"/>
      <c r="AS34" s="1703"/>
      <c r="AT34" s="1702"/>
      <c r="AU34" s="1702"/>
      <c r="AV34" s="1702"/>
      <c r="AW34" s="1702"/>
      <c r="AX34" s="1702"/>
      <c r="AY34" s="671" t="str">
        <f t="shared" si="16"/>
        <v/>
      </c>
      <c r="BU34" s="3"/>
      <c r="BV34" s="3"/>
      <c r="BW34" s="3"/>
      <c r="CA34" s="31" t="str">
        <f t="shared" si="17"/>
        <v/>
      </c>
      <c r="CB34" s="31" t="str">
        <f t="shared" si="18"/>
        <v/>
      </c>
      <c r="CC34" s="31" t="str">
        <f t="shared" si="19"/>
        <v/>
      </c>
      <c r="CD34" s="31" t="str">
        <f t="shared" si="20"/>
        <v/>
      </c>
      <c r="CE34" s="31" t="str">
        <f t="shared" si="21"/>
        <v/>
      </c>
      <c r="CF34" s="31" t="str">
        <f t="shared" si="22"/>
        <v/>
      </c>
      <c r="CG34" s="31" t="str">
        <f t="shared" si="23"/>
        <v/>
      </c>
      <c r="CH34" s="32">
        <f t="shared" si="24"/>
        <v>0</v>
      </c>
      <c r="CI34" s="32">
        <f t="shared" si="25"/>
        <v>0</v>
      </c>
      <c r="CJ34" s="32">
        <f t="shared" si="26"/>
        <v>0</v>
      </c>
      <c r="CK34" s="32">
        <f t="shared" si="27"/>
        <v>0</v>
      </c>
      <c r="CL34" s="32">
        <f t="shared" si="28"/>
        <v>0</v>
      </c>
      <c r="CM34" s="32">
        <f t="shared" si="29"/>
        <v>0</v>
      </c>
      <c r="CN34" s="32">
        <f t="shared" si="30"/>
        <v>0</v>
      </c>
    </row>
    <row r="35" spans="1:92" ht="16.350000000000001" customHeight="1" x14ac:dyDescent="0.2">
      <c r="A35" s="3411" t="s">
        <v>59</v>
      </c>
      <c r="B35" s="3401"/>
      <c r="C35" s="3412"/>
      <c r="D35" s="1705">
        <f t="shared" si="15"/>
        <v>0</v>
      </c>
      <c r="E35" s="1687">
        <f t="shared" si="33"/>
        <v>0</v>
      </c>
      <c r="F35" s="1688">
        <f t="shared" si="33"/>
        <v>0</v>
      </c>
      <c r="G35" s="1689"/>
      <c r="H35" s="1540"/>
      <c r="I35" s="1689"/>
      <c r="J35" s="1369"/>
      <c r="K35" s="1689"/>
      <c r="L35" s="1540"/>
      <c r="M35" s="1689"/>
      <c r="N35" s="1369"/>
      <c r="O35" s="1689"/>
      <c r="P35" s="1540"/>
      <c r="Q35" s="1689"/>
      <c r="R35" s="1540"/>
      <c r="S35" s="1689"/>
      <c r="T35" s="1540"/>
      <c r="U35" s="1689"/>
      <c r="V35" s="1540"/>
      <c r="W35" s="1351"/>
      <c r="X35" s="1706"/>
      <c r="Y35" s="1689"/>
      <c r="Z35" s="1540"/>
      <c r="AA35" s="1351"/>
      <c r="AB35" s="1706"/>
      <c r="AC35" s="1689"/>
      <c r="AD35" s="1540"/>
      <c r="AE35" s="1351"/>
      <c r="AF35" s="1706"/>
      <c r="AG35" s="1689"/>
      <c r="AH35" s="1540"/>
      <c r="AI35" s="1351"/>
      <c r="AJ35" s="1706"/>
      <c r="AK35" s="1689"/>
      <c r="AL35" s="1540"/>
      <c r="AM35" s="1351"/>
      <c r="AN35" s="1540"/>
      <c r="AO35" s="1351"/>
      <c r="AP35" s="1665"/>
      <c r="AQ35" s="77"/>
      <c r="AR35" s="77"/>
      <c r="AS35" s="77"/>
      <c r="AT35" s="77"/>
      <c r="AU35" s="77"/>
      <c r="AV35" s="77"/>
      <c r="AW35" s="77"/>
      <c r="AX35" s="77"/>
      <c r="AY35" s="671" t="str">
        <f t="shared" si="16"/>
        <v/>
      </c>
      <c r="BU35" s="3"/>
      <c r="BV35" s="3"/>
      <c r="BW35" s="3"/>
      <c r="CA35" s="31" t="str">
        <f t="shared" si="17"/>
        <v/>
      </c>
      <c r="CB35" s="31" t="str">
        <f t="shared" si="18"/>
        <v/>
      </c>
      <c r="CC35" s="31" t="str">
        <f t="shared" si="19"/>
        <v/>
      </c>
      <c r="CD35" s="31" t="str">
        <f t="shared" si="20"/>
        <v/>
      </c>
      <c r="CE35" s="31" t="str">
        <f t="shared" si="21"/>
        <v/>
      </c>
      <c r="CF35" s="31" t="str">
        <f t="shared" si="22"/>
        <v/>
      </c>
      <c r="CG35" s="31" t="str">
        <f t="shared" si="23"/>
        <v/>
      </c>
      <c r="CH35" s="32">
        <f t="shared" si="24"/>
        <v>0</v>
      </c>
      <c r="CI35" s="32">
        <f t="shared" si="25"/>
        <v>0</v>
      </c>
      <c r="CJ35" s="32">
        <f t="shared" si="26"/>
        <v>0</v>
      </c>
      <c r="CK35" s="32">
        <f t="shared" si="27"/>
        <v>0</v>
      </c>
      <c r="CL35" s="32">
        <f t="shared" si="28"/>
        <v>0</v>
      </c>
      <c r="CM35" s="32">
        <f t="shared" si="29"/>
        <v>0</v>
      </c>
      <c r="CN35" s="32">
        <f t="shared" si="30"/>
        <v>0</v>
      </c>
    </row>
    <row r="36" spans="1:92" ht="16.350000000000001" customHeight="1" x14ac:dyDescent="0.2">
      <c r="A36" s="3591" t="s">
        <v>60</v>
      </c>
      <c r="B36" s="3591"/>
      <c r="C36" s="3591"/>
      <c r="D36" s="1707">
        <f t="shared" ref="D36:AX36" si="34">SUM(D19:D35)</f>
        <v>93</v>
      </c>
      <c r="E36" s="1708">
        <f t="shared" si="34"/>
        <v>46</v>
      </c>
      <c r="F36" s="2029">
        <f t="shared" si="34"/>
        <v>47</v>
      </c>
      <c r="G36" s="1707">
        <f t="shared" si="34"/>
        <v>0</v>
      </c>
      <c r="H36" s="2029">
        <f t="shared" si="34"/>
        <v>0</v>
      </c>
      <c r="I36" s="1707">
        <f t="shared" si="34"/>
        <v>0</v>
      </c>
      <c r="J36" s="2029">
        <f t="shared" si="34"/>
        <v>0</v>
      </c>
      <c r="K36" s="1707">
        <f t="shared" si="34"/>
        <v>0</v>
      </c>
      <c r="L36" s="2029">
        <f t="shared" si="34"/>
        <v>0</v>
      </c>
      <c r="M36" s="1707">
        <f t="shared" si="34"/>
        <v>2</v>
      </c>
      <c r="N36" s="2029">
        <f t="shared" si="34"/>
        <v>1</v>
      </c>
      <c r="O36" s="1707">
        <f t="shared" si="34"/>
        <v>0</v>
      </c>
      <c r="P36" s="2029">
        <f t="shared" si="34"/>
        <v>4</v>
      </c>
      <c r="Q36" s="1707">
        <f t="shared" si="34"/>
        <v>4</v>
      </c>
      <c r="R36" s="2029">
        <f t="shared" si="34"/>
        <v>2</v>
      </c>
      <c r="S36" s="1707">
        <f t="shared" si="34"/>
        <v>1</v>
      </c>
      <c r="T36" s="2029">
        <f t="shared" si="34"/>
        <v>4</v>
      </c>
      <c r="U36" s="1707">
        <f t="shared" si="34"/>
        <v>7</v>
      </c>
      <c r="V36" s="2029">
        <f t="shared" si="34"/>
        <v>1</v>
      </c>
      <c r="W36" s="2030">
        <f t="shared" si="34"/>
        <v>12</v>
      </c>
      <c r="X36" s="2031">
        <f t="shared" si="34"/>
        <v>3</v>
      </c>
      <c r="Y36" s="1707">
        <f t="shared" si="34"/>
        <v>7</v>
      </c>
      <c r="Z36" s="2029">
        <f t="shared" si="34"/>
        <v>3</v>
      </c>
      <c r="AA36" s="2030">
        <f t="shared" si="34"/>
        <v>7</v>
      </c>
      <c r="AB36" s="2031">
        <f t="shared" si="34"/>
        <v>1</v>
      </c>
      <c r="AC36" s="1707">
        <f t="shared" si="34"/>
        <v>0</v>
      </c>
      <c r="AD36" s="2029">
        <f t="shared" si="34"/>
        <v>1</v>
      </c>
      <c r="AE36" s="1707">
        <f t="shared" si="34"/>
        <v>0</v>
      </c>
      <c r="AF36" s="2031">
        <f t="shared" si="34"/>
        <v>9</v>
      </c>
      <c r="AG36" s="1707">
        <f t="shared" si="34"/>
        <v>0</v>
      </c>
      <c r="AH36" s="2029">
        <f t="shared" si="34"/>
        <v>7</v>
      </c>
      <c r="AI36" s="1707">
        <f t="shared" si="34"/>
        <v>2</v>
      </c>
      <c r="AJ36" s="2031">
        <f t="shared" si="34"/>
        <v>3</v>
      </c>
      <c r="AK36" s="1707">
        <f t="shared" si="34"/>
        <v>2</v>
      </c>
      <c r="AL36" s="2029">
        <f t="shared" si="34"/>
        <v>7</v>
      </c>
      <c r="AM36" s="1707">
        <f t="shared" si="34"/>
        <v>1</v>
      </c>
      <c r="AN36" s="2029">
        <f t="shared" si="34"/>
        <v>0</v>
      </c>
      <c r="AO36" s="1707">
        <f t="shared" si="34"/>
        <v>1</v>
      </c>
      <c r="AP36" s="2032">
        <f t="shared" si="34"/>
        <v>1</v>
      </c>
      <c r="AQ36" s="2029">
        <f t="shared" si="34"/>
        <v>0</v>
      </c>
      <c r="AR36" s="2029">
        <f t="shared" si="34"/>
        <v>0</v>
      </c>
      <c r="AS36" s="1948">
        <f t="shared" si="34"/>
        <v>93</v>
      </c>
      <c r="AT36" s="1948">
        <f t="shared" si="34"/>
        <v>0</v>
      </c>
      <c r="AU36" s="1948">
        <f t="shared" si="34"/>
        <v>0</v>
      </c>
      <c r="AV36" s="1948">
        <f t="shared" si="34"/>
        <v>3</v>
      </c>
      <c r="AW36" s="1948">
        <f t="shared" si="34"/>
        <v>0</v>
      </c>
      <c r="AX36" s="1948">
        <f t="shared" si="34"/>
        <v>0</v>
      </c>
      <c r="AY36" s="9"/>
      <c r="BU36" s="3"/>
      <c r="BV36" s="3"/>
      <c r="BW36" s="3"/>
      <c r="CA36" s="31"/>
      <c r="CB36" s="31"/>
      <c r="CC36" s="31"/>
      <c r="CD36" s="31"/>
      <c r="CE36" s="31"/>
      <c r="CF36" s="31"/>
      <c r="CG36" s="31"/>
      <c r="CH36" s="32"/>
      <c r="CI36" s="32"/>
      <c r="CJ36" s="32"/>
      <c r="CK36" s="32"/>
      <c r="CL36" s="32"/>
      <c r="CM36" s="32"/>
      <c r="CN36" s="32"/>
    </row>
    <row r="37" spans="1:92" ht="30" customHeight="1" x14ac:dyDescent="0.2">
      <c r="A37" s="85" t="s">
        <v>61</v>
      </c>
      <c r="B37" s="86"/>
      <c r="C37" s="86"/>
      <c r="D37" s="87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31.5" customHeight="1" x14ac:dyDescent="0.2">
      <c r="A38" s="3670" t="s">
        <v>62</v>
      </c>
      <c r="B38" s="3671"/>
      <c r="C38" s="3671"/>
      <c r="D38" s="3670" t="s">
        <v>63</v>
      </c>
      <c r="E38" s="3671"/>
      <c r="F38" s="3672"/>
      <c r="G38" s="3538" t="s">
        <v>64</v>
      </c>
      <c r="H38" s="3548"/>
      <c r="I38" s="3548"/>
      <c r="J38" s="3548"/>
      <c r="K38" s="3548"/>
      <c r="L38" s="3548"/>
      <c r="M38" s="3548"/>
      <c r="N38" s="3548"/>
      <c r="O38" s="3548"/>
      <c r="P38" s="3548"/>
      <c r="Q38" s="3548"/>
      <c r="R38" s="3548"/>
      <c r="S38" s="3548"/>
      <c r="T38" s="3548"/>
      <c r="U38" s="3548"/>
      <c r="V38" s="3548"/>
      <c r="W38" s="3548"/>
      <c r="X38" s="3548"/>
      <c r="Y38" s="3548"/>
      <c r="Z38" s="3548"/>
      <c r="AA38" s="3548"/>
      <c r="AB38" s="3548"/>
      <c r="AC38" s="3548"/>
      <c r="AD38" s="3548"/>
      <c r="AE38" s="3548"/>
      <c r="AF38" s="3548"/>
      <c r="AG38" s="3548"/>
      <c r="AH38" s="3548"/>
      <c r="AI38" s="3548"/>
      <c r="AJ38" s="3548"/>
      <c r="AK38" s="3548"/>
      <c r="AL38" s="3548"/>
      <c r="AM38" s="3548"/>
      <c r="AN38" s="3548"/>
      <c r="AO38" s="3548"/>
      <c r="AP38" s="3705"/>
      <c r="AQ38" s="3672" t="s">
        <v>6</v>
      </c>
      <c r="AR38" s="3672" t="s">
        <v>7</v>
      </c>
      <c r="AS38" s="3672" t="s">
        <v>8</v>
      </c>
      <c r="AT38" s="3672" t="s">
        <v>298</v>
      </c>
      <c r="AU38" s="3536" t="s">
        <v>10</v>
      </c>
      <c r="AV38" s="3536" t="s">
        <v>11</v>
      </c>
      <c r="AW38" s="3547" t="s">
        <v>65</v>
      </c>
      <c r="BI38" s="3"/>
      <c r="BJ38" s="3"/>
      <c r="BK38" s="3"/>
      <c r="BL38" s="4"/>
      <c r="BM38" s="4"/>
      <c r="BN38" s="4"/>
      <c r="BO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3051"/>
      <c r="B39" s="3052"/>
      <c r="C39" s="3116"/>
      <c r="D39" s="3117"/>
      <c r="E39" s="3118"/>
      <c r="F39" s="3248"/>
      <c r="G39" s="3557" t="s">
        <v>13</v>
      </c>
      <c r="H39" s="3552"/>
      <c r="I39" s="3538" t="s">
        <v>14</v>
      </c>
      <c r="J39" s="3541"/>
      <c r="K39" s="3548" t="s">
        <v>15</v>
      </c>
      <c r="L39" s="3541"/>
      <c r="M39" s="3538" t="s">
        <v>16</v>
      </c>
      <c r="N39" s="3541"/>
      <c r="O39" s="3538" t="s">
        <v>17</v>
      </c>
      <c r="P39" s="3541"/>
      <c r="Q39" s="3538" t="s">
        <v>18</v>
      </c>
      <c r="R39" s="3541"/>
      <c r="S39" s="3538" t="s">
        <v>19</v>
      </c>
      <c r="T39" s="3541"/>
      <c r="U39" s="3538" t="s">
        <v>20</v>
      </c>
      <c r="V39" s="3541"/>
      <c r="W39" s="3538" t="s">
        <v>21</v>
      </c>
      <c r="X39" s="3541"/>
      <c r="Y39" s="3538" t="s">
        <v>22</v>
      </c>
      <c r="Z39" s="3540"/>
      <c r="AA39" s="3538" t="s">
        <v>23</v>
      </c>
      <c r="AB39" s="3540"/>
      <c r="AC39" s="3538" t="s">
        <v>24</v>
      </c>
      <c r="AD39" s="3540"/>
      <c r="AE39" s="3538" t="s">
        <v>25</v>
      </c>
      <c r="AF39" s="3540"/>
      <c r="AG39" s="3538" t="s">
        <v>26</v>
      </c>
      <c r="AH39" s="3540"/>
      <c r="AI39" s="3538" t="s">
        <v>27</v>
      </c>
      <c r="AJ39" s="3540"/>
      <c r="AK39" s="3538" t="s">
        <v>28</v>
      </c>
      <c r="AL39" s="3540"/>
      <c r="AM39" s="3538" t="s">
        <v>29</v>
      </c>
      <c r="AN39" s="3540"/>
      <c r="AO39" s="3538" t="s">
        <v>30</v>
      </c>
      <c r="AP39" s="3704"/>
      <c r="AQ39" s="2961"/>
      <c r="AR39" s="2961"/>
      <c r="AS39" s="2961"/>
      <c r="AT39" s="2961"/>
      <c r="AU39" s="2912"/>
      <c r="AV39" s="2912"/>
      <c r="AW39" s="3064"/>
      <c r="BJ39" s="3"/>
      <c r="BK39" s="3"/>
      <c r="BL39" s="3"/>
      <c r="BM39" s="4"/>
      <c r="BN39" s="4"/>
      <c r="BO39" s="4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3116"/>
      <c r="B40" s="3116"/>
      <c r="C40" s="2961"/>
      <c r="D40" s="1714" t="s">
        <v>31</v>
      </c>
      <c r="E40" s="1679" t="s">
        <v>32</v>
      </c>
      <c r="F40" s="2033" t="s">
        <v>33</v>
      </c>
      <c r="G40" s="1714" t="s">
        <v>32</v>
      </c>
      <c r="H40" s="2033" t="s">
        <v>33</v>
      </c>
      <c r="I40" s="1714" t="s">
        <v>32</v>
      </c>
      <c r="J40" s="2033" t="s">
        <v>33</v>
      </c>
      <c r="K40" s="2023" t="s">
        <v>32</v>
      </c>
      <c r="L40" s="2033" t="s">
        <v>33</v>
      </c>
      <c r="M40" s="1679" t="s">
        <v>32</v>
      </c>
      <c r="N40" s="2033" t="s">
        <v>33</v>
      </c>
      <c r="O40" s="1679" t="s">
        <v>32</v>
      </c>
      <c r="P40" s="2033" t="s">
        <v>33</v>
      </c>
      <c r="Q40" s="1679" t="s">
        <v>32</v>
      </c>
      <c r="R40" s="2033" t="s">
        <v>33</v>
      </c>
      <c r="S40" s="1679" t="s">
        <v>32</v>
      </c>
      <c r="T40" s="2033" t="s">
        <v>33</v>
      </c>
      <c r="U40" s="1959" t="s">
        <v>32</v>
      </c>
      <c r="V40" s="2017" t="s">
        <v>33</v>
      </c>
      <c r="W40" s="1959" t="s">
        <v>32</v>
      </c>
      <c r="X40" s="2017" t="s">
        <v>33</v>
      </c>
      <c r="Y40" s="1959" t="s">
        <v>32</v>
      </c>
      <c r="Z40" s="2017" t="s">
        <v>33</v>
      </c>
      <c r="AA40" s="1959" t="s">
        <v>32</v>
      </c>
      <c r="AB40" s="2017" t="s">
        <v>33</v>
      </c>
      <c r="AC40" s="1959" t="s">
        <v>32</v>
      </c>
      <c r="AD40" s="2017" t="s">
        <v>33</v>
      </c>
      <c r="AE40" s="1959" t="s">
        <v>32</v>
      </c>
      <c r="AF40" s="2017" t="s">
        <v>33</v>
      </c>
      <c r="AG40" s="1959" t="s">
        <v>32</v>
      </c>
      <c r="AH40" s="2017" t="s">
        <v>33</v>
      </c>
      <c r="AI40" s="1959" t="s">
        <v>32</v>
      </c>
      <c r="AJ40" s="2017" t="s">
        <v>33</v>
      </c>
      <c r="AK40" s="1959" t="s">
        <v>32</v>
      </c>
      <c r="AL40" s="2017" t="s">
        <v>33</v>
      </c>
      <c r="AM40" s="1959" t="s">
        <v>32</v>
      </c>
      <c r="AN40" s="2017" t="s">
        <v>33</v>
      </c>
      <c r="AO40" s="1959" t="s">
        <v>32</v>
      </c>
      <c r="AP40" s="2024" t="s">
        <v>33</v>
      </c>
      <c r="AQ40" s="3248"/>
      <c r="AR40" s="3248"/>
      <c r="AS40" s="3248"/>
      <c r="AT40" s="3248"/>
      <c r="AU40" s="3537"/>
      <c r="AV40" s="3537"/>
      <c r="AW40" s="3177"/>
      <c r="BJ40" s="3"/>
      <c r="BK40" s="3"/>
      <c r="BL40" s="3"/>
      <c r="BM40" s="4"/>
      <c r="BN40" s="4"/>
      <c r="BO40" s="4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3464" t="s">
        <v>66</v>
      </c>
      <c r="B41" s="3492"/>
      <c r="C41" s="3465"/>
      <c r="D41" s="1019">
        <f>SUM(E41+F41)</f>
        <v>0</v>
      </c>
      <c r="E41" s="92">
        <f>+S41+Y41+AA41+AC41+AE41+AG41+AI41+AK41+AM41+AO41</f>
        <v>0</v>
      </c>
      <c r="F41" s="1717">
        <f>+T41+Z41+AB41+AD41+AF41+AH41+AJ41+AL41+AN41+AP41</f>
        <v>0</v>
      </c>
      <c r="G41" s="1698"/>
      <c r="H41" s="1700"/>
      <c r="I41" s="1698"/>
      <c r="J41" s="1700"/>
      <c r="K41" s="1698"/>
      <c r="L41" s="1700"/>
      <c r="M41" s="1698"/>
      <c r="N41" s="1700"/>
      <c r="O41" s="1698"/>
      <c r="P41" s="1700"/>
      <c r="Q41" s="1698"/>
      <c r="R41" s="1700"/>
      <c r="S41" s="1021"/>
      <c r="T41" s="95"/>
      <c r="U41" s="1698"/>
      <c r="V41" s="1700"/>
      <c r="W41" s="1698"/>
      <c r="X41" s="1700"/>
      <c r="Y41" s="1021"/>
      <c r="Z41" s="95"/>
      <c r="AA41" s="1718"/>
      <c r="AB41" s="95"/>
      <c r="AC41" s="1719"/>
      <c r="AD41" s="95"/>
      <c r="AE41" s="1718"/>
      <c r="AF41" s="95"/>
      <c r="AG41" s="1021"/>
      <c r="AH41" s="95"/>
      <c r="AI41" s="1021"/>
      <c r="AJ41" s="95"/>
      <c r="AK41" s="1718"/>
      <c r="AL41" s="95"/>
      <c r="AM41" s="1719"/>
      <c r="AN41" s="95"/>
      <c r="AO41" s="1720"/>
      <c r="AP41" s="99"/>
      <c r="AQ41" s="1023"/>
      <c r="AR41" s="1721"/>
      <c r="AS41" s="1721"/>
      <c r="AT41" s="1721"/>
      <c r="AU41" s="1721"/>
      <c r="AV41" s="1721"/>
      <c r="AW41" s="1721"/>
      <c r="AX41" s="671" t="str">
        <f t="shared" ref="AX41:AX63" si="35">$CA41&amp;$CB41&amp;$CC41&amp;$CD41&amp;$CE41&amp;$CF41&amp;$CG41</f>
        <v/>
      </c>
      <c r="BJ41" s="3"/>
      <c r="BK41" s="3"/>
      <c r="BL41" s="3"/>
      <c r="BM41" s="4"/>
      <c r="BN41" s="4"/>
      <c r="BO41" s="4"/>
      <c r="CA41" s="31" t="str">
        <f>IF(CH41=1,"* Las consultas de 60 años NO DEBEN ser mayor que el total de Consultas entre 60-64 Años. ","")</f>
        <v/>
      </c>
      <c r="CB41" s="31" t="str">
        <f t="shared" ref="CB41:CB63" si="36">IF(CI41=1,"* Las actividades de usuarios en situación de discapacidad NO DEBEN superar el total. ","")</f>
        <v/>
      </c>
      <c r="CC41" s="31" t="str">
        <f>IF(CJ41=1,"* Las consultas de 12 años NO DEBEN ser mayor que el total de Consultas entre 10-14 Años. ","")</f>
        <v/>
      </c>
      <c r="CD41" s="31" t="str">
        <f>IF(CK41=1,"* Las consultas de Pacientes en control PSCV NO DEBEN ser mayor que el total de Consultas. ","")</f>
        <v/>
      </c>
      <c r="CE41" s="31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1" t="str">
        <f>IF(AND(AU41="",D41&lt;&gt;0),"* No olvide digitar la población SENAME (Digite CEROS si no tiene). ",IF(D41&lt;AU41,"* La Población SENAME NO DEBE ser mayor al Total. ",""))</f>
        <v/>
      </c>
      <c r="CG41" s="31" t="str">
        <f>IF(AND(AV41="",D41&lt;&gt;0),"* No olvide digitar la población Migrante (Digite CEROS si no tiene). ",IF(D41&lt;AV41,"* La Población Migrante NO DEBE ser mayor al Total. ",""))</f>
        <v/>
      </c>
      <c r="CH41" s="32">
        <f>IF(AS41&gt;(AK41+AL41),1,0)</f>
        <v>0</v>
      </c>
      <c r="CI41" s="32">
        <f>IF(D41&lt;AT41,1,0)</f>
        <v>0</v>
      </c>
      <c r="CJ41" s="32">
        <f>IF((Y41+Z41)&lt;AQ41,1,0)</f>
        <v>0</v>
      </c>
      <c r="CK41" s="32">
        <f>IF(D41&lt;AW41,1,0)</f>
        <v>0</v>
      </c>
      <c r="CL41" s="32">
        <f>IF(AND(AR41="",D41&lt;&gt;0),1,IF(F41&lt;AR41,1,0))</f>
        <v>0</v>
      </c>
      <c r="CM41" s="32">
        <f>IF(AND(AU41="",D41&lt;&gt;0),1,IF(D41&lt;AU41,1,0))</f>
        <v>0</v>
      </c>
      <c r="CN41" s="32">
        <f>IF(AND(AV41="",D41&lt;&gt;0),1,IF(D41&lt;AV41,1,0))</f>
        <v>0</v>
      </c>
    </row>
    <row r="42" spans="1:92" ht="24" customHeight="1" x14ac:dyDescent="0.2">
      <c r="A42" s="3349" t="s">
        <v>67</v>
      </c>
      <c r="B42" s="3350"/>
      <c r="C42" s="3351"/>
      <c r="D42" s="102">
        <f>SUM(E42+F42)</f>
        <v>0</v>
      </c>
      <c r="E42" s="103">
        <f>+G42+I42+K42+M42+O42+Q42+S42+U42+W42+Y42+AA42</f>
        <v>0</v>
      </c>
      <c r="F42" s="1004">
        <f>+H42+J42+L42+N42+P42+R42+T42+V42+X42+Z42+AB42</f>
        <v>0</v>
      </c>
      <c r="G42" s="105"/>
      <c r="H42" s="106"/>
      <c r="I42" s="105"/>
      <c r="J42" s="107"/>
      <c r="K42" s="105"/>
      <c r="L42" s="106"/>
      <c r="M42" s="105"/>
      <c r="N42" s="106"/>
      <c r="O42" s="105"/>
      <c r="P42" s="106"/>
      <c r="Q42" s="105"/>
      <c r="R42" s="108"/>
      <c r="S42" s="105"/>
      <c r="T42" s="108"/>
      <c r="U42" s="105"/>
      <c r="V42" s="106"/>
      <c r="W42" s="105"/>
      <c r="X42" s="108"/>
      <c r="Y42" s="105"/>
      <c r="Z42" s="108"/>
      <c r="AA42" s="105"/>
      <c r="AB42" s="106"/>
      <c r="AC42" s="1698"/>
      <c r="AD42" s="1699"/>
      <c r="AE42" s="1722"/>
      <c r="AF42" s="1699"/>
      <c r="AG42" s="1698"/>
      <c r="AH42" s="1700"/>
      <c r="AI42" s="1698"/>
      <c r="AJ42" s="1700"/>
      <c r="AK42" s="1722"/>
      <c r="AL42" s="1674"/>
      <c r="AM42" s="1698"/>
      <c r="AN42" s="1699"/>
      <c r="AO42" s="1722"/>
      <c r="AP42" s="1723"/>
      <c r="AQ42" s="1724"/>
      <c r="AR42" s="1700"/>
      <c r="AS42" s="1700"/>
      <c r="AT42" s="106"/>
      <c r="AU42" s="106"/>
      <c r="AV42" s="106"/>
      <c r="AW42" s="106"/>
      <c r="AX42" s="671" t="str">
        <f t="shared" si="35"/>
        <v/>
      </c>
      <c r="BJ42" s="3"/>
      <c r="BK42" s="3"/>
      <c r="BL42" s="3"/>
      <c r="BM42" s="4"/>
      <c r="BN42" s="4"/>
      <c r="BO42" s="4"/>
      <c r="CA42" s="31"/>
      <c r="CB42" s="31" t="str">
        <f t="shared" si="36"/>
        <v/>
      </c>
      <c r="CC42" s="31"/>
      <c r="CD42" s="31" t="str">
        <f t="shared" ref="CD42:CD63" si="37">IF(CK42=1,"* Las consultas de Pacientes en control PSCV NO DEBEN ser mayor que el total de Consultas. ","")</f>
        <v/>
      </c>
      <c r="CE42" s="31"/>
      <c r="CF42" s="31" t="str">
        <f t="shared" ref="CF42:CF63" si="38">IF(AND(AU42="",D42&lt;&gt;0),"* No olvide digitar la población SENAME (Digite CEROS si no tiene). ",IF(D42&lt;AU42,"* La Población SENAME NO DEBE ser mayor al Total. ",""))</f>
        <v/>
      </c>
      <c r="CG42" s="31" t="str">
        <f t="shared" ref="CG42:CG63" si="39">IF(AND(AV42="",D42&lt;&gt;0),"* No olvide digitar la población Migrante (Digite CEROS si no tiene). ",IF(D42&lt;AV42,"* La Población Migrante NO DEBE ser mayor al Total. ",""))</f>
        <v/>
      </c>
      <c r="CH42" s="32"/>
      <c r="CI42" s="32">
        <f t="shared" ref="CI42:CI63" si="40">IF(D42&lt;AT42,1,0)</f>
        <v>0</v>
      </c>
      <c r="CJ42" s="32"/>
      <c r="CK42" s="32">
        <f t="shared" ref="CK42:CK63" si="41">IF(D42&lt;AW42,1,0)</f>
        <v>0</v>
      </c>
      <c r="CL42" s="32"/>
      <c r="CM42" s="32">
        <f t="shared" ref="CM42:CM63" si="42">IF(AND(AU42="",D42&lt;&gt;0),1,IF(D42&lt;AU42,1,0))</f>
        <v>0</v>
      </c>
      <c r="CN42" s="32">
        <f t="shared" ref="CN42:CN63" si="43">IF(AND(AV42="",D42&lt;&gt;0),1,IF(D42&lt;AV42,1,0))</f>
        <v>0</v>
      </c>
    </row>
    <row r="43" spans="1:92" ht="16.350000000000001" customHeight="1" x14ac:dyDescent="0.2">
      <c r="A43" s="3349" t="s">
        <v>68</v>
      </c>
      <c r="B43" s="3350"/>
      <c r="C43" s="3351"/>
      <c r="D43" s="102">
        <f>SUM(E43+F43)</f>
        <v>0</v>
      </c>
      <c r="E43" s="103">
        <f>+G43+I43+K43+M43+O43+Q43+S43+U43+W43+Y43+AA43</f>
        <v>0</v>
      </c>
      <c r="F43" s="1004">
        <f>+H43+J43+L43+N43+P43+R43+T43+V43+X43+Z43+AB43</f>
        <v>0</v>
      </c>
      <c r="G43" s="105"/>
      <c r="H43" s="106"/>
      <c r="I43" s="105"/>
      <c r="J43" s="107"/>
      <c r="K43" s="105"/>
      <c r="L43" s="106"/>
      <c r="M43" s="105"/>
      <c r="N43" s="106"/>
      <c r="O43" s="105"/>
      <c r="P43" s="106"/>
      <c r="Q43" s="105"/>
      <c r="R43" s="108"/>
      <c r="S43" s="105"/>
      <c r="T43" s="108"/>
      <c r="U43" s="105"/>
      <c r="V43" s="106"/>
      <c r="W43" s="105"/>
      <c r="X43" s="108"/>
      <c r="Y43" s="105"/>
      <c r="Z43" s="108"/>
      <c r="AA43" s="105"/>
      <c r="AB43" s="106"/>
      <c r="AC43" s="1698"/>
      <c r="AD43" s="1699"/>
      <c r="AE43" s="1722"/>
      <c r="AF43" s="1699"/>
      <c r="AG43" s="1698"/>
      <c r="AH43" s="1700"/>
      <c r="AI43" s="1698"/>
      <c r="AJ43" s="1700"/>
      <c r="AK43" s="1722"/>
      <c r="AL43" s="1674"/>
      <c r="AM43" s="1698"/>
      <c r="AN43" s="1699"/>
      <c r="AO43" s="1722"/>
      <c r="AP43" s="1723"/>
      <c r="AQ43" s="1724"/>
      <c r="AR43" s="1700"/>
      <c r="AS43" s="1700"/>
      <c r="AT43" s="106"/>
      <c r="AU43" s="106"/>
      <c r="AV43" s="106"/>
      <c r="AW43" s="106"/>
      <c r="AX43" s="671" t="str">
        <f t="shared" si="35"/>
        <v/>
      </c>
      <c r="BJ43" s="3"/>
      <c r="BK43" s="3"/>
      <c r="BL43" s="3"/>
      <c r="BM43" s="4"/>
      <c r="BN43" s="4"/>
      <c r="BO43" s="4"/>
      <c r="CA43" s="31"/>
      <c r="CB43" s="31" t="str">
        <f t="shared" si="36"/>
        <v/>
      </c>
      <c r="CC43" s="31"/>
      <c r="CD43" s="31" t="str">
        <f t="shared" si="37"/>
        <v/>
      </c>
      <c r="CE43" s="31"/>
      <c r="CF43" s="31" t="str">
        <f t="shared" si="38"/>
        <v/>
      </c>
      <c r="CG43" s="31" t="str">
        <f t="shared" si="39"/>
        <v/>
      </c>
      <c r="CH43" s="32"/>
      <c r="CI43" s="32">
        <f t="shared" si="40"/>
        <v>0</v>
      </c>
      <c r="CJ43" s="32"/>
      <c r="CK43" s="32">
        <f t="shared" si="41"/>
        <v>0</v>
      </c>
      <c r="CL43" s="32"/>
      <c r="CM43" s="32">
        <f t="shared" si="42"/>
        <v>0</v>
      </c>
      <c r="CN43" s="32">
        <f t="shared" si="43"/>
        <v>0</v>
      </c>
    </row>
    <row r="44" spans="1:92" ht="16.350000000000001" customHeight="1" x14ac:dyDescent="0.2">
      <c r="A44" s="3349" t="s">
        <v>69</v>
      </c>
      <c r="B44" s="3350"/>
      <c r="C44" s="3351"/>
      <c r="D44" s="1725">
        <f>SUM(E44+F44)</f>
        <v>0</v>
      </c>
      <c r="E44" s="1726">
        <f>+Y44+AA44+AC44+AE44+AG44+AI44+AK44+AM44+AO44</f>
        <v>0</v>
      </c>
      <c r="F44" s="1727">
        <f>+Z44+AB44+AD44+AF44+AH44+AJ44+AL44+AN44+AP44</f>
        <v>0</v>
      </c>
      <c r="G44" s="1698"/>
      <c r="H44" s="1700"/>
      <c r="I44" s="1698"/>
      <c r="J44" s="1700"/>
      <c r="K44" s="1698"/>
      <c r="L44" s="1700"/>
      <c r="M44" s="1698"/>
      <c r="N44" s="1700"/>
      <c r="O44" s="1698"/>
      <c r="P44" s="1700"/>
      <c r="Q44" s="1698"/>
      <c r="R44" s="1700"/>
      <c r="S44" s="1698"/>
      <c r="T44" s="1700"/>
      <c r="U44" s="1698"/>
      <c r="V44" s="1700"/>
      <c r="W44" s="1698"/>
      <c r="X44" s="1700"/>
      <c r="Y44" s="1728"/>
      <c r="Z44" s="1729"/>
      <c r="AA44" s="1730"/>
      <c r="AB44" s="1731"/>
      <c r="AC44" s="1728"/>
      <c r="AD44" s="1729"/>
      <c r="AE44" s="1730"/>
      <c r="AF44" s="1729"/>
      <c r="AG44" s="1728"/>
      <c r="AH44" s="1729"/>
      <c r="AI44" s="1728"/>
      <c r="AJ44" s="1729"/>
      <c r="AK44" s="1730"/>
      <c r="AL44" s="1731"/>
      <c r="AM44" s="1728"/>
      <c r="AN44" s="1729"/>
      <c r="AO44" s="1730"/>
      <c r="AP44" s="1732"/>
      <c r="AQ44" s="1733"/>
      <c r="AR44" s="1734"/>
      <c r="AS44" s="1734"/>
      <c r="AT44" s="1734"/>
      <c r="AU44" s="1734"/>
      <c r="AV44" s="1734"/>
      <c r="AW44" s="1734"/>
      <c r="AX44" s="671" t="str">
        <f t="shared" si="35"/>
        <v/>
      </c>
      <c r="BJ44" s="3"/>
      <c r="BK44" s="3"/>
      <c r="BL44" s="3"/>
      <c r="BM44" s="4"/>
      <c r="BN44" s="4"/>
      <c r="BO44" s="4"/>
      <c r="CA44" s="31" t="str">
        <f t="shared" ref="CA44:CA63" si="44">IF(CH44=1,"* Las consultas de 60 años NO DEBEN ser mayor que el total de Consultas entre 60-64 Años. ","")</f>
        <v/>
      </c>
      <c r="CB44" s="31" t="str">
        <f t="shared" si="36"/>
        <v/>
      </c>
      <c r="CC44" s="31" t="str">
        <f t="shared" ref="CC44:CC63" si="45">IF(CJ44=1,"* Las consultas de 12 años NO DEBEN ser mayor que el total de Consultas entre 10-14 Años. ","")</f>
        <v/>
      </c>
      <c r="CD44" s="31" t="str">
        <f t="shared" si="37"/>
        <v/>
      </c>
      <c r="CE44" s="31" t="str">
        <f t="shared" ref="CE44:CE63" si="46">IF(AND(AR44="",D44&lt;&gt;0),"* Recuerde que las Embarazadas deben ser incluídas en el ingreso por rango Etario (Digite CEROS si no tiene). ",IF(F44&lt;AR44,"* Las Embarazadas NO DEBEN ser mayor al total de mujeres. ",""))</f>
        <v/>
      </c>
      <c r="CF44" s="31" t="str">
        <f t="shared" si="38"/>
        <v/>
      </c>
      <c r="CG44" s="31" t="str">
        <f t="shared" si="39"/>
        <v/>
      </c>
      <c r="CH44" s="32">
        <f t="shared" ref="CH44:CH63" si="47">IF(AS44&gt;(AK44+AL44),1,0)</f>
        <v>0</v>
      </c>
      <c r="CI44" s="32">
        <f t="shared" si="40"/>
        <v>0</v>
      </c>
      <c r="CJ44" s="32">
        <f t="shared" ref="CJ44:CJ63" si="48">IF((Y44+Z44)&lt;AQ44,1,0)</f>
        <v>0</v>
      </c>
      <c r="CK44" s="32">
        <f t="shared" si="41"/>
        <v>0</v>
      </c>
      <c r="CL44" s="32">
        <f t="shared" ref="CL44:CL63" si="49">IF(AND(AR44="",D44&lt;&gt;0),1,IF(F44&lt;AR44,1,0))</f>
        <v>0</v>
      </c>
      <c r="CM44" s="32">
        <f t="shared" si="42"/>
        <v>0</v>
      </c>
      <c r="CN44" s="32">
        <f t="shared" si="43"/>
        <v>0</v>
      </c>
    </row>
    <row r="45" spans="1:92" ht="16.350000000000001" customHeight="1" x14ac:dyDescent="0.2">
      <c r="A45" s="3349" t="s">
        <v>70</v>
      </c>
      <c r="B45" s="3350"/>
      <c r="C45" s="3351"/>
      <c r="D45" s="1392">
        <f>SUM(E45+F45)</f>
        <v>0</v>
      </c>
      <c r="E45" s="1393">
        <f>Y45+AA45+AC45+AE45+AG45+AI45+AK45+AM45+AO45</f>
        <v>0</v>
      </c>
      <c r="F45" s="1394">
        <f>+Z45+AB45+AD45+AF45+AH45+AJ45+AL45+AN45+AP45</f>
        <v>0</v>
      </c>
      <c r="G45" s="1395"/>
      <c r="H45" s="1396"/>
      <c r="I45" s="1395"/>
      <c r="J45" s="1396"/>
      <c r="K45" s="1395"/>
      <c r="L45" s="1396"/>
      <c r="M45" s="1395"/>
      <c r="N45" s="1396"/>
      <c r="O45" s="1395"/>
      <c r="P45" s="1396"/>
      <c r="Q45" s="1395"/>
      <c r="R45" s="1396"/>
      <c r="S45" s="1395"/>
      <c r="T45" s="1396"/>
      <c r="U45" s="1395"/>
      <c r="V45" s="1396"/>
      <c r="W45" s="1395"/>
      <c r="X45" s="1396"/>
      <c r="Y45" s="1735"/>
      <c r="Z45" s="1736"/>
      <c r="AA45" s="1397"/>
      <c r="AB45" s="1398"/>
      <c r="AC45" s="1735"/>
      <c r="AD45" s="1736"/>
      <c r="AE45" s="1399"/>
      <c r="AF45" s="1736"/>
      <c r="AG45" s="1735"/>
      <c r="AH45" s="1736"/>
      <c r="AI45" s="1735"/>
      <c r="AJ45" s="1736"/>
      <c r="AK45" s="1397"/>
      <c r="AL45" s="1398"/>
      <c r="AM45" s="1735"/>
      <c r="AN45" s="1736"/>
      <c r="AO45" s="1399"/>
      <c r="AP45" s="1737"/>
      <c r="AQ45" s="1738"/>
      <c r="AR45" s="1400"/>
      <c r="AS45" s="1401"/>
      <c r="AT45" s="1400"/>
      <c r="AU45" s="1400"/>
      <c r="AV45" s="1400"/>
      <c r="AW45" s="1400"/>
      <c r="AX45" s="671" t="str">
        <f t="shared" si="35"/>
        <v/>
      </c>
      <c r="BJ45" s="3"/>
      <c r="BK45" s="3"/>
      <c r="BL45" s="3"/>
      <c r="BM45" s="4"/>
      <c r="BN45" s="4"/>
      <c r="BO45" s="4"/>
      <c r="CA45" s="31"/>
      <c r="CB45" s="31" t="str">
        <f t="shared" si="36"/>
        <v/>
      </c>
      <c r="CC45" s="31" t="str">
        <f t="shared" si="45"/>
        <v/>
      </c>
      <c r="CD45" s="31" t="str">
        <f t="shared" si="37"/>
        <v/>
      </c>
      <c r="CE45" s="31" t="str">
        <f t="shared" si="46"/>
        <v/>
      </c>
      <c r="CF45" s="31" t="str">
        <f t="shared" si="38"/>
        <v/>
      </c>
      <c r="CG45" s="31" t="str">
        <f t="shared" si="39"/>
        <v/>
      </c>
      <c r="CH45" s="32"/>
      <c r="CI45" s="32">
        <f t="shared" si="40"/>
        <v>0</v>
      </c>
      <c r="CJ45" s="32">
        <f t="shared" si="48"/>
        <v>0</v>
      </c>
      <c r="CK45" s="32">
        <f t="shared" si="41"/>
        <v>0</v>
      </c>
      <c r="CL45" s="32">
        <f t="shared" si="49"/>
        <v>0</v>
      </c>
      <c r="CM45" s="32">
        <f t="shared" si="42"/>
        <v>0</v>
      </c>
      <c r="CN45" s="32">
        <f t="shared" si="43"/>
        <v>0</v>
      </c>
    </row>
    <row r="46" spans="1:92" ht="16.350000000000001" customHeight="1" x14ac:dyDescent="0.2">
      <c r="A46" s="3538" t="s">
        <v>71</v>
      </c>
      <c r="B46" s="3548"/>
      <c r="C46" s="3541"/>
      <c r="D46" s="1656">
        <f t="shared" ref="D46:D59" si="50">SUM(E46+F46)</f>
        <v>0</v>
      </c>
      <c r="E46" s="1691">
        <f>Y46+AA46+AC46+AE46+AG46+AI46+AK46+AM46+AO46</f>
        <v>0</v>
      </c>
      <c r="F46" s="2017">
        <f>+Z46+AB46+AD46+AF46+AH46+AJ46+AL46+AN46+AP46</f>
        <v>0</v>
      </c>
      <c r="G46" s="1739"/>
      <c r="H46" s="2034"/>
      <c r="I46" s="1739"/>
      <c r="J46" s="2034"/>
      <c r="K46" s="1739"/>
      <c r="L46" s="2034"/>
      <c r="M46" s="1739"/>
      <c r="N46" s="2034"/>
      <c r="O46" s="1739"/>
      <c r="P46" s="2034"/>
      <c r="Q46" s="1739"/>
      <c r="R46" s="2034"/>
      <c r="S46" s="1739"/>
      <c r="T46" s="2034"/>
      <c r="U46" s="1739"/>
      <c r="V46" s="2034"/>
      <c r="W46" s="1739"/>
      <c r="X46" s="2034"/>
      <c r="Y46" s="1656">
        <f t="shared" ref="Y46:AD46" si="51">SUM(Y44:Y45)</f>
        <v>0</v>
      </c>
      <c r="Z46" s="2016">
        <f t="shared" si="51"/>
        <v>0</v>
      </c>
      <c r="AA46" s="1656">
        <f t="shared" si="51"/>
        <v>0</v>
      </c>
      <c r="AB46" s="2016">
        <f t="shared" si="51"/>
        <v>0</v>
      </c>
      <c r="AC46" s="1656">
        <f t="shared" si="51"/>
        <v>0</v>
      </c>
      <c r="AD46" s="2017">
        <f t="shared" si="51"/>
        <v>0</v>
      </c>
      <c r="AE46" s="2016">
        <f>SUM(AE44:AE45)</f>
        <v>0</v>
      </c>
      <c r="AF46" s="2016">
        <f t="shared" ref="AF46:AN46" si="52">SUM(AF44:AF45)</f>
        <v>0</v>
      </c>
      <c r="AG46" s="1656">
        <f t="shared" si="52"/>
        <v>0</v>
      </c>
      <c r="AH46" s="2016">
        <f t="shared" si="52"/>
        <v>0</v>
      </c>
      <c r="AI46" s="1656">
        <f t="shared" si="52"/>
        <v>0</v>
      </c>
      <c r="AJ46" s="2016">
        <f t="shared" si="52"/>
        <v>0</v>
      </c>
      <c r="AK46" s="1656">
        <f t="shared" si="52"/>
        <v>0</v>
      </c>
      <c r="AL46" s="2016">
        <f t="shared" si="52"/>
        <v>0</v>
      </c>
      <c r="AM46" s="1656">
        <f t="shared" si="52"/>
        <v>0</v>
      </c>
      <c r="AN46" s="2017">
        <f t="shared" si="52"/>
        <v>0</v>
      </c>
      <c r="AO46" s="2016">
        <f>SUM(AO44:AO45)</f>
        <v>0</v>
      </c>
      <c r="AP46" s="1741">
        <f>SUM(AP44:AP45)</f>
        <v>0</v>
      </c>
      <c r="AQ46" s="2016">
        <f>SUM(AQ44:AQ45)</f>
        <v>0</v>
      </c>
      <c r="AR46" s="1922">
        <f>SUM(AR44:AR45)</f>
        <v>0</v>
      </c>
      <c r="AS46" s="2017">
        <f>SUM(AS44)</f>
        <v>0</v>
      </c>
      <c r="AT46" s="2017">
        <f>SUM(AT44:AT45)</f>
        <v>0</v>
      </c>
      <c r="AU46" s="2017">
        <f>SUM(AU44:AU45)</f>
        <v>0</v>
      </c>
      <c r="AV46" s="2017">
        <f>SUM(AV44:AV45)</f>
        <v>0</v>
      </c>
      <c r="AW46" s="2017">
        <f>SUM(AW44:AW45)</f>
        <v>0</v>
      </c>
      <c r="BJ46" s="3"/>
      <c r="BK46" s="3"/>
      <c r="BL46" s="3"/>
      <c r="BM46" s="4"/>
      <c r="BN46" s="4"/>
      <c r="BO46" s="4"/>
      <c r="CA46" s="31"/>
      <c r="CB46" s="31"/>
      <c r="CC46" s="31"/>
      <c r="CD46" s="31"/>
      <c r="CE46" s="31"/>
      <c r="CF46" s="31"/>
      <c r="CG46" s="31"/>
      <c r="CH46" s="32"/>
      <c r="CI46" s="32"/>
      <c r="CJ46" s="32"/>
      <c r="CK46" s="32"/>
      <c r="CL46" s="32"/>
      <c r="CM46" s="32"/>
      <c r="CN46" s="32"/>
    </row>
    <row r="47" spans="1:92" ht="16.350000000000001" customHeight="1" x14ac:dyDescent="0.2">
      <c r="A47" s="3596" t="s">
        <v>72</v>
      </c>
      <c r="B47" s="3702"/>
      <c r="C47" s="3703"/>
      <c r="D47" s="1656">
        <f t="shared" si="50"/>
        <v>0</v>
      </c>
      <c r="E47" s="1691">
        <f>+G47+I47+K47+M47+O47+Q47+S47+U47+W47+Y47+AA47+AC47+AE47+AG47+AI47+AK47+AM47+AO47</f>
        <v>0</v>
      </c>
      <c r="F47" s="2017">
        <f>+H47+J47+L47+N47+P47+R47+T47+V47+X47+Z47+AB47+AD47+AF47+AH47+AJ47+AL47+AN47+AP47</f>
        <v>0</v>
      </c>
      <c r="G47" s="1743"/>
      <c r="H47" s="2035"/>
      <c r="I47" s="1743"/>
      <c r="J47" s="2036"/>
      <c r="K47" s="1743"/>
      <c r="L47" s="2035"/>
      <c r="M47" s="1743"/>
      <c r="N47" s="2035"/>
      <c r="O47" s="1743"/>
      <c r="P47" s="2035"/>
      <c r="Q47" s="1743"/>
      <c r="R47" s="1746"/>
      <c r="S47" s="1743"/>
      <c r="T47" s="1746"/>
      <c r="U47" s="1743"/>
      <c r="V47" s="1746"/>
      <c r="W47" s="1743"/>
      <c r="X47" s="1746"/>
      <c r="Y47" s="1743"/>
      <c r="Z47" s="1746"/>
      <c r="AA47" s="1743"/>
      <c r="AB47" s="1746"/>
      <c r="AC47" s="2037"/>
      <c r="AD47" s="1746"/>
      <c r="AE47" s="2038"/>
      <c r="AF47" s="1746"/>
      <c r="AG47" s="1743"/>
      <c r="AH47" s="1746"/>
      <c r="AI47" s="1743"/>
      <c r="AJ47" s="1746"/>
      <c r="AK47" s="1743"/>
      <c r="AL47" s="1746"/>
      <c r="AM47" s="2037"/>
      <c r="AN47" s="1746"/>
      <c r="AO47" s="2036"/>
      <c r="AP47" s="1749"/>
      <c r="AQ47" s="1750"/>
      <c r="AR47" s="2035"/>
      <c r="AS47" s="2035"/>
      <c r="AT47" s="2035"/>
      <c r="AU47" s="2035"/>
      <c r="AV47" s="2035"/>
      <c r="AW47" s="2035"/>
      <c r="AX47" s="671" t="str">
        <f t="shared" si="35"/>
        <v/>
      </c>
      <c r="BJ47" s="3"/>
      <c r="BK47" s="3"/>
      <c r="BL47" s="3"/>
      <c r="BM47" s="4"/>
      <c r="BN47" s="4"/>
      <c r="BO47" s="4"/>
      <c r="CA47" s="31" t="str">
        <f t="shared" si="44"/>
        <v/>
      </c>
      <c r="CB47" s="31" t="str">
        <f t="shared" si="36"/>
        <v/>
      </c>
      <c r="CC47" s="31" t="str">
        <f t="shared" si="45"/>
        <v/>
      </c>
      <c r="CD47" s="31" t="str">
        <f t="shared" si="37"/>
        <v/>
      </c>
      <c r="CE47" s="31" t="str">
        <f t="shared" si="46"/>
        <v/>
      </c>
      <c r="CF47" s="31" t="str">
        <f t="shared" si="38"/>
        <v/>
      </c>
      <c r="CG47" s="31" t="str">
        <f t="shared" si="39"/>
        <v/>
      </c>
      <c r="CH47" s="32">
        <f t="shared" si="47"/>
        <v>0</v>
      </c>
      <c r="CI47" s="32">
        <f t="shared" si="40"/>
        <v>0</v>
      </c>
      <c r="CJ47" s="32">
        <f t="shared" si="48"/>
        <v>0</v>
      </c>
      <c r="CK47" s="32">
        <f t="shared" si="41"/>
        <v>0</v>
      </c>
      <c r="CL47" s="32">
        <f t="shared" si="49"/>
        <v>0</v>
      </c>
      <c r="CM47" s="32">
        <f t="shared" si="42"/>
        <v>0</v>
      </c>
      <c r="CN47" s="32">
        <f t="shared" si="43"/>
        <v>0</v>
      </c>
    </row>
    <row r="48" spans="1:92" ht="16.350000000000001" customHeight="1" x14ac:dyDescent="0.2">
      <c r="A48" s="3667" t="s">
        <v>73</v>
      </c>
      <c r="B48" s="3669"/>
      <c r="C48" s="149">
        <v>0</v>
      </c>
      <c r="D48" s="150">
        <f t="shared" si="50"/>
        <v>0</v>
      </c>
      <c r="E48" s="151">
        <f>SUM(G48+I48+K48+M48+O48+Q48+S48+U48+W48+Y48+AA48+AC48+AE48+AG48+AI48+AK48+AM48+AO48)</f>
        <v>0</v>
      </c>
      <c r="F48" s="1004">
        <f>SUM(H48+J48+L48+N48+P48+R48+T48+V48+X48+Z48+AB48+AD48+AF48+AH48+AJ48+AL48+AN48+AP48)</f>
        <v>0</v>
      </c>
      <c r="G48" s="105"/>
      <c r="H48" s="106"/>
      <c r="I48" s="105"/>
      <c r="J48" s="107"/>
      <c r="K48" s="105"/>
      <c r="L48" s="106"/>
      <c r="M48" s="105"/>
      <c r="N48" s="106"/>
      <c r="O48" s="105"/>
      <c r="P48" s="106"/>
      <c r="Q48" s="105"/>
      <c r="R48" s="108"/>
      <c r="S48" s="105"/>
      <c r="T48" s="108"/>
      <c r="U48" s="105"/>
      <c r="V48" s="108"/>
      <c r="W48" s="105"/>
      <c r="X48" s="108"/>
      <c r="Y48" s="105"/>
      <c r="Z48" s="108"/>
      <c r="AA48" s="105"/>
      <c r="AB48" s="108"/>
      <c r="AC48" s="152"/>
      <c r="AD48" s="108"/>
      <c r="AE48" s="153"/>
      <c r="AF48" s="108"/>
      <c r="AG48" s="105"/>
      <c r="AH48" s="108"/>
      <c r="AI48" s="105"/>
      <c r="AJ48" s="108"/>
      <c r="AK48" s="105"/>
      <c r="AL48" s="108"/>
      <c r="AM48" s="152"/>
      <c r="AN48" s="108"/>
      <c r="AO48" s="107"/>
      <c r="AP48" s="154"/>
      <c r="AQ48" s="155"/>
      <c r="AR48" s="106"/>
      <c r="AS48" s="106"/>
      <c r="AT48" s="106"/>
      <c r="AU48" s="106"/>
      <c r="AV48" s="106"/>
      <c r="AW48" s="106"/>
      <c r="AX48" s="671" t="str">
        <f t="shared" si="35"/>
        <v/>
      </c>
      <c r="BJ48" s="3"/>
      <c r="BK48" s="3"/>
      <c r="BL48" s="3"/>
      <c r="BM48" s="4"/>
      <c r="BN48" s="4"/>
      <c r="BO48" s="4"/>
      <c r="CA48" s="31" t="str">
        <f t="shared" si="44"/>
        <v/>
      </c>
      <c r="CB48" s="31" t="str">
        <f t="shared" si="36"/>
        <v/>
      </c>
      <c r="CC48" s="31" t="str">
        <f t="shared" si="45"/>
        <v/>
      </c>
      <c r="CD48" s="31" t="str">
        <f t="shared" si="37"/>
        <v/>
      </c>
      <c r="CE48" s="31" t="str">
        <f t="shared" si="46"/>
        <v/>
      </c>
      <c r="CF48" s="31" t="str">
        <f t="shared" si="38"/>
        <v/>
      </c>
      <c r="CG48" s="31" t="str">
        <f t="shared" si="39"/>
        <v/>
      </c>
      <c r="CH48" s="32">
        <f t="shared" si="47"/>
        <v>0</v>
      </c>
      <c r="CI48" s="32">
        <f t="shared" si="40"/>
        <v>0</v>
      </c>
      <c r="CJ48" s="32">
        <f t="shared" si="48"/>
        <v>0</v>
      </c>
      <c r="CK48" s="32">
        <f t="shared" si="41"/>
        <v>0</v>
      </c>
      <c r="CL48" s="32">
        <f t="shared" si="49"/>
        <v>0</v>
      </c>
      <c r="CM48" s="32">
        <f t="shared" si="42"/>
        <v>0</v>
      </c>
      <c r="CN48" s="32">
        <f t="shared" si="43"/>
        <v>0</v>
      </c>
    </row>
    <row r="49" spans="1:92" ht="16.350000000000001" customHeight="1" x14ac:dyDescent="0.2">
      <c r="A49" s="3011"/>
      <c r="B49" s="3013"/>
      <c r="C49" s="1751" t="s">
        <v>74</v>
      </c>
      <c r="D49" s="1725">
        <f t="shared" si="50"/>
        <v>0</v>
      </c>
      <c r="E49" s="151">
        <f t="shared" ref="E49:F58" si="53">SUM(G49+I49+K49+M49+O49+Q49+S49+U49+W49+Y49+AA49+AC49+AE49+AG49+AI49+AK49+AM49+AO49)</f>
        <v>0</v>
      </c>
      <c r="F49" s="1004">
        <f t="shared" si="53"/>
        <v>0</v>
      </c>
      <c r="G49" s="1728"/>
      <c r="H49" s="1734"/>
      <c r="I49" s="1728"/>
      <c r="J49" s="1752"/>
      <c r="K49" s="1728"/>
      <c r="L49" s="1734"/>
      <c r="M49" s="1728"/>
      <c r="N49" s="1734"/>
      <c r="O49" s="1728"/>
      <c r="P49" s="1734"/>
      <c r="Q49" s="1728"/>
      <c r="R49" s="1729"/>
      <c r="S49" s="1728"/>
      <c r="T49" s="1729"/>
      <c r="U49" s="1728"/>
      <c r="V49" s="1729"/>
      <c r="W49" s="1728"/>
      <c r="X49" s="1729"/>
      <c r="Y49" s="1728"/>
      <c r="Z49" s="1729"/>
      <c r="AA49" s="1728"/>
      <c r="AB49" s="1729"/>
      <c r="AC49" s="1753"/>
      <c r="AD49" s="1729"/>
      <c r="AE49" s="1730"/>
      <c r="AF49" s="1729"/>
      <c r="AG49" s="1728"/>
      <c r="AH49" s="1729"/>
      <c r="AI49" s="1728"/>
      <c r="AJ49" s="1729"/>
      <c r="AK49" s="1728"/>
      <c r="AL49" s="1729"/>
      <c r="AM49" s="1753"/>
      <c r="AN49" s="1729"/>
      <c r="AO49" s="1752"/>
      <c r="AP49" s="1732"/>
      <c r="AQ49" s="1733"/>
      <c r="AR49" s="1734"/>
      <c r="AS49" s="1734"/>
      <c r="AT49" s="1734"/>
      <c r="AU49" s="1734"/>
      <c r="AV49" s="1734"/>
      <c r="AW49" s="1734"/>
      <c r="AX49" s="671" t="str">
        <f t="shared" si="35"/>
        <v/>
      </c>
      <c r="BJ49" s="3"/>
      <c r="BK49" s="3"/>
      <c r="BL49" s="3"/>
      <c r="BM49" s="4"/>
      <c r="BN49" s="4"/>
      <c r="BO49" s="4"/>
      <c r="CA49" s="31" t="str">
        <f t="shared" si="44"/>
        <v/>
      </c>
      <c r="CB49" s="31" t="str">
        <f t="shared" si="36"/>
        <v/>
      </c>
      <c r="CC49" s="31" t="str">
        <f t="shared" si="45"/>
        <v/>
      </c>
      <c r="CD49" s="31" t="str">
        <f t="shared" si="37"/>
        <v/>
      </c>
      <c r="CE49" s="31" t="str">
        <f t="shared" si="46"/>
        <v/>
      </c>
      <c r="CF49" s="31" t="str">
        <f t="shared" si="38"/>
        <v/>
      </c>
      <c r="CG49" s="31" t="str">
        <f t="shared" si="39"/>
        <v/>
      </c>
      <c r="CH49" s="32">
        <f t="shared" si="47"/>
        <v>0</v>
      </c>
      <c r="CI49" s="32">
        <f t="shared" si="40"/>
        <v>0</v>
      </c>
      <c r="CJ49" s="32">
        <f t="shared" si="48"/>
        <v>0</v>
      </c>
      <c r="CK49" s="32">
        <f t="shared" si="41"/>
        <v>0</v>
      </c>
      <c r="CL49" s="32">
        <f t="shared" si="49"/>
        <v>0</v>
      </c>
      <c r="CM49" s="32">
        <f t="shared" si="42"/>
        <v>0</v>
      </c>
      <c r="CN49" s="32">
        <f t="shared" si="43"/>
        <v>0</v>
      </c>
    </row>
    <row r="50" spans="1:92" ht="16.350000000000001" customHeight="1" x14ac:dyDescent="0.2">
      <c r="A50" s="3011"/>
      <c r="B50" s="3013"/>
      <c r="C50" s="1751" t="s">
        <v>75</v>
      </c>
      <c r="D50" s="1725">
        <f t="shared" si="50"/>
        <v>0</v>
      </c>
      <c r="E50" s="151">
        <f t="shared" si="53"/>
        <v>0</v>
      </c>
      <c r="F50" s="1004">
        <f t="shared" si="53"/>
        <v>0</v>
      </c>
      <c r="G50" s="1728"/>
      <c r="H50" s="1734"/>
      <c r="I50" s="1728"/>
      <c r="J50" s="1752"/>
      <c r="K50" s="1728"/>
      <c r="L50" s="1734"/>
      <c r="M50" s="1728"/>
      <c r="N50" s="1734"/>
      <c r="O50" s="1728"/>
      <c r="P50" s="1734"/>
      <c r="Q50" s="1728"/>
      <c r="R50" s="1729"/>
      <c r="S50" s="1728"/>
      <c r="T50" s="1729"/>
      <c r="U50" s="1728"/>
      <c r="V50" s="1729"/>
      <c r="W50" s="1728"/>
      <c r="X50" s="1729"/>
      <c r="Y50" s="1728"/>
      <c r="Z50" s="1729"/>
      <c r="AA50" s="1728"/>
      <c r="AB50" s="1729"/>
      <c r="AC50" s="1753"/>
      <c r="AD50" s="1729"/>
      <c r="AE50" s="1730"/>
      <c r="AF50" s="1729"/>
      <c r="AG50" s="1728"/>
      <c r="AH50" s="1729"/>
      <c r="AI50" s="1728"/>
      <c r="AJ50" s="1729"/>
      <c r="AK50" s="1728"/>
      <c r="AL50" s="1729"/>
      <c r="AM50" s="1753"/>
      <c r="AN50" s="1729"/>
      <c r="AO50" s="1752"/>
      <c r="AP50" s="1732"/>
      <c r="AQ50" s="1733"/>
      <c r="AR50" s="1734"/>
      <c r="AS50" s="1734"/>
      <c r="AT50" s="1734"/>
      <c r="AU50" s="1734"/>
      <c r="AV50" s="1734"/>
      <c r="AW50" s="1734"/>
      <c r="AX50" s="671" t="str">
        <f t="shared" si="35"/>
        <v/>
      </c>
      <c r="BJ50" s="3"/>
      <c r="BK50" s="3"/>
      <c r="BL50" s="3"/>
      <c r="BM50" s="4"/>
      <c r="BN50" s="4"/>
      <c r="BO50" s="4"/>
      <c r="CA50" s="31" t="str">
        <f t="shared" si="44"/>
        <v/>
      </c>
      <c r="CB50" s="31" t="str">
        <f t="shared" si="36"/>
        <v/>
      </c>
      <c r="CC50" s="31" t="str">
        <f t="shared" si="45"/>
        <v/>
      </c>
      <c r="CD50" s="31" t="str">
        <f t="shared" si="37"/>
        <v/>
      </c>
      <c r="CE50" s="31" t="str">
        <f t="shared" si="46"/>
        <v/>
      </c>
      <c r="CF50" s="31" t="str">
        <f t="shared" si="38"/>
        <v/>
      </c>
      <c r="CG50" s="31" t="str">
        <f t="shared" si="39"/>
        <v/>
      </c>
      <c r="CH50" s="32">
        <f t="shared" si="47"/>
        <v>0</v>
      </c>
      <c r="CI50" s="32">
        <f t="shared" si="40"/>
        <v>0</v>
      </c>
      <c r="CJ50" s="32">
        <f t="shared" si="48"/>
        <v>0</v>
      </c>
      <c r="CK50" s="32">
        <f t="shared" si="41"/>
        <v>0</v>
      </c>
      <c r="CL50" s="32">
        <f t="shared" si="49"/>
        <v>0</v>
      </c>
      <c r="CM50" s="32">
        <f t="shared" si="42"/>
        <v>0</v>
      </c>
      <c r="CN50" s="32">
        <f t="shared" si="43"/>
        <v>0</v>
      </c>
    </row>
    <row r="51" spans="1:92" ht="16.350000000000001" customHeight="1" x14ac:dyDescent="0.2">
      <c r="A51" s="3011"/>
      <c r="B51" s="3013"/>
      <c r="C51" s="1751" t="s">
        <v>76</v>
      </c>
      <c r="D51" s="1725">
        <f t="shared" si="50"/>
        <v>0</v>
      </c>
      <c r="E51" s="151">
        <f t="shared" si="53"/>
        <v>0</v>
      </c>
      <c r="F51" s="1004">
        <f t="shared" si="53"/>
        <v>0</v>
      </c>
      <c r="G51" s="1728"/>
      <c r="H51" s="1734"/>
      <c r="I51" s="1728"/>
      <c r="J51" s="1752"/>
      <c r="K51" s="1728"/>
      <c r="L51" s="1734"/>
      <c r="M51" s="1728"/>
      <c r="N51" s="1734"/>
      <c r="O51" s="1728"/>
      <c r="P51" s="1734"/>
      <c r="Q51" s="1728"/>
      <c r="R51" s="1729"/>
      <c r="S51" s="1728"/>
      <c r="T51" s="1729"/>
      <c r="U51" s="1728"/>
      <c r="V51" s="1729"/>
      <c r="W51" s="1728"/>
      <c r="X51" s="1729"/>
      <c r="Y51" s="1728"/>
      <c r="Z51" s="1729"/>
      <c r="AA51" s="1728"/>
      <c r="AB51" s="1729"/>
      <c r="AC51" s="1753"/>
      <c r="AD51" s="1729"/>
      <c r="AE51" s="1730"/>
      <c r="AF51" s="1729"/>
      <c r="AG51" s="1728"/>
      <c r="AH51" s="1729"/>
      <c r="AI51" s="1728"/>
      <c r="AJ51" s="1729"/>
      <c r="AK51" s="1728"/>
      <c r="AL51" s="1729"/>
      <c r="AM51" s="1753"/>
      <c r="AN51" s="1729"/>
      <c r="AO51" s="1752"/>
      <c r="AP51" s="1732"/>
      <c r="AQ51" s="1733"/>
      <c r="AR51" s="1734"/>
      <c r="AS51" s="1734"/>
      <c r="AT51" s="1734"/>
      <c r="AU51" s="1734"/>
      <c r="AV51" s="1734"/>
      <c r="AW51" s="1734"/>
      <c r="AX51" s="671" t="str">
        <f t="shared" si="35"/>
        <v/>
      </c>
      <c r="BJ51" s="3"/>
      <c r="BK51" s="3"/>
      <c r="BL51" s="3"/>
      <c r="BM51" s="4"/>
      <c r="BN51" s="4"/>
      <c r="BO51" s="4"/>
      <c r="CA51" s="31" t="str">
        <f t="shared" si="44"/>
        <v/>
      </c>
      <c r="CB51" s="31" t="str">
        <f t="shared" si="36"/>
        <v/>
      </c>
      <c r="CC51" s="31" t="str">
        <f t="shared" si="45"/>
        <v/>
      </c>
      <c r="CD51" s="31" t="str">
        <f t="shared" si="37"/>
        <v/>
      </c>
      <c r="CE51" s="31" t="str">
        <f t="shared" si="46"/>
        <v/>
      </c>
      <c r="CF51" s="31" t="str">
        <f t="shared" si="38"/>
        <v/>
      </c>
      <c r="CG51" s="31" t="str">
        <f t="shared" si="39"/>
        <v/>
      </c>
      <c r="CH51" s="32">
        <f t="shared" si="47"/>
        <v>0</v>
      </c>
      <c r="CI51" s="32">
        <f t="shared" si="40"/>
        <v>0</v>
      </c>
      <c r="CJ51" s="32">
        <f t="shared" si="48"/>
        <v>0</v>
      </c>
      <c r="CK51" s="32">
        <f t="shared" si="41"/>
        <v>0</v>
      </c>
      <c r="CL51" s="32">
        <f t="shared" si="49"/>
        <v>0</v>
      </c>
      <c r="CM51" s="32">
        <f t="shared" si="42"/>
        <v>0</v>
      </c>
      <c r="CN51" s="32">
        <f t="shared" si="43"/>
        <v>0</v>
      </c>
    </row>
    <row r="52" spans="1:92" ht="16.350000000000001" customHeight="1" x14ac:dyDescent="0.2">
      <c r="A52" s="3011"/>
      <c r="B52" s="3013"/>
      <c r="C52" s="1414" t="s">
        <v>77</v>
      </c>
      <c r="D52" s="1392">
        <f>SUM(E52+F52)</f>
        <v>0</v>
      </c>
      <c r="E52" s="151">
        <f t="shared" si="53"/>
        <v>0</v>
      </c>
      <c r="F52" s="1004">
        <f t="shared" si="53"/>
        <v>0</v>
      </c>
      <c r="G52" s="1415"/>
      <c r="H52" s="1416"/>
      <c r="I52" s="1415"/>
      <c r="J52" s="162"/>
      <c r="K52" s="1415"/>
      <c r="L52" s="1416"/>
      <c r="M52" s="1415"/>
      <c r="N52" s="1416"/>
      <c r="O52" s="1415"/>
      <c r="P52" s="1416"/>
      <c r="Q52" s="1415"/>
      <c r="R52" s="1417"/>
      <c r="S52" s="1415"/>
      <c r="T52" s="1417"/>
      <c r="U52" s="1415"/>
      <c r="V52" s="1417"/>
      <c r="W52" s="1415"/>
      <c r="X52" s="1417"/>
      <c r="Y52" s="1415"/>
      <c r="Z52" s="1417"/>
      <c r="AA52" s="1415"/>
      <c r="AB52" s="1417"/>
      <c r="AC52" s="1418"/>
      <c r="AD52" s="1417"/>
      <c r="AE52" s="1397"/>
      <c r="AF52" s="1417"/>
      <c r="AG52" s="1415"/>
      <c r="AH52" s="1417"/>
      <c r="AI52" s="1415"/>
      <c r="AJ52" s="1417"/>
      <c r="AK52" s="1415"/>
      <c r="AL52" s="1417"/>
      <c r="AM52" s="1418"/>
      <c r="AN52" s="1417"/>
      <c r="AO52" s="162"/>
      <c r="AP52" s="1419"/>
      <c r="AQ52" s="1420"/>
      <c r="AR52" s="1416"/>
      <c r="AS52" s="1416"/>
      <c r="AT52" s="1416"/>
      <c r="AU52" s="1416"/>
      <c r="AV52" s="1416"/>
      <c r="AW52" s="1416"/>
      <c r="AX52" s="671" t="str">
        <f t="shared" si="35"/>
        <v/>
      </c>
      <c r="BJ52" s="3"/>
      <c r="BK52" s="3"/>
      <c r="BL52" s="3"/>
      <c r="BM52" s="4"/>
      <c r="BN52" s="4"/>
      <c r="BO52" s="4"/>
      <c r="CA52" s="31" t="str">
        <f t="shared" si="44"/>
        <v/>
      </c>
      <c r="CB52" s="31" t="str">
        <f t="shared" si="36"/>
        <v/>
      </c>
      <c r="CC52" s="31" t="str">
        <f t="shared" si="45"/>
        <v/>
      </c>
      <c r="CD52" s="31" t="str">
        <f t="shared" si="37"/>
        <v/>
      </c>
      <c r="CE52" s="31" t="str">
        <f t="shared" si="46"/>
        <v/>
      </c>
      <c r="CF52" s="31" t="str">
        <f t="shared" si="38"/>
        <v/>
      </c>
      <c r="CG52" s="31" t="str">
        <f t="shared" si="39"/>
        <v/>
      </c>
      <c r="CH52" s="32">
        <f t="shared" si="47"/>
        <v>0</v>
      </c>
      <c r="CI52" s="32">
        <f t="shared" si="40"/>
        <v>0</v>
      </c>
      <c r="CJ52" s="32">
        <f t="shared" si="48"/>
        <v>0</v>
      </c>
      <c r="CK52" s="32">
        <f t="shared" si="41"/>
        <v>0</v>
      </c>
      <c r="CL52" s="32">
        <f t="shared" si="49"/>
        <v>0</v>
      </c>
      <c r="CM52" s="32">
        <f t="shared" si="42"/>
        <v>0</v>
      </c>
      <c r="CN52" s="32">
        <f t="shared" si="43"/>
        <v>0</v>
      </c>
    </row>
    <row r="53" spans="1:92" ht="16.350000000000001" customHeight="1" x14ac:dyDescent="0.2">
      <c r="A53" s="3011"/>
      <c r="B53" s="3013"/>
      <c r="C53" s="1414" t="s">
        <v>78</v>
      </c>
      <c r="D53" s="1754">
        <f t="shared" si="50"/>
        <v>0</v>
      </c>
      <c r="E53" s="1755">
        <f t="shared" si="53"/>
        <v>0</v>
      </c>
      <c r="F53" s="1421">
        <f t="shared" si="53"/>
        <v>0</v>
      </c>
      <c r="G53" s="1735"/>
      <c r="H53" s="1400"/>
      <c r="I53" s="1735"/>
      <c r="J53" s="1422"/>
      <c r="K53" s="1735"/>
      <c r="L53" s="1400"/>
      <c r="M53" s="1735"/>
      <c r="N53" s="1400"/>
      <c r="O53" s="1735"/>
      <c r="P53" s="1400"/>
      <c r="Q53" s="1735"/>
      <c r="R53" s="1736"/>
      <c r="S53" s="1735"/>
      <c r="T53" s="1736"/>
      <c r="U53" s="1735"/>
      <c r="V53" s="1736"/>
      <c r="W53" s="1735"/>
      <c r="X53" s="1736"/>
      <c r="Y53" s="1735"/>
      <c r="Z53" s="1736"/>
      <c r="AA53" s="1735"/>
      <c r="AB53" s="1736"/>
      <c r="AC53" s="1423"/>
      <c r="AD53" s="1736"/>
      <c r="AE53" s="1399"/>
      <c r="AF53" s="1736"/>
      <c r="AG53" s="1735"/>
      <c r="AH53" s="1736"/>
      <c r="AI53" s="1735"/>
      <c r="AJ53" s="1736"/>
      <c r="AK53" s="1735"/>
      <c r="AL53" s="1736"/>
      <c r="AM53" s="1423"/>
      <c r="AN53" s="1736"/>
      <c r="AO53" s="1422"/>
      <c r="AP53" s="1737"/>
      <c r="AQ53" s="1400"/>
      <c r="AR53" s="1400"/>
      <c r="AS53" s="1400"/>
      <c r="AT53" s="1400"/>
      <c r="AU53" s="1400"/>
      <c r="AV53" s="1400"/>
      <c r="AW53" s="1400"/>
      <c r="AX53" s="671" t="str">
        <f t="shared" si="35"/>
        <v/>
      </c>
      <c r="BJ53" s="3"/>
      <c r="BK53" s="3"/>
      <c r="BL53" s="3"/>
      <c r="BM53" s="4"/>
      <c r="BN53" s="4"/>
      <c r="BO53" s="4"/>
      <c r="CA53" s="31" t="str">
        <f t="shared" si="44"/>
        <v/>
      </c>
      <c r="CB53" s="31" t="str">
        <f t="shared" si="36"/>
        <v/>
      </c>
      <c r="CC53" s="31" t="str">
        <f t="shared" si="45"/>
        <v/>
      </c>
      <c r="CD53" s="31" t="str">
        <f t="shared" si="37"/>
        <v/>
      </c>
      <c r="CE53" s="31" t="str">
        <f t="shared" si="46"/>
        <v/>
      </c>
      <c r="CF53" s="31" t="str">
        <f t="shared" si="38"/>
        <v/>
      </c>
      <c r="CG53" s="31" t="str">
        <f t="shared" si="39"/>
        <v/>
      </c>
      <c r="CH53" s="32">
        <f t="shared" si="47"/>
        <v>0</v>
      </c>
      <c r="CI53" s="32">
        <f t="shared" si="40"/>
        <v>0</v>
      </c>
      <c r="CJ53" s="32">
        <f t="shared" si="48"/>
        <v>0</v>
      </c>
      <c r="CK53" s="32">
        <f t="shared" si="41"/>
        <v>0</v>
      </c>
      <c r="CL53" s="32">
        <f t="shared" si="49"/>
        <v>0</v>
      </c>
      <c r="CM53" s="32">
        <f t="shared" si="42"/>
        <v>0</v>
      </c>
      <c r="CN53" s="32">
        <f t="shared" si="43"/>
        <v>0</v>
      </c>
    </row>
    <row r="54" spans="1:92" ht="16.350000000000001" customHeight="1" x14ac:dyDescent="0.2">
      <c r="A54" s="3591" t="s">
        <v>4</v>
      </c>
      <c r="B54" s="3591"/>
      <c r="C54" s="3591"/>
      <c r="D54" s="1656">
        <f>SUM(D48:D53)</f>
        <v>0</v>
      </c>
      <c r="E54" s="2016">
        <f>SUM(E48:E53)</f>
        <v>0</v>
      </c>
      <c r="F54" s="2017">
        <f>SUM(F48:F53)</f>
        <v>0</v>
      </c>
      <c r="G54" s="1656">
        <f>SUM(G48:G53)</f>
        <v>0</v>
      </c>
      <c r="H54" s="1656">
        <f t="shared" ref="H54:AV54" si="54">SUM(H48:H53)</f>
        <v>0</v>
      </c>
      <c r="I54" s="1656">
        <f t="shared" si="54"/>
        <v>0</v>
      </c>
      <c r="J54" s="1656">
        <f t="shared" si="54"/>
        <v>0</v>
      </c>
      <c r="K54" s="1656">
        <f t="shared" si="54"/>
        <v>0</v>
      </c>
      <c r="L54" s="1656">
        <f t="shared" si="54"/>
        <v>0</v>
      </c>
      <c r="M54" s="1656">
        <f t="shared" si="54"/>
        <v>0</v>
      </c>
      <c r="N54" s="1656">
        <f t="shared" si="54"/>
        <v>0</v>
      </c>
      <c r="O54" s="1656">
        <f t="shared" si="54"/>
        <v>0</v>
      </c>
      <c r="P54" s="1656">
        <f t="shared" si="54"/>
        <v>0</v>
      </c>
      <c r="Q54" s="1656">
        <f t="shared" si="54"/>
        <v>0</v>
      </c>
      <c r="R54" s="1656">
        <f t="shared" si="54"/>
        <v>0</v>
      </c>
      <c r="S54" s="1656">
        <f t="shared" si="54"/>
        <v>0</v>
      </c>
      <c r="T54" s="1656">
        <f t="shared" si="54"/>
        <v>0</v>
      </c>
      <c r="U54" s="1656">
        <f t="shared" si="54"/>
        <v>0</v>
      </c>
      <c r="V54" s="1656">
        <f t="shared" si="54"/>
        <v>0</v>
      </c>
      <c r="W54" s="1656">
        <f t="shared" si="54"/>
        <v>0</v>
      </c>
      <c r="X54" s="1656">
        <f t="shared" si="54"/>
        <v>0</v>
      </c>
      <c r="Y54" s="1656">
        <f t="shared" si="54"/>
        <v>0</v>
      </c>
      <c r="Z54" s="1656">
        <f t="shared" si="54"/>
        <v>0</v>
      </c>
      <c r="AA54" s="1656">
        <f t="shared" si="54"/>
        <v>0</v>
      </c>
      <c r="AB54" s="1656">
        <f t="shared" si="54"/>
        <v>0</v>
      </c>
      <c r="AC54" s="1656">
        <f t="shared" si="54"/>
        <v>0</v>
      </c>
      <c r="AD54" s="1656">
        <f t="shared" si="54"/>
        <v>0</v>
      </c>
      <c r="AE54" s="1656">
        <f t="shared" si="54"/>
        <v>0</v>
      </c>
      <c r="AF54" s="1656">
        <f t="shared" si="54"/>
        <v>0</v>
      </c>
      <c r="AG54" s="1656">
        <f t="shared" si="54"/>
        <v>0</v>
      </c>
      <c r="AH54" s="1656">
        <f t="shared" si="54"/>
        <v>0</v>
      </c>
      <c r="AI54" s="1656">
        <f t="shared" si="54"/>
        <v>0</v>
      </c>
      <c r="AJ54" s="1656">
        <f t="shared" si="54"/>
        <v>0</v>
      </c>
      <c r="AK54" s="1656">
        <f t="shared" si="54"/>
        <v>0</v>
      </c>
      <c r="AL54" s="1656">
        <f t="shared" si="54"/>
        <v>0</v>
      </c>
      <c r="AM54" s="1656">
        <f t="shared" si="54"/>
        <v>0</v>
      </c>
      <c r="AN54" s="1656">
        <f t="shared" si="54"/>
        <v>0</v>
      </c>
      <c r="AO54" s="1656">
        <f t="shared" si="54"/>
        <v>0</v>
      </c>
      <c r="AP54" s="1656">
        <f t="shared" si="54"/>
        <v>0</v>
      </c>
      <c r="AQ54" s="1656">
        <f t="shared" si="54"/>
        <v>0</v>
      </c>
      <c r="AR54" s="1656">
        <f t="shared" si="54"/>
        <v>0</v>
      </c>
      <c r="AS54" s="1656">
        <f t="shared" si="54"/>
        <v>0</v>
      </c>
      <c r="AT54" s="1656">
        <f t="shared" si="54"/>
        <v>0</v>
      </c>
      <c r="AU54" s="1656">
        <f t="shared" si="54"/>
        <v>0</v>
      </c>
      <c r="AV54" s="1656">
        <f t="shared" si="54"/>
        <v>0</v>
      </c>
      <c r="AW54" s="1656">
        <f>SUM(AW48:AW53)</f>
        <v>0</v>
      </c>
      <c r="BJ54" s="3"/>
      <c r="BK54" s="3"/>
      <c r="BL54" s="3"/>
      <c r="BM54" s="4"/>
      <c r="BN54" s="4"/>
      <c r="BO54" s="4"/>
      <c r="CA54" s="31"/>
      <c r="CB54" s="31"/>
      <c r="CC54" s="31"/>
      <c r="CD54" s="31"/>
      <c r="CE54" s="31"/>
      <c r="CF54" s="31"/>
      <c r="CG54" s="31"/>
      <c r="CH54" s="32"/>
      <c r="CI54" s="32"/>
      <c r="CJ54" s="32"/>
      <c r="CK54" s="32"/>
      <c r="CL54" s="32"/>
      <c r="CM54" s="32"/>
      <c r="CN54" s="32"/>
    </row>
    <row r="55" spans="1:92" ht="16.350000000000001" customHeight="1" x14ac:dyDescent="0.2">
      <c r="A55" s="3011" t="s">
        <v>79</v>
      </c>
      <c r="B55" s="3013"/>
      <c r="C55" s="175">
        <v>0</v>
      </c>
      <c r="D55" s="1019">
        <f t="shared" si="50"/>
        <v>0</v>
      </c>
      <c r="E55" s="176">
        <f t="shared" si="53"/>
        <v>0</v>
      </c>
      <c r="F55" s="177">
        <f t="shared" si="53"/>
        <v>0</v>
      </c>
      <c r="G55" s="1021"/>
      <c r="H55" s="95"/>
      <c r="I55" s="1021"/>
      <c r="J55" s="95"/>
      <c r="K55" s="1021"/>
      <c r="L55" s="95"/>
      <c r="M55" s="1021"/>
      <c r="N55" s="95"/>
      <c r="O55" s="1021"/>
      <c r="P55" s="95"/>
      <c r="Q55" s="1021"/>
      <c r="R55" s="95"/>
      <c r="S55" s="1021"/>
      <c r="T55" s="95"/>
      <c r="U55" s="1021"/>
      <c r="V55" s="95"/>
      <c r="W55" s="1021"/>
      <c r="X55" s="95"/>
      <c r="Y55" s="1021"/>
      <c r="Z55" s="95"/>
      <c r="AA55" s="1021"/>
      <c r="AB55" s="95"/>
      <c r="AC55" s="1021"/>
      <c r="AD55" s="95"/>
      <c r="AE55" s="1021"/>
      <c r="AF55" s="95"/>
      <c r="AG55" s="1021"/>
      <c r="AH55" s="95"/>
      <c r="AI55" s="1021"/>
      <c r="AJ55" s="95"/>
      <c r="AK55" s="1021"/>
      <c r="AL55" s="95"/>
      <c r="AM55" s="1021"/>
      <c r="AN55" s="95"/>
      <c r="AO55" s="1021"/>
      <c r="AP55" s="99"/>
      <c r="AQ55" s="1721"/>
      <c r="AR55" s="1721"/>
      <c r="AS55" s="1025"/>
      <c r="AT55" s="1025"/>
      <c r="AU55" s="1025"/>
      <c r="AV55" s="1025"/>
      <c r="AW55" s="1025"/>
      <c r="AX55" s="671" t="str">
        <f t="shared" si="35"/>
        <v/>
      </c>
      <c r="BJ55" s="3"/>
      <c r="BK55" s="3"/>
      <c r="BL55" s="3"/>
      <c r="BM55" s="4"/>
      <c r="BN55" s="4"/>
      <c r="BO55" s="4"/>
      <c r="CA55" s="31" t="str">
        <f t="shared" si="44"/>
        <v/>
      </c>
      <c r="CB55" s="31" t="str">
        <f t="shared" si="36"/>
        <v/>
      </c>
      <c r="CC55" s="31" t="str">
        <f t="shared" si="45"/>
        <v/>
      </c>
      <c r="CD55" s="31" t="str">
        <f t="shared" si="37"/>
        <v/>
      </c>
      <c r="CE55" s="31" t="str">
        <f t="shared" si="46"/>
        <v/>
      </c>
      <c r="CF55" s="31" t="str">
        <f t="shared" si="38"/>
        <v/>
      </c>
      <c r="CG55" s="31" t="str">
        <f t="shared" si="39"/>
        <v/>
      </c>
      <c r="CH55" s="32">
        <f t="shared" si="47"/>
        <v>0</v>
      </c>
      <c r="CI55" s="32">
        <f t="shared" si="40"/>
        <v>0</v>
      </c>
      <c r="CJ55" s="32">
        <f t="shared" si="48"/>
        <v>0</v>
      </c>
      <c r="CK55" s="32">
        <f t="shared" si="41"/>
        <v>0</v>
      </c>
      <c r="CL55" s="32">
        <f t="shared" si="49"/>
        <v>0</v>
      </c>
      <c r="CM55" s="32">
        <f t="shared" si="42"/>
        <v>0</v>
      </c>
      <c r="CN55" s="32">
        <f t="shared" si="43"/>
        <v>0</v>
      </c>
    </row>
    <row r="56" spans="1:92" ht="16.350000000000001" customHeight="1" x14ac:dyDescent="0.2">
      <c r="A56" s="3011"/>
      <c r="B56" s="3013"/>
      <c r="C56" s="1751" t="s">
        <v>80</v>
      </c>
      <c r="D56" s="1725">
        <f t="shared" si="50"/>
        <v>0</v>
      </c>
      <c r="E56" s="1756">
        <f t="shared" si="53"/>
        <v>0</v>
      </c>
      <c r="F56" s="1757">
        <f t="shared" si="53"/>
        <v>0</v>
      </c>
      <c r="G56" s="1728"/>
      <c r="H56" s="1729"/>
      <c r="I56" s="1728"/>
      <c r="J56" s="1729"/>
      <c r="K56" s="1728"/>
      <c r="L56" s="1729"/>
      <c r="M56" s="1728"/>
      <c r="N56" s="1729"/>
      <c r="O56" s="1728"/>
      <c r="P56" s="1729"/>
      <c r="Q56" s="1728"/>
      <c r="R56" s="1729"/>
      <c r="S56" s="1728"/>
      <c r="T56" s="1729"/>
      <c r="U56" s="1728"/>
      <c r="V56" s="1729"/>
      <c r="W56" s="1728"/>
      <c r="X56" s="1729"/>
      <c r="Y56" s="1728"/>
      <c r="Z56" s="1729"/>
      <c r="AA56" s="1728"/>
      <c r="AB56" s="1729"/>
      <c r="AC56" s="1728"/>
      <c r="AD56" s="1729"/>
      <c r="AE56" s="1728"/>
      <c r="AF56" s="1729"/>
      <c r="AG56" s="1728"/>
      <c r="AH56" s="1729"/>
      <c r="AI56" s="1728"/>
      <c r="AJ56" s="1729"/>
      <c r="AK56" s="1728"/>
      <c r="AL56" s="1729"/>
      <c r="AM56" s="1728"/>
      <c r="AN56" s="1729"/>
      <c r="AO56" s="1728"/>
      <c r="AP56" s="1732"/>
      <c r="AQ56" s="1734"/>
      <c r="AR56" s="1734"/>
      <c r="AS56" s="1758"/>
      <c r="AT56" s="1758"/>
      <c r="AU56" s="1758"/>
      <c r="AV56" s="1758"/>
      <c r="AW56" s="1758"/>
      <c r="AX56" s="671" t="str">
        <f t="shared" si="35"/>
        <v/>
      </c>
      <c r="BJ56" s="3"/>
      <c r="BK56" s="3"/>
      <c r="BL56" s="3"/>
      <c r="BM56" s="4"/>
      <c r="BN56" s="4"/>
      <c r="BO56" s="4"/>
      <c r="CA56" s="31" t="str">
        <f t="shared" si="44"/>
        <v/>
      </c>
      <c r="CB56" s="31" t="str">
        <f t="shared" si="36"/>
        <v/>
      </c>
      <c r="CC56" s="31" t="str">
        <f t="shared" si="45"/>
        <v/>
      </c>
      <c r="CD56" s="31" t="str">
        <f t="shared" si="37"/>
        <v/>
      </c>
      <c r="CE56" s="31" t="str">
        <f t="shared" si="46"/>
        <v/>
      </c>
      <c r="CF56" s="31" t="str">
        <f t="shared" si="38"/>
        <v/>
      </c>
      <c r="CG56" s="31" t="str">
        <f t="shared" si="39"/>
        <v/>
      </c>
      <c r="CH56" s="32">
        <f t="shared" si="47"/>
        <v>0</v>
      </c>
      <c r="CI56" s="32">
        <f t="shared" si="40"/>
        <v>0</v>
      </c>
      <c r="CJ56" s="32">
        <f t="shared" si="48"/>
        <v>0</v>
      </c>
      <c r="CK56" s="32">
        <f t="shared" si="41"/>
        <v>0</v>
      </c>
      <c r="CL56" s="32">
        <f t="shared" si="49"/>
        <v>0</v>
      </c>
      <c r="CM56" s="32">
        <f t="shared" si="42"/>
        <v>0</v>
      </c>
      <c r="CN56" s="32">
        <f t="shared" si="43"/>
        <v>0</v>
      </c>
    </row>
    <row r="57" spans="1:92" ht="16.350000000000001" customHeight="1" x14ac:dyDescent="0.2">
      <c r="A57" s="3011"/>
      <c r="B57" s="3013"/>
      <c r="C57" s="1751" t="s">
        <v>81</v>
      </c>
      <c r="D57" s="1725">
        <f t="shared" si="50"/>
        <v>0</v>
      </c>
      <c r="E57" s="1756">
        <f t="shared" si="53"/>
        <v>0</v>
      </c>
      <c r="F57" s="1757">
        <f t="shared" si="53"/>
        <v>0</v>
      </c>
      <c r="G57" s="1728"/>
      <c r="H57" s="1729"/>
      <c r="I57" s="1728"/>
      <c r="J57" s="1729"/>
      <c r="K57" s="1728"/>
      <c r="L57" s="1729"/>
      <c r="M57" s="1728"/>
      <c r="N57" s="1729"/>
      <c r="O57" s="1728"/>
      <c r="P57" s="1729"/>
      <c r="Q57" s="1728"/>
      <c r="R57" s="1729"/>
      <c r="S57" s="1728"/>
      <c r="T57" s="1729"/>
      <c r="U57" s="1728"/>
      <c r="V57" s="1729"/>
      <c r="W57" s="1728"/>
      <c r="X57" s="1729"/>
      <c r="Y57" s="1728"/>
      <c r="Z57" s="1729"/>
      <c r="AA57" s="1728"/>
      <c r="AB57" s="1729"/>
      <c r="AC57" s="1728"/>
      <c r="AD57" s="1729"/>
      <c r="AE57" s="1728"/>
      <c r="AF57" s="1729"/>
      <c r="AG57" s="1728"/>
      <c r="AH57" s="1729"/>
      <c r="AI57" s="1728"/>
      <c r="AJ57" s="1729"/>
      <c r="AK57" s="1728"/>
      <c r="AL57" s="1729"/>
      <c r="AM57" s="1728"/>
      <c r="AN57" s="1729"/>
      <c r="AO57" s="1728"/>
      <c r="AP57" s="1732"/>
      <c r="AQ57" s="1734"/>
      <c r="AR57" s="1734"/>
      <c r="AS57" s="1758"/>
      <c r="AT57" s="1758"/>
      <c r="AU57" s="1758"/>
      <c r="AV57" s="1758"/>
      <c r="AW57" s="1758"/>
      <c r="AX57" s="671" t="str">
        <f t="shared" si="35"/>
        <v/>
      </c>
      <c r="BJ57" s="3"/>
      <c r="BK57" s="3"/>
      <c r="BL57" s="3"/>
      <c r="BM57" s="4"/>
      <c r="BN57" s="4"/>
      <c r="BO57" s="4"/>
      <c r="CA57" s="31" t="str">
        <f t="shared" si="44"/>
        <v/>
      </c>
      <c r="CB57" s="31" t="str">
        <f t="shared" si="36"/>
        <v/>
      </c>
      <c r="CC57" s="31" t="str">
        <f t="shared" si="45"/>
        <v/>
      </c>
      <c r="CD57" s="31" t="str">
        <f t="shared" si="37"/>
        <v/>
      </c>
      <c r="CE57" s="31" t="str">
        <f t="shared" si="46"/>
        <v/>
      </c>
      <c r="CF57" s="31" t="str">
        <f t="shared" si="38"/>
        <v/>
      </c>
      <c r="CG57" s="31" t="str">
        <f t="shared" si="39"/>
        <v/>
      </c>
      <c r="CH57" s="32">
        <f t="shared" si="47"/>
        <v>0</v>
      </c>
      <c r="CI57" s="32">
        <f t="shared" si="40"/>
        <v>0</v>
      </c>
      <c r="CJ57" s="32">
        <f t="shared" si="48"/>
        <v>0</v>
      </c>
      <c r="CK57" s="32">
        <f t="shared" si="41"/>
        <v>0</v>
      </c>
      <c r="CL57" s="32">
        <f t="shared" si="49"/>
        <v>0</v>
      </c>
      <c r="CM57" s="32">
        <f t="shared" si="42"/>
        <v>0</v>
      </c>
      <c r="CN57" s="32">
        <f t="shared" si="43"/>
        <v>0</v>
      </c>
    </row>
    <row r="58" spans="1:92" ht="16.350000000000001" customHeight="1" x14ac:dyDescent="0.2">
      <c r="A58" s="3011"/>
      <c r="B58" s="3013"/>
      <c r="C58" s="1751" t="s">
        <v>82</v>
      </c>
      <c r="D58" s="1725">
        <f t="shared" si="50"/>
        <v>0</v>
      </c>
      <c r="E58" s="1756">
        <f t="shared" si="53"/>
        <v>0</v>
      </c>
      <c r="F58" s="1757">
        <f t="shared" si="53"/>
        <v>0</v>
      </c>
      <c r="G58" s="1728"/>
      <c r="H58" s="1729"/>
      <c r="I58" s="1728"/>
      <c r="J58" s="1729"/>
      <c r="K58" s="1728"/>
      <c r="L58" s="1729"/>
      <c r="M58" s="1728"/>
      <c r="N58" s="1729"/>
      <c r="O58" s="1728"/>
      <c r="P58" s="1729"/>
      <c r="Q58" s="1728"/>
      <c r="R58" s="1729"/>
      <c r="S58" s="1728"/>
      <c r="T58" s="1729"/>
      <c r="U58" s="1728"/>
      <c r="V58" s="1729"/>
      <c r="W58" s="1728"/>
      <c r="X58" s="1729"/>
      <c r="Y58" s="1728"/>
      <c r="Z58" s="1729"/>
      <c r="AA58" s="1728"/>
      <c r="AB58" s="1729"/>
      <c r="AC58" s="1728"/>
      <c r="AD58" s="1729"/>
      <c r="AE58" s="1728"/>
      <c r="AF58" s="1729"/>
      <c r="AG58" s="1728"/>
      <c r="AH58" s="1729"/>
      <c r="AI58" s="1728"/>
      <c r="AJ58" s="1729"/>
      <c r="AK58" s="1728"/>
      <c r="AL58" s="1729"/>
      <c r="AM58" s="1728"/>
      <c r="AN58" s="1729"/>
      <c r="AO58" s="1728"/>
      <c r="AP58" s="1732"/>
      <c r="AQ58" s="1734"/>
      <c r="AR58" s="1734"/>
      <c r="AS58" s="1758"/>
      <c r="AT58" s="1758"/>
      <c r="AU58" s="1758"/>
      <c r="AV58" s="1758"/>
      <c r="AW58" s="1758"/>
      <c r="AX58" s="671" t="str">
        <f t="shared" si="35"/>
        <v/>
      </c>
      <c r="BJ58" s="3"/>
      <c r="BK58" s="3"/>
      <c r="BL58" s="3"/>
      <c r="BM58" s="4"/>
      <c r="BN58" s="4"/>
      <c r="BO58" s="4"/>
      <c r="CA58" s="31" t="str">
        <f t="shared" si="44"/>
        <v/>
      </c>
      <c r="CB58" s="31" t="str">
        <f t="shared" si="36"/>
        <v/>
      </c>
      <c r="CC58" s="31" t="str">
        <f t="shared" si="45"/>
        <v/>
      </c>
      <c r="CD58" s="31" t="str">
        <f t="shared" si="37"/>
        <v/>
      </c>
      <c r="CE58" s="31" t="str">
        <f t="shared" si="46"/>
        <v/>
      </c>
      <c r="CF58" s="31" t="str">
        <f t="shared" si="38"/>
        <v/>
      </c>
      <c r="CG58" s="31" t="str">
        <f t="shared" si="39"/>
        <v/>
      </c>
      <c r="CH58" s="32">
        <f t="shared" si="47"/>
        <v>0</v>
      </c>
      <c r="CI58" s="32">
        <f t="shared" si="40"/>
        <v>0</v>
      </c>
      <c r="CJ58" s="32">
        <f t="shared" si="48"/>
        <v>0</v>
      </c>
      <c r="CK58" s="32">
        <f t="shared" si="41"/>
        <v>0</v>
      </c>
      <c r="CL58" s="32">
        <f t="shared" si="49"/>
        <v>0</v>
      </c>
      <c r="CM58" s="32">
        <f t="shared" si="42"/>
        <v>0</v>
      </c>
      <c r="CN58" s="32">
        <f t="shared" si="43"/>
        <v>0</v>
      </c>
    </row>
    <row r="59" spans="1:92" ht="16.350000000000001" customHeight="1" x14ac:dyDescent="0.2">
      <c r="A59" s="3391"/>
      <c r="B59" s="3243"/>
      <c r="C59" s="1424" t="s">
        <v>83</v>
      </c>
      <c r="D59" s="1754">
        <f t="shared" si="50"/>
        <v>0</v>
      </c>
      <c r="E59" s="1755">
        <f>SUM(G59+I59+K59+M59+O59+Q59+S59+U59+W59+Y59+AA59+AC59+AE59+AG59+AI59+AK59+AM59+AO59)</f>
        <v>0</v>
      </c>
      <c r="F59" s="1759">
        <f>SUM(H59+J59+L59+N59+P59+R59+T59+V59+X59+Z59+AB59+AD59+AF59+AH59+AJ59+AL59+AN59+AP59)</f>
        <v>0</v>
      </c>
      <c r="G59" s="1735"/>
      <c r="H59" s="1736"/>
      <c r="I59" s="1735"/>
      <c r="J59" s="1736"/>
      <c r="K59" s="1735"/>
      <c r="L59" s="1736"/>
      <c r="M59" s="1735"/>
      <c r="N59" s="1736"/>
      <c r="O59" s="1735"/>
      <c r="P59" s="1736"/>
      <c r="Q59" s="1735"/>
      <c r="R59" s="1736"/>
      <c r="S59" s="1735"/>
      <c r="T59" s="1736"/>
      <c r="U59" s="1735"/>
      <c r="V59" s="1736"/>
      <c r="W59" s="1735"/>
      <c r="X59" s="1736"/>
      <c r="Y59" s="1735"/>
      <c r="Z59" s="1736"/>
      <c r="AA59" s="1735"/>
      <c r="AB59" s="1736"/>
      <c r="AC59" s="1735"/>
      <c r="AD59" s="1736"/>
      <c r="AE59" s="1735"/>
      <c r="AF59" s="1736"/>
      <c r="AG59" s="1735"/>
      <c r="AH59" s="1736"/>
      <c r="AI59" s="1735"/>
      <c r="AJ59" s="1736"/>
      <c r="AK59" s="1735"/>
      <c r="AL59" s="1736"/>
      <c r="AM59" s="1735"/>
      <c r="AN59" s="1736"/>
      <c r="AO59" s="1735"/>
      <c r="AP59" s="1737"/>
      <c r="AQ59" s="1400"/>
      <c r="AR59" s="1400"/>
      <c r="AS59" s="1425"/>
      <c r="AT59" s="1425"/>
      <c r="AU59" s="1425"/>
      <c r="AV59" s="1425"/>
      <c r="AW59" s="1425"/>
      <c r="AX59" s="671" t="str">
        <f t="shared" si="35"/>
        <v/>
      </c>
      <c r="BJ59" s="3"/>
      <c r="BK59" s="3"/>
      <c r="BL59" s="3"/>
      <c r="BM59" s="4"/>
      <c r="BN59" s="4"/>
      <c r="BO59" s="4"/>
      <c r="CA59" s="31" t="str">
        <f t="shared" si="44"/>
        <v/>
      </c>
      <c r="CB59" s="31" t="str">
        <f t="shared" si="36"/>
        <v/>
      </c>
      <c r="CC59" s="31" t="str">
        <f t="shared" si="45"/>
        <v/>
      </c>
      <c r="CD59" s="31" t="str">
        <f t="shared" si="37"/>
        <v/>
      </c>
      <c r="CE59" s="31" t="str">
        <f t="shared" si="46"/>
        <v/>
      </c>
      <c r="CF59" s="31" t="str">
        <f t="shared" si="38"/>
        <v/>
      </c>
      <c r="CG59" s="31" t="str">
        <f t="shared" si="39"/>
        <v/>
      </c>
      <c r="CH59" s="32">
        <f t="shared" si="47"/>
        <v>0</v>
      </c>
      <c r="CI59" s="32">
        <f t="shared" si="40"/>
        <v>0</v>
      </c>
      <c r="CJ59" s="32">
        <f t="shared" si="48"/>
        <v>0</v>
      </c>
      <c r="CK59" s="32">
        <f t="shared" si="41"/>
        <v>0</v>
      </c>
      <c r="CL59" s="32">
        <f t="shared" si="49"/>
        <v>0</v>
      </c>
      <c r="CM59" s="32">
        <f t="shared" si="42"/>
        <v>0</v>
      </c>
      <c r="CN59" s="32">
        <f t="shared" si="43"/>
        <v>0</v>
      </c>
    </row>
    <row r="60" spans="1:92" ht="16.350000000000001" customHeight="1" x14ac:dyDescent="0.2">
      <c r="A60" s="3697" t="s">
        <v>4</v>
      </c>
      <c r="B60" s="3698"/>
      <c r="C60" s="3243"/>
      <c r="D60" s="1760">
        <f t="shared" ref="D60:AW60" si="55">SUM(D55:D59)</f>
        <v>0</v>
      </c>
      <c r="E60" s="1761">
        <f>SUM(E55:E59)</f>
        <v>0</v>
      </c>
      <c r="F60" s="1762">
        <f>SUM(F55:F59)</f>
        <v>0</v>
      </c>
      <c r="G60" s="1760">
        <f t="shared" si="55"/>
        <v>0</v>
      </c>
      <c r="H60" s="2039">
        <f t="shared" si="55"/>
        <v>0</v>
      </c>
      <c r="I60" s="1760">
        <f t="shared" si="55"/>
        <v>0</v>
      </c>
      <c r="J60" s="2039">
        <f t="shared" si="55"/>
        <v>0</v>
      </c>
      <c r="K60" s="1760">
        <f t="shared" si="55"/>
        <v>0</v>
      </c>
      <c r="L60" s="2039">
        <f t="shared" si="55"/>
        <v>0</v>
      </c>
      <c r="M60" s="1760">
        <f t="shared" si="55"/>
        <v>0</v>
      </c>
      <c r="N60" s="2039">
        <f t="shared" si="55"/>
        <v>0</v>
      </c>
      <c r="O60" s="1760">
        <f t="shared" si="55"/>
        <v>0</v>
      </c>
      <c r="P60" s="2039">
        <f t="shared" si="55"/>
        <v>0</v>
      </c>
      <c r="Q60" s="1760">
        <f t="shared" si="55"/>
        <v>0</v>
      </c>
      <c r="R60" s="2039">
        <f t="shared" si="55"/>
        <v>0</v>
      </c>
      <c r="S60" s="1760">
        <f t="shared" si="55"/>
        <v>0</v>
      </c>
      <c r="T60" s="1762">
        <f t="shared" si="55"/>
        <v>0</v>
      </c>
      <c r="U60" s="1760">
        <f t="shared" si="55"/>
        <v>0</v>
      </c>
      <c r="V60" s="2039">
        <f t="shared" si="55"/>
        <v>0</v>
      </c>
      <c r="W60" s="1760">
        <f t="shared" si="55"/>
        <v>0</v>
      </c>
      <c r="X60" s="2039">
        <f t="shared" si="55"/>
        <v>0</v>
      </c>
      <c r="Y60" s="1760">
        <f t="shared" si="55"/>
        <v>0</v>
      </c>
      <c r="Z60" s="2039">
        <f t="shared" si="55"/>
        <v>0</v>
      </c>
      <c r="AA60" s="1760">
        <f t="shared" si="55"/>
        <v>0</v>
      </c>
      <c r="AB60" s="2039">
        <f t="shared" si="55"/>
        <v>0</v>
      </c>
      <c r="AC60" s="1760">
        <f t="shared" si="55"/>
        <v>0</v>
      </c>
      <c r="AD60" s="2039">
        <f t="shared" si="55"/>
        <v>0</v>
      </c>
      <c r="AE60" s="1760">
        <f t="shared" si="55"/>
        <v>0</v>
      </c>
      <c r="AF60" s="2039">
        <f t="shared" si="55"/>
        <v>0</v>
      </c>
      <c r="AG60" s="1760">
        <f t="shared" si="55"/>
        <v>0</v>
      </c>
      <c r="AH60" s="2039">
        <f t="shared" si="55"/>
        <v>0</v>
      </c>
      <c r="AI60" s="1760">
        <f t="shared" si="55"/>
        <v>0</v>
      </c>
      <c r="AJ60" s="2039">
        <f t="shared" si="55"/>
        <v>0</v>
      </c>
      <c r="AK60" s="1760">
        <f t="shared" si="55"/>
        <v>0</v>
      </c>
      <c r="AL60" s="2039">
        <f t="shared" si="55"/>
        <v>0</v>
      </c>
      <c r="AM60" s="1760">
        <f t="shared" si="55"/>
        <v>0</v>
      </c>
      <c r="AN60" s="2039">
        <f t="shared" si="55"/>
        <v>0</v>
      </c>
      <c r="AO60" s="1760">
        <f t="shared" si="55"/>
        <v>0</v>
      </c>
      <c r="AP60" s="1764">
        <f t="shared" si="55"/>
        <v>0</v>
      </c>
      <c r="AQ60" s="2039">
        <f t="shared" si="55"/>
        <v>0</v>
      </c>
      <c r="AR60" s="1760">
        <f t="shared" si="55"/>
        <v>0</v>
      </c>
      <c r="AS60" s="1760">
        <f t="shared" si="55"/>
        <v>0</v>
      </c>
      <c r="AT60" s="1760">
        <f t="shared" si="55"/>
        <v>0</v>
      </c>
      <c r="AU60" s="1760">
        <f t="shared" si="55"/>
        <v>0</v>
      </c>
      <c r="AV60" s="1760">
        <f t="shared" si="55"/>
        <v>0</v>
      </c>
      <c r="AW60" s="2040">
        <f t="shared" si="55"/>
        <v>0</v>
      </c>
      <c r="BJ60" s="3"/>
      <c r="BK60" s="3"/>
      <c r="BL60" s="3"/>
      <c r="BM60" s="4"/>
      <c r="BN60" s="4"/>
      <c r="BO60" s="4"/>
      <c r="CA60" s="31"/>
      <c r="CB60" s="31"/>
      <c r="CC60" s="31"/>
      <c r="CD60" s="31"/>
      <c r="CE60" s="31"/>
      <c r="CF60" s="31"/>
      <c r="CG60" s="31"/>
      <c r="CH60" s="32"/>
      <c r="CI60" s="32"/>
      <c r="CJ60" s="32"/>
      <c r="CK60" s="32"/>
      <c r="CL60" s="32"/>
      <c r="CM60" s="32"/>
      <c r="CN60" s="32"/>
    </row>
    <row r="61" spans="1:92" ht="16.350000000000001" customHeight="1" x14ac:dyDescent="0.25">
      <c r="A61" s="3670" t="s">
        <v>84</v>
      </c>
      <c r="B61" s="3672"/>
      <c r="C61" s="1751">
        <v>0</v>
      </c>
      <c r="D61" s="1392">
        <f>SUM(E61:F61)</f>
        <v>0</v>
      </c>
      <c r="E61" s="1393">
        <f t="shared" ref="E61:F63" si="56">SUM(AA61+AC61+AE61+AG61+AI61+AK61+AM61+AO61)</f>
        <v>0</v>
      </c>
      <c r="F61" s="1727">
        <f t="shared" si="56"/>
        <v>0</v>
      </c>
      <c r="G61" s="1026"/>
      <c r="H61" s="192"/>
      <c r="I61" s="1766"/>
      <c r="J61" s="192"/>
      <c r="K61" s="1766"/>
      <c r="L61" s="192"/>
      <c r="M61" s="1766"/>
      <c r="N61" s="192"/>
      <c r="O61" s="1766"/>
      <c r="P61" s="192"/>
      <c r="Q61" s="1766"/>
      <c r="R61" s="192"/>
      <c r="S61" s="1433"/>
      <c r="T61" s="1434"/>
      <c r="U61" s="1766"/>
      <c r="V61" s="192"/>
      <c r="W61" s="1766"/>
      <c r="X61" s="192"/>
      <c r="Y61" s="1433"/>
      <c r="Z61" s="1434"/>
      <c r="AA61" s="1415"/>
      <c r="AB61" s="1417"/>
      <c r="AC61" s="2041"/>
      <c r="AD61" s="2042"/>
      <c r="AE61" s="646"/>
      <c r="AF61" s="648"/>
      <c r="AG61" s="646"/>
      <c r="AH61" s="648"/>
      <c r="AI61" s="1397"/>
      <c r="AJ61" s="1417"/>
      <c r="AK61" s="1415"/>
      <c r="AL61" s="1417"/>
      <c r="AM61" s="2041"/>
      <c r="AN61" s="2042"/>
      <c r="AO61" s="1397"/>
      <c r="AP61" s="99"/>
      <c r="AQ61" s="2043"/>
      <c r="AR61" s="1416"/>
      <c r="AS61" s="1416"/>
      <c r="AT61" s="2044"/>
      <c r="AU61" s="1416"/>
      <c r="AV61" s="2044"/>
      <c r="AW61" s="2044"/>
      <c r="AX61" s="671" t="str">
        <f t="shared" si="35"/>
        <v/>
      </c>
      <c r="BJ61" s="3"/>
      <c r="BK61" s="3"/>
      <c r="BL61" s="3"/>
      <c r="BM61" s="4"/>
      <c r="BN61" s="4"/>
      <c r="BO61" s="4"/>
      <c r="CA61" s="31" t="str">
        <f t="shared" si="44"/>
        <v/>
      </c>
      <c r="CB61" s="31" t="str">
        <f t="shared" si="36"/>
        <v/>
      </c>
      <c r="CC61" s="31" t="str">
        <f t="shared" si="45"/>
        <v/>
      </c>
      <c r="CD61" s="31" t="str">
        <f t="shared" si="37"/>
        <v/>
      </c>
      <c r="CE61" s="31" t="str">
        <f t="shared" si="46"/>
        <v/>
      </c>
      <c r="CF61" s="31" t="str">
        <f t="shared" si="38"/>
        <v/>
      </c>
      <c r="CG61" s="31" t="str">
        <f t="shared" si="39"/>
        <v/>
      </c>
      <c r="CH61" s="32">
        <f t="shared" si="47"/>
        <v>0</v>
      </c>
      <c r="CI61" s="32">
        <f t="shared" si="40"/>
        <v>0</v>
      </c>
      <c r="CJ61" s="32">
        <f t="shared" si="48"/>
        <v>0</v>
      </c>
      <c r="CK61" s="32">
        <f t="shared" si="41"/>
        <v>0</v>
      </c>
      <c r="CL61" s="32">
        <f t="shared" si="49"/>
        <v>0</v>
      </c>
      <c r="CM61" s="32">
        <f t="shared" si="42"/>
        <v>0</v>
      </c>
      <c r="CN61" s="32">
        <f t="shared" si="43"/>
        <v>0</v>
      </c>
    </row>
    <row r="62" spans="1:92" ht="16.350000000000001" customHeight="1" x14ac:dyDescent="0.25">
      <c r="A62" s="3051"/>
      <c r="B62" s="2961"/>
      <c r="C62" s="1751" t="s">
        <v>85</v>
      </c>
      <c r="D62" s="1392">
        <f>SUM(E62:F62)</f>
        <v>0</v>
      </c>
      <c r="E62" s="1393">
        <f t="shared" si="56"/>
        <v>0</v>
      </c>
      <c r="F62" s="1727">
        <f t="shared" si="56"/>
        <v>0</v>
      </c>
      <c r="G62" s="1771"/>
      <c r="H62" s="1772"/>
      <c r="I62" s="1771"/>
      <c r="J62" s="1772"/>
      <c r="K62" s="1771"/>
      <c r="L62" s="1772"/>
      <c r="M62" s="1771"/>
      <c r="N62" s="1772"/>
      <c r="O62" s="1771"/>
      <c r="P62" s="1772"/>
      <c r="Q62" s="1771"/>
      <c r="R62" s="1772"/>
      <c r="S62" s="1433"/>
      <c r="T62" s="1434"/>
      <c r="U62" s="1771"/>
      <c r="V62" s="1772"/>
      <c r="W62" s="1771"/>
      <c r="X62" s="1772"/>
      <c r="Y62" s="1433"/>
      <c r="Z62" s="1434"/>
      <c r="AA62" s="1415"/>
      <c r="AB62" s="1417"/>
      <c r="AC62" s="1415"/>
      <c r="AD62" s="1417"/>
      <c r="AE62" s="1397"/>
      <c r="AF62" s="1417"/>
      <c r="AG62" s="1397"/>
      <c r="AH62" s="1417"/>
      <c r="AI62" s="1397"/>
      <c r="AJ62" s="1417"/>
      <c r="AK62" s="1415"/>
      <c r="AL62" s="1417"/>
      <c r="AM62" s="1415"/>
      <c r="AN62" s="1417"/>
      <c r="AO62" s="1397"/>
      <c r="AP62" s="1419"/>
      <c r="AQ62" s="1420"/>
      <c r="AR62" s="1416"/>
      <c r="AS62" s="1416"/>
      <c r="AT62" s="1439"/>
      <c r="AU62" s="1416"/>
      <c r="AV62" s="1439"/>
      <c r="AW62" s="1439"/>
      <c r="AX62" s="671" t="str">
        <f t="shared" si="35"/>
        <v/>
      </c>
      <c r="BJ62" s="3"/>
      <c r="BK62" s="3"/>
      <c r="BL62" s="3"/>
      <c r="BM62" s="4"/>
      <c r="BN62" s="4"/>
      <c r="BO62" s="4"/>
      <c r="CA62" s="31" t="str">
        <f t="shared" si="44"/>
        <v/>
      </c>
      <c r="CB62" s="31" t="str">
        <f t="shared" si="36"/>
        <v/>
      </c>
      <c r="CC62" s="31" t="str">
        <f t="shared" si="45"/>
        <v/>
      </c>
      <c r="CD62" s="31" t="str">
        <f t="shared" si="37"/>
        <v/>
      </c>
      <c r="CE62" s="31" t="str">
        <f t="shared" si="46"/>
        <v/>
      </c>
      <c r="CF62" s="31" t="str">
        <f t="shared" si="38"/>
        <v/>
      </c>
      <c r="CG62" s="31" t="str">
        <f t="shared" si="39"/>
        <v/>
      </c>
      <c r="CH62" s="32">
        <f t="shared" si="47"/>
        <v>0</v>
      </c>
      <c r="CI62" s="32">
        <f t="shared" si="40"/>
        <v>0</v>
      </c>
      <c r="CJ62" s="32">
        <f t="shared" si="48"/>
        <v>0</v>
      </c>
      <c r="CK62" s="32">
        <f t="shared" si="41"/>
        <v>0</v>
      </c>
      <c r="CL62" s="32">
        <f t="shared" si="49"/>
        <v>0</v>
      </c>
      <c r="CM62" s="32">
        <f t="shared" si="42"/>
        <v>0</v>
      </c>
      <c r="CN62" s="32">
        <f t="shared" si="43"/>
        <v>0</v>
      </c>
    </row>
    <row r="63" spans="1:92" ht="16.350000000000001" customHeight="1" x14ac:dyDescent="0.25">
      <c r="A63" s="3051"/>
      <c r="B63" s="2961"/>
      <c r="C63" s="1414" t="s">
        <v>86</v>
      </c>
      <c r="D63" s="1392">
        <f>SUM(E63:F63)</f>
        <v>0</v>
      </c>
      <c r="E63" s="1393">
        <f t="shared" si="56"/>
        <v>0</v>
      </c>
      <c r="F63" s="1727">
        <f t="shared" si="56"/>
        <v>0</v>
      </c>
      <c r="G63" s="1771"/>
      <c r="H63" s="1772"/>
      <c r="I63" s="1771"/>
      <c r="J63" s="1772"/>
      <c r="K63" s="1771"/>
      <c r="L63" s="1772"/>
      <c r="M63" s="1771"/>
      <c r="N63" s="1772"/>
      <c r="O63" s="1771"/>
      <c r="P63" s="1772"/>
      <c r="Q63" s="1771"/>
      <c r="R63" s="1772"/>
      <c r="S63" s="1433"/>
      <c r="T63" s="1434"/>
      <c r="U63" s="1771"/>
      <c r="V63" s="1772"/>
      <c r="W63" s="1771"/>
      <c r="X63" s="1772"/>
      <c r="Y63" s="1433"/>
      <c r="Z63" s="1434"/>
      <c r="AA63" s="1415"/>
      <c r="AB63" s="1417"/>
      <c r="AC63" s="1415"/>
      <c r="AD63" s="1417"/>
      <c r="AE63" s="1397"/>
      <c r="AF63" s="1417"/>
      <c r="AG63" s="1397"/>
      <c r="AH63" s="1417"/>
      <c r="AI63" s="1397"/>
      <c r="AJ63" s="1417"/>
      <c r="AK63" s="1415"/>
      <c r="AL63" s="1417"/>
      <c r="AM63" s="1735"/>
      <c r="AN63" s="1736"/>
      <c r="AO63" s="1397"/>
      <c r="AP63" s="1419"/>
      <c r="AQ63" s="1738"/>
      <c r="AR63" s="1416"/>
      <c r="AS63" s="1416"/>
      <c r="AT63" s="1439"/>
      <c r="AU63" s="1416"/>
      <c r="AV63" s="1439"/>
      <c r="AW63" s="1439"/>
      <c r="AX63" s="671" t="str">
        <f t="shared" si="35"/>
        <v/>
      </c>
      <c r="BJ63" s="3"/>
      <c r="BK63" s="3"/>
      <c r="BL63" s="3"/>
      <c r="BM63" s="4"/>
      <c r="BN63" s="4"/>
      <c r="BO63" s="4"/>
      <c r="CA63" s="31" t="str">
        <f t="shared" si="44"/>
        <v/>
      </c>
      <c r="CB63" s="31" t="str">
        <f t="shared" si="36"/>
        <v/>
      </c>
      <c r="CC63" s="31" t="str">
        <f t="shared" si="45"/>
        <v/>
      </c>
      <c r="CD63" s="31" t="str">
        <f t="shared" si="37"/>
        <v/>
      </c>
      <c r="CE63" s="31" t="str">
        <f t="shared" si="46"/>
        <v/>
      </c>
      <c r="CF63" s="31" t="str">
        <f t="shared" si="38"/>
        <v/>
      </c>
      <c r="CG63" s="31" t="str">
        <f t="shared" si="39"/>
        <v/>
      </c>
      <c r="CH63" s="32">
        <f t="shared" si="47"/>
        <v>0</v>
      </c>
      <c r="CI63" s="32">
        <f t="shared" si="40"/>
        <v>0</v>
      </c>
      <c r="CJ63" s="32">
        <f t="shared" si="48"/>
        <v>0</v>
      </c>
      <c r="CK63" s="32">
        <f t="shared" si="41"/>
        <v>0</v>
      </c>
      <c r="CL63" s="32">
        <f t="shared" si="49"/>
        <v>0</v>
      </c>
      <c r="CM63" s="32">
        <f t="shared" si="42"/>
        <v>0</v>
      </c>
      <c r="CN63" s="32">
        <f t="shared" si="43"/>
        <v>0</v>
      </c>
    </row>
    <row r="64" spans="1:92" ht="16.350000000000001" customHeight="1" x14ac:dyDescent="0.2">
      <c r="A64" s="3394"/>
      <c r="B64" s="3248"/>
      <c r="C64" s="2045" t="s">
        <v>4</v>
      </c>
      <c r="D64" s="1760">
        <f>SUM(E64:F64)</f>
        <v>0</v>
      </c>
      <c r="E64" s="1761">
        <f>SUM(E61:E63)</f>
        <v>0</v>
      </c>
      <c r="F64" s="2046">
        <f>SUM(F61:F63)</f>
        <v>0</v>
      </c>
      <c r="G64" s="1773"/>
      <c r="H64" s="2047"/>
      <c r="I64" s="1773"/>
      <c r="J64" s="2047"/>
      <c r="K64" s="1773"/>
      <c r="L64" s="2047"/>
      <c r="M64" s="1773"/>
      <c r="N64" s="2047"/>
      <c r="O64" s="1773"/>
      <c r="P64" s="2047"/>
      <c r="Q64" s="1773"/>
      <c r="R64" s="2047"/>
      <c r="S64" s="1773"/>
      <c r="T64" s="1775"/>
      <c r="U64" s="1773"/>
      <c r="V64" s="2047"/>
      <c r="W64" s="1773"/>
      <c r="X64" s="2047"/>
      <c r="Y64" s="1773"/>
      <c r="Z64" s="1775"/>
      <c r="AA64" s="1656">
        <f t="shared" ref="AA64:AW64" si="57">SUM(AA61:AA63)</f>
        <v>0</v>
      </c>
      <c r="AB64" s="2046">
        <f t="shared" si="57"/>
        <v>0</v>
      </c>
      <c r="AC64" s="1656">
        <f t="shared" si="57"/>
        <v>0</v>
      </c>
      <c r="AD64" s="1776">
        <f t="shared" si="57"/>
        <v>0</v>
      </c>
      <c r="AE64" s="2048">
        <f t="shared" si="57"/>
        <v>0</v>
      </c>
      <c r="AF64" s="1776">
        <f t="shared" si="57"/>
        <v>0</v>
      </c>
      <c r="AG64" s="2048">
        <f t="shared" si="57"/>
        <v>0</v>
      </c>
      <c r="AH64" s="1776">
        <f t="shared" si="57"/>
        <v>0</v>
      </c>
      <c r="AI64" s="2048">
        <f t="shared" si="57"/>
        <v>0</v>
      </c>
      <c r="AJ64" s="2046">
        <f t="shared" si="57"/>
        <v>0</v>
      </c>
      <c r="AK64" s="1656">
        <f t="shared" si="57"/>
        <v>0</v>
      </c>
      <c r="AL64" s="2046">
        <f t="shared" si="57"/>
        <v>0</v>
      </c>
      <c r="AM64" s="1656">
        <f t="shared" si="57"/>
        <v>0</v>
      </c>
      <c r="AN64" s="1776">
        <f t="shared" si="57"/>
        <v>0</v>
      </c>
      <c r="AO64" s="2048">
        <f t="shared" si="57"/>
        <v>0</v>
      </c>
      <c r="AP64" s="1741">
        <f t="shared" si="57"/>
        <v>0</v>
      </c>
      <c r="AQ64" s="1777">
        <f t="shared" si="57"/>
        <v>0</v>
      </c>
      <c r="AR64" s="2046">
        <f t="shared" si="57"/>
        <v>0</v>
      </c>
      <c r="AS64" s="2046">
        <f t="shared" si="57"/>
        <v>0</v>
      </c>
      <c r="AT64" s="2045">
        <f t="shared" si="57"/>
        <v>0</v>
      </c>
      <c r="AU64" s="2046">
        <f t="shared" si="57"/>
        <v>0</v>
      </c>
      <c r="AV64" s="2045">
        <f t="shared" si="57"/>
        <v>0</v>
      </c>
      <c r="AW64" s="2045">
        <f t="shared" si="57"/>
        <v>0</v>
      </c>
      <c r="BJ64" s="3"/>
      <c r="BK64" s="3"/>
      <c r="BL64" s="3"/>
      <c r="BM64" s="4"/>
      <c r="BN64" s="4"/>
      <c r="BO64" s="4"/>
      <c r="CA64" s="31"/>
      <c r="CB64" s="31"/>
      <c r="CC64" s="31"/>
      <c r="CD64" s="31"/>
      <c r="CE64" s="31"/>
      <c r="CF64" s="31"/>
      <c r="CG64" s="31"/>
      <c r="CH64" s="32"/>
      <c r="CI64" s="32"/>
      <c r="CJ64" s="32"/>
      <c r="CK64" s="32"/>
      <c r="CL64" s="32"/>
      <c r="CM64" s="32"/>
      <c r="CN64" s="32"/>
    </row>
    <row r="65" spans="1:92" ht="33.75" customHeight="1" x14ac:dyDescent="0.2">
      <c r="A65" s="85" t="s">
        <v>87</v>
      </c>
      <c r="B65" s="210"/>
      <c r="C65" s="210"/>
      <c r="D65" s="211"/>
      <c r="E65" s="87"/>
      <c r="AH65" s="9"/>
      <c r="AI65" s="9"/>
      <c r="AJ65" s="9"/>
      <c r="AK65" s="9"/>
      <c r="AL65" s="212"/>
      <c r="AM65" s="212"/>
      <c r="AN65" s="212"/>
      <c r="AO65" s="212"/>
      <c r="AP65" s="212"/>
      <c r="AQ65" s="212"/>
      <c r="AR65" s="212"/>
      <c r="AS65" s="212"/>
      <c r="AT65" s="9"/>
      <c r="AU65" s="9"/>
      <c r="BU65" s="3"/>
      <c r="BV65" s="3"/>
      <c r="BW65" s="3"/>
      <c r="CA65" s="31"/>
      <c r="CB65" s="31"/>
      <c r="CC65" s="31"/>
      <c r="CD65" s="31"/>
      <c r="CE65" s="31"/>
      <c r="CF65" s="31"/>
      <c r="CG65" s="31"/>
      <c r="CH65" s="32"/>
      <c r="CI65" s="32"/>
      <c r="CJ65" s="32"/>
      <c r="CK65" s="32"/>
      <c r="CL65" s="32"/>
      <c r="CM65" s="14"/>
      <c r="CN65" s="14"/>
    </row>
    <row r="66" spans="1:92" ht="68.25" customHeight="1" x14ac:dyDescent="0.2">
      <c r="A66" s="3682" t="s">
        <v>88</v>
      </c>
      <c r="B66" s="3694"/>
      <c r="C66" s="3661"/>
      <c r="D66" s="2049" t="s">
        <v>4</v>
      </c>
      <c r="E66" s="2049" t="s">
        <v>89</v>
      </c>
      <c r="F66" s="2027" t="s">
        <v>90</v>
      </c>
      <c r="G66" s="2027" t="s">
        <v>298</v>
      </c>
      <c r="H66" s="2050" t="s">
        <v>92</v>
      </c>
      <c r="I66" s="2050" t="s">
        <v>11</v>
      </c>
      <c r="J66" s="9"/>
      <c r="K66" s="9"/>
      <c r="L66" s="9"/>
      <c r="M66" s="9"/>
      <c r="N66" s="9"/>
      <c r="AD66" s="9"/>
      <c r="AE66" s="9"/>
      <c r="AF66" s="9"/>
      <c r="AG66" s="9"/>
      <c r="AH66" s="9"/>
      <c r="AI66" s="9"/>
      <c r="AJ66" s="9"/>
      <c r="AK66" s="9"/>
      <c r="AL66" s="212"/>
      <c r="AM66" s="212"/>
      <c r="AN66" s="212"/>
      <c r="AO66" s="212"/>
      <c r="AP66" s="212"/>
      <c r="AQ66" s="212"/>
      <c r="AR66" s="212"/>
      <c r="AS66" s="212"/>
      <c r="AT66" s="9"/>
      <c r="AU66" s="9"/>
      <c r="BU66" s="3"/>
      <c r="BV66" s="3"/>
      <c r="BW66" s="3"/>
      <c r="CA66" s="31"/>
      <c r="CB66" s="31"/>
      <c r="CC66" s="31"/>
      <c r="CD66" s="31"/>
      <c r="CE66" s="31"/>
      <c r="CF66" s="31"/>
      <c r="CG66" s="31"/>
      <c r="CH66" s="32"/>
      <c r="CI66" s="32"/>
      <c r="CJ66" s="32"/>
      <c r="CK66" s="32"/>
      <c r="CL66" s="32"/>
      <c r="CM66" s="14"/>
      <c r="CN66" s="14"/>
    </row>
    <row r="67" spans="1:92" ht="19.5" customHeight="1" x14ac:dyDescent="0.2">
      <c r="A67" s="3699" t="s">
        <v>93</v>
      </c>
      <c r="B67" s="3700"/>
      <c r="C67" s="3701"/>
      <c r="D67" s="2051"/>
      <c r="E67" s="2051"/>
      <c r="F67" s="2051"/>
      <c r="G67" s="2051"/>
      <c r="H67" s="2051"/>
      <c r="I67" s="2051"/>
      <c r="J67" s="216" t="str">
        <f>CA67&amp;CB67&amp;CC67&amp;CD67&amp;CE67</f>
        <v/>
      </c>
      <c r="K67" s="30"/>
      <c r="L67" s="30"/>
      <c r="M67" s="30"/>
      <c r="N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BU67" s="3"/>
      <c r="BV67" s="3"/>
      <c r="BW67" s="3"/>
      <c r="CA67" s="31" t="str">
        <f>IF(CH67=1,"* Las Interconsultas de Gestantes NO DEBEN ser mayor al Total de Interconsultas. ","")</f>
        <v/>
      </c>
      <c r="CB67" s="31" t="str">
        <f>IF(CI67=1,"* Las Interconsultas de Pacientes de 60 años NO DEBEN ser mayor al Total de Interconsultas. ","")</f>
        <v/>
      </c>
      <c r="CC67" s="31" t="str">
        <f>IF(CJ67=1,"* Las Interconsultas de Usuarios en situación de Discapacidad NO DEBEN ser mayor al Total de Interconsultas. ","")</f>
        <v/>
      </c>
      <c r="CD67" s="31" t="str">
        <f>IF(CK67=1,"* Las Interconsultas de Niños, Niñas, Adolescentes y Jóvenes Red SENAME NO DEBEN ser mayor al Total de Interconsultas. ","")</f>
        <v/>
      </c>
      <c r="CE67" s="31" t="str">
        <f>IF(CL67=1,"* Las Interconsultas de Migrantes NO DEBEN ser mayor al Total de Interconsultas. ","")</f>
        <v/>
      </c>
      <c r="CF67" s="31"/>
      <c r="CG67" s="31"/>
      <c r="CH67" s="32">
        <f>IF($D67&lt;E67,1,0)</f>
        <v>0</v>
      </c>
      <c r="CI67" s="32">
        <f t="shared" ref="CI67:CL81" si="58">IF($D67&lt;F67,1,0)</f>
        <v>0</v>
      </c>
      <c r="CJ67" s="32">
        <f t="shared" si="58"/>
        <v>0</v>
      </c>
      <c r="CK67" s="32">
        <f t="shared" si="58"/>
        <v>0</v>
      </c>
      <c r="CL67" s="32">
        <f t="shared" si="58"/>
        <v>0</v>
      </c>
      <c r="CM67" s="14"/>
      <c r="CN67" s="14"/>
    </row>
    <row r="68" spans="1:92" x14ac:dyDescent="0.2">
      <c r="A68" s="3113" t="s">
        <v>94</v>
      </c>
      <c r="B68" s="3114" t="s">
        <v>95</v>
      </c>
      <c r="C68" s="3115"/>
      <c r="D68" s="217"/>
      <c r="E68" s="217"/>
      <c r="F68" s="217"/>
      <c r="G68" s="217"/>
      <c r="H68" s="217"/>
      <c r="I68" s="217"/>
      <c r="J68" s="216" t="str">
        <f t="shared" ref="J68:J81" si="59">CA68&amp;CB68&amp;CC68&amp;CD68&amp;CE68</f>
        <v/>
      </c>
      <c r="K68" s="30"/>
      <c r="L68" s="30"/>
      <c r="M68" s="30"/>
      <c r="N68" s="9"/>
      <c r="AL68" s="9"/>
      <c r="AM68" s="9"/>
      <c r="AN68" s="9"/>
      <c r="AO68" s="9"/>
      <c r="AP68" s="9"/>
      <c r="AQ68" s="9"/>
      <c r="BQ68" s="3"/>
      <c r="BR68" s="3"/>
      <c r="BS68" s="3"/>
      <c r="BT68" s="4"/>
      <c r="BU68" s="4"/>
      <c r="BV68" s="4"/>
      <c r="CA68" s="31" t="str">
        <f t="shared" ref="CA68:CA79" si="60">IF(CH68=1,"* Las Interconsultas de Gestantes NO DEBEN ser mayor al Total de Interconsultas. ","")</f>
        <v/>
      </c>
      <c r="CB68" s="31" t="str">
        <f t="shared" ref="CB68:CB79" si="61">IF(CI68=1,"* Las Interconsultas de Pacientes de 60 años NO DEBEN ser mayor al Total de Interconsultas. ","")</f>
        <v/>
      </c>
      <c r="CC68" s="31" t="str">
        <f t="shared" ref="CC68:CC79" si="62">IF(CJ68=1,"* Las Interconsultas de Usuarios en situación de Discapacidad NO DEBEN ser mayor al Total de Interconsultas. ","")</f>
        <v/>
      </c>
      <c r="CD68" s="31" t="str">
        <f t="shared" ref="CD68:CD79" si="63">IF(CK68=1,"* Las Interconsultas de Niños, Niñas, Adolescentes y Jóvenes Red SENAME NO DEBEN ser mayor al Total de Interconsultas. ","")</f>
        <v/>
      </c>
      <c r="CE68" s="31" t="str">
        <f t="shared" ref="CE68:CE79" si="64">IF(CL68=1,"* Las Interconsultas de Migrantes NO DEBEN ser mayor al Total de Interconsultas. ","")</f>
        <v/>
      </c>
      <c r="CF68" s="31"/>
      <c r="CG68" s="31"/>
      <c r="CH68" s="32">
        <f t="shared" ref="CH68:CH79" si="65">IF($D68&lt;E68,1,0)</f>
        <v>0</v>
      </c>
      <c r="CI68" s="32">
        <f t="shared" si="58"/>
        <v>0</v>
      </c>
      <c r="CJ68" s="32">
        <f t="shared" si="58"/>
        <v>0</v>
      </c>
      <c r="CK68" s="32">
        <f t="shared" si="58"/>
        <v>0</v>
      </c>
      <c r="CL68" s="32">
        <f t="shared" si="58"/>
        <v>0</v>
      </c>
      <c r="CM68" s="14"/>
      <c r="CN68" s="14"/>
    </row>
    <row r="69" spans="1:92" ht="16.350000000000001" customHeight="1" x14ac:dyDescent="0.2">
      <c r="A69" s="3113"/>
      <c r="B69" s="3349" t="s">
        <v>96</v>
      </c>
      <c r="C69" s="3351"/>
      <c r="D69" s="1781"/>
      <c r="E69" s="1781"/>
      <c r="F69" s="1781"/>
      <c r="G69" s="1781"/>
      <c r="H69" s="1781"/>
      <c r="I69" s="1781"/>
      <c r="J69" s="216" t="str">
        <f t="shared" si="59"/>
        <v/>
      </c>
      <c r="K69" s="30"/>
      <c r="L69" s="30"/>
      <c r="M69" s="30"/>
      <c r="N69" s="30"/>
      <c r="O69" s="30"/>
      <c r="P69" s="30"/>
      <c r="Q69" s="30"/>
      <c r="R69" s="9"/>
      <c r="BR69" s="3"/>
      <c r="BS69" s="3"/>
      <c r="BT69" s="4"/>
      <c r="BU69" s="4"/>
      <c r="BV69" s="4"/>
      <c r="CA69" s="31" t="str">
        <f t="shared" si="60"/>
        <v/>
      </c>
      <c r="CB69" s="31" t="str">
        <f t="shared" si="61"/>
        <v/>
      </c>
      <c r="CC69" s="31" t="str">
        <f t="shared" si="62"/>
        <v/>
      </c>
      <c r="CD69" s="31" t="str">
        <f t="shared" si="63"/>
        <v/>
      </c>
      <c r="CE69" s="31" t="str">
        <f t="shared" si="64"/>
        <v/>
      </c>
      <c r="CF69" s="31"/>
      <c r="CG69" s="31"/>
      <c r="CH69" s="32">
        <f t="shared" si="65"/>
        <v>0</v>
      </c>
      <c r="CI69" s="32">
        <f t="shared" si="58"/>
        <v>0</v>
      </c>
      <c r="CJ69" s="32">
        <f t="shared" si="58"/>
        <v>0</v>
      </c>
      <c r="CK69" s="32">
        <f t="shared" si="58"/>
        <v>0</v>
      </c>
      <c r="CL69" s="32">
        <f t="shared" si="58"/>
        <v>0</v>
      </c>
      <c r="CM69" s="14"/>
      <c r="CN69" s="14"/>
    </row>
    <row r="70" spans="1:92" ht="16.350000000000001" customHeight="1" x14ac:dyDescent="0.25">
      <c r="A70" s="3696"/>
      <c r="B70" s="3435" t="s">
        <v>97</v>
      </c>
      <c r="C70" s="3437"/>
      <c r="D70" s="1771"/>
      <c r="E70" s="1771"/>
      <c r="F70" s="1771"/>
      <c r="G70" s="1771"/>
      <c r="H70" s="1771"/>
      <c r="I70" s="1771"/>
      <c r="J70" s="216" t="str">
        <f t="shared" si="59"/>
        <v/>
      </c>
      <c r="K70" s="30"/>
      <c r="L70" s="30"/>
      <c r="M70" s="30"/>
      <c r="N70" s="30"/>
      <c r="O70" s="30"/>
      <c r="P70" s="30"/>
      <c r="Q70" s="30"/>
      <c r="R70" s="9"/>
      <c r="BR70" s="3"/>
      <c r="BS70" s="3"/>
      <c r="BT70" s="4"/>
      <c r="BU70" s="4"/>
      <c r="BV70" s="4"/>
      <c r="CA70" s="31" t="str">
        <f t="shared" si="60"/>
        <v/>
      </c>
      <c r="CB70" s="31" t="str">
        <f t="shared" si="61"/>
        <v/>
      </c>
      <c r="CC70" s="31" t="str">
        <f t="shared" si="62"/>
        <v/>
      </c>
      <c r="CD70" s="31" t="str">
        <f t="shared" si="63"/>
        <v/>
      </c>
      <c r="CE70" s="31" t="str">
        <f t="shared" si="64"/>
        <v/>
      </c>
      <c r="CF70" s="31"/>
      <c r="CG70" s="31"/>
      <c r="CH70" s="32">
        <f t="shared" si="65"/>
        <v>0</v>
      </c>
      <c r="CI70" s="32">
        <f t="shared" si="58"/>
        <v>0</v>
      </c>
      <c r="CJ70" s="32">
        <f t="shared" si="58"/>
        <v>0</v>
      </c>
      <c r="CK70" s="32">
        <f t="shared" si="58"/>
        <v>0</v>
      </c>
      <c r="CL70" s="32">
        <f t="shared" si="58"/>
        <v>0</v>
      </c>
      <c r="CM70" s="14"/>
      <c r="CN70" s="14"/>
    </row>
    <row r="71" spans="1:92" ht="16.350000000000001" customHeight="1" x14ac:dyDescent="0.2">
      <c r="A71" s="3346" t="s">
        <v>98</v>
      </c>
      <c r="B71" s="3347"/>
      <c r="C71" s="3348"/>
      <c r="D71" s="1027"/>
      <c r="E71" s="1027"/>
      <c r="F71" s="1027"/>
      <c r="G71" s="1027"/>
      <c r="H71" s="1027"/>
      <c r="I71" s="1027"/>
      <c r="J71" s="216" t="str">
        <f t="shared" si="59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60"/>
        <v/>
      </c>
      <c r="CB71" s="31" t="str">
        <f t="shared" si="61"/>
        <v/>
      </c>
      <c r="CC71" s="31" t="str">
        <f t="shared" si="62"/>
        <v/>
      </c>
      <c r="CD71" s="31" t="str">
        <f t="shared" si="63"/>
        <v/>
      </c>
      <c r="CE71" s="31" t="str">
        <f t="shared" si="64"/>
        <v/>
      </c>
      <c r="CF71" s="31"/>
      <c r="CG71" s="31"/>
      <c r="CH71" s="32">
        <f t="shared" si="65"/>
        <v>0</v>
      </c>
      <c r="CI71" s="32">
        <f t="shared" si="58"/>
        <v>0</v>
      </c>
      <c r="CJ71" s="32">
        <f t="shared" si="58"/>
        <v>0</v>
      </c>
      <c r="CK71" s="32">
        <f t="shared" si="58"/>
        <v>0</v>
      </c>
      <c r="CL71" s="32">
        <f t="shared" si="58"/>
        <v>0</v>
      </c>
      <c r="CM71" s="14"/>
      <c r="CN71" s="14"/>
    </row>
    <row r="72" spans="1:92" ht="16.350000000000001" customHeight="1" x14ac:dyDescent="0.2">
      <c r="A72" s="3438" t="s">
        <v>99</v>
      </c>
      <c r="B72" s="3103"/>
      <c r="C72" s="3439"/>
      <c r="D72" s="1781"/>
      <c r="E72" s="1781"/>
      <c r="F72" s="1781"/>
      <c r="G72" s="1781"/>
      <c r="H72" s="1781"/>
      <c r="I72" s="1781"/>
      <c r="J72" s="216" t="str">
        <f t="shared" si="59"/>
        <v/>
      </c>
      <c r="K72" s="30"/>
      <c r="L72" s="30"/>
      <c r="M72" s="30"/>
      <c r="N72" s="30"/>
      <c r="O72" s="30"/>
      <c r="P72" s="30"/>
      <c r="Q72" s="30"/>
      <c r="R72" s="9"/>
      <c r="BV72" s="3"/>
      <c r="BW72" s="3"/>
      <c r="CA72" s="31" t="str">
        <f t="shared" si="60"/>
        <v/>
      </c>
      <c r="CB72" s="31" t="str">
        <f t="shared" si="61"/>
        <v/>
      </c>
      <c r="CC72" s="31" t="str">
        <f t="shared" si="62"/>
        <v/>
      </c>
      <c r="CD72" s="31" t="str">
        <f t="shared" si="63"/>
        <v/>
      </c>
      <c r="CE72" s="31" t="str">
        <f t="shared" si="64"/>
        <v/>
      </c>
      <c r="CF72" s="31"/>
      <c r="CG72" s="31"/>
      <c r="CH72" s="32">
        <f t="shared" si="65"/>
        <v>0</v>
      </c>
      <c r="CI72" s="32">
        <f t="shared" si="58"/>
        <v>0</v>
      </c>
      <c r="CJ72" s="32">
        <f t="shared" si="58"/>
        <v>0</v>
      </c>
      <c r="CK72" s="32">
        <f t="shared" si="58"/>
        <v>0</v>
      </c>
      <c r="CL72" s="32">
        <f t="shared" si="58"/>
        <v>0</v>
      </c>
      <c r="CM72" s="14"/>
      <c r="CN72" s="14"/>
    </row>
    <row r="73" spans="1:92" ht="16.350000000000001" customHeight="1" x14ac:dyDescent="0.2">
      <c r="A73" s="3440" t="s">
        <v>100</v>
      </c>
      <c r="B73" s="3315"/>
      <c r="C73" s="3316"/>
      <c r="D73" s="1448"/>
      <c r="E73" s="1448"/>
      <c r="F73" s="1448"/>
      <c r="G73" s="1448"/>
      <c r="H73" s="1448"/>
      <c r="I73" s="1448"/>
      <c r="J73" s="216" t="str">
        <f t="shared" si="59"/>
        <v/>
      </c>
      <c r="K73" s="30"/>
      <c r="L73" s="30"/>
      <c r="M73" s="30"/>
      <c r="N73" s="30"/>
      <c r="O73" s="30"/>
      <c r="P73" s="30"/>
      <c r="Q73" s="30"/>
      <c r="R73" s="9"/>
      <c r="BV73" s="3"/>
      <c r="BW73" s="3"/>
      <c r="CA73" s="31" t="str">
        <f t="shared" si="60"/>
        <v/>
      </c>
      <c r="CB73" s="31" t="str">
        <f t="shared" si="61"/>
        <v/>
      </c>
      <c r="CC73" s="31" t="str">
        <f t="shared" si="62"/>
        <v/>
      </c>
      <c r="CD73" s="31" t="str">
        <f t="shared" si="63"/>
        <v/>
      </c>
      <c r="CE73" s="31" t="str">
        <f t="shared" si="64"/>
        <v/>
      </c>
      <c r="CF73" s="31"/>
      <c r="CG73" s="31"/>
      <c r="CH73" s="32">
        <f t="shared" si="65"/>
        <v>0</v>
      </c>
      <c r="CI73" s="32">
        <f t="shared" si="58"/>
        <v>0</v>
      </c>
      <c r="CJ73" s="32">
        <f t="shared" si="58"/>
        <v>0</v>
      </c>
      <c r="CK73" s="32">
        <f t="shared" si="58"/>
        <v>0</v>
      </c>
      <c r="CL73" s="32">
        <f t="shared" si="58"/>
        <v>0</v>
      </c>
      <c r="CM73" s="14"/>
      <c r="CN73" s="14"/>
    </row>
    <row r="74" spans="1:92" ht="16.350000000000001" customHeight="1" x14ac:dyDescent="0.2">
      <c r="A74" s="3695" t="s">
        <v>101</v>
      </c>
      <c r="B74" s="3346" t="s">
        <v>101</v>
      </c>
      <c r="C74" s="3348"/>
      <c r="D74" s="1027"/>
      <c r="E74" s="1027"/>
      <c r="F74" s="1028"/>
      <c r="G74" s="1029"/>
      <c r="H74" s="1029"/>
      <c r="I74" s="1029"/>
      <c r="J74" s="216" t="str">
        <f t="shared" si="59"/>
        <v/>
      </c>
      <c r="K74" s="30"/>
      <c r="L74" s="30"/>
      <c r="M74" s="30"/>
      <c r="N74" s="30"/>
      <c r="O74" s="30"/>
      <c r="P74" s="30"/>
      <c r="Q74" s="30"/>
      <c r="R74" s="9"/>
      <c r="BV74" s="3"/>
      <c r="BW74" s="3"/>
      <c r="CA74" s="31" t="str">
        <f t="shared" si="60"/>
        <v/>
      </c>
      <c r="CB74" s="31" t="str">
        <f t="shared" si="61"/>
        <v/>
      </c>
      <c r="CC74" s="31" t="str">
        <f t="shared" si="62"/>
        <v/>
      </c>
      <c r="CD74" s="31" t="str">
        <f t="shared" si="63"/>
        <v/>
      </c>
      <c r="CE74" s="31" t="str">
        <f t="shared" si="64"/>
        <v/>
      </c>
      <c r="CF74" s="31"/>
      <c r="CG74" s="31"/>
      <c r="CH74" s="32">
        <f t="shared" si="65"/>
        <v>0</v>
      </c>
      <c r="CI74" s="32">
        <f t="shared" si="58"/>
        <v>0</v>
      </c>
      <c r="CJ74" s="32">
        <f t="shared" si="58"/>
        <v>0</v>
      </c>
      <c r="CK74" s="32">
        <f t="shared" si="58"/>
        <v>0</v>
      </c>
      <c r="CL74" s="32">
        <f t="shared" si="58"/>
        <v>0</v>
      </c>
      <c r="CM74" s="14"/>
      <c r="CN74" s="14"/>
    </row>
    <row r="75" spans="1:92" ht="16.350000000000001" customHeight="1" x14ac:dyDescent="0.25">
      <c r="A75" s="3696"/>
      <c r="B75" s="3435" t="s">
        <v>103</v>
      </c>
      <c r="C75" s="3437"/>
      <c r="D75" s="1771"/>
      <c r="E75" s="1771"/>
      <c r="F75" s="1771"/>
      <c r="G75" s="1771"/>
      <c r="H75" s="1771"/>
      <c r="I75" s="1771"/>
      <c r="J75" s="216" t="str">
        <f t="shared" si="59"/>
        <v/>
      </c>
      <c r="K75" s="30"/>
      <c r="L75" s="30"/>
      <c r="M75" s="30"/>
      <c r="N75" s="30"/>
      <c r="O75" s="30"/>
      <c r="P75" s="30"/>
      <c r="Q75" s="30"/>
      <c r="R75" s="9"/>
      <c r="BV75" s="3"/>
      <c r="BW75" s="3"/>
      <c r="CA75" s="31" t="str">
        <f t="shared" si="60"/>
        <v/>
      </c>
      <c r="CB75" s="31" t="str">
        <f t="shared" si="61"/>
        <v/>
      </c>
      <c r="CC75" s="31" t="str">
        <f t="shared" si="62"/>
        <v/>
      </c>
      <c r="CD75" s="31" t="str">
        <f t="shared" si="63"/>
        <v/>
      </c>
      <c r="CE75" s="31" t="str">
        <f t="shared" si="64"/>
        <v/>
      </c>
      <c r="CF75" s="31"/>
      <c r="CG75" s="31"/>
      <c r="CH75" s="32">
        <f t="shared" si="65"/>
        <v>0</v>
      </c>
      <c r="CI75" s="32">
        <f t="shared" si="58"/>
        <v>0</v>
      </c>
      <c r="CJ75" s="32">
        <f t="shared" si="58"/>
        <v>0</v>
      </c>
      <c r="CK75" s="32">
        <f t="shared" si="58"/>
        <v>0</v>
      </c>
      <c r="CL75" s="32">
        <f t="shared" si="58"/>
        <v>0</v>
      </c>
      <c r="CM75" s="14"/>
      <c r="CN75" s="14"/>
    </row>
    <row r="76" spans="1:92" ht="16.350000000000001" customHeight="1" x14ac:dyDescent="0.2">
      <c r="A76" s="3346" t="s">
        <v>104</v>
      </c>
      <c r="B76" s="3347"/>
      <c r="C76" s="3348"/>
      <c r="D76" s="1027"/>
      <c r="E76" s="1027"/>
      <c r="F76" s="1027"/>
      <c r="G76" s="1027"/>
      <c r="H76" s="1027"/>
      <c r="I76" s="1027"/>
      <c r="J76" s="216" t="str">
        <f t="shared" si="59"/>
        <v/>
      </c>
      <c r="K76" s="30"/>
      <c r="L76" s="30"/>
      <c r="M76" s="30"/>
      <c r="N76" s="30"/>
      <c r="O76" s="30"/>
      <c r="P76" s="30"/>
      <c r="Q76" s="30"/>
      <c r="R76" s="9"/>
      <c r="BV76" s="3"/>
      <c r="BW76" s="3"/>
      <c r="CA76" s="31" t="str">
        <f t="shared" si="60"/>
        <v/>
      </c>
      <c r="CB76" s="31" t="str">
        <f t="shared" si="61"/>
        <v/>
      </c>
      <c r="CC76" s="31" t="str">
        <f t="shared" si="62"/>
        <v/>
      </c>
      <c r="CD76" s="31" t="str">
        <f t="shared" si="63"/>
        <v/>
      </c>
      <c r="CE76" s="31" t="str">
        <f t="shared" si="64"/>
        <v/>
      </c>
      <c r="CF76" s="31"/>
      <c r="CG76" s="31"/>
      <c r="CH76" s="32">
        <f t="shared" si="65"/>
        <v>0</v>
      </c>
      <c r="CI76" s="32">
        <f t="shared" si="58"/>
        <v>0</v>
      </c>
      <c r="CJ76" s="32">
        <f t="shared" si="58"/>
        <v>0</v>
      </c>
      <c r="CK76" s="32">
        <f t="shared" si="58"/>
        <v>0</v>
      </c>
      <c r="CL76" s="32">
        <f t="shared" si="58"/>
        <v>0</v>
      </c>
      <c r="CM76" s="14"/>
      <c r="CN76" s="14"/>
    </row>
    <row r="77" spans="1:92" ht="16.350000000000001" customHeight="1" x14ac:dyDescent="0.2">
      <c r="A77" s="3349" t="s">
        <v>105</v>
      </c>
      <c r="B77" s="3350"/>
      <c r="C77" s="3351"/>
      <c r="D77" s="1781"/>
      <c r="E77" s="1781"/>
      <c r="F77" s="1782"/>
      <c r="G77" s="1783"/>
      <c r="H77" s="1783"/>
      <c r="I77" s="1783"/>
      <c r="J77" s="216" t="str">
        <f t="shared" si="59"/>
        <v/>
      </c>
      <c r="K77" s="30"/>
      <c r="L77" s="30"/>
      <c r="M77" s="30"/>
      <c r="N77" s="30"/>
      <c r="O77" s="30"/>
      <c r="P77" s="30"/>
      <c r="Q77" s="30"/>
      <c r="R77" s="9"/>
      <c r="BV77" s="3"/>
      <c r="BW77" s="3"/>
      <c r="CA77" s="31" t="str">
        <f t="shared" si="60"/>
        <v/>
      </c>
      <c r="CB77" s="31" t="str">
        <f t="shared" si="61"/>
        <v/>
      </c>
      <c r="CC77" s="31" t="str">
        <f t="shared" si="62"/>
        <v/>
      </c>
      <c r="CD77" s="31" t="str">
        <f t="shared" si="63"/>
        <v/>
      </c>
      <c r="CE77" s="31" t="str">
        <f t="shared" si="64"/>
        <v/>
      </c>
      <c r="CF77" s="31"/>
      <c r="CG77" s="31"/>
      <c r="CH77" s="32">
        <f t="shared" si="65"/>
        <v>0</v>
      </c>
      <c r="CI77" s="32">
        <f t="shared" si="58"/>
        <v>0</v>
      </c>
      <c r="CJ77" s="32">
        <f t="shared" si="58"/>
        <v>0</v>
      </c>
      <c r="CK77" s="32">
        <f t="shared" si="58"/>
        <v>0</v>
      </c>
      <c r="CL77" s="32">
        <f t="shared" si="58"/>
        <v>0</v>
      </c>
      <c r="CM77" s="14"/>
      <c r="CN77" s="14"/>
    </row>
    <row r="78" spans="1:92" ht="16.350000000000001" customHeight="1" x14ac:dyDescent="0.2">
      <c r="A78" s="3349" t="s">
        <v>106</v>
      </c>
      <c r="B78" s="3350"/>
      <c r="C78" s="3351"/>
      <c r="D78" s="1781"/>
      <c r="E78" s="1781"/>
      <c r="F78" s="1782"/>
      <c r="G78" s="1783"/>
      <c r="H78" s="1783"/>
      <c r="I78" s="1783"/>
      <c r="J78" s="216" t="str">
        <f t="shared" si="59"/>
        <v/>
      </c>
      <c r="K78" s="30"/>
      <c r="L78" s="30"/>
      <c r="M78" s="30"/>
      <c r="N78" s="30"/>
      <c r="O78" s="30"/>
      <c r="P78" s="30"/>
      <c r="Q78" s="30"/>
      <c r="R78" s="9"/>
      <c r="BV78" s="3"/>
      <c r="BW78" s="3"/>
      <c r="CA78" s="31" t="str">
        <f t="shared" si="60"/>
        <v/>
      </c>
      <c r="CB78" s="31" t="str">
        <f t="shared" si="61"/>
        <v/>
      </c>
      <c r="CC78" s="31" t="str">
        <f t="shared" si="62"/>
        <v/>
      </c>
      <c r="CD78" s="31" t="str">
        <f t="shared" si="63"/>
        <v/>
      </c>
      <c r="CE78" s="31" t="str">
        <f t="shared" si="64"/>
        <v/>
      </c>
      <c r="CF78" s="31"/>
      <c r="CG78" s="31"/>
      <c r="CH78" s="32">
        <f t="shared" si="65"/>
        <v>0</v>
      </c>
      <c r="CI78" s="32">
        <f t="shared" si="58"/>
        <v>0</v>
      </c>
      <c r="CJ78" s="32">
        <f t="shared" si="58"/>
        <v>0</v>
      </c>
      <c r="CK78" s="32">
        <f t="shared" si="58"/>
        <v>0</v>
      </c>
      <c r="CL78" s="32">
        <f t="shared" si="58"/>
        <v>0</v>
      </c>
      <c r="CM78" s="14"/>
      <c r="CN78" s="14"/>
    </row>
    <row r="79" spans="1:92" ht="16.350000000000001" customHeight="1" x14ac:dyDescent="0.2">
      <c r="A79" s="3349" t="s">
        <v>107</v>
      </c>
      <c r="B79" s="3350"/>
      <c r="C79" s="3351"/>
      <c r="D79" s="1781"/>
      <c r="E79" s="1781"/>
      <c r="F79" s="1782"/>
      <c r="G79" s="1783"/>
      <c r="H79" s="1783"/>
      <c r="I79" s="1783"/>
      <c r="J79" s="216" t="str">
        <f t="shared" si="59"/>
        <v/>
      </c>
      <c r="K79" s="30"/>
      <c r="L79" s="30"/>
      <c r="M79" s="30"/>
      <c r="N79" s="30"/>
      <c r="O79" s="30"/>
      <c r="P79" s="30"/>
      <c r="Q79" s="30"/>
      <c r="R79" s="9"/>
      <c r="BV79" s="3"/>
      <c r="BW79" s="3"/>
      <c r="CA79" s="31" t="str">
        <f t="shared" si="60"/>
        <v/>
      </c>
      <c r="CB79" s="31" t="str">
        <f t="shared" si="61"/>
        <v/>
      </c>
      <c r="CC79" s="31" t="str">
        <f t="shared" si="62"/>
        <v/>
      </c>
      <c r="CD79" s="31" t="str">
        <f t="shared" si="63"/>
        <v/>
      </c>
      <c r="CE79" s="31" t="str">
        <f t="shared" si="64"/>
        <v/>
      </c>
      <c r="CF79" s="31"/>
      <c r="CG79" s="31"/>
      <c r="CH79" s="32">
        <f t="shared" si="65"/>
        <v>0</v>
      </c>
      <c r="CI79" s="32">
        <f t="shared" si="58"/>
        <v>0</v>
      </c>
      <c r="CJ79" s="32">
        <f t="shared" si="58"/>
        <v>0</v>
      </c>
      <c r="CK79" s="32">
        <f t="shared" si="58"/>
        <v>0</v>
      </c>
      <c r="CL79" s="32">
        <f t="shared" si="58"/>
        <v>0</v>
      </c>
      <c r="CM79" s="14"/>
      <c r="CN79" s="14"/>
    </row>
    <row r="80" spans="1:92" ht="16.350000000000001" customHeight="1" x14ac:dyDescent="0.2">
      <c r="A80" s="3349" t="s">
        <v>108</v>
      </c>
      <c r="B80" s="3350"/>
      <c r="C80" s="3351"/>
      <c r="D80" s="1781"/>
      <c r="E80" s="1781"/>
      <c r="F80" s="1782"/>
      <c r="G80" s="1783"/>
      <c r="H80" s="1783"/>
      <c r="I80" s="1783"/>
      <c r="J80" s="216" t="str">
        <f t="shared" si="59"/>
        <v/>
      </c>
      <c r="K80" s="30"/>
      <c r="L80" s="30"/>
      <c r="M80" s="30"/>
      <c r="N80" s="30"/>
      <c r="O80" s="30"/>
      <c r="P80" s="30"/>
      <c r="Q80" s="30"/>
      <c r="R80" s="9"/>
      <c r="BV80" s="3"/>
      <c r="BW80" s="3"/>
      <c r="CA80" s="31" t="str">
        <f>IF(CH80=1,"* Las Interconsultas de Gestantes NO DEBEN ser mayor al Total de Interconsultas. ","")</f>
        <v/>
      </c>
      <c r="CB80" s="31" t="str">
        <f>IF(CI80=1,"* Las Interconsultas de Pacientes de 60 años NO DEBEN ser mayor al Total de Interconsultas. ","")</f>
        <v/>
      </c>
      <c r="CC80" s="31" t="str">
        <f>IF(CJ80=1,"* Las Interconsultas de Usuarios en situación de Discapacidad NO DEBEN ser mayor al Total de Interconsultas. ","")</f>
        <v/>
      </c>
      <c r="CD80" s="31" t="str">
        <f>IF(CK80=1,"* Las Interconsultas de Niños, Niñas, Adolescentes y Jóvenes Red SENAME NO DEBEN ser mayor al Total de Interconsultas. ","")</f>
        <v/>
      </c>
      <c r="CE80" s="31" t="str">
        <f>IF(CL80=1,"* Las Interconsultas de Migrantes NO DEBEN ser mayor al Total de Interconsultas. ","")</f>
        <v/>
      </c>
      <c r="CF80" s="31"/>
      <c r="CG80" s="31"/>
      <c r="CH80" s="32">
        <f>IF($D80&lt;E80,1,0)</f>
        <v>0</v>
      </c>
      <c r="CI80" s="32">
        <f t="shared" si="58"/>
        <v>0</v>
      </c>
      <c r="CJ80" s="32">
        <f t="shared" si="58"/>
        <v>0</v>
      </c>
      <c r="CK80" s="32">
        <f t="shared" si="58"/>
        <v>0</v>
      </c>
      <c r="CL80" s="32">
        <f t="shared" si="58"/>
        <v>0</v>
      </c>
      <c r="CM80" s="14"/>
      <c r="CN80" s="14"/>
    </row>
    <row r="81" spans="1:92" ht="16.350000000000001" customHeight="1" x14ac:dyDescent="0.2">
      <c r="A81" s="3435" t="s">
        <v>109</v>
      </c>
      <c r="B81" s="3436"/>
      <c r="C81" s="3437"/>
      <c r="D81" s="1451"/>
      <c r="E81" s="1451"/>
      <c r="F81" s="1452"/>
      <c r="G81" s="1453"/>
      <c r="H81" s="1453"/>
      <c r="I81" s="1453"/>
      <c r="J81" s="216" t="str">
        <f t="shared" si="59"/>
        <v/>
      </c>
      <c r="K81" s="30"/>
      <c r="L81" s="30"/>
      <c r="M81" s="30"/>
      <c r="N81" s="30"/>
      <c r="O81" s="30"/>
      <c r="P81" s="30"/>
      <c r="Q81" s="30"/>
      <c r="R81" s="9"/>
      <c r="BV81" s="3"/>
      <c r="BW81" s="3"/>
      <c r="CA81" s="31" t="str">
        <f t="shared" ref="CA81" si="66">IF(CH81=1,"* Las Interconsultas de Gestantes NO DEBEN ser mayor al Total de Interconsultas. ","")</f>
        <v/>
      </c>
      <c r="CB81" s="31" t="str">
        <f t="shared" ref="CB81" si="67">IF(CI81=1,"* Las Interconsultas de Pacientes de 60 años NO DEBEN ser mayor al Total de Interconsultas. ","")</f>
        <v/>
      </c>
      <c r="CC81" s="31" t="str">
        <f t="shared" ref="CC81" si="68">IF(CJ81=1,"* Las Interconsultas de Usuarios en situación de Discapacidad NO DEBEN ser mayor al Total de Interconsultas. ","")</f>
        <v/>
      </c>
      <c r="CD81" s="31" t="str">
        <f t="shared" ref="CD81" si="69">IF(CK81=1,"* Las Interconsultas de Niños, Niñas, Adolescentes y Jóvenes Red SENAME NO DEBEN ser mayor al Total de Interconsultas. ","")</f>
        <v/>
      </c>
      <c r="CE81" s="31" t="str">
        <f t="shared" ref="CE81" si="70">IF(CL81=1,"* Las Interconsultas de Migrantes NO DEBEN ser mayor al Total de Interconsultas. ","")</f>
        <v/>
      </c>
      <c r="CF81" s="31"/>
      <c r="CG81" s="31"/>
      <c r="CH81" s="32">
        <f t="shared" ref="CH81" si="71">IF($D81&lt;E81,1,0)</f>
        <v>0</v>
      </c>
      <c r="CI81" s="32">
        <f t="shared" si="58"/>
        <v>0</v>
      </c>
      <c r="CJ81" s="32">
        <f t="shared" si="58"/>
        <v>0</v>
      </c>
      <c r="CK81" s="32">
        <f t="shared" si="58"/>
        <v>0</v>
      </c>
      <c r="CL81" s="32">
        <f t="shared" si="58"/>
        <v>0</v>
      </c>
      <c r="CM81" s="14"/>
      <c r="CN81" s="14"/>
    </row>
    <row r="82" spans="1:92" ht="25.5" customHeight="1" x14ac:dyDescent="0.2">
      <c r="A82" s="230" t="s">
        <v>110</v>
      </c>
      <c r="B82" s="52"/>
      <c r="C82" s="231"/>
      <c r="D82" s="52"/>
      <c r="E82" s="52"/>
      <c r="F82" s="232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BV82" s="3"/>
      <c r="BW82" s="3"/>
      <c r="CA82" s="31"/>
      <c r="CB82" s="31"/>
      <c r="CC82" s="31"/>
      <c r="CD82" s="31"/>
      <c r="CE82" s="31"/>
      <c r="CF82" s="31"/>
      <c r="CG82" s="31"/>
      <c r="CH82" s="32"/>
      <c r="CI82" s="32"/>
      <c r="CJ82" s="32"/>
      <c r="CK82" s="32"/>
      <c r="CL82" s="32"/>
      <c r="CM82" s="32"/>
      <c r="CN82" s="32"/>
    </row>
    <row r="83" spans="1:92" ht="16.350000000000001" customHeight="1" x14ac:dyDescent="0.2">
      <c r="A83" s="3542" t="s">
        <v>111</v>
      </c>
      <c r="B83" s="3543"/>
      <c r="C83" s="3544"/>
      <c r="D83" s="3682" t="s">
        <v>112</v>
      </c>
      <c r="E83" s="3694"/>
      <c r="F83" s="3661"/>
      <c r="BV83" s="3"/>
      <c r="BW83" s="3"/>
      <c r="CA83" s="31"/>
      <c r="CB83" s="31"/>
      <c r="CC83" s="31"/>
      <c r="CD83" s="31"/>
      <c r="CE83" s="31"/>
      <c r="CF83" s="31"/>
      <c r="CG83" s="31"/>
      <c r="CH83" s="32"/>
      <c r="CI83" s="32"/>
      <c r="CJ83" s="32"/>
      <c r="CK83" s="32"/>
      <c r="CL83" s="32"/>
      <c r="CM83" s="32"/>
      <c r="CN83" s="32"/>
    </row>
    <row r="84" spans="1:92" ht="32.1" customHeight="1" x14ac:dyDescent="0.2">
      <c r="A84" s="3169"/>
      <c r="B84" s="3170"/>
      <c r="C84" s="3171"/>
      <c r="D84" s="2052" t="s">
        <v>4</v>
      </c>
      <c r="E84" s="1714" t="s">
        <v>32</v>
      </c>
      <c r="F84" s="1785" t="s">
        <v>33</v>
      </c>
      <c r="BV84" s="3"/>
      <c r="BW84" s="3"/>
      <c r="CA84" s="31"/>
      <c r="CB84" s="31"/>
      <c r="CC84" s="31"/>
      <c r="CD84" s="31"/>
      <c r="CE84" s="31"/>
      <c r="CF84" s="31"/>
      <c r="CG84" s="31"/>
      <c r="CH84" s="32"/>
      <c r="CI84" s="32"/>
      <c r="CJ84" s="32"/>
      <c r="CK84" s="32"/>
      <c r="CL84" s="32"/>
      <c r="CM84" s="32"/>
      <c r="CN84" s="32"/>
    </row>
    <row r="85" spans="1:92" ht="16.350000000000001" customHeight="1" x14ac:dyDescent="0.2">
      <c r="A85" s="3695" t="s">
        <v>113</v>
      </c>
      <c r="B85" s="3520" t="s">
        <v>114</v>
      </c>
      <c r="C85" s="3521"/>
      <c r="D85" s="1786">
        <f>SUM(E85+F85)</f>
        <v>0</v>
      </c>
      <c r="E85" s="23"/>
      <c r="F85" s="26"/>
      <c r="BV85" s="3"/>
      <c r="BW85" s="3"/>
      <c r="CA85" s="31"/>
      <c r="CB85" s="31"/>
      <c r="CC85" s="31"/>
      <c r="CD85" s="31"/>
      <c r="CE85" s="31"/>
      <c r="CF85" s="31"/>
      <c r="CG85" s="31"/>
      <c r="CH85" s="32"/>
      <c r="CI85" s="32"/>
      <c r="CJ85" s="32"/>
      <c r="CK85" s="32"/>
      <c r="CL85" s="32"/>
      <c r="CM85" s="32"/>
      <c r="CN85" s="32"/>
    </row>
    <row r="86" spans="1:92" ht="16.350000000000001" customHeight="1" x14ac:dyDescent="0.2">
      <c r="A86" s="3696"/>
      <c r="B86" s="3162" t="s">
        <v>115</v>
      </c>
      <c r="C86" s="3164"/>
      <c r="D86" s="1350">
        <f>SUM(E86+F86)</f>
        <v>0</v>
      </c>
      <c r="E86" s="1689"/>
      <c r="F86" s="1540"/>
      <c r="BV86" s="3"/>
      <c r="BW86" s="3"/>
      <c r="CA86" s="31"/>
      <c r="CB86" s="31"/>
      <c r="CC86" s="31"/>
      <c r="CD86" s="31"/>
      <c r="CE86" s="31"/>
      <c r="CF86" s="31"/>
      <c r="CG86" s="31"/>
      <c r="CH86" s="32"/>
      <c r="CI86" s="32"/>
      <c r="CJ86" s="32"/>
      <c r="CK86" s="32"/>
      <c r="CL86" s="32"/>
      <c r="CM86" s="32"/>
      <c r="CN86" s="32"/>
    </row>
    <row r="87" spans="1:92" ht="33" customHeight="1" x14ac:dyDescent="0.2">
      <c r="A87" s="237" t="s">
        <v>116</v>
      </c>
      <c r="B87" s="238"/>
      <c r="C87" s="238"/>
      <c r="BV87" s="3"/>
      <c r="BW87" s="3"/>
      <c r="CA87" s="31"/>
      <c r="CB87" s="31"/>
      <c r="CC87" s="31"/>
      <c r="CD87" s="31"/>
      <c r="CE87" s="31"/>
      <c r="CF87" s="31"/>
      <c r="CG87" s="31"/>
      <c r="CH87" s="32"/>
      <c r="CI87" s="32"/>
      <c r="CJ87" s="32"/>
      <c r="CK87" s="32"/>
      <c r="CL87" s="32"/>
      <c r="CM87" s="32"/>
      <c r="CN87" s="32"/>
    </row>
    <row r="88" spans="1:92" ht="27.75" customHeight="1" x14ac:dyDescent="0.2">
      <c r="A88" s="3543" t="s">
        <v>117</v>
      </c>
      <c r="B88" s="3543"/>
      <c r="C88" s="3544"/>
      <c r="D88" s="3542" t="s">
        <v>4</v>
      </c>
      <c r="E88" s="3543"/>
      <c r="F88" s="3544"/>
      <c r="G88" s="3655" t="s">
        <v>5</v>
      </c>
      <c r="H88" s="3653"/>
      <c r="I88" s="3653"/>
      <c r="J88" s="3653"/>
      <c r="K88" s="3653"/>
      <c r="L88" s="3653"/>
      <c r="M88" s="3653"/>
      <c r="N88" s="3653"/>
      <c r="O88" s="3653"/>
      <c r="P88" s="3653"/>
      <c r="Q88" s="3653"/>
      <c r="R88" s="3653"/>
      <c r="S88" s="3653"/>
      <c r="T88" s="3653"/>
      <c r="U88" s="3653"/>
      <c r="V88" s="3653"/>
      <c r="W88" s="3653"/>
      <c r="X88" s="3653"/>
      <c r="Y88" s="3653"/>
      <c r="Z88" s="3653"/>
      <c r="AA88" s="3653"/>
      <c r="AB88" s="3653"/>
      <c r="AC88" s="3653"/>
      <c r="AD88" s="3653"/>
      <c r="AE88" s="3653"/>
      <c r="AF88" s="3653"/>
      <c r="AG88" s="3653"/>
      <c r="AH88" s="3653"/>
      <c r="AI88" s="3653"/>
      <c r="AJ88" s="3653"/>
      <c r="AK88" s="3653"/>
      <c r="AL88" s="3653"/>
      <c r="AM88" s="3653"/>
      <c r="AN88" s="3673"/>
      <c r="AO88" s="3654" t="s">
        <v>118</v>
      </c>
      <c r="AP88" s="3690" t="s">
        <v>7</v>
      </c>
      <c r="AQ88" s="3692" t="s">
        <v>41</v>
      </c>
      <c r="AR88" s="3536" t="s">
        <v>119</v>
      </c>
      <c r="AS88" s="3536" t="s">
        <v>120</v>
      </c>
      <c r="AT88" s="3688" t="s">
        <v>299</v>
      </c>
      <c r="AU88" s="3688" t="s">
        <v>122</v>
      </c>
      <c r="AV88" s="3645" t="s">
        <v>11</v>
      </c>
      <c r="BW88" s="3"/>
      <c r="BX88" s="3"/>
      <c r="CA88" s="31"/>
      <c r="CB88" s="31"/>
      <c r="CC88" s="31"/>
      <c r="CD88" s="31"/>
      <c r="CE88" s="31"/>
      <c r="CF88" s="31"/>
      <c r="CG88" s="31"/>
      <c r="CH88" s="32"/>
      <c r="CI88" s="32"/>
      <c r="CJ88" s="32"/>
      <c r="CK88" s="32"/>
      <c r="CL88" s="32"/>
      <c r="CM88" s="32"/>
      <c r="CN88" s="32"/>
    </row>
    <row r="89" spans="1:92" ht="27.75" customHeight="1" x14ac:dyDescent="0.2">
      <c r="A89" s="2934"/>
      <c r="B89" s="2934"/>
      <c r="C89" s="2935"/>
      <c r="D89" s="3169"/>
      <c r="E89" s="3170"/>
      <c r="F89" s="3171"/>
      <c r="G89" s="3651" t="s">
        <v>123</v>
      </c>
      <c r="H89" s="3652"/>
      <c r="I89" s="3655" t="s">
        <v>15</v>
      </c>
      <c r="J89" s="3653"/>
      <c r="K89" s="3655" t="s">
        <v>16</v>
      </c>
      <c r="L89" s="3654"/>
      <c r="M89" s="3655" t="s">
        <v>17</v>
      </c>
      <c r="N89" s="3654"/>
      <c r="O89" s="3655" t="s">
        <v>18</v>
      </c>
      <c r="P89" s="3654"/>
      <c r="Q89" s="3655" t="s">
        <v>19</v>
      </c>
      <c r="R89" s="3654"/>
      <c r="S89" s="3655" t="s">
        <v>20</v>
      </c>
      <c r="T89" s="3654"/>
      <c r="U89" s="3653" t="s">
        <v>21</v>
      </c>
      <c r="V89" s="3654"/>
      <c r="W89" s="3655" t="s">
        <v>22</v>
      </c>
      <c r="X89" s="3661"/>
      <c r="Y89" s="3655" t="s">
        <v>23</v>
      </c>
      <c r="Z89" s="3661"/>
      <c r="AA89" s="3655" t="s">
        <v>24</v>
      </c>
      <c r="AB89" s="3661"/>
      <c r="AC89" s="3653" t="s">
        <v>25</v>
      </c>
      <c r="AD89" s="3661"/>
      <c r="AE89" s="3653" t="s">
        <v>26</v>
      </c>
      <c r="AF89" s="3661"/>
      <c r="AG89" s="3653" t="s">
        <v>27</v>
      </c>
      <c r="AH89" s="3661"/>
      <c r="AI89" s="3653" t="s">
        <v>28</v>
      </c>
      <c r="AJ89" s="3661"/>
      <c r="AK89" s="3653" t="s">
        <v>29</v>
      </c>
      <c r="AL89" s="3661"/>
      <c r="AM89" s="3655" t="s">
        <v>30</v>
      </c>
      <c r="AN89" s="3689"/>
      <c r="AO89" s="3654"/>
      <c r="AP89" s="3690"/>
      <c r="AQ89" s="3091"/>
      <c r="AR89" s="2912"/>
      <c r="AS89" s="2912"/>
      <c r="AT89" s="3688"/>
      <c r="AU89" s="3688"/>
      <c r="AV89" s="2971"/>
      <c r="BU89" s="3"/>
      <c r="BV89" s="3"/>
      <c r="BW89" s="4"/>
      <c r="CA89" s="31"/>
      <c r="CB89" s="31"/>
      <c r="CC89" s="31"/>
      <c r="CD89" s="31"/>
      <c r="CE89" s="31"/>
      <c r="CF89" s="31"/>
      <c r="CG89" s="31"/>
      <c r="CH89" s="32"/>
      <c r="CI89" s="32"/>
      <c r="CJ89" s="32"/>
      <c r="CK89" s="32"/>
      <c r="CL89" s="32"/>
      <c r="CM89" s="32"/>
      <c r="CN89" s="32"/>
    </row>
    <row r="90" spans="1:92" ht="27.75" customHeight="1" x14ac:dyDescent="0.2">
      <c r="A90" s="3170"/>
      <c r="B90" s="3170"/>
      <c r="C90" s="3171"/>
      <c r="D90" s="1656" t="s">
        <v>31</v>
      </c>
      <c r="E90" s="2048" t="s">
        <v>32</v>
      </c>
      <c r="F90" s="2046" t="s">
        <v>33</v>
      </c>
      <c r="G90" s="1656" t="s">
        <v>32</v>
      </c>
      <c r="H90" s="2046" t="s">
        <v>33</v>
      </c>
      <c r="I90" s="1656" t="s">
        <v>32</v>
      </c>
      <c r="J90" s="2054" t="s">
        <v>33</v>
      </c>
      <c r="K90" s="1656" t="s">
        <v>32</v>
      </c>
      <c r="L90" s="2046" t="s">
        <v>33</v>
      </c>
      <c r="M90" s="1656" t="s">
        <v>32</v>
      </c>
      <c r="N90" s="2046" t="s">
        <v>33</v>
      </c>
      <c r="O90" s="2048" t="s">
        <v>32</v>
      </c>
      <c r="P90" s="2046" t="s">
        <v>33</v>
      </c>
      <c r="Q90" s="2048" t="s">
        <v>32</v>
      </c>
      <c r="R90" s="2046" t="s">
        <v>33</v>
      </c>
      <c r="S90" s="2048" t="s">
        <v>32</v>
      </c>
      <c r="T90" s="2046" t="s">
        <v>33</v>
      </c>
      <c r="U90" s="2048" t="s">
        <v>32</v>
      </c>
      <c r="V90" s="2046" t="s">
        <v>33</v>
      </c>
      <c r="W90" s="2048" t="s">
        <v>32</v>
      </c>
      <c r="X90" s="2046" t="s">
        <v>33</v>
      </c>
      <c r="Y90" s="2048" t="s">
        <v>32</v>
      </c>
      <c r="Z90" s="2046" t="s">
        <v>33</v>
      </c>
      <c r="AA90" s="2048" t="s">
        <v>32</v>
      </c>
      <c r="AB90" s="2046" t="s">
        <v>33</v>
      </c>
      <c r="AC90" s="2048" t="s">
        <v>32</v>
      </c>
      <c r="AD90" s="2046" t="s">
        <v>33</v>
      </c>
      <c r="AE90" s="2048" t="s">
        <v>32</v>
      </c>
      <c r="AF90" s="2046" t="s">
        <v>33</v>
      </c>
      <c r="AG90" s="2048" t="s">
        <v>32</v>
      </c>
      <c r="AH90" s="2046" t="s">
        <v>33</v>
      </c>
      <c r="AI90" s="2048" t="s">
        <v>32</v>
      </c>
      <c r="AJ90" s="2046" t="s">
        <v>33</v>
      </c>
      <c r="AK90" s="2048" t="s">
        <v>32</v>
      </c>
      <c r="AL90" s="2046" t="s">
        <v>33</v>
      </c>
      <c r="AM90" s="2048" t="s">
        <v>32</v>
      </c>
      <c r="AN90" s="2055" t="s">
        <v>33</v>
      </c>
      <c r="AO90" s="3654"/>
      <c r="AP90" s="3690"/>
      <c r="AQ90" s="3693"/>
      <c r="AR90" s="3537"/>
      <c r="AS90" s="3537"/>
      <c r="AT90" s="3688"/>
      <c r="AU90" s="3688"/>
      <c r="AV90" s="3646"/>
      <c r="BU90" s="3"/>
      <c r="BV90" s="3"/>
      <c r="BW90" s="4"/>
      <c r="CA90" s="31"/>
      <c r="CB90" s="31"/>
      <c r="CC90" s="31"/>
      <c r="CD90" s="31"/>
      <c r="CE90" s="31"/>
      <c r="CF90" s="31"/>
      <c r="CG90" s="31"/>
      <c r="CH90" s="32"/>
      <c r="CI90" s="32"/>
      <c r="CJ90" s="32"/>
      <c r="CK90" s="32"/>
      <c r="CL90" s="32"/>
      <c r="CM90" s="32"/>
      <c r="CN90" s="32"/>
    </row>
    <row r="91" spans="1:92" ht="16.350000000000001" customHeight="1" x14ac:dyDescent="0.2">
      <c r="A91" s="3297" t="s">
        <v>124</v>
      </c>
      <c r="B91" s="3297"/>
      <c r="C91" s="3297"/>
      <c r="D91" s="1030">
        <f>SUM(E91:F91)</f>
        <v>59</v>
      </c>
      <c r="E91" s="1681">
        <f>SUM(G91+I91+K91+M91+O91+Q91+S91+U91+W91+Y91+AA91+AC91+AE91+AG91+AI91+AK91+AM91)</f>
        <v>20</v>
      </c>
      <c r="F91" s="22">
        <f>SUM(H91+J91+L91+N91+P91+R91+T91+V91+X91+Z91+AB91+AD91+AF91+AH91+AJ91+AL91+AN91)</f>
        <v>39</v>
      </c>
      <c r="G91" s="1014">
        <v>0</v>
      </c>
      <c r="H91" s="60">
        <v>0</v>
      </c>
      <c r="I91" s="1014">
        <v>0</v>
      </c>
      <c r="J91" s="63">
        <v>0</v>
      </c>
      <c r="K91" s="1014">
        <v>0</v>
      </c>
      <c r="L91" s="60">
        <v>0</v>
      </c>
      <c r="M91" s="1014">
        <v>0</v>
      </c>
      <c r="N91" s="60">
        <v>0</v>
      </c>
      <c r="O91" s="1657">
        <v>1</v>
      </c>
      <c r="P91" s="60">
        <v>1</v>
      </c>
      <c r="Q91" s="1657">
        <v>0</v>
      </c>
      <c r="R91" s="60">
        <v>0</v>
      </c>
      <c r="S91" s="1657">
        <v>2</v>
      </c>
      <c r="T91" s="60">
        <v>0</v>
      </c>
      <c r="U91" s="1657">
        <v>0</v>
      </c>
      <c r="V91" s="60">
        <v>1</v>
      </c>
      <c r="W91" s="1657">
        <v>2</v>
      </c>
      <c r="X91" s="60">
        <v>2</v>
      </c>
      <c r="Y91" s="1657">
        <v>1</v>
      </c>
      <c r="Z91" s="60">
        <v>5</v>
      </c>
      <c r="AA91" s="1657">
        <v>1</v>
      </c>
      <c r="AB91" s="60">
        <v>1</v>
      </c>
      <c r="AC91" s="1657">
        <v>2</v>
      </c>
      <c r="AD91" s="60">
        <v>4</v>
      </c>
      <c r="AE91" s="1657">
        <v>2</v>
      </c>
      <c r="AF91" s="60">
        <v>7</v>
      </c>
      <c r="AG91" s="1657">
        <v>1</v>
      </c>
      <c r="AH91" s="60">
        <v>9</v>
      </c>
      <c r="AI91" s="1657">
        <v>1</v>
      </c>
      <c r="AJ91" s="60">
        <v>3</v>
      </c>
      <c r="AK91" s="1657">
        <v>3</v>
      </c>
      <c r="AL91" s="60">
        <v>6</v>
      </c>
      <c r="AM91" s="1657">
        <v>4</v>
      </c>
      <c r="AN91" s="64">
        <v>0</v>
      </c>
      <c r="AO91" s="1695">
        <v>0</v>
      </c>
      <c r="AP91" s="1031">
        <v>1</v>
      </c>
      <c r="AQ91" s="1031">
        <v>59</v>
      </c>
      <c r="AR91" s="1031">
        <v>0</v>
      </c>
      <c r="AS91" s="1031"/>
      <c r="AT91" s="1031">
        <v>1</v>
      </c>
      <c r="AU91" s="1031">
        <v>0</v>
      </c>
      <c r="AV91" s="1031">
        <v>0</v>
      </c>
      <c r="AW91" s="671" t="str">
        <f t="shared" ref="AW91:AW144" si="72">$CA91&amp;$CB91&amp;$CC91&amp;$CD91&amp;$CE91&amp;$CF91&amp;$CG91</f>
        <v/>
      </c>
      <c r="BT91" s="3"/>
      <c r="BU91" s="3"/>
      <c r="BV91" s="4"/>
      <c r="BW91" s="4"/>
      <c r="CA91" s="31" t="str">
        <f>IF(CH91=1,"* Las consultas de 12 años NO DEBEN ser mayor que el total de Consultas entre 10-14 Años. ","")</f>
        <v/>
      </c>
      <c r="CB91" s="31" t="str">
        <f>IF(CI91=1,"* Las consultas de 60 años NO DEBEN ser mayor que el total de Consultas entre 60-64 Años. ","")</f>
        <v/>
      </c>
      <c r="CC91" s="31" t="str">
        <f>IF(CJ91=1,"* Las actividades de usuarios en situación de discapacidad NO DEBEN superar el total. ","")</f>
        <v/>
      </c>
      <c r="CD91" s="31" t="str">
        <f>IF(AND(AP91="",D91&lt;&gt;0),"* Recuerde que las Embarazadas deben ser incluídas en el ingreso por rango Etario (Digite CEROS si no tiene). ",IF(F91&lt;AP91,"* Las Embarazadas NO DEBEN ser mayor al total de mujeres. ",""))</f>
        <v/>
      </c>
      <c r="CE91" s="31" t="str">
        <f>IF(AND(AQ91="",D91&lt;&gt;0),"* No olvide digitar la columna Beneficiarios (Digite CEROS si no tiene). ",IF(D91&lt;AQ91,"* El número de Beneficiarios NO DEBE ser mayor que el Total. ",""))</f>
        <v/>
      </c>
      <c r="CF91" s="31" t="str">
        <f>IF(AND(AU91="",D91&lt;&gt;0),"* No olvide digitar la Población SENAME (Digite CEROS si no tiene). ",IF(D91&lt;AU91,"* La Población SENAME NO DEBE ser mayor al Total. ",""))</f>
        <v/>
      </c>
      <c r="CG91" s="31" t="str">
        <f>IF(AND(AV91="",D91&lt;&gt;0),"* No olvide digitar la Población Migrante (Digite CEROS si no tiene). ",IF(D91&lt;AV91,"* La Población Migrante NO DEBE superar el Total. ",""))</f>
        <v/>
      </c>
      <c r="CH91" s="32">
        <f>IF(AO91&gt;(W91+X91),1,0)</f>
        <v>0</v>
      </c>
      <c r="CI91" s="32">
        <f>IF(AR91&gt;(AI91+AJ91),1,0)</f>
        <v>0</v>
      </c>
      <c r="CJ91" s="32">
        <f>IF(D91&lt;AT91,1,0)</f>
        <v>0</v>
      </c>
      <c r="CK91" s="32">
        <f>IF(AND(AP91="",D91&lt;&gt;0),1,IF(F91&lt;AP91,1,0))</f>
        <v>0</v>
      </c>
      <c r="CL91" s="32">
        <f>IF(AND(AQ91="",D91&lt;&gt;0),1,IF(D91&lt;AQ91,1,0))</f>
        <v>0</v>
      </c>
      <c r="CM91" s="32">
        <f>IF(AND(AU91="",D91&lt;&gt;0),1,IF(D91&lt;AU91,1,0))</f>
        <v>0</v>
      </c>
      <c r="CN91" s="32">
        <f>IF(AND(AV91="",D91&lt;&gt;0),1,IF(D91&lt;AV91,1,0))</f>
        <v>0</v>
      </c>
    </row>
    <row r="92" spans="1:92" x14ac:dyDescent="0.2">
      <c r="A92" s="3515" t="s">
        <v>125</v>
      </c>
      <c r="B92" s="3515"/>
      <c r="C92" s="3515"/>
      <c r="D92" s="1788">
        <f t="shared" ref="D92:D145" si="73">SUM(E92:F92)</f>
        <v>1</v>
      </c>
      <c r="E92" s="1682">
        <f t="shared" ref="E92:E145" si="74">SUM(G92+I92+K92+M92+O92+Q92+S92+U92+W92+Y92+AA92+AC92+AE92+AG92+AI92+AK92+AM92)</f>
        <v>0</v>
      </c>
      <c r="F92" s="1684">
        <f t="shared" ref="F92:F145" si="75">SUM(H92+J92+L92+N92+P92+R92+T92+V92+X92+Z92+AB92+AD92+AF92+AH92+AJ92+AL92+AN92)</f>
        <v>1</v>
      </c>
      <c r="G92" s="1685">
        <v>0</v>
      </c>
      <c r="H92" s="1661">
        <v>0</v>
      </c>
      <c r="I92" s="1685">
        <v>0</v>
      </c>
      <c r="J92" s="1701">
        <v>0</v>
      </c>
      <c r="K92" s="1685">
        <v>0</v>
      </c>
      <c r="L92" s="1661">
        <v>0</v>
      </c>
      <c r="M92" s="1685">
        <v>0</v>
      </c>
      <c r="N92" s="1661">
        <v>0</v>
      </c>
      <c r="O92" s="1660">
        <v>0</v>
      </c>
      <c r="P92" s="1661">
        <v>0</v>
      </c>
      <c r="Q92" s="1660">
        <v>0</v>
      </c>
      <c r="R92" s="1661">
        <v>0</v>
      </c>
      <c r="S92" s="1660">
        <v>0</v>
      </c>
      <c r="T92" s="1661">
        <v>0</v>
      </c>
      <c r="U92" s="1660">
        <v>0</v>
      </c>
      <c r="V92" s="1661">
        <v>0</v>
      </c>
      <c r="W92" s="1660">
        <v>0</v>
      </c>
      <c r="X92" s="1661">
        <v>1</v>
      </c>
      <c r="Y92" s="1660">
        <v>0</v>
      </c>
      <c r="Z92" s="1661">
        <v>0</v>
      </c>
      <c r="AA92" s="1660">
        <v>0</v>
      </c>
      <c r="AB92" s="1661">
        <v>0</v>
      </c>
      <c r="AC92" s="1660">
        <v>0</v>
      </c>
      <c r="AD92" s="1661">
        <v>0</v>
      </c>
      <c r="AE92" s="1660">
        <v>0</v>
      </c>
      <c r="AF92" s="1661">
        <v>0</v>
      </c>
      <c r="AG92" s="1660">
        <v>0</v>
      </c>
      <c r="AH92" s="1661">
        <v>0</v>
      </c>
      <c r="AI92" s="1660">
        <v>0</v>
      </c>
      <c r="AJ92" s="1661">
        <v>0</v>
      </c>
      <c r="AK92" s="1660">
        <v>0</v>
      </c>
      <c r="AL92" s="1661">
        <v>0</v>
      </c>
      <c r="AM92" s="1660">
        <v>0</v>
      </c>
      <c r="AN92" s="1662">
        <v>0</v>
      </c>
      <c r="AO92" s="1686">
        <v>0</v>
      </c>
      <c r="AP92" s="1686">
        <v>0</v>
      </c>
      <c r="AQ92" s="1664">
        <v>1</v>
      </c>
      <c r="AR92" s="1664">
        <v>0</v>
      </c>
      <c r="AS92" s="1664"/>
      <c r="AT92" s="1686">
        <v>0</v>
      </c>
      <c r="AU92" s="1686">
        <v>0</v>
      </c>
      <c r="AV92" s="1686">
        <v>0</v>
      </c>
      <c r="AW92" s="671" t="str">
        <f t="shared" si="72"/>
        <v/>
      </c>
      <c r="BT92" s="3"/>
      <c r="BU92" s="3"/>
      <c r="BV92" s="4"/>
      <c r="BW92" s="4"/>
      <c r="CA92" s="31" t="str">
        <f t="shared" ref="CA92:CA144" si="76">IF(CH92=1,"* Las consultas de 12 años NO DEBEN ser mayor que el total de Consultas entre 10-14 Años. ","")</f>
        <v/>
      </c>
      <c r="CB92" s="31" t="str">
        <f t="shared" ref="CB92:CB144" si="77">IF(CI92=1,"* Las consultas de 60 años NO DEBEN ser mayor que el total de Consultas entre 60-64 Años. ","")</f>
        <v/>
      </c>
      <c r="CC92" s="31" t="str">
        <f t="shared" ref="CC92:CC144" si="78">IF(CJ92=1,"* Las actividades de usuarios en situación de discapacidad NO DEBEN superar el total. ","")</f>
        <v/>
      </c>
      <c r="CD92" s="31" t="str">
        <f t="shared" ref="CD92:CD144" si="79">IF(AND(AP92="",D92&lt;&gt;0),"* Recuerde que las Embarazadas deben ser incluídas en el ingreso por rango Etario (Digite CEROS si no tiene). ",IF(F92&lt;AP92,"* Las Embarazadas NO DEBEN ser mayor al total de mujeres. ",""))</f>
        <v/>
      </c>
      <c r="CE92" s="31" t="str">
        <f t="shared" ref="CE92:CE144" si="80">IF(AND(AQ92="",D92&lt;&gt;0),"* No olvide digitar la columna Beneficiarios (Digite CEROS si no tiene). ",IF(D92&lt;AQ92,"* El número de Beneficiarios NO DEBE ser mayor que el Total. ",""))</f>
        <v/>
      </c>
      <c r="CF92" s="31" t="str">
        <f t="shared" ref="CF92:CF144" si="81">IF(AND(AU92="",D92&lt;&gt;0),"* No olvide digitar la Población SENAME (Digite CEROS si no tiene). ",IF(D92&lt;AU92,"* La Población SENAME NO DEBE ser mayor al Total. ",""))</f>
        <v/>
      </c>
      <c r="CG92" s="31" t="str">
        <f t="shared" ref="CG92:CG144" si="82">IF(AND(AV92="",D92&lt;&gt;0),"* No olvide digitar la Población Migrante (Digite CEROS si no tiene). ",IF(D92&lt;AV92,"* La Población Migrante NO DEBE superar el Total. ",""))</f>
        <v/>
      </c>
      <c r="CH92" s="32">
        <f t="shared" ref="CH92:CH144" si="83">IF(AO92&gt;(W92+X92),1,0)</f>
        <v>0</v>
      </c>
      <c r="CI92" s="32">
        <f t="shared" ref="CI92:CI144" si="84">IF(AR92&gt;(AI92+AJ92),1,0)</f>
        <v>0</v>
      </c>
      <c r="CJ92" s="32">
        <f t="shared" ref="CJ92:CJ144" si="85">IF(D92&lt;AT92,1,0)</f>
        <v>0</v>
      </c>
      <c r="CK92" s="32">
        <f t="shared" ref="CK92:CK144" si="86">IF(AND(AP92="",D92&lt;&gt;0),1,IF(F92&lt;AP92,1,0))</f>
        <v>0</v>
      </c>
      <c r="CL92" s="32">
        <f t="shared" ref="CL92:CL144" si="87">IF(AND(AQ92="",D92&lt;&gt;0),1,IF(D92&lt;AQ92,1,0))</f>
        <v>0</v>
      </c>
      <c r="CM92" s="32">
        <f t="shared" ref="CM92:CM144" si="88">IF(AND(AU92="",D92&lt;&gt;0),1,IF(D92&lt;AU92,1,0))</f>
        <v>0</v>
      </c>
      <c r="CN92" s="32">
        <f t="shared" ref="CN92:CN144" si="89">IF(AND(AV92="",D92&lt;&gt;0),1,IF(D92&lt;AV92,1,0))</f>
        <v>0</v>
      </c>
    </row>
    <row r="93" spans="1:92" ht="16.350000000000001" customHeight="1" x14ac:dyDescent="0.2">
      <c r="A93" s="3510" t="s">
        <v>126</v>
      </c>
      <c r="B93" s="3511"/>
      <c r="C93" s="3512"/>
      <c r="D93" s="1788">
        <f t="shared" si="73"/>
        <v>3</v>
      </c>
      <c r="E93" s="1682">
        <f t="shared" si="74"/>
        <v>1</v>
      </c>
      <c r="F93" s="1684">
        <f t="shared" si="75"/>
        <v>2</v>
      </c>
      <c r="G93" s="1685">
        <v>0</v>
      </c>
      <c r="H93" s="26">
        <v>0</v>
      </c>
      <c r="I93" s="23">
        <v>0</v>
      </c>
      <c r="J93" s="242">
        <v>0</v>
      </c>
      <c r="K93" s="23">
        <v>0</v>
      </c>
      <c r="L93" s="1661">
        <v>0</v>
      </c>
      <c r="M93" s="1685">
        <v>0</v>
      </c>
      <c r="N93" s="1661">
        <v>0</v>
      </c>
      <c r="O93" s="1660">
        <v>0</v>
      </c>
      <c r="P93" s="1661">
        <v>0</v>
      </c>
      <c r="Q93" s="1660">
        <v>0</v>
      </c>
      <c r="R93" s="1661">
        <v>0</v>
      </c>
      <c r="S93" s="1660">
        <v>0</v>
      </c>
      <c r="T93" s="1661">
        <v>0</v>
      </c>
      <c r="U93" s="1660">
        <v>0</v>
      </c>
      <c r="V93" s="1661">
        <v>0</v>
      </c>
      <c r="W93" s="1660">
        <v>0</v>
      </c>
      <c r="X93" s="1661">
        <v>0</v>
      </c>
      <c r="Y93" s="1660">
        <v>0</v>
      </c>
      <c r="Z93" s="1661">
        <v>1</v>
      </c>
      <c r="AA93" s="1660">
        <v>0</v>
      </c>
      <c r="AB93" s="1661">
        <v>0</v>
      </c>
      <c r="AC93" s="1660">
        <v>0</v>
      </c>
      <c r="AD93" s="1661">
        <v>0</v>
      </c>
      <c r="AE93" s="1660">
        <v>1</v>
      </c>
      <c r="AF93" s="1661">
        <v>1</v>
      </c>
      <c r="AG93" s="1660">
        <v>0</v>
      </c>
      <c r="AH93" s="1661">
        <v>0</v>
      </c>
      <c r="AI93" s="1660">
        <v>0</v>
      </c>
      <c r="AJ93" s="1661">
        <v>0</v>
      </c>
      <c r="AK93" s="1660">
        <v>0</v>
      </c>
      <c r="AL93" s="1661">
        <v>0</v>
      </c>
      <c r="AM93" s="1660">
        <v>0</v>
      </c>
      <c r="AN93" s="1662">
        <v>0</v>
      </c>
      <c r="AO93" s="1686">
        <v>0</v>
      </c>
      <c r="AP93" s="24">
        <v>1</v>
      </c>
      <c r="AQ93" s="28">
        <v>3</v>
      </c>
      <c r="AR93" s="28">
        <v>0</v>
      </c>
      <c r="AS93" s="28"/>
      <c r="AT93" s="24">
        <v>0</v>
      </c>
      <c r="AU93" s="24">
        <v>0</v>
      </c>
      <c r="AV93" s="24">
        <v>0</v>
      </c>
      <c r="AW93" s="671" t="str">
        <f t="shared" si="72"/>
        <v/>
      </c>
      <c r="BU93" s="3"/>
      <c r="BV93" s="3"/>
      <c r="BW93" s="4"/>
      <c r="CA93" s="31" t="str">
        <f t="shared" si="76"/>
        <v/>
      </c>
      <c r="CB93" s="31" t="str">
        <f t="shared" si="77"/>
        <v/>
      </c>
      <c r="CC93" s="31" t="str">
        <f t="shared" si="78"/>
        <v/>
      </c>
      <c r="CD93" s="31" t="str">
        <f t="shared" si="79"/>
        <v/>
      </c>
      <c r="CE93" s="31" t="str">
        <f t="shared" si="80"/>
        <v/>
      </c>
      <c r="CF93" s="31" t="str">
        <f t="shared" si="81"/>
        <v/>
      </c>
      <c r="CG93" s="31" t="str">
        <f t="shared" si="82"/>
        <v/>
      </c>
      <c r="CH93" s="32">
        <f t="shared" si="83"/>
        <v>0</v>
      </c>
      <c r="CI93" s="32">
        <f t="shared" si="84"/>
        <v>0</v>
      </c>
      <c r="CJ93" s="32">
        <f t="shared" si="85"/>
        <v>0</v>
      </c>
      <c r="CK93" s="32">
        <f t="shared" si="86"/>
        <v>0</v>
      </c>
      <c r="CL93" s="32">
        <f t="shared" si="87"/>
        <v>0</v>
      </c>
      <c r="CM93" s="32">
        <f t="shared" si="88"/>
        <v>0</v>
      </c>
      <c r="CN93" s="32">
        <f t="shared" si="89"/>
        <v>0</v>
      </c>
    </row>
    <row r="94" spans="1:92" ht="16.350000000000001" customHeight="1" x14ac:dyDescent="0.2">
      <c r="A94" s="3510" t="s">
        <v>127</v>
      </c>
      <c r="B94" s="3511"/>
      <c r="C94" s="3512"/>
      <c r="D94" s="1788">
        <f t="shared" si="73"/>
        <v>7</v>
      </c>
      <c r="E94" s="1682">
        <f t="shared" si="74"/>
        <v>5</v>
      </c>
      <c r="F94" s="1684">
        <f t="shared" si="75"/>
        <v>2</v>
      </c>
      <c r="G94" s="1685">
        <v>0</v>
      </c>
      <c r="H94" s="26">
        <v>0</v>
      </c>
      <c r="I94" s="23">
        <v>0</v>
      </c>
      <c r="J94" s="242">
        <v>0</v>
      </c>
      <c r="K94" s="23">
        <v>0</v>
      </c>
      <c r="L94" s="1661">
        <v>0</v>
      </c>
      <c r="M94" s="1685">
        <v>0</v>
      </c>
      <c r="N94" s="1661">
        <v>0</v>
      </c>
      <c r="O94" s="1660">
        <v>0</v>
      </c>
      <c r="P94" s="1661">
        <v>0</v>
      </c>
      <c r="Q94" s="1660">
        <v>0</v>
      </c>
      <c r="R94" s="1661">
        <v>0</v>
      </c>
      <c r="S94" s="1660">
        <v>0</v>
      </c>
      <c r="T94" s="1661">
        <v>0</v>
      </c>
      <c r="U94" s="1660">
        <v>0</v>
      </c>
      <c r="V94" s="1661">
        <v>0</v>
      </c>
      <c r="W94" s="1660">
        <v>0</v>
      </c>
      <c r="X94" s="1661">
        <v>0</v>
      </c>
      <c r="Y94" s="1660">
        <v>0</v>
      </c>
      <c r="Z94" s="1661">
        <v>1</v>
      </c>
      <c r="AA94" s="1660">
        <v>0</v>
      </c>
      <c r="AB94" s="1661">
        <v>0</v>
      </c>
      <c r="AC94" s="1660">
        <v>1</v>
      </c>
      <c r="AD94" s="1661">
        <v>0</v>
      </c>
      <c r="AE94" s="1660">
        <v>0</v>
      </c>
      <c r="AF94" s="1661">
        <v>0</v>
      </c>
      <c r="AG94" s="1660">
        <v>3</v>
      </c>
      <c r="AH94" s="1661">
        <v>1</v>
      </c>
      <c r="AI94" s="1660">
        <v>0</v>
      </c>
      <c r="AJ94" s="1661">
        <v>0</v>
      </c>
      <c r="AK94" s="1660">
        <v>1</v>
      </c>
      <c r="AL94" s="1661">
        <v>0</v>
      </c>
      <c r="AM94" s="1660">
        <v>0</v>
      </c>
      <c r="AN94" s="1662">
        <v>0</v>
      </c>
      <c r="AO94" s="1686">
        <v>0</v>
      </c>
      <c r="AP94" s="24">
        <v>0</v>
      </c>
      <c r="AQ94" s="28">
        <v>7</v>
      </c>
      <c r="AR94" s="28">
        <v>0</v>
      </c>
      <c r="AS94" s="28"/>
      <c r="AT94" s="24">
        <v>0</v>
      </c>
      <c r="AU94" s="24">
        <v>0</v>
      </c>
      <c r="AV94" s="24">
        <v>0</v>
      </c>
      <c r="AW94" s="671" t="str">
        <f t="shared" si="72"/>
        <v/>
      </c>
      <c r="BU94" s="3"/>
      <c r="BV94" s="3"/>
      <c r="BW94" s="4"/>
      <c r="CA94" s="31" t="str">
        <f t="shared" si="76"/>
        <v/>
      </c>
      <c r="CB94" s="31" t="str">
        <f t="shared" si="77"/>
        <v/>
      </c>
      <c r="CC94" s="31" t="str">
        <f t="shared" si="78"/>
        <v/>
      </c>
      <c r="CD94" s="31" t="str">
        <f t="shared" si="79"/>
        <v/>
      </c>
      <c r="CE94" s="31" t="str">
        <f t="shared" si="80"/>
        <v/>
      </c>
      <c r="CF94" s="31" t="str">
        <f t="shared" si="81"/>
        <v/>
      </c>
      <c r="CG94" s="31" t="str">
        <f t="shared" si="82"/>
        <v/>
      </c>
      <c r="CH94" s="32">
        <f t="shared" si="83"/>
        <v>0</v>
      </c>
      <c r="CI94" s="32">
        <f t="shared" si="84"/>
        <v>0</v>
      </c>
      <c r="CJ94" s="32">
        <f t="shared" si="85"/>
        <v>0</v>
      </c>
      <c r="CK94" s="32">
        <f t="shared" si="86"/>
        <v>0</v>
      </c>
      <c r="CL94" s="32">
        <f t="shared" si="87"/>
        <v>0</v>
      </c>
      <c r="CM94" s="32">
        <f t="shared" si="88"/>
        <v>0</v>
      </c>
      <c r="CN94" s="32">
        <f t="shared" si="89"/>
        <v>0</v>
      </c>
    </row>
    <row r="95" spans="1:92" ht="16.350000000000001" customHeight="1" x14ac:dyDescent="0.2">
      <c r="A95" s="3510" t="s">
        <v>128</v>
      </c>
      <c r="B95" s="3511"/>
      <c r="C95" s="3512"/>
      <c r="D95" s="1788">
        <f t="shared" si="73"/>
        <v>1</v>
      </c>
      <c r="E95" s="1682">
        <f t="shared" si="74"/>
        <v>1</v>
      </c>
      <c r="F95" s="1684">
        <f t="shared" si="75"/>
        <v>0</v>
      </c>
      <c r="G95" s="1685">
        <v>0</v>
      </c>
      <c r="H95" s="26">
        <v>0</v>
      </c>
      <c r="I95" s="23">
        <v>0</v>
      </c>
      <c r="J95" s="242">
        <v>0</v>
      </c>
      <c r="K95" s="23">
        <v>0</v>
      </c>
      <c r="L95" s="1661">
        <v>0</v>
      </c>
      <c r="M95" s="1685">
        <v>0</v>
      </c>
      <c r="N95" s="1661">
        <v>0</v>
      </c>
      <c r="O95" s="1660">
        <v>0</v>
      </c>
      <c r="P95" s="1661">
        <v>0</v>
      </c>
      <c r="Q95" s="1660">
        <v>0</v>
      </c>
      <c r="R95" s="1661">
        <v>0</v>
      </c>
      <c r="S95" s="1660">
        <v>0</v>
      </c>
      <c r="T95" s="1661">
        <v>0</v>
      </c>
      <c r="U95" s="1660">
        <v>0</v>
      </c>
      <c r="V95" s="1661">
        <v>0</v>
      </c>
      <c r="W95" s="1660">
        <v>0</v>
      </c>
      <c r="X95" s="1661">
        <v>0</v>
      </c>
      <c r="Y95" s="1660">
        <v>0</v>
      </c>
      <c r="Z95" s="1661">
        <v>0</v>
      </c>
      <c r="AA95" s="1660">
        <v>0</v>
      </c>
      <c r="AB95" s="1661">
        <v>0</v>
      </c>
      <c r="AC95" s="1660">
        <v>0</v>
      </c>
      <c r="AD95" s="1661">
        <v>0</v>
      </c>
      <c r="AE95" s="1660">
        <v>1</v>
      </c>
      <c r="AF95" s="1661">
        <v>0</v>
      </c>
      <c r="AG95" s="1660">
        <v>0</v>
      </c>
      <c r="AH95" s="1661">
        <v>0</v>
      </c>
      <c r="AI95" s="1660">
        <v>0</v>
      </c>
      <c r="AJ95" s="1661">
        <v>0</v>
      </c>
      <c r="AK95" s="1660">
        <v>0</v>
      </c>
      <c r="AL95" s="1661">
        <v>0</v>
      </c>
      <c r="AM95" s="1660">
        <v>0</v>
      </c>
      <c r="AN95" s="1662">
        <v>0</v>
      </c>
      <c r="AO95" s="1686">
        <v>0</v>
      </c>
      <c r="AP95" s="24">
        <v>0</v>
      </c>
      <c r="AQ95" s="28">
        <v>1</v>
      </c>
      <c r="AR95" s="28">
        <v>0</v>
      </c>
      <c r="AS95" s="28"/>
      <c r="AT95" s="24">
        <v>0</v>
      </c>
      <c r="AU95" s="24">
        <v>0</v>
      </c>
      <c r="AV95" s="24">
        <v>0</v>
      </c>
      <c r="AW95" s="671" t="str">
        <f t="shared" si="72"/>
        <v/>
      </c>
      <c r="BU95" s="3"/>
      <c r="BV95" s="3"/>
      <c r="BW95" s="4"/>
      <c r="CA95" s="31" t="str">
        <f t="shared" si="76"/>
        <v/>
      </c>
      <c r="CB95" s="31" t="str">
        <f t="shared" si="77"/>
        <v/>
      </c>
      <c r="CC95" s="31" t="str">
        <f t="shared" si="78"/>
        <v/>
      </c>
      <c r="CD95" s="31" t="str">
        <f t="shared" si="79"/>
        <v/>
      </c>
      <c r="CE95" s="31" t="str">
        <f t="shared" si="80"/>
        <v/>
      </c>
      <c r="CF95" s="31" t="str">
        <f t="shared" si="81"/>
        <v/>
      </c>
      <c r="CG95" s="31" t="str">
        <f t="shared" si="82"/>
        <v/>
      </c>
      <c r="CH95" s="32">
        <f t="shared" si="83"/>
        <v>0</v>
      </c>
      <c r="CI95" s="32">
        <f t="shared" si="84"/>
        <v>0</v>
      </c>
      <c r="CJ95" s="32">
        <f t="shared" si="85"/>
        <v>0</v>
      </c>
      <c r="CK95" s="32">
        <f t="shared" si="86"/>
        <v>0</v>
      </c>
      <c r="CL95" s="32">
        <f t="shared" si="87"/>
        <v>0</v>
      </c>
      <c r="CM95" s="32">
        <f t="shared" si="88"/>
        <v>0</v>
      </c>
      <c r="CN95" s="32">
        <f t="shared" si="89"/>
        <v>0</v>
      </c>
    </row>
    <row r="96" spans="1:92" ht="16.350000000000001" customHeight="1" x14ac:dyDescent="0.2">
      <c r="A96" s="3510" t="s">
        <v>129</v>
      </c>
      <c r="B96" s="3511"/>
      <c r="C96" s="3512"/>
      <c r="D96" s="1788">
        <f t="shared" si="73"/>
        <v>0</v>
      </c>
      <c r="E96" s="1682">
        <f>SUM(Y96+AA96+AC96+AE96+AG96+AI96+AK96+AM96)</f>
        <v>0</v>
      </c>
      <c r="F96" s="1684">
        <f>SUM(Z96+AB96+AD96+AF96+AH96+AJ96+AL96+AN96)</f>
        <v>0</v>
      </c>
      <c r="G96" s="1789"/>
      <c r="H96" s="1790"/>
      <c r="I96" s="1789"/>
      <c r="J96" s="1791"/>
      <c r="K96" s="1789"/>
      <c r="L96" s="1790"/>
      <c r="M96" s="1789"/>
      <c r="N96" s="1790"/>
      <c r="O96" s="1792"/>
      <c r="P96" s="1790"/>
      <c r="Q96" s="1792"/>
      <c r="R96" s="1790"/>
      <c r="S96" s="1792"/>
      <c r="T96" s="1790"/>
      <c r="U96" s="1792"/>
      <c r="V96" s="1790"/>
      <c r="W96" s="1792"/>
      <c r="X96" s="1790"/>
      <c r="Y96" s="1660"/>
      <c r="Z96" s="1661"/>
      <c r="AA96" s="1660"/>
      <c r="AB96" s="1661"/>
      <c r="AC96" s="1660"/>
      <c r="AD96" s="1661"/>
      <c r="AE96" s="1660"/>
      <c r="AF96" s="1661"/>
      <c r="AG96" s="1660"/>
      <c r="AH96" s="1661"/>
      <c r="AI96" s="1660"/>
      <c r="AJ96" s="1661"/>
      <c r="AK96" s="1660"/>
      <c r="AL96" s="1661"/>
      <c r="AM96" s="1660"/>
      <c r="AN96" s="1662"/>
      <c r="AO96" s="1793"/>
      <c r="AP96" s="24"/>
      <c r="AQ96" s="28"/>
      <c r="AR96" s="28"/>
      <c r="AS96" s="28"/>
      <c r="AT96" s="24"/>
      <c r="AU96" s="24"/>
      <c r="AV96" s="24"/>
      <c r="AW96" s="671" t="str">
        <f t="shared" si="72"/>
        <v/>
      </c>
      <c r="BU96" s="3"/>
      <c r="BV96" s="3"/>
      <c r="BW96" s="4"/>
      <c r="CA96" s="31"/>
      <c r="CB96" s="31" t="str">
        <f t="shared" si="77"/>
        <v/>
      </c>
      <c r="CC96" s="31" t="str">
        <f t="shared" si="78"/>
        <v/>
      </c>
      <c r="CD96" s="31" t="str">
        <f t="shared" si="79"/>
        <v/>
      </c>
      <c r="CE96" s="31" t="str">
        <f t="shared" si="80"/>
        <v/>
      </c>
      <c r="CF96" s="31" t="str">
        <f t="shared" si="81"/>
        <v/>
      </c>
      <c r="CG96" s="31" t="str">
        <f t="shared" si="82"/>
        <v/>
      </c>
      <c r="CH96" s="32"/>
      <c r="CI96" s="32">
        <f t="shared" si="84"/>
        <v>0</v>
      </c>
      <c r="CJ96" s="32">
        <f t="shared" si="85"/>
        <v>0</v>
      </c>
      <c r="CK96" s="32">
        <f t="shared" si="86"/>
        <v>0</v>
      </c>
      <c r="CL96" s="32">
        <f t="shared" si="87"/>
        <v>0</v>
      </c>
      <c r="CM96" s="32">
        <f t="shared" si="88"/>
        <v>0</v>
      </c>
      <c r="CN96" s="32">
        <f t="shared" si="89"/>
        <v>0</v>
      </c>
    </row>
    <row r="97" spans="1:92" ht="16.350000000000001" customHeight="1" x14ac:dyDescent="0.2">
      <c r="A97" s="3515" t="s">
        <v>130</v>
      </c>
      <c r="B97" s="3515"/>
      <c r="C97" s="3515"/>
      <c r="D97" s="1788">
        <f t="shared" si="73"/>
        <v>16</v>
      </c>
      <c r="E97" s="1682">
        <f t="shared" si="74"/>
        <v>2</v>
      </c>
      <c r="F97" s="1684">
        <f t="shared" si="75"/>
        <v>14</v>
      </c>
      <c r="G97" s="1685">
        <v>0</v>
      </c>
      <c r="H97" s="1661">
        <v>0</v>
      </c>
      <c r="I97" s="1685">
        <v>0</v>
      </c>
      <c r="J97" s="1701">
        <v>0</v>
      </c>
      <c r="K97" s="1685">
        <v>0</v>
      </c>
      <c r="L97" s="1661">
        <v>0</v>
      </c>
      <c r="M97" s="1685">
        <v>0</v>
      </c>
      <c r="N97" s="1661">
        <v>0</v>
      </c>
      <c r="O97" s="1660">
        <v>0</v>
      </c>
      <c r="P97" s="1661">
        <v>0</v>
      </c>
      <c r="Q97" s="1660">
        <v>0</v>
      </c>
      <c r="R97" s="1661">
        <v>0</v>
      </c>
      <c r="S97" s="1660">
        <v>0</v>
      </c>
      <c r="T97" s="1661">
        <v>0</v>
      </c>
      <c r="U97" s="1660">
        <v>0</v>
      </c>
      <c r="V97" s="1661">
        <v>0</v>
      </c>
      <c r="W97" s="1660">
        <v>1</v>
      </c>
      <c r="X97" s="1661">
        <v>0</v>
      </c>
      <c r="Y97" s="1660">
        <v>1</v>
      </c>
      <c r="Z97" s="1661">
        <v>0</v>
      </c>
      <c r="AA97" s="1660">
        <v>0</v>
      </c>
      <c r="AB97" s="1661">
        <v>8</v>
      </c>
      <c r="AC97" s="1660">
        <v>0</v>
      </c>
      <c r="AD97" s="1661">
        <v>3</v>
      </c>
      <c r="AE97" s="1660">
        <v>0</v>
      </c>
      <c r="AF97" s="1661">
        <v>0</v>
      </c>
      <c r="AG97" s="1660">
        <v>0</v>
      </c>
      <c r="AH97" s="1661">
        <v>0</v>
      </c>
      <c r="AI97" s="1660">
        <v>0</v>
      </c>
      <c r="AJ97" s="1661">
        <v>0</v>
      </c>
      <c r="AK97" s="1660">
        <v>0</v>
      </c>
      <c r="AL97" s="1661">
        <v>3</v>
      </c>
      <c r="AM97" s="1660">
        <v>0</v>
      </c>
      <c r="AN97" s="1662">
        <v>0</v>
      </c>
      <c r="AO97" s="1686">
        <v>0</v>
      </c>
      <c r="AP97" s="1686">
        <v>0</v>
      </c>
      <c r="AQ97" s="1664">
        <v>16</v>
      </c>
      <c r="AR97" s="1664">
        <v>0</v>
      </c>
      <c r="AS97" s="1664"/>
      <c r="AT97" s="1686">
        <v>0</v>
      </c>
      <c r="AU97" s="1686">
        <v>0</v>
      </c>
      <c r="AV97" s="1686">
        <v>0</v>
      </c>
      <c r="AW97" s="671" t="str">
        <f t="shared" si="72"/>
        <v/>
      </c>
      <c r="BU97" s="3"/>
      <c r="BV97" s="3"/>
      <c r="BW97" s="4"/>
      <c r="CA97" s="31" t="str">
        <f t="shared" si="76"/>
        <v/>
      </c>
      <c r="CB97" s="31" t="str">
        <f t="shared" si="77"/>
        <v/>
      </c>
      <c r="CC97" s="31" t="str">
        <f t="shared" si="78"/>
        <v/>
      </c>
      <c r="CD97" s="31" t="str">
        <f t="shared" si="79"/>
        <v/>
      </c>
      <c r="CE97" s="31" t="str">
        <f t="shared" si="80"/>
        <v/>
      </c>
      <c r="CF97" s="31" t="str">
        <f t="shared" si="81"/>
        <v/>
      </c>
      <c r="CG97" s="31" t="str">
        <f t="shared" si="82"/>
        <v/>
      </c>
      <c r="CH97" s="32">
        <f t="shared" si="83"/>
        <v>0</v>
      </c>
      <c r="CI97" s="32">
        <f t="shared" si="84"/>
        <v>0</v>
      </c>
      <c r="CJ97" s="32">
        <f t="shared" si="85"/>
        <v>0</v>
      </c>
      <c r="CK97" s="32">
        <f t="shared" si="86"/>
        <v>0</v>
      </c>
      <c r="CL97" s="32">
        <f t="shared" si="87"/>
        <v>0</v>
      </c>
      <c r="CM97" s="32">
        <f t="shared" si="88"/>
        <v>0</v>
      </c>
      <c r="CN97" s="32">
        <f t="shared" si="89"/>
        <v>0</v>
      </c>
    </row>
    <row r="98" spans="1:92" ht="16.350000000000001" customHeight="1" x14ac:dyDescent="0.2">
      <c r="A98" s="3515" t="s">
        <v>131</v>
      </c>
      <c r="B98" s="3515"/>
      <c r="C98" s="3515"/>
      <c r="D98" s="1788">
        <f t="shared" si="73"/>
        <v>0</v>
      </c>
      <c r="E98" s="1682">
        <f t="shared" si="74"/>
        <v>0</v>
      </c>
      <c r="F98" s="1684">
        <f t="shared" si="75"/>
        <v>0</v>
      </c>
      <c r="G98" s="1685">
        <v>0</v>
      </c>
      <c r="H98" s="1661">
        <v>0</v>
      </c>
      <c r="I98" s="1685">
        <v>0</v>
      </c>
      <c r="J98" s="1701">
        <v>0</v>
      </c>
      <c r="K98" s="1685">
        <v>0</v>
      </c>
      <c r="L98" s="1661">
        <v>0</v>
      </c>
      <c r="M98" s="1685">
        <v>0</v>
      </c>
      <c r="N98" s="1661">
        <v>0</v>
      </c>
      <c r="O98" s="1660">
        <v>0</v>
      </c>
      <c r="P98" s="1661">
        <v>0</v>
      </c>
      <c r="Q98" s="1660">
        <v>0</v>
      </c>
      <c r="R98" s="1661">
        <v>0</v>
      </c>
      <c r="S98" s="1660">
        <v>0</v>
      </c>
      <c r="T98" s="1661">
        <v>0</v>
      </c>
      <c r="U98" s="1660">
        <v>0</v>
      </c>
      <c r="V98" s="1661">
        <v>0</v>
      </c>
      <c r="W98" s="1660">
        <v>0</v>
      </c>
      <c r="X98" s="1661">
        <v>0</v>
      </c>
      <c r="Y98" s="1660">
        <v>0</v>
      </c>
      <c r="Z98" s="1661">
        <v>0</v>
      </c>
      <c r="AA98" s="1660">
        <v>0</v>
      </c>
      <c r="AB98" s="1661">
        <v>0</v>
      </c>
      <c r="AC98" s="1660">
        <v>0</v>
      </c>
      <c r="AD98" s="1661">
        <v>0</v>
      </c>
      <c r="AE98" s="1660">
        <v>0</v>
      </c>
      <c r="AF98" s="1661">
        <v>0</v>
      </c>
      <c r="AG98" s="1660">
        <v>0</v>
      </c>
      <c r="AH98" s="1661">
        <v>0</v>
      </c>
      <c r="AI98" s="1660">
        <v>0</v>
      </c>
      <c r="AJ98" s="1661">
        <v>0</v>
      </c>
      <c r="AK98" s="1660">
        <v>0</v>
      </c>
      <c r="AL98" s="1661">
        <v>0</v>
      </c>
      <c r="AM98" s="1660">
        <v>0</v>
      </c>
      <c r="AN98" s="1662">
        <v>0</v>
      </c>
      <c r="AO98" s="1686">
        <v>0</v>
      </c>
      <c r="AP98" s="1686">
        <v>0</v>
      </c>
      <c r="AQ98" s="1664">
        <v>0</v>
      </c>
      <c r="AR98" s="1664">
        <v>0</v>
      </c>
      <c r="AS98" s="1664"/>
      <c r="AT98" s="1686">
        <v>0</v>
      </c>
      <c r="AU98" s="1686">
        <v>0</v>
      </c>
      <c r="AV98" s="1686">
        <v>0</v>
      </c>
      <c r="AW98" s="671" t="str">
        <f t="shared" si="72"/>
        <v/>
      </c>
      <c r="BU98" s="3"/>
      <c r="BV98" s="3"/>
      <c r="BW98" s="4"/>
      <c r="CA98" s="31" t="str">
        <f t="shared" si="76"/>
        <v/>
      </c>
      <c r="CB98" s="31" t="str">
        <f t="shared" si="77"/>
        <v/>
      </c>
      <c r="CC98" s="31" t="str">
        <f t="shared" si="78"/>
        <v/>
      </c>
      <c r="CD98" s="31" t="str">
        <f t="shared" si="79"/>
        <v/>
      </c>
      <c r="CE98" s="31" t="str">
        <f t="shared" si="80"/>
        <v/>
      </c>
      <c r="CF98" s="31" t="str">
        <f t="shared" si="81"/>
        <v/>
      </c>
      <c r="CG98" s="31" t="str">
        <f t="shared" si="82"/>
        <v/>
      </c>
      <c r="CH98" s="32">
        <f t="shared" si="83"/>
        <v>0</v>
      </c>
      <c r="CI98" s="32">
        <f t="shared" si="84"/>
        <v>0</v>
      </c>
      <c r="CJ98" s="32">
        <f t="shared" si="85"/>
        <v>0</v>
      </c>
      <c r="CK98" s="32">
        <f t="shared" si="86"/>
        <v>0</v>
      </c>
      <c r="CL98" s="32">
        <f t="shared" si="87"/>
        <v>0</v>
      </c>
      <c r="CM98" s="32">
        <f t="shared" si="88"/>
        <v>0</v>
      </c>
      <c r="CN98" s="32">
        <f t="shared" si="89"/>
        <v>0</v>
      </c>
    </row>
    <row r="99" spans="1:92" ht="16.350000000000001" customHeight="1" x14ac:dyDescent="0.2">
      <c r="A99" s="3366" t="s">
        <v>132</v>
      </c>
      <c r="B99" s="3366"/>
      <c r="C99" s="3366"/>
      <c r="D99" s="1788">
        <f t="shared" si="73"/>
        <v>0</v>
      </c>
      <c r="E99" s="1682">
        <f t="shared" si="74"/>
        <v>0</v>
      </c>
      <c r="F99" s="1684">
        <f t="shared" si="75"/>
        <v>0</v>
      </c>
      <c r="G99" s="1685">
        <v>0</v>
      </c>
      <c r="H99" s="1661">
        <v>0</v>
      </c>
      <c r="I99" s="1685">
        <v>0</v>
      </c>
      <c r="J99" s="1701">
        <v>0</v>
      </c>
      <c r="K99" s="1685">
        <v>0</v>
      </c>
      <c r="L99" s="1661">
        <v>0</v>
      </c>
      <c r="M99" s="1685">
        <v>0</v>
      </c>
      <c r="N99" s="1661">
        <v>0</v>
      </c>
      <c r="O99" s="1660">
        <v>0</v>
      </c>
      <c r="P99" s="1661">
        <v>0</v>
      </c>
      <c r="Q99" s="1660">
        <v>0</v>
      </c>
      <c r="R99" s="1661">
        <v>0</v>
      </c>
      <c r="S99" s="1660">
        <v>0</v>
      </c>
      <c r="T99" s="1661">
        <v>0</v>
      </c>
      <c r="U99" s="1660">
        <v>0</v>
      </c>
      <c r="V99" s="1661">
        <v>0</v>
      </c>
      <c r="W99" s="1660">
        <v>0</v>
      </c>
      <c r="X99" s="1661">
        <v>0</v>
      </c>
      <c r="Y99" s="1660">
        <v>0</v>
      </c>
      <c r="Z99" s="1661">
        <v>0</v>
      </c>
      <c r="AA99" s="1660">
        <v>0</v>
      </c>
      <c r="AB99" s="1661">
        <v>0</v>
      </c>
      <c r="AC99" s="1660">
        <v>0</v>
      </c>
      <c r="AD99" s="1661">
        <v>0</v>
      </c>
      <c r="AE99" s="1660">
        <v>0</v>
      </c>
      <c r="AF99" s="1661">
        <v>0</v>
      </c>
      <c r="AG99" s="1660">
        <v>0</v>
      </c>
      <c r="AH99" s="1661">
        <v>0</v>
      </c>
      <c r="AI99" s="1660">
        <v>0</v>
      </c>
      <c r="AJ99" s="1661">
        <v>0</v>
      </c>
      <c r="AK99" s="1660">
        <v>0</v>
      </c>
      <c r="AL99" s="1661">
        <v>0</v>
      </c>
      <c r="AM99" s="1660">
        <v>0</v>
      </c>
      <c r="AN99" s="1662">
        <v>0</v>
      </c>
      <c r="AO99" s="1686">
        <v>0</v>
      </c>
      <c r="AP99" s="1686">
        <v>0</v>
      </c>
      <c r="AQ99" s="1664">
        <v>0</v>
      </c>
      <c r="AR99" s="1664">
        <v>0</v>
      </c>
      <c r="AS99" s="1664"/>
      <c r="AT99" s="1686">
        <v>0</v>
      </c>
      <c r="AU99" s="1686">
        <v>0</v>
      </c>
      <c r="AV99" s="1686">
        <v>0</v>
      </c>
      <c r="AW99" s="671" t="str">
        <f t="shared" si="72"/>
        <v/>
      </c>
      <c r="BU99" s="3"/>
      <c r="BV99" s="3"/>
      <c r="BW99" s="4"/>
      <c r="CA99" s="31" t="str">
        <f t="shared" si="76"/>
        <v/>
      </c>
      <c r="CB99" s="31" t="str">
        <f t="shared" si="77"/>
        <v/>
      </c>
      <c r="CC99" s="31" t="str">
        <f t="shared" si="78"/>
        <v/>
      </c>
      <c r="CD99" s="31" t="str">
        <f t="shared" si="79"/>
        <v/>
      </c>
      <c r="CE99" s="31" t="str">
        <f t="shared" si="80"/>
        <v/>
      </c>
      <c r="CF99" s="31" t="str">
        <f t="shared" si="81"/>
        <v/>
      </c>
      <c r="CG99" s="31" t="str">
        <f t="shared" si="82"/>
        <v/>
      </c>
      <c r="CH99" s="32">
        <f t="shared" si="83"/>
        <v>0</v>
      </c>
      <c r="CI99" s="32">
        <f t="shared" si="84"/>
        <v>0</v>
      </c>
      <c r="CJ99" s="32">
        <f t="shared" si="85"/>
        <v>0</v>
      </c>
      <c r="CK99" s="32">
        <f t="shared" si="86"/>
        <v>0</v>
      </c>
      <c r="CL99" s="32">
        <f t="shared" si="87"/>
        <v>0</v>
      </c>
      <c r="CM99" s="32">
        <f t="shared" si="88"/>
        <v>0</v>
      </c>
      <c r="CN99" s="32">
        <f t="shared" si="89"/>
        <v>0</v>
      </c>
    </row>
    <row r="100" spans="1:92" ht="16.350000000000001" customHeight="1" x14ac:dyDescent="0.2">
      <c r="A100" s="3349" t="s">
        <v>133</v>
      </c>
      <c r="B100" s="3350"/>
      <c r="C100" s="3351"/>
      <c r="D100" s="1788">
        <f t="shared" si="73"/>
        <v>68</v>
      </c>
      <c r="E100" s="1682">
        <f t="shared" si="74"/>
        <v>33</v>
      </c>
      <c r="F100" s="1684">
        <f t="shared" si="75"/>
        <v>35</v>
      </c>
      <c r="G100" s="1685">
        <v>0</v>
      </c>
      <c r="H100" s="26">
        <v>0</v>
      </c>
      <c r="I100" s="23">
        <v>0</v>
      </c>
      <c r="J100" s="242">
        <v>0</v>
      </c>
      <c r="K100" s="23">
        <v>0</v>
      </c>
      <c r="L100" s="1661">
        <v>0</v>
      </c>
      <c r="M100" s="1685">
        <v>0</v>
      </c>
      <c r="N100" s="1661">
        <v>0</v>
      </c>
      <c r="O100" s="1660">
        <v>0</v>
      </c>
      <c r="P100" s="1661">
        <v>0</v>
      </c>
      <c r="Q100" s="1660">
        <v>0</v>
      </c>
      <c r="R100" s="1661">
        <v>0</v>
      </c>
      <c r="S100" s="1660">
        <v>0</v>
      </c>
      <c r="T100" s="1661">
        <v>0</v>
      </c>
      <c r="U100" s="1660">
        <v>0</v>
      </c>
      <c r="V100" s="1661">
        <v>0</v>
      </c>
      <c r="W100" s="1660">
        <v>1</v>
      </c>
      <c r="X100" s="1661">
        <v>0</v>
      </c>
      <c r="Y100" s="1660">
        <v>5</v>
      </c>
      <c r="Z100" s="1661">
        <v>2</v>
      </c>
      <c r="AA100" s="1660">
        <v>0</v>
      </c>
      <c r="AB100" s="1661">
        <v>0</v>
      </c>
      <c r="AC100" s="1660">
        <v>0</v>
      </c>
      <c r="AD100" s="1661">
        <v>9</v>
      </c>
      <c r="AE100" s="1660">
        <v>4</v>
      </c>
      <c r="AF100" s="1661">
        <v>15</v>
      </c>
      <c r="AG100" s="1660">
        <v>10</v>
      </c>
      <c r="AH100" s="1661">
        <v>7</v>
      </c>
      <c r="AI100" s="1660">
        <v>3</v>
      </c>
      <c r="AJ100" s="1661">
        <v>2</v>
      </c>
      <c r="AK100" s="1660">
        <v>7</v>
      </c>
      <c r="AL100" s="1661">
        <v>0</v>
      </c>
      <c r="AM100" s="1660">
        <v>3</v>
      </c>
      <c r="AN100" s="1662">
        <v>0</v>
      </c>
      <c r="AO100" s="1686">
        <v>0</v>
      </c>
      <c r="AP100" s="24">
        <v>0</v>
      </c>
      <c r="AQ100" s="28">
        <v>68</v>
      </c>
      <c r="AR100" s="28">
        <v>0</v>
      </c>
      <c r="AS100" s="28"/>
      <c r="AT100" s="24">
        <v>1</v>
      </c>
      <c r="AU100" s="24">
        <v>0</v>
      </c>
      <c r="AV100" s="24">
        <v>0</v>
      </c>
      <c r="AW100" s="671" t="str">
        <f t="shared" si="72"/>
        <v/>
      </c>
      <c r="BU100" s="3"/>
      <c r="BV100" s="3"/>
      <c r="BW100" s="4"/>
      <c r="CA100" s="31" t="str">
        <f t="shared" si="76"/>
        <v/>
      </c>
      <c r="CB100" s="31" t="str">
        <f t="shared" si="77"/>
        <v/>
      </c>
      <c r="CC100" s="31" t="str">
        <f t="shared" si="78"/>
        <v/>
      </c>
      <c r="CD100" s="31" t="str">
        <f t="shared" si="79"/>
        <v/>
      </c>
      <c r="CE100" s="31" t="str">
        <f t="shared" si="80"/>
        <v/>
      </c>
      <c r="CF100" s="31" t="str">
        <f t="shared" si="81"/>
        <v/>
      </c>
      <c r="CG100" s="31" t="str">
        <f t="shared" si="82"/>
        <v/>
      </c>
      <c r="CH100" s="32">
        <f t="shared" si="83"/>
        <v>0</v>
      </c>
      <c r="CI100" s="32">
        <f t="shared" si="84"/>
        <v>0</v>
      </c>
      <c r="CJ100" s="32">
        <f t="shared" si="85"/>
        <v>0</v>
      </c>
      <c r="CK100" s="32">
        <f t="shared" si="86"/>
        <v>0</v>
      </c>
      <c r="CL100" s="32">
        <f t="shared" si="87"/>
        <v>0</v>
      </c>
      <c r="CM100" s="32">
        <f t="shared" si="88"/>
        <v>0</v>
      </c>
      <c r="CN100" s="32">
        <f t="shared" si="89"/>
        <v>0</v>
      </c>
    </row>
    <row r="101" spans="1:92" ht="16.350000000000001" customHeight="1" x14ac:dyDescent="0.2">
      <c r="A101" s="3510" t="s">
        <v>134</v>
      </c>
      <c r="B101" s="3511"/>
      <c r="C101" s="3512"/>
      <c r="D101" s="1788">
        <f t="shared" si="73"/>
        <v>0</v>
      </c>
      <c r="E101" s="1682">
        <f>SUM(Y101+AA101+AC101+AE101+AG101+AI101+AK101+AM101)</f>
        <v>0</v>
      </c>
      <c r="F101" s="1684">
        <f>SUM(Z101+AB101+AD101+AF101+AH101+AJ101+AL101+AN101)</f>
        <v>0</v>
      </c>
      <c r="G101" s="1789"/>
      <c r="H101" s="1790"/>
      <c r="I101" s="1789"/>
      <c r="J101" s="1791"/>
      <c r="K101" s="1789"/>
      <c r="L101" s="1790"/>
      <c r="M101" s="1789"/>
      <c r="N101" s="1790"/>
      <c r="O101" s="1792"/>
      <c r="P101" s="1790"/>
      <c r="Q101" s="1792"/>
      <c r="R101" s="1790"/>
      <c r="S101" s="1792"/>
      <c r="T101" s="1790"/>
      <c r="U101" s="1792"/>
      <c r="V101" s="1790"/>
      <c r="W101" s="1792"/>
      <c r="X101" s="1790"/>
      <c r="Y101" s="1660"/>
      <c r="Z101" s="1661"/>
      <c r="AA101" s="1660"/>
      <c r="AB101" s="1661"/>
      <c r="AC101" s="1660"/>
      <c r="AD101" s="1661"/>
      <c r="AE101" s="1660"/>
      <c r="AF101" s="1661"/>
      <c r="AG101" s="1660"/>
      <c r="AH101" s="1661"/>
      <c r="AI101" s="1660"/>
      <c r="AJ101" s="1661"/>
      <c r="AK101" s="1660"/>
      <c r="AL101" s="1661"/>
      <c r="AM101" s="1660"/>
      <c r="AN101" s="1662"/>
      <c r="AO101" s="1793"/>
      <c r="AP101" s="24"/>
      <c r="AQ101" s="28"/>
      <c r="AR101" s="28"/>
      <c r="AS101" s="28"/>
      <c r="AT101" s="24"/>
      <c r="AU101" s="24"/>
      <c r="AV101" s="24"/>
      <c r="AW101" s="671" t="str">
        <f t="shared" si="72"/>
        <v/>
      </c>
      <c r="BU101" s="3"/>
      <c r="BV101" s="3"/>
      <c r="BW101" s="4"/>
      <c r="CA101" s="31"/>
      <c r="CB101" s="31" t="str">
        <f t="shared" si="77"/>
        <v/>
      </c>
      <c r="CC101" s="31" t="str">
        <f t="shared" si="78"/>
        <v/>
      </c>
      <c r="CD101" s="31" t="str">
        <f t="shared" si="79"/>
        <v/>
      </c>
      <c r="CE101" s="31" t="str">
        <f t="shared" si="80"/>
        <v/>
      </c>
      <c r="CF101" s="31" t="str">
        <f t="shared" si="81"/>
        <v/>
      </c>
      <c r="CG101" s="31" t="str">
        <f t="shared" si="82"/>
        <v/>
      </c>
      <c r="CH101" s="32"/>
      <c r="CI101" s="32">
        <f t="shared" si="84"/>
        <v>0</v>
      </c>
      <c r="CJ101" s="32">
        <f t="shared" si="85"/>
        <v>0</v>
      </c>
      <c r="CK101" s="32">
        <f t="shared" si="86"/>
        <v>0</v>
      </c>
      <c r="CL101" s="32">
        <f t="shared" si="87"/>
        <v>0</v>
      </c>
      <c r="CM101" s="32">
        <f t="shared" si="88"/>
        <v>0</v>
      </c>
      <c r="CN101" s="32">
        <f t="shared" si="89"/>
        <v>0</v>
      </c>
    </row>
    <row r="102" spans="1:92" ht="16.350000000000001" customHeight="1" x14ac:dyDescent="0.2">
      <c r="A102" s="3515" t="s">
        <v>135</v>
      </c>
      <c r="B102" s="3515"/>
      <c r="C102" s="3515"/>
      <c r="D102" s="1788">
        <f t="shared" si="73"/>
        <v>6</v>
      </c>
      <c r="E102" s="1682">
        <f>SUM(G102+I102+K102+M102+O102+Q102+S102+U102+W102+Y102)</f>
        <v>3</v>
      </c>
      <c r="F102" s="1684">
        <f>SUM(H102+J102+L102+N102+P102+R102+T102+V102+X102+Z102)</f>
        <v>3</v>
      </c>
      <c r="G102" s="1685">
        <v>0</v>
      </c>
      <c r="H102" s="1661">
        <v>0</v>
      </c>
      <c r="I102" s="1685">
        <v>0</v>
      </c>
      <c r="J102" s="1701">
        <v>0</v>
      </c>
      <c r="K102" s="23">
        <v>0</v>
      </c>
      <c r="L102" s="1661">
        <v>0</v>
      </c>
      <c r="M102" s="1685">
        <v>0</v>
      </c>
      <c r="N102" s="1661">
        <v>0</v>
      </c>
      <c r="O102" s="1660">
        <v>0</v>
      </c>
      <c r="P102" s="1661">
        <v>0</v>
      </c>
      <c r="Q102" s="1660">
        <v>0</v>
      </c>
      <c r="R102" s="1661">
        <v>0</v>
      </c>
      <c r="S102" s="1660">
        <v>0</v>
      </c>
      <c r="T102" s="1661">
        <v>0</v>
      </c>
      <c r="U102" s="1660">
        <v>0</v>
      </c>
      <c r="V102" s="1661">
        <v>0</v>
      </c>
      <c r="W102" s="1660">
        <v>1</v>
      </c>
      <c r="X102" s="1661">
        <v>0</v>
      </c>
      <c r="Y102" s="1660">
        <v>2</v>
      </c>
      <c r="Z102" s="1661">
        <v>3</v>
      </c>
      <c r="AA102" s="1792"/>
      <c r="AB102" s="1790"/>
      <c r="AC102" s="1792"/>
      <c r="AD102" s="1790"/>
      <c r="AE102" s="1792"/>
      <c r="AF102" s="1790"/>
      <c r="AG102" s="1792"/>
      <c r="AH102" s="1790"/>
      <c r="AI102" s="1792"/>
      <c r="AJ102" s="1790"/>
      <c r="AK102" s="1792"/>
      <c r="AL102" s="1790"/>
      <c r="AM102" s="1792"/>
      <c r="AN102" s="1794"/>
      <c r="AO102" s="1686"/>
      <c r="AP102" s="1686">
        <v>0</v>
      </c>
      <c r="AQ102" s="1664">
        <v>6</v>
      </c>
      <c r="AR102" s="1795"/>
      <c r="AS102" s="1664"/>
      <c r="AT102" s="1686">
        <v>0</v>
      </c>
      <c r="AU102" s="1686">
        <v>0</v>
      </c>
      <c r="AV102" s="1686">
        <v>0</v>
      </c>
      <c r="AW102" s="671" t="str">
        <f t="shared" si="72"/>
        <v/>
      </c>
      <c r="BU102" s="3"/>
      <c r="BV102" s="3"/>
      <c r="BW102" s="4"/>
      <c r="CA102" s="31" t="str">
        <f t="shared" si="76"/>
        <v/>
      </c>
      <c r="CB102" s="31"/>
      <c r="CC102" s="31" t="str">
        <f t="shared" si="78"/>
        <v/>
      </c>
      <c r="CD102" s="31" t="str">
        <f t="shared" si="79"/>
        <v/>
      </c>
      <c r="CE102" s="31" t="str">
        <f t="shared" si="80"/>
        <v/>
      </c>
      <c r="CF102" s="31" t="str">
        <f t="shared" si="81"/>
        <v/>
      </c>
      <c r="CG102" s="31" t="str">
        <f t="shared" si="82"/>
        <v/>
      </c>
      <c r="CH102" s="32">
        <f t="shared" si="83"/>
        <v>0</v>
      </c>
      <c r="CI102" s="32"/>
      <c r="CJ102" s="32">
        <f t="shared" si="85"/>
        <v>0</v>
      </c>
      <c r="CK102" s="32">
        <f t="shared" si="86"/>
        <v>0</v>
      </c>
      <c r="CL102" s="32">
        <f t="shared" si="87"/>
        <v>0</v>
      </c>
      <c r="CM102" s="32">
        <f t="shared" si="88"/>
        <v>0</v>
      </c>
      <c r="CN102" s="32">
        <f t="shared" si="89"/>
        <v>0</v>
      </c>
    </row>
    <row r="103" spans="1:92" ht="16.350000000000001" customHeight="1" x14ac:dyDescent="0.2">
      <c r="A103" s="3425" t="s">
        <v>136</v>
      </c>
      <c r="B103" s="3084"/>
      <c r="C103" s="3426"/>
      <c r="D103" s="1788">
        <f t="shared" si="73"/>
        <v>14</v>
      </c>
      <c r="E103" s="1682">
        <f t="shared" si="74"/>
        <v>7</v>
      </c>
      <c r="F103" s="1684">
        <f t="shared" si="75"/>
        <v>7</v>
      </c>
      <c r="G103" s="1685">
        <v>0</v>
      </c>
      <c r="H103" s="1661">
        <v>0</v>
      </c>
      <c r="I103" s="1685">
        <v>0</v>
      </c>
      <c r="J103" s="1701">
        <v>0</v>
      </c>
      <c r="K103" s="23">
        <v>0</v>
      </c>
      <c r="L103" s="1661">
        <v>0</v>
      </c>
      <c r="M103" s="1685">
        <v>0</v>
      </c>
      <c r="N103" s="1661">
        <v>0</v>
      </c>
      <c r="O103" s="1660">
        <v>0</v>
      </c>
      <c r="P103" s="1661">
        <v>0</v>
      </c>
      <c r="Q103" s="1660">
        <v>0</v>
      </c>
      <c r="R103" s="1661">
        <v>0</v>
      </c>
      <c r="S103" s="1660">
        <v>0</v>
      </c>
      <c r="T103" s="1661">
        <v>0</v>
      </c>
      <c r="U103" s="1660">
        <v>0</v>
      </c>
      <c r="V103" s="1661">
        <v>0</v>
      </c>
      <c r="W103" s="1660">
        <v>1</v>
      </c>
      <c r="X103" s="1661">
        <v>1</v>
      </c>
      <c r="Y103" s="1660">
        <v>5</v>
      </c>
      <c r="Z103" s="1661">
        <v>4</v>
      </c>
      <c r="AA103" s="1660">
        <v>1</v>
      </c>
      <c r="AB103" s="1661">
        <v>2</v>
      </c>
      <c r="AC103" s="1660">
        <v>0</v>
      </c>
      <c r="AD103" s="1661">
        <v>0</v>
      </c>
      <c r="AE103" s="1660">
        <v>0</v>
      </c>
      <c r="AF103" s="1661">
        <v>0</v>
      </c>
      <c r="AG103" s="1660">
        <v>0</v>
      </c>
      <c r="AH103" s="1661">
        <v>0</v>
      </c>
      <c r="AI103" s="1660">
        <v>0</v>
      </c>
      <c r="AJ103" s="1661">
        <v>0</v>
      </c>
      <c r="AK103" s="1660">
        <v>0</v>
      </c>
      <c r="AL103" s="1661">
        <v>0</v>
      </c>
      <c r="AM103" s="1660">
        <v>0</v>
      </c>
      <c r="AN103" s="1662">
        <v>0</v>
      </c>
      <c r="AO103" s="1686">
        <v>0</v>
      </c>
      <c r="AP103" s="1686">
        <v>0</v>
      </c>
      <c r="AQ103" s="1664">
        <v>14</v>
      </c>
      <c r="AR103" s="28">
        <v>0</v>
      </c>
      <c r="AS103" s="1664"/>
      <c r="AT103" s="1686">
        <v>0</v>
      </c>
      <c r="AU103" s="1686">
        <v>0</v>
      </c>
      <c r="AV103" s="1686">
        <v>0</v>
      </c>
      <c r="AW103" s="671" t="str">
        <f t="shared" si="72"/>
        <v/>
      </c>
      <c r="BU103" s="3"/>
      <c r="BV103" s="3"/>
      <c r="BW103" s="4"/>
      <c r="CA103" s="31" t="str">
        <f t="shared" si="76"/>
        <v/>
      </c>
      <c r="CB103" s="31" t="str">
        <f t="shared" si="77"/>
        <v/>
      </c>
      <c r="CC103" s="31" t="str">
        <f t="shared" si="78"/>
        <v/>
      </c>
      <c r="CD103" s="31" t="str">
        <f t="shared" si="79"/>
        <v/>
      </c>
      <c r="CE103" s="31" t="str">
        <f t="shared" si="80"/>
        <v/>
      </c>
      <c r="CF103" s="31" t="str">
        <f t="shared" si="81"/>
        <v/>
      </c>
      <c r="CG103" s="31" t="str">
        <f t="shared" si="82"/>
        <v/>
      </c>
      <c r="CH103" s="32">
        <f t="shared" si="83"/>
        <v>0</v>
      </c>
      <c r="CI103" s="32">
        <f t="shared" si="84"/>
        <v>0</v>
      </c>
      <c r="CJ103" s="32">
        <f t="shared" si="85"/>
        <v>0</v>
      </c>
      <c r="CK103" s="32">
        <f t="shared" si="86"/>
        <v>0</v>
      </c>
      <c r="CL103" s="32">
        <f t="shared" si="87"/>
        <v>0</v>
      </c>
      <c r="CM103" s="32">
        <f t="shared" si="88"/>
        <v>0</v>
      </c>
      <c r="CN103" s="32">
        <f t="shared" si="89"/>
        <v>0</v>
      </c>
    </row>
    <row r="104" spans="1:92" ht="16.350000000000001" customHeight="1" x14ac:dyDescent="0.2">
      <c r="A104" s="3425" t="s">
        <v>137</v>
      </c>
      <c r="B104" s="3084"/>
      <c r="C104" s="3426"/>
      <c r="D104" s="1788">
        <f t="shared" si="73"/>
        <v>11</v>
      </c>
      <c r="E104" s="1682">
        <f t="shared" si="74"/>
        <v>2</v>
      </c>
      <c r="F104" s="1684">
        <f t="shared" si="75"/>
        <v>9</v>
      </c>
      <c r="G104" s="1685">
        <v>0</v>
      </c>
      <c r="H104" s="1661">
        <v>0</v>
      </c>
      <c r="I104" s="1685">
        <v>0</v>
      </c>
      <c r="J104" s="1701">
        <v>0</v>
      </c>
      <c r="K104" s="23">
        <v>0</v>
      </c>
      <c r="L104" s="1661">
        <v>0</v>
      </c>
      <c r="M104" s="1685">
        <v>0</v>
      </c>
      <c r="N104" s="1661">
        <v>0</v>
      </c>
      <c r="O104" s="1660">
        <v>0</v>
      </c>
      <c r="P104" s="1661">
        <v>0</v>
      </c>
      <c r="Q104" s="1660">
        <v>0</v>
      </c>
      <c r="R104" s="1661">
        <v>0</v>
      </c>
      <c r="S104" s="1660">
        <v>0</v>
      </c>
      <c r="T104" s="1661">
        <v>0</v>
      </c>
      <c r="U104" s="1660">
        <v>0</v>
      </c>
      <c r="V104" s="1661">
        <v>0</v>
      </c>
      <c r="W104" s="1660">
        <v>1</v>
      </c>
      <c r="X104" s="1661">
        <v>0</v>
      </c>
      <c r="Y104" s="1660">
        <v>1</v>
      </c>
      <c r="Z104" s="1661">
        <v>4</v>
      </c>
      <c r="AA104" s="1660">
        <v>0</v>
      </c>
      <c r="AB104" s="1661">
        <v>1</v>
      </c>
      <c r="AC104" s="1660">
        <v>0</v>
      </c>
      <c r="AD104" s="1661">
        <v>0</v>
      </c>
      <c r="AE104" s="1660">
        <v>0</v>
      </c>
      <c r="AF104" s="1661">
        <v>0</v>
      </c>
      <c r="AG104" s="1660">
        <v>0</v>
      </c>
      <c r="AH104" s="1661">
        <v>1</v>
      </c>
      <c r="AI104" s="1660">
        <v>0</v>
      </c>
      <c r="AJ104" s="1661">
        <v>2</v>
      </c>
      <c r="AK104" s="1660">
        <v>0</v>
      </c>
      <c r="AL104" s="1661">
        <v>1</v>
      </c>
      <c r="AM104" s="1660">
        <v>0</v>
      </c>
      <c r="AN104" s="1662">
        <v>0</v>
      </c>
      <c r="AO104" s="1686">
        <v>0</v>
      </c>
      <c r="AP104" s="1686">
        <v>0</v>
      </c>
      <c r="AQ104" s="1664">
        <v>11</v>
      </c>
      <c r="AR104" s="28"/>
      <c r="AS104" s="1664"/>
      <c r="AT104" s="1686">
        <v>0</v>
      </c>
      <c r="AU104" s="1686">
        <v>0</v>
      </c>
      <c r="AV104" s="1686">
        <v>0</v>
      </c>
      <c r="AW104" s="671" t="str">
        <f t="shared" si="72"/>
        <v/>
      </c>
      <c r="BU104" s="3"/>
      <c r="BV104" s="3"/>
      <c r="BW104" s="4"/>
      <c r="CA104" s="31" t="str">
        <f t="shared" si="76"/>
        <v/>
      </c>
      <c r="CB104" s="31" t="str">
        <f t="shared" si="77"/>
        <v/>
      </c>
      <c r="CC104" s="31" t="str">
        <f t="shared" si="78"/>
        <v/>
      </c>
      <c r="CD104" s="31" t="str">
        <f t="shared" si="79"/>
        <v/>
      </c>
      <c r="CE104" s="31" t="str">
        <f t="shared" si="80"/>
        <v/>
      </c>
      <c r="CF104" s="31" t="str">
        <f t="shared" si="81"/>
        <v/>
      </c>
      <c r="CG104" s="31" t="str">
        <f t="shared" si="82"/>
        <v/>
      </c>
      <c r="CH104" s="32">
        <f t="shared" si="83"/>
        <v>0</v>
      </c>
      <c r="CI104" s="32">
        <f t="shared" si="84"/>
        <v>0</v>
      </c>
      <c r="CJ104" s="32">
        <f t="shared" si="85"/>
        <v>0</v>
      </c>
      <c r="CK104" s="32">
        <f t="shared" si="86"/>
        <v>0</v>
      </c>
      <c r="CL104" s="32">
        <f t="shared" si="87"/>
        <v>0</v>
      </c>
      <c r="CM104" s="32">
        <f t="shared" si="88"/>
        <v>0</v>
      </c>
      <c r="CN104" s="32">
        <f t="shared" si="89"/>
        <v>0</v>
      </c>
    </row>
    <row r="105" spans="1:92" ht="16.350000000000001" customHeight="1" x14ac:dyDescent="0.2">
      <c r="A105" s="3515" t="s">
        <v>138</v>
      </c>
      <c r="B105" s="3515"/>
      <c r="C105" s="3515"/>
      <c r="D105" s="1788">
        <f t="shared" si="73"/>
        <v>13</v>
      </c>
      <c r="E105" s="1682">
        <f t="shared" si="74"/>
        <v>4</v>
      </c>
      <c r="F105" s="1684">
        <f t="shared" si="75"/>
        <v>9</v>
      </c>
      <c r="G105" s="1685">
        <v>0</v>
      </c>
      <c r="H105" s="1661">
        <v>0</v>
      </c>
      <c r="I105" s="1685">
        <v>0</v>
      </c>
      <c r="J105" s="1701">
        <v>0</v>
      </c>
      <c r="K105" s="1685">
        <v>0</v>
      </c>
      <c r="L105" s="1661">
        <v>0</v>
      </c>
      <c r="M105" s="1685">
        <v>0</v>
      </c>
      <c r="N105" s="1661">
        <v>0</v>
      </c>
      <c r="O105" s="1660">
        <v>0</v>
      </c>
      <c r="P105" s="1661">
        <v>0</v>
      </c>
      <c r="Q105" s="1660">
        <v>0</v>
      </c>
      <c r="R105" s="1661">
        <v>0</v>
      </c>
      <c r="S105" s="1660">
        <v>0</v>
      </c>
      <c r="T105" s="1661">
        <v>0</v>
      </c>
      <c r="U105" s="1660">
        <v>0</v>
      </c>
      <c r="V105" s="1661">
        <v>0</v>
      </c>
      <c r="W105" s="1660">
        <v>2</v>
      </c>
      <c r="X105" s="1661">
        <v>1</v>
      </c>
      <c r="Y105" s="1660">
        <v>0</v>
      </c>
      <c r="Z105" s="1661">
        <v>7</v>
      </c>
      <c r="AA105" s="1660">
        <v>2</v>
      </c>
      <c r="AB105" s="1661">
        <v>1</v>
      </c>
      <c r="AC105" s="1660">
        <v>0</v>
      </c>
      <c r="AD105" s="1661">
        <v>0</v>
      </c>
      <c r="AE105" s="1660">
        <v>0</v>
      </c>
      <c r="AF105" s="1661">
        <v>0</v>
      </c>
      <c r="AG105" s="1660">
        <v>0</v>
      </c>
      <c r="AH105" s="1661">
        <v>0</v>
      </c>
      <c r="AI105" s="1660">
        <v>0</v>
      </c>
      <c r="AJ105" s="1661">
        <v>0</v>
      </c>
      <c r="AK105" s="1660">
        <v>0</v>
      </c>
      <c r="AL105" s="1661">
        <v>0</v>
      </c>
      <c r="AM105" s="1660">
        <v>0</v>
      </c>
      <c r="AN105" s="1662">
        <v>0</v>
      </c>
      <c r="AO105" s="1686">
        <v>0</v>
      </c>
      <c r="AP105" s="1686">
        <v>0</v>
      </c>
      <c r="AQ105" s="1664">
        <v>13</v>
      </c>
      <c r="AR105" s="28">
        <v>0</v>
      </c>
      <c r="AS105" s="1664"/>
      <c r="AT105" s="1686">
        <v>0</v>
      </c>
      <c r="AU105" s="1686">
        <v>0</v>
      </c>
      <c r="AV105" s="1686">
        <v>0</v>
      </c>
      <c r="AW105" s="671" t="str">
        <f t="shared" si="72"/>
        <v/>
      </c>
      <c r="BU105" s="3"/>
      <c r="BV105" s="3"/>
      <c r="BW105" s="4"/>
      <c r="CA105" s="31" t="str">
        <f t="shared" si="76"/>
        <v/>
      </c>
      <c r="CB105" s="31" t="str">
        <f t="shared" si="77"/>
        <v/>
      </c>
      <c r="CC105" s="31" t="str">
        <f t="shared" si="78"/>
        <v/>
      </c>
      <c r="CD105" s="31" t="str">
        <f t="shared" si="79"/>
        <v/>
      </c>
      <c r="CE105" s="31" t="str">
        <f t="shared" si="80"/>
        <v/>
      </c>
      <c r="CF105" s="31" t="str">
        <f t="shared" si="81"/>
        <v/>
      </c>
      <c r="CG105" s="31" t="str">
        <f t="shared" si="82"/>
        <v/>
      </c>
      <c r="CH105" s="32">
        <f t="shared" si="83"/>
        <v>0</v>
      </c>
      <c r="CI105" s="32">
        <f t="shared" si="84"/>
        <v>0</v>
      </c>
      <c r="CJ105" s="32">
        <f t="shared" si="85"/>
        <v>0</v>
      </c>
      <c r="CK105" s="32">
        <f t="shared" si="86"/>
        <v>0</v>
      </c>
      <c r="CL105" s="32">
        <f t="shared" si="87"/>
        <v>0</v>
      </c>
      <c r="CM105" s="32">
        <f t="shared" si="88"/>
        <v>0</v>
      </c>
      <c r="CN105" s="32">
        <f t="shared" si="89"/>
        <v>0</v>
      </c>
    </row>
    <row r="106" spans="1:92" ht="16.350000000000001" customHeight="1" x14ac:dyDescent="0.2">
      <c r="A106" s="3515" t="s">
        <v>139</v>
      </c>
      <c r="B106" s="3515"/>
      <c r="C106" s="3515"/>
      <c r="D106" s="1788">
        <f t="shared" si="73"/>
        <v>0</v>
      </c>
      <c r="E106" s="1682">
        <f t="shared" si="74"/>
        <v>0</v>
      </c>
      <c r="F106" s="1684">
        <f t="shared" si="75"/>
        <v>0</v>
      </c>
      <c r="G106" s="1685"/>
      <c r="H106" s="1661"/>
      <c r="I106" s="1685"/>
      <c r="J106" s="1701"/>
      <c r="K106" s="1685"/>
      <c r="L106" s="1661"/>
      <c r="M106" s="1685"/>
      <c r="N106" s="1661"/>
      <c r="O106" s="1660"/>
      <c r="P106" s="1661"/>
      <c r="Q106" s="1660"/>
      <c r="R106" s="1661"/>
      <c r="S106" s="1660"/>
      <c r="T106" s="1661"/>
      <c r="U106" s="1660"/>
      <c r="V106" s="1661"/>
      <c r="W106" s="1660"/>
      <c r="X106" s="1661"/>
      <c r="Y106" s="1660"/>
      <c r="Z106" s="1661"/>
      <c r="AA106" s="1660"/>
      <c r="AB106" s="1661"/>
      <c r="AC106" s="1660"/>
      <c r="AD106" s="1661"/>
      <c r="AE106" s="1660"/>
      <c r="AF106" s="1661"/>
      <c r="AG106" s="1660"/>
      <c r="AH106" s="1661"/>
      <c r="AI106" s="1660"/>
      <c r="AJ106" s="1661"/>
      <c r="AK106" s="1660"/>
      <c r="AL106" s="1661"/>
      <c r="AM106" s="1660"/>
      <c r="AN106" s="1662"/>
      <c r="AO106" s="1686"/>
      <c r="AP106" s="1686"/>
      <c r="AQ106" s="1664"/>
      <c r="AR106" s="28"/>
      <c r="AS106" s="1664"/>
      <c r="AT106" s="1686"/>
      <c r="AU106" s="1686"/>
      <c r="AV106" s="1686"/>
      <c r="AW106" s="671" t="str">
        <f t="shared" si="72"/>
        <v/>
      </c>
      <c r="BU106" s="3"/>
      <c r="BV106" s="3"/>
      <c r="BW106" s="4"/>
      <c r="CA106" s="31" t="str">
        <f t="shared" si="76"/>
        <v/>
      </c>
      <c r="CB106" s="31" t="str">
        <f t="shared" si="77"/>
        <v/>
      </c>
      <c r="CC106" s="31" t="str">
        <f t="shared" si="78"/>
        <v/>
      </c>
      <c r="CD106" s="31" t="str">
        <f t="shared" si="79"/>
        <v/>
      </c>
      <c r="CE106" s="31" t="str">
        <f t="shared" si="80"/>
        <v/>
      </c>
      <c r="CF106" s="31" t="str">
        <f t="shared" si="81"/>
        <v/>
      </c>
      <c r="CG106" s="31" t="str">
        <f t="shared" si="82"/>
        <v/>
      </c>
      <c r="CH106" s="32">
        <f t="shared" si="83"/>
        <v>0</v>
      </c>
      <c r="CI106" s="32">
        <f t="shared" si="84"/>
        <v>0</v>
      </c>
      <c r="CJ106" s="32">
        <f t="shared" si="85"/>
        <v>0</v>
      </c>
      <c r="CK106" s="32">
        <f t="shared" si="86"/>
        <v>0</v>
      </c>
      <c r="CL106" s="32">
        <f t="shared" si="87"/>
        <v>0</v>
      </c>
      <c r="CM106" s="32">
        <f t="shared" si="88"/>
        <v>0</v>
      </c>
      <c r="CN106" s="32">
        <f t="shared" si="89"/>
        <v>0</v>
      </c>
    </row>
    <row r="107" spans="1:92" ht="16.350000000000001" customHeight="1" x14ac:dyDescent="0.2">
      <c r="A107" s="3515" t="s">
        <v>140</v>
      </c>
      <c r="B107" s="3515"/>
      <c r="C107" s="3515"/>
      <c r="D107" s="1788">
        <f t="shared" si="73"/>
        <v>0</v>
      </c>
      <c r="E107" s="1682">
        <f>SUM(G107+I107+K107+M107+O107+Q107+S107+U107+W107)</f>
        <v>0</v>
      </c>
      <c r="F107" s="1684">
        <f>SUM(H107+J107+L107+N107+P107+R107+T107+V107+X107)</f>
        <v>0</v>
      </c>
      <c r="G107" s="1796"/>
      <c r="H107" s="1661"/>
      <c r="I107" s="1796"/>
      <c r="J107" s="1701"/>
      <c r="K107" s="1685"/>
      <c r="L107" s="1661"/>
      <c r="M107" s="1685"/>
      <c r="N107" s="1661"/>
      <c r="O107" s="1660"/>
      <c r="P107" s="1661"/>
      <c r="Q107" s="1660"/>
      <c r="R107" s="1661"/>
      <c r="S107" s="1660"/>
      <c r="T107" s="1661"/>
      <c r="U107" s="1660"/>
      <c r="V107" s="1661"/>
      <c r="W107" s="1660"/>
      <c r="X107" s="1661"/>
      <c r="Y107" s="1792"/>
      <c r="Z107" s="1790"/>
      <c r="AA107" s="1792"/>
      <c r="AB107" s="1790"/>
      <c r="AC107" s="1792"/>
      <c r="AD107" s="1790"/>
      <c r="AE107" s="1792"/>
      <c r="AF107" s="1790"/>
      <c r="AG107" s="1792"/>
      <c r="AH107" s="1790"/>
      <c r="AI107" s="1792"/>
      <c r="AJ107" s="1790"/>
      <c r="AK107" s="1792"/>
      <c r="AL107" s="1790"/>
      <c r="AM107" s="1792"/>
      <c r="AN107" s="1794"/>
      <c r="AO107" s="1686"/>
      <c r="AP107" s="1686"/>
      <c r="AQ107" s="1664"/>
      <c r="AR107" s="1795"/>
      <c r="AS107" s="1664"/>
      <c r="AT107" s="1686"/>
      <c r="AU107" s="1686"/>
      <c r="AV107" s="1686"/>
      <c r="AW107" s="671" t="str">
        <f t="shared" si="72"/>
        <v/>
      </c>
      <c r="BU107" s="3"/>
      <c r="BV107" s="3"/>
      <c r="BW107" s="4"/>
      <c r="CA107" s="31" t="str">
        <f t="shared" si="76"/>
        <v/>
      </c>
      <c r="CB107" s="31"/>
      <c r="CC107" s="31" t="str">
        <f t="shared" si="78"/>
        <v/>
      </c>
      <c r="CD107" s="31" t="str">
        <f t="shared" si="79"/>
        <v/>
      </c>
      <c r="CE107" s="31" t="str">
        <f t="shared" si="80"/>
        <v/>
      </c>
      <c r="CF107" s="31" t="str">
        <f t="shared" si="81"/>
        <v/>
      </c>
      <c r="CG107" s="31" t="str">
        <f t="shared" si="82"/>
        <v/>
      </c>
      <c r="CH107" s="32">
        <f t="shared" si="83"/>
        <v>0</v>
      </c>
      <c r="CI107" s="32"/>
      <c r="CJ107" s="32">
        <f t="shared" si="85"/>
        <v>0</v>
      </c>
      <c r="CK107" s="32">
        <f t="shared" si="86"/>
        <v>0</v>
      </c>
      <c r="CL107" s="32">
        <f t="shared" si="87"/>
        <v>0</v>
      </c>
      <c r="CM107" s="32">
        <f t="shared" si="88"/>
        <v>0</v>
      </c>
      <c r="CN107" s="32">
        <f t="shared" si="89"/>
        <v>0</v>
      </c>
    </row>
    <row r="108" spans="1:92" ht="16.350000000000001" customHeight="1" x14ac:dyDescent="0.2">
      <c r="A108" s="3515" t="s">
        <v>141</v>
      </c>
      <c r="B108" s="3515"/>
      <c r="C108" s="3515"/>
      <c r="D108" s="1788">
        <f t="shared" si="73"/>
        <v>12</v>
      </c>
      <c r="E108" s="1682">
        <f>SUM(Q108+S108+U108+W108+Y108+AA108+AC108+AE108+AG108+AI108+AK108+AM108)</f>
        <v>5</v>
      </c>
      <c r="F108" s="1684">
        <f>SUM(R108+T108+V108+X108+Z108+AB108+AD108+AF108+AH108+AJ108+AL108+AN108)</f>
        <v>7</v>
      </c>
      <c r="G108" s="1698"/>
      <c r="H108" s="1699"/>
      <c r="I108" s="1698"/>
      <c r="J108" s="1797"/>
      <c r="K108" s="1698"/>
      <c r="L108" s="1699"/>
      <c r="M108" s="1698"/>
      <c r="N108" s="1699"/>
      <c r="O108" s="1722"/>
      <c r="P108" s="1699"/>
      <c r="Q108" s="1660">
        <v>1</v>
      </c>
      <c r="R108" s="1661">
        <v>1</v>
      </c>
      <c r="S108" s="1660">
        <v>2</v>
      </c>
      <c r="T108" s="1661">
        <v>0</v>
      </c>
      <c r="U108" s="1660">
        <v>0</v>
      </c>
      <c r="V108" s="1661">
        <v>0</v>
      </c>
      <c r="W108" s="1660">
        <v>0</v>
      </c>
      <c r="X108" s="1661">
        <v>0</v>
      </c>
      <c r="Y108" s="1660">
        <v>1</v>
      </c>
      <c r="Z108" s="1661">
        <v>0</v>
      </c>
      <c r="AA108" s="1660">
        <v>0</v>
      </c>
      <c r="AB108" s="1661">
        <v>0</v>
      </c>
      <c r="AC108" s="1660">
        <v>0</v>
      </c>
      <c r="AD108" s="1661">
        <v>0</v>
      </c>
      <c r="AE108" s="1660">
        <v>0</v>
      </c>
      <c r="AF108" s="1661">
        <v>2</v>
      </c>
      <c r="AG108" s="1660">
        <v>0</v>
      </c>
      <c r="AH108" s="1661">
        <v>3</v>
      </c>
      <c r="AI108" s="1660">
        <v>0</v>
      </c>
      <c r="AJ108" s="1661">
        <v>1</v>
      </c>
      <c r="AK108" s="1660">
        <v>1</v>
      </c>
      <c r="AL108" s="1661">
        <v>0</v>
      </c>
      <c r="AM108" s="1660">
        <v>0</v>
      </c>
      <c r="AN108" s="1662">
        <v>0</v>
      </c>
      <c r="AO108" s="1686">
        <v>0</v>
      </c>
      <c r="AP108" s="1686">
        <v>0</v>
      </c>
      <c r="AQ108" s="1664">
        <v>12</v>
      </c>
      <c r="AR108" s="1664">
        <v>0</v>
      </c>
      <c r="AS108" s="1664"/>
      <c r="AT108" s="1686">
        <v>1</v>
      </c>
      <c r="AU108" s="1686">
        <v>0</v>
      </c>
      <c r="AV108" s="1686">
        <v>0</v>
      </c>
      <c r="AW108" s="671" t="str">
        <f t="shared" si="72"/>
        <v/>
      </c>
      <c r="BU108" s="3"/>
      <c r="BV108" s="3"/>
      <c r="BW108" s="4"/>
      <c r="CA108" s="31" t="str">
        <f t="shared" si="76"/>
        <v/>
      </c>
      <c r="CB108" s="31" t="str">
        <f t="shared" si="77"/>
        <v/>
      </c>
      <c r="CC108" s="31" t="str">
        <f t="shared" si="78"/>
        <v/>
      </c>
      <c r="CD108" s="31" t="str">
        <f t="shared" si="79"/>
        <v/>
      </c>
      <c r="CE108" s="31" t="str">
        <f t="shared" si="80"/>
        <v/>
      </c>
      <c r="CF108" s="31" t="str">
        <f t="shared" si="81"/>
        <v/>
      </c>
      <c r="CG108" s="31" t="str">
        <f t="shared" si="82"/>
        <v/>
      </c>
      <c r="CH108" s="32">
        <f t="shared" si="83"/>
        <v>0</v>
      </c>
      <c r="CI108" s="32">
        <f t="shared" si="84"/>
        <v>0</v>
      </c>
      <c r="CJ108" s="32">
        <f t="shared" si="85"/>
        <v>0</v>
      </c>
      <c r="CK108" s="32">
        <f t="shared" si="86"/>
        <v>0</v>
      </c>
      <c r="CL108" s="32">
        <f t="shared" si="87"/>
        <v>0</v>
      </c>
      <c r="CM108" s="32">
        <f t="shared" si="88"/>
        <v>0</v>
      </c>
      <c r="CN108" s="32">
        <f t="shared" si="89"/>
        <v>0</v>
      </c>
    </row>
    <row r="109" spans="1:92" ht="16.350000000000001" customHeight="1" x14ac:dyDescent="0.2">
      <c r="A109" s="3515" t="s">
        <v>142</v>
      </c>
      <c r="B109" s="3515"/>
      <c r="C109" s="3515"/>
      <c r="D109" s="1788">
        <f t="shared" si="73"/>
        <v>6</v>
      </c>
      <c r="E109" s="1682">
        <f t="shared" ref="E109:F110" si="90">SUM(Q109+S109+U109+W109+Y109+AA109+AC109+AE109+AG109+AI109+AK109+AM109)</f>
        <v>1</v>
      </c>
      <c r="F109" s="1684">
        <f t="shared" si="90"/>
        <v>5</v>
      </c>
      <c r="G109" s="1698"/>
      <c r="H109" s="1699"/>
      <c r="I109" s="1698"/>
      <c r="J109" s="1797"/>
      <c r="K109" s="1698"/>
      <c r="L109" s="1699"/>
      <c r="M109" s="1698"/>
      <c r="N109" s="1699"/>
      <c r="O109" s="1722"/>
      <c r="P109" s="1699"/>
      <c r="Q109" s="1660">
        <v>0</v>
      </c>
      <c r="R109" s="1661">
        <v>0</v>
      </c>
      <c r="S109" s="1660">
        <v>0</v>
      </c>
      <c r="T109" s="1661">
        <v>0</v>
      </c>
      <c r="U109" s="1660">
        <v>0</v>
      </c>
      <c r="V109" s="1661">
        <v>0</v>
      </c>
      <c r="W109" s="1660">
        <v>0</v>
      </c>
      <c r="X109" s="1661">
        <v>1</v>
      </c>
      <c r="Y109" s="1660">
        <v>0</v>
      </c>
      <c r="Z109" s="1661">
        <v>0</v>
      </c>
      <c r="AA109" s="1660">
        <v>0</v>
      </c>
      <c r="AB109" s="1661">
        <v>1</v>
      </c>
      <c r="AC109" s="1660">
        <v>0</v>
      </c>
      <c r="AD109" s="1661">
        <v>3</v>
      </c>
      <c r="AE109" s="1660">
        <v>0</v>
      </c>
      <c r="AF109" s="1661">
        <v>0</v>
      </c>
      <c r="AG109" s="1660">
        <v>1</v>
      </c>
      <c r="AH109" s="1661">
        <v>0</v>
      </c>
      <c r="AI109" s="1660">
        <v>0</v>
      </c>
      <c r="AJ109" s="1661">
        <v>0</v>
      </c>
      <c r="AK109" s="1660">
        <v>0</v>
      </c>
      <c r="AL109" s="1661">
        <v>0</v>
      </c>
      <c r="AM109" s="1660">
        <v>0</v>
      </c>
      <c r="AN109" s="1662">
        <v>0</v>
      </c>
      <c r="AO109" s="1686">
        <v>0</v>
      </c>
      <c r="AP109" s="1686">
        <v>1</v>
      </c>
      <c r="AQ109" s="1664">
        <v>6</v>
      </c>
      <c r="AR109" s="1664">
        <v>0</v>
      </c>
      <c r="AS109" s="1664"/>
      <c r="AT109" s="1686">
        <v>0</v>
      </c>
      <c r="AU109" s="1686">
        <v>0</v>
      </c>
      <c r="AV109" s="1686">
        <v>0</v>
      </c>
      <c r="AW109" s="671" t="str">
        <f t="shared" si="72"/>
        <v/>
      </c>
      <c r="BU109" s="3"/>
      <c r="BV109" s="3"/>
      <c r="BW109" s="4"/>
      <c r="CA109" s="31" t="str">
        <f t="shared" si="76"/>
        <v/>
      </c>
      <c r="CB109" s="31" t="str">
        <f t="shared" si="77"/>
        <v/>
      </c>
      <c r="CC109" s="31" t="str">
        <f t="shared" si="78"/>
        <v/>
      </c>
      <c r="CD109" s="31" t="str">
        <f t="shared" si="79"/>
        <v/>
      </c>
      <c r="CE109" s="31" t="str">
        <f t="shared" si="80"/>
        <v/>
      </c>
      <c r="CF109" s="31" t="str">
        <f t="shared" si="81"/>
        <v/>
      </c>
      <c r="CG109" s="31" t="str">
        <f t="shared" si="82"/>
        <v/>
      </c>
      <c r="CH109" s="32">
        <f t="shared" si="83"/>
        <v>0</v>
      </c>
      <c r="CI109" s="32">
        <f t="shared" si="84"/>
        <v>0</v>
      </c>
      <c r="CJ109" s="32">
        <f t="shared" si="85"/>
        <v>0</v>
      </c>
      <c r="CK109" s="32">
        <f t="shared" si="86"/>
        <v>0</v>
      </c>
      <c r="CL109" s="32">
        <f t="shared" si="87"/>
        <v>0</v>
      </c>
      <c r="CM109" s="32">
        <f t="shared" si="88"/>
        <v>0</v>
      </c>
      <c r="CN109" s="32">
        <f t="shared" si="89"/>
        <v>0</v>
      </c>
    </row>
    <row r="110" spans="1:92" ht="16.350000000000001" customHeight="1" x14ac:dyDescent="0.2">
      <c r="A110" s="3515" t="s">
        <v>143</v>
      </c>
      <c r="B110" s="3515"/>
      <c r="C110" s="3515"/>
      <c r="D110" s="1788">
        <f t="shared" si="73"/>
        <v>7</v>
      </c>
      <c r="E110" s="1682">
        <f t="shared" si="90"/>
        <v>3</v>
      </c>
      <c r="F110" s="1684">
        <f t="shared" si="90"/>
        <v>4</v>
      </c>
      <c r="G110" s="1698"/>
      <c r="H110" s="1699"/>
      <c r="I110" s="1698"/>
      <c r="J110" s="1797"/>
      <c r="K110" s="1698"/>
      <c r="L110" s="1699"/>
      <c r="M110" s="1698"/>
      <c r="N110" s="1699"/>
      <c r="O110" s="1722"/>
      <c r="P110" s="1699"/>
      <c r="Q110" s="1660">
        <v>0</v>
      </c>
      <c r="R110" s="1661">
        <v>0</v>
      </c>
      <c r="S110" s="1660">
        <v>0</v>
      </c>
      <c r="T110" s="1661">
        <v>0</v>
      </c>
      <c r="U110" s="1660">
        <v>0</v>
      </c>
      <c r="V110" s="1661">
        <v>0</v>
      </c>
      <c r="W110" s="1660">
        <v>0</v>
      </c>
      <c r="X110" s="1661">
        <v>0</v>
      </c>
      <c r="Y110" s="1660">
        <v>1</v>
      </c>
      <c r="Z110" s="1661">
        <v>1</v>
      </c>
      <c r="AA110" s="1660">
        <v>0</v>
      </c>
      <c r="AB110" s="1661">
        <v>2</v>
      </c>
      <c r="AC110" s="1660">
        <v>1</v>
      </c>
      <c r="AD110" s="1661">
        <v>1</v>
      </c>
      <c r="AE110" s="1660">
        <v>0</v>
      </c>
      <c r="AF110" s="1661">
        <v>0</v>
      </c>
      <c r="AG110" s="1660">
        <v>1</v>
      </c>
      <c r="AH110" s="1661">
        <v>0</v>
      </c>
      <c r="AI110" s="1660">
        <v>0</v>
      </c>
      <c r="AJ110" s="1661">
        <v>0</v>
      </c>
      <c r="AK110" s="1660">
        <v>0</v>
      </c>
      <c r="AL110" s="1661">
        <v>0</v>
      </c>
      <c r="AM110" s="1660">
        <v>0</v>
      </c>
      <c r="AN110" s="1662">
        <v>0</v>
      </c>
      <c r="AO110" s="1686">
        <v>0</v>
      </c>
      <c r="AP110" s="1686">
        <v>0</v>
      </c>
      <c r="AQ110" s="1664">
        <v>7</v>
      </c>
      <c r="AR110" s="1664">
        <v>0</v>
      </c>
      <c r="AS110" s="1664"/>
      <c r="AT110" s="1686">
        <v>0</v>
      </c>
      <c r="AU110" s="1686">
        <v>0</v>
      </c>
      <c r="AV110" s="1686">
        <v>0</v>
      </c>
      <c r="AW110" s="671" t="str">
        <f t="shared" si="72"/>
        <v/>
      </c>
      <c r="BU110" s="3"/>
      <c r="BV110" s="3"/>
      <c r="BW110" s="4"/>
      <c r="CA110" s="31" t="str">
        <f t="shared" si="76"/>
        <v/>
      </c>
      <c r="CB110" s="31" t="str">
        <f t="shared" si="77"/>
        <v/>
      </c>
      <c r="CC110" s="31" t="str">
        <f t="shared" si="78"/>
        <v/>
      </c>
      <c r="CD110" s="31" t="str">
        <f t="shared" si="79"/>
        <v/>
      </c>
      <c r="CE110" s="31" t="str">
        <f t="shared" si="80"/>
        <v/>
      </c>
      <c r="CF110" s="31" t="str">
        <f t="shared" si="81"/>
        <v/>
      </c>
      <c r="CG110" s="31" t="str">
        <f t="shared" si="82"/>
        <v/>
      </c>
      <c r="CH110" s="32">
        <f t="shared" si="83"/>
        <v>0</v>
      </c>
      <c r="CI110" s="32">
        <f t="shared" si="84"/>
        <v>0</v>
      </c>
      <c r="CJ110" s="32">
        <f t="shared" si="85"/>
        <v>0</v>
      </c>
      <c r="CK110" s="32">
        <f t="shared" si="86"/>
        <v>0</v>
      </c>
      <c r="CL110" s="32">
        <f t="shared" si="87"/>
        <v>0</v>
      </c>
      <c r="CM110" s="32">
        <f t="shared" si="88"/>
        <v>0</v>
      </c>
      <c r="CN110" s="32">
        <f t="shared" si="89"/>
        <v>0</v>
      </c>
    </row>
    <row r="111" spans="1:92" ht="16.350000000000001" customHeight="1" x14ac:dyDescent="0.2">
      <c r="A111" s="3510" t="s">
        <v>144</v>
      </c>
      <c r="B111" s="3511"/>
      <c r="C111" s="3512"/>
      <c r="D111" s="1788">
        <f t="shared" si="73"/>
        <v>0</v>
      </c>
      <c r="E111" s="1682">
        <f>SUM(Q111+S111+U111+W111+Y111)</f>
        <v>0</v>
      </c>
      <c r="F111" s="1684">
        <f>SUM(R111+T111+V111+X111+Z111)</f>
        <v>0</v>
      </c>
      <c r="G111" s="1789"/>
      <c r="H111" s="1790"/>
      <c r="I111" s="1789"/>
      <c r="J111" s="1791"/>
      <c r="K111" s="1789"/>
      <c r="L111" s="1790"/>
      <c r="M111" s="1789"/>
      <c r="N111" s="1790"/>
      <c r="O111" s="1792"/>
      <c r="P111" s="1790"/>
      <c r="Q111" s="1660"/>
      <c r="R111" s="1661"/>
      <c r="S111" s="1660"/>
      <c r="T111" s="1661"/>
      <c r="U111" s="1660"/>
      <c r="V111" s="1661"/>
      <c r="W111" s="1660"/>
      <c r="X111" s="1661"/>
      <c r="Y111" s="1660"/>
      <c r="Z111" s="1661"/>
      <c r="AA111" s="1792"/>
      <c r="AB111" s="1790"/>
      <c r="AC111" s="1792"/>
      <c r="AD111" s="1790"/>
      <c r="AE111" s="1792"/>
      <c r="AF111" s="1790"/>
      <c r="AG111" s="1792"/>
      <c r="AH111" s="1790"/>
      <c r="AI111" s="1792"/>
      <c r="AJ111" s="1790"/>
      <c r="AK111" s="1792"/>
      <c r="AL111" s="1790"/>
      <c r="AM111" s="1792"/>
      <c r="AN111" s="1794"/>
      <c r="AO111" s="1686"/>
      <c r="AP111" s="1686"/>
      <c r="AQ111" s="1664"/>
      <c r="AR111" s="1795"/>
      <c r="AS111" s="1664"/>
      <c r="AT111" s="1686"/>
      <c r="AU111" s="1686"/>
      <c r="AV111" s="1686"/>
      <c r="AW111" s="671" t="str">
        <f t="shared" si="72"/>
        <v/>
      </c>
      <c r="BU111" s="3"/>
      <c r="BV111" s="3"/>
      <c r="BW111" s="4"/>
      <c r="CA111" s="31" t="str">
        <f t="shared" si="76"/>
        <v/>
      </c>
      <c r="CB111" s="31"/>
      <c r="CC111" s="31" t="str">
        <f t="shared" si="78"/>
        <v/>
      </c>
      <c r="CD111" s="31"/>
      <c r="CE111" s="31" t="str">
        <f t="shared" si="80"/>
        <v/>
      </c>
      <c r="CF111" s="31" t="str">
        <f t="shared" si="81"/>
        <v/>
      </c>
      <c r="CG111" s="31" t="str">
        <f t="shared" si="82"/>
        <v/>
      </c>
      <c r="CH111" s="32">
        <f t="shared" si="83"/>
        <v>0</v>
      </c>
      <c r="CI111" s="32"/>
      <c r="CJ111" s="32">
        <f t="shared" si="85"/>
        <v>0</v>
      </c>
      <c r="CK111" s="32"/>
      <c r="CL111" s="32">
        <f t="shared" si="87"/>
        <v>0</v>
      </c>
      <c r="CM111" s="32">
        <f t="shared" si="88"/>
        <v>0</v>
      </c>
      <c r="CN111" s="32">
        <f t="shared" si="89"/>
        <v>0</v>
      </c>
    </row>
    <row r="112" spans="1:92" ht="16.350000000000001" customHeight="1" x14ac:dyDescent="0.2">
      <c r="A112" s="3510" t="s">
        <v>145</v>
      </c>
      <c r="B112" s="3511"/>
      <c r="C112" s="3512"/>
      <c r="D112" s="1788">
        <f t="shared" si="73"/>
        <v>0</v>
      </c>
      <c r="E112" s="1682">
        <f>SUM(Q112+S112+U112+W112+Y112+AA112+AC112+AE112+AG112+AI112+AK112+AM112)</f>
        <v>0</v>
      </c>
      <c r="F112" s="1684">
        <f>SUM(R112+T112+V112+X112+Z112+AB112+AD112+AF112+AH112+AJ112+AL112+AN112)</f>
        <v>0</v>
      </c>
      <c r="G112" s="1789"/>
      <c r="H112" s="1790"/>
      <c r="I112" s="1789"/>
      <c r="J112" s="1791"/>
      <c r="K112" s="1789"/>
      <c r="L112" s="1790"/>
      <c r="M112" s="1789"/>
      <c r="N112" s="1790"/>
      <c r="O112" s="1792"/>
      <c r="P112" s="1790"/>
      <c r="Q112" s="1660"/>
      <c r="R112" s="1661"/>
      <c r="S112" s="1660"/>
      <c r="T112" s="1661"/>
      <c r="U112" s="1660"/>
      <c r="V112" s="1661"/>
      <c r="W112" s="1660"/>
      <c r="X112" s="1661"/>
      <c r="Y112" s="1660"/>
      <c r="Z112" s="1661"/>
      <c r="AA112" s="1660"/>
      <c r="AB112" s="1661"/>
      <c r="AC112" s="1660"/>
      <c r="AD112" s="1661"/>
      <c r="AE112" s="1660"/>
      <c r="AF112" s="1661"/>
      <c r="AG112" s="1660"/>
      <c r="AH112" s="1661"/>
      <c r="AI112" s="1660"/>
      <c r="AJ112" s="1661"/>
      <c r="AK112" s="1660"/>
      <c r="AL112" s="1661"/>
      <c r="AM112" s="1660"/>
      <c r="AN112" s="1662"/>
      <c r="AO112" s="1686"/>
      <c r="AP112" s="1686"/>
      <c r="AQ112" s="1664"/>
      <c r="AR112" s="1664"/>
      <c r="AS112" s="1664"/>
      <c r="AT112" s="1686"/>
      <c r="AU112" s="1686"/>
      <c r="AV112" s="1686"/>
      <c r="AW112" s="671" t="str">
        <f t="shared" si="72"/>
        <v/>
      </c>
      <c r="BU112" s="3"/>
      <c r="BV112" s="3"/>
      <c r="BW112" s="4"/>
      <c r="CA112" s="31" t="str">
        <f t="shared" si="76"/>
        <v/>
      </c>
      <c r="CB112" s="31" t="str">
        <f t="shared" si="77"/>
        <v/>
      </c>
      <c r="CC112" s="31" t="str">
        <f t="shared" si="78"/>
        <v/>
      </c>
      <c r="CD112" s="31" t="str">
        <f t="shared" si="79"/>
        <v/>
      </c>
      <c r="CE112" s="31" t="str">
        <f t="shared" si="80"/>
        <v/>
      </c>
      <c r="CF112" s="31" t="str">
        <f t="shared" si="81"/>
        <v/>
      </c>
      <c r="CG112" s="31" t="str">
        <f t="shared" si="82"/>
        <v/>
      </c>
      <c r="CH112" s="32">
        <f t="shared" si="83"/>
        <v>0</v>
      </c>
      <c r="CI112" s="32">
        <f t="shared" si="84"/>
        <v>0</v>
      </c>
      <c r="CJ112" s="32">
        <f t="shared" si="85"/>
        <v>0</v>
      </c>
      <c r="CK112" s="32">
        <f t="shared" si="86"/>
        <v>0</v>
      </c>
      <c r="CL112" s="32">
        <f t="shared" si="87"/>
        <v>0</v>
      </c>
      <c r="CM112" s="32">
        <f t="shared" si="88"/>
        <v>0</v>
      </c>
      <c r="CN112" s="32">
        <f t="shared" si="89"/>
        <v>0</v>
      </c>
    </row>
    <row r="113" spans="1:92" ht="16.350000000000001" customHeight="1" x14ac:dyDescent="0.2">
      <c r="A113" s="3510" t="s">
        <v>146</v>
      </c>
      <c r="B113" s="3511"/>
      <c r="C113" s="3512"/>
      <c r="D113" s="1788">
        <f t="shared" si="73"/>
        <v>0</v>
      </c>
      <c r="E113" s="1682">
        <f>SUM(Q113+S113+U113+W113+Y113+AA113+AC113+AE113+AG113+AI113+AK113+AM113)</f>
        <v>0</v>
      </c>
      <c r="F113" s="1684">
        <f>SUM(R113+T113+V113+X113+Z113+AB113+AD113+AF113+AH113+AJ113+AL113+AN113)</f>
        <v>0</v>
      </c>
      <c r="G113" s="1789"/>
      <c r="H113" s="1790"/>
      <c r="I113" s="1789"/>
      <c r="J113" s="1791"/>
      <c r="K113" s="1789"/>
      <c r="L113" s="1790"/>
      <c r="M113" s="1789"/>
      <c r="N113" s="1790"/>
      <c r="O113" s="1792"/>
      <c r="P113" s="1790"/>
      <c r="Q113" s="1660"/>
      <c r="R113" s="1661"/>
      <c r="S113" s="1660"/>
      <c r="T113" s="1661"/>
      <c r="U113" s="1660"/>
      <c r="V113" s="1661"/>
      <c r="W113" s="1660"/>
      <c r="X113" s="1661"/>
      <c r="Y113" s="1660"/>
      <c r="Z113" s="1661"/>
      <c r="AA113" s="1660"/>
      <c r="AB113" s="1661"/>
      <c r="AC113" s="1660"/>
      <c r="AD113" s="1661"/>
      <c r="AE113" s="1660"/>
      <c r="AF113" s="1661"/>
      <c r="AG113" s="1660"/>
      <c r="AH113" s="1661"/>
      <c r="AI113" s="1660"/>
      <c r="AJ113" s="1661"/>
      <c r="AK113" s="1660"/>
      <c r="AL113" s="1661"/>
      <c r="AM113" s="1660"/>
      <c r="AN113" s="1662"/>
      <c r="AO113" s="1686"/>
      <c r="AP113" s="1686"/>
      <c r="AQ113" s="1664"/>
      <c r="AR113" s="1664"/>
      <c r="AS113" s="1664"/>
      <c r="AT113" s="1686"/>
      <c r="AU113" s="1686"/>
      <c r="AV113" s="1686"/>
      <c r="AW113" s="671" t="str">
        <f t="shared" si="72"/>
        <v/>
      </c>
      <c r="BU113" s="3"/>
      <c r="BV113" s="3"/>
      <c r="BW113" s="4"/>
      <c r="CA113" s="31" t="str">
        <f t="shared" si="76"/>
        <v/>
      </c>
      <c r="CB113" s="31" t="str">
        <f t="shared" si="77"/>
        <v/>
      </c>
      <c r="CC113" s="31" t="str">
        <f t="shared" si="78"/>
        <v/>
      </c>
      <c r="CD113" s="31" t="str">
        <f t="shared" si="79"/>
        <v/>
      </c>
      <c r="CE113" s="31" t="str">
        <f t="shared" si="80"/>
        <v/>
      </c>
      <c r="CF113" s="31" t="str">
        <f t="shared" si="81"/>
        <v/>
      </c>
      <c r="CG113" s="31" t="str">
        <f t="shared" si="82"/>
        <v/>
      </c>
      <c r="CH113" s="32">
        <f t="shared" si="83"/>
        <v>0</v>
      </c>
      <c r="CI113" s="32">
        <f t="shared" si="84"/>
        <v>0</v>
      </c>
      <c r="CJ113" s="32">
        <f t="shared" si="85"/>
        <v>0</v>
      </c>
      <c r="CK113" s="32">
        <f t="shared" si="86"/>
        <v>0</v>
      </c>
      <c r="CL113" s="32">
        <f t="shared" si="87"/>
        <v>0</v>
      </c>
      <c r="CM113" s="32">
        <f t="shared" si="88"/>
        <v>0</v>
      </c>
      <c r="CN113" s="32">
        <f t="shared" si="89"/>
        <v>0</v>
      </c>
    </row>
    <row r="114" spans="1:92" ht="16.350000000000001" customHeight="1" x14ac:dyDescent="0.2">
      <c r="A114" s="3510" t="s">
        <v>147</v>
      </c>
      <c r="B114" s="3511"/>
      <c r="C114" s="3512"/>
      <c r="D114" s="1788">
        <f t="shared" si="73"/>
        <v>0</v>
      </c>
      <c r="E114" s="1682">
        <f t="shared" si="74"/>
        <v>0</v>
      </c>
      <c r="F114" s="1684">
        <f t="shared" si="75"/>
        <v>0</v>
      </c>
      <c r="G114" s="1796"/>
      <c r="H114" s="1798"/>
      <c r="I114" s="1685"/>
      <c r="J114" s="1701"/>
      <c r="K114" s="1685"/>
      <c r="L114" s="1661"/>
      <c r="M114" s="1685"/>
      <c r="N114" s="1661"/>
      <c r="O114" s="1660"/>
      <c r="P114" s="1661"/>
      <c r="Q114" s="1660"/>
      <c r="R114" s="1661"/>
      <c r="S114" s="1660"/>
      <c r="T114" s="1661"/>
      <c r="U114" s="1660"/>
      <c r="V114" s="1661"/>
      <c r="W114" s="1660"/>
      <c r="X114" s="1661"/>
      <c r="Y114" s="1660"/>
      <c r="Z114" s="1661"/>
      <c r="AA114" s="1660"/>
      <c r="AB114" s="1661"/>
      <c r="AC114" s="1660"/>
      <c r="AD114" s="1661"/>
      <c r="AE114" s="1660"/>
      <c r="AF114" s="1661"/>
      <c r="AG114" s="1660"/>
      <c r="AH114" s="1661"/>
      <c r="AI114" s="1660"/>
      <c r="AJ114" s="1661"/>
      <c r="AK114" s="1660"/>
      <c r="AL114" s="1661"/>
      <c r="AM114" s="1660"/>
      <c r="AN114" s="1662"/>
      <c r="AO114" s="1686"/>
      <c r="AP114" s="1686"/>
      <c r="AQ114" s="1664"/>
      <c r="AR114" s="1664"/>
      <c r="AS114" s="1664"/>
      <c r="AT114" s="1686"/>
      <c r="AU114" s="1686"/>
      <c r="AV114" s="1686"/>
      <c r="AW114" s="671" t="str">
        <f t="shared" si="72"/>
        <v/>
      </c>
      <c r="BU114" s="3"/>
      <c r="BV114" s="3"/>
      <c r="BW114" s="4"/>
      <c r="CA114" s="31" t="str">
        <f t="shared" si="76"/>
        <v/>
      </c>
      <c r="CB114" s="31" t="str">
        <f t="shared" si="77"/>
        <v/>
      </c>
      <c r="CC114" s="31" t="str">
        <f t="shared" si="78"/>
        <v/>
      </c>
      <c r="CD114" s="31" t="str">
        <f t="shared" si="79"/>
        <v/>
      </c>
      <c r="CE114" s="31" t="str">
        <f t="shared" si="80"/>
        <v/>
      </c>
      <c r="CF114" s="31" t="str">
        <f t="shared" si="81"/>
        <v/>
      </c>
      <c r="CG114" s="31" t="str">
        <f t="shared" si="82"/>
        <v/>
      </c>
      <c r="CH114" s="32">
        <f t="shared" si="83"/>
        <v>0</v>
      </c>
      <c r="CI114" s="32">
        <f t="shared" si="84"/>
        <v>0</v>
      </c>
      <c r="CJ114" s="32">
        <f t="shared" si="85"/>
        <v>0</v>
      </c>
      <c r="CK114" s="32">
        <f t="shared" si="86"/>
        <v>0</v>
      </c>
      <c r="CL114" s="32">
        <f t="shared" si="87"/>
        <v>0</v>
      </c>
      <c r="CM114" s="32">
        <f t="shared" si="88"/>
        <v>0</v>
      </c>
      <c r="CN114" s="32">
        <f t="shared" si="89"/>
        <v>0</v>
      </c>
    </row>
    <row r="115" spans="1:92" ht="16.350000000000001" customHeight="1" x14ac:dyDescent="0.2">
      <c r="A115" s="3510" t="s">
        <v>148</v>
      </c>
      <c r="B115" s="3511"/>
      <c r="C115" s="3512"/>
      <c r="D115" s="1788">
        <f t="shared" si="73"/>
        <v>0</v>
      </c>
      <c r="E115" s="1682">
        <f t="shared" si="74"/>
        <v>0</v>
      </c>
      <c r="F115" s="1684">
        <f t="shared" si="75"/>
        <v>0</v>
      </c>
      <c r="G115" s="1796"/>
      <c r="H115" s="1798"/>
      <c r="I115" s="1685"/>
      <c r="J115" s="1701"/>
      <c r="K115" s="1685"/>
      <c r="L115" s="1661"/>
      <c r="M115" s="1685"/>
      <c r="N115" s="1661"/>
      <c r="O115" s="1660"/>
      <c r="P115" s="1661"/>
      <c r="Q115" s="1660"/>
      <c r="R115" s="1661"/>
      <c r="S115" s="1660"/>
      <c r="T115" s="1661"/>
      <c r="U115" s="1660"/>
      <c r="V115" s="1661"/>
      <c r="W115" s="1660"/>
      <c r="X115" s="1661"/>
      <c r="Y115" s="1660"/>
      <c r="Z115" s="1661"/>
      <c r="AA115" s="1660"/>
      <c r="AB115" s="1661"/>
      <c r="AC115" s="1660"/>
      <c r="AD115" s="1661"/>
      <c r="AE115" s="1660"/>
      <c r="AF115" s="1661"/>
      <c r="AG115" s="1660"/>
      <c r="AH115" s="1661"/>
      <c r="AI115" s="1660"/>
      <c r="AJ115" s="1661"/>
      <c r="AK115" s="1660"/>
      <c r="AL115" s="1661"/>
      <c r="AM115" s="1660"/>
      <c r="AN115" s="1662"/>
      <c r="AO115" s="1686"/>
      <c r="AP115" s="1686"/>
      <c r="AQ115" s="1664"/>
      <c r="AR115" s="1664"/>
      <c r="AS115" s="1664"/>
      <c r="AT115" s="1686"/>
      <c r="AU115" s="1686"/>
      <c r="AV115" s="1686"/>
      <c r="AW115" s="671" t="str">
        <f t="shared" si="72"/>
        <v/>
      </c>
      <c r="BU115" s="3"/>
      <c r="BV115" s="3"/>
      <c r="BW115" s="4"/>
      <c r="CA115" s="31" t="str">
        <f t="shared" si="76"/>
        <v/>
      </c>
      <c r="CB115" s="31" t="str">
        <f t="shared" si="77"/>
        <v/>
      </c>
      <c r="CC115" s="31" t="str">
        <f t="shared" si="78"/>
        <v/>
      </c>
      <c r="CD115" s="31" t="str">
        <f t="shared" si="79"/>
        <v/>
      </c>
      <c r="CE115" s="31" t="str">
        <f t="shared" si="80"/>
        <v/>
      </c>
      <c r="CF115" s="31" t="str">
        <f t="shared" si="81"/>
        <v/>
      </c>
      <c r="CG115" s="31" t="str">
        <f t="shared" si="82"/>
        <v/>
      </c>
      <c r="CH115" s="32">
        <f t="shared" si="83"/>
        <v>0</v>
      </c>
      <c r="CI115" s="32">
        <f t="shared" si="84"/>
        <v>0</v>
      </c>
      <c r="CJ115" s="32">
        <f t="shared" si="85"/>
        <v>0</v>
      </c>
      <c r="CK115" s="32">
        <f t="shared" si="86"/>
        <v>0</v>
      </c>
      <c r="CL115" s="32">
        <f t="shared" si="87"/>
        <v>0</v>
      </c>
      <c r="CM115" s="32">
        <f t="shared" si="88"/>
        <v>0</v>
      </c>
      <c r="CN115" s="32">
        <f t="shared" si="89"/>
        <v>0</v>
      </c>
    </row>
    <row r="116" spans="1:92" ht="16.350000000000001" customHeight="1" x14ac:dyDescent="0.2">
      <c r="A116" s="3510" t="s">
        <v>149</v>
      </c>
      <c r="B116" s="3511"/>
      <c r="C116" s="3512"/>
      <c r="D116" s="1788">
        <f t="shared" si="73"/>
        <v>0</v>
      </c>
      <c r="E116" s="1682">
        <f t="shared" si="74"/>
        <v>0</v>
      </c>
      <c r="F116" s="1684">
        <f t="shared" si="75"/>
        <v>0</v>
      </c>
      <c r="G116" s="1796"/>
      <c r="H116" s="1798"/>
      <c r="I116" s="1685"/>
      <c r="J116" s="1701"/>
      <c r="K116" s="1685"/>
      <c r="L116" s="1661"/>
      <c r="M116" s="1685"/>
      <c r="N116" s="1661"/>
      <c r="O116" s="1660"/>
      <c r="P116" s="1661"/>
      <c r="Q116" s="1660"/>
      <c r="R116" s="1661"/>
      <c r="S116" s="1660"/>
      <c r="T116" s="1661"/>
      <c r="U116" s="1660"/>
      <c r="V116" s="1661"/>
      <c r="W116" s="1660"/>
      <c r="X116" s="1661"/>
      <c r="Y116" s="1660"/>
      <c r="Z116" s="1661"/>
      <c r="AA116" s="1660"/>
      <c r="AB116" s="1661"/>
      <c r="AC116" s="1660"/>
      <c r="AD116" s="1661"/>
      <c r="AE116" s="1660"/>
      <c r="AF116" s="1661"/>
      <c r="AG116" s="1660"/>
      <c r="AH116" s="1661"/>
      <c r="AI116" s="1660"/>
      <c r="AJ116" s="1661"/>
      <c r="AK116" s="1660"/>
      <c r="AL116" s="1661"/>
      <c r="AM116" s="1660"/>
      <c r="AN116" s="1662"/>
      <c r="AO116" s="1686"/>
      <c r="AP116" s="1686"/>
      <c r="AQ116" s="1664"/>
      <c r="AR116" s="1664"/>
      <c r="AS116" s="1664"/>
      <c r="AT116" s="1686"/>
      <c r="AU116" s="1686"/>
      <c r="AV116" s="1686"/>
      <c r="AW116" s="671" t="str">
        <f t="shared" si="72"/>
        <v/>
      </c>
      <c r="BU116" s="3"/>
      <c r="BV116" s="3"/>
      <c r="BW116" s="4"/>
      <c r="CA116" s="31" t="str">
        <f t="shared" si="76"/>
        <v/>
      </c>
      <c r="CB116" s="31" t="str">
        <f t="shared" si="77"/>
        <v/>
      </c>
      <c r="CC116" s="31" t="str">
        <f t="shared" si="78"/>
        <v/>
      </c>
      <c r="CD116" s="31" t="str">
        <f t="shared" si="79"/>
        <v/>
      </c>
      <c r="CE116" s="31" t="str">
        <f t="shared" si="80"/>
        <v/>
      </c>
      <c r="CF116" s="31" t="str">
        <f t="shared" si="81"/>
        <v/>
      </c>
      <c r="CG116" s="31" t="str">
        <f t="shared" si="82"/>
        <v/>
      </c>
      <c r="CH116" s="32">
        <f t="shared" si="83"/>
        <v>0</v>
      </c>
      <c r="CI116" s="32">
        <f t="shared" si="84"/>
        <v>0</v>
      </c>
      <c r="CJ116" s="32">
        <f t="shared" si="85"/>
        <v>0</v>
      </c>
      <c r="CK116" s="32">
        <f t="shared" si="86"/>
        <v>0</v>
      </c>
      <c r="CL116" s="32">
        <f t="shared" si="87"/>
        <v>0</v>
      </c>
      <c r="CM116" s="32">
        <f t="shared" si="88"/>
        <v>0</v>
      </c>
      <c r="CN116" s="32">
        <f t="shared" si="89"/>
        <v>0</v>
      </c>
    </row>
    <row r="117" spans="1:92" ht="16.350000000000001" customHeight="1" x14ac:dyDescent="0.2">
      <c r="A117" s="3510" t="s">
        <v>150</v>
      </c>
      <c r="B117" s="3511"/>
      <c r="C117" s="3512"/>
      <c r="D117" s="1788">
        <f t="shared" si="73"/>
        <v>0</v>
      </c>
      <c r="E117" s="1682">
        <f t="shared" si="74"/>
        <v>0</v>
      </c>
      <c r="F117" s="1684">
        <f t="shared" si="75"/>
        <v>0</v>
      </c>
      <c r="G117" s="1796"/>
      <c r="H117" s="1798"/>
      <c r="I117" s="1685"/>
      <c r="J117" s="1701"/>
      <c r="K117" s="1685"/>
      <c r="L117" s="1661"/>
      <c r="M117" s="1685"/>
      <c r="N117" s="1661"/>
      <c r="O117" s="1660"/>
      <c r="P117" s="1661"/>
      <c r="Q117" s="1660"/>
      <c r="R117" s="1661"/>
      <c r="S117" s="1660"/>
      <c r="T117" s="1661"/>
      <c r="U117" s="1660"/>
      <c r="V117" s="1661"/>
      <c r="W117" s="1660"/>
      <c r="X117" s="1661"/>
      <c r="Y117" s="1660"/>
      <c r="Z117" s="1661"/>
      <c r="AA117" s="1660"/>
      <c r="AB117" s="1661"/>
      <c r="AC117" s="1660"/>
      <c r="AD117" s="1661"/>
      <c r="AE117" s="1660"/>
      <c r="AF117" s="1661"/>
      <c r="AG117" s="1660"/>
      <c r="AH117" s="1661"/>
      <c r="AI117" s="1660"/>
      <c r="AJ117" s="1661"/>
      <c r="AK117" s="1660"/>
      <c r="AL117" s="1661"/>
      <c r="AM117" s="1660"/>
      <c r="AN117" s="1662"/>
      <c r="AO117" s="1686"/>
      <c r="AP117" s="1686"/>
      <c r="AQ117" s="1664"/>
      <c r="AR117" s="1664"/>
      <c r="AS117" s="1664"/>
      <c r="AT117" s="1686"/>
      <c r="AU117" s="1686"/>
      <c r="AV117" s="1686"/>
      <c r="AW117" s="671" t="str">
        <f t="shared" si="72"/>
        <v/>
      </c>
      <c r="BU117" s="3"/>
      <c r="BV117" s="3"/>
      <c r="BW117" s="4"/>
      <c r="CA117" s="31" t="str">
        <f t="shared" si="76"/>
        <v/>
      </c>
      <c r="CB117" s="31" t="str">
        <f t="shared" si="77"/>
        <v/>
      </c>
      <c r="CC117" s="31" t="str">
        <f t="shared" si="78"/>
        <v/>
      </c>
      <c r="CD117" s="31" t="str">
        <f t="shared" si="79"/>
        <v/>
      </c>
      <c r="CE117" s="31" t="str">
        <f t="shared" si="80"/>
        <v/>
      </c>
      <c r="CF117" s="31" t="str">
        <f t="shared" si="81"/>
        <v/>
      </c>
      <c r="CG117" s="31" t="str">
        <f t="shared" si="82"/>
        <v/>
      </c>
      <c r="CH117" s="32">
        <f t="shared" si="83"/>
        <v>0</v>
      </c>
      <c r="CI117" s="32">
        <f t="shared" si="84"/>
        <v>0</v>
      </c>
      <c r="CJ117" s="32">
        <f t="shared" si="85"/>
        <v>0</v>
      </c>
      <c r="CK117" s="32">
        <f t="shared" si="86"/>
        <v>0</v>
      </c>
      <c r="CL117" s="32">
        <f t="shared" si="87"/>
        <v>0</v>
      </c>
      <c r="CM117" s="32">
        <f t="shared" si="88"/>
        <v>0</v>
      </c>
      <c r="CN117" s="32">
        <f t="shared" si="89"/>
        <v>0</v>
      </c>
    </row>
    <row r="118" spans="1:92" ht="16.350000000000001" customHeight="1" x14ac:dyDescent="0.2">
      <c r="A118" s="3515" t="s">
        <v>151</v>
      </c>
      <c r="B118" s="3515"/>
      <c r="C118" s="3515"/>
      <c r="D118" s="1788">
        <f t="shared" si="73"/>
        <v>0</v>
      </c>
      <c r="E118" s="1682">
        <f>SUM(S118+U118+W118+Y118+AA118+AC118+AE118+AG118+AI118+AK118+AM118)</f>
        <v>0</v>
      </c>
      <c r="F118" s="1684">
        <f>SUM(T118+V118+X118+Z118+AB118+AD118+AF118+AH118+AJ118+AL118+AN118)</f>
        <v>0</v>
      </c>
      <c r="G118" s="1698"/>
      <c r="H118" s="1699"/>
      <c r="I118" s="1698"/>
      <c r="J118" s="1797"/>
      <c r="K118" s="1698"/>
      <c r="L118" s="1699"/>
      <c r="M118" s="1698"/>
      <c r="N118" s="1699"/>
      <c r="O118" s="1722"/>
      <c r="P118" s="1699"/>
      <c r="Q118" s="1722"/>
      <c r="R118" s="1699"/>
      <c r="S118" s="1660"/>
      <c r="T118" s="1661"/>
      <c r="U118" s="1660"/>
      <c r="V118" s="1661"/>
      <c r="W118" s="1660"/>
      <c r="X118" s="1661"/>
      <c r="Y118" s="1660"/>
      <c r="Z118" s="1661"/>
      <c r="AA118" s="1660"/>
      <c r="AB118" s="1661"/>
      <c r="AC118" s="1660"/>
      <c r="AD118" s="1661"/>
      <c r="AE118" s="1660"/>
      <c r="AF118" s="1661"/>
      <c r="AG118" s="1660"/>
      <c r="AH118" s="1661"/>
      <c r="AI118" s="1660"/>
      <c r="AJ118" s="1661"/>
      <c r="AK118" s="1660"/>
      <c r="AL118" s="1661"/>
      <c r="AM118" s="1660"/>
      <c r="AN118" s="1662"/>
      <c r="AO118" s="1686"/>
      <c r="AP118" s="1686"/>
      <c r="AQ118" s="1664"/>
      <c r="AR118" s="1664"/>
      <c r="AS118" s="1664"/>
      <c r="AT118" s="1686"/>
      <c r="AU118" s="1686"/>
      <c r="AV118" s="1686"/>
      <c r="AW118" s="671" t="str">
        <f t="shared" si="72"/>
        <v/>
      </c>
      <c r="BU118" s="3"/>
      <c r="BV118" s="3"/>
      <c r="BW118" s="4"/>
      <c r="CA118" s="31" t="str">
        <f t="shared" si="76"/>
        <v/>
      </c>
      <c r="CB118" s="31" t="str">
        <f t="shared" si="77"/>
        <v/>
      </c>
      <c r="CC118" s="31" t="str">
        <f t="shared" si="78"/>
        <v/>
      </c>
      <c r="CD118" s="31" t="str">
        <f t="shared" si="79"/>
        <v/>
      </c>
      <c r="CE118" s="31" t="str">
        <f t="shared" si="80"/>
        <v/>
      </c>
      <c r="CF118" s="31" t="str">
        <f t="shared" si="81"/>
        <v/>
      </c>
      <c r="CG118" s="31" t="str">
        <f t="shared" si="82"/>
        <v/>
      </c>
      <c r="CH118" s="32">
        <f t="shared" si="83"/>
        <v>0</v>
      </c>
      <c r="CI118" s="32">
        <f t="shared" si="84"/>
        <v>0</v>
      </c>
      <c r="CJ118" s="32">
        <f t="shared" si="85"/>
        <v>0</v>
      </c>
      <c r="CK118" s="32">
        <f t="shared" si="86"/>
        <v>0</v>
      </c>
      <c r="CL118" s="32">
        <f t="shared" si="87"/>
        <v>0</v>
      </c>
      <c r="CM118" s="32">
        <f t="shared" si="88"/>
        <v>0</v>
      </c>
      <c r="CN118" s="32">
        <f t="shared" si="89"/>
        <v>0</v>
      </c>
    </row>
    <row r="119" spans="1:92" ht="16.350000000000001" customHeight="1" x14ac:dyDescent="0.2">
      <c r="A119" s="3515" t="s">
        <v>152</v>
      </c>
      <c r="B119" s="3515"/>
      <c r="C119" s="3515"/>
      <c r="D119" s="1788">
        <f t="shared" si="73"/>
        <v>4</v>
      </c>
      <c r="E119" s="1682">
        <f>SUM(S119+U119+W119+Y119+AA119+AC119+AE119+AG119+AI119+AK119+AM119)</f>
        <v>1</v>
      </c>
      <c r="F119" s="1684">
        <f>SUM(T119+V119+X119+Z119+AB119+AD119+AF119+AH119+AJ119+AL119+AN119)</f>
        <v>3</v>
      </c>
      <c r="G119" s="1789"/>
      <c r="H119" s="1790"/>
      <c r="I119" s="1789"/>
      <c r="J119" s="1791"/>
      <c r="K119" s="1789"/>
      <c r="L119" s="1790"/>
      <c r="M119" s="1789"/>
      <c r="N119" s="1790"/>
      <c r="O119" s="1792"/>
      <c r="P119" s="1790"/>
      <c r="Q119" s="1792"/>
      <c r="R119" s="1790"/>
      <c r="S119" s="1660"/>
      <c r="T119" s="1661"/>
      <c r="U119" s="1660"/>
      <c r="V119" s="1661"/>
      <c r="W119" s="1660">
        <v>0</v>
      </c>
      <c r="X119" s="1661">
        <v>0</v>
      </c>
      <c r="Y119" s="1660">
        <v>0</v>
      </c>
      <c r="Z119" s="1661">
        <v>1</v>
      </c>
      <c r="AA119" s="1660">
        <v>0</v>
      </c>
      <c r="AB119" s="1661">
        <v>0</v>
      </c>
      <c r="AC119" s="1660">
        <v>0</v>
      </c>
      <c r="AD119" s="1661">
        <v>0</v>
      </c>
      <c r="AE119" s="1660">
        <v>0</v>
      </c>
      <c r="AF119" s="1661">
        <v>1</v>
      </c>
      <c r="AG119" s="1660">
        <v>0</v>
      </c>
      <c r="AH119" s="1661">
        <v>1</v>
      </c>
      <c r="AI119" s="1660">
        <v>1</v>
      </c>
      <c r="AJ119" s="1661">
        <v>0</v>
      </c>
      <c r="AK119" s="1660">
        <v>0</v>
      </c>
      <c r="AL119" s="1661">
        <v>0</v>
      </c>
      <c r="AM119" s="1660">
        <v>0</v>
      </c>
      <c r="AN119" s="1662">
        <v>0</v>
      </c>
      <c r="AO119" s="1686">
        <v>0</v>
      </c>
      <c r="AP119" s="1686">
        <v>0</v>
      </c>
      <c r="AQ119" s="1664">
        <v>4</v>
      </c>
      <c r="AR119" s="1664">
        <v>0</v>
      </c>
      <c r="AS119" s="1664"/>
      <c r="AT119" s="1686">
        <v>0</v>
      </c>
      <c r="AU119" s="1686">
        <v>0</v>
      </c>
      <c r="AV119" s="1686">
        <v>0</v>
      </c>
      <c r="AW119" s="671" t="str">
        <f t="shared" si="72"/>
        <v/>
      </c>
      <c r="BU119" s="3"/>
      <c r="BV119" s="3"/>
      <c r="BW119" s="4"/>
      <c r="CA119" s="31" t="str">
        <f t="shared" si="76"/>
        <v/>
      </c>
      <c r="CB119" s="31" t="str">
        <f t="shared" si="77"/>
        <v/>
      </c>
      <c r="CC119" s="31" t="str">
        <f t="shared" si="78"/>
        <v/>
      </c>
      <c r="CD119" s="31" t="str">
        <f t="shared" si="79"/>
        <v/>
      </c>
      <c r="CE119" s="31" t="str">
        <f t="shared" si="80"/>
        <v/>
      </c>
      <c r="CF119" s="31" t="str">
        <f t="shared" si="81"/>
        <v/>
      </c>
      <c r="CG119" s="31" t="str">
        <f t="shared" si="82"/>
        <v/>
      </c>
      <c r="CH119" s="32">
        <f t="shared" si="83"/>
        <v>0</v>
      </c>
      <c r="CI119" s="32">
        <f t="shared" si="84"/>
        <v>0</v>
      </c>
      <c r="CJ119" s="32">
        <f t="shared" si="85"/>
        <v>0</v>
      </c>
      <c r="CK119" s="32">
        <f t="shared" si="86"/>
        <v>0</v>
      </c>
      <c r="CL119" s="32">
        <f t="shared" si="87"/>
        <v>0</v>
      </c>
      <c r="CM119" s="32">
        <f t="shared" si="88"/>
        <v>0</v>
      </c>
      <c r="CN119" s="32">
        <f t="shared" si="89"/>
        <v>0</v>
      </c>
    </row>
    <row r="120" spans="1:92" ht="16.350000000000001" customHeight="1" x14ac:dyDescent="0.2">
      <c r="A120" s="3510" t="s">
        <v>153</v>
      </c>
      <c r="B120" s="3511"/>
      <c r="C120" s="3512"/>
      <c r="D120" s="1788">
        <f t="shared" si="73"/>
        <v>8</v>
      </c>
      <c r="E120" s="1682">
        <f>SUM(U120+W120+Y120+AA120+AC120+AE120+AG120+AI120+AK120+AM120)</f>
        <v>3</v>
      </c>
      <c r="F120" s="1684">
        <f>SUM(V120+X120+Z120+AB120+AD120+AF120+AH120+AJ120+AL120+AN120)</f>
        <v>5</v>
      </c>
      <c r="G120" s="1789"/>
      <c r="H120" s="1790"/>
      <c r="I120" s="1789"/>
      <c r="J120" s="1791"/>
      <c r="K120" s="1789"/>
      <c r="L120" s="1790"/>
      <c r="M120" s="1789"/>
      <c r="N120" s="1790"/>
      <c r="O120" s="1792"/>
      <c r="P120" s="1790"/>
      <c r="Q120" s="1792"/>
      <c r="R120" s="1790"/>
      <c r="S120" s="1792"/>
      <c r="T120" s="1790"/>
      <c r="U120" s="1660"/>
      <c r="V120" s="1661"/>
      <c r="W120" s="1660">
        <v>2</v>
      </c>
      <c r="X120" s="1661">
        <v>2</v>
      </c>
      <c r="Y120" s="1660">
        <v>0</v>
      </c>
      <c r="Z120" s="1661">
        <v>2</v>
      </c>
      <c r="AA120" s="1660">
        <v>0</v>
      </c>
      <c r="AB120" s="1661">
        <v>0</v>
      </c>
      <c r="AC120" s="1660">
        <v>0</v>
      </c>
      <c r="AD120" s="1661">
        <v>0</v>
      </c>
      <c r="AE120" s="1660">
        <v>0</v>
      </c>
      <c r="AF120" s="1661">
        <v>1</v>
      </c>
      <c r="AG120" s="1660">
        <v>0</v>
      </c>
      <c r="AH120" s="1661">
        <v>0</v>
      </c>
      <c r="AI120" s="1660">
        <v>0</v>
      </c>
      <c r="AJ120" s="1661">
        <v>0</v>
      </c>
      <c r="AK120" s="1660">
        <v>0</v>
      </c>
      <c r="AL120" s="1661">
        <v>0</v>
      </c>
      <c r="AM120" s="1660">
        <v>1</v>
      </c>
      <c r="AN120" s="1662">
        <v>0</v>
      </c>
      <c r="AO120" s="1686">
        <v>0</v>
      </c>
      <c r="AP120" s="1686">
        <v>0</v>
      </c>
      <c r="AQ120" s="1664">
        <v>8</v>
      </c>
      <c r="AR120" s="1664">
        <v>0</v>
      </c>
      <c r="AS120" s="1664"/>
      <c r="AT120" s="1686">
        <v>0</v>
      </c>
      <c r="AU120" s="1686">
        <v>0</v>
      </c>
      <c r="AV120" s="1686">
        <v>0</v>
      </c>
      <c r="AW120" s="671" t="str">
        <f t="shared" si="72"/>
        <v/>
      </c>
      <c r="BU120" s="3"/>
      <c r="BV120" s="3"/>
      <c r="BW120" s="4"/>
      <c r="CA120" s="31" t="str">
        <f t="shared" si="76"/>
        <v/>
      </c>
      <c r="CB120" s="31" t="str">
        <f t="shared" si="77"/>
        <v/>
      </c>
      <c r="CC120" s="31" t="str">
        <f t="shared" si="78"/>
        <v/>
      </c>
      <c r="CD120" s="31" t="str">
        <f t="shared" si="79"/>
        <v/>
      </c>
      <c r="CE120" s="31" t="str">
        <f t="shared" si="80"/>
        <v/>
      </c>
      <c r="CF120" s="31" t="str">
        <f t="shared" si="81"/>
        <v/>
      </c>
      <c r="CG120" s="31" t="str">
        <f t="shared" si="82"/>
        <v/>
      </c>
      <c r="CH120" s="32">
        <f t="shared" si="83"/>
        <v>0</v>
      </c>
      <c r="CI120" s="32">
        <f t="shared" si="84"/>
        <v>0</v>
      </c>
      <c r="CJ120" s="32">
        <f t="shared" si="85"/>
        <v>0</v>
      </c>
      <c r="CK120" s="32">
        <f t="shared" si="86"/>
        <v>0</v>
      </c>
      <c r="CL120" s="32">
        <f t="shared" si="87"/>
        <v>0</v>
      </c>
      <c r="CM120" s="32">
        <f t="shared" si="88"/>
        <v>0</v>
      </c>
      <c r="CN120" s="32">
        <f t="shared" si="89"/>
        <v>0</v>
      </c>
    </row>
    <row r="121" spans="1:92" ht="16.350000000000001" customHeight="1" x14ac:dyDescent="0.2">
      <c r="A121" s="3510" t="s">
        <v>154</v>
      </c>
      <c r="B121" s="3511"/>
      <c r="C121" s="3512"/>
      <c r="D121" s="1788">
        <f t="shared" si="73"/>
        <v>0</v>
      </c>
      <c r="E121" s="1682">
        <f>SUM(Y121+AA121+AC121+AE121+AG121+AI121+AK121+AM121)</f>
        <v>0</v>
      </c>
      <c r="F121" s="1684">
        <f>SUM(Z121+AB121+AD121+AF121+AH121+AJ121+AL121+AN121)</f>
        <v>0</v>
      </c>
      <c r="G121" s="1789"/>
      <c r="H121" s="1790"/>
      <c r="I121" s="1789"/>
      <c r="J121" s="1791"/>
      <c r="K121" s="1789"/>
      <c r="L121" s="1790"/>
      <c r="M121" s="1789"/>
      <c r="N121" s="1790"/>
      <c r="O121" s="1792"/>
      <c r="P121" s="1790"/>
      <c r="Q121" s="1792"/>
      <c r="R121" s="1790"/>
      <c r="S121" s="1792"/>
      <c r="T121" s="1790"/>
      <c r="U121" s="1792"/>
      <c r="V121" s="1790"/>
      <c r="W121" s="1792"/>
      <c r="X121" s="1790"/>
      <c r="Y121" s="1660"/>
      <c r="Z121" s="1661"/>
      <c r="AA121" s="1660"/>
      <c r="AB121" s="1661"/>
      <c r="AC121" s="1660"/>
      <c r="AD121" s="1661"/>
      <c r="AE121" s="1660"/>
      <c r="AF121" s="1661"/>
      <c r="AG121" s="1660"/>
      <c r="AH121" s="1661"/>
      <c r="AI121" s="1660"/>
      <c r="AJ121" s="1661"/>
      <c r="AK121" s="1660"/>
      <c r="AL121" s="1661"/>
      <c r="AM121" s="1660"/>
      <c r="AN121" s="1662"/>
      <c r="AO121" s="1793"/>
      <c r="AP121" s="1686"/>
      <c r="AQ121" s="1664"/>
      <c r="AR121" s="1664"/>
      <c r="AS121" s="1664"/>
      <c r="AT121" s="1686"/>
      <c r="AU121" s="1686"/>
      <c r="AV121" s="1686"/>
      <c r="AW121" s="671" t="str">
        <f t="shared" si="72"/>
        <v/>
      </c>
      <c r="BU121" s="3"/>
      <c r="BV121" s="3"/>
      <c r="BW121" s="4"/>
      <c r="CA121" s="31"/>
      <c r="CB121" s="31" t="str">
        <f t="shared" si="77"/>
        <v/>
      </c>
      <c r="CC121" s="31" t="str">
        <f t="shared" si="78"/>
        <v/>
      </c>
      <c r="CD121" s="31" t="str">
        <f t="shared" si="79"/>
        <v/>
      </c>
      <c r="CE121" s="31" t="str">
        <f t="shared" si="80"/>
        <v/>
      </c>
      <c r="CF121" s="31" t="str">
        <f t="shared" si="81"/>
        <v/>
      </c>
      <c r="CG121" s="31" t="str">
        <f t="shared" si="82"/>
        <v/>
      </c>
      <c r="CH121" s="32"/>
      <c r="CI121" s="32">
        <f t="shared" si="84"/>
        <v>0</v>
      </c>
      <c r="CJ121" s="32">
        <f t="shared" si="85"/>
        <v>0</v>
      </c>
      <c r="CK121" s="32">
        <f t="shared" si="86"/>
        <v>0</v>
      </c>
      <c r="CL121" s="32">
        <f t="shared" si="87"/>
        <v>0</v>
      </c>
      <c r="CM121" s="32">
        <f t="shared" si="88"/>
        <v>0</v>
      </c>
      <c r="CN121" s="32">
        <f t="shared" si="89"/>
        <v>0</v>
      </c>
    </row>
    <row r="122" spans="1:92" ht="16.350000000000001" customHeight="1" x14ac:dyDescent="0.2">
      <c r="A122" s="3516" t="s">
        <v>155</v>
      </c>
      <c r="B122" s="3516"/>
      <c r="C122" s="3516"/>
      <c r="D122" s="1788">
        <f t="shared" si="73"/>
        <v>11</v>
      </c>
      <c r="E122" s="1682">
        <f t="shared" si="74"/>
        <v>2</v>
      </c>
      <c r="F122" s="1684">
        <f t="shared" si="75"/>
        <v>9</v>
      </c>
      <c r="G122" s="1685">
        <v>0</v>
      </c>
      <c r="H122" s="1661">
        <v>0</v>
      </c>
      <c r="I122" s="1685">
        <v>0</v>
      </c>
      <c r="J122" s="1701">
        <v>0</v>
      </c>
      <c r="K122" s="1685">
        <v>0</v>
      </c>
      <c r="L122" s="1661">
        <v>0</v>
      </c>
      <c r="M122" s="1685">
        <v>0</v>
      </c>
      <c r="N122" s="1661">
        <v>0</v>
      </c>
      <c r="O122" s="1660">
        <v>0</v>
      </c>
      <c r="P122" s="1661">
        <v>0</v>
      </c>
      <c r="Q122" s="1660">
        <v>0</v>
      </c>
      <c r="R122" s="1661">
        <v>0</v>
      </c>
      <c r="S122" s="1660">
        <v>0</v>
      </c>
      <c r="T122" s="1661">
        <v>0</v>
      </c>
      <c r="U122" s="1660">
        <v>0</v>
      </c>
      <c r="V122" s="1661">
        <v>0</v>
      </c>
      <c r="W122" s="1660">
        <v>1</v>
      </c>
      <c r="X122" s="1661">
        <v>0</v>
      </c>
      <c r="Y122" s="1660">
        <v>1</v>
      </c>
      <c r="Z122" s="1661">
        <v>4</v>
      </c>
      <c r="AA122" s="1660">
        <v>0</v>
      </c>
      <c r="AB122" s="1661">
        <v>1</v>
      </c>
      <c r="AC122" s="1660">
        <v>0</v>
      </c>
      <c r="AD122" s="1661">
        <v>0</v>
      </c>
      <c r="AE122" s="1660">
        <v>0</v>
      </c>
      <c r="AF122" s="1661">
        <v>0</v>
      </c>
      <c r="AG122" s="1660">
        <v>0</v>
      </c>
      <c r="AH122" s="1661">
        <v>1</v>
      </c>
      <c r="AI122" s="1660">
        <v>0</v>
      </c>
      <c r="AJ122" s="1661">
        <v>2</v>
      </c>
      <c r="AK122" s="1660">
        <v>0</v>
      </c>
      <c r="AL122" s="1661">
        <v>1</v>
      </c>
      <c r="AM122" s="1660">
        <v>0</v>
      </c>
      <c r="AN122" s="1662">
        <v>0</v>
      </c>
      <c r="AO122" s="1686">
        <v>0</v>
      </c>
      <c r="AP122" s="1686">
        <v>0</v>
      </c>
      <c r="AQ122" s="1664">
        <v>11</v>
      </c>
      <c r="AR122" s="1664">
        <v>0</v>
      </c>
      <c r="AS122" s="1664"/>
      <c r="AT122" s="1686">
        <v>0</v>
      </c>
      <c r="AU122" s="1686">
        <v>0</v>
      </c>
      <c r="AV122" s="1686">
        <v>0</v>
      </c>
      <c r="AW122" s="671" t="str">
        <f t="shared" si="72"/>
        <v/>
      </c>
      <c r="BU122" s="3"/>
      <c r="BV122" s="3"/>
      <c r="BW122" s="4"/>
      <c r="CA122" s="31" t="str">
        <f t="shared" si="76"/>
        <v/>
      </c>
      <c r="CB122" s="31" t="str">
        <f t="shared" si="77"/>
        <v/>
      </c>
      <c r="CC122" s="31" t="str">
        <f t="shared" si="78"/>
        <v/>
      </c>
      <c r="CD122" s="31" t="str">
        <f t="shared" si="79"/>
        <v/>
      </c>
      <c r="CE122" s="31" t="str">
        <f t="shared" si="80"/>
        <v/>
      </c>
      <c r="CF122" s="31" t="str">
        <f t="shared" si="81"/>
        <v/>
      </c>
      <c r="CG122" s="31" t="str">
        <f t="shared" si="82"/>
        <v/>
      </c>
      <c r="CH122" s="32">
        <f t="shared" si="83"/>
        <v>0</v>
      </c>
      <c r="CI122" s="32">
        <f t="shared" si="84"/>
        <v>0</v>
      </c>
      <c r="CJ122" s="32">
        <f t="shared" si="85"/>
        <v>0</v>
      </c>
      <c r="CK122" s="32">
        <f t="shared" si="86"/>
        <v>0</v>
      </c>
      <c r="CL122" s="32">
        <f t="shared" si="87"/>
        <v>0</v>
      </c>
      <c r="CM122" s="32">
        <f t="shared" si="88"/>
        <v>0</v>
      </c>
      <c r="CN122" s="32">
        <f t="shared" si="89"/>
        <v>0</v>
      </c>
    </row>
    <row r="123" spans="1:92" ht="16.350000000000001" customHeight="1" x14ac:dyDescent="0.2">
      <c r="A123" s="3400" t="s">
        <v>156</v>
      </c>
      <c r="B123" s="3031"/>
      <c r="C123" s="3427"/>
      <c r="D123" s="1788">
        <f t="shared" si="73"/>
        <v>0</v>
      </c>
      <c r="E123" s="1682">
        <f>SUM(Y123+AA123+AC123+AE123+AG123+AI123+AK123+AM123)</f>
        <v>0</v>
      </c>
      <c r="F123" s="1684">
        <f>SUM(Z123+AB123+AD123+AF123+AH123+AJ123+AL123+AN123)</f>
        <v>0</v>
      </c>
      <c r="G123" s="1789"/>
      <c r="H123" s="1790"/>
      <c r="I123" s="1789"/>
      <c r="J123" s="1791"/>
      <c r="K123" s="1789"/>
      <c r="L123" s="1790"/>
      <c r="M123" s="1789"/>
      <c r="N123" s="1790"/>
      <c r="O123" s="1792"/>
      <c r="P123" s="1790"/>
      <c r="Q123" s="1792"/>
      <c r="R123" s="1790"/>
      <c r="S123" s="1792"/>
      <c r="T123" s="1790"/>
      <c r="U123" s="1792"/>
      <c r="V123" s="1790"/>
      <c r="W123" s="1792"/>
      <c r="X123" s="1790"/>
      <c r="Y123" s="1660"/>
      <c r="Z123" s="1661"/>
      <c r="AA123" s="1660"/>
      <c r="AB123" s="1661"/>
      <c r="AC123" s="1660"/>
      <c r="AD123" s="1661"/>
      <c r="AE123" s="1660"/>
      <c r="AF123" s="1661"/>
      <c r="AG123" s="1660"/>
      <c r="AH123" s="1661"/>
      <c r="AI123" s="1660"/>
      <c r="AJ123" s="1661"/>
      <c r="AK123" s="1660"/>
      <c r="AL123" s="1661"/>
      <c r="AM123" s="1660"/>
      <c r="AN123" s="1662"/>
      <c r="AO123" s="1793"/>
      <c r="AP123" s="1686"/>
      <c r="AQ123" s="1664"/>
      <c r="AR123" s="1799"/>
      <c r="AS123" s="1664"/>
      <c r="AT123" s="1686"/>
      <c r="AU123" s="1686"/>
      <c r="AV123" s="1686"/>
      <c r="AW123" s="671" t="str">
        <f t="shared" si="72"/>
        <v/>
      </c>
      <c r="BU123" s="3"/>
      <c r="BV123" s="3"/>
      <c r="BW123" s="4"/>
      <c r="CA123" s="31"/>
      <c r="CB123" s="31" t="str">
        <f t="shared" si="77"/>
        <v/>
      </c>
      <c r="CC123" s="31" t="str">
        <f t="shared" si="78"/>
        <v/>
      </c>
      <c r="CD123" s="31" t="str">
        <f t="shared" si="79"/>
        <v/>
      </c>
      <c r="CE123" s="31" t="str">
        <f t="shared" si="80"/>
        <v/>
      </c>
      <c r="CF123" s="31" t="str">
        <f t="shared" si="81"/>
        <v/>
      </c>
      <c r="CG123" s="31" t="str">
        <f t="shared" si="82"/>
        <v/>
      </c>
      <c r="CH123" s="32"/>
      <c r="CI123" s="32">
        <f t="shared" si="84"/>
        <v>0</v>
      </c>
      <c r="CJ123" s="32">
        <f t="shared" si="85"/>
        <v>0</v>
      </c>
      <c r="CK123" s="32">
        <f t="shared" si="86"/>
        <v>0</v>
      </c>
      <c r="CL123" s="32">
        <f t="shared" si="87"/>
        <v>0</v>
      </c>
      <c r="CM123" s="32">
        <f t="shared" si="88"/>
        <v>0</v>
      </c>
      <c r="CN123" s="32">
        <f t="shared" si="89"/>
        <v>0</v>
      </c>
    </row>
    <row r="124" spans="1:92" ht="16.350000000000001" customHeight="1" x14ac:dyDescent="0.2">
      <c r="A124" s="3400" t="s">
        <v>157</v>
      </c>
      <c r="B124" s="3031"/>
      <c r="C124" s="3427"/>
      <c r="D124" s="1788">
        <f t="shared" si="73"/>
        <v>0</v>
      </c>
      <c r="E124" s="1682">
        <f t="shared" ref="E124:F129" si="91">SUM(Y124+AA124+AC124+AE124+AG124+AI124+AK124+AM124)</f>
        <v>0</v>
      </c>
      <c r="F124" s="1684">
        <f t="shared" si="91"/>
        <v>0</v>
      </c>
      <c r="G124" s="1789"/>
      <c r="H124" s="1790"/>
      <c r="I124" s="1789"/>
      <c r="J124" s="1791"/>
      <c r="K124" s="1789"/>
      <c r="L124" s="1790"/>
      <c r="M124" s="1789"/>
      <c r="N124" s="1790"/>
      <c r="O124" s="1792"/>
      <c r="P124" s="1790"/>
      <c r="Q124" s="1792"/>
      <c r="R124" s="1790"/>
      <c r="S124" s="1792"/>
      <c r="T124" s="1790"/>
      <c r="U124" s="1792"/>
      <c r="V124" s="1790"/>
      <c r="W124" s="1792"/>
      <c r="X124" s="1790"/>
      <c r="Y124" s="1660"/>
      <c r="Z124" s="1661"/>
      <c r="AA124" s="1660"/>
      <c r="AB124" s="1661"/>
      <c r="AC124" s="1660"/>
      <c r="AD124" s="1661"/>
      <c r="AE124" s="1660"/>
      <c r="AF124" s="1661"/>
      <c r="AG124" s="1660"/>
      <c r="AH124" s="1661"/>
      <c r="AI124" s="1660"/>
      <c r="AJ124" s="1661"/>
      <c r="AK124" s="1660"/>
      <c r="AL124" s="1661"/>
      <c r="AM124" s="1660"/>
      <c r="AN124" s="1662"/>
      <c r="AO124" s="1793"/>
      <c r="AP124" s="1686"/>
      <c r="AQ124" s="1664"/>
      <c r="AR124" s="1799"/>
      <c r="AS124" s="1664"/>
      <c r="AT124" s="1686"/>
      <c r="AU124" s="1686"/>
      <c r="AV124" s="1686"/>
      <c r="AW124" s="671" t="str">
        <f t="shared" si="72"/>
        <v/>
      </c>
      <c r="BU124" s="3"/>
      <c r="BV124" s="3"/>
      <c r="BW124" s="4"/>
      <c r="CA124" s="31"/>
      <c r="CB124" s="31" t="str">
        <f t="shared" si="77"/>
        <v/>
      </c>
      <c r="CC124" s="31" t="str">
        <f t="shared" si="78"/>
        <v/>
      </c>
      <c r="CD124" s="31" t="str">
        <f t="shared" si="79"/>
        <v/>
      </c>
      <c r="CE124" s="31" t="str">
        <f t="shared" si="80"/>
        <v/>
      </c>
      <c r="CF124" s="31" t="str">
        <f t="shared" si="81"/>
        <v/>
      </c>
      <c r="CG124" s="31" t="str">
        <f t="shared" si="82"/>
        <v/>
      </c>
      <c r="CH124" s="32"/>
      <c r="CI124" s="32">
        <f t="shared" si="84"/>
        <v>0</v>
      </c>
      <c r="CJ124" s="32">
        <f t="shared" si="85"/>
        <v>0</v>
      </c>
      <c r="CK124" s="32">
        <f t="shared" si="86"/>
        <v>0</v>
      </c>
      <c r="CL124" s="32">
        <f t="shared" si="87"/>
        <v>0</v>
      </c>
      <c r="CM124" s="32">
        <f t="shared" si="88"/>
        <v>0</v>
      </c>
      <c r="CN124" s="32">
        <f t="shared" si="89"/>
        <v>0</v>
      </c>
    </row>
    <row r="125" spans="1:92" ht="16.350000000000001" customHeight="1" x14ac:dyDescent="0.2">
      <c r="A125" s="3516" t="s">
        <v>158</v>
      </c>
      <c r="B125" s="3516"/>
      <c r="C125" s="3516"/>
      <c r="D125" s="1788">
        <f t="shared" si="73"/>
        <v>0</v>
      </c>
      <c r="E125" s="1682">
        <f t="shared" si="91"/>
        <v>0</v>
      </c>
      <c r="F125" s="1684">
        <f t="shared" si="91"/>
        <v>0</v>
      </c>
      <c r="G125" s="1789"/>
      <c r="H125" s="1790"/>
      <c r="I125" s="1789"/>
      <c r="J125" s="1791"/>
      <c r="K125" s="1789"/>
      <c r="L125" s="1790"/>
      <c r="M125" s="1789"/>
      <c r="N125" s="1790"/>
      <c r="O125" s="1792"/>
      <c r="P125" s="1790"/>
      <c r="Q125" s="1792"/>
      <c r="R125" s="1790"/>
      <c r="S125" s="1792"/>
      <c r="T125" s="1790"/>
      <c r="U125" s="1792"/>
      <c r="V125" s="1790"/>
      <c r="W125" s="1792"/>
      <c r="X125" s="1790"/>
      <c r="Y125" s="1660"/>
      <c r="Z125" s="1661"/>
      <c r="AA125" s="1660"/>
      <c r="AB125" s="1661"/>
      <c r="AC125" s="1660"/>
      <c r="AD125" s="1661"/>
      <c r="AE125" s="1660"/>
      <c r="AF125" s="1661"/>
      <c r="AG125" s="1660"/>
      <c r="AH125" s="1661"/>
      <c r="AI125" s="1660"/>
      <c r="AJ125" s="1661"/>
      <c r="AK125" s="1660"/>
      <c r="AL125" s="1661"/>
      <c r="AM125" s="1660"/>
      <c r="AN125" s="1662"/>
      <c r="AO125" s="1793"/>
      <c r="AP125" s="1686"/>
      <c r="AQ125" s="1664"/>
      <c r="AR125" s="1664"/>
      <c r="AS125" s="1664"/>
      <c r="AT125" s="1686"/>
      <c r="AU125" s="1686"/>
      <c r="AV125" s="1686"/>
      <c r="AW125" s="671" t="str">
        <f t="shared" si="72"/>
        <v/>
      </c>
      <c r="BU125" s="3"/>
      <c r="BV125" s="3"/>
      <c r="BW125" s="4"/>
      <c r="CA125" s="31"/>
      <c r="CB125" s="31" t="str">
        <f t="shared" si="77"/>
        <v/>
      </c>
      <c r="CC125" s="31" t="str">
        <f t="shared" si="78"/>
        <v/>
      </c>
      <c r="CD125" s="31" t="str">
        <f t="shared" si="79"/>
        <v/>
      </c>
      <c r="CE125" s="31" t="str">
        <f t="shared" si="80"/>
        <v/>
      </c>
      <c r="CF125" s="31" t="str">
        <f t="shared" si="81"/>
        <v/>
      </c>
      <c r="CG125" s="31" t="str">
        <f t="shared" si="82"/>
        <v/>
      </c>
      <c r="CH125" s="32"/>
      <c r="CI125" s="32">
        <f t="shared" si="84"/>
        <v>0</v>
      </c>
      <c r="CJ125" s="32">
        <f t="shared" si="85"/>
        <v>0</v>
      </c>
      <c r="CK125" s="32">
        <f t="shared" si="86"/>
        <v>0</v>
      </c>
      <c r="CL125" s="32">
        <f t="shared" si="87"/>
        <v>0</v>
      </c>
      <c r="CM125" s="32">
        <f t="shared" si="88"/>
        <v>0</v>
      </c>
      <c r="CN125" s="32">
        <f t="shared" si="89"/>
        <v>0</v>
      </c>
    </row>
    <row r="126" spans="1:92" ht="16.350000000000001" customHeight="1" x14ac:dyDescent="0.2">
      <c r="A126" s="3515" t="s">
        <v>159</v>
      </c>
      <c r="B126" s="3515"/>
      <c r="C126" s="3515"/>
      <c r="D126" s="1788">
        <f t="shared" si="73"/>
        <v>0</v>
      </c>
      <c r="E126" s="1682">
        <f t="shared" si="91"/>
        <v>0</v>
      </c>
      <c r="F126" s="1684">
        <f t="shared" si="91"/>
        <v>0</v>
      </c>
      <c r="G126" s="1789"/>
      <c r="H126" s="1790"/>
      <c r="I126" s="1789"/>
      <c r="J126" s="1791"/>
      <c r="K126" s="1789"/>
      <c r="L126" s="1790"/>
      <c r="M126" s="1789"/>
      <c r="N126" s="1790"/>
      <c r="O126" s="1792"/>
      <c r="P126" s="1790"/>
      <c r="Q126" s="1792"/>
      <c r="R126" s="1790"/>
      <c r="S126" s="1792"/>
      <c r="T126" s="1790"/>
      <c r="U126" s="1792"/>
      <c r="V126" s="1790"/>
      <c r="W126" s="1792"/>
      <c r="X126" s="1790"/>
      <c r="Y126" s="1660"/>
      <c r="Z126" s="1661"/>
      <c r="AA126" s="1660"/>
      <c r="AB126" s="1661"/>
      <c r="AC126" s="1660"/>
      <c r="AD126" s="1661"/>
      <c r="AE126" s="1660"/>
      <c r="AF126" s="1661"/>
      <c r="AG126" s="1660"/>
      <c r="AH126" s="1661"/>
      <c r="AI126" s="1660"/>
      <c r="AJ126" s="1661"/>
      <c r="AK126" s="1660"/>
      <c r="AL126" s="1661"/>
      <c r="AM126" s="1660"/>
      <c r="AN126" s="1662"/>
      <c r="AO126" s="1793"/>
      <c r="AP126" s="1686"/>
      <c r="AQ126" s="1664"/>
      <c r="AR126" s="1664"/>
      <c r="AS126" s="1664"/>
      <c r="AT126" s="1686"/>
      <c r="AU126" s="1686"/>
      <c r="AV126" s="1686"/>
      <c r="AW126" s="671" t="str">
        <f t="shared" si="72"/>
        <v/>
      </c>
      <c r="BU126" s="3"/>
      <c r="BV126" s="3"/>
      <c r="BW126" s="4"/>
      <c r="CA126" s="31"/>
      <c r="CB126" s="31" t="str">
        <f t="shared" si="77"/>
        <v/>
      </c>
      <c r="CC126" s="31" t="str">
        <f t="shared" si="78"/>
        <v/>
      </c>
      <c r="CD126" s="31" t="str">
        <f t="shared" si="79"/>
        <v/>
      </c>
      <c r="CE126" s="31" t="str">
        <f t="shared" si="80"/>
        <v/>
      </c>
      <c r="CF126" s="31" t="str">
        <f t="shared" si="81"/>
        <v/>
      </c>
      <c r="CG126" s="31" t="str">
        <f t="shared" si="82"/>
        <v/>
      </c>
      <c r="CH126" s="32"/>
      <c r="CI126" s="32">
        <f t="shared" si="84"/>
        <v>0</v>
      </c>
      <c r="CJ126" s="32">
        <f t="shared" si="85"/>
        <v>0</v>
      </c>
      <c r="CK126" s="32">
        <f t="shared" si="86"/>
        <v>0</v>
      </c>
      <c r="CL126" s="32">
        <f t="shared" si="87"/>
        <v>0</v>
      </c>
      <c r="CM126" s="32">
        <f t="shared" si="88"/>
        <v>0</v>
      </c>
      <c r="CN126" s="32">
        <f t="shared" si="89"/>
        <v>0</v>
      </c>
    </row>
    <row r="127" spans="1:92" ht="16.350000000000001" customHeight="1" x14ac:dyDescent="0.2">
      <c r="A127" s="3515" t="s">
        <v>160</v>
      </c>
      <c r="B127" s="3515"/>
      <c r="C127" s="3515"/>
      <c r="D127" s="1788">
        <f t="shared" si="73"/>
        <v>0</v>
      </c>
      <c r="E127" s="1682">
        <f>SUM(Y127+AA127+AC127+AE127+AG127+AI127+AK127+AM127)</f>
        <v>0</v>
      </c>
      <c r="F127" s="1684">
        <f t="shared" si="91"/>
        <v>0</v>
      </c>
      <c r="G127" s="1789"/>
      <c r="H127" s="1790"/>
      <c r="I127" s="1789"/>
      <c r="J127" s="1791"/>
      <c r="K127" s="1789"/>
      <c r="L127" s="1790"/>
      <c r="M127" s="1789"/>
      <c r="N127" s="1790"/>
      <c r="O127" s="1792"/>
      <c r="P127" s="1790"/>
      <c r="Q127" s="1792"/>
      <c r="R127" s="1790"/>
      <c r="S127" s="1792"/>
      <c r="T127" s="1790"/>
      <c r="U127" s="1792"/>
      <c r="V127" s="1790"/>
      <c r="W127" s="1792"/>
      <c r="X127" s="1790"/>
      <c r="Y127" s="1660"/>
      <c r="Z127" s="1661"/>
      <c r="AA127" s="1660"/>
      <c r="AB127" s="1661"/>
      <c r="AC127" s="1660"/>
      <c r="AD127" s="1661"/>
      <c r="AE127" s="1660"/>
      <c r="AF127" s="1661"/>
      <c r="AG127" s="1660"/>
      <c r="AH127" s="1661"/>
      <c r="AI127" s="1660"/>
      <c r="AJ127" s="1661"/>
      <c r="AK127" s="1660"/>
      <c r="AL127" s="1661"/>
      <c r="AM127" s="1660"/>
      <c r="AN127" s="1662"/>
      <c r="AO127" s="1793"/>
      <c r="AP127" s="1686"/>
      <c r="AQ127" s="1664"/>
      <c r="AR127" s="1664"/>
      <c r="AS127" s="1664"/>
      <c r="AT127" s="1686"/>
      <c r="AU127" s="1686"/>
      <c r="AV127" s="1686"/>
      <c r="AW127" s="671" t="str">
        <f t="shared" si="72"/>
        <v/>
      </c>
      <c r="BU127" s="3"/>
      <c r="BV127" s="3"/>
      <c r="BW127" s="4"/>
      <c r="CA127" s="31"/>
      <c r="CB127" s="31" t="str">
        <f t="shared" si="77"/>
        <v/>
      </c>
      <c r="CC127" s="31" t="str">
        <f t="shared" si="78"/>
        <v/>
      </c>
      <c r="CD127" s="31" t="str">
        <f t="shared" si="79"/>
        <v/>
      </c>
      <c r="CE127" s="31" t="str">
        <f t="shared" si="80"/>
        <v/>
      </c>
      <c r="CF127" s="31" t="str">
        <f t="shared" si="81"/>
        <v/>
      </c>
      <c r="CG127" s="31" t="str">
        <f t="shared" si="82"/>
        <v/>
      </c>
      <c r="CH127" s="32"/>
      <c r="CI127" s="32">
        <f t="shared" si="84"/>
        <v>0</v>
      </c>
      <c r="CJ127" s="32">
        <f t="shared" si="85"/>
        <v>0</v>
      </c>
      <c r="CK127" s="32">
        <f t="shared" si="86"/>
        <v>0</v>
      </c>
      <c r="CL127" s="32">
        <f t="shared" si="87"/>
        <v>0</v>
      </c>
      <c r="CM127" s="32">
        <f t="shared" si="88"/>
        <v>0</v>
      </c>
      <c r="CN127" s="32">
        <f t="shared" si="89"/>
        <v>0</v>
      </c>
    </row>
    <row r="128" spans="1:92" ht="16.350000000000001" customHeight="1" x14ac:dyDescent="0.2">
      <c r="A128" s="3425" t="s">
        <v>161</v>
      </c>
      <c r="B128" s="3084"/>
      <c r="C128" s="3426"/>
      <c r="D128" s="1788">
        <f t="shared" si="73"/>
        <v>1</v>
      </c>
      <c r="E128" s="1682">
        <f t="shared" si="91"/>
        <v>1</v>
      </c>
      <c r="F128" s="1684">
        <f t="shared" si="91"/>
        <v>0</v>
      </c>
      <c r="G128" s="1789"/>
      <c r="H128" s="1790"/>
      <c r="I128" s="1789"/>
      <c r="J128" s="1791"/>
      <c r="K128" s="1789"/>
      <c r="L128" s="1790"/>
      <c r="M128" s="1789"/>
      <c r="N128" s="1790"/>
      <c r="O128" s="1792"/>
      <c r="P128" s="1790"/>
      <c r="Q128" s="1792"/>
      <c r="R128" s="1790"/>
      <c r="S128" s="1792"/>
      <c r="T128" s="1790"/>
      <c r="U128" s="1792"/>
      <c r="V128" s="1790"/>
      <c r="W128" s="1792"/>
      <c r="X128" s="1790"/>
      <c r="Y128" s="1660"/>
      <c r="Z128" s="1661"/>
      <c r="AA128" s="1660"/>
      <c r="AB128" s="1661"/>
      <c r="AC128" s="1660"/>
      <c r="AD128" s="1661"/>
      <c r="AE128" s="1660"/>
      <c r="AF128" s="1661"/>
      <c r="AG128" s="1660"/>
      <c r="AH128" s="1661"/>
      <c r="AI128" s="1660"/>
      <c r="AJ128" s="1661"/>
      <c r="AK128" s="1660"/>
      <c r="AL128" s="1661"/>
      <c r="AM128" s="1660">
        <v>1</v>
      </c>
      <c r="AN128" s="1662"/>
      <c r="AO128" s="1793"/>
      <c r="AP128" s="1686">
        <v>0</v>
      </c>
      <c r="AQ128" s="1664">
        <v>1</v>
      </c>
      <c r="AR128" s="1799">
        <v>0</v>
      </c>
      <c r="AS128" s="1664">
        <v>0</v>
      </c>
      <c r="AT128" s="1686">
        <v>0</v>
      </c>
      <c r="AU128" s="1686">
        <v>0</v>
      </c>
      <c r="AV128" s="1686">
        <v>0</v>
      </c>
      <c r="AW128" s="671" t="str">
        <f t="shared" si="72"/>
        <v/>
      </c>
      <c r="BU128" s="3"/>
      <c r="BV128" s="3"/>
      <c r="BW128" s="4"/>
      <c r="CA128" s="31"/>
      <c r="CB128" s="31" t="str">
        <f t="shared" si="77"/>
        <v/>
      </c>
      <c r="CC128" s="31" t="str">
        <f t="shared" si="78"/>
        <v/>
      </c>
      <c r="CD128" s="31" t="str">
        <f t="shared" si="79"/>
        <v/>
      </c>
      <c r="CE128" s="31" t="str">
        <f t="shared" si="80"/>
        <v/>
      </c>
      <c r="CF128" s="31" t="str">
        <f t="shared" si="81"/>
        <v/>
      </c>
      <c r="CG128" s="31" t="str">
        <f t="shared" si="82"/>
        <v/>
      </c>
      <c r="CH128" s="32"/>
      <c r="CI128" s="32">
        <f t="shared" si="84"/>
        <v>0</v>
      </c>
      <c r="CJ128" s="32">
        <f t="shared" si="85"/>
        <v>0</v>
      </c>
      <c r="CK128" s="32">
        <f t="shared" si="86"/>
        <v>0</v>
      </c>
      <c r="CL128" s="32">
        <f t="shared" si="87"/>
        <v>0</v>
      </c>
      <c r="CM128" s="32">
        <f t="shared" si="88"/>
        <v>0</v>
      </c>
      <c r="CN128" s="32">
        <f t="shared" si="89"/>
        <v>0</v>
      </c>
    </row>
    <row r="129" spans="1:92" ht="16.350000000000001" customHeight="1" x14ac:dyDescent="0.2">
      <c r="A129" s="3510" t="s">
        <v>162</v>
      </c>
      <c r="B129" s="3511"/>
      <c r="C129" s="3512"/>
      <c r="D129" s="1788">
        <f t="shared" si="73"/>
        <v>0</v>
      </c>
      <c r="E129" s="1682">
        <f t="shared" si="91"/>
        <v>0</v>
      </c>
      <c r="F129" s="1684">
        <f t="shared" si="91"/>
        <v>0</v>
      </c>
      <c r="G129" s="1789"/>
      <c r="H129" s="1790"/>
      <c r="I129" s="1789"/>
      <c r="J129" s="1791"/>
      <c r="K129" s="1789"/>
      <c r="L129" s="1790"/>
      <c r="M129" s="1789"/>
      <c r="N129" s="1790"/>
      <c r="O129" s="1792"/>
      <c r="P129" s="1790"/>
      <c r="Q129" s="1792"/>
      <c r="R129" s="1790"/>
      <c r="S129" s="1792"/>
      <c r="T129" s="1790"/>
      <c r="U129" s="1792"/>
      <c r="V129" s="1790"/>
      <c r="W129" s="1792"/>
      <c r="X129" s="1790"/>
      <c r="Y129" s="1660"/>
      <c r="Z129" s="1661"/>
      <c r="AA129" s="1660"/>
      <c r="AB129" s="1661"/>
      <c r="AC129" s="1660"/>
      <c r="AD129" s="1661"/>
      <c r="AE129" s="1660"/>
      <c r="AF129" s="1661"/>
      <c r="AG129" s="1660"/>
      <c r="AH129" s="1661"/>
      <c r="AI129" s="1660"/>
      <c r="AJ129" s="1661"/>
      <c r="AK129" s="1660"/>
      <c r="AL129" s="1661"/>
      <c r="AM129" s="1660"/>
      <c r="AN129" s="1662"/>
      <c r="AO129" s="1793"/>
      <c r="AP129" s="1686"/>
      <c r="AQ129" s="1664"/>
      <c r="AR129" s="1799"/>
      <c r="AS129" s="1664"/>
      <c r="AT129" s="1686"/>
      <c r="AU129" s="1686"/>
      <c r="AV129" s="1686"/>
      <c r="AW129" s="671" t="str">
        <f t="shared" si="72"/>
        <v/>
      </c>
      <c r="BU129" s="3"/>
      <c r="BV129" s="3"/>
      <c r="BW129" s="4"/>
      <c r="CA129" s="31"/>
      <c r="CB129" s="31" t="str">
        <f t="shared" si="77"/>
        <v/>
      </c>
      <c r="CC129" s="31" t="str">
        <f t="shared" si="78"/>
        <v/>
      </c>
      <c r="CD129" s="31" t="str">
        <f t="shared" si="79"/>
        <v/>
      </c>
      <c r="CE129" s="31" t="str">
        <f t="shared" si="80"/>
        <v/>
      </c>
      <c r="CF129" s="31" t="str">
        <f t="shared" si="81"/>
        <v/>
      </c>
      <c r="CG129" s="31" t="str">
        <f t="shared" si="82"/>
        <v/>
      </c>
      <c r="CH129" s="32"/>
      <c r="CI129" s="32">
        <f t="shared" si="84"/>
        <v>0</v>
      </c>
      <c r="CJ129" s="32">
        <f t="shared" si="85"/>
        <v>0</v>
      </c>
      <c r="CK129" s="32">
        <f t="shared" si="86"/>
        <v>0</v>
      </c>
      <c r="CL129" s="32">
        <f t="shared" si="87"/>
        <v>0</v>
      </c>
      <c r="CM129" s="32">
        <f t="shared" si="88"/>
        <v>0</v>
      </c>
      <c r="CN129" s="32">
        <f t="shared" si="89"/>
        <v>0</v>
      </c>
    </row>
    <row r="130" spans="1:92" ht="16.350000000000001" customHeight="1" x14ac:dyDescent="0.2">
      <c r="A130" s="3510" t="s">
        <v>163</v>
      </c>
      <c r="B130" s="3511"/>
      <c r="C130" s="3512"/>
      <c r="D130" s="1788">
        <f t="shared" si="73"/>
        <v>3</v>
      </c>
      <c r="E130" s="1682">
        <f t="shared" si="74"/>
        <v>1</v>
      </c>
      <c r="F130" s="1684">
        <f t="shared" si="75"/>
        <v>2</v>
      </c>
      <c r="G130" s="1796">
        <v>0</v>
      </c>
      <c r="H130" s="1798">
        <v>0</v>
      </c>
      <c r="I130" s="1796">
        <v>0</v>
      </c>
      <c r="J130" s="1800">
        <v>0</v>
      </c>
      <c r="K130" s="1796">
        <v>0</v>
      </c>
      <c r="L130" s="1798">
        <v>0</v>
      </c>
      <c r="M130" s="1796">
        <v>0</v>
      </c>
      <c r="N130" s="1798">
        <v>0</v>
      </c>
      <c r="O130" s="1801">
        <v>0</v>
      </c>
      <c r="P130" s="1661">
        <v>0</v>
      </c>
      <c r="Q130" s="1660">
        <v>0</v>
      </c>
      <c r="R130" s="1661">
        <v>0</v>
      </c>
      <c r="S130" s="1660">
        <v>0</v>
      </c>
      <c r="T130" s="1798">
        <v>0</v>
      </c>
      <c r="U130" s="1801">
        <v>0</v>
      </c>
      <c r="V130" s="1661">
        <v>0</v>
      </c>
      <c r="W130" s="1660">
        <v>1</v>
      </c>
      <c r="X130" s="1661">
        <v>0</v>
      </c>
      <c r="Y130" s="1660">
        <v>0</v>
      </c>
      <c r="Z130" s="1661">
        <v>0</v>
      </c>
      <c r="AA130" s="1660">
        <v>0</v>
      </c>
      <c r="AB130" s="1661">
        <v>0</v>
      </c>
      <c r="AC130" s="1660">
        <v>0</v>
      </c>
      <c r="AD130" s="1661">
        <v>0</v>
      </c>
      <c r="AE130" s="1660">
        <v>0</v>
      </c>
      <c r="AF130" s="1661">
        <v>0</v>
      </c>
      <c r="AG130" s="1660">
        <v>0</v>
      </c>
      <c r="AH130" s="1661">
        <v>0</v>
      </c>
      <c r="AI130" s="1660">
        <v>0</v>
      </c>
      <c r="AJ130" s="1661">
        <v>0</v>
      </c>
      <c r="AK130" s="1660">
        <v>0</v>
      </c>
      <c r="AL130" s="1661">
        <v>2</v>
      </c>
      <c r="AM130" s="1660">
        <v>0</v>
      </c>
      <c r="AN130" s="1662">
        <v>0</v>
      </c>
      <c r="AO130" s="1686">
        <v>0</v>
      </c>
      <c r="AP130" s="1802">
        <v>0</v>
      </c>
      <c r="AQ130" s="1799">
        <v>3</v>
      </c>
      <c r="AR130" s="1799">
        <v>0</v>
      </c>
      <c r="AS130" s="1664"/>
      <c r="AT130" s="1686">
        <v>0</v>
      </c>
      <c r="AU130" s="1686">
        <v>0</v>
      </c>
      <c r="AV130" s="1686">
        <v>0</v>
      </c>
      <c r="AW130" s="671" t="str">
        <f t="shared" si="72"/>
        <v/>
      </c>
      <c r="BU130" s="3"/>
      <c r="BV130" s="3"/>
      <c r="BW130" s="4"/>
      <c r="CA130" s="31" t="str">
        <f t="shared" si="76"/>
        <v/>
      </c>
      <c r="CB130" s="31" t="str">
        <f t="shared" si="77"/>
        <v/>
      </c>
      <c r="CC130" s="31" t="str">
        <f t="shared" si="78"/>
        <v/>
      </c>
      <c r="CD130" s="31" t="str">
        <f t="shared" si="79"/>
        <v/>
      </c>
      <c r="CE130" s="31" t="str">
        <f t="shared" si="80"/>
        <v/>
      </c>
      <c r="CF130" s="31" t="str">
        <f t="shared" si="81"/>
        <v/>
      </c>
      <c r="CG130" s="31" t="str">
        <f t="shared" si="82"/>
        <v/>
      </c>
      <c r="CH130" s="32">
        <f t="shared" si="83"/>
        <v>0</v>
      </c>
      <c r="CI130" s="32">
        <f t="shared" si="84"/>
        <v>0</v>
      </c>
      <c r="CJ130" s="32">
        <f t="shared" si="85"/>
        <v>0</v>
      </c>
      <c r="CK130" s="32">
        <f t="shared" si="86"/>
        <v>0</v>
      </c>
      <c r="CL130" s="32">
        <f t="shared" si="87"/>
        <v>0</v>
      </c>
      <c r="CM130" s="32">
        <f t="shared" si="88"/>
        <v>0</v>
      </c>
      <c r="CN130" s="32">
        <f t="shared" si="89"/>
        <v>0</v>
      </c>
    </row>
    <row r="131" spans="1:92" ht="16.350000000000001" customHeight="1" x14ac:dyDescent="0.2">
      <c r="A131" s="3510" t="s">
        <v>164</v>
      </c>
      <c r="B131" s="3511"/>
      <c r="C131" s="3512"/>
      <c r="D131" s="1788">
        <f t="shared" si="73"/>
        <v>0</v>
      </c>
      <c r="E131" s="1682">
        <f t="shared" si="74"/>
        <v>0</v>
      </c>
      <c r="F131" s="1684">
        <f t="shared" si="75"/>
        <v>0</v>
      </c>
      <c r="G131" s="1796"/>
      <c r="H131" s="1798"/>
      <c r="I131" s="1796"/>
      <c r="J131" s="1800"/>
      <c r="K131" s="1796"/>
      <c r="L131" s="1798"/>
      <c r="M131" s="1796"/>
      <c r="N131" s="1798"/>
      <c r="O131" s="1801"/>
      <c r="P131" s="1661"/>
      <c r="Q131" s="1660"/>
      <c r="R131" s="1661"/>
      <c r="S131" s="1660"/>
      <c r="T131" s="1798"/>
      <c r="U131" s="1801"/>
      <c r="V131" s="1661"/>
      <c r="W131" s="1660"/>
      <c r="X131" s="1661"/>
      <c r="Y131" s="1660"/>
      <c r="Z131" s="1661"/>
      <c r="AA131" s="1660"/>
      <c r="AB131" s="1661"/>
      <c r="AC131" s="1660"/>
      <c r="AD131" s="1661"/>
      <c r="AE131" s="1660"/>
      <c r="AF131" s="1661"/>
      <c r="AG131" s="1660"/>
      <c r="AH131" s="1661"/>
      <c r="AI131" s="1660"/>
      <c r="AJ131" s="1661"/>
      <c r="AK131" s="1660"/>
      <c r="AL131" s="1661"/>
      <c r="AM131" s="1660"/>
      <c r="AN131" s="1662"/>
      <c r="AO131" s="1686"/>
      <c r="AP131" s="1802"/>
      <c r="AQ131" s="1799"/>
      <c r="AR131" s="1799"/>
      <c r="AS131" s="1664"/>
      <c r="AT131" s="1686"/>
      <c r="AU131" s="1686"/>
      <c r="AV131" s="1686"/>
      <c r="AW131" s="671" t="str">
        <f t="shared" si="72"/>
        <v/>
      </c>
      <c r="BU131" s="3"/>
      <c r="BV131" s="3"/>
      <c r="BW131" s="4"/>
      <c r="CA131" s="31" t="str">
        <f t="shared" si="76"/>
        <v/>
      </c>
      <c r="CB131" s="31" t="str">
        <f t="shared" si="77"/>
        <v/>
      </c>
      <c r="CC131" s="31" t="str">
        <f t="shared" si="78"/>
        <v/>
      </c>
      <c r="CD131" s="31" t="str">
        <f t="shared" si="79"/>
        <v/>
      </c>
      <c r="CE131" s="31" t="str">
        <f t="shared" si="80"/>
        <v/>
      </c>
      <c r="CF131" s="31" t="str">
        <f t="shared" si="81"/>
        <v/>
      </c>
      <c r="CG131" s="31" t="str">
        <f t="shared" si="82"/>
        <v/>
      </c>
      <c r="CH131" s="32">
        <f t="shared" si="83"/>
        <v>0</v>
      </c>
      <c r="CI131" s="32">
        <f t="shared" si="84"/>
        <v>0</v>
      </c>
      <c r="CJ131" s="32">
        <f t="shared" si="85"/>
        <v>0</v>
      </c>
      <c r="CK131" s="32">
        <f t="shared" si="86"/>
        <v>0</v>
      </c>
      <c r="CL131" s="32">
        <f t="shared" si="87"/>
        <v>0</v>
      </c>
      <c r="CM131" s="32">
        <f t="shared" si="88"/>
        <v>0</v>
      </c>
      <c r="CN131" s="32">
        <f t="shared" si="89"/>
        <v>0</v>
      </c>
    </row>
    <row r="132" spans="1:92" ht="16.350000000000001" customHeight="1" x14ac:dyDescent="0.2">
      <c r="A132" s="3510" t="s">
        <v>165</v>
      </c>
      <c r="B132" s="3511"/>
      <c r="C132" s="3512"/>
      <c r="D132" s="1788">
        <f t="shared" si="73"/>
        <v>0</v>
      </c>
      <c r="E132" s="1682">
        <f t="shared" si="74"/>
        <v>0</v>
      </c>
      <c r="F132" s="1684">
        <f t="shared" si="75"/>
        <v>0</v>
      </c>
      <c r="G132" s="1796"/>
      <c r="H132" s="1798"/>
      <c r="I132" s="1796"/>
      <c r="J132" s="1800"/>
      <c r="K132" s="1796"/>
      <c r="L132" s="1798"/>
      <c r="M132" s="1796"/>
      <c r="N132" s="1798"/>
      <c r="O132" s="1801"/>
      <c r="P132" s="1661"/>
      <c r="Q132" s="1660"/>
      <c r="R132" s="1661"/>
      <c r="S132" s="1660"/>
      <c r="T132" s="1798"/>
      <c r="U132" s="1801"/>
      <c r="V132" s="1661"/>
      <c r="W132" s="1660"/>
      <c r="X132" s="1661"/>
      <c r="Y132" s="1660"/>
      <c r="Z132" s="1661"/>
      <c r="AA132" s="1660"/>
      <c r="AB132" s="1661"/>
      <c r="AC132" s="1660"/>
      <c r="AD132" s="1661"/>
      <c r="AE132" s="1660"/>
      <c r="AF132" s="1661"/>
      <c r="AG132" s="1660"/>
      <c r="AH132" s="1661"/>
      <c r="AI132" s="1660"/>
      <c r="AJ132" s="1661"/>
      <c r="AK132" s="1660"/>
      <c r="AL132" s="1661"/>
      <c r="AM132" s="1660"/>
      <c r="AN132" s="1662"/>
      <c r="AO132" s="1686"/>
      <c r="AP132" s="1802"/>
      <c r="AQ132" s="1799"/>
      <c r="AR132" s="1799"/>
      <c r="AS132" s="1664"/>
      <c r="AT132" s="1686"/>
      <c r="AU132" s="1686"/>
      <c r="AV132" s="1686"/>
      <c r="AW132" s="671" t="str">
        <f t="shared" si="72"/>
        <v/>
      </c>
      <c r="BU132" s="3"/>
      <c r="BV132" s="3"/>
      <c r="BW132" s="4"/>
      <c r="CA132" s="31" t="str">
        <f t="shared" si="76"/>
        <v/>
      </c>
      <c r="CB132" s="31" t="str">
        <f t="shared" si="77"/>
        <v/>
      </c>
      <c r="CC132" s="31" t="str">
        <f t="shared" si="78"/>
        <v/>
      </c>
      <c r="CD132" s="31" t="str">
        <f t="shared" si="79"/>
        <v/>
      </c>
      <c r="CE132" s="31" t="str">
        <f t="shared" si="80"/>
        <v/>
      </c>
      <c r="CF132" s="31" t="str">
        <f t="shared" si="81"/>
        <v/>
      </c>
      <c r="CG132" s="31" t="str">
        <f t="shared" si="82"/>
        <v/>
      </c>
      <c r="CH132" s="32">
        <f t="shared" si="83"/>
        <v>0</v>
      </c>
      <c r="CI132" s="32">
        <f t="shared" si="84"/>
        <v>0</v>
      </c>
      <c r="CJ132" s="32">
        <f t="shared" si="85"/>
        <v>0</v>
      </c>
      <c r="CK132" s="32">
        <f t="shared" si="86"/>
        <v>0</v>
      </c>
      <c r="CL132" s="32">
        <f t="shared" si="87"/>
        <v>0</v>
      </c>
      <c r="CM132" s="32">
        <f t="shared" si="88"/>
        <v>0</v>
      </c>
      <c r="CN132" s="32">
        <f t="shared" si="89"/>
        <v>0</v>
      </c>
    </row>
    <row r="133" spans="1:92" ht="16.350000000000001" customHeight="1" x14ac:dyDescent="0.2">
      <c r="A133" s="3510" t="s">
        <v>166</v>
      </c>
      <c r="B133" s="3511"/>
      <c r="C133" s="3512"/>
      <c r="D133" s="1788">
        <f t="shared" si="73"/>
        <v>0</v>
      </c>
      <c r="E133" s="1682">
        <f t="shared" si="74"/>
        <v>0</v>
      </c>
      <c r="F133" s="1684">
        <f t="shared" si="75"/>
        <v>0</v>
      </c>
      <c r="G133" s="1796"/>
      <c r="H133" s="1798"/>
      <c r="I133" s="1796"/>
      <c r="J133" s="1800"/>
      <c r="K133" s="1796"/>
      <c r="L133" s="1798"/>
      <c r="M133" s="1796"/>
      <c r="N133" s="1798"/>
      <c r="O133" s="1801"/>
      <c r="P133" s="1661"/>
      <c r="Q133" s="1660"/>
      <c r="R133" s="1661"/>
      <c r="S133" s="1660"/>
      <c r="T133" s="1798"/>
      <c r="U133" s="1801"/>
      <c r="V133" s="1661"/>
      <c r="W133" s="1660"/>
      <c r="X133" s="1661"/>
      <c r="Y133" s="1660"/>
      <c r="Z133" s="1661"/>
      <c r="AA133" s="1660"/>
      <c r="AB133" s="1661"/>
      <c r="AC133" s="1660"/>
      <c r="AD133" s="1661"/>
      <c r="AE133" s="1660"/>
      <c r="AF133" s="1661"/>
      <c r="AG133" s="1660"/>
      <c r="AH133" s="1661"/>
      <c r="AI133" s="1660"/>
      <c r="AJ133" s="1661"/>
      <c r="AK133" s="1660"/>
      <c r="AL133" s="1661"/>
      <c r="AM133" s="1660"/>
      <c r="AN133" s="1662"/>
      <c r="AO133" s="1686"/>
      <c r="AP133" s="1802"/>
      <c r="AQ133" s="1799"/>
      <c r="AR133" s="1799"/>
      <c r="AS133" s="1664"/>
      <c r="AT133" s="1686"/>
      <c r="AU133" s="1686"/>
      <c r="AV133" s="1686"/>
      <c r="AW133" s="671" t="str">
        <f t="shared" si="72"/>
        <v/>
      </c>
      <c r="BU133" s="3"/>
      <c r="BV133" s="3"/>
      <c r="BW133" s="4"/>
      <c r="CA133" s="31" t="str">
        <f t="shared" si="76"/>
        <v/>
      </c>
      <c r="CB133" s="31" t="str">
        <f t="shared" si="77"/>
        <v/>
      </c>
      <c r="CC133" s="31" t="str">
        <f t="shared" si="78"/>
        <v/>
      </c>
      <c r="CD133" s="31" t="str">
        <f t="shared" si="79"/>
        <v/>
      </c>
      <c r="CE133" s="31" t="str">
        <f t="shared" si="80"/>
        <v/>
      </c>
      <c r="CF133" s="31" t="str">
        <f t="shared" si="81"/>
        <v/>
      </c>
      <c r="CG133" s="31" t="str">
        <f t="shared" si="82"/>
        <v/>
      </c>
      <c r="CH133" s="32">
        <f t="shared" si="83"/>
        <v>0</v>
      </c>
      <c r="CI133" s="32">
        <f t="shared" si="84"/>
        <v>0</v>
      </c>
      <c r="CJ133" s="32">
        <f t="shared" si="85"/>
        <v>0</v>
      </c>
      <c r="CK133" s="32">
        <f t="shared" si="86"/>
        <v>0</v>
      </c>
      <c r="CL133" s="32">
        <f t="shared" si="87"/>
        <v>0</v>
      </c>
      <c r="CM133" s="32">
        <f t="shared" si="88"/>
        <v>0</v>
      </c>
      <c r="CN133" s="32">
        <f t="shared" si="89"/>
        <v>0</v>
      </c>
    </row>
    <row r="134" spans="1:92" ht="16.350000000000001" customHeight="1" x14ac:dyDescent="0.2">
      <c r="A134" s="3510" t="s">
        <v>167</v>
      </c>
      <c r="B134" s="3511"/>
      <c r="C134" s="3512"/>
      <c r="D134" s="1788">
        <f t="shared" si="73"/>
        <v>0</v>
      </c>
      <c r="E134" s="1682">
        <f t="shared" si="74"/>
        <v>0</v>
      </c>
      <c r="F134" s="1684">
        <f t="shared" si="75"/>
        <v>0</v>
      </c>
      <c r="G134" s="1796"/>
      <c r="H134" s="1798"/>
      <c r="I134" s="1796"/>
      <c r="J134" s="1800"/>
      <c r="K134" s="1796"/>
      <c r="L134" s="1798"/>
      <c r="M134" s="1796"/>
      <c r="N134" s="1798"/>
      <c r="O134" s="1801"/>
      <c r="P134" s="1661"/>
      <c r="Q134" s="1660"/>
      <c r="R134" s="1661"/>
      <c r="S134" s="1660"/>
      <c r="T134" s="1798"/>
      <c r="U134" s="1801"/>
      <c r="V134" s="1661"/>
      <c r="W134" s="1660"/>
      <c r="X134" s="1661"/>
      <c r="Y134" s="1660"/>
      <c r="Z134" s="1661"/>
      <c r="AA134" s="1660"/>
      <c r="AB134" s="1661"/>
      <c r="AC134" s="1660"/>
      <c r="AD134" s="1661"/>
      <c r="AE134" s="1660"/>
      <c r="AF134" s="1661"/>
      <c r="AG134" s="1660"/>
      <c r="AH134" s="1661"/>
      <c r="AI134" s="1660"/>
      <c r="AJ134" s="1661"/>
      <c r="AK134" s="1660"/>
      <c r="AL134" s="1661"/>
      <c r="AM134" s="1660"/>
      <c r="AN134" s="1662"/>
      <c r="AO134" s="1686"/>
      <c r="AP134" s="1802"/>
      <c r="AQ134" s="1799"/>
      <c r="AR134" s="1799"/>
      <c r="AS134" s="1664"/>
      <c r="AT134" s="1686"/>
      <c r="AU134" s="1686"/>
      <c r="AV134" s="1686"/>
      <c r="AW134" s="671" t="str">
        <f t="shared" si="72"/>
        <v/>
      </c>
      <c r="BU134" s="3"/>
      <c r="BV134" s="3"/>
      <c r="BW134" s="4"/>
      <c r="CA134" s="31" t="str">
        <f t="shared" si="76"/>
        <v/>
      </c>
      <c r="CB134" s="31" t="str">
        <f t="shared" si="77"/>
        <v/>
      </c>
      <c r="CC134" s="31" t="str">
        <f t="shared" si="78"/>
        <v/>
      </c>
      <c r="CD134" s="31" t="str">
        <f t="shared" si="79"/>
        <v/>
      </c>
      <c r="CE134" s="31" t="str">
        <f t="shared" si="80"/>
        <v/>
      </c>
      <c r="CF134" s="31" t="str">
        <f t="shared" si="81"/>
        <v/>
      </c>
      <c r="CG134" s="31" t="str">
        <f t="shared" si="82"/>
        <v/>
      </c>
      <c r="CH134" s="32">
        <f t="shared" si="83"/>
        <v>0</v>
      </c>
      <c r="CI134" s="32">
        <f t="shared" si="84"/>
        <v>0</v>
      </c>
      <c r="CJ134" s="32">
        <f t="shared" si="85"/>
        <v>0</v>
      </c>
      <c r="CK134" s="32">
        <f t="shared" si="86"/>
        <v>0</v>
      </c>
      <c r="CL134" s="32">
        <f t="shared" si="87"/>
        <v>0</v>
      </c>
      <c r="CM134" s="32">
        <f t="shared" si="88"/>
        <v>0</v>
      </c>
      <c r="CN134" s="32">
        <f t="shared" si="89"/>
        <v>0</v>
      </c>
    </row>
    <row r="135" spans="1:92" ht="16.350000000000001" customHeight="1" x14ac:dyDescent="0.2">
      <c r="A135" s="3510" t="s">
        <v>168</v>
      </c>
      <c r="B135" s="3511"/>
      <c r="C135" s="3512"/>
      <c r="D135" s="1788">
        <f t="shared" si="73"/>
        <v>0</v>
      </c>
      <c r="E135" s="1682">
        <f t="shared" si="74"/>
        <v>0</v>
      </c>
      <c r="F135" s="1684">
        <f t="shared" si="75"/>
        <v>0</v>
      </c>
      <c r="G135" s="1796"/>
      <c r="H135" s="1798"/>
      <c r="I135" s="1796"/>
      <c r="J135" s="1800"/>
      <c r="K135" s="1796"/>
      <c r="L135" s="1798"/>
      <c r="M135" s="1796"/>
      <c r="N135" s="1798"/>
      <c r="O135" s="1801"/>
      <c r="P135" s="1661"/>
      <c r="Q135" s="1660"/>
      <c r="R135" s="1661"/>
      <c r="S135" s="1660"/>
      <c r="T135" s="1798"/>
      <c r="U135" s="1801"/>
      <c r="V135" s="1661"/>
      <c r="W135" s="1660"/>
      <c r="X135" s="1661"/>
      <c r="Y135" s="1660"/>
      <c r="Z135" s="1661"/>
      <c r="AA135" s="1660"/>
      <c r="AB135" s="1661"/>
      <c r="AC135" s="1660"/>
      <c r="AD135" s="1661"/>
      <c r="AE135" s="1660"/>
      <c r="AF135" s="1661"/>
      <c r="AG135" s="1660"/>
      <c r="AH135" s="1661"/>
      <c r="AI135" s="1660"/>
      <c r="AJ135" s="1661"/>
      <c r="AK135" s="1660"/>
      <c r="AL135" s="1661"/>
      <c r="AM135" s="1660"/>
      <c r="AN135" s="1662"/>
      <c r="AO135" s="1686"/>
      <c r="AP135" s="1802"/>
      <c r="AQ135" s="1799"/>
      <c r="AR135" s="1799"/>
      <c r="AS135" s="1664"/>
      <c r="AT135" s="1686"/>
      <c r="AU135" s="1686"/>
      <c r="AV135" s="1686"/>
      <c r="AW135" s="671" t="str">
        <f t="shared" si="72"/>
        <v/>
      </c>
      <c r="BU135" s="3"/>
      <c r="BV135" s="3"/>
      <c r="BW135" s="4"/>
      <c r="CA135" s="31" t="str">
        <f t="shared" si="76"/>
        <v/>
      </c>
      <c r="CB135" s="31" t="str">
        <f t="shared" si="77"/>
        <v/>
      </c>
      <c r="CC135" s="31" t="str">
        <f t="shared" si="78"/>
        <v/>
      </c>
      <c r="CD135" s="31" t="str">
        <f t="shared" si="79"/>
        <v/>
      </c>
      <c r="CE135" s="31" t="str">
        <f t="shared" si="80"/>
        <v/>
      </c>
      <c r="CF135" s="31" t="str">
        <f t="shared" si="81"/>
        <v/>
      </c>
      <c r="CG135" s="31" t="str">
        <f t="shared" si="82"/>
        <v/>
      </c>
      <c r="CH135" s="32">
        <f t="shared" si="83"/>
        <v>0</v>
      </c>
      <c r="CI135" s="32">
        <f t="shared" si="84"/>
        <v>0</v>
      </c>
      <c r="CJ135" s="32">
        <f t="shared" si="85"/>
        <v>0</v>
      </c>
      <c r="CK135" s="32">
        <f t="shared" si="86"/>
        <v>0</v>
      </c>
      <c r="CL135" s="32">
        <f t="shared" si="87"/>
        <v>0</v>
      </c>
      <c r="CM135" s="32">
        <f t="shared" si="88"/>
        <v>0</v>
      </c>
      <c r="CN135" s="32">
        <f t="shared" si="89"/>
        <v>0</v>
      </c>
    </row>
    <row r="136" spans="1:92" ht="16.350000000000001" customHeight="1" x14ac:dyDescent="0.2">
      <c r="A136" s="3515" t="s">
        <v>169</v>
      </c>
      <c r="B136" s="3515"/>
      <c r="C136" s="3515"/>
      <c r="D136" s="1788">
        <f t="shared" si="73"/>
        <v>0</v>
      </c>
      <c r="E136" s="1682">
        <f t="shared" si="74"/>
        <v>0</v>
      </c>
      <c r="F136" s="1684">
        <f t="shared" si="75"/>
        <v>0</v>
      </c>
      <c r="G136" s="1685"/>
      <c r="H136" s="1661"/>
      <c r="I136" s="1685"/>
      <c r="J136" s="1701"/>
      <c r="K136" s="1685"/>
      <c r="L136" s="1661"/>
      <c r="M136" s="1685"/>
      <c r="N136" s="1661"/>
      <c r="O136" s="1660"/>
      <c r="P136" s="1661"/>
      <c r="Q136" s="1660"/>
      <c r="R136" s="1661"/>
      <c r="S136" s="1660"/>
      <c r="T136" s="1661"/>
      <c r="U136" s="1660"/>
      <c r="V136" s="1661"/>
      <c r="W136" s="1660"/>
      <c r="X136" s="1661"/>
      <c r="Y136" s="1660"/>
      <c r="Z136" s="1661"/>
      <c r="AA136" s="1660"/>
      <c r="AB136" s="1661"/>
      <c r="AC136" s="1660"/>
      <c r="AD136" s="1661"/>
      <c r="AE136" s="1660"/>
      <c r="AF136" s="1661"/>
      <c r="AG136" s="1660"/>
      <c r="AH136" s="1661"/>
      <c r="AI136" s="1660"/>
      <c r="AJ136" s="1661"/>
      <c r="AK136" s="1660"/>
      <c r="AL136" s="1661"/>
      <c r="AM136" s="1660"/>
      <c r="AN136" s="1662"/>
      <c r="AO136" s="1686"/>
      <c r="AP136" s="1686"/>
      <c r="AQ136" s="1664"/>
      <c r="AR136" s="1664"/>
      <c r="AS136" s="1664"/>
      <c r="AT136" s="1686"/>
      <c r="AU136" s="1686"/>
      <c r="AV136" s="1686"/>
      <c r="AW136" s="671" t="str">
        <f t="shared" si="72"/>
        <v/>
      </c>
      <c r="BU136" s="3"/>
      <c r="BV136" s="3"/>
      <c r="BW136" s="4"/>
      <c r="CA136" s="31" t="str">
        <f t="shared" si="76"/>
        <v/>
      </c>
      <c r="CB136" s="31" t="str">
        <f t="shared" si="77"/>
        <v/>
      </c>
      <c r="CC136" s="31" t="str">
        <f t="shared" si="78"/>
        <v/>
      </c>
      <c r="CD136" s="31" t="str">
        <f t="shared" si="79"/>
        <v/>
      </c>
      <c r="CE136" s="31" t="str">
        <f t="shared" si="80"/>
        <v/>
      </c>
      <c r="CF136" s="31" t="str">
        <f t="shared" si="81"/>
        <v/>
      </c>
      <c r="CG136" s="31" t="str">
        <f t="shared" si="82"/>
        <v/>
      </c>
      <c r="CH136" s="32">
        <f t="shared" si="83"/>
        <v>0</v>
      </c>
      <c r="CI136" s="32">
        <f t="shared" si="84"/>
        <v>0</v>
      </c>
      <c r="CJ136" s="32">
        <f t="shared" si="85"/>
        <v>0</v>
      </c>
      <c r="CK136" s="32">
        <f t="shared" si="86"/>
        <v>0</v>
      </c>
      <c r="CL136" s="32">
        <f t="shared" si="87"/>
        <v>0</v>
      </c>
      <c r="CM136" s="32">
        <f t="shared" si="88"/>
        <v>0</v>
      </c>
      <c r="CN136" s="32">
        <f t="shared" si="89"/>
        <v>0</v>
      </c>
    </row>
    <row r="137" spans="1:92" ht="16.350000000000001" customHeight="1" x14ac:dyDescent="0.2">
      <c r="A137" s="3510" t="s">
        <v>170</v>
      </c>
      <c r="B137" s="3511"/>
      <c r="C137" s="3512"/>
      <c r="D137" s="1788">
        <f t="shared" si="73"/>
        <v>0</v>
      </c>
      <c r="E137" s="1682">
        <f t="shared" si="74"/>
        <v>0</v>
      </c>
      <c r="F137" s="1684">
        <f t="shared" si="75"/>
        <v>0</v>
      </c>
      <c r="G137" s="1685"/>
      <c r="H137" s="1661"/>
      <c r="I137" s="1685"/>
      <c r="J137" s="1701"/>
      <c r="K137" s="1685"/>
      <c r="L137" s="1661"/>
      <c r="M137" s="1685"/>
      <c r="N137" s="1661"/>
      <c r="O137" s="1660"/>
      <c r="P137" s="1661"/>
      <c r="Q137" s="1660"/>
      <c r="R137" s="1661"/>
      <c r="S137" s="1660"/>
      <c r="T137" s="1661"/>
      <c r="U137" s="1660"/>
      <c r="V137" s="1661"/>
      <c r="W137" s="1660"/>
      <c r="X137" s="1661"/>
      <c r="Y137" s="1660"/>
      <c r="Z137" s="1661"/>
      <c r="AA137" s="1660"/>
      <c r="AB137" s="1661"/>
      <c r="AC137" s="1660"/>
      <c r="AD137" s="1661"/>
      <c r="AE137" s="1660"/>
      <c r="AF137" s="1661"/>
      <c r="AG137" s="1660"/>
      <c r="AH137" s="1661"/>
      <c r="AI137" s="1660"/>
      <c r="AJ137" s="1661"/>
      <c r="AK137" s="1660"/>
      <c r="AL137" s="1661"/>
      <c r="AM137" s="1660"/>
      <c r="AN137" s="1662"/>
      <c r="AO137" s="1686"/>
      <c r="AP137" s="1686"/>
      <c r="AQ137" s="1664"/>
      <c r="AR137" s="1664"/>
      <c r="AS137" s="1664"/>
      <c r="AT137" s="1686"/>
      <c r="AU137" s="1686"/>
      <c r="AV137" s="1686"/>
      <c r="AW137" s="671" t="str">
        <f t="shared" si="72"/>
        <v/>
      </c>
      <c r="BU137" s="3"/>
      <c r="BV137" s="3"/>
      <c r="BW137" s="4"/>
      <c r="CA137" s="31" t="str">
        <f t="shared" si="76"/>
        <v/>
      </c>
      <c r="CB137" s="31" t="str">
        <f t="shared" si="77"/>
        <v/>
      </c>
      <c r="CC137" s="31" t="str">
        <f t="shared" si="78"/>
        <v/>
      </c>
      <c r="CD137" s="31" t="str">
        <f t="shared" si="79"/>
        <v/>
      </c>
      <c r="CE137" s="31" t="str">
        <f t="shared" si="80"/>
        <v/>
      </c>
      <c r="CF137" s="31" t="str">
        <f t="shared" si="81"/>
        <v/>
      </c>
      <c r="CG137" s="31" t="str">
        <f t="shared" si="82"/>
        <v/>
      </c>
      <c r="CH137" s="32">
        <f t="shared" si="83"/>
        <v>0</v>
      </c>
      <c r="CI137" s="32">
        <f t="shared" si="84"/>
        <v>0</v>
      </c>
      <c r="CJ137" s="32">
        <f t="shared" si="85"/>
        <v>0</v>
      </c>
      <c r="CK137" s="32">
        <f t="shared" si="86"/>
        <v>0</v>
      </c>
      <c r="CL137" s="32">
        <f t="shared" si="87"/>
        <v>0</v>
      </c>
      <c r="CM137" s="32">
        <f t="shared" si="88"/>
        <v>0</v>
      </c>
      <c r="CN137" s="32">
        <f t="shared" si="89"/>
        <v>0</v>
      </c>
    </row>
    <row r="138" spans="1:92" ht="16.350000000000001" customHeight="1" x14ac:dyDescent="0.2">
      <c r="A138" s="3510" t="s">
        <v>171</v>
      </c>
      <c r="B138" s="3511"/>
      <c r="C138" s="3512"/>
      <c r="D138" s="1788">
        <f t="shared" si="73"/>
        <v>0</v>
      </c>
      <c r="E138" s="1682">
        <f t="shared" si="74"/>
        <v>0</v>
      </c>
      <c r="F138" s="1684">
        <f t="shared" si="75"/>
        <v>0</v>
      </c>
      <c r="G138" s="1456"/>
      <c r="H138" s="1457"/>
      <c r="I138" s="1456"/>
      <c r="J138" s="1458"/>
      <c r="K138" s="1456"/>
      <c r="L138" s="1661"/>
      <c r="M138" s="1685"/>
      <c r="N138" s="1661"/>
      <c r="O138" s="1660"/>
      <c r="P138" s="1661"/>
      <c r="Q138" s="1660"/>
      <c r="R138" s="1661"/>
      <c r="S138" s="1660"/>
      <c r="T138" s="1661"/>
      <c r="U138" s="1660"/>
      <c r="V138" s="1661"/>
      <c r="W138" s="1660"/>
      <c r="X138" s="1661"/>
      <c r="Y138" s="1660"/>
      <c r="Z138" s="1661"/>
      <c r="AA138" s="1660"/>
      <c r="AB138" s="1661"/>
      <c r="AC138" s="1660"/>
      <c r="AD138" s="1661"/>
      <c r="AE138" s="1660"/>
      <c r="AF138" s="1661"/>
      <c r="AG138" s="1660"/>
      <c r="AH138" s="1661"/>
      <c r="AI138" s="1660"/>
      <c r="AJ138" s="1661"/>
      <c r="AK138" s="1660"/>
      <c r="AL138" s="1661"/>
      <c r="AM138" s="1660"/>
      <c r="AN138" s="1662"/>
      <c r="AO138" s="1686"/>
      <c r="AP138" s="1459"/>
      <c r="AQ138" s="1664"/>
      <c r="AR138" s="1664"/>
      <c r="AS138" s="1348"/>
      <c r="AT138" s="1686"/>
      <c r="AU138" s="1686"/>
      <c r="AV138" s="1686"/>
      <c r="AW138" s="671" t="str">
        <f t="shared" si="72"/>
        <v/>
      </c>
      <c r="BU138" s="3"/>
      <c r="BV138" s="3"/>
      <c r="BW138" s="4"/>
      <c r="CA138" s="31" t="str">
        <f t="shared" si="76"/>
        <v/>
      </c>
      <c r="CB138" s="31" t="str">
        <f t="shared" si="77"/>
        <v/>
      </c>
      <c r="CC138" s="31" t="str">
        <f t="shared" si="78"/>
        <v/>
      </c>
      <c r="CD138" s="31" t="str">
        <f t="shared" si="79"/>
        <v/>
      </c>
      <c r="CE138" s="31" t="str">
        <f t="shared" si="80"/>
        <v/>
      </c>
      <c r="CF138" s="31" t="str">
        <f t="shared" si="81"/>
        <v/>
      </c>
      <c r="CG138" s="31" t="str">
        <f t="shared" si="82"/>
        <v/>
      </c>
      <c r="CH138" s="32">
        <f t="shared" si="83"/>
        <v>0</v>
      </c>
      <c r="CI138" s="32">
        <f t="shared" si="84"/>
        <v>0</v>
      </c>
      <c r="CJ138" s="32">
        <f t="shared" si="85"/>
        <v>0</v>
      </c>
      <c r="CK138" s="32">
        <f t="shared" si="86"/>
        <v>0</v>
      </c>
      <c r="CL138" s="32">
        <f t="shared" si="87"/>
        <v>0</v>
      </c>
      <c r="CM138" s="32">
        <f t="shared" si="88"/>
        <v>0</v>
      </c>
      <c r="CN138" s="32">
        <f t="shared" si="89"/>
        <v>0</v>
      </c>
    </row>
    <row r="139" spans="1:92" ht="16.350000000000001" customHeight="1" x14ac:dyDescent="0.2">
      <c r="A139" s="3510" t="s">
        <v>172</v>
      </c>
      <c r="B139" s="3511"/>
      <c r="C139" s="3512"/>
      <c r="D139" s="1788">
        <f t="shared" si="73"/>
        <v>0</v>
      </c>
      <c r="E139" s="1682">
        <f t="shared" si="74"/>
        <v>0</v>
      </c>
      <c r="F139" s="1684">
        <f t="shared" si="75"/>
        <v>0</v>
      </c>
      <c r="G139" s="1456"/>
      <c r="H139" s="1457"/>
      <c r="I139" s="1456"/>
      <c r="J139" s="1458"/>
      <c r="K139" s="1456"/>
      <c r="L139" s="1661"/>
      <c r="M139" s="1685"/>
      <c r="N139" s="1661"/>
      <c r="O139" s="1660"/>
      <c r="P139" s="1661"/>
      <c r="Q139" s="1660"/>
      <c r="R139" s="1661"/>
      <c r="S139" s="1660"/>
      <c r="T139" s="1661"/>
      <c r="U139" s="1660"/>
      <c r="V139" s="1661"/>
      <c r="W139" s="1660"/>
      <c r="X139" s="1661"/>
      <c r="Y139" s="1660"/>
      <c r="Z139" s="1661"/>
      <c r="AA139" s="1660"/>
      <c r="AB139" s="1661"/>
      <c r="AC139" s="1660"/>
      <c r="AD139" s="1661"/>
      <c r="AE139" s="1660"/>
      <c r="AF139" s="1661"/>
      <c r="AG139" s="1660"/>
      <c r="AH139" s="1661"/>
      <c r="AI139" s="1660"/>
      <c r="AJ139" s="1661"/>
      <c r="AK139" s="1660"/>
      <c r="AL139" s="1661"/>
      <c r="AM139" s="1660"/>
      <c r="AN139" s="1662"/>
      <c r="AO139" s="1686"/>
      <c r="AP139" s="1459"/>
      <c r="AQ139" s="1664"/>
      <c r="AR139" s="1664"/>
      <c r="AS139" s="1348"/>
      <c r="AT139" s="1686"/>
      <c r="AU139" s="1686"/>
      <c r="AV139" s="1686"/>
      <c r="AW139" s="671" t="str">
        <f t="shared" si="72"/>
        <v/>
      </c>
      <c r="BU139" s="3"/>
      <c r="BV139" s="3"/>
      <c r="BW139" s="4"/>
      <c r="CA139" s="31" t="str">
        <f t="shared" si="76"/>
        <v/>
      </c>
      <c r="CB139" s="31" t="str">
        <f t="shared" si="77"/>
        <v/>
      </c>
      <c r="CC139" s="31" t="str">
        <f t="shared" si="78"/>
        <v/>
      </c>
      <c r="CD139" s="31" t="str">
        <f t="shared" si="79"/>
        <v/>
      </c>
      <c r="CE139" s="31" t="str">
        <f t="shared" si="80"/>
        <v/>
      </c>
      <c r="CF139" s="31" t="str">
        <f t="shared" si="81"/>
        <v/>
      </c>
      <c r="CG139" s="31" t="str">
        <f t="shared" si="82"/>
        <v/>
      </c>
      <c r="CH139" s="32">
        <f t="shared" si="83"/>
        <v>0</v>
      </c>
      <c r="CI139" s="32">
        <f t="shared" si="84"/>
        <v>0</v>
      </c>
      <c r="CJ139" s="32">
        <f t="shared" si="85"/>
        <v>0</v>
      </c>
      <c r="CK139" s="32">
        <f t="shared" si="86"/>
        <v>0</v>
      </c>
      <c r="CL139" s="32">
        <f t="shared" si="87"/>
        <v>0</v>
      </c>
      <c r="CM139" s="32">
        <f t="shared" si="88"/>
        <v>0</v>
      </c>
      <c r="CN139" s="32">
        <f t="shared" si="89"/>
        <v>0</v>
      </c>
    </row>
    <row r="140" spans="1:92" ht="16.350000000000001" customHeight="1" x14ac:dyDescent="0.2">
      <c r="A140" s="3510" t="s">
        <v>173</v>
      </c>
      <c r="B140" s="3511"/>
      <c r="C140" s="3512"/>
      <c r="D140" s="1788">
        <f t="shared" si="73"/>
        <v>0</v>
      </c>
      <c r="E140" s="1682">
        <f t="shared" si="74"/>
        <v>0</v>
      </c>
      <c r="F140" s="1684">
        <f t="shared" si="75"/>
        <v>0</v>
      </c>
      <c r="G140" s="1456"/>
      <c r="H140" s="1457"/>
      <c r="I140" s="1456"/>
      <c r="J140" s="1458"/>
      <c r="K140" s="1456"/>
      <c r="L140" s="1661"/>
      <c r="M140" s="1685"/>
      <c r="N140" s="1661"/>
      <c r="O140" s="1660"/>
      <c r="P140" s="1661"/>
      <c r="Q140" s="1660"/>
      <c r="R140" s="1661"/>
      <c r="S140" s="1660"/>
      <c r="T140" s="1661"/>
      <c r="U140" s="1660"/>
      <c r="V140" s="1661"/>
      <c r="W140" s="1660"/>
      <c r="X140" s="1661"/>
      <c r="Y140" s="1660"/>
      <c r="Z140" s="1661"/>
      <c r="AA140" s="1660"/>
      <c r="AB140" s="1661"/>
      <c r="AC140" s="1660"/>
      <c r="AD140" s="1661"/>
      <c r="AE140" s="1660"/>
      <c r="AF140" s="1661"/>
      <c r="AG140" s="1660"/>
      <c r="AH140" s="1661"/>
      <c r="AI140" s="1660"/>
      <c r="AJ140" s="1661"/>
      <c r="AK140" s="1660"/>
      <c r="AL140" s="1661"/>
      <c r="AM140" s="1660"/>
      <c r="AN140" s="1662"/>
      <c r="AO140" s="1686"/>
      <c r="AP140" s="1459"/>
      <c r="AQ140" s="1664"/>
      <c r="AR140" s="1664"/>
      <c r="AS140" s="1348"/>
      <c r="AT140" s="1686"/>
      <c r="AU140" s="1686"/>
      <c r="AV140" s="1686"/>
      <c r="AW140" s="671" t="str">
        <f t="shared" si="72"/>
        <v/>
      </c>
      <c r="BU140" s="3"/>
      <c r="BV140" s="3"/>
      <c r="BW140" s="4"/>
      <c r="CA140" s="31" t="str">
        <f t="shared" si="76"/>
        <v/>
      </c>
      <c r="CB140" s="31" t="str">
        <f t="shared" si="77"/>
        <v/>
      </c>
      <c r="CC140" s="31" t="str">
        <f t="shared" si="78"/>
        <v/>
      </c>
      <c r="CD140" s="31" t="str">
        <f t="shared" si="79"/>
        <v/>
      </c>
      <c r="CE140" s="31" t="str">
        <f t="shared" si="80"/>
        <v/>
      </c>
      <c r="CF140" s="31" t="str">
        <f t="shared" si="81"/>
        <v/>
      </c>
      <c r="CG140" s="31" t="str">
        <f t="shared" si="82"/>
        <v/>
      </c>
      <c r="CH140" s="32">
        <f t="shared" si="83"/>
        <v>0</v>
      </c>
      <c r="CI140" s="32">
        <f t="shared" si="84"/>
        <v>0</v>
      </c>
      <c r="CJ140" s="32">
        <f t="shared" si="85"/>
        <v>0</v>
      </c>
      <c r="CK140" s="32">
        <f t="shared" si="86"/>
        <v>0</v>
      </c>
      <c r="CL140" s="32">
        <f t="shared" si="87"/>
        <v>0</v>
      </c>
      <c r="CM140" s="32">
        <f t="shared" si="88"/>
        <v>0</v>
      </c>
      <c r="CN140" s="32">
        <f t="shared" si="89"/>
        <v>0</v>
      </c>
    </row>
    <row r="141" spans="1:92" ht="16.350000000000001" customHeight="1" x14ac:dyDescent="0.2">
      <c r="A141" s="3510" t="s">
        <v>174</v>
      </c>
      <c r="B141" s="3511"/>
      <c r="C141" s="3512"/>
      <c r="D141" s="1788">
        <f t="shared" si="73"/>
        <v>0</v>
      </c>
      <c r="E141" s="1682">
        <f t="shared" si="74"/>
        <v>0</v>
      </c>
      <c r="F141" s="1684">
        <f t="shared" si="75"/>
        <v>0</v>
      </c>
      <c r="G141" s="1456"/>
      <c r="H141" s="1457"/>
      <c r="I141" s="1456"/>
      <c r="J141" s="1458"/>
      <c r="K141" s="1456"/>
      <c r="L141" s="1661"/>
      <c r="M141" s="1685"/>
      <c r="N141" s="1661"/>
      <c r="O141" s="1660"/>
      <c r="P141" s="1661"/>
      <c r="Q141" s="1660"/>
      <c r="R141" s="1661"/>
      <c r="S141" s="1660"/>
      <c r="T141" s="1661"/>
      <c r="U141" s="1660"/>
      <c r="V141" s="1661"/>
      <c r="W141" s="1660"/>
      <c r="X141" s="1661"/>
      <c r="Y141" s="1660"/>
      <c r="Z141" s="1661"/>
      <c r="AA141" s="1660"/>
      <c r="AB141" s="1661"/>
      <c r="AC141" s="1660"/>
      <c r="AD141" s="1661"/>
      <c r="AE141" s="1660"/>
      <c r="AF141" s="1661"/>
      <c r="AG141" s="1660"/>
      <c r="AH141" s="1661"/>
      <c r="AI141" s="1660"/>
      <c r="AJ141" s="1661"/>
      <c r="AK141" s="1660"/>
      <c r="AL141" s="1661"/>
      <c r="AM141" s="1660"/>
      <c r="AN141" s="1662"/>
      <c r="AO141" s="1686"/>
      <c r="AP141" s="1459"/>
      <c r="AQ141" s="1664"/>
      <c r="AR141" s="1664"/>
      <c r="AS141" s="1348"/>
      <c r="AT141" s="1686"/>
      <c r="AU141" s="1686"/>
      <c r="AV141" s="1686"/>
      <c r="AW141" s="671" t="str">
        <f t="shared" si="72"/>
        <v/>
      </c>
      <c r="BU141" s="3"/>
      <c r="BV141" s="3"/>
      <c r="BW141" s="4"/>
      <c r="CA141" s="31" t="str">
        <f t="shared" si="76"/>
        <v/>
      </c>
      <c r="CB141" s="31" t="str">
        <f t="shared" si="77"/>
        <v/>
      </c>
      <c r="CC141" s="31" t="str">
        <f t="shared" si="78"/>
        <v/>
      </c>
      <c r="CD141" s="31" t="str">
        <f t="shared" si="79"/>
        <v/>
      </c>
      <c r="CE141" s="31" t="str">
        <f t="shared" si="80"/>
        <v/>
      </c>
      <c r="CF141" s="31" t="str">
        <f t="shared" si="81"/>
        <v/>
      </c>
      <c r="CG141" s="31" t="str">
        <f t="shared" si="82"/>
        <v/>
      </c>
      <c r="CH141" s="32">
        <f t="shared" si="83"/>
        <v>0</v>
      </c>
      <c r="CI141" s="32">
        <f t="shared" si="84"/>
        <v>0</v>
      </c>
      <c r="CJ141" s="32">
        <f t="shared" si="85"/>
        <v>0</v>
      </c>
      <c r="CK141" s="32">
        <f t="shared" si="86"/>
        <v>0</v>
      </c>
      <c r="CL141" s="32">
        <f t="shared" si="87"/>
        <v>0</v>
      </c>
      <c r="CM141" s="32">
        <f t="shared" si="88"/>
        <v>0</v>
      </c>
      <c r="CN141" s="32">
        <f t="shared" si="89"/>
        <v>0</v>
      </c>
    </row>
    <row r="142" spans="1:92" ht="16.350000000000001" customHeight="1" x14ac:dyDescent="0.2">
      <c r="A142" s="3510" t="s">
        <v>175</v>
      </c>
      <c r="B142" s="3511"/>
      <c r="C142" s="3512"/>
      <c r="D142" s="1788">
        <f t="shared" si="73"/>
        <v>0</v>
      </c>
      <c r="E142" s="1682">
        <f t="shared" si="74"/>
        <v>0</v>
      </c>
      <c r="F142" s="1684">
        <f t="shared" si="75"/>
        <v>0</v>
      </c>
      <c r="G142" s="1456"/>
      <c r="H142" s="1457"/>
      <c r="I142" s="1456"/>
      <c r="J142" s="1458"/>
      <c r="K142" s="1456"/>
      <c r="L142" s="1661"/>
      <c r="M142" s="1685"/>
      <c r="N142" s="1661"/>
      <c r="O142" s="1660"/>
      <c r="P142" s="1661"/>
      <c r="Q142" s="1660"/>
      <c r="R142" s="1661"/>
      <c r="S142" s="1660"/>
      <c r="T142" s="1661"/>
      <c r="U142" s="1660"/>
      <c r="V142" s="1661"/>
      <c r="W142" s="1660"/>
      <c r="X142" s="1661"/>
      <c r="Y142" s="1660"/>
      <c r="Z142" s="1661"/>
      <c r="AA142" s="1660"/>
      <c r="AB142" s="1661"/>
      <c r="AC142" s="1660"/>
      <c r="AD142" s="1661"/>
      <c r="AE142" s="1660"/>
      <c r="AF142" s="1661"/>
      <c r="AG142" s="1660"/>
      <c r="AH142" s="1661"/>
      <c r="AI142" s="1660"/>
      <c r="AJ142" s="1661"/>
      <c r="AK142" s="1660"/>
      <c r="AL142" s="1661"/>
      <c r="AM142" s="1660"/>
      <c r="AN142" s="1662"/>
      <c r="AO142" s="1686"/>
      <c r="AP142" s="1459"/>
      <c r="AQ142" s="1664"/>
      <c r="AR142" s="1664"/>
      <c r="AS142" s="1348"/>
      <c r="AT142" s="1686"/>
      <c r="AU142" s="1686"/>
      <c r="AV142" s="1686"/>
      <c r="AW142" s="671" t="str">
        <f t="shared" si="72"/>
        <v/>
      </c>
      <c r="BU142" s="3"/>
      <c r="BV142" s="3"/>
      <c r="BW142" s="4"/>
      <c r="CA142" s="31" t="str">
        <f t="shared" si="76"/>
        <v/>
      </c>
      <c r="CB142" s="31" t="str">
        <f t="shared" si="77"/>
        <v/>
      </c>
      <c r="CC142" s="31" t="str">
        <f t="shared" si="78"/>
        <v/>
      </c>
      <c r="CD142" s="31" t="str">
        <f t="shared" si="79"/>
        <v/>
      </c>
      <c r="CE142" s="31" t="str">
        <f t="shared" si="80"/>
        <v/>
      </c>
      <c r="CF142" s="31" t="str">
        <f t="shared" si="81"/>
        <v/>
      </c>
      <c r="CG142" s="31" t="str">
        <f t="shared" si="82"/>
        <v/>
      </c>
      <c r="CH142" s="32">
        <f t="shared" si="83"/>
        <v>0</v>
      </c>
      <c r="CI142" s="32">
        <f t="shared" si="84"/>
        <v>0</v>
      </c>
      <c r="CJ142" s="32">
        <f t="shared" si="85"/>
        <v>0</v>
      </c>
      <c r="CK142" s="32">
        <f t="shared" si="86"/>
        <v>0</v>
      </c>
      <c r="CL142" s="32">
        <f t="shared" si="87"/>
        <v>0</v>
      </c>
      <c r="CM142" s="32">
        <f t="shared" si="88"/>
        <v>0</v>
      </c>
      <c r="CN142" s="32">
        <f t="shared" si="89"/>
        <v>0</v>
      </c>
    </row>
    <row r="143" spans="1:92" ht="16.350000000000001" customHeight="1" x14ac:dyDescent="0.2">
      <c r="A143" s="3510" t="s">
        <v>176</v>
      </c>
      <c r="B143" s="3511"/>
      <c r="C143" s="3512"/>
      <c r="D143" s="1788">
        <f t="shared" si="73"/>
        <v>0</v>
      </c>
      <c r="E143" s="1682">
        <f t="shared" si="74"/>
        <v>0</v>
      </c>
      <c r="F143" s="1684">
        <f t="shared" si="75"/>
        <v>0</v>
      </c>
      <c r="G143" s="1796"/>
      <c r="H143" s="1798"/>
      <c r="I143" s="1796"/>
      <c r="J143" s="1701"/>
      <c r="K143" s="1685"/>
      <c r="L143" s="1661"/>
      <c r="M143" s="1685"/>
      <c r="N143" s="1661"/>
      <c r="O143" s="1660"/>
      <c r="P143" s="1661"/>
      <c r="Q143" s="1660"/>
      <c r="R143" s="1661"/>
      <c r="S143" s="1660"/>
      <c r="T143" s="1661"/>
      <c r="U143" s="1660"/>
      <c r="V143" s="1661"/>
      <c r="W143" s="1660"/>
      <c r="X143" s="1661"/>
      <c r="Y143" s="1660"/>
      <c r="Z143" s="1661"/>
      <c r="AA143" s="1660"/>
      <c r="AB143" s="1661"/>
      <c r="AC143" s="1660"/>
      <c r="AD143" s="1661"/>
      <c r="AE143" s="1660"/>
      <c r="AF143" s="1661"/>
      <c r="AG143" s="1660"/>
      <c r="AH143" s="1661"/>
      <c r="AI143" s="1660"/>
      <c r="AJ143" s="1661"/>
      <c r="AK143" s="1660"/>
      <c r="AL143" s="1661"/>
      <c r="AM143" s="1660"/>
      <c r="AN143" s="1662"/>
      <c r="AO143" s="1686"/>
      <c r="AP143" s="1686"/>
      <c r="AQ143" s="1664"/>
      <c r="AR143" s="1664"/>
      <c r="AS143" s="1664"/>
      <c r="AT143" s="1686"/>
      <c r="AU143" s="1686"/>
      <c r="AV143" s="1686"/>
      <c r="AW143" s="671" t="str">
        <f t="shared" si="72"/>
        <v/>
      </c>
      <c r="BU143" s="3"/>
      <c r="BV143" s="3"/>
      <c r="BW143" s="4"/>
      <c r="CA143" s="31" t="str">
        <f t="shared" si="76"/>
        <v/>
      </c>
      <c r="CB143" s="31" t="str">
        <f t="shared" si="77"/>
        <v/>
      </c>
      <c r="CC143" s="31" t="str">
        <f t="shared" si="78"/>
        <v/>
      </c>
      <c r="CD143" s="31" t="str">
        <f t="shared" si="79"/>
        <v/>
      </c>
      <c r="CE143" s="31" t="str">
        <f t="shared" si="80"/>
        <v/>
      </c>
      <c r="CF143" s="31" t="str">
        <f t="shared" si="81"/>
        <v/>
      </c>
      <c r="CG143" s="31" t="str">
        <f t="shared" si="82"/>
        <v/>
      </c>
      <c r="CH143" s="32">
        <f t="shared" si="83"/>
        <v>0</v>
      </c>
      <c r="CI143" s="32">
        <f t="shared" si="84"/>
        <v>0</v>
      </c>
      <c r="CJ143" s="32">
        <f t="shared" si="85"/>
        <v>0</v>
      </c>
      <c r="CK143" s="32">
        <f t="shared" si="86"/>
        <v>0</v>
      </c>
      <c r="CL143" s="32">
        <f t="shared" si="87"/>
        <v>0</v>
      </c>
      <c r="CM143" s="32">
        <f t="shared" si="88"/>
        <v>0</v>
      </c>
      <c r="CN143" s="32">
        <f t="shared" si="89"/>
        <v>0</v>
      </c>
    </row>
    <row r="144" spans="1:92" ht="16.350000000000001" customHeight="1" x14ac:dyDescent="0.2">
      <c r="A144" s="3422" t="s">
        <v>177</v>
      </c>
      <c r="B144" s="3423"/>
      <c r="C144" s="3424"/>
      <c r="D144" s="1803">
        <f t="shared" si="73"/>
        <v>0</v>
      </c>
      <c r="E144" s="1368">
        <f t="shared" si="74"/>
        <v>0</v>
      </c>
      <c r="F144" s="1688">
        <f t="shared" si="75"/>
        <v>0</v>
      </c>
      <c r="G144" s="255"/>
      <c r="H144" s="649"/>
      <c r="I144" s="255"/>
      <c r="J144" s="647"/>
      <c r="K144" s="256"/>
      <c r="L144" s="1540"/>
      <c r="M144" s="1689"/>
      <c r="N144" s="1540"/>
      <c r="O144" s="1351"/>
      <c r="P144" s="1540"/>
      <c r="Q144" s="1351"/>
      <c r="R144" s="1540"/>
      <c r="S144" s="1351"/>
      <c r="T144" s="1540"/>
      <c r="U144" s="1351"/>
      <c r="V144" s="1540"/>
      <c r="W144" s="1351"/>
      <c r="X144" s="1540"/>
      <c r="Y144" s="1351"/>
      <c r="Z144" s="1540"/>
      <c r="AA144" s="1351"/>
      <c r="AB144" s="1540"/>
      <c r="AC144" s="1351"/>
      <c r="AD144" s="1540"/>
      <c r="AE144" s="1351"/>
      <c r="AF144" s="1540"/>
      <c r="AG144" s="1351"/>
      <c r="AH144" s="1540"/>
      <c r="AI144" s="1351"/>
      <c r="AJ144" s="1540"/>
      <c r="AK144" s="1351"/>
      <c r="AL144" s="1540"/>
      <c r="AM144" s="1351"/>
      <c r="AN144" s="1665"/>
      <c r="AO144" s="1369"/>
      <c r="AP144" s="1686"/>
      <c r="AQ144" s="1664"/>
      <c r="AR144" s="1664"/>
      <c r="AS144" s="1664"/>
      <c r="AT144" s="1686"/>
      <c r="AU144" s="77"/>
      <c r="AV144" s="77"/>
      <c r="AW144" s="671" t="str">
        <f t="shared" si="72"/>
        <v/>
      </c>
      <c r="BU144" s="3"/>
      <c r="BV144" s="3"/>
      <c r="BW144" s="4"/>
      <c r="CA144" s="31" t="str">
        <f t="shared" si="76"/>
        <v/>
      </c>
      <c r="CB144" s="31" t="str">
        <f t="shared" si="77"/>
        <v/>
      </c>
      <c r="CC144" s="31" t="str">
        <f t="shared" si="78"/>
        <v/>
      </c>
      <c r="CD144" s="31" t="str">
        <f t="shared" si="79"/>
        <v/>
      </c>
      <c r="CE144" s="31" t="str">
        <f t="shared" si="80"/>
        <v/>
      </c>
      <c r="CF144" s="31" t="str">
        <f t="shared" si="81"/>
        <v/>
      </c>
      <c r="CG144" s="31" t="str">
        <f t="shared" si="82"/>
        <v/>
      </c>
      <c r="CH144" s="32">
        <f t="shared" si="83"/>
        <v>0</v>
      </c>
      <c r="CI144" s="32">
        <f t="shared" si="84"/>
        <v>0</v>
      </c>
      <c r="CJ144" s="32">
        <f t="shared" si="85"/>
        <v>0</v>
      </c>
      <c r="CK144" s="32">
        <f t="shared" si="86"/>
        <v>0</v>
      </c>
      <c r="CL144" s="32">
        <f t="shared" si="87"/>
        <v>0</v>
      </c>
      <c r="CM144" s="32">
        <f t="shared" si="88"/>
        <v>0</v>
      </c>
      <c r="CN144" s="32">
        <f t="shared" si="89"/>
        <v>0</v>
      </c>
    </row>
    <row r="145" spans="1:92" ht="16.350000000000001" customHeight="1" x14ac:dyDescent="0.2">
      <c r="A145" s="3655" t="s">
        <v>4</v>
      </c>
      <c r="B145" s="3653"/>
      <c r="C145" s="3654"/>
      <c r="D145" s="1804">
        <f t="shared" si="73"/>
        <v>251</v>
      </c>
      <c r="E145" s="2056">
        <f t="shared" si="74"/>
        <v>95</v>
      </c>
      <c r="F145" s="1805">
        <f t="shared" si="75"/>
        <v>156</v>
      </c>
      <c r="G145" s="1804">
        <f t="shared" ref="G145:AN145" si="92">SUM(G91:G144)</f>
        <v>0</v>
      </c>
      <c r="H145" s="2057">
        <f t="shared" si="92"/>
        <v>0</v>
      </c>
      <c r="I145" s="1804">
        <f t="shared" si="92"/>
        <v>0</v>
      </c>
      <c r="J145" s="2058">
        <f t="shared" si="92"/>
        <v>0</v>
      </c>
      <c r="K145" s="1804">
        <f t="shared" si="92"/>
        <v>0</v>
      </c>
      <c r="L145" s="2057">
        <f t="shared" si="92"/>
        <v>0</v>
      </c>
      <c r="M145" s="2059">
        <f t="shared" si="92"/>
        <v>0</v>
      </c>
      <c r="N145" s="2060">
        <f t="shared" si="92"/>
        <v>0</v>
      </c>
      <c r="O145" s="2061">
        <f t="shared" si="92"/>
        <v>1</v>
      </c>
      <c r="P145" s="2060">
        <f t="shared" si="92"/>
        <v>1</v>
      </c>
      <c r="Q145" s="2061">
        <f t="shared" si="92"/>
        <v>1</v>
      </c>
      <c r="R145" s="2060">
        <f t="shared" si="92"/>
        <v>1</v>
      </c>
      <c r="S145" s="2061">
        <f t="shared" si="92"/>
        <v>4</v>
      </c>
      <c r="T145" s="2060">
        <f t="shared" si="92"/>
        <v>0</v>
      </c>
      <c r="U145" s="2061">
        <f t="shared" si="92"/>
        <v>0</v>
      </c>
      <c r="V145" s="2060">
        <f t="shared" si="92"/>
        <v>1</v>
      </c>
      <c r="W145" s="2061">
        <f t="shared" si="92"/>
        <v>13</v>
      </c>
      <c r="X145" s="2060">
        <f t="shared" si="92"/>
        <v>8</v>
      </c>
      <c r="Y145" s="2061">
        <f t="shared" si="92"/>
        <v>18</v>
      </c>
      <c r="Z145" s="2060">
        <f t="shared" si="92"/>
        <v>35</v>
      </c>
      <c r="AA145" s="2061">
        <f t="shared" si="92"/>
        <v>4</v>
      </c>
      <c r="AB145" s="2060">
        <f t="shared" si="92"/>
        <v>17</v>
      </c>
      <c r="AC145" s="2061">
        <f t="shared" si="92"/>
        <v>4</v>
      </c>
      <c r="AD145" s="2060">
        <f t="shared" si="92"/>
        <v>20</v>
      </c>
      <c r="AE145" s="2061">
        <f t="shared" si="92"/>
        <v>8</v>
      </c>
      <c r="AF145" s="2060">
        <f t="shared" si="92"/>
        <v>27</v>
      </c>
      <c r="AG145" s="2061">
        <f t="shared" si="92"/>
        <v>16</v>
      </c>
      <c r="AH145" s="2060">
        <f t="shared" si="92"/>
        <v>23</v>
      </c>
      <c r="AI145" s="2061">
        <f t="shared" si="92"/>
        <v>5</v>
      </c>
      <c r="AJ145" s="2060">
        <f t="shared" si="92"/>
        <v>10</v>
      </c>
      <c r="AK145" s="2061">
        <f t="shared" si="92"/>
        <v>12</v>
      </c>
      <c r="AL145" s="2060">
        <f t="shared" si="92"/>
        <v>13</v>
      </c>
      <c r="AM145" s="2061">
        <f t="shared" si="92"/>
        <v>9</v>
      </c>
      <c r="AN145" s="2062">
        <f t="shared" si="92"/>
        <v>0</v>
      </c>
      <c r="AO145" s="1812">
        <f>SUM(AO91:AO144)</f>
        <v>0</v>
      </c>
      <c r="AP145" s="2063">
        <f>SUM(AP91:AP144)</f>
        <v>3</v>
      </c>
      <c r="AQ145" s="2063">
        <f>SUM(AQ91:AQ144)</f>
        <v>251</v>
      </c>
      <c r="AR145" s="2063">
        <f>SUM(AR91:AR144)</f>
        <v>0</v>
      </c>
      <c r="AS145" s="2063">
        <f t="shared" ref="AS145:AV145" si="93">SUM(AS91:AS144)</f>
        <v>0</v>
      </c>
      <c r="AT145" s="2063">
        <f t="shared" si="93"/>
        <v>3</v>
      </c>
      <c r="AU145" s="2063">
        <f t="shared" si="93"/>
        <v>0</v>
      </c>
      <c r="AV145" s="2063">
        <f t="shared" si="93"/>
        <v>0</v>
      </c>
      <c r="BU145" s="3"/>
      <c r="BV145" s="3"/>
      <c r="BW145" s="4"/>
      <c r="CA145" s="31"/>
      <c r="CB145" s="31"/>
      <c r="CC145" s="31"/>
      <c r="CD145" s="31"/>
      <c r="CE145" s="31"/>
      <c r="CF145" s="31"/>
      <c r="CG145" s="31"/>
      <c r="CH145" s="32"/>
      <c r="CI145" s="32"/>
      <c r="CJ145" s="32"/>
      <c r="CK145" s="32"/>
      <c r="CL145" s="32"/>
      <c r="CM145" s="32"/>
      <c r="CN145" s="32"/>
    </row>
    <row r="146" spans="1:92" ht="24" customHeight="1" x14ac:dyDescent="0.2">
      <c r="A146" s="237" t="s">
        <v>178</v>
      </c>
      <c r="B146" s="232"/>
      <c r="C146" s="232"/>
      <c r="BW146" s="3"/>
      <c r="BX146" s="3"/>
      <c r="CH146" s="14"/>
      <c r="CI146" s="14"/>
      <c r="CJ146" s="14"/>
      <c r="CK146" s="14"/>
      <c r="CL146" s="14"/>
      <c r="CM146" s="14"/>
      <c r="CN146" s="14"/>
    </row>
    <row r="147" spans="1:92" ht="33" customHeight="1" x14ac:dyDescent="0.2">
      <c r="A147" s="3691" t="s">
        <v>179</v>
      </c>
      <c r="B147" s="3691"/>
      <c r="C147" s="3691"/>
      <c r="D147" s="3670" t="s">
        <v>4</v>
      </c>
      <c r="E147" s="3671"/>
      <c r="F147" s="3672"/>
      <c r="G147" s="3655" t="s">
        <v>5</v>
      </c>
      <c r="H147" s="3653"/>
      <c r="I147" s="3653"/>
      <c r="J147" s="3653"/>
      <c r="K147" s="3653"/>
      <c r="L147" s="3653"/>
      <c r="M147" s="3653"/>
      <c r="N147" s="3653"/>
      <c r="O147" s="3653"/>
      <c r="P147" s="3653"/>
      <c r="Q147" s="3653"/>
      <c r="R147" s="3653"/>
      <c r="S147" s="3653"/>
      <c r="T147" s="3653"/>
      <c r="U147" s="3653"/>
      <c r="V147" s="3653"/>
      <c r="W147" s="3653"/>
      <c r="X147" s="3653"/>
      <c r="Y147" s="3653"/>
      <c r="Z147" s="3653"/>
      <c r="AA147" s="3653"/>
      <c r="AB147" s="3653"/>
      <c r="AC147" s="3653"/>
      <c r="AD147" s="3653"/>
      <c r="AE147" s="3653"/>
      <c r="AF147" s="3653"/>
      <c r="AG147" s="3653"/>
      <c r="AH147" s="3653"/>
      <c r="AI147" s="3653"/>
      <c r="AJ147" s="3653"/>
      <c r="AK147" s="3653"/>
      <c r="AL147" s="3653"/>
      <c r="AM147" s="3653"/>
      <c r="AN147" s="3653"/>
      <c r="AO147" s="3653"/>
      <c r="AP147" s="3673"/>
      <c r="AQ147" s="3654" t="s">
        <v>118</v>
      </c>
      <c r="AR147" s="3690" t="s">
        <v>7</v>
      </c>
      <c r="AS147" s="3690" t="s">
        <v>41</v>
      </c>
      <c r="AT147" s="3690" t="s">
        <v>8</v>
      </c>
      <c r="AU147" s="3690" t="s">
        <v>42</v>
      </c>
      <c r="AV147" s="3688" t="s">
        <v>299</v>
      </c>
      <c r="AW147" s="3688" t="s">
        <v>122</v>
      </c>
      <c r="AX147" s="3688" t="s">
        <v>11</v>
      </c>
      <c r="BV147" s="3"/>
      <c r="BW147" s="3"/>
      <c r="CH147" s="14"/>
      <c r="CI147" s="14"/>
      <c r="CJ147" s="14"/>
      <c r="CK147" s="14"/>
      <c r="CL147" s="14"/>
      <c r="CM147" s="14"/>
      <c r="CN147" s="14"/>
    </row>
    <row r="148" spans="1:92" ht="37.5" customHeight="1" x14ac:dyDescent="0.2">
      <c r="A148" s="3691"/>
      <c r="B148" s="3691"/>
      <c r="C148" s="3691"/>
      <c r="D148" s="3394"/>
      <c r="E148" s="3247"/>
      <c r="F148" s="3248"/>
      <c r="G148" s="3651" t="s">
        <v>13</v>
      </c>
      <c r="H148" s="3652"/>
      <c r="I148" s="3655" t="s">
        <v>14</v>
      </c>
      <c r="J148" s="3654"/>
      <c r="K148" s="3653" t="s">
        <v>15</v>
      </c>
      <c r="L148" s="3654"/>
      <c r="M148" s="3655" t="s">
        <v>16</v>
      </c>
      <c r="N148" s="3654"/>
      <c r="O148" s="3655" t="s">
        <v>17</v>
      </c>
      <c r="P148" s="3654"/>
      <c r="Q148" s="3655" t="s">
        <v>18</v>
      </c>
      <c r="R148" s="3654"/>
      <c r="S148" s="3655" t="s">
        <v>19</v>
      </c>
      <c r="T148" s="3654"/>
      <c r="U148" s="3655" t="s">
        <v>20</v>
      </c>
      <c r="V148" s="3654"/>
      <c r="W148" s="3655" t="s">
        <v>21</v>
      </c>
      <c r="X148" s="3654"/>
      <c r="Y148" s="3655" t="s">
        <v>22</v>
      </c>
      <c r="Z148" s="3661"/>
      <c r="AA148" s="3655" t="s">
        <v>23</v>
      </c>
      <c r="AB148" s="3661"/>
      <c r="AC148" s="3655" t="s">
        <v>24</v>
      </c>
      <c r="AD148" s="3661"/>
      <c r="AE148" s="3655" t="s">
        <v>25</v>
      </c>
      <c r="AF148" s="3661"/>
      <c r="AG148" s="3655" t="s">
        <v>26</v>
      </c>
      <c r="AH148" s="3661"/>
      <c r="AI148" s="3655" t="s">
        <v>27</v>
      </c>
      <c r="AJ148" s="3661"/>
      <c r="AK148" s="3655" t="s">
        <v>28</v>
      </c>
      <c r="AL148" s="3661"/>
      <c r="AM148" s="3655" t="s">
        <v>29</v>
      </c>
      <c r="AN148" s="3661"/>
      <c r="AO148" s="3655" t="s">
        <v>30</v>
      </c>
      <c r="AP148" s="3689"/>
      <c r="AQ148" s="3654"/>
      <c r="AR148" s="3690"/>
      <c r="AS148" s="3690"/>
      <c r="AT148" s="3690"/>
      <c r="AU148" s="3690"/>
      <c r="AV148" s="3688"/>
      <c r="AW148" s="3688"/>
      <c r="AX148" s="3688"/>
      <c r="BV148" s="3"/>
      <c r="BW148" s="3"/>
      <c r="CH148" s="14"/>
      <c r="CI148" s="14"/>
      <c r="CJ148" s="14"/>
      <c r="CK148" s="14"/>
      <c r="CL148" s="14"/>
      <c r="CM148" s="14"/>
      <c r="CN148" s="14"/>
    </row>
    <row r="149" spans="1:92" ht="45.75" customHeight="1" x14ac:dyDescent="0.2">
      <c r="A149" s="3691"/>
      <c r="B149" s="3691"/>
      <c r="C149" s="3691"/>
      <c r="D149" s="2046" t="s">
        <v>180</v>
      </c>
      <c r="E149" s="1656" t="s">
        <v>32</v>
      </c>
      <c r="F149" s="2046" t="s">
        <v>33</v>
      </c>
      <c r="G149" s="1656" t="s">
        <v>32</v>
      </c>
      <c r="H149" s="2046" t="s">
        <v>33</v>
      </c>
      <c r="I149" s="1656" t="s">
        <v>32</v>
      </c>
      <c r="J149" s="2046" t="s">
        <v>33</v>
      </c>
      <c r="K149" s="1656" t="s">
        <v>32</v>
      </c>
      <c r="L149" s="2046" t="s">
        <v>33</v>
      </c>
      <c r="M149" s="1656" t="s">
        <v>32</v>
      </c>
      <c r="N149" s="2046" t="s">
        <v>33</v>
      </c>
      <c r="O149" s="1656" t="s">
        <v>32</v>
      </c>
      <c r="P149" s="2046" t="s">
        <v>33</v>
      </c>
      <c r="Q149" s="1656" t="s">
        <v>32</v>
      </c>
      <c r="R149" s="2046" t="s">
        <v>33</v>
      </c>
      <c r="S149" s="1656" t="s">
        <v>32</v>
      </c>
      <c r="T149" s="2046" t="s">
        <v>33</v>
      </c>
      <c r="U149" s="1656" t="s">
        <v>32</v>
      </c>
      <c r="V149" s="2046" t="s">
        <v>33</v>
      </c>
      <c r="W149" s="1656" t="s">
        <v>32</v>
      </c>
      <c r="X149" s="2046" t="s">
        <v>33</v>
      </c>
      <c r="Y149" s="1656" t="s">
        <v>32</v>
      </c>
      <c r="Z149" s="2046" t="s">
        <v>33</v>
      </c>
      <c r="AA149" s="1656" t="s">
        <v>32</v>
      </c>
      <c r="AB149" s="2046" t="s">
        <v>33</v>
      </c>
      <c r="AC149" s="1656" t="s">
        <v>32</v>
      </c>
      <c r="AD149" s="2046" t="s">
        <v>33</v>
      </c>
      <c r="AE149" s="1656" t="s">
        <v>32</v>
      </c>
      <c r="AF149" s="2046" t="s">
        <v>33</v>
      </c>
      <c r="AG149" s="1656" t="s">
        <v>32</v>
      </c>
      <c r="AH149" s="2046" t="s">
        <v>33</v>
      </c>
      <c r="AI149" s="1656" t="s">
        <v>32</v>
      </c>
      <c r="AJ149" s="2046" t="s">
        <v>33</v>
      </c>
      <c r="AK149" s="1656" t="s">
        <v>32</v>
      </c>
      <c r="AL149" s="2046" t="s">
        <v>33</v>
      </c>
      <c r="AM149" s="1656" t="s">
        <v>32</v>
      </c>
      <c r="AN149" s="2046" t="s">
        <v>33</v>
      </c>
      <c r="AO149" s="1656" t="s">
        <v>32</v>
      </c>
      <c r="AP149" s="2055" t="s">
        <v>33</v>
      </c>
      <c r="AQ149" s="3654"/>
      <c r="AR149" s="3690"/>
      <c r="AS149" s="3690"/>
      <c r="AT149" s="3690"/>
      <c r="AU149" s="3690"/>
      <c r="AV149" s="3688"/>
      <c r="AW149" s="3688"/>
      <c r="AX149" s="3688"/>
      <c r="BV149" s="3"/>
      <c r="BW149" s="3"/>
      <c r="CA149" s="31"/>
      <c r="CB149" s="31"/>
      <c r="CC149" s="31"/>
      <c r="CD149" s="31"/>
      <c r="CH149" s="32"/>
      <c r="CI149" s="32"/>
      <c r="CJ149" s="32"/>
      <c r="CK149" s="32"/>
      <c r="CM149" s="14"/>
      <c r="CN149" s="14"/>
    </row>
    <row r="150" spans="1:92" ht="16.350000000000001" customHeight="1" x14ac:dyDescent="0.2">
      <c r="A150" s="3507" t="s">
        <v>181</v>
      </c>
      <c r="B150" s="3508"/>
      <c r="C150" s="3509"/>
      <c r="D150" s="1032">
        <f>SUM(G150:AP150)</f>
        <v>278</v>
      </c>
      <c r="E150" s="1681">
        <f>SUM(G150+I150+K150+M150+O150+Q150+S150+U150+W150+Y150+AA150+AC150+AE150+AG150+AI150+AK150+AM150+AO150)</f>
        <v>77</v>
      </c>
      <c r="F150" s="22">
        <f>SUM(H150+J150+L150+N150+P150+R150+T150+V150+X150+Z150+AB150+AD150+AF150+AH150+AJ150+AL150+AN150+AP150)</f>
        <v>201</v>
      </c>
      <c r="G150" s="1014">
        <v>0</v>
      </c>
      <c r="H150" s="60">
        <v>0</v>
      </c>
      <c r="I150" s="1657">
        <v>0</v>
      </c>
      <c r="J150" s="60">
        <v>0</v>
      </c>
      <c r="K150" s="1657">
        <v>0</v>
      </c>
      <c r="L150" s="60">
        <v>0</v>
      </c>
      <c r="M150" s="1657">
        <v>0</v>
      </c>
      <c r="N150" s="60">
        <v>0</v>
      </c>
      <c r="O150" s="268">
        <v>0</v>
      </c>
      <c r="P150" s="60">
        <v>1</v>
      </c>
      <c r="Q150" s="268">
        <v>0</v>
      </c>
      <c r="R150" s="60">
        <v>1</v>
      </c>
      <c r="S150" s="268">
        <v>0</v>
      </c>
      <c r="T150" s="60">
        <v>3</v>
      </c>
      <c r="U150" s="1657">
        <v>0</v>
      </c>
      <c r="V150" s="60">
        <v>0</v>
      </c>
      <c r="W150" s="1657">
        <v>2</v>
      </c>
      <c r="X150" s="60">
        <v>2</v>
      </c>
      <c r="Y150" s="1657">
        <v>7</v>
      </c>
      <c r="Z150" s="60">
        <v>4</v>
      </c>
      <c r="AA150" s="1657">
        <v>6</v>
      </c>
      <c r="AB150" s="60">
        <v>10</v>
      </c>
      <c r="AC150" s="1657">
        <v>2</v>
      </c>
      <c r="AD150" s="60">
        <v>8</v>
      </c>
      <c r="AE150" s="1657">
        <v>5</v>
      </c>
      <c r="AF150" s="60">
        <v>26</v>
      </c>
      <c r="AG150" s="1657">
        <v>1</v>
      </c>
      <c r="AH150" s="60">
        <v>49</v>
      </c>
      <c r="AI150" s="1657">
        <v>17</v>
      </c>
      <c r="AJ150" s="60">
        <v>66</v>
      </c>
      <c r="AK150" s="1657">
        <v>16</v>
      </c>
      <c r="AL150" s="60">
        <v>8</v>
      </c>
      <c r="AM150" s="1657">
        <v>7</v>
      </c>
      <c r="AN150" s="60">
        <v>17</v>
      </c>
      <c r="AO150" s="1657">
        <v>14</v>
      </c>
      <c r="AP150" s="64">
        <v>6</v>
      </c>
      <c r="AQ150" s="1695">
        <v>0</v>
      </c>
      <c r="AR150" s="24">
        <v>4</v>
      </c>
      <c r="AS150" s="24">
        <v>278</v>
      </c>
      <c r="AT150" s="28">
        <v>3</v>
      </c>
      <c r="AU150" s="28"/>
      <c r="AV150" s="28">
        <v>0</v>
      </c>
      <c r="AW150" s="28">
        <v>0</v>
      </c>
      <c r="AX150" s="28">
        <v>0</v>
      </c>
      <c r="AY150" s="671" t="str">
        <f t="shared" ref="AY150:AY158" si="94">$CA150&amp;$CB150&amp;$CC150&amp;$CD150&amp;$CE150&amp;$CF150&amp;$CG150</f>
        <v/>
      </c>
      <c r="BV150" s="3"/>
      <c r="BW150" s="3"/>
      <c r="CA150" s="31" t="str">
        <f t="shared" ref="CA150:CA158" si="95">IF(CH150=1,"* Las consultas de 12 años NO DEBEN ser mayor que el total de Consultas entre 10-14 Años. ","")</f>
        <v/>
      </c>
      <c r="CB150" s="31" t="str">
        <f t="shared" ref="CB150:CB158" si="96">IF(CI150=1,"* Las consultas de 60 años NO DEBEN ser mayor que el total de Consultas entre 60-64 Años. ","")</f>
        <v/>
      </c>
      <c r="CC150" s="31" t="str">
        <f t="shared" ref="CC150:CC158" si="97">IF(CJ150=1,"* Las actividades de usuarios en situación de discapacidad NO DEBEN superar el total. ","")</f>
        <v/>
      </c>
      <c r="CD150" s="31" t="str">
        <f t="shared" ref="CD150:CD158" si="98">IF(AND(AR150="",D150&lt;&gt;0),"* Recuerde que las Embarazadas deben ser incluídas en el ingreso por rango Etario (Digite CEROS si no tiene). ",IF(F150&lt;AR150,"* Las Embarazadas NO DEBEN ser mayor al total de mujeres. ",""))</f>
        <v/>
      </c>
      <c r="CE150" s="31" t="str">
        <f t="shared" ref="CE150:CE158" si="99">IF(AND(AS150="",D150&lt;&gt;0),"* No olvide digitar la columna Beneficiarios (Digite CEROS si no tiene). ",IF(D150&lt;AS150,"* El número de Beneficiarios NO DEBE ser mayor que el Total. ",""))</f>
        <v/>
      </c>
      <c r="CF150" s="31" t="str">
        <f t="shared" ref="CF150:CF158" si="100">IF(AND(AW150="",D150&lt;&gt;0),"* No olvide digitar la Población SENAME (Digite CEROS si no tiene). ",IF(D150&lt;AW150,"* La Población SENAME NO DEBE ser mayor al Total. ",""))</f>
        <v/>
      </c>
      <c r="CG150" s="31" t="str">
        <f t="shared" ref="CG150:CG158" si="101">IF(AND(AX150="",D150&lt;&gt;0),"* No olvide digitar la Población Migrante (Digite CEROS si no tiene). ",IF(D150&lt;AX150,"* La Población Migrante NO DEBE superar el Total. ",""))</f>
        <v/>
      </c>
      <c r="CH150" s="32">
        <f t="shared" ref="CH150:CH158" si="102">IF(AQ150&gt;(Y150+Z150),1,0)</f>
        <v>0</v>
      </c>
      <c r="CI150" s="32">
        <f t="shared" ref="CI150:CI158" si="103">IF(AT150&gt;(AK150+AL150),1,0)</f>
        <v>0</v>
      </c>
      <c r="CJ150" s="32">
        <f t="shared" ref="CJ150:CJ158" si="104">IF(D150&lt;AV150,1,0)</f>
        <v>0</v>
      </c>
      <c r="CK150" s="32">
        <f t="shared" ref="CK150:CK158" si="105">IF(AND(AR150="",D150&lt;&gt;0),1,IF(F150&lt;AR150,1,0))</f>
        <v>0</v>
      </c>
      <c r="CL150" s="32">
        <f t="shared" ref="CL150:CL158" si="106">IF(AND(AS150="",D150&lt;&gt;0),1,IF(D150&lt;AS150,1,0))</f>
        <v>0</v>
      </c>
      <c r="CM150" s="32">
        <f t="shared" ref="CM150:CM158" si="107">IF(AND(AW150="",D150&lt;&gt;0),1,IF(D150&lt;AW150,1,0))</f>
        <v>0</v>
      </c>
      <c r="CN150" s="32">
        <f t="shared" ref="CN150:CN158" si="108">IF(AND(AX150="",D150&lt;&gt;0),1,IF(D150&lt;AX150,1,0))</f>
        <v>0</v>
      </c>
    </row>
    <row r="151" spans="1:92" ht="16.350000000000001" customHeight="1" x14ac:dyDescent="0.2">
      <c r="A151" s="3510" t="s">
        <v>304</v>
      </c>
      <c r="B151" s="3511"/>
      <c r="C151" s="3512"/>
      <c r="D151" s="269">
        <f t="shared" ref="D151:D158" si="109">SUM(G151:AP151)</f>
        <v>24</v>
      </c>
      <c r="E151" s="1682">
        <f t="shared" ref="E151:E157" si="110">SUM(G151+I151+K151+M151+O151+Q151+S151+U151+W151+Y151+AA151+AC151+AE151+AG151+AI151+AK151+AM151+AO151)</f>
        <v>6</v>
      </c>
      <c r="F151" s="1684">
        <f t="shared" ref="F151:F158" si="111">SUM(H151+J151+L151+N151+P151+R151+T151+V151+X151+Z151+AB151+AD151+AF151+AH151+AJ151+AL151+AN151+AP151)</f>
        <v>18</v>
      </c>
      <c r="G151" s="1685">
        <v>0</v>
      </c>
      <c r="H151" s="1661">
        <v>0</v>
      </c>
      <c r="I151" s="1660">
        <v>0</v>
      </c>
      <c r="J151" s="1661">
        <v>0</v>
      </c>
      <c r="K151" s="1660">
        <v>0</v>
      </c>
      <c r="L151" s="1661">
        <v>0</v>
      </c>
      <c r="M151" s="1660">
        <v>0</v>
      </c>
      <c r="N151" s="1661">
        <v>0</v>
      </c>
      <c r="O151" s="1814">
        <v>0</v>
      </c>
      <c r="P151" s="1661">
        <v>0</v>
      </c>
      <c r="Q151" s="1814">
        <v>0</v>
      </c>
      <c r="R151" s="1661">
        <v>0</v>
      </c>
      <c r="S151" s="1814">
        <v>0</v>
      </c>
      <c r="T151" s="1661">
        <v>2</v>
      </c>
      <c r="U151" s="1660">
        <v>0</v>
      </c>
      <c r="V151" s="1661">
        <v>0</v>
      </c>
      <c r="W151" s="1660">
        <v>2</v>
      </c>
      <c r="X151" s="1661">
        <v>0</v>
      </c>
      <c r="Y151" s="1660">
        <v>0</v>
      </c>
      <c r="Z151" s="1661">
        <v>0</v>
      </c>
      <c r="AA151" s="1660">
        <v>4</v>
      </c>
      <c r="AB151" s="1661">
        <v>0</v>
      </c>
      <c r="AC151" s="1660">
        <v>0</v>
      </c>
      <c r="AD151" s="1661">
        <v>0</v>
      </c>
      <c r="AE151" s="1660">
        <v>0</v>
      </c>
      <c r="AF151" s="1661">
        <v>8</v>
      </c>
      <c r="AG151" s="1660">
        <v>0</v>
      </c>
      <c r="AH151" s="1661">
        <v>4</v>
      </c>
      <c r="AI151" s="1660">
        <v>0</v>
      </c>
      <c r="AJ151" s="1661">
        <v>4</v>
      </c>
      <c r="AK151" s="1660">
        <v>0</v>
      </c>
      <c r="AL151" s="1661">
        <v>0</v>
      </c>
      <c r="AM151" s="1660">
        <v>0</v>
      </c>
      <c r="AN151" s="1661">
        <v>0</v>
      </c>
      <c r="AO151" s="1660">
        <v>0</v>
      </c>
      <c r="AP151" s="1662">
        <v>0</v>
      </c>
      <c r="AQ151" s="1686">
        <v>0</v>
      </c>
      <c r="AR151" s="24">
        <v>0</v>
      </c>
      <c r="AS151" s="24">
        <v>24</v>
      </c>
      <c r="AT151" s="28">
        <v>0</v>
      </c>
      <c r="AU151" s="28"/>
      <c r="AV151" s="28">
        <v>0</v>
      </c>
      <c r="AW151" s="28">
        <v>0</v>
      </c>
      <c r="AX151" s="28">
        <v>0</v>
      </c>
      <c r="AY151" s="671" t="str">
        <f t="shared" si="94"/>
        <v/>
      </c>
      <c r="BV151" s="3"/>
      <c r="BW151" s="3"/>
      <c r="CA151" s="31" t="str">
        <f t="shared" si="95"/>
        <v/>
      </c>
      <c r="CB151" s="31" t="str">
        <f t="shared" si="96"/>
        <v/>
      </c>
      <c r="CC151" s="31" t="str">
        <f t="shared" si="97"/>
        <v/>
      </c>
      <c r="CD151" s="31" t="str">
        <f t="shared" si="98"/>
        <v/>
      </c>
      <c r="CE151" s="31" t="str">
        <f t="shared" si="99"/>
        <v/>
      </c>
      <c r="CF151" s="31" t="str">
        <f t="shared" si="100"/>
        <v/>
      </c>
      <c r="CG151" s="31" t="str">
        <f t="shared" si="101"/>
        <v/>
      </c>
      <c r="CH151" s="32">
        <f t="shared" si="102"/>
        <v>0</v>
      </c>
      <c r="CI151" s="32">
        <f t="shared" si="103"/>
        <v>0</v>
      </c>
      <c r="CJ151" s="32">
        <f t="shared" si="104"/>
        <v>0</v>
      </c>
      <c r="CK151" s="32">
        <f t="shared" si="105"/>
        <v>0</v>
      </c>
      <c r="CL151" s="32">
        <f t="shared" si="106"/>
        <v>0</v>
      </c>
      <c r="CM151" s="32">
        <f t="shared" si="107"/>
        <v>0</v>
      </c>
      <c r="CN151" s="32">
        <f t="shared" si="108"/>
        <v>0</v>
      </c>
    </row>
    <row r="152" spans="1:92" ht="16.350000000000001" customHeight="1" x14ac:dyDescent="0.2">
      <c r="A152" s="3349" t="s">
        <v>183</v>
      </c>
      <c r="B152" s="3350"/>
      <c r="C152" s="3351"/>
      <c r="D152" s="1815">
        <f>SUM(G152:AP152)</f>
        <v>0</v>
      </c>
      <c r="E152" s="1682">
        <f t="shared" si="110"/>
        <v>0</v>
      </c>
      <c r="F152" s="1684">
        <f t="shared" si="111"/>
        <v>0</v>
      </c>
      <c r="G152" s="1685"/>
      <c r="H152" s="1661"/>
      <c r="I152" s="1660"/>
      <c r="J152" s="1661"/>
      <c r="K152" s="1660"/>
      <c r="L152" s="1661"/>
      <c r="M152" s="1660"/>
      <c r="N152" s="1661"/>
      <c r="O152" s="1814"/>
      <c r="P152" s="1661"/>
      <c r="Q152" s="1814"/>
      <c r="R152" s="1661"/>
      <c r="S152" s="1814"/>
      <c r="T152" s="1661"/>
      <c r="U152" s="1660"/>
      <c r="V152" s="1661"/>
      <c r="W152" s="1660"/>
      <c r="X152" s="1661"/>
      <c r="Y152" s="1660"/>
      <c r="Z152" s="1661"/>
      <c r="AA152" s="1660"/>
      <c r="AB152" s="1661"/>
      <c r="AC152" s="1660"/>
      <c r="AD152" s="1661"/>
      <c r="AE152" s="1660"/>
      <c r="AF152" s="1661"/>
      <c r="AG152" s="1660"/>
      <c r="AH152" s="1661"/>
      <c r="AI152" s="1660"/>
      <c r="AJ152" s="1661"/>
      <c r="AK152" s="1660"/>
      <c r="AL152" s="1661"/>
      <c r="AM152" s="1660"/>
      <c r="AN152" s="1661"/>
      <c r="AO152" s="1660"/>
      <c r="AP152" s="1662"/>
      <c r="AQ152" s="1686"/>
      <c r="AR152" s="24"/>
      <c r="AS152" s="24"/>
      <c r="AT152" s="28"/>
      <c r="AU152" s="28"/>
      <c r="AV152" s="28"/>
      <c r="AW152" s="28"/>
      <c r="AX152" s="28"/>
      <c r="AY152" s="671" t="str">
        <f t="shared" si="94"/>
        <v/>
      </c>
      <c r="BV152" s="3"/>
      <c r="BW152" s="3"/>
      <c r="CA152" s="31" t="str">
        <f t="shared" si="95"/>
        <v/>
      </c>
      <c r="CB152" s="31" t="str">
        <f t="shared" si="96"/>
        <v/>
      </c>
      <c r="CC152" s="31" t="str">
        <f t="shared" si="97"/>
        <v/>
      </c>
      <c r="CD152" s="31" t="str">
        <f t="shared" si="98"/>
        <v/>
      </c>
      <c r="CE152" s="31" t="str">
        <f t="shared" si="99"/>
        <v/>
      </c>
      <c r="CF152" s="31" t="str">
        <f t="shared" si="100"/>
        <v/>
      </c>
      <c r="CG152" s="31" t="str">
        <f t="shared" si="101"/>
        <v/>
      </c>
      <c r="CH152" s="32">
        <f t="shared" si="102"/>
        <v>0</v>
      </c>
      <c r="CI152" s="32">
        <f t="shared" si="103"/>
        <v>0</v>
      </c>
      <c r="CJ152" s="32">
        <f t="shared" si="104"/>
        <v>0</v>
      </c>
      <c r="CK152" s="32">
        <f t="shared" si="105"/>
        <v>0</v>
      </c>
      <c r="CL152" s="32">
        <f t="shared" si="106"/>
        <v>0</v>
      </c>
      <c r="CM152" s="32">
        <f t="shared" si="107"/>
        <v>0</v>
      </c>
      <c r="CN152" s="32">
        <f t="shared" si="108"/>
        <v>0</v>
      </c>
    </row>
    <row r="153" spans="1:92" ht="16.350000000000001" customHeight="1" x14ac:dyDescent="0.2">
      <c r="A153" s="3349" t="s">
        <v>184</v>
      </c>
      <c r="B153" s="3350"/>
      <c r="C153" s="3351"/>
      <c r="D153" s="1647">
        <f t="shared" si="109"/>
        <v>0</v>
      </c>
      <c r="E153" s="1682">
        <f t="shared" si="110"/>
        <v>0</v>
      </c>
      <c r="F153" s="1684">
        <f t="shared" si="111"/>
        <v>0</v>
      </c>
      <c r="G153" s="1685"/>
      <c r="H153" s="1661"/>
      <c r="I153" s="1660"/>
      <c r="J153" s="1661"/>
      <c r="K153" s="1660"/>
      <c r="L153" s="1661"/>
      <c r="M153" s="1660"/>
      <c r="N153" s="1661"/>
      <c r="O153" s="1814"/>
      <c r="P153" s="1661"/>
      <c r="Q153" s="1814"/>
      <c r="R153" s="1661"/>
      <c r="S153" s="1814"/>
      <c r="T153" s="1661"/>
      <c r="U153" s="1660"/>
      <c r="V153" s="1661"/>
      <c r="W153" s="1660"/>
      <c r="X153" s="1661"/>
      <c r="Y153" s="1660"/>
      <c r="Z153" s="1661"/>
      <c r="AA153" s="1660"/>
      <c r="AB153" s="1661"/>
      <c r="AC153" s="1660"/>
      <c r="AD153" s="1661"/>
      <c r="AE153" s="1660"/>
      <c r="AF153" s="1661"/>
      <c r="AG153" s="1660"/>
      <c r="AH153" s="1661"/>
      <c r="AI153" s="1660"/>
      <c r="AJ153" s="1661"/>
      <c r="AK153" s="1660"/>
      <c r="AL153" s="1661"/>
      <c r="AM153" s="1660"/>
      <c r="AN153" s="1661"/>
      <c r="AO153" s="1660"/>
      <c r="AP153" s="1662"/>
      <c r="AQ153" s="1686"/>
      <c r="AR153" s="24"/>
      <c r="AS153" s="24"/>
      <c r="AT153" s="28"/>
      <c r="AU153" s="28"/>
      <c r="AV153" s="28"/>
      <c r="AW153" s="28"/>
      <c r="AX153" s="28"/>
      <c r="AY153" s="671" t="str">
        <f t="shared" si="94"/>
        <v/>
      </c>
      <c r="BV153" s="3"/>
      <c r="BW153" s="3"/>
      <c r="CA153" s="31" t="str">
        <f t="shared" si="95"/>
        <v/>
      </c>
      <c r="CB153" s="31" t="str">
        <f t="shared" si="96"/>
        <v/>
      </c>
      <c r="CC153" s="31" t="str">
        <f t="shared" si="97"/>
        <v/>
      </c>
      <c r="CD153" s="31" t="str">
        <f t="shared" si="98"/>
        <v/>
      </c>
      <c r="CE153" s="31" t="str">
        <f t="shared" si="99"/>
        <v/>
      </c>
      <c r="CF153" s="31" t="str">
        <f t="shared" si="100"/>
        <v/>
      </c>
      <c r="CG153" s="31" t="str">
        <f t="shared" si="101"/>
        <v/>
      </c>
      <c r="CH153" s="32">
        <f t="shared" si="102"/>
        <v>0</v>
      </c>
      <c r="CI153" s="32">
        <f t="shared" si="103"/>
        <v>0</v>
      </c>
      <c r="CJ153" s="32">
        <f t="shared" si="104"/>
        <v>0</v>
      </c>
      <c r="CK153" s="32">
        <f t="shared" si="105"/>
        <v>0</v>
      </c>
      <c r="CL153" s="32">
        <f t="shared" si="106"/>
        <v>0</v>
      </c>
      <c r="CM153" s="32">
        <f t="shared" si="107"/>
        <v>0</v>
      </c>
      <c r="CN153" s="32">
        <f t="shared" si="108"/>
        <v>0</v>
      </c>
    </row>
    <row r="154" spans="1:92" ht="16.350000000000001" customHeight="1" x14ac:dyDescent="0.2">
      <c r="A154" s="3367" t="s">
        <v>185</v>
      </c>
      <c r="B154" s="3493"/>
      <c r="C154" s="3368"/>
      <c r="D154" s="1647">
        <f t="shared" si="109"/>
        <v>0</v>
      </c>
      <c r="E154" s="1682">
        <f t="shared" si="110"/>
        <v>0</v>
      </c>
      <c r="F154" s="1684">
        <f t="shared" si="111"/>
        <v>0</v>
      </c>
      <c r="G154" s="1685"/>
      <c r="H154" s="1661"/>
      <c r="I154" s="1660"/>
      <c r="J154" s="1661"/>
      <c r="K154" s="1660"/>
      <c r="L154" s="1661"/>
      <c r="M154" s="1660"/>
      <c r="N154" s="1661"/>
      <c r="O154" s="1814"/>
      <c r="P154" s="1661"/>
      <c r="Q154" s="1814"/>
      <c r="R154" s="1661"/>
      <c r="S154" s="1814"/>
      <c r="T154" s="1661"/>
      <c r="U154" s="1660"/>
      <c r="V154" s="1661"/>
      <c r="W154" s="1660"/>
      <c r="X154" s="1661"/>
      <c r="Y154" s="1660"/>
      <c r="Z154" s="1661"/>
      <c r="AA154" s="1660"/>
      <c r="AB154" s="1661"/>
      <c r="AC154" s="1660"/>
      <c r="AD154" s="1661"/>
      <c r="AE154" s="1660"/>
      <c r="AF154" s="1661"/>
      <c r="AG154" s="1660"/>
      <c r="AH154" s="1661"/>
      <c r="AI154" s="1660"/>
      <c r="AJ154" s="1661"/>
      <c r="AK154" s="1660"/>
      <c r="AL154" s="1661"/>
      <c r="AM154" s="1660"/>
      <c r="AN154" s="1661"/>
      <c r="AO154" s="1660"/>
      <c r="AP154" s="1662"/>
      <c r="AQ154" s="1686"/>
      <c r="AR154" s="24"/>
      <c r="AS154" s="24"/>
      <c r="AT154" s="28"/>
      <c r="AU154" s="28"/>
      <c r="AV154" s="28"/>
      <c r="AW154" s="28"/>
      <c r="AX154" s="28"/>
      <c r="AY154" s="671" t="str">
        <f t="shared" si="94"/>
        <v/>
      </c>
      <c r="BV154" s="3"/>
      <c r="BW154" s="3"/>
      <c r="CA154" s="31" t="str">
        <f t="shared" si="95"/>
        <v/>
      </c>
      <c r="CB154" s="31" t="str">
        <f t="shared" si="96"/>
        <v/>
      </c>
      <c r="CC154" s="31" t="str">
        <f t="shared" si="97"/>
        <v/>
      </c>
      <c r="CD154" s="31" t="str">
        <f t="shared" si="98"/>
        <v/>
      </c>
      <c r="CE154" s="31" t="str">
        <f t="shared" si="99"/>
        <v/>
      </c>
      <c r="CF154" s="31" t="str">
        <f t="shared" si="100"/>
        <v/>
      </c>
      <c r="CG154" s="31" t="str">
        <f t="shared" si="101"/>
        <v/>
      </c>
      <c r="CH154" s="32">
        <f t="shared" si="102"/>
        <v>0</v>
      </c>
      <c r="CI154" s="32">
        <f t="shared" si="103"/>
        <v>0</v>
      </c>
      <c r="CJ154" s="32">
        <f t="shared" si="104"/>
        <v>0</v>
      </c>
      <c r="CK154" s="32">
        <f t="shared" si="105"/>
        <v>0</v>
      </c>
      <c r="CL154" s="32">
        <f t="shared" si="106"/>
        <v>0</v>
      </c>
      <c r="CM154" s="32">
        <f t="shared" si="107"/>
        <v>0</v>
      </c>
      <c r="CN154" s="32">
        <f t="shared" si="108"/>
        <v>0</v>
      </c>
    </row>
    <row r="155" spans="1:92" ht="16.350000000000001" customHeight="1" x14ac:dyDescent="0.2">
      <c r="A155" s="3367" t="s">
        <v>186</v>
      </c>
      <c r="B155" s="3493"/>
      <c r="C155" s="3368"/>
      <c r="D155" s="1647">
        <f t="shared" si="109"/>
        <v>0</v>
      </c>
      <c r="E155" s="1682">
        <f t="shared" si="110"/>
        <v>0</v>
      </c>
      <c r="F155" s="1684">
        <f t="shared" si="111"/>
        <v>0</v>
      </c>
      <c r="G155" s="1685"/>
      <c r="H155" s="1661"/>
      <c r="I155" s="1660"/>
      <c r="J155" s="1661"/>
      <c r="K155" s="1660"/>
      <c r="L155" s="1661"/>
      <c r="M155" s="1660"/>
      <c r="N155" s="1661"/>
      <c r="O155" s="1814"/>
      <c r="P155" s="1661"/>
      <c r="Q155" s="1814"/>
      <c r="R155" s="1661"/>
      <c r="S155" s="1814"/>
      <c r="T155" s="1661"/>
      <c r="U155" s="1660"/>
      <c r="V155" s="1661"/>
      <c r="W155" s="1660"/>
      <c r="X155" s="1661"/>
      <c r="Y155" s="1660"/>
      <c r="Z155" s="1661"/>
      <c r="AA155" s="1660"/>
      <c r="AB155" s="1661"/>
      <c r="AC155" s="1660"/>
      <c r="AD155" s="1661"/>
      <c r="AE155" s="1660"/>
      <c r="AF155" s="1661"/>
      <c r="AG155" s="1660"/>
      <c r="AH155" s="1661"/>
      <c r="AI155" s="1660"/>
      <c r="AJ155" s="1661"/>
      <c r="AK155" s="1660"/>
      <c r="AL155" s="1661"/>
      <c r="AM155" s="1660"/>
      <c r="AN155" s="1661"/>
      <c r="AO155" s="1660"/>
      <c r="AP155" s="1662"/>
      <c r="AQ155" s="1686"/>
      <c r="AR155" s="24"/>
      <c r="AS155" s="24"/>
      <c r="AT155" s="28"/>
      <c r="AU155" s="28"/>
      <c r="AV155" s="28"/>
      <c r="AW155" s="28"/>
      <c r="AX155" s="28"/>
      <c r="AY155" s="671" t="str">
        <f t="shared" si="94"/>
        <v/>
      </c>
      <c r="BV155" s="3"/>
      <c r="BW155" s="3"/>
      <c r="CA155" s="31" t="str">
        <f t="shared" si="95"/>
        <v/>
      </c>
      <c r="CB155" s="31" t="str">
        <f t="shared" si="96"/>
        <v/>
      </c>
      <c r="CC155" s="31" t="str">
        <f t="shared" si="97"/>
        <v/>
      </c>
      <c r="CD155" s="31" t="str">
        <f t="shared" si="98"/>
        <v/>
      </c>
      <c r="CE155" s="31" t="str">
        <f t="shared" si="99"/>
        <v/>
      </c>
      <c r="CF155" s="31" t="str">
        <f t="shared" si="100"/>
        <v/>
      </c>
      <c r="CG155" s="31" t="str">
        <f t="shared" si="101"/>
        <v/>
      </c>
      <c r="CH155" s="32">
        <f t="shared" si="102"/>
        <v>0</v>
      </c>
      <c r="CI155" s="32">
        <f t="shared" si="103"/>
        <v>0</v>
      </c>
      <c r="CJ155" s="32">
        <f t="shared" si="104"/>
        <v>0</v>
      </c>
      <c r="CK155" s="32">
        <f t="shared" si="105"/>
        <v>0</v>
      </c>
      <c r="CL155" s="32">
        <f t="shared" si="106"/>
        <v>0</v>
      </c>
      <c r="CM155" s="32">
        <f t="shared" si="107"/>
        <v>0</v>
      </c>
      <c r="CN155" s="32">
        <f t="shared" si="108"/>
        <v>0</v>
      </c>
    </row>
    <row r="156" spans="1:92" ht="16.350000000000001" customHeight="1" x14ac:dyDescent="0.2">
      <c r="A156" s="3367" t="s">
        <v>187</v>
      </c>
      <c r="B156" s="3493"/>
      <c r="C156" s="3368"/>
      <c r="D156" s="1647">
        <f t="shared" si="109"/>
        <v>0</v>
      </c>
      <c r="E156" s="1682">
        <f t="shared" si="110"/>
        <v>0</v>
      </c>
      <c r="F156" s="1684">
        <f t="shared" si="111"/>
        <v>0</v>
      </c>
      <c r="G156" s="1685"/>
      <c r="H156" s="1661"/>
      <c r="I156" s="1660"/>
      <c r="J156" s="1661"/>
      <c r="K156" s="1660"/>
      <c r="L156" s="1661"/>
      <c r="M156" s="1660"/>
      <c r="N156" s="1661"/>
      <c r="O156" s="1814"/>
      <c r="P156" s="1661"/>
      <c r="Q156" s="1814"/>
      <c r="R156" s="1661"/>
      <c r="S156" s="1814"/>
      <c r="T156" s="1661"/>
      <c r="U156" s="1660"/>
      <c r="V156" s="1661"/>
      <c r="W156" s="1660"/>
      <c r="X156" s="1661"/>
      <c r="Y156" s="1660"/>
      <c r="Z156" s="1661"/>
      <c r="AA156" s="1660"/>
      <c r="AB156" s="1661"/>
      <c r="AC156" s="1660"/>
      <c r="AD156" s="1661"/>
      <c r="AE156" s="1660"/>
      <c r="AF156" s="1661"/>
      <c r="AG156" s="1660"/>
      <c r="AH156" s="1661"/>
      <c r="AI156" s="1660"/>
      <c r="AJ156" s="1661"/>
      <c r="AK156" s="1660"/>
      <c r="AL156" s="1661"/>
      <c r="AM156" s="1660"/>
      <c r="AN156" s="1661"/>
      <c r="AO156" s="1660"/>
      <c r="AP156" s="1662"/>
      <c r="AQ156" s="1686"/>
      <c r="AR156" s="24"/>
      <c r="AS156" s="24"/>
      <c r="AT156" s="28"/>
      <c r="AU156" s="28"/>
      <c r="AV156" s="28"/>
      <c r="AW156" s="28"/>
      <c r="AX156" s="28"/>
      <c r="AY156" s="671" t="str">
        <f t="shared" si="94"/>
        <v/>
      </c>
      <c r="BV156" s="3"/>
      <c r="BW156" s="3"/>
      <c r="CA156" s="31" t="str">
        <f t="shared" si="95"/>
        <v/>
      </c>
      <c r="CB156" s="31" t="str">
        <f t="shared" si="96"/>
        <v/>
      </c>
      <c r="CC156" s="31" t="str">
        <f t="shared" si="97"/>
        <v/>
      </c>
      <c r="CD156" s="31" t="str">
        <f t="shared" si="98"/>
        <v/>
      </c>
      <c r="CE156" s="31" t="str">
        <f t="shared" si="99"/>
        <v/>
      </c>
      <c r="CF156" s="31" t="str">
        <f t="shared" si="100"/>
        <v/>
      </c>
      <c r="CG156" s="31" t="str">
        <f t="shared" si="101"/>
        <v/>
      </c>
      <c r="CH156" s="32">
        <f t="shared" si="102"/>
        <v>0</v>
      </c>
      <c r="CI156" s="32">
        <f t="shared" si="103"/>
        <v>0</v>
      </c>
      <c r="CJ156" s="32">
        <f t="shared" si="104"/>
        <v>0</v>
      </c>
      <c r="CK156" s="32">
        <f t="shared" si="105"/>
        <v>0</v>
      </c>
      <c r="CL156" s="32">
        <f t="shared" si="106"/>
        <v>0</v>
      </c>
      <c r="CM156" s="32">
        <f t="shared" si="107"/>
        <v>0</v>
      </c>
      <c r="CN156" s="32">
        <f t="shared" si="108"/>
        <v>0</v>
      </c>
    </row>
    <row r="157" spans="1:92" ht="16.350000000000001" customHeight="1" x14ac:dyDescent="0.2">
      <c r="A157" s="3349" t="s">
        <v>188</v>
      </c>
      <c r="B157" s="3350"/>
      <c r="C157" s="3351"/>
      <c r="D157" s="1647">
        <f t="shared" si="109"/>
        <v>0</v>
      </c>
      <c r="E157" s="1682">
        <f t="shared" si="110"/>
        <v>0</v>
      </c>
      <c r="F157" s="1684">
        <f t="shared" si="111"/>
        <v>0</v>
      </c>
      <c r="G157" s="1685"/>
      <c r="H157" s="1661"/>
      <c r="I157" s="1660"/>
      <c r="J157" s="1661"/>
      <c r="K157" s="1660"/>
      <c r="L157" s="1661"/>
      <c r="M157" s="1660"/>
      <c r="N157" s="1661"/>
      <c r="O157" s="1814"/>
      <c r="P157" s="1661"/>
      <c r="Q157" s="1814"/>
      <c r="R157" s="1661"/>
      <c r="S157" s="1814"/>
      <c r="T157" s="1661"/>
      <c r="U157" s="1660"/>
      <c r="V157" s="1661"/>
      <c r="W157" s="1660"/>
      <c r="X157" s="1661"/>
      <c r="Y157" s="1660"/>
      <c r="Z157" s="1661"/>
      <c r="AA157" s="1660"/>
      <c r="AB157" s="1661"/>
      <c r="AC157" s="1660"/>
      <c r="AD157" s="1661"/>
      <c r="AE157" s="1660"/>
      <c r="AF157" s="1661"/>
      <c r="AG157" s="1660"/>
      <c r="AH157" s="1661"/>
      <c r="AI157" s="1660"/>
      <c r="AJ157" s="1661"/>
      <c r="AK157" s="1660"/>
      <c r="AL157" s="1661"/>
      <c r="AM157" s="1660"/>
      <c r="AN157" s="1661"/>
      <c r="AO157" s="1660"/>
      <c r="AP157" s="1662"/>
      <c r="AQ157" s="1686"/>
      <c r="AR157" s="24"/>
      <c r="AS157" s="24"/>
      <c r="AT157" s="28"/>
      <c r="AU157" s="28"/>
      <c r="AV157" s="28"/>
      <c r="AW157" s="28"/>
      <c r="AX157" s="28"/>
      <c r="AY157" s="671" t="str">
        <f t="shared" si="94"/>
        <v/>
      </c>
      <c r="BV157" s="3"/>
      <c r="BW157" s="3"/>
      <c r="CA157" s="31" t="str">
        <f t="shared" si="95"/>
        <v/>
      </c>
      <c r="CB157" s="31" t="str">
        <f t="shared" si="96"/>
        <v/>
      </c>
      <c r="CC157" s="31" t="str">
        <f t="shared" si="97"/>
        <v/>
      </c>
      <c r="CD157" s="31" t="str">
        <f t="shared" si="98"/>
        <v/>
      </c>
      <c r="CE157" s="31" t="str">
        <f t="shared" si="99"/>
        <v/>
      </c>
      <c r="CF157" s="31" t="str">
        <f t="shared" si="100"/>
        <v/>
      </c>
      <c r="CG157" s="31" t="str">
        <f t="shared" si="101"/>
        <v/>
      </c>
      <c r="CH157" s="32">
        <f t="shared" si="102"/>
        <v>0</v>
      </c>
      <c r="CI157" s="32">
        <f t="shared" si="103"/>
        <v>0</v>
      </c>
      <c r="CJ157" s="32">
        <f t="shared" si="104"/>
        <v>0</v>
      </c>
      <c r="CK157" s="32">
        <f t="shared" si="105"/>
        <v>0</v>
      </c>
      <c r="CL157" s="32">
        <f t="shared" si="106"/>
        <v>0</v>
      </c>
      <c r="CM157" s="32">
        <f t="shared" si="107"/>
        <v>0</v>
      </c>
      <c r="CN157" s="32">
        <f t="shared" si="108"/>
        <v>0</v>
      </c>
    </row>
    <row r="158" spans="1:92" ht="16.350000000000001" customHeight="1" x14ac:dyDescent="0.2">
      <c r="A158" s="3414" t="s">
        <v>189</v>
      </c>
      <c r="B158" s="3414"/>
      <c r="C158" s="3415"/>
      <c r="D158" s="1815">
        <f t="shared" si="109"/>
        <v>0</v>
      </c>
      <c r="E158" s="1682">
        <f>SUM(G158+I158+K158+M158+O158+Q158+S158+U158+W158+Y158+AA158+AC158+AE158+AG158+AI158+AK158+AM158+AO158)</f>
        <v>0</v>
      </c>
      <c r="F158" s="1684">
        <f t="shared" si="111"/>
        <v>0</v>
      </c>
      <c r="G158" s="1689"/>
      <c r="H158" s="1540"/>
      <c r="I158" s="1351"/>
      <c r="J158" s="1540"/>
      <c r="K158" s="1351"/>
      <c r="L158" s="1540"/>
      <c r="M158" s="1351"/>
      <c r="N158" s="1540"/>
      <c r="O158" s="1541"/>
      <c r="P158" s="1540"/>
      <c r="Q158" s="1541"/>
      <c r="R158" s="1540"/>
      <c r="S158" s="1541"/>
      <c r="T158" s="1540"/>
      <c r="U158" s="1351"/>
      <c r="V158" s="1540"/>
      <c r="W158" s="1351"/>
      <c r="X158" s="1540"/>
      <c r="Y158" s="1351"/>
      <c r="Z158" s="1540"/>
      <c r="AA158" s="1351"/>
      <c r="AB158" s="1540"/>
      <c r="AC158" s="1351"/>
      <c r="AD158" s="1540"/>
      <c r="AE158" s="1351"/>
      <c r="AF158" s="1540"/>
      <c r="AG158" s="1351"/>
      <c r="AH158" s="1540"/>
      <c r="AI158" s="1351"/>
      <c r="AJ158" s="1540"/>
      <c r="AK158" s="1351"/>
      <c r="AL158" s="1540"/>
      <c r="AM158" s="1351"/>
      <c r="AN158" s="1540"/>
      <c r="AO158" s="1351"/>
      <c r="AP158" s="1665"/>
      <c r="AQ158" s="1459"/>
      <c r="AR158" s="1686"/>
      <c r="AS158" s="1686"/>
      <c r="AT158" s="1664"/>
      <c r="AU158" s="1348"/>
      <c r="AV158" s="1348"/>
      <c r="AW158" s="1348"/>
      <c r="AX158" s="1348"/>
      <c r="AY158" s="671" t="str">
        <f t="shared" si="94"/>
        <v/>
      </c>
      <c r="BV158" s="3"/>
      <c r="BW158" s="3"/>
      <c r="CA158" s="31" t="str">
        <f t="shared" si="95"/>
        <v/>
      </c>
      <c r="CB158" s="31" t="str">
        <f t="shared" si="96"/>
        <v/>
      </c>
      <c r="CC158" s="31" t="str">
        <f t="shared" si="97"/>
        <v/>
      </c>
      <c r="CD158" s="31" t="str">
        <f t="shared" si="98"/>
        <v/>
      </c>
      <c r="CE158" s="31" t="str">
        <f t="shared" si="99"/>
        <v/>
      </c>
      <c r="CF158" s="31" t="str">
        <f t="shared" si="100"/>
        <v/>
      </c>
      <c r="CG158" s="31" t="str">
        <f t="shared" si="101"/>
        <v/>
      </c>
      <c r="CH158" s="32">
        <f t="shared" si="102"/>
        <v>0</v>
      </c>
      <c r="CI158" s="32">
        <f t="shared" si="103"/>
        <v>0</v>
      </c>
      <c r="CJ158" s="32">
        <f t="shared" si="104"/>
        <v>0</v>
      </c>
      <c r="CK158" s="32">
        <f t="shared" si="105"/>
        <v>0</v>
      </c>
      <c r="CL158" s="32">
        <f t="shared" si="106"/>
        <v>0</v>
      </c>
      <c r="CM158" s="32">
        <f t="shared" si="107"/>
        <v>0</v>
      </c>
      <c r="CN158" s="32">
        <f t="shared" si="108"/>
        <v>0</v>
      </c>
    </row>
    <row r="159" spans="1:92" ht="16.350000000000001" customHeight="1" x14ac:dyDescent="0.2">
      <c r="A159" s="3655" t="s">
        <v>4</v>
      </c>
      <c r="B159" s="3653"/>
      <c r="C159" s="3654"/>
      <c r="D159" s="2057">
        <f>SUM(D150:D158)</f>
        <v>302</v>
      </c>
      <c r="E159" s="1804">
        <f>SUM(E150:E158)</f>
        <v>83</v>
      </c>
      <c r="F159" s="2060">
        <f>SUM(F150:F158)</f>
        <v>219</v>
      </c>
      <c r="G159" s="1816">
        <f t="shared" ref="G159:AU159" si="112">SUM(G150:G158)</f>
        <v>0</v>
      </c>
      <c r="H159" s="2060">
        <f t="shared" si="112"/>
        <v>0</v>
      </c>
      <c r="I159" s="1816">
        <f t="shared" si="112"/>
        <v>0</v>
      </c>
      <c r="J159" s="2064">
        <f t="shared" si="112"/>
        <v>0</v>
      </c>
      <c r="K159" s="1816">
        <f t="shared" si="112"/>
        <v>0</v>
      </c>
      <c r="L159" s="2064">
        <f t="shared" si="112"/>
        <v>0</v>
      </c>
      <c r="M159" s="1816">
        <f t="shared" si="112"/>
        <v>0</v>
      </c>
      <c r="N159" s="2060">
        <f t="shared" si="112"/>
        <v>0</v>
      </c>
      <c r="O159" s="1816">
        <f t="shared" si="112"/>
        <v>0</v>
      </c>
      <c r="P159" s="2060">
        <f t="shared" si="112"/>
        <v>1</v>
      </c>
      <c r="Q159" s="1816">
        <f t="shared" si="112"/>
        <v>0</v>
      </c>
      <c r="R159" s="2060">
        <f t="shared" si="112"/>
        <v>1</v>
      </c>
      <c r="S159" s="1816">
        <f t="shared" si="112"/>
        <v>0</v>
      </c>
      <c r="T159" s="2060">
        <f t="shared" si="112"/>
        <v>5</v>
      </c>
      <c r="U159" s="1816">
        <f t="shared" si="112"/>
        <v>0</v>
      </c>
      <c r="V159" s="2060">
        <f t="shared" si="112"/>
        <v>0</v>
      </c>
      <c r="W159" s="1816">
        <f t="shared" si="112"/>
        <v>4</v>
      </c>
      <c r="X159" s="2060">
        <f t="shared" si="112"/>
        <v>2</v>
      </c>
      <c r="Y159" s="1816">
        <f t="shared" si="112"/>
        <v>7</v>
      </c>
      <c r="Z159" s="2060">
        <f t="shared" si="112"/>
        <v>4</v>
      </c>
      <c r="AA159" s="1816">
        <f t="shared" si="112"/>
        <v>10</v>
      </c>
      <c r="AB159" s="2060">
        <f t="shared" si="112"/>
        <v>10</v>
      </c>
      <c r="AC159" s="1816">
        <f t="shared" si="112"/>
        <v>2</v>
      </c>
      <c r="AD159" s="2060">
        <f t="shared" si="112"/>
        <v>8</v>
      </c>
      <c r="AE159" s="1816">
        <f t="shared" si="112"/>
        <v>5</v>
      </c>
      <c r="AF159" s="2060">
        <f t="shared" si="112"/>
        <v>34</v>
      </c>
      <c r="AG159" s="1816">
        <f t="shared" si="112"/>
        <v>1</v>
      </c>
      <c r="AH159" s="2060">
        <f t="shared" si="112"/>
        <v>53</v>
      </c>
      <c r="AI159" s="1816">
        <f t="shared" si="112"/>
        <v>17</v>
      </c>
      <c r="AJ159" s="2060">
        <f t="shared" si="112"/>
        <v>70</v>
      </c>
      <c r="AK159" s="1816">
        <f t="shared" si="112"/>
        <v>16</v>
      </c>
      <c r="AL159" s="2060">
        <f t="shared" si="112"/>
        <v>8</v>
      </c>
      <c r="AM159" s="1816">
        <f t="shared" si="112"/>
        <v>7</v>
      </c>
      <c r="AN159" s="2060">
        <f t="shared" si="112"/>
        <v>17</v>
      </c>
      <c r="AO159" s="1816">
        <f t="shared" si="112"/>
        <v>14</v>
      </c>
      <c r="AP159" s="2062">
        <f t="shared" si="112"/>
        <v>6</v>
      </c>
      <c r="AQ159" s="2060">
        <f t="shared" si="112"/>
        <v>0</v>
      </c>
      <c r="AR159" s="2061">
        <f t="shared" si="112"/>
        <v>4</v>
      </c>
      <c r="AS159" s="2063">
        <f t="shared" si="112"/>
        <v>302</v>
      </c>
      <c r="AT159" s="2060">
        <f t="shared" si="112"/>
        <v>3</v>
      </c>
      <c r="AU159" s="2065">
        <f t="shared" si="112"/>
        <v>0</v>
      </c>
      <c r="AV159" s="2065">
        <f>SUM(AV150:AV158)</f>
        <v>0</v>
      </c>
      <c r="AW159" s="2065">
        <f>SUM(AW150:AW158)</f>
        <v>0</v>
      </c>
      <c r="AX159" s="2065">
        <f t="shared" ref="AX159" si="113">SUM(AX150:AX158)</f>
        <v>0</v>
      </c>
      <c r="BV159" s="3"/>
      <c r="BW159" s="3"/>
      <c r="CA159" s="31"/>
      <c r="CB159" s="31"/>
      <c r="CC159" s="31"/>
      <c r="CD159" s="31"/>
      <c r="CH159" s="32"/>
      <c r="CI159" s="32"/>
      <c r="CJ159" s="32"/>
      <c r="CK159" s="32"/>
      <c r="CL159" s="14"/>
      <c r="CM159" s="14"/>
      <c r="CN159" s="14"/>
    </row>
    <row r="160" spans="1:92" ht="27" customHeight="1" x14ac:dyDescent="0.2">
      <c r="A160" s="85" t="s">
        <v>190</v>
      </c>
      <c r="B160" s="86"/>
      <c r="C160" s="86"/>
      <c r="D160" s="86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30"/>
      <c r="R160" s="52"/>
      <c r="S160" s="9"/>
      <c r="T160" s="9"/>
      <c r="U160" s="9"/>
      <c r="V160" s="9"/>
      <c r="W160" s="9"/>
      <c r="X160" s="232"/>
      <c r="Y160" s="9"/>
      <c r="Z160" s="9"/>
      <c r="AA160" s="9"/>
      <c r="AB160" s="9"/>
      <c r="AC160" s="9"/>
      <c r="AD160" s="9"/>
      <c r="AE160" s="9"/>
      <c r="AF160" s="9"/>
      <c r="BV160" s="3"/>
      <c r="BW160" s="3"/>
      <c r="CA160" s="31"/>
      <c r="CB160" s="31"/>
      <c r="CC160" s="31"/>
      <c r="CD160" s="31"/>
      <c r="CH160" s="32"/>
      <c r="CI160" s="32"/>
      <c r="CJ160" s="32"/>
      <c r="CK160" s="32"/>
      <c r="CL160" s="14"/>
      <c r="CM160" s="14"/>
      <c r="CN160" s="14"/>
    </row>
    <row r="161" spans="1:92" ht="16.350000000000001" customHeight="1" x14ac:dyDescent="0.2">
      <c r="A161" s="3542" t="s">
        <v>191</v>
      </c>
      <c r="B161" s="3543"/>
      <c r="C161" s="3544"/>
      <c r="D161" s="3670" t="s">
        <v>4</v>
      </c>
      <c r="E161" s="3671"/>
      <c r="F161" s="3672"/>
      <c r="G161" s="3655" t="s">
        <v>5</v>
      </c>
      <c r="H161" s="3653"/>
      <c r="I161" s="3653"/>
      <c r="J161" s="3653"/>
      <c r="K161" s="3653"/>
      <c r="L161" s="3653"/>
      <c r="M161" s="3653"/>
      <c r="N161" s="3653"/>
      <c r="O161" s="3653"/>
      <c r="P161" s="3653"/>
      <c r="Q161" s="3653"/>
      <c r="R161" s="3653"/>
      <c r="S161" s="3653"/>
      <c r="T161" s="3653"/>
      <c r="U161" s="3653"/>
      <c r="V161" s="3653"/>
      <c r="W161" s="3653"/>
      <c r="X161" s="3653"/>
      <c r="Y161" s="3653"/>
      <c r="Z161" s="3653"/>
      <c r="AA161" s="3653"/>
      <c r="AB161" s="3653"/>
      <c r="AC161" s="3653"/>
      <c r="AD161" s="3653"/>
      <c r="AE161" s="3653"/>
      <c r="AF161" s="3653"/>
      <c r="AG161" s="3653"/>
      <c r="AH161" s="3653"/>
      <c r="AI161" s="3653"/>
      <c r="AJ161" s="3653"/>
      <c r="AK161" s="3653"/>
      <c r="AL161" s="3653"/>
      <c r="AM161" s="3653"/>
      <c r="AN161" s="3653"/>
      <c r="AO161" s="3653"/>
      <c r="AP161" s="3654"/>
      <c r="AQ161" s="3549" t="s">
        <v>42</v>
      </c>
      <c r="AR161" s="3669" t="s">
        <v>298</v>
      </c>
      <c r="AS161" s="3688" t="s">
        <v>122</v>
      </c>
      <c r="AT161" s="3688" t="s">
        <v>11</v>
      </c>
      <c r="AU161" s="3645" t="s">
        <v>193</v>
      </c>
      <c r="AV161" s="3547" t="s">
        <v>194</v>
      </c>
      <c r="BV161" s="3"/>
      <c r="BW161" s="3"/>
      <c r="CA161" s="31"/>
      <c r="CB161" s="31"/>
      <c r="CC161" s="31"/>
      <c r="CD161" s="31"/>
      <c r="CH161" s="32"/>
      <c r="CI161" s="32"/>
      <c r="CJ161" s="32"/>
      <c r="CK161" s="32"/>
      <c r="CL161" s="14"/>
      <c r="CM161" s="14"/>
      <c r="CN161" s="14"/>
    </row>
    <row r="162" spans="1:92" ht="32.1" customHeight="1" x14ac:dyDescent="0.2">
      <c r="A162" s="2933"/>
      <c r="B162" s="2934"/>
      <c r="C162" s="2935"/>
      <c r="D162" s="3051"/>
      <c r="E162" s="3052"/>
      <c r="F162" s="2961"/>
      <c r="G162" s="3651" t="s">
        <v>13</v>
      </c>
      <c r="H162" s="3652"/>
      <c r="I162" s="3655" t="s">
        <v>14</v>
      </c>
      <c r="J162" s="3654"/>
      <c r="K162" s="3653" t="s">
        <v>15</v>
      </c>
      <c r="L162" s="3654"/>
      <c r="M162" s="3655" t="s">
        <v>16</v>
      </c>
      <c r="N162" s="3654"/>
      <c r="O162" s="3655" t="s">
        <v>17</v>
      </c>
      <c r="P162" s="3654"/>
      <c r="Q162" s="3655" t="s">
        <v>18</v>
      </c>
      <c r="R162" s="3654"/>
      <c r="S162" s="3655" t="s">
        <v>19</v>
      </c>
      <c r="T162" s="3654"/>
      <c r="U162" s="3655" t="s">
        <v>20</v>
      </c>
      <c r="V162" s="3654"/>
      <c r="W162" s="3655" t="s">
        <v>21</v>
      </c>
      <c r="X162" s="3654"/>
      <c r="Y162" s="3655" t="s">
        <v>22</v>
      </c>
      <c r="Z162" s="3661"/>
      <c r="AA162" s="3655" t="s">
        <v>23</v>
      </c>
      <c r="AB162" s="3661"/>
      <c r="AC162" s="3655" t="s">
        <v>24</v>
      </c>
      <c r="AD162" s="3661"/>
      <c r="AE162" s="3655" t="s">
        <v>25</v>
      </c>
      <c r="AF162" s="3661"/>
      <c r="AG162" s="3655" t="s">
        <v>26</v>
      </c>
      <c r="AH162" s="3661"/>
      <c r="AI162" s="3655" t="s">
        <v>27</v>
      </c>
      <c r="AJ162" s="3661"/>
      <c r="AK162" s="3655" t="s">
        <v>28</v>
      </c>
      <c r="AL162" s="3661"/>
      <c r="AM162" s="3655" t="s">
        <v>29</v>
      </c>
      <c r="AN162" s="3661"/>
      <c r="AO162" s="3655" t="s">
        <v>30</v>
      </c>
      <c r="AP162" s="3661"/>
      <c r="AQ162" s="2947"/>
      <c r="AR162" s="3013"/>
      <c r="AS162" s="3688"/>
      <c r="AT162" s="3688"/>
      <c r="AU162" s="2971"/>
      <c r="AV162" s="3064"/>
      <c r="BV162" s="3"/>
      <c r="BW162" s="3"/>
      <c r="CA162" s="31"/>
      <c r="CB162" s="31"/>
      <c r="CC162" s="31"/>
      <c r="CD162" s="31"/>
      <c r="CH162" s="32"/>
      <c r="CI162" s="32"/>
      <c r="CJ162" s="32"/>
      <c r="CK162" s="32"/>
      <c r="CL162" s="14"/>
      <c r="CM162" s="14"/>
      <c r="CN162" s="14"/>
    </row>
    <row r="163" spans="1:92" ht="16.350000000000001" customHeight="1" x14ac:dyDescent="0.2">
      <c r="A163" s="3169"/>
      <c r="B163" s="3170"/>
      <c r="C163" s="3171"/>
      <c r="D163" s="2052" t="s">
        <v>31</v>
      </c>
      <c r="E163" s="2066" t="s">
        <v>32</v>
      </c>
      <c r="F163" s="2045" t="s">
        <v>33</v>
      </c>
      <c r="G163" s="1656" t="s">
        <v>32</v>
      </c>
      <c r="H163" s="2046" t="s">
        <v>33</v>
      </c>
      <c r="I163" s="1656" t="s">
        <v>32</v>
      </c>
      <c r="J163" s="2046" t="s">
        <v>33</v>
      </c>
      <c r="K163" s="1656" t="s">
        <v>32</v>
      </c>
      <c r="L163" s="2046" t="s">
        <v>33</v>
      </c>
      <c r="M163" s="1656" t="s">
        <v>32</v>
      </c>
      <c r="N163" s="2046" t="s">
        <v>33</v>
      </c>
      <c r="O163" s="1656" t="s">
        <v>32</v>
      </c>
      <c r="P163" s="2046" t="s">
        <v>33</v>
      </c>
      <c r="Q163" s="1656" t="s">
        <v>32</v>
      </c>
      <c r="R163" s="2046" t="s">
        <v>33</v>
      </c>
      <c r="S163" s="1656" t="s">
        <v>32</v>
      </c>
      <c r="T163" s="2046" t="s">
        <v>33</v>
      </c>
      <c r="U163" s="1656" t="s">
        <v>32</v>
      </c>
      <c r="V163" s="2046" t="s">
        <v>33</v>
      </c>
      <c r="W163" s="1656" t="s">
        <v>32</v>
      </c>
      <c r="X163" s="2046" t="s">
        <v>33</v>
      </c>
      <c r="Y163" s="1656" t="s">
        <v>32</v>
      </c>
      <c r="Z163" s="2046" t="s">
        <v>33</v>
      </c>
      <c r="AA163" s="1656" t="s">
        <v>32</v>
      </c>
      <c r="AB163" s="2046" t="s">
        <v>33</v>
      </c>
      <c r="AC163" s="1656" t="s">
        <v>32</v>
      </c>
      <c r="AD163" s="2046" t="s">
        <v>33</v>
      </c>
      <c r="AE163" s="1656" t="s">
        <v>32</v>
      </c>
      <c r="AF163" s="2046" t="s">
        <v>33</v>
      </c>
      <c r="AG163" s="1656" t="s">
        <v>32</v>
      </c>
      <c r="AH163" s="2046" t="s">
        <v>33</v>
      </c>
      <c r="AI163" s="1656" t="s">
        <v>32</v>
      </c>
      <c r="AJ163" s="2046" t="s">
        <v>33</v>
      </c>
      <c r="AK163" s="1656" t="s">
        <v>32</v>
      </c>
      <c r="AL163" s="2046" t="s">
        <v>33</v>
      </c>
      <c r="AM163" s="1656" t="s">
        <v>32</v>
      </c>
      <c r="AN163" s="2046" t="s">
        <v>33</v>
      </c>
      <c r="AO163" s="1656" t="s">
        <v>32</v>
      </c>
      <c r="AP163" s="2046" t="s">
        <v>33</v>
      </c>
      <c r="AQ163" s="3550"/>
      <c r="AR163" s="3243"/>
      <c r="AS163" s="3688"/>
      <c r="AT163" s="3688"/>
      <c r="AU163" s="3646"/>
      <c r="AV163" s="3177"/>
      <c r="BV163" s="3"/>
      <c r="BW163" s="3"/>
      <c r="CA163" s="31"/>
      <c r="CB163" s="31"/>
      <c r="CC163" s="31"/>
      <c r="CD163" s="31"/>
      <c r="CH163" s="32"/>
      <c r="CI163" s="32"/>
      <c r="CJ163" s="32"/>
      <c r="CK163" s="32"/>
      <c r="CL163" s="14"/>
      <c r="CM163" s="14"/>
      <c r="CN163" s="14"/>
    </row>
    <row r="164" spans="1:92" ht="16.350000000000001" customHeight="1" x14ac:dyDescent="0.2">
      <c r="A164" s="3536" t="s">
        <v>195</v>
      </c>
      <c r="B164" s="3503" t="s">
        <v>196</v>
      </c>
      <c r="C164" s="3504"/>
      <c r="D164" s="1033">
        <f>SUM(E164+F164)</f>
        <v>0</v>
      </c>
      <c r="E164" s="1034"/>
      <c r="F164" s="1035">
        <f>SUM(AD164+AF164+AH164+AJ164+AL164+AN164+AP164)</f>
        <v>0</v>
      </c>
      <c r="G164" s="1036"/>
      <c r="H164" s="281"/>
      <c r="I164" s="1036"/>
      <c r="J164" s="281"/>
      <c r="K164" s="1036"/>
      <c r="L164" s="281"/>
      <c r="M164" s="1036"/>
      <c r="N164" s="281"/>
      <c r="O164" s="1036"/>
      <c r="P164" s="281"/>
      <c r="Q164" s="1036"/>
      <c r="R164" s="281"/>
      <c r="S164" s="1036"/>
      <c r="T164" s="281"/>
      <c r="U164" s="1036"/>
      <c r="V164" s="281"/>
      <c r="W164" s="1036"/>
      <c r="X164" s="281"/>
      <c r="Y164" s="1036"/>
      <c r="Z164" s="281"/>
      <c r="AA164" s="1036"/>
      <c r="AB164" s="281"/>
      <c r="AC164" s="1037"/>
      <c r="AD164" s="60"/>
      <c r="AE164" s="1037"/>
      <c r="AF164" s="60"/>
      <c r="AG164" s="1037"/>
      <c r="AH164" s="60"/>
      <c r="AI164" s="1037"/>
      <c r="AJ164" s="60"/>
      <c r="AK164" s="1037"/>
      <c r="AL164" s="60"/>
      <c r="AM164" s="1037"/>
      <c r="AN164" s="60"/>
      <c r="AO164" s="1037"/>
      <c r="AP164" s="60"/>
      <c r="AQ164" s="1038"/>
      <c r="AR164" s="60"/>
      <c r="AS164" s="1695"/>
      <c r="AT164" s="60"/>
      <c r="AU164" s="1039"/>
      <c r="AV164" s="1819"/>
      <c r="AW164" s="671" t="str">
        <f t="shared" ref="AW164:AW198" si="114">$CA164&amp;$CB164&amp;$CC164&amp;$CD164&amp;$CE164&amp;$CF164&amp;$CG164</f>
        <v/>
      </c>
      <c r="BV164" s="3"/>
      <c r="BW164" s="3"/>
      <c r="CA164" s="31" t="str">
        <f t="shared" ref="CA164:CA198" si="115">IF(CH164=1,"* El número de actividades en usuarios en situacion de discapacidad NO DEBE ser mayor al total. ","")</f>
        <v/>
      </c>
      <c r="CB164" s="31" t="str">
        <f t="shared" ref="CB164:CB198" si="116">IF(CI164=1," * El número de actividades en Niños, Niñas, Adolescentes y Jóvenes de la red SENAME NO DEBE ser mayor al total. ","")</f>
        <v/>
      </c>
      <c r="CC164" s="31" t="str">
        <f t="shared" ref="CC164:CC198" si="117">IF(CJ164=1," * El número de actividades en Población Migrante NO DEBE ser mayor al total. ","")</f>
        <v/>
      </c>
      <c r="CD164" s="31" t="str">
        <f>IF(CK164=1," * El número de actividades en Pacientes Diabéticos en Control PSCV NO DEBE superar el total. ","")</f>
        <v/>
      </c>
      <c r="CH164" s="32">
        <f>IF($D164&lt;AR164,1,0)</f>
        <v>0</v>
      </c>
      <c r="CI164" s="32">
        <f>IF($D164&lt;AS164,1,0)</f>
        <v>0</v>
      </c>
      <c r="CJ164" s="32">
        <f>IF($D164&lt;AT164,1,0)</f>
        <v>0</v>
      </c>
      <c r="CK164" s="32">
        <f>IF($D164&lt;AV164,1,0)</f>
        <v>0</v>
      </c>
      <c r="CM164" s="14"/>
      <c r="CN164" s="14"/>
    </row>
    <row r="165" spans="1:92" ht="16.350000000000001" customHeight="1" x14ac:dyDescent="0.2">
      <c r="A165" s="2912"/>
      <c r="B165" s="3367" t="s">
        <v>95</v>
      </c>
      <c r="C165" s="3368"/>
      <c r="D165" s="1820">
        <f t="shared" ref="D165:D177" si="118">SUM(E165+F165)</f>
        <v>0</v>
      </c>
      <c r="E165" s="1821"/>
      <c r="F165" s="1822">
        <f t="shared" ref="F165:F173" si="119">SUM(AD165+AF165+AH165+AJ165+AL165+AN165+AP165)</f>
        <v>0</v>
      </c>
      <c r="G165" s="289"/>
      <c r="H165" s="650"/>
      <c r="I165" s="289"/>
      <c r="J165" s="650"/>
      <c r="K165" s="289"/>
      <c r="L165" s="650"/>
      <c r="M165" s="289"/>
      <c r="N165" s="650"/>
      <c r="O165" s="289"/>
      <c r="P165" s="650"/>
      <c r="Q165" s="289"/>
      <c r="R165" s="650"/>
      <c r="S165" s="289"/>
      <c r="T165" s="650"/>
      <c r="U165" s="289"/>
      <c r="V165" s="650"/>
      <c r="W165" s="289"/>
      <c r="X165" s="650"/>
      <c r="Y165" s="289"/>
      <c r="Z165" s="650"/>
      <c r="AA165" s="289"/>
      <c r="AB165" s="650"/>
      <c r="AC165" s="291"/>
      <c r="AD165" s="26"/>
      <c r="AE165" s="291"/>
      <c r="AF165" s="26"/>
      <c r="AG165" s="291"/>
      <c r="AH165" s="26"/>
      <c r="AI165" s="291"/>
      <c r="AJ165" s="26"/>
      <c r="AK165" s="291"/>
      <c r="AL165" s="26"/>
      <c r="AM165" s="291"/>
      <c r="AN165" s="26"/>
      <c r="AO165" s="291"/>
      <c r="AP165" s="26"/>
      <c r="AQ165" s="292"/>
      <c r="AR165" s="26"/>
      <c r="AS165" s="24"/>
      <c r="AT165" s="26"/>
      <c r="AU165" s="293"/>
      <c r="AV165" s="294"/>
      <c r="AW165" s="671" t="str">
        <f t="shared" si="114"/>
        <v/>
      </c>
      <c r="BV165" s="3"/>
      <c r="BW165" s="3"/>
      <c r="CA165" s="31" t="str">
        <f t="shared" si="115"/>
        <v/>
      </c>
      <c r="CB165" s="31" t="str">
        <f t="shared" si="116"/>
        <v/>
      </c>
      <c r="CC165" s="31" t="str">
        <f t="shared" si="117"/>
        <v/>
      </c>
      <c r="CD165" s="31" t="str">
        <f t="shared" ref="CD165:CD197" si="120">IF(CK165=1," * El número de actividades en Pacientes Diabéticos en Control PSCV NO DEBE superar el total. ","")</f>
        <v/>
      </c>
      <c r="CH165" s="32">
        <f t="shared" ref="CH165:CJ197" si="121">IF($D165&lt;AR165,1,0)</f>
        <v>0</v>
      </c>
      <c r="CI165" s="32">
        <f t="shared" si="121"/>
        <v>0</v>
      </c>
      <c r="CJ165" s="32">
        <f t="shared" si="121"/>
        <v>0</v>
      </c>
      <c r="CK165" s="32">
        <f t="shared" ref="CK165:CK197" si="122">IF($D165&lt;AV165,1,0)</f>
        <v>0</v>
      </c>
      <c r="CL165" s="14"/>
      <c r="CM165" s="14"/>
      <c r="CN165" s="14"/>
    </row>
    <row r="166" spans="1:92" ht="16.350000000000001" customHeight="1" x14ac:dyDescent="0.2">
      <c r="A166" s="2912"/>
      <c r="B166" s="3411" t="s">
        <v>161</v>
      </c>
      <c r="C166" s="3412"/>
      <c r="D166" s="1474">
        <f t="shared" si="118"/>
        <v>0</v>
      </c>
      <c r="E166" s="1475"/>
      <c r="F166" s="1476">
        <f t="shared" si="119"/>
        <v>0</v>
      </c>
      <c r="G166" s="1823"/>
      <c r="H166" s="1824"/>
      <c r="I166" s="1823"/>
      <c r="J166" s="1824"/>
      <c r="K166" s="1823"/>
      <c r="L166" s="1824"/>
      <c r="M166" s="1823"/>
      <c r="N166" s="1824"/>
      <c r="O166" s="1823"/>
      <c r="P166" s="1824"/>
      <c r="Q166" s="1823"/>
      <c r="R166" s="1824"/>
      <c r="S166" s="1823"/>
      <c r="T166" s="1824"/>
      <c r="U166" s="1823"/>
      <c r="V166" s="1824"/>
      <c r="W166" s="1823"/>
      <c r="X166" s="1824"/>
      <c r="Y166" s="1823"/>
      <c r="Z166" s="1824"/>
      <c r="AA166" s="1823"/>
      <c r="AB166" s="1824"/>
      <c r="AC166" s="2067"/>
      <c r="AD166" s="2068"/>
      <c r="AE166" s="2067"/>
      <c r="AF166" s="2068"/>
      <c r="AG166" s="2067"/>
      <c r="AH166" s="2068"/>
      <c r="AI166" s="2067"/>
      <c r="AJ166" s="2068"/>
      <c r="AK166" s="2067"/>
      <c r="AL166" s="2068"/>
      <c r="AM166" s="2067"/>
      <c r="AN166" s="2068"/>
      <c r="AO166" s="2067"/>
      <c r="AP166" s="2068"/>
      <c r="AQ166" s="2069"/>
      <c r="AR166" s="2068"/>
      <c r="AS166" s="713"/>
      <c r="AT166" s="2068"/>
      <c r="AU166" s="2070"/>
      <c r="AV166" s="714"/>
      <c r="AW166" s="671" t="str">
        <f t="shared" si="114"/>
        <v/>
      </c>
      <c r="BV166" s="3"/>
      <c r="BW166" s="3"/>
      <c r="CA166" s="31" t="str">
        <f t="shared" si="115"/>
        <v/>
      </c>
      <c r="CB166" s="31" t="str">
        <f t="shared" si="116"/>
        <v/>
      </c>
      <c r="CC166" s="31" t="str">
        <f t="shared" si="117"/>
        <v/>
      </c>
      <c r="CD166" s="31" t="str">
        <f t="shared" si="120"/>
        <v/>
      </c>
      <c r="CH166" s="32">
        <f t="shared" si="121"/>
        <v>0</v>
      </c>
      <c r="CI166" s="32">
        <f t="shared" si="121"/>
        <v>0</v>
      </c>
      <c r="CJ166" s="32">
        <f t="shared" si="121"/>
        <v>0</v>
      </c>
      <c r="CK166" s="32">
        <f t="shared" si="122"/>
        <v>0</v>
      </c>
      <c r="CL166" s="14"/>
      <c r="CM166" s="14"/>
      <c r="CN166" s="14"/>
    </row>
    <row r="167" spans="1:92" ht="16.350000000000001" customHeight="1" x14ac:dyDescent="0.2">
      <c r="A167" s="2912"/>
      <c r="B167" s="3536" t="s">
        <v>197</v>
      </c>
      <c r="C167" s="2071" t="s">
        <v>4</v>
      </c>
      <c r="D167" s="1474">
        <f t="shared" si="118"/>
        <v>0</v>
      </c>
      <c r="E167" s="1475"/>
      <c r="F167" s="2065">
        <f t="shared" si="119"/>
        <v>0</v>
      </c>
      <c r="G167" s="1739"/>
      <c r="H167" s="1826"/>
      <c r="I167" s="1739"/>
      <c r="J167" s="1826"/>
      <c r="K167" s="1739"/>
      <c r="L167" s="1826"/>
      <c r="M167" s="1739"/>
      <c r="N167" s="1826"/>
      <c r="O167" s="1739"/>
      <c r="P167" s="1826"/>
      <c r="Q167" s="1739"/>
      <c r="R167" s="1826"/>
      <c r="S167" s="1739"/>
      <c r="T167" s="1826"/>
      <c r="U167" s="1739"/>
      <c r="V167" s="1826"/>
      <c r="W167" s="1739"/>
      <c r="X167" s="1826"/>
      <c r="Y167" s="1739"/>
      <c r="Z167" s="1826"/>
      <c r="AA167" s="1739"/>
      <c r="AB167" s="1826"/>
      <c r="AC167" s="1827"/>
      <c r="AD167" s="1805">
        <f t="shared" ref="AD167:AV167" si="123">SUM(AD168:AD173)</f>
        <v>0</v>
      </c>
      <c r="AE167" s="1827"/>
      <c r="AF167" s="1805">
        <f t="shared" si="123"/>
        <v>0</v>
      </c>
      <c r="AG167" s="1827"/>
      <c r="AH167" s="1805">
        <f t="shared" si="123"/>
        <v>0</v>
      </c>
      <c r="AI167" s="1827"/>
      <c r="AJ167" s="1805">
        <f t="shared" si="123"/>
        <v>0</v>
      </c>
      <c r="AK167" s="1827"/>
      <c r="AL167" s="1805">
        <f t="shared" si="123"/>
        <v>0</v>
      </c>
      <c r="AM167" s="1827"/>
      <c r="AN167" s="1805">
        <f t="shared" si="123"/>
        <v>0</v>
      </c>
      <c r="AO167" s="1827"/>
      <c r="AP167" s="1805">
        <f t="shared" si="123"/>
        <v>0</v>
      </c>
      <c r="AQ167" s="1828">
        <f>SUM(AQ168:AQ173)</f>
        <v>0</v>
      </c>
      <c r="AR167" s="1805">
        <f t="shared" si="123"/>
        <v>0</v>
      </c>
      <c r="AS167" s="2072">
        <f t="shared" si="123"/>
        <v>0</v>
      </c>
      <c r="AT167" s="1805">
        <f t="shared" si="123"/>
        <v>0</v>
      </c>
      <c r="AU167" s="2073">
        <f t="shared" si="123"/>
        <v>0</v>
      </c>
      <c r="AV167" s="2072">
        <f t="shared" si="123"/>
        <v>0</v>
      </c>
      <c r="AW167" s="671" t="str">
        <f t="shared" si="114"/>
        <v/>
      </c>
      <c r="BV167" s="3"/>
      <c r="BW167" s="3"/>
      <c r="CA167" s="31"/>
      <c r="CB167" s="31"/>
      <c r="CC167" s="31"/>
      <c r="CD167" s="31"/>
      <c r="CH167" s="32"/>
      <c r="CI167" s="32"/>
      <c r="CJ167" s="32"/>
      <c r="CK167" s="32"/>
      <c r="CL167" s="14"/>
      <c r="CM167" s="14"/>
      <c r="CN167" s="14"/>
    </row>
    <row r="168" spans="1:92" ht="16.350000000000001" customHeight="1" x14ac:dyDescent="0.2">
      <c r="A168" s="2912"/>
      <c r="B168" s="2912"/>
      <c r="C168" s="310" t="s">
        <v>198</v>
      </c>
      <c r="D168" s="311">
        <f t="shared" si="118"/>
        <v>0</v>
      </c>
      <c r="E168" s="1034"/>
      <c r="F168" s="312">
        <f>SUM(AD168+AF168+AH168+AJ168+AL168+AN168+AP168)</f>
        <v>0</v>
      </c>
      <c r="G168" s="289"/>
      <c r="H168" s="650"/>
      <c r="I168" s="289"/>
      <c r="J168" s="650"/>
      <c r="K168" s="289"/>
      <c r="L168" s="650"/>
      <c r="M168" s="289"/>
      <c r="N168" s="650"/>
      <c r="O168" s="289"/>
      <c r="P168" s="650"/>
      <c r="Q168" s="289"/>
      <c r="R168" s="650"/>
      <c r="S168" s="289"/>
      <c r="T168" s="650"/>
      <c r="U168" s="289"/>
      <c r="V168" s="650"/>
      <c r="W168" s="289"/>
      <c r="X168" s="650"/>
      <c r="Y168" s="289"/>
      <c r="Z168" s="650"/>
      <c r="AA168" s="289"/>
      <c r="AB168" s="650"/>
      <c r="AC168" s="291"/>
      <c r="AD168" s="26"/>
      <c r="AE168" s="291"/>
      <c r="AF168" s="26"/>
      <c r="AG168" s="291"/>
      <c r="AH168" s="26"/>
      <c r="AI168" s="291"/>
      <c r="AJ168" s="26"/>
      <c r="AK168" s="291"/>
      <c r="AL168" s="26"/>
      <c r="AM168" s="291"/>
      <c r="AN168" s="26"/>
      <c r="AO168" s="291"/>
      <c r="AP168" s="26"/>
      <c r="AQ168" s="292"/>
      <c r="AR168" s="26"/>
      <c r="AS168" s="24"/>
      <c r="AT168" s="26"/>
      <c r="AU168" s="28"/>
      <c r="AV168" s="24"/>
      <c r="AW168" s="671" t="str">
        <f t="shared" si="114"/>
        <v/>
      </c>
      <c r="BV168" s="3"/>
      <c r="BW168" s="3"/>
      <c r="CA168" s="31" t="str">
        <f t="shared" si="115"/>
        <v/>
      </c>
      <c r="CB168" s="31" t="str">
        <f t="shared" si="116"/>
        <v/>
      </c>
      <c r="CC168" s="31" t="str">
        <f t="shared" si="117"/>
        <v/>
      </c>
      <c r="CD168" s="31" t="str">
        <f t="shared" si="120"/>
        <v/>
      </c>
      <c r="CH168" s="32">
        <f t="shared" si="121"/>
        <v>0</v>
      </c>
      <c r="CI168" s="32">
        <f t="shared" si="121"/>
        <v>0</v>
      </c>
      <c r="CJ168" s="32">
        <f t="shared" si="121"/>
        <v>0</v>
      </c>
      <c r="CK168" s="32">
        <f t="shared" si="122"/>
        <v>0</v>
      </c>
      <c r="CL168" s="14"/>
      <c r="CM168" s="14"/>
      <c r="CN168" s="14"/>
    </row>
    <row r="169" spans="1:92" ht="16.350000000000001" customHeight="1" x14ac:dyDescent="0.2">
      <c r="A169" s="2912"/>
      <c r="B169" s="2912"/>
      <c r="C169" s="1829" t="s">
        <v>199</v>
      </c>
      <c r="D169" s="311">
        <f t="shared" si="118"/>
        <v>0</v>
      </c>
      <c r="E169" s="1821"/>
      <c r="F169" s="1822">
        <f t="shared" si="119"/>
        <v>0</v>
      </c>
      <c r="G169" s="1698"/>
      <c r="H169" s="1699"/>
      <c r="I169" s="1698"/>
      <c r="J169" s="1699"/>
      <c r="K169" s="1698"/>
      <c r="L169" s="1699"/>
      <c r="M169" s="1698"/>
      <c r="N169" s="1699"/>
      <c r="O169" s="1698"/>
      <c r="P169" s="1699"/>
      <c r="Q169" s="1698"/>
      <c r="R169" s="1699"/>
      <c r="S169" s="1698"/>
      <c r="T169" s="1699"/>
      <c r="U169" s="1698"/>
      <c r="V169" s="1699"/>
      <c r="W169" s="1698"/>
      <c r="X169" s="1699"/>
      <c r="Y169" s="1698"/>
      <c r="Z169" s="1699"/>
      <c r="AA169" s="1698"/>
      <c r="AB169" s="1699"/>
      <c r="AC169" s="291"/>
      <c r="AD169" s="26"/>
      <c r="AE169" s="291"/>
      <c r="AF169" s="26"/>
      <c r="AG169" s="291"/>
      <c r="AH169" s="26"/>
      <c r="AI169" s="291"/>
      <c r="AJ169" s="26"/>
      <c r="AK169" s="291"/>
      <c r="AL169" s="26"/>
      <c r="AM169" s="291"/>
      <c r="AN169" s="26"/>
      <c r="AO169" s="291"/>
      <c r="AP169" s="26"/>
      <c r="AQ169" s="292"/>
      <c r="AR169" s="26"/>
      <c r="AS169" s="24"/>
      <c r="AT169" s="26"/>
      <c r="AU169" s="28"/>
      <c r="AV169" s="24"/>
      <c r="AW169" s="671" t="str">
        <f t="shared" si="114"/>
        <v/>
      </c>
      <c r="BV169" s="3"/>
      <c r="BW169" s="3"/>
      <c r="CA169" s="31" t="str">
        <f t="shared" si="115"/>
        <v/>
      </c>
      <c r="CB169" s="31" t="str">
        <f t="shared" si="116"/>
        <v/>
      </c>
      <c r="CC169" s="31" t="str">
        <f t="shared" si="117"/>
        <v/>
      </c>
      <c r="CD169" s="31" t="str">
        <f t="shared" si="120"/>
        <v/>
      </c>
      <c r="CH169" s="32">
        <f t="shared" si="121"/>
        <v>0</v>
      </c>
      <c r="CI169" s="32">
        <f t="shared" si="121"/>
        <v>0</v>
      </c>
      <c r="CJ169" s="32">
        <f t="shared" si="121"/>
        <v>0</v>
      </c>
      <c r="CK169" s="32">
        <f t="shared" si="122"/>
        <v>0</v>
      </c>
      <c r="CL169" s="14"/>
      <c r="CM169" s="14"/>
      <c r="CN169" s="14"/>
    </row>
    <row r="170" spans="1:92" ht="16.350000000000001" customHeight="1" x14ac:dyDescent="0.2">
      <c r="A170" s="2912"/>
      <c r="B170" s="2912"/>
      <c r="C170" s="310" t="s">
        <v>200</v>
      </c>
      <c r="D170" s="311">
        <f t="shared" si="118"/>
        <v>0</v>
      </c>
      <c r="E170" s="1821"/>
      <c r="F170" s="1822">
        <f t="shared" si="119"/>
        <v>0</v>
      </c>
      <c r="G170" s="289"/>
      <c r="H170" s="650"/>
      <c r="I170" s="289"/>
      <c r="J170" s="650"/>
      <c r="K170" s="289"/>
      <c r="L170" s="650"/>
      <c r="M170" s="289"/>
      <c r="N170" s="650"/>
      <c r="O170" s="289"/>
      <c r="P170" s="650"/>
      <c r="Q170" s="289"/>
      <c r="R170" s="650"/>
      <c r="S170" s="289"/>
      <c r="T170" s="650"/>
      <c r="U170" s="289"/>
      <c r="V170" s="650"/>
      <c r="W170" s="289"/>
      <c r="X170" s="650"/>
      <c r="Y170" s="289"/>
      <c r="Z170" s="650"/>
      <c r="AA170" s="289"/>
      <c r="AB170" s="650"/>
      <c r="AC170" s="291"/>
      <c r="AD170" s="26"/>
      <c r="AE170" s="291"/>
      <c r="AF170" s="26"/>
      <c r="AG170" s="291"/>
      <c r="AH170" s="26"/>
      <c r="AI170" s="291"/>
      <c r="AJ170" s="26"/>
      <c r="AK170" s="291"/>
      <c r="AL170" s="26"/>
      <c r="AM170" s="291"/>
      <c r="AN170" s="26"/>
      <c r="AO170" s="291"/>
      <c r="AP170" s="26"/>
      <c r="AQ170" s="292"/>
      <c r="AR170" s="26"/>
      <c r="AS170" s="24"/>
      <c r="AT170" s="26"/>
      <c r="AU170" s="28"/>
      <c r="AV170" s="24"/>
      <c r="AW170" s="671" t="str">
        <f t="shared" si="114"/>
        <v/>
      </c>
      <c r="BV170" s="3"/>
      <c r="BW170" s="3"/>
      <c r="CA170" s="31" t="str">
        <f t="shared" si="115"/>
        <v/>
      </c>
      <c r="CB170" s="31" t="str">
        <f t="shared" si="116"/>
        <v/>
      </c>
      <c r="CC170" s="31" t="str">
        <f t="shared" si="117"/>
        <v/>
      </c>
      <c r="CD170" s="31" t="str">
        <f t="shared" si="120"/>
        <v/>
      </c>
      <c r="CH170" s="32">
        <f t="shared" si="121"/>
        <v>0</v>
      </c>
      <c r="CI170" s="32">
        <f t="shared" si="121"/>
        <v>0</v>
      </c>
      <c r="CJ170" s="32">
        <f t="shared" si="121"/>
        <v>0</v>
      </c>
      <c r="CK170" s="32">
        <f t="shared" si="122"/>
        <v>0</v>
      </c>
      <c r="CL170" s="14"/>
      <c r="CM170" s="14"/>
      <c r="CN170" s="14"/>
    </row>
    <row r="171" spans="1:92" ht="16.350000000000001" customHeight="1" x14ac:dyDescent="0.2">
      <c r="A171" s="2912"/>
      <c r="B171" s="2912"/>
      <c r="C171" s="310" t="s">
        <v>201</v>
      </c>
      <c r="D171" s="311">
        <f t="shared" si="118"/>
        <v>0</v>
      </c>
      <c r="E171" s="1821"/>
      <c r="F171" s="1822">
        <f t="shared" si="119"/>
        <v>0</v>
      </c>
      <c r="G171" s="289"/>
      <c r="H171" s="650"/>
      <c r="I171" s="289"/>
      <c r="J171" s="650"/>
      <c r="K171" s="289"/>
      <c r="L171" s="650"/>
      <c r="M171" s="289"/>
      <c r="N171" s="650"/>
      <c r="O171" s="289"/>
      <c r="P171" s="650"/>
      <c r="Q171" s="289"/>
      <c r="R171" s="650"/>
      <c r="S171" s="289"/>
      <c r="T171" s="650"/>
      <c r="U171" s="289"/>
      <c r="V171" s="650"/>
      <c r="W171" s="289"/>
      <c r="X171" s="650"/>
      <c r="Y171" s="289"/>
      <c r="Z171" s="650"/>
      <c r="AA171" s="289"/>
      <c r="AB171" s="650"/>
      <c r="AC171" s="291"/>
      <c r="AD171" s="26"/>
      <c r="AE171" s="291"/>
      <c r="AF171" s="26"/>
      <c r="AG171" s="291"/>
      <c r="AH171" s="26"/>
      <c r="AI171" s="291"/>
      <c r="AJ171" s="26"/>
      <c r="AK171" s="291"/>
      <c r="AL171" s="26"/>
      <c r="AM171" s="291"/>
      <c r="AN171" s="26"/>
      <c r="AO171" s="291"/>
      <c r="AP171" s="26"/>
      <c r="AQ171" s="292"/>
      <c r="AR171" s="1664"/>
      <c r="AS171" s="24"/>
      <c r="AT171" s="26"/>
      <c r="AU171" s="28"/>
      <c r="AV171" s="24"/>
      <c r="AW171" s="671" t="str">
        <f t="shared" si="114"/>
        <v/>
      </c>
      <c r="BV171" s="3"/>
      <c r="BW171" s="3"/>
      <c r="CA171" s="31" t="str">
        <f t="shared" si="115"/>
        <v/>
      </c>
      <c r="CB171" s="31" t="str">
        <f t="shared" si="116"/>
        <v/>
      </c>
      <c r="CC171" s="31" t="str">
        <f t="shared" si="117"/>
        <v/>
      </c>
      <c r="CD171" s="31" t="str">
        <f t="shared" si="120"/>
        <v/>
      </c>
      <c r="CH171" s="32">
        <f t="shared" si="121"/>
        <v>0</v>
      </c>
      <c r="CI171" s="32">
        <f t="shared" si="121"/>
        <v>0</v>
      </c>
      <c r="CJ171" s="32">
        <f t="shared" si="121"/>
        <v>0</v>
      </c>
      <c r="CK171" s="32">
        <f t="shared" si="122"/>
        <v>0</v>
      </c>
      <c r="CL171" s="14"/>
      <c r="CM171" s="14"/>
      <c r="CN171" s="14"/>
    </row>
    <row r="172" spans="1:92" ht="16.350000000000001" customHeight="1" x14ac:dyDescent="0.2">
      <c r="A172" s="2912"/>
      <c r="B172" s="2912"/>
      <c r="C172" s="1829" t="s">
        <v>202</v>
      </c>
      <c r="D172" s="311">
        <f t="shared" si="118"/>
        <v>0</v>
      </c>
      <c r="E172" s="1821"/>
      <c r="F172" s="1822">
        <f t="shared" si="119"/>
        <v>0</v>
      </c>
      <c r="G172" s="1698"/>
      <c r="H172" s="1699"/>
      <c r="I172" s="1698"/>
      <c r="J172" s="1699"/>
      <c r="K172" s="1698"/>
      <c r="L172" s="1699"/>
      <c r="M172" s="1698"/>
      <c r="N172" s="1699"/>
      <c r="O172" s="1698"/>
      <c r="P172" s="1699"/>
      <c r="Q172" s="1698"/>
      <c r="R172" s="1699"/>
      <c r="S172" s="1698"/>
      <c r="T172" s="1699"/>
      <c r="U172" s="1698"/>
      <c r="V172" s="1699"/>
      <c r="W172" s="1698"/>
      <c r="X172" s="1699"/>
      <c r="Y172" s="1698"/>
      <c r="Z172" s="1699"/>
      <c r="AA172" s="1698"/>
      <c r="AB172" s="1699"/>
      <c r="AC172" s="291"/>
      <c r="AD172" s="26"/>
      <c r="AE172" s="291"/>
      <c r="AF172" s="26"/>
      <c r="AG172" s="291"/>
      <c r="AH172" s="26"/>
      <c r="AI172" s="291"/>
      <c r="AJ172" s="26"/>
      <c r="AK172" s="291"/>
      <c r="AL172" s="26"/>
      <c r="AM172" s="291"/>
      <c r="AN172" s="26"/>
      <c r="AO172" s="291"/>
      <c r="AP172" s="26"/>
      <c r="AQ172" s="1663"/>
      <c r="AR172" s="28"/>
      <c r="AS172" s="1686"/>
      <c r="AT172" s="26"/>
      <c r="AU172" s="28"/>
      <c r="AV172" s="24"/>
      <c r="AW172" s="671" t="str">
        <f t="shared" si="114"/>
        <v/>
      </c>
      <c r="BV172" s="3"/>
      <c r="BW172" s="3"/>
      <c r="CA172" s="31" t="str">
        <f t="shared" si="115"/>
        <v/>
      </c>
      <c r="CB172" s="31" t="str">
        <f t="shared" si="116"/>
        <v/>
      </c>
      <c r="CC172" s="31" t="str">
        <f t="shared" si="117"/>
        <v/>
      </c>
      <c r="CD172" s="31" t="str">
        <f t="shared" si="120"/>
        <v/>
      </c>
      <c r="CH172" s="32">
        <f t="shared" si="121"/>
        <v>0</v>
      </c>
      <c r="CI172" s="32">
        <f t="shared" si="121"/>
        <v>0</v>
      </c>
      <c r="CJ172" s="32">
        <f t="shared" si="121"/>
        <v>0</v>
      </c>
      <c r="CK172" s="32">
        <f t="shared" si="122"/>
        <v>0</v>
      </c>
      <c r="CL172" s="14"/>
      <c r="CM172" s="14"/>
      <c r="CN172" s="14"/>
    </row>
    <row r="173" spans="1:92" ht="16.350000000000001" customHeight="1" x14ac:dyDescent="0.2">
      <c r="A173" s="3537"/>
      <c r="B173" s="3537"/>
      <c r="C173" s="310" t="s">
        <v>203</v>
      </c>
      <c r="D173" s="1474">
        <f t="shared" si="118"/>
        <v>0</v>
      </c>
      <c r="E173" s="1485"/>
      <c r="F173" s="1486">
        <f t="shared" si="119"/>
        <v>0</v>
      </c>
      <c r="G173" s="289"/>
      <c r="H173" s="1487"/>
      <c r="I173" s="289"/>
      <c r="J173" s="1487"/>
      <c r="K173" s="289"/>
      <c r="L173" s="1487"/>
      <c r="M173" s="289"/>
      <c r="N173" s="1487"/>
      <c r="O173" s="289"/>
      <c r="P173" s="1487"/>
      <c r="Q173" s="289"/>
      <c r="R173" s="1487"/>
      <c r="S173" s="289"/>
      <c r="T173" s="1487"/>
      <c r="U173" s="289"/>
      <c r="V173" s="1487"/>
      <c r="W173" s="289"/>
      <c r="X173" s="1487"/>
      <c r="Y173" s="289"/>
      <c r="Z173" s="1487"/>
      <c r="AA173" s="289"/>
      <c r="AB173" s="1487"/>
      <c r="AC173" s="2067"/>
      <c r="AD173" s="651"/>
      <c r="AE173" s="2067"/>
      <c r="AF173" s="651"/>
      <c r="AG173" s="2067"/>
      <c r="AH173" s="651"/>
      <c r="AI173" s="2067"/>
      <c r="AJ173" s="651"/>
      <c r="AK173" s="2067"/>
      <c r="AL173" s="651"/>
      <c r="AM173" s="2067"/>
      <c r="AN173" s="651"/>
      <c r="AO173" s="2067"/>
      <c r="AP173" s="651"/>
      <c r="AQ173" s="319"/>
      <c r="AR173" s="651"/>
      <c r="AS173" s="77"/>
      <c r="AT173" s="651"/>
      <c r="AU173" s="320"/>
      <c r="AV173" s="1352"/>
      <c r="AW173" s="671" t="str">
        <f t="shared" si="114"/>
        <v/>
      </c>
      <c r="BV173" s="3"/>
      <c r="BW173" s="3"/>
      <c r="CA173" s="31" t="str">
        <f t="shared" si="115"/>
        <v/>
      </c>
      <c r="CB173" s="31" t="str">
        <f t="shared" si="116"/>
        <v/>
      </c>
      <c r="CC173" s="31" t="str">
        <f t="shared" si="117"/>
        <v/>
      </c>
      <c r="CD173" s="31" t="str">
        <f t="shared" si="120"/>
        <v/>
      </c>
      <c r="CH173" s="32">
        <f t="shared" si="121"/>
        <v>0</v>
      </c>
      <c r="CI173" s="32">
        <f t="shared" si="121"/>
        <v>0</v>
      </c>
      <c r="CJ173" s="32">
        <f t="shared" si="121"/>
        <v>0</v>
      </c>
      <c r="CK173" s="32">
        <f t="shared" si="122"/>
        <v>0</v>
      </c>
      <c r="CL173" s="14"/>
      <c r="CM173" s="14"/>
      <c r="CN173" s="14"/>
    </row>
    <row r="174" spans="1:92" ht="16.350000000000001" customHeight="1" x14ac:dyDescent="0.2">
      <c r="A174" s="3536" t="s">
        <v>204</v>
      </c>
      <c r="B174" s="3536" t="s">
        <v>205</v>
      </c>
      <c r="C174" s="1040" t="s">
        <v>95</v>
      </c>
      <c r="D174" s="311">
        <f>SUM(E174+F174)</f>
        <v>0</v>
      </c>
      <c r="E174" s="1033">
        <f>SUM(AC174+AE174+AG174+AI174+AK174+AM174+AO174)</f>
        <v>0</v>
      </c>
      <c r="F174" s="1034"/>
      <c r="G174" s="1036"/>
      <c r="H174" s="281"/>
      <c r="I174" s="1036"/>
      <c r="J174" s="322"/>
      <c r="K174" s="1036"/>
      <c r="L174" s="281"/>
      <c r="M174" s="1036"/>
      <c r="N174" s="322"/>
      <c r="O174" s="1036"/>
      <c r="P174" s="281"/>
      <c r="Q174" s="1036"/>
      <c r="R174" s="322"/>
      <c r="S174" s="1036"/>
      <c r="T174" s="281"/>
      <c r="U174" s="1036"/>
      <c r="V174" s="322"/>
      <c r="W174" s="1036"/>
      <c r="X174" s="281"/>
      <c r="Y174" s="1036"/>
      <c r="Z174" s="322"/>
      <c r="AA174" s="1036"/>
      <c r="AB174" s="322"/>
      <c r="AC174" s="1014"/>
      <c r="AD174" s="1830"/>
      <c r="AE174" s="1014"/>
      <c r="AF174" s="1830"/>
      <c r="AG174" s="1014"/>
      <c r="AH174" s="1830"/>
      <c r="AI174" s="1014"/>
      <c r="AJ174" s="1830"/>
      <c r="AK174" s="1014"/>
      <c r="AL174" s="1830"/>
      <c r="AM174" s="1014"/>
      <c r="AN174" s="1830"/>
      <c r="AO174" s="1014"/>
      <c r="AP174" s="1830"/>
      <c r="AQ174" s="1038"/>
      <c r="AR174" s="1695"/>
      <c r="AS174" s="1695"/>
      <c r="AT174" s="1695"/>
      <c r="AU174" s="1039"/>
      <c r="AV174" s="24"/>
      <c r="AW174" s="671" t="str">
        <f t="shared" si="114"/>
        <v/>
      </c>
      <c r="BV174" s="3"/>
      <c r="BW174" s="3"/>
      <c r="CA174" s="31" t="str">
        <f t="shared" si="115"/>
        <v/>
      </c>
      <c r="CB174" s="31" t="str">
        <f t="shared" si="116"/>
        <v/>
      </c>
      <c r="CC174" s="31" t="str">
        <f t="shared" si="117"/>
        <v/>
      </c>
      <c r="CD174" s="31" t="str">
        <f t="shared" si="120"/>
        <v/>
      </c>
      <c r="CH174" s="32">
        <f t="shared" si="121"/>
        <v>0</v>
      </c>
      <c r="CI174" s="32">
        <f t="shared" si="121"/>
        <v>0</v>
      </c>
      <c r="CJ174" s="32">
        <f t="shared" si="121"/>
        <v>0</v>
      </c>
      <c r="CK174" s="32">
        <f t="shared" si="122"/>
        <v>0</v>
      </c>
      <c r="CL174" s="14"/>
      <c r="CM174" s="14"/>
      <c r="CN174" s="14"/>
    </row>
    <row r="175" spans="1:92" ht="16.350000000000001" customHeight="1" x14ac:dyDescent="0.2">
      <c r="A175" s="2912"/>
      <c r="B175" s="2912"/>
      <c r="C175" s="1829" t="s">
        <v>206</v>
      </c>
      <c r="D175" s="311">
        <f t="shared" si="118"/>
        <v>0</v>
      </c>
      <c r="E175" s="1820">
        <f t="shared" ref="E175:E177" si="124">SUM(AC175+AE175+AG175+AI175+AK175+AM175+AO175)</f>
        <v>0</v>
      </c>
      <c r="F175" s="1821"/>
      <c r="G175" s="1698"/>
      <c r="H175" s="1699"/>
      <c r="I175" s="1698"/>
      <c r="J175" s="324"/>
      <c r="K175" s="1698"/>
      <c r="L175" s="1699"/>
      <c r="M175" s="1698"/>
      <c r="N175" s="324"/>
      <c r="O175" s="1698"/>
      <c r="P175" s="1699"/>
      <c r="Q175" s="1698"/>
      <c r="R175" s="324"/>
      <c r="S175" s="1698"/>
      <c r="T175" s="1699"/>
      <c r="U175" s="1698"/>
      <c r="V175" s="324"/>
      <c r="W175" s="1698"/>
      <c r="X175" s="1699"/>
      <c r="Y175" s="1698"/>
      <c r="Z175" s="324"/>
      <c r="AA175" s="1698"/>
      <c r="AB175" s="324"/>
      <c r="AC175" s="1685"/>
      <c r="AD175" s="325"/>
      <c r="AE175" s="1685"/>
      <c r="AF175" s="325"/>
      <c r="AG175" s="1685"/>
      <c r="AH175" s="325"/>
      <c r="AI175" s="1685"/>
      <c r="AJ175" s="325"/>
      <c r="AK175" s="1685"/>
      <c r="AL175" s="325"/>
      <c r="AM175" s="1685"/>
      <c r="AN175" s="325"/>
      <c r="AO175" s="1685"/>
      <c r="AP175" s="325"/>
      <c r="AQ175" s="1663"/>
      <c r="AR175" s="24"/>
      <c r="AS175" s="1686"/>
      <c r="AT175" s="24"/>
      <c r="AU175" s="28"/>
      <c r="AV175" s="24"/>
      <c r="AW175" s="671" t="str">
        <f t="shared" si="114"/>
        <v/>
      </c>
      <c r="BV175" s="3"/>
      <c r="BW175" s="3"/>
      <c r="CA175" s="31" t="str">
        <f t="shared" si="115"/>
        <v/>
      </c>
      <c r="CB175" s="31" t="str">
        <f t="shared" si="116"/>
        <v/>
      </c>
      <c r="CC175" s="31" t="str">
        <f t="shared" si="117"/>
        <v/>
      </c>
      <c r="CD175" s="31" t="str">
        <f t="shared" si="120"/>
        <v/>
      </c>
      <c r="CH175" s="32">
        <f t="shared" si="121"/>
        <v>0</v>
      </c>
      <c r="CI175" s="32">
        <f t="shared" si="121"/>
        <v>0</v>
      </c>
      <c r="CJ175" s="32">
        <f t="shared" si="121"/>
        <v>0</v>
      </c>
      <c r="CK175" s="32">
        <f t="shared" si="122"/>
        <v>0</v>
      </c>
      <c r="CL175" s="14"/>
      <c r="CM175" s="14"/>
      <c r="CN175" s="14"/>
    </row>
    <row r="176" spans="1:92" ht="16.350000000000001" customHeight="1" x14ac:dyDescent="0.2">
      <c r="A176" s="2912"/>
      <c r="B176" s="2912"/>
      <c r="C176" s="326" t="s">
        <v>207</v>
      </c>
      <c r="D176" s="311">
        <f t="shared" si="118"/>
        <v>0</v>
      </c>
      <c r="E176" s="1820">
        <f t="shared" si="124"/>
        <v>0</v>
      </c>
      <c r="F176" s="327"/>
      <c r="G176" s="1698"/>
      <c r="H176" s="1699"/>
      <c r="I176" s="1698"/>
      <c r="J176" s="324"/>
      <c r="K176" s="1698"/>
      <c r="L176" s="1699"/>
      <c r="M176" s="1698"/>
      <c r="N176" s="324"/>
      <c r="O176" s="1698"/>
      <c r="P176" s="1699"/>
      <c r="Q176" s="1698"/>
      <c r="R176" s="324"/>
      <c r="S176" s="1698"/>
      <c r="T176" s="1699"/>
      <c r="U176" s="1698"/>
      <c r="V176" s="324"/>
      <c r="W176" s="1698"/>
      <c r="X176" s="1699"/>
      <c r="Y176" s="1698"/>
      <c r="Z176" s="324"/>
      <c r="AA176" s="1698"/>
      <c r="AB176" s="324"/>
      <c r="AC176" s="1685"/>
      <c r="AD176" s="325"/>
      <c r="AE176" s="1685"/>
      <c r="AF176" s="325"/>
      <c r="AG176" s="1685"/>
      <c r="AH176" s="325"/>
      <c r="AI176" s="1685"/>
      <c r="AJ176" s="325"/>
      <c r="AK176" s="1685"/>
      <c r="AL176" s="325"/>
      <c r="AM176" s="1685"/>
      <c r="AN176" s="325"/>
      <c r="AO176" s="1685"/>
      <c r="AP176" s="325"/>
      <c r="AQ176" s="1663"/>
      <c r="AR176" s="24"/>
      <c r="AS176" s="1686"/>
      <c r="AT176" s="24"/>
      <c r="AU176" s="293"/>
      <c r="AV176" s="24"/>
      <c r="AW176" s="671" t="str">
        <f t="shared" si="114"/>
        <v/>
      </c>
      <c r="BV176" s="3"/>
      <c r="BW176" s="3"/>
      <c r="CA176" s="31" t="str">
        <f t="shared" si="115"/>
        <v/>
      </c>
      <c r="CB176" s="31" t="str">
        <f t="shared" si="116"/>
        <v/>
      </c>
      <c r="CC176" s="31" t="str">
        <f t="shared" si="117"/>
        <v/>
      </c>
      <c r="CD176" s="31" t="str">
        <f t="shared" si="120"/>
        <v/>
      </c>
      <c r="CH176" s="32">
        <f t="shared" si="121"/>
        <v>0</v>
      </c>
      <c r="CI176" s="32">
        <f t="shared" si="121"/>
        <v>0</v>
      </c>
      <c r="CJ176" s="32">
        <f t="shared" si="121"/>
        <v>0</v>
      </c>
      <c r="CK176" s="32">
        <f t="shared" si="122"/>
        <v>0</v>
      </c>
      <c r="CL176" s="14"/>
      <c r="CM176" s="14"/>
      <c r="CN176" s="14"/>
    </row>
    <row r="177" spans="1:92" ht="16.350000000000001" customHeight="1" x14ac:dyDescent="0.2">
      <c r="A177" s="3537"/>
      <c r="B177" s="2912"/>
      <c r="C177" s="326" t="s">
        <v>208</v>
      </c>
      <c r="D177" s="1474">
        <f t="shared" si="118"/>
        <v>0</v>
      </c>
      <c r="E177" s="1474">
        <f t="shared" si="124"/>
        <v>0</v>
      </c>
      <c r="F177" s="1489"/>
      <c r="G177" s="1823"/>
      <c r="H177" s="1824"/>
      <c r="I177" s="1823"/>
      <c r="J177" s="2074"/>
      <c r="K177" s="1823"/>
      <c r="L177" s="1824"/>
      <c r="M177" s="1823"/>
      <c r="N177" s="2074"/>
      <c r="O177" s="1823"/>
      <c r="P177" s="1824"/>
      <c r="Q177" s="1823"/>
      <c r="R177" s="2074"/>
      <c r="S177" s="1823"/>
      <c r="T177" s="1824"/>
      <c r="U177" s="1823"/>
      <c r="V177" s="2074"/>
      <c r="W177" s="1823"/>
      <c r="X177" s="1824"/>
      <c r="Y177" s="1823"/>
      <c r="Z177" s="2074"/>
      <c r="AA177" s="1823"/>
      <c r="AB177" s="2074"/>
      <c r="AC177" s="1689"/>
      <c r="AD177" s="715"/>
      <c r="AE177" s="1689"/>
      <c r="AF177" s="715"/>
      <c r="AG177" s="1689"/>
      <c r="AH177" s="715"/>
      <c r="AI177" s="1689"/>
      <c r="AJ177" s="715"/>
      <c r="AK177" s="1689"/>
      <c r="AL177" s="715"/>
      <c r="AM177" s="1689"/>
      <c r="AN177" s="715"/>
      <c r="AO177" s="1689"/>
      <c r="AP177" s="715"/>
      <c r="AQ177" s="1666"/>
      <c r="AR177" s="713"/>
      <c r="AS177" s="1369"/>
      <c r="AT177" s="713"/>
      <c r="AU177" s="1491"/>
      <c r="AV177" s="1369"/>
      <c r="AW177" s="671" t="str">
        <f t="shared" si="114"/>
        <v/>
      </c>
      <c r="BV177" s="3"/>
      <c r="BW177" s="3"/>
      <c r="CA177" s="31" t="str">
        <f t="shared" si="115"/>
        <v/>
      </c>
      <c r="CB177" s="31" t="str">
        <f t="shared" si="116"/>
        <v/>
      </c>
      <c r="CC177" s="31" t="str">
        <f t="shared" si="117"/>
        <v/>
      </c>
      <c r="CD177" s="31" t="str">
        <f t="shared" si="120"/>
        <v/>
      </c>
      <c r="CH177" s="32">
        <f t="shared" si="121"/>
        <v>0</v>
      </c>
      <c r="CI177" s="32">
        <f t="shared" si="121"/>
        <v>0</v>
      </c>
      <c r="CJ177" s="32">
        <f t="shared" si="121"/>
        <v>0</v>
      </c>
      <c r="CK177" s="32">
        <f t="shared" si="122"/>
        <v>0</v>
      </c>
      <c r="CL177" s="14"/>
      <c r="CM177" s="14"/>
      <c r="CN177" s="14"/>
    </row>
    <row r="178" spans="1:92" ht="21.75" customHeight="1" x14ac:dyDescent="0.2">
      <c r="A178" s="3687" t="s">
        <v>209</v>
      </c>
      <c r="B178" s="3645" t="s">
        <v>210</v>
      </c>
      <c r="C178" s="1042" t="s">
        <v>211</v>
      </c>
      <c r="D178" s="2075">
        <f>SUM(E178:F178)</f>
        <v>0</v>
      </c>
      <c r="E178" s="2075">
        <f t="shared" ref="E178:F180" si="125">+G178+I178+K178+M178+O178+Q178+S178+U178+W178+Y178+AA178+AC178+AE178+AG178+AI178+AK178+AM178+AO178</f>
        <v>0</v>
      </c>
      <c r="F178" s="2076">
        <f t="shared" si="125"/>
        <v>0</v>
      </c>
      <c r="G178" s="2077">
        <f>SUM(G179:G180)</f>
        <v>0</v>
      </c>
      <c r="H178" s="716">
        <f t="shared" ref="H178:AT178" si="126">SUM(H179:H180)</f>
        <v>0</v>
      </c>
      <c r="I178" s="2077">
        <f t="shared" si="126"/>
        <v>0</v>
      </c>
      <c r="J178" s="716">
        <f t="shared" si="126"/>
        <v>0</v>
      </c>
      <c r="K178" s="2077">
        <f>SUM(K179:K180)</f>
        <v>0</v>
      </c>
      <c r="L178" s="664">
        <f t="shared" si="126"/>
        <v>0</v>
      </c>
      <c r="M178" s="2077">
        <f t="shared" si="126"/>
        <v>0</v>
      </c>
      <c r="N178" s="2078">
        <f t="shared" si="126"/>
        <v>0</v>
      </c>
      <c r="O178" s="1831">
        <f t="shared" si="126"/>
        <v>0</v>
      </c>
      <c r="P178" s="716">
        <f t="shared" si="126"/>
        <v>0</v>
      </c>
      <c r="Q178" s="1831">
        <f t="shared" si="126"/>
        <v>0</v>
      </c>
      <c r="R178" s="716">
        <f t="shared" si="126"/>
        <v>0</v>
      </c>
      <c r="S178" s="1831">
        <f t="shared" si="126"/>
        <v>0</v>
      </c>
      <c r="T178" s="716">
        <f t="shared" si="126"/>
        <v>0</v>
      </c>
      <c r="U178" s="1831">
        <f t="shared" si="126"/>
        <v>0</v>
      </c>
      <c r="V178" s="716">
        <f t="shared" si="126"/>
        <v>0</v>
      </c>
      <c r="W178" s="1831">
        <f t="shared" si="126"/>
        <v>0</v>
      </c>
      <c r="X178" s="716">
        <f t="shared" si="126"/>
        <v>0</v>
      </c>
      <c r="Y178" s="1831">
        <f t="shared" si="126"/>
        <v>0</v>
      </c>
      <c r="Z178" s="716">
        <f t="shared" si="126"/>
        <v>0</v>
      </c>
      <c r="AA178" s="1831">
        <f t="shared" si="126"/>
        <v>0</v>
      </c>
      <c r="AB178" s="716">
        <f t="shared" si="126"/>
        <v>0</v>
      </c>
      <c r="AC178" s="2077">
        <f t="shared" si="126"/>
        <v>0</v>
      </c>
      <c r="AD178" s="716">
        <f t="shared" si="126"/>
        <v>0</v>
      </c>
      <c r="AE178" s="2077">
        <f t="shared" si="126"/>
        <v>0</v>
      </c>
      <c r="AF178" s="716">
        <f t="shared" si="126"/>
        <v>0</v>
      </c>
      <c r="AG178" s="2077">
        <f t="shared" si="126"/>
        <v>0</v>
      </c>
      <c r="AH178" s="716">
        <f t="shared" si="126"/>
        <v>0</v>
      </c>
      <c r="AI178" s="2077">
        <f t="shared" si="126"/>
        <v>0</v>
      </c>
      <c r="AJ178" s="716">
        <f t="shared" si="126"/>
        <v>0</v>
      </c>
      <c r="AK178" s="2077">
        <f t="shared" si="126"/>
        <v>0</v>
      </c>
      <c r="AL178" s="716">
        <f t="shared" si="126"/>
        <v>0</v>
      </c>
      <c r="AM178" s="2077">
        <f t="shared" si="126"/>
        <v>0</v>
      </c>
      <c r="AN178" s="716">
        <f t="shared" si="126"/>
        <v>0</v>
      </c>
      <c r="AO178" s="2077">
        <f t="shared" si="126"/>
        <v>0</v>
      </c>
      <c r="AP178" s="716">
        <f t="shared" si="126"/>
        <v>0</v>
      </c>
      <c r="AQ178" s="2079">
        <f t="shared" si="126"/>
        <v>0</v>
      </c>
      <c r="AR178" s="716">
        <f t="shared" si="126"/>
        <v>0</v>
      </c>
      <c r="AS178" s="716">
        <f t="shared" si="126"/>
        <v>0</v>
      </c>
      <c r="AT178" s="716">
        <f t="shared" si="126"/>
        <v>0</v>
      </c>
      <c r="AU178" s="2080">
        <f>SUM(AU179:AU180)</f>
        <v>0</v>
      </c>
      <c r="AV178" s="716">
        <f>SUM(AV179:AV180)</f>
        <v>0</v>
      </c>
      <c r="AW178" s="671" t="str">
        <f t="shared" si="114"/>
        <v/>
      </c>
      <c r="BV178" s="3"/>
      <c r="BW178" s="3"/>
      <c r="CA178" s="31"/>
      <c r="CB178" s="31"/>
      <c r="CC178" s="31"/>
      <c r="CD178" s="31"/>
      <c r="CH178" s="32"/>
      <c r="CI178" s="32"/>
      <c r="CJ178" s="32"/>
      <c r="CK178" s="32"/>
      <c r="CL178" s="14"/>
      <c r="CM178" s="14"/>
      <c r="CN178" s="14"/>
    </row>
    <row r="179" spans="1:92" ht="16.5" customHeight="1" x14ac:dyDescent="0.2">
      <c r="A179" s="3049"/>
      <c r="B179" s="2971"/>
      <c r="C179" s="1042" t="s">
        <v>212</v>
      </c>
      <c r="D179" s="311">
        <f>SUM(E179:F179)</f>
        <v>0</v>
      </c>
      <c r="E179" s="311">
        <f t="shared" si="125"/>
        <v>0</v>
      </c>
      <c r="F179" s="1033">
        <f t="shared" si="125"/>
        <v>0</v>
      </c>
      <c r="G179" s="1657"/>
      <c r="H179" s="60"/>
      <c r="I179" s="1014"/>
      <c r="J179" s="1695"/>
      <c r="K179" s="1014"/>
      <c r="L179" s="1673"/>
      <c r="M179" s="1014"/>
      <c r="N179" s="60"/>
      <c r="O179" s="1014"/>
      <c r="P179" s="24"/>
      <c r="Q179" s="1014"/>
      <c r="R179" s="24"/>
      <c r="S179" s="1014"/>
      <c r="T179" s="24"/>
      <c r="U179" s="1014"/>
      <c r="V179" s="24"/>
      <c r="W179" s="1014"/>
      <c r="X179" s="24"/>
      <c r="Y179" s="1014"/>
      <c r="Z179" s="24"/>
      <c r="AA179" s="23"/>
      <c r="AB179" s="24"/>
      <c r="AC179" s="23"/>
      <c r="AD179" s="24"/>
      <c r="AE179" s="23"/>
      <c r="AF179" s="24"/>
      <c r="AG179" s="23"/>
      <c r="AH179" s="24"/>
      <c r="AI179" s="23"/>
      <c r="AJ179" s="24"/>
      <c r="AK179" s="23"/>
      <c r="AL179" s="24"/>
      <c r="AM179" s="23"/>
      <c r="AN179" s="24"/>
      <c r="AO179" s="23"/>
      <c r="AP179" s="24"/>
      <c r="AQ179" s="292"/>
      <c r="AR179" s="24"/>
      <c r="AS179" s="24"/>
      <c r="AT179" s="24"/>
      <c r="AU179" s="28"/>
      <c r="AV179" s="24"/>
      <c r="AW179" s="671" t="str">
        <f t="shared" si="114"/>
        <v/>
      </c>
      <c r="BV179" s="3"/>
      <c r="BW179" s="3"/>
      <c r="CA179" s="31" t="str">
        <f t="shared" si="115"/>
        <v/>
      </c>
      <c r="CB179" s="31" t="str">
        <f t="shared" si="116"/>
        <v/>
      </c>
      <c r="CC179" s="31" t="str">
        <f t="shared" si="117"/>
        <v/>
      </c>
      <c r="CD179" s="31" t="str">
        <f t="shared" si="120"/>
        <v/>
      </c>
      <c r="CH179" s="32">
        <f t="shared" si="121"/>
        <v>0</v>
      </c>
      <c r="CI179" s="32">
        <f t="shared" si="121"/>
        <v>0</v>
      </c>
      <c r="CJ179" s="32">
        <f t="shared" si="121"/>
        <v>0</v>
      </c>
      <c r="CK179" s="32">
        <f t="shared" si="122"/>
        <v>0</v>
      </c>
      <c r="CL179" s="14"/>
      <c r="CM179" s="14"/>
      <c r="CN179" s="14"/>
    </row>
    <row r="180" spans="1:92" ht="27" customHeight="1" x14ac:dyDescent="0.2">
      <c r="A180" s="3679"/>
      <c r="B180" s="3646"/>
      <c r="C180" s="344" t="s">
        <v>213</v>
      </c>
      <c r="D180" s="1474">
        <f>SUM(E180:F180)</f>
        <v>0</v>
      </c>
      <c r="E180" s="1474">
        <f t="shared" si="125"/>
        <v>0</v>
      </c>
      <c r="F180" s="1474">
        <f t="shared" si="125"/>
        <v>0</v>
      </c>
      <c r="G180" s="1351"/>
      <c r="H180" s="1540"/>
      <c r="I180" s="1689"/>
      <c r="J180" s="1369"/>
      <c r="K180" s="1689"/>
      <c r="L180" s="1362"/>
      <c r="M180" s="1689"/>
      <c r="N180" s="1540"/>
      <c r="O180" s="1689"/>
      <c r="P180" s="1369"/>
      <c r="Q180" s="1689"/>
      <c r="R180" s="1369"/>
      <c r="S180" s="1689"/>
      <c r="T180" s="1369"/>
      <c r="U180" s="1689"/>
      <c r="V180" s="1369"/>
      <c r="W180" s="1689"/>
      <c r="X180" s="1369"/>
      <c r="Y180" s="1689"/>
      <c r="Z180" s="1369"/>
      <c r="AA180" s="1689"/>
      <c r="AB180" s="1369"/>
      <c r="AC180" s="1689"/>
      <c r="AD180" s="1369"/>
      <c r="AE180" s="1689"/>
      <c r="AF180" s="1369"/>
      <c r="AG180" s="1689"/>
      <c r="AH180" s="1369"/>
      <c r="AI180" s="1689"/>
      <c r="AJ180" s="1369"/>
      <c r="AK180" s="1689"/>
      <c r="AL180" s="1369"/>
      <c r="AM180" s="1689"/>
      <c r="AN180" s="1369"/>
      <c r="AO180" s="1689"/>
      <c r="AP180" s="1369"/>
      <c r="AQ180" s="1666"/>
      <c r="AR180" s="1369"/>
      <c r="AS180" s="1369"/>
      <c r="AT180" s="1369"/>
      <c r="AU180" s="1352"/>
      <c r="AV180" s="1369"/>
      <c r="AW180" s="671" t="str">
        <f t="shared" si="114"/>
        <v/>
      </c>
      <c r="BV180" s="3"/>
      <c r="BW180" s="3"/>
      <c r="CA180" s="31" t="str">
        <f t="shared" si="115"/>
        <v/>
      </c>
      <c r="CB180" s="31" t="str">
        <f t="shared" si="116"/>
        <v/>
      </c>
      <c r="CC180" s="31" t="str">
        <f t="shared" si="117"/>
        <v/>
      </c>
      <c r="CD180" s="31" t="str">
        <f t="shared" si="120"/>
        <v/>
      </c>
      <c r="CH180" s="32">
        <f t="shared" si="121"/>
        <v>0</v>
      </c>
      <c r="CI180" s="32">
        <f t="shared" si="121"/>
        <v>0</v>
      </c>
      <c r="CJ180" s="32">
        <f t="shared" si="121"/>
        <v>0</v>
      </c>
      <c r="CK180" s="32">
        <f t="shared" si="122"/>
        <v>0</v>
      </c>
      <c r="CL180" s="14"/>
      <c r="CM180" s="14"/>
      <c r="CN180" s="14"/>
    </row>
    <row r="181" spans="1:92" ht="16.350000000000001" customHeight="1" x14ac:dyDescent="0.2">
      <c r="A181" s="3687" t="s">
        <v>214</v>
      </c>
      <c r="B181" s="3536" t="s">
        <v>215</v>
      </c>
      <c r="C181" s="1043" t="s">
        <v>216</v>
      </c>
      <c r="D181" s="311">
        <f>SUM(E181+F181)</f>
        <v>0</v>
      </c>
      <c r="E181" s="311">
        <f>SUM(AA181+AC181+AE181+AG181+AI181+AK181+AM181+AO181)</f>
        <v>0</v>
      </c>
      <c r="F181" s="311">
        <f>SUM(AB181+AD181+AF181+AH181+AJ181+AL181+AN181+AP181)</f>
        <v>0</v>
      </c>
      <c r="G181" s="294"/>
      <c r="H181" s="325"/>
      <c r="I181" s="294"/>
      <c r="J181" s="325"/>
      <c r="K181" s="294"/>
      <c r="L181" s="325"/>
      <c r="M181" s="294"/>
      <c r="N181" s="325"/>
      <c r="O181" s="294"/>
      <c r="P181" s="325"/>
      <c r="Q181" s="294"/>
      <c r="R181" s="325"/>
      <c r="S181" s="294"/>
      <c r="T181" s="325"/>
      <c r="U181" s="294"/>
      <c r="V181" s="325"/>
      <c r="W181" s="294"/>
      <c r="X181" s="325"/>
      <c r="Y181" s="294"/>
      <c r="Z181" s="324"/>
      <c r="AA181" s="23"/>
      <c r="AB181" s="24"/>
      <c r="AC181" s="23"/>
      <c r="AD181" s="24"/>
      <c r="AE181" s="23"/>
      <c r="AF181" s="24"/>
      <c r="AG181" s="23"/>
      <c r="AH181" s="24"/>
      <c r="AI181" s="23"/>
      <c r="AJ181" s="24"/>
      <c r="AK181" s="23"/>
      <c r="AL181" s="24"/>
      <c r="AM181" s="23"/>
      <c r="AN181" s="24"/>
      <c r="AO181" s="23"/>
      <c r="AP181" s="24"/>
      <c r="AQ181" s="292"/>
      <c r="AR181" s="26"/>
      <c r="AS181" s="24"/>
      <c r="AT181" s="26"/>
      <c r="AU181" s="28"/>
      <c r="AV181" s="24"/>
      <c r="AW181" s="671" t="str">
        <f t="shared" si="114"/>
        <v/>
      </c>
      <c r="BV181" s="3"/>
      <c r="BW181" s="3"/>
      <c r="CA181" s="31" t="str">
        <f t="shared" si="115"/>
        <v/>
      </c>
      <c r="CB181" s="31" t="str">
        <f t="shared" si="116"/>
        <v/>
      </c>
      <c r="CC181" s="31" t="str">
        <f t="shared" si="117"/>
        <v/>
      </c>
      <c r="CD181" s="31" t="str">
        <f t="shared" si="120"/>
        <v/>
      </c>
      <c r="CH181" s="32">
        <f t="shared" si="121"/>
        <v>0</v>
      </c>
      <c r="CI181" s="32">
        <f t="shared" si="121"/>
        <v>0</v>
      </c>
      <c r="CJ181" s="32">
        <f t="shared" si="121"/>
        <v>0</v>
      </c>
      <c r="CK181" s="32">
        <f t="shared" si="122"/>
        <v>0</v>
      </c>
      <c r="CL181" s="14"/>
      <c r="CM181" s="14"/>
      <c r="CN181" s="14"/>
    </row>
    <row r="182" spans="1:92" ht="16.350000000000001" customHeight="1" x14ac:dyDescent="0.2">
      <c r="A182" s="3049"/>
      <c r="B182" s="2912"/>
      <c r="C182" s="1829" t="s">
        <v>217</v>
      </c>
      <c r="D182" s="1499">
        <f>SUM(E182+F182)</f>
        <v>0</v>
      </c>
      <c r="E182" s="311">
        <f t="shared" ref="E182:F185" si="127">SUM(AA182+AC182+AE182+AG182+AI182+AK182+AM182+AO182)</f>
        <v>0</v>
      </c>
      <c r="F182" s="311">
        <f t="shared" si="127"/>
        <v>0</v>
      </c>
      <c r="G182" s="1500"/>
      <c r="H182" s="1501"/>
      <c r="I182" s="1500"/>
      <c r="J182" s="1501"/>
      <c r="K182" s="1500"/>
      <c r="L182" s="1501"/>
      <c r="M182" s="1500"/>
      <c r="N182" s="1501"/>
      <c r="O182" s="1500"/>
      <c r="P182" s="1501"/>
      <c r="Q182" s="1500"/>
      <c r="R182" s="1501"/>
      <c r="S182" s="1500"/>
      <c r="T182" s="1501"/>
      <c r="U182" s="1500"/>
      <c r="V182" s="1501"/>
      <c r="W182" s="1500"/>
      <c r="X182" s="1501"/>
      <c r="Y182" s="1500"/>
      <c r="Z182" s="1502"/>
      <c r="AA182" s="256"/>
      <c r="AB182" s="77"/>
      <c r="AC182" s="256"/>
      <c r="AD182" s="77"/>
      <c r="AE182" s="256"/>
      <c r="AF182" s="77"/>
      <c r="AG182" s="256"/>
      <c r="AH182" s="77"/>
      <c r="AI182" s="256"/>
      <c r="AJ182" s="77"/>
      <c r="AK182" s="256"/>
      <c r="AL182" s="77"/>
      <c r="AM182" s="256"/>
      <c r="AN182" s="77"/>
      <c r="AO182" s="256"/>
      <c r="AP182" s="77"/>
      <c r="AQ182" s="319"/>
      <c r="AR182" s="651"/>
      <c r="AS182" s="77"/>
      <c r="AT182" s="651"/>
      <c r="AU182" s="1503"/>
      <c r="AV182" s="77"/>
      <c r="AW182" s="671" t="str">
        <f t="shared" si="114"/>
        <v/>
      </c>
      <c r="BV182" s="3"/>
      <c r="BW182" s="3"/>
      <c r="CA182" s="31" t="str">
        <f t="shared" si="115"/>
        <v/>
      </c>
      <c r="CB182" s="31" t="str">
        <f t="shared" si="116"/>
        <v/>
      </c>
      <c r="CC182" s="31" t="str">
        <f t="shared" si="117"/>
        <v/>
      </c>
      <c r="CD182" s="31" t="str">
        <f t="shared" si="120"/>
        <v/>
      </c>
      <c r="CH182" s="32">
        <f t="shared" si="121"/>
        <v>0</v>
      </c>
      <c r="CI182" s="32">
        <f t="shared" si="121"/>
        <v>0</v>
      </c>
      <c r="CJ182" s="32">
        <f t="shared" si="121"/>
        <v>0</v>
      </c>
      <c r="CK182" s="32">
        <f t="shared" si="122"/>
        <v>0</v>
      </c>
      <c r="CL182" s="14"/>
      <c r="CM182" s="14"/>
      <c r="CN182" s="14"/>
    </row>
    <row r="183" spans="1:92" ht="16.350000000000001" customHeight="1" x14ac:dyDescent="0.2">
      <c r="A183" s="3049"/>
      <c r="B183" s="3537"/>
      <c r="C183" s="352" t="s">
        <v>218</v>
      </c>
      <c r="D183" s="1499">
        <f t="shared" ref="D183:D196" si="128">SUM(E183+F183)</f>
        <v>0</v>
      </c>
      <c r="E183" s="1474">
        <f>SUM(AA183+AC183+AE183+AG183+AI183+AK183+AM183+AO183)</f>
        <v>0</v>
      </c>
      <c r="F183" s="1474">
        <f t="shared" si="127"/>
        <v>0</v>
      </c>
      <c r="G183" s="1832"/>
      <c r="H183" s="1504"/>
      <c r="I183" s="1832"/>
      <c r="J183" s="1504"/>
      <c r="K183" s="1832"/>
      <c r="L183" s="1504"/>
      <c r="M183" s="1832"/>
      <c r="N183" s="1504"/>
      <c r="O183" s="1832"/>
      <c r="P183" s="1504"/>
      <c r="Q183" s="1832"/>
      <c r="R183" s="1504"/>
      <c r="S183" s="1832"/>
      <c r="T183" s="1504"/>
      <c r="U183" s="1832"/>
      <c r="V183" s="1504"/>
      <c r="W183" s="1832"/>
      <c r="X183" s="1504"/>
      <c r="Y183" s="1832"/>
      <c r="Z183" s="1833"/>
      <c r="AA183" s="1689"/>
      <c r="AB183" s="1369"/>
      <c r="AC183" s="1689"/>
      <c r="AD183" s="1369"/>
      <c r="AE183" s="1689"/>
      <c r="AF183" s="1369"/>
      <c r="AG183" s="1689"/>
      <c r="AH183" s="1369"/>
      <c r="AI183" s="1689"/>
      <c r="AJ183" s="1369"/>
      <c r="AK183" s="1689"/>
      <c r="AL183" s="1369"/>
      <c r="AM183" s="1689"/>
      <c r="AN183" s="1369"/>
      <c r="AO183" s="1689"/>
      <c r="AP183" s="1369"/>
      <c r="AQ183" s="1666"/>
      <c r="AR183" s="1540"/>
      <c r="AS183" s="1369"/>
      <c r="AT183" s="1540"/>
      <c r="AU183" s="1491"/>
      <c r="AV183" s="1369"/>
      <c r="AW183" s="671" t="str">
        <f t="shared" si="114"/>
        <v/>
      </c>
      <c r="BV183" s="3"/>
      <c r="BW183" s="3"/>
      <c r="CA183" s="31" t="str">
        <f t="shared" si="115"/>
        <v/>
      </c>
      <c r="CB183" s="31" t="str">
        <f t="shared" si="116"/>
        <v/>
      </c>
      <c r="CC183" s="31" t="str">
        <f t="shared" si="117"/>
        <v/>
      </c>
      <c r="CD183" s="31" t="str">
        <f t="shared" si="120"/>
        <v/>
      </c>
      <c r="CH183" s="32">
        <f t="shared" si="121"/>
        <v>0</v>
      </c>
      <c r="CI183" s="32">
        <f t="shared" si="121"/>
        <v>0</v>
      </c>
      <c r="CJ183" s="32">
        <f t="shared" si="121"/>
        <v>0</v>
      </c>
      <c r="CK183" s="32">
        <f t="shared" si="122"/>
        <v>0</v>
      </c>
      <c r="CL183" s="14"/>
      <c r="CM183" s="14"/>
      <c r="CN183" s="14"/>
    </row>
    <row r="184" spans="1:92" ht="16.350000000000001" customHeight="1" x14ac:dyDescent="0.2">
      <c r="A184" s="3049"/>
      <c r="B184" s="3645" t="s">
        <v>219</v>
      </c>
      <c r="C184" s="1042" t="s">
        <v>216</v>
      </c>
      <c r="D184" s="1033">
        <f t="shared" si="128"/>
        <v>0</v>
      </c>
      <c r="E184" s="311">
        <f>SUM(AA184+AC184+AE184+AG184+AI184+AK184+AM184+AO184)</f>
        <v>0</v>
      </c>
      <c r="F184" s="311">
        <f t="shared" si="127"/>
        <v>0</v>
      </c>
      <c r="G184" s="356"/>
      <c r="H184" s="322"/>
      <c r="I184" s="294"/>
      <c r="J184" s="322"/>
      <c r="K184" s="294"/>
      <c r="L184" s="322"/>
      <c r="M184" s="294"/>
      <c r="N184" s="322"/>
      <c r="O184" s="294"/>
      <c r="P184" s="322"/>
      <c r="Q184" s="294"/>
      <c r="R184" s="322"/>
      <c r="S184" s="294"/>
      <c r="T184" s="322"/>
      <c r="U184" s="294"/>
      <c r="V184" s="322"/>
      <c r="W184" s="294"/>
      <c r="X184" s="322"/>
      <c r="Y184" s="294"/>
      <c r="Z184" s="324"/>
      <c r="AA184" s="256"/>
      <c r="AB184" s="77"/>
      <c r="AC184" s="256"/>
      <c r="AD184" s="77"/>
      <c r="AE184" s="256"/>
      <c r="AF184" s="77"/>
      <c r="AG184" s="256"/>
      <c r="AH184" s="77"/>
      <c r="AI184" s="256"/>
      <c r="AJ184" s="77"/>
      <c r="AK184" s="256"/>
      <c r="AL184" s="77"/>
      <c r="AM184" s="256"/>
      <c r="AN184" s="77"/>
      <c r="AO184" s="256"/>
      <c r="AP184" s="77"/>
      <c r="AQ184" s="319"/>
      <c r="AR184" s="651"/>
      <c r="AS184" s="77"/>
      <c r="AT184" s="651"/>
      <c r="AU184" s="320"/>
      <c r="AV184" s="77"/>
      <c r="AW184" s="671" t="str">
        <f t="shared" si="114"/>
        <v/>
      </c>
      <c r="BV184" s="3"/>
      <c r="BW184" s="3"/>
      <c r="CA184" s="31" t="str">
        <f t="shared" si="115"/>
        <v/>
      </c>
      <c r="CB184" s="31" t="str">
        <f t="shared" si="116"/>
        <v/>
      </c>
      <c r="CC184" s="31" t="str">
        <f t="shared" si="117"/>
        <v/>
      </c>
      <c r="CD184" s="31" t="str">
        <f t="shared" si="120"/>
        <v/>
      </c>
      <c r="CH184" s="32">
        <f t="shared" si="121"/>
        <v>0</v>
      </c>
      <c r="CI184" s="32">
        <f t="shared" si="121"/>
        <v>0</v>
      </c>
      <c r="CJ184" s="32">
        <f t="shared" si="121"/>
        <v>0</v>
      </c>
      <c r="CK184" s="32">
        <f t="shared" si="122"/>
        <v>0</v>
      </c>
      <c r="CL184" s="14"/>
      <c r="CM184" s="14"/>
      <c r="CN184" s="14"/>
    </row>
    <row r="185" spans="1:92" ht="16.350000000000001" customHeight="1" x14ac:dyDescent="0.2">
      <c r="A185" s="3049"/>
      <c r="B185" s="3646"/>
      <c r="C185" s="1505" t="s">
        <v>220</v>
      </c>
      <c r="D185" s="2075">
        <f t="shared" si="128"/>
        <v>0</v>
      </c>
      <c r="E185" s="1474">
        <f>SUM(AA185+AC185+AE185+AG185+AI185+AK185+AM185+AO185)</f>
        <v>0</v>
      </c>
      <c r="F185" s="1474">
        <f t="shared" si="127"/>
        <v>0</v>
      </c>
      <c r="G185" s="1832"/>
      <c r="H185" s="1834"/>
      <c r="I185" s="1832"/>
      <c r="J185" s="1834"/>
      <c r="K185" s="1832"/>
      <c r="L185" s="1834"/>
      <c r="M185" s="1832"/>
      <c r="N185" s="1834"/>
      <c r="O185" s="1832"/>
      <c r="P185" s="1834"/>
      <c r="Q185" s="1832"/>
      <c r="R185" s="1834"/>
      <c r="S185" s="1832"/>
      <c r="T185" s="1834"/>
      <c r="U185" s="1832"/>
      <c r="V185" s="1834"/>
      <c r="W185" s="1832"/>
      <c r="X185" s="1834"/>
      <c r="Y185" s="1832"/>
      <c r="Z185" s="1833"/>
      <c r="AA185" s="256"/>
      <c r="AB185" s="77"/>
      <c r="AC185" s="256"/>
      <c r="AD185" s="77"/>
      <c r="AE185" s="256"/>
      <c r="AF185" s="77"/>
      <c r="AG185" s="256"/>
      <c r="AH185" s="77"/>
      <c r="AI185" s="256"/>
      <c r="AJ185" s="77"/>
      <c r="AK185" s="256"/>
      <c r="AL185" s="77"/>
      <c r="AM185" s="256"/>
      <c r="AN185" s="77"/>
      <c r="AO185" s="256"/>
      <c r="AP185" s="77"/>
      <c r="AQ185" s="319"/>
      <c r="AR185" s="651"/>
      <c r="AS185" s="77"/>
      <c r="AT185" s="651"/>
      <c r="AU185" s="293"/>
      <c r="AV185" s="77"/>
      <c r="AW185" s="671" t="str">
        <f t="shared" si="114"/>
        <v/>
      </c>
      <c r="BV185" s="3"/>
      <c r="BW185" s="3"/>
      <c r="CA185" s="31" t="str">
        <f t="shared" si="115"/>
        <v/>
      </c>
      <c r="CB185" s="31" t="str">
        <f t="shared" si="116"/>
        <v/>
      </c>
      <c r="CC185" s="31" t="str">
        <f t="shared" si="117"/>
        <v/>
      </c>
      <c r="CD185" s="31" t="str">
        <f t="shared" si="120"/>
        <v/>
      </c>
      <c r="CH185" s="32">
        <f t="shared" si="121"/>
        <v>0</v>
      </c>
      <c r="CI185" s="32">
        <f t="shared" si="121"/>
        <v>0</v>
      </c>
      <c r="CJ185" s="32">
        <f t="shared" si="121"/>
        <v>0</v>
      </c>
      <c r="CK185" s="32">
        <f t="shared" si="122"/>
        <v>0</v>
      </c>
      <c r="CL185" s="14"/>
      <c r="CM185" s="14"/>
      <c r="CN185" s="14"/>
    </row>
    <row r="186" spans="1:92" ht="16.350000000000001" customHeight="1" x14ac:dyDescent="0.2">
      <c r="A186" s="3049"/>
      <c r="B186" s="3670" t="s">
        <v>95</v>
      </c>
      <c r="C186" s="1043" t="s">
        <v>216</v>
      </c>
      <c r="D186" s="311">
        <f t="shared" si="128"/>
        <v>0</v>
      </c>
      <c r="E186" s="311">
        <f>SUM(AC186+AE186+AG186+AI186+AK186+AM186+AO186)</f>
        <v>0</v>
      </c>
      <c r="F186" s="311">
        <f>SUM(AD186+AF186+AH186+AJ186+AL186+AN186+AP186)</f>
        <v>0</v>
      </c>
      <c r="G186" s="291"/>
      <c r="H186" s="325"/>
      <c r="I186" s="291"/>
      <c r="J186" s="325"/>
      <c r="K186" s="291"/>
      <c r="L186" s="325"/>
      <c r="M186" s="291"/>
      <c r="N186" s="325"/>
      <c r="O186" s="291"/>
      <c r="P186" s="325"/>
      <c r="Q186" s="291"/>
      <c r="R186" s="325"/>
      <c r="S186" s="291"/>
      <c r="T186" s="325"/>
      <c r="U186" s="291"/>
      <c r="V186" s="325"/>
      <c r="W186" s="291"/>
      <c r="X186" s="325"/>
      <c r="Y186" s="291"/>
      <c r="Z186" s="325"/>
      <c r="AA186" s="1037"/>
      <c r="AB186" s="1830"/>
      <c r="AC186" s="1014"/>
      <c r="AD186" s="1695"/>
      <c r="AE186" s="1014"/>
      <c r="AF186" s="1695"/>
      <c r="AG186" s="1014"/>
      <c r="AH186" s="1695"/>
      <c r="AI186" s="1014"/>
      <c r="AJ186" s="1695"/>
      <c r="AK186" s="1014"/>
      <c r="AL186" s="1695"/>
      <c r="AM186" s="1014"/>
      <c r="AN186" s="1695"/>
      <c r="AO186" s="1014"/>
      <c r="AP186" s="1695"/>
      <c r="AQ186" s="1038"/>
      <c r="AR186" s="60"/>
      <c r="AS186" s="1695"/>
      <c r="AT186" s="60"/>
      <c r="AU186" s="1031"/>
      <c r="AV186" s="1695"/>
      <c r="AW186" s="671" t="str">
        <f t="shared" si="114"/>
        <v/>
      </c>
      <c r="BV186" s="3"/>
      <c r="BW186" s="3"/>
      <c r="CA186" s="31" t="str">
        <f t="shared" si="115"/>
        <v/>
      </c>
      <c r="CB186" s="31" t="str">
        <f t="shared" si="116"/>
        <v/>
      </c>
      <c r="CC186" s="31" t="str">
        <f t="shared" si="117"/>
        <v/>
      </c>
      <c r="CD186" s="31" t="str">
        <f t="shared" si="120"/>
        <v/>
      </c>
      <c r="CH186" s="32">
        <f t="shared" si="121"/>
        <v>0</v>
      </c>
      <c r="CI186" s="32">
        <f t="shared" si="121"/>
        <v>0</v>
      </c>
      <c r="CJ186" s="32">
        <f t="shared" si="121"/>
        <v>0</v>
      </c>
      <c r="CK186" s="32">
        <f t="shared" si="122"/>
        <v>0</v>
      </c>
      <c r="CL186" s="32"/>
      <c r="CM186" s="14"/>
      <c r="CN186" s="14"/>
    </row>
    <row r="187" spans="1:92" ht="16.350000000000001" customHeight="1" x14ac:dyDescent="0.2">
      <c r="A187" s="3049"/>
      <c r="B187" s="3051"/>
      <c r="C187" s="1829" t="s">
        <v>221</v>
      </c>
      <c r="D187" s="1499">
        <f t="shared" si="128"/>
        <v>0</v>
      </c>
      <c r="E187" s="311">
        <f t="shared" ref="E187:F188" si="129">SUM(AC187+AE187+AG187+AI187+AK187+AM187+AO187)</f>
        <v>0</v>
      </c>
      <c r="F187" s="311">
        <f t="shared" si="129"/>
        <v>0</v>
      </c>
      <c r="G187" s="1500"/>
      <c r="H187" s="359"/>
      <c r="I187" s="1500"/>
      <c r="J187" s="359"/>
      <c r="K187" s="1500"/>
      <c r="L187" s="359"/>
      <c r="M187" s="1500"/>
      <c r="N187" s="359"/>
      <c r="O187" s="1500"/>
      <c r="P187" s="359"/>
      <c r="Q187" s="1500"/>
      <c r="R187" s="359"/>
      <c r="S187" s="1500"/>
      <c r="T187" s="359"/>
      <c r="U187" s="1500"/>
      <c r="V187" s="359"/>
      <c r="W187" s="1500"/>
      <c r="X187" s="359"/>
      <c r="Y187" s="1500"/>
      <c r="Z187" s="359"/>
      <c r="AA187" s="1500"/>
      <c r="AB187" s="359"/>
      <c r="AC187" s="256"/>
      <c r="AD187" s="77"/>
      <c r="AE187" s="256"/>
      <c r="AF187" s="77"/>
      <c r="AG187" s="256"/>
      <c r="AH187" s="77"/>
      <c r="AI187" s="256"/>
      <c r="AJ187" s="77"/>
      <c r="AK187" s="256"/>
      <c r="AL187" s="77"/>
      <c r="AM187" s="256"/>
      <c r="AN187" s="77"/>
      <c r="AO187" s="256"/>
      <c r="AP187" s="77"/>
      <c r="AQ187" s="319"/>
      <c r="AR187" s="651"/>
      <c r="AS187" s="77"/>
      <c r="AT187" s="651"/>
      <c r="AU187" s="360"/>
      <c r="AV187" s="77"/>
      <c r="AW187" s="671" t="str">
        <f t="shared" si="114"/>
        <v/>
      </c>
      <c r="BV187" s="3"/>
      <c r="BW187" s="3"/>
      <c r="CA187" s="31" t="str">
        <f t="shared" si="115"/>
        <v/>
      </c>
      <c r="CB187" s="31" t="str">
        <f t="shared" si="116"/>
        <v/>
      </c>
      <c r="CC187" s="31" t="str">
        <f t="shared" si="117"/>
        <v/>
      </c>
      <c r="CD187" s="31" t="str">
        <f t="shared" si="120"/>
        <v/>
      </c>
      <c r="CH187" s="32">
        <f t="shared" si="121"/>
        <v>0</v>
      </c>
      <c r="CI187" s="32">
        <f t="shared" si="121"/>
        <v>0</v>
      </c>
      <c r="CJ187" s="32">
        <f t="shared" si="121"/>
        <v>0</v>
      </c>
      <c r="CK187" s="32">
        <f t="shared" si="122"/>
        <v>0</v>
      </c>
      <c r="CL187" s="32"/>
      <c r="CM187" s="14"/>
      <c r="CN187" s="14"/>
    </row>
    <row r="188" spans="1:92" ht="16.350000000000001" customHeight="1" x14ac:dyDescent="0.2">
      <c r="A188" s="3679"/>
      <c r="B188" s="3394"/>
      <c r="C188" s="2081" t="s">
        <v>222</v>
      </c>
      <c r="D188" s="1499">
        <f t="shared" si="128"/>
        <v>0</v>
      </c>
      <c r="E188" s="1474">
        <f t="shared" si="129"/>
        <v>0</v>
      </c>
      <c r="F188" s="1474">
        <f>SUM(AD188+AF188+AH188+AJ188+AL188+AN188+AP188)</f>
        <v>0</v>
      </c>
      <c r="G188" s="1832"/>
      <c r="H188" s="1507"/>
      <c r="I188" s="1832"/>
      <c r="J188" s="1507"/>
      <c r="K188" s="1832"/>
      <c r="L188" s="1507"/>
      <c r="M188" s="1832"/>
      <c r="N188" s="1507"/>
      <c r="O188" s="1832"/>
      <c r="P188" s="1507"/>
      <c r="Q188" s="1832"/>
      <c r="R188" s="1507"/>
      <c r="S188" s="1832"/>
      <c r="T188" s="1507"/>
      <c r="U188" s="1832"/>
      <c r="V188" s="1507"/>
      <c r="W188" s="1832"/>
      <c r="X188" s="1507"/>
      <c r="Y188" s="1832"/>
      <c r="Z188" s="1507"/>
      <c r="AA188" s="1832"/>
      <c r="AB188" s="1507"/>
      <c r="AC188" s="1689"/>
      <c r="AD188" s="1369"/>
      <c r="AE188" s="1689"/>
      <c r="AF188" s="1369"/>
      <c r="AG188" s="1689"/>
      <c r="AH188" s="1369"/>
      <c r="AI188" s="1689"/>
      <c r="AJ188" s="1369"/>
      <c r="AK188" s="1689"/>
      <c r="AL188" s="1369"/>
      <c r="AM188" s="1689"/>
      <c r="AN188" s="1369"/>
      <c r="AO188" s="1689"/>
      <c r="AP188" s="1369"/>
      <c r="AQ188" s="1666"/>
      <c r="AR188" s="1540"/>
      <c r="AS188" s="1369"/>
      <c r="AT188" s="1540"/>
      <c r="AU188" s="1491"/>
      <c r="AV188" s="1369"/>
      <c r="AW188" s="671" t="str">
        <f t="shared" si="114"/>
        <v/>
      </c>
      <c r="BV188" s="3"/>
      <c r="BW188" s="3"/>
      <c r="CA188" s="31" t="str">
        <f t="shared" si="115"/>
        <v/>
      </c>
      <c r="CB188" s="31" t="str">
        <f t="shared" si="116"/>
        <v/>
      </c>
      <c r="CC188" s="31" t="str">
        <f t="shared" si="117"/>
        <v/>
      </c>
      <c r="CD188" s="31" t="str">
        <f t="shared" si="120"/>
        <v/>
      </c>
      <c r="CH188" s="32">
        <f t="shared" si="121"/>
        <v>0</v>
      </c>
      <c r="CI188" s="32">
        <f t="shared" si="121"/>
        <v>0</v>
      </c>
      <c r="CJ188" s="32">
        <f t="shared" si="121"/>
        <v>0</v>
      </c>
      <c r="CK188" s="32">
        <f t="shared" si="122"/>
        <v>0</v>
      </c>
      <c r="CL188" s="32"/>
      <c r="CM188" s="14"/>
      <c r="CN188" s="14"/>
    </row>
    <row r="189" spans="1:92" ht="16.350000000000001" customHeight="1" x14ac:dyDescent="0.2">
      <c r="A189" s="3536" t="s">
        <v>223</v>
      </c>
      <c r="B189" s="3682" t="s">
        <v>197</v>
      </c>
      <c r="C189" s="3661"/>
      <c r="D189" s="2082">
        <f>SUM(E189+F189)</f>
        <v>0</v>
      </c>
      <c r="E189" s="2082">
        <f>SUM(AC189+AE189+AG189+AI189+AK189)</f>
        <v>0</v>
      </c>
      <c r="F189" s="2082">
        <f>SUM(AD189+AF189+AH189+AJ189+AL189)</f>
        <v>0</v>
      </c>
      <c r="G189" s="1739"/>
      <c r="H189" s="2083"/>
      <c r="I189" s="1739"/>
      <c r="J189" s="2083"/>
      <c r="K189" s="1739"/>
      <c r="L189" s="2083"/>
      <c r="M189" s="1739"/>
      <c r="N189" s="2083"/>
      <c r="O189" s="1739"/>
      <c r="P189" s="2083"/>
      <c r="Q189" s="1739"/>
      <c r="R189" s="2083"/>
      <c r="S189" s="1739"/>
      <c r="T189" s="2083"/>
      <c r="U189" s="1739"/>
      <c r="V189" s="2083"/>
      <c r="W189" s="1739"/>
      <c r="X189" s="2083"/>
      <c r="Y189" s="1739"/>
      <c r="Z189" s="2083"/>
      <c r="AA189" s="1739"/>
      <c r="AB189" s="2083"/>
      <c r="AC189" s="1836"/>
      <c r="AD189" s="2084"/>
      <c r="AE189" s="1836"/>
      <c r="AF189" s="2084"/>
      <c r="AG189" s="1836"/>
      <c r="AH189" s="2084"/>
      <c r="AI189" s="1836"/>
      <c r="AJ189" s="2084"/>
      <c r="AK189" s="1836"/>
      <c r="AL189" s="2084"/>
      <c r="AM189" s="1739"/>
      <c r="AN189" s="2083"/>
      <c r="AO189" s="1739"/>
      <c r="AP189" s="2083"/>
      <c r="AQ189" s="1838"/>
      <c r="AR189" s="1839"/>
      <c r="AS189" s="2084"/>
      <c r="AT189" s="1839"/>
      <c r="AU189" s="2085"/>
      <c r="AV189" s="2085"/>
      <c r="AW189" s="671" t="str">
        <f t="shared" si="114"/>
        <v/>
      </c>
      <c r="BV189" s="3"/>
      <c r="BW189" s="3"/>
      <c r="CA189" s="31" t="str">
        <f t="shared" si="115"/>
        <v/>
      </c>
      <c r="CB189" s="31" t="str">
        <f t="shared" si="116"/>
        <v/>
      </c>
      <c r="CC189" s="31" t="str">
        <f t="shared" si="117"/>
        <v/>
      </c>
      <c r="CD189" s="31" t="str">
        <f t="shared" si="120"/>
        <v/>
      </c>
      <c r="CH189" s="32">
        <f t="shared" si="121"/>
        <v>0</v>
      </c>
      <c r="CI189" s="32">
        <f t="shared" si="121"/>
        <v>0</v>
      </c>
      <c r="CJ189" s="32">
        <f t="shared" si="121"/>
        <v>0</v>
      </c>
      <c r="CK189" s="32">
        <f t="shared" si="122"/>
        <v>0</v>
      </c>
      <c r="CL189" s="32"/>
      <c r="CM189" s="14"/>
      <c r="CN189" s="14"/>
    </row>
    <row r="190" spans="1:92" ht="16.350000000000001" customHeight="1" x14ac:dyDescent="0.2">
      <c r="A190" s="2912"/>
      <c r="B190" s="2912" t="s">
        <v>215</v>
      </c>
      <c r="C190" s="310" t="s">
        <v>216</v>
      </c>
      <c r="D190" s="1033">
        <f t="shared" si="128"/>
        <v>0</v>
      </c>
      <c r="E190" s="1033">
        <f>SUM(AC190+AE190+AG190+AI190+AK190)</f>
        <v>0</v>
      </c>
      <c r="F190" s="369">
        <f t="shared" ref="E190:F193" si="130">SUM(AD190+AF190+AH190+AJ190+AL190)</f>
        <v>0</v>
      </c>
      <c r="G190" s="370"/>
      <c r="H190" s="371"/>
      <c r="I190" s="370"/>
      <c r="J190" s="371"/>
      <c r="K190" s="370"/>
      <c r="L190" s="371"/>
      <c r="M190" s="370"/>
      <c r="N190" s="371"/>
      <c r="O190" s="370"/>
      <c r="P190" s="371"/>
      <c r="Q190" s="370"/>
      <c r="R190" s="371"/>
      <c r="S190" s="370"/>
      <c r="T190" s="371"/>
      <c r="U190" s="370"/>
      <c r="V190" s="371"/>
      <c r="W190" s="370"/>
      <c r="X190" s="371"/>
      <c r="Y190" s="370"/>
      <c r="Z190" s="371"/>
      <c r="AA190" s="370"/>
      <c r="AB190" s="371"/>
      <c r="AC190" s="23"/>
      <c r="AD190" s="24"/>
      <c r="AE190" s="23"/>
      <c r="AF190" s="24"/>
      <c r="AG190" s="23"/>
      <c r="AH190" s="24"/>
      <c r="AI190" s="23"/>
      <c r="AJ190" s="24"/>
      <c r="AK190" s="23"/>
      <c r="AL190" s="24"/>
      <c r="AM190" s="370"/>
      <c r="AN190" s="371"/>
      <c r="AO190" s="370"/>
      <c r="AP190" s="371"/>
      <c r="AQ190" s="292"/>
      <c r="AR190" s="26"/>
      <c r="AS190" s="24"/>
      <c r="AT190" s="26"/>
      <c r="AU190" s="28"/>
      <c r="AV190" s="24"/>
      <c r="AW190" s="671" t="str">
        <f t="shared" si="114"/>
        <v/>
      </c>
      <c r="BV190" s="3"/>
      <c r="BW190" s="3"/>
      <c r="CA190" s="31" t="str">
        <f t="shared" si="115"/>
        <v/>
      </c>
      <c r="CB190" s="31" t="str">
        <f t="shared" si="116"/>
        <v/>
      </c>
      <c r="CC190" s="31" t="str">
        <f t="shared" si="117"/>
        <v/>
      </c>
      <c r="CD190" s="31" t="str">
        <f t="shared" si="120"/>
        <v/>
      </c>
      <c r="CH190" s="32">
        <f t="shared" si="121"/>
        <v>0</v>
      </c>
      <c r="CI190" s="32">
        <f t="shared" si="121"/>
        <v>0</v>
      </c>
      <c r="CJ190" s="32">
        <f t="shared" si="121"/>
        <v>0</v>
      </c>
      <c r="CK190" s="32">
        <f t="shared" si="122"/>
        <v>0</v>
      </c>
      <c r="CL190" s="32"/>
      <c r="CM190" s="14"/>
      <c r="CN190" s="14"/>
    </row>
    <row r="191" spans="1:92" ht="16.350000000000001" customHeight="1" x14ac:dyDescent="0.2">
      <c r="A191" s="2912"/>
      <c r="B191" s="2912"/>
      <c r="C191" s="1514" t="s">
        <v>224</v>
      </c>
      <c r="D191" s="1474">
        <f t="shared" si="128"/>
        <v>0</v>
      </c>
      <c r="E191" s="1474">
        <f t="shared" si="130"/>
        <v>0</v>
      </c>
      <c r="F191" s="1342">
        <f t="shared" si="130"/>
        <v>0</v>
      </c>
      <c r="G191" s="1395"/>
      <c r="H191" s="374"/>
      <c r="I191" s="1395"/>
      <c r="J191" s="374"/>
      <c r="K191" s="1395"/>
      <c r="L191" s="374"/>
      <c r="M191" s="1395"/>
      <c r="N191" s="374"/>
      <c r="O191" s="1395"/>
      <c r="P191" s="374"/>
      <c r="Q191" s="1395"/>
      <c r="R191" s="374"/>
      <c r="S191" s="1395"/>
      <c r="T191" s="374"/>
      <c r="U191" s="1395"/>
      <c r="V191" s="374"/>
      <c r="W191" s="1395"/>
      <c r="X191" s="374"/>
      <c r="Y191" s="1395"/>
      <c r="Z191" s="374"/>
      <c r="AA191" s="1395"/>
      <c r="AB191" s="374"/>
      <c r="AC191" s="256"/>
      <c r="AD191" s="77"/>
      <c r="AE191" s="256"/>
      <c r="AF191" s="77"/>
      <c r="AG191" s="256"/>
      <c r="AH191" s="77"/>
      <c r="AI191" s="256"/>
      <c r="AJ191" s="77"/>
      <c r="AK191" s="256"/>
      <c r="AL191" s="77"/>
      <c r="AM191" s="289"/>
      <c r="AN191" s="374"/>
      <c r="AO191" s="289"/>
      <c r="AP191" s="374"/>
      <c r="AQ191" s="319"/>
      <c r="AR191" s="651"/>
      <c r="AS191" s="77"/>
      <c r="AT191" s="651"/>
      <c r="AU191" s="1491"/>
      <c r="AV191" s="1352"/>
      <c r="AW191" s="671" t="str">
        <f t="shared" si="114"/>
        <v/>
      </c>
      <c r="BV191" s="3"/>
      <c r="BW191" s="3"/>
      <c r="CA191" s="31" t="str">
        <f t="shared" si="115"/>
        <v/>
      </c>
      <c r="CB191" s="31" t="str">
        <f t="shared" si="116"/>
        <v/>
      </c>
      <c r="CC191" s="31" t="str">
        <f t="shared" si="117"/>
        <v/>
      </c>
      <c r="CD191" s="31" t="str">
        <f t="shared" si="120"/>
        <v/>
      </c>
      <c r="CH191" s="32">
        <f t="shared" si="121"/>
        <v>0</v>
      </c>
      <c r="CI191" s="32">
        <f t="shared" si="121"/>
        <v>0</v>
      </c>
      <c r="CJ191" s="32">
        <f t="shared" si="121"/>
        <v>0</v>
      </c>
      <c r="CK191" s="32">
        <f t="shared" si="122"/>
        <v>0</v>
      </c>
      <c r="CL191" s="14"/>
      <c r="CM191" s="14"/>
      <c r="CN191" s="14"/>
    </row>
    <row r="192" spans="1:92" ht="16.350000000000001" customHeight="1" x14ac:dyDescent="0.2">
      <c r="A192" s="2912"/>
      <c r="B192" s="3536" t="s">
        <v>95</v>
      </c>
      <c r="C192" s="1043" t="s">
        <v>216</v>
      </c>
      <c r="D192" s="1033">
        <f t="shared" si="128"/>
        <v>0</v>
      </c>
      <c r="E192" s="311">
        <f t="shared" si="130"/>
        <v>0</v>
      </c>
      <c r="F192" s="369">
        <f t="shared" si="130"/>
        <v>0</v>
      </c>
      <c r="G192" s="1036"/>
      <c r="H192" s="1841"/>
      <c r="I192" s="1036"/>
      <c r="J192" s="1841"/>
      <c r="K192" s="1036"/>
      <c r="L192" s="1841"/>
      <c r="M192" s="1036"/>
      <c r="N192" s="1841"/>
      <c r="O192" s="1036"/>
      <c r="P192" s="1841"/>
      <c r="Q192" s="1036"/>
      <c r="R192" s="1841"/>
      <c r="S192" s="1036"/>
      <c r="T192" s="1841"/>
      <c r="U192" s="1036"/>
      <c r="V192" s="1841"/>
      <c r="W192" s="1036"/>
      <c r="X192" s="1841"/>
      <c r="Y192" s="1036"/>
      <c r="Z192" s="1841"/>
      <c r="AA192" s="1036"/>
      <c r="AB192" s="1841"/>
      <c r="AC192" s="1014"/>
      <c r="AD192" s="1695"/>
      <c r="AE192" s="1014"/>
      <c r="AF192" s="1695"/>
      <c r="AG192" s="1014"/>
      <c r="AH192" s="1695"/>
      <c r="AI192" s="1014"/>
      <c r="AJ192" s="1695"/>
      <c r="AK192" s="1014"/>
      <c r="AL192" s="1695"/>
      <c r="AM192" s="1036"/>
      <c r="AN192" s="1841"/>
      <c r="AO192" s="1036"/>
      <c r="AP192" s="1841"/>
      <c r="AQ192" s="1038"/>
      <c r="AR192" s="60"/>
      <c r="AS192" s="1695"/>
      <c r="AT192" s="60"/>
      <c r="AU192" s="28"/>
      <c r="AV192" s="28"/>
      <c r="AW192" s="671" t="str">
        <f t="shared" si="114"/>
        <v/>
      </c>
      <c r="BV192" s="3"/>
      <c r="BW192" s="3"/>
      <c r="CA192" s="31" t="str">
        <f t="shared" si="115"/>
        <v/>
      </c>
      <c r="CB192" s="31" t="str">
        <f t="shared" si="116"/>
        <v/>
      </c>
      <c r="CC192" s="31" t="str">
        <f t="shared" si="117"/>
        <v/>
      </c>
      <c r="CD192" s="31" t="str">
        <f t="shared" si="120"/>
        <v/>
      </c>
      <c r="CH192" s="32">
        <f t="shared" si="121"/>
        <v>0</v>
      </c>
      <c r="CI192" s="32">
        <f t="shared" si="121"/>
        <v>0</v>
      </c>
      <c r="CJ192" s="32">
        <f t="shared" si="121"/>
        <v>0</v>
      </c>
      <c r="CK192" s="32">
        <f t="shared" si="122"/>
        <v>0</v>
      </c>
      <c r="CL192" s="14"/>
      <c r="CM192" s="14"/>
      <c r="CN192" s="14"/>
    </row>
    <row r="193" spans="1:92" ht="16.350000000000001" customHeight="1" x14ac:dyDescent="0.2">
      <c r="A193" s="3537"/>
      <c r="B193" s="3537"/>
      <c r="C193" s="1516" t="s">
        <v>225</v>
      </c>
      <c r="D193" s="1474">
        <f t="shared" si="128"/>
        <v>0</v>
      </c>
      <c r="E193" s="311">
        <f t="shared" si="130"/>
        <v>0</v>
      </c>
      <c r="F193" s="369">
        <f t="shared" si="130"/>
        <v>0</v>
      </c>
      <c r="G193" s="1823"/>
      <c r="H193" s="717"/>
      <c r="I193" s="1823"/>
      <c r="J193" s="717"/>
      <c r="K193" s="1823"/>
      <c r="L193" s="717"/>
      <c r="M193" s="1823"/>
      <c r="N193" s="717"/>
      <c r="O193" s="1823"/>
      <c r="P193" s="717"/>
      <c r="Q193" s="1823"/>
      <c r="R193" s="717"/>
      <c r="S193" s="1823"/>
      <c r="T193" s="717"/>
      <c r="U193" s="1823"/>
      <c r="V193" s="717"/>
      <c r="W193" s="1823"/>
      <c r="X193" s="717"/>
      <c r="Y193" s="1823"/>
      <c r="Z193" s="717"/>
      <c r="AA193" s="1823"/>
      <c r="AB193" s="717"/>
      <c r="AC193" s="2086"/>
      <c r="AD193" s="713"/>
      <c r="AE193" s="2086"/>
      <c r="AF193" s="713"/>
      <c r="AG193" s="2086"/>
      <c r="AH193" s="713"/>
      <c r="AI193" s="2086"/>
      <c r="AJ193" s="713"/>
      <c r="AK193" s="2086"/>
      <c r="AL193" s="713"/>
      <c r="AM193" s="2087"/>
      <c r="AN193" s="717"/>
      <c r="AO193" s="2087"/>
      <c r="AP193" s="717"/>
      <c r="AQ193" s="2069"/>
      <c r="AR193" s="2068"/>
      <c r="AS193" s="713"/>
      <c r="AT193" s="2068"/>
      <c r="AU193" s="1491"/>
      <c r="AV193" s="1369"/>
      <c r="AW193" s="671" t="str">
        <f t="shared" si="114"/>
        <v/>
      </c>
      <c r="BV193" s="3"/>
      <c r="BW193" s="3"/>
      <c r="CA193" s="31" t="str">
        <f t="shared" si="115"/>
        <v/>
      </c>
      <c r="CB193" s="31" t="str">
        <f t="shared" si="116"/>
        <v/>
      </c>
      <c r="CC193" s="31" t="str">
        <f t="shared" si="117"/>
        <v/>
      </c>
      <c r="CD193" s="31" t="str">
        <f t="shared" si="120"/>
        <v/>
      </c>
      <c r="CH193" s="32">
        <f t="shared" si="121"/>
        <v>0</v>
      </c>
      <c r="CI193" s="32">
        <f t="shared" si="121"/>
        <v>0</v>
      </c>
      <c r="CJ193" s="32">
        <f t="shared" si="121"/>
        <v>0</v>
      </c>
      <c r="CK193" s="32">
        <f t="shared" si="122"/>
        <v>0</v>
      </c>
      <c r="CL193" s="14"/>
      <c r="CM193" s="14"/>
      <c r="CN193" s="14"/>
    </row>
    <row r="194" spans="1:92" ht="19.5" customHeight="1" x14ac:dyDescent="0.2">
      <c r="A194" s="3683" t="s">
        <v>300</v>
      </c>
      <c r="B194" s="3685" t="s">
        <v>301</v>
      </c>
      <c r="C194" s="1045" t="s">
        <v>228</v>
      </c>
      <c r="D194" s="1033">
        <f t="shared" si="128"/>
        <v>0</v>
      </c>
      <c r="E194" s="1033">
        <f>SUM(Y194+AA194+AC194+AE194+AG194+AI194+AK194+AM194+AO194)</f>
        <v>0</v>
      </c>
      <c r="F194" s="1842">
        <f>SUM(Z194+AB194+AD194+AF194+AH194+AJ194+AL194+AN194+AP194)</f>
        <v>0</v>
      </c>
      <c r="G194" s="291"/>
      <c r="H194" s="325"/>
      <c r="I194" s="291"/>
      <c r="J194" s="325"/>
      <c r="K194" s="291"/>
      <c r="L194" s="325"/>
      <c r="M194" s="291"/>
      <c r="N194" s="325"/>
      <c r="O194" s="291"/>
      <c r="P194" s="325"/>
      <c r="Q194" s="291"/>
      <c r="R194" s="325"/>
      <c r="S194" s="291"/>
      <c r="T194" s="325"/>
      <c r="U194" s="291"/>
      <c r="V194" s="325"/>
      <c r="W194" s="291"/>
      <c r="X194" s="325"/>
      <c r="Y194" s="23"/>
      <c r="Z194" s="24"/>
      <c r="AA194" s="23"/>
      <c r="AB194" s="24"/>
      <c r="AC194" s="23"/>
      <c r="AD194" s="24"/>
      <c r="AE194" s="23"/>
      <c r="AF194" s="24"/>
      <c r="AG194" s="23"/>
      <c r="AH194" s="24"/>
      <c r="AI194" s="23"/>
      <c r="AJ194" s="24"/>
      <c r="AK194" s="23"/>
      <c r="AL194" s="24"/>
      <c r="AM194" s="23"/>
      <c r="AN194" s="24"/>
      <c r="AO194" s="23"/>
      <c r="AP194" s="24"/>
      <c r="AQ194" s="292"/>
      <c r="AR194" s="26"/>
      <c r="AS194" s="24"/>
      <c r="AT194" s="26"/>
      <c r="AU194" s="28"/>
      <c r="AV194" s="24"/>
      <c r="AW194" s="671" t="str">
        <f t="shared" si="114"/>
        <v/>
      </c>
      <c r="BV194" s="3"/>
      <c r="BW194" s="3"/>
      <c r="CA194" s="31" t="str">
        <f t="shared" si="115"/>
        <v/>
      </c>
      <c r="CB194" s="31" t="str">
        <f t="shared" si="116"/>
        <v/>
      </c>
      <c r="CC194" s="31" t="str">
        <f t="shared" si="117"/>
        <v/>
      </c>
      <c r="CD194" s="31" t="str">
        <f t="shared" si="120"/>
        <v/>
      </c>
      <c r="CH194" s="32">
        <f t="shared" si="121"/>
        <v>0</v>
      </c>
      <c r="CI194" s="32">
        <f t="shared" si="121"/>
        <v>0</v>
      </c>
      <c r="CJ194" s="32">
        <f t="shared" si="121"/>
        <v>0</v>
      </c>
      <c r="CK194" s="32">
        <f t="shared" si="122"/>
        <v>0</v>
      </c>
      <c r="CL194" s="14"/>
      <c r="CM194" s="14"/>
      <c r="CN194" s="14"/>
    </row>
    <row r="195" spans="1:92" ht="24.75" customHeight="1" x14ac:dyDescent="0.2">
      <c r="A195" s="3497"/>
      <c r="B195" s="3500"/>
      <c r="C195" s="1520" t="s">
        <v>229</v>
      </c>
      <c r="D195" s="1820">
        <f t="shared" si="128"/>
        <v>0</v>
      </c>
      <c r="E195" s="1820">
        <f t="shared" ref="E195:F196" si="131">SUM(Y195+AA195+AC195+AE195+AG195+AI195+AK195+AM195+AO195)</f>
        <v>0</v>
      </c>
      <c r="F195" s="1843">
        <f>SUM(Z195+AB195+AD195+AF195+AH195+AJ195+AL195+AN195+AP195)</f>
        <v>0</v>
      </c>
      <c r="G195" s="384"/>
      <c r="H195" s="359"/>
      <c r="I195" s="384"/>
      <c r="J195" s="359"/>
      <c r="K195" s="384"/>
      <c r="L195" s="359"/>
      <c r="M195" s="384"/>
      <c r="N195" s="359"/>
      <c r="O195" s="384"/>
      <c r="P195" s="359"/>
      <c r="Q195" s="384"/>
      <c r="R195" s="359"/>
      <c r="S195" s="384"/>
      <c r="T195" s="359"/>
      <c r="U195" s="384"/>
      <c r="V195" s="359"/>
      <c r="W195" s="384"/>
      <c r="X195" s="359"/>
      <c r="Y195" s="256"/>
      <c r="Z195" s="77"/>
      <c r="AA195" s="256"/>
      <c r="AB195" s="77"/>
      <c r="AC195" s="256"/>
      <c r="AD195" s="77"/>
      <c r="AE195" s="256"/>
      <c r="AF195" s="77"/>
      <c r="AG195" s="256"/>
      <c r="AH195" s="77"/>
      <c r="AI195" s="256"/>
      <c r="AJ195" s="77"/>
      <c r="AK195" s="256"/>
      <c r="AL195" s="77"/>
      <c r="AM195" s="256"/>
      <c r="AN195" s="77"/>
      <c r="AO195" s="256"/>
      <c r="AP195" s="77"/>
      <c r="AQ195" s="319"/>
      <c r="AR195" s="651"/>
      <c r="AS195" s="77"/>
      <c r="AT195" s="651"/>
      <c r="AU195" s="320"/>
      <c r="AV195" s="77"/>
      <c r="AW195" s="671" t="str">
        <f t="shared" si="114"/>
        <v/>
      </c>
      <c r="BV195" s="3"/>
      <c r="BW195" s="3"/>
      <c r="CA195" s="31" t="str">
        <f t="shared" si="115"/>
        <v/>
      </c>
      <c r="CB195" s="31" t="str">
        <f t="shared" si="116"/>
        <v/>
      </c>
      <c r="CC195" s="31" t="str">
        <f t="shared" si="117"/>
        <v/>
      </c>
      <c r="CD195" s="31" t="str">
        <f t="shared" si="120"/>
        <v/>
      </c>
      <c r="CH195" s="32">
        <f t="shared" si="121"/>
        <v>0</v>
      </c>
      <c r="CI195" s="32">
        <f t="shared" si="121"/>
        <v>0</v>
      </c>
      <c r="CJ195" s="32">
        <f t="shared" si="121"/>
        <v>0</v>
      </c>
      <c r="CK195" s="32">
        <f t="shared" si="122"/>
        <v>0</v>
      </c>
      <c r="CL195" s="14"/>
      <c r="CM195" s="14"/>
      <c r="CN195" s="14"/>
    </row>
    <row r="196" spans="1:92" ht="27" customHeight="1" x14ac:dyDescent="0.2">
      <c r="A196" s="3684"/>
      <c r="B196" s="3686"/>
      <c r="C196" s="1521" t="s">
        <v>230</v>
      </c>
      <c r="D196" s="1474">
        <f t="shared" si="128"/>
        <v>0</v>
      </c>
      <c r="E196" s="1474">
        <f t="shared" si="131"/>
        <v>0</v>
      </c>
      <c r="F196" s="1522">
        <f t="shared" si="131"/>
        <v>0</v>
      </c>
      <c r="G196" s="1832"/>
      <c r="H196" s="1507"/>
      <c r="I196" s="1832"/>
      <c r="J196" s="1507"/>
      <c r="K196" s="1832"/>
      <c r="L196" s="1507"/>
      <c r="M196" s="1832"/>
      <c r="N196" s="1507"/>
      <c r="O196" s="1832"/>
      <c r="P196" s="1507"/>
      <c r="Q196" s="1832"/>
      <c r="R196" s="1507"/>
      <c r="S196" s="1832"/>
      <c r="T196" s="1507"/>
      <c r="U196" s="1832"/>
      <c r="V196" s="1507"/>
      <c r="W196" s="1832"/>
      <c r="X196" s="1507"/>
      <c r="Y196" s="1689"/>
      <c r="Z196" s="1369"/>
      <c r="AA196" s="1689"/>
      <c r="AB196" s="1369"/>
      <c r="AC196" s="1689"/>
      <c r="AD196" s="1369"/>
      <c r="AE196" s="1689"/>
      <c r="AF196" s="1369"/>
      <c r="AG196" s="1689"/>
      <c r="AH196" s="1369"/>
      <c r="AI196" s="1689"/>
      <c r="AJ196" s="1369"/>
      <c r="AK196" s="1689"/>
      <c r="AL196" s="1369"/>
      <c r="AM196" s="1689"/>
      <c r="AN196" s="1369"/>
      <c r="AO196" s="1689"/>
      <c r="AP196" s="1369"/>
      <c r="AQ196" s="1666"/>
      <c r="AR196" s="1369"/>
      <c r="AS196" s="1369"/>
      <c r="AT196" s="1369"/>
      <c r="AU196" s="1352"/>
      <c r="AV196" s="1369"/>
      <c r="AW196" s="671" t="str">
        <f t="shared" si="114"/>
        <v/>
      </c>
      <c r="BV196" s="3"/>
      <c r="BW196" s="3"/>
      <c r="CA196" s="31" t="str">
        <f t="shared" si="115"/>
        <v/>
      </c>
      <c r="CB196" s="31" t="str">
        <f t="shared" si="116"/>
        <v/>
      </c>
      <c r="CC196" s="31" t="str">
        <f t="shared" si="117"/>
        <v/>
      </c>
      <c r="CD196" s="31" t="str">
        <f t="shared" si="120"/>
        <v/>
      </c>
      <c r="CH196" s="32">
        <f t="shared" si="121"/>
        <v>0</v>
      </c>
      <c r="CI196" s="32">
        <f t="shared" si="121"/>
        <v>0</v>
      </c>
      <c r="CJ196" s="32">
        <f t="shared" si="121"/>
        <v>0</v>
      </c>
      <c r="CK196" s="32">
        <f t="shared" si="122"/>
        <v>0</v>
      </c>
      <c r="CL196" s="14"/>
      <c r="CM196" s="14"/>
      <c r="CN196" s="14"/>
    </row>
    <row r="197" spans="1:92" ht="32.25" customHeight="1" x14ac:dyDescent="0.2">
      <c r="A197" s="3049" t="s">
        <v>231</v>
      </c>
      <c r="B197" s="3536" t="s">
        <v>232</v>
      </c>
      <c r="C197" s="1047" t="s">
        <v>233</v>
      </c>
      <c r="D197" s="311">
        <f>SUM(E197+F197)</f>
        <v>0</v>
      </c>
      <c r="E197" s="311">
        <f>SUM(AC197+AE197+AG197+AI197+AK197+AM197+AO197)</f>
        <v>0</v>
      </c>
      <c r="F197" s="388">
        <f>SUM(AD197+AF197+AH197+AJ197+AL197+AN197+AP197)</f>
        <v>0</v>
      </c>
      <c r="G197" s="1036"/>
      <c r="H197" s="1841"/>
      <c r="I197" s="1036"/>
      <c r="J197" s="1841"/>
      <c r="K197" s="1036"/>
      <c r="L197" s="1841"/>
      <c r="M197" s="1036"/>
      <c r="N197" s="1841"/>
      <c r="O197" s="1036"/>
      <c r="P197" s="1841"/>
      <c r="Q197" s="1036"/>
      <c r="R197" s="1841"/>
      <c r="S197" s="1036"/>
      <c r="T197" s="1841"/>
      <c r="U197" s="1036"/>
      <c r="V197" s="1841"/>
      <c r="W197" s="1036"/>
      <c r="X197" s="1841"/>
      <c r="Y197" s="1036"/>
      <c r="Z197" s="1841"/>
      <c r="AA197" s="1036"/>
      <c r="AB197" s="1841"/>
      <c r="AC197" s="1014"/>
      <c r="AD197" s="1695"/>
      <c r="AE197" s="1014"/>
      <c r="AF197" s="1695"/>
      <c r="AG197" s="1014"/>
      <c r="AH197" s="1695"/>
      <c r="AI197" s="1014"/>
      <c r="AJ197" s="1695"/>
      <c r="AK197" s="1014"/>
      <c r="AL197" s="1695"/>
      <c r="AM197" s="1014"/>
      <c r="AN197" s="1695"/>
      <c r="AO197" s="1014"/>
      <c r="AP197" s="1695"/>
      <c r="AQ197" s="1048"/>
      <c r="AR197" s="1695"/>
      <c r="AS197" s="1695"/>
      <c r="AT197" s="1695"/>
      <c r="AU197" s="1049"/>
      <c r="AV197" s="1695"/>
      <c r="AW197" s="671" t="str">
        <f t="shared" si="114"/>
        <v/>
      </c>
      <c r="BV197" s="3"/>
      <c r="BW197" s="3"/>
      <c r="CA197" s="31" t="str">
        <f t="shared" si="115"/>
        <v/>
      </c>
      <c r="CB197" s="31" t="str">
        <f t="shared" si="116"/>
        <v/>
      </c>
      <c r="CC197" s="31" t="str">
        <f t="shared" si="117"/>
        <v/>
      </c>
      <c r="CD197" s="31" t="str">
        <f t="shared" si="120"/>
        <v/>
      </c>
      <c r="CH197" s="32">
        <f t="shared" si="121"/>
        <v>0</v>
      </c>
      <c r="CI197" s="32">
        <f t="shared" si="121"/>
        <v>0</v>
      </c>
      <c r="CJ197" s="32">
        <f t="shared" si="121"/>
        <v>0</v>
      </c>
      <c r="CK197" s="32">
        <f t="shared" si="122"/>
        <v>0</v>
      </c>
      <c r="CL197" s="14"/>
      <c r="CM197" s="14"/>
      <c r="CN197" s="14"/>
    </row>
    <row r="198" spans="1:92" ht="29.25" customHeight="1" x14ac:dyDescent="0.2">
      <c r="A198" s="3679"/>
      <c r="B198" s="3537"/>
      <c r="C198" s="1523" t="s">
        <v>234</v>
      </c>
      <c r="D198" s="1474">
        <f>SUM(E198+F198)</f>
        <v>0</v>
      </c>
      <c r="E198" s="1474">
        <f>SUM(AC198+AE198+AG198+AI198+AK198+AM198+AO198)</f>
        <v>0</v>
      </c>
      <c r="F198" s="1522">
        <f>SUM(AD198+AF198+AH198+AJ198+AL198+AN198+AP198)</f>
        <v>0</v>
      </c>
      <c r="G198" s="1823"/>
      <c r="H198" s="1401"/>
      <c r="I198" s="1823"/>
      <c r="J198" s="1401"/>
      <c r="K198" s="1823"/>
      <c r="L198" s="1401"/>
      <c r="M198" s="1823"/>
      <c r="N198" s="1401"/>
      <c r="O198" s="1823"/>
      <c r="P198" s="1401"/>
      <c r="Q198" s="1823"/>
      <c r="R198" s="1401"/>
      <c r="S198" s="1823"/>
      <c r="T198" s="1401"/>
      <c r="U198" s="1823"/>
      <c r="V198" s="1401"/>
      <c r="W198" s="1823"/>
      <c r="X198" s="1401"/>
      <c r="Y198" s="1823"/>
      <c r="Z198" s="1401"/>
      <c r="AA198" s="1823"/>
      <c r="AB198" s="1401"/>
      <c r="AC198" s="1689"/>
      <c r="AD198" s="1369"/>
      <c r="AE198" s="1689"/>
      <c r="AF198" s="1369"/>
      <c r="AG198" s="1689"/>
      <c r="AH198" s="1369"/>
      <c r="AI198" s="1689"/>
      <c r="AJ198" s="1369"/>
      <c r="AK198" s="1689"/>
      <c r="AL198" s="1369"/>
      <c r="AM198" s="1689"/>
      <c r="AN198" s="1369"/>
      <c r="AO198" s="1689"/>
      <c r="AP198" s="1369"/>
      <c r="AQ198" s="1844"/>
      <c r="AR198" s="1369"/>
      <c r="AS198" s="1369"/>
      <c r="AT198" s="1369"/>
      <c r="AU198" s="1361"/>
      <c r="AV198" s="1369"/>
      <c r="AW198" s="671" t="str">
        <f t="shared" si="114"/>
        <v/>
      </c>
      <c r="BV198" s="3"/>
      <c r="BW198" s="3"/>
      <c r="CA198" s="31" t="str">
        <f t="shared" si="115"/>
        <v/>
      </c>
      <c r="CB198" s="31" t="str">
        <f t="shared" si="116"/>
        <v/>
      </c>
      <c r="CC198" s="31" t="str">
        <f t="shared" si="117"/>
        <v/>
      </c>
      <c r="CD198" s="31" t="str">
        <f>IF(CK198=1," * El número de actividades en Pacientes Diabéticos en Control PSCV NO DEBE superar el total. ","")</f>
        <v/>
      </c>
      <c r="CH198" s="32">
        <f>IF($D198&lt;AR198,1,0)</f>
        <v>0</v>
      </c>
      <c r="CI198" s="32">
        <f>IF($D198&lt;AS198,1,0)</f>
        <v>0</v>
      </c>
      <c r="CJ198" s="32">
        <f>IF($D198&lt;AT198,1,0)</f>
        <v>0</v>
      </c>
      <c r="CK198" s="32">
        <f>IF($D198&lt;AV198,1,0)</f>
        <v>0</v>
      </c>
      <c r="CL198" s="14"/>
      <c r="CM198" s="14"/>
      <c r="CN198" s="14"/>
    </row>
    <row r="199" spans="1:92" ht="37.5" customHeight="1" x14ac:dyDescent="0.2">
      <c r="A199" s="49" t="s">
        <v>235</v>
      </c>
      <c r="B199" s="86"/>
      <c r="C199" s="86"/>
      <c r="D199" s="86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2" ht="30" customHeight="1" x14ac:dyDescent="0.2">
      <c r="A200" s="3542" t="s">
        <v>236</v>
      </c>
      <c r="B200" s="3543"/>
      <c r="C200" s="3544"/>
      <c r="D200" s="3670" t="s">
        <v>4</v>
      </c>
      <c r="E200" s="3671"/>
      <c r="F200" s="3672"/>
      <c r="G200" s="3655" t="s">
        <v>5</v>
      </c>
      <c r="H200" s="3653"/>
      <c r="I200" s="3653"/>
      <c r="J200" s="3653"/>
      <c r="K200" s="3653"/>
      <c r="L200" s="3653"/>
      <c r="M200" s="3653"/>
      <c r="N200" s="3653"/>
      <c r="O200" s="3653"/>
      <c r="P200" s="3653"/>
      <c r="Q200" s="3653"/>
      <c r="R200" s="3653"/>
      <c r="S200" s="3653"/>
      <c r="T200" s="3653"/>
      <c r="U200" s="3653"/>
      <c r="V200" s="3653"/>
      <c r="W200" s="3653"/>
      <c r="X200" s="3653"/>
      <c r="Y200" s="3653"/>
      <c r="Z200" s="3653"/>
      <c r="AA200" s="3653"/>
      <c r="AB200" s="3653"/>
      <c r="AC200" s="3653"/>
      <c r="AD200" s="3653"/>
      <c r="AE200" s="3653"/>
      <c r="AF200" s="3653"/>
      <c r="AG200" s="3653"/>
      <c r="AH200" s="3653"/>
      <c r="AI200" s="3653"/>
      <c r="AJ200" s="3653"/>
      <c r="AK200" s="3653"/>
      <c r="AL200" s="3653"/>
      <c r="AM200" s="3653"/>
      <c r="AN200" s="3653"/>
      <c r="AO200" s="3653"/>
      <c r="AP200" s="3654"/>
      <c r="AQ200" s="3680" t="s">
        <v>298</v>
      </c>
      <c r="AR200" s="3669" t="s">
        <v>237</v>
      </c>
      <c r="AS200" s="3669" t="s">
        <v>238</v>
      </c>
      <c r="AT200" s="3669" t="s">
        <v>239</v>
      </c>
      <c r="AU200" s="3669" t="s">
        <v>240</v>
      </c>
      <c r="BV200" s="3"/>
      <c r="BW200" s="3"/>
      <c r="CH200" s="14"/>
      <c r="CI200" s="14"/>
      <c r="CJ200" s="14"/>
      <c r="CK200" s="14"/>
      <c r="CL200" s="14"/>
      <c r="CM200" s="14"/>
      <c r="CN200" s="14"/>
    </row>
    <row r="201" spans="1:92" ht="32.1" customHeight="1" x14ac:dyDescent="0.2">
      <c r="A201" s="2933"/>
      <c r="B201" s="2934"/>
      <c r="C201" s="2935"/>
      <c r="D201" s="3051"/>
      <c r="E201" s="3052"/>
      <c r="F201" s="2961"/>
      <c r="G201" s="3651" t="s">
        <v>13</v>
      </c>
      <c r="H201" s="3652"/>
      <c r="I201" s="3655" t="s">
        <v>14</v>
      </c>
      <c r="J201" s="3654"/>
      <c r="K201" s="3653" t="s">
        <v>15</v>
      </c>
      <c r="L201" s="3654"/>
      <c r="M201" s="3655" t="s">
        <v>16</v>
      </c>
      <c r="N201" s="3654"/>
      <c r="O201" s="3655" t="s">
        <v>17</v>
      </c>
      <c r="P201" s="3654"/>
      <c r="Q201" s="3655" t="s">
        <v>18</v>
      </c>
      <c r="R201" s="3654"/>
      <c r="S201" s="3655" t="s">
        <v>19</v>
      </c>
      <c r="T201" s="3654"/>
      <c r="U201" s="3655" t="s">
        <v>20</v>
      </c>
      <c r="V201" s="3654"/>
      <c r="W201" s="3655" t="s">
        <v>21</v>
      </c>
      <c r="X201" s="3654"/>
      <c r="Y201" s="3655" t="s">
        <v>22</v>
      </c>
      <c r="Z201" s="3661"/>
      <c r="AA201" s="3655" t="s">
        <v>23</v>
      </c>
      <c r="AB201" s="3661"/>
      <c r="AC201" s="3655" t="s">
        <v>24</v>
      </c>
      <c r="AD201" s="3661"/>
      <c r="AE201" s="3655" t="s">
        <v>25</v>
      </c>
      <c r="AF201" s="3661"/>
      <c r="AG201" s="3655" t="s">
        <v>26</v>
      </c>
      <c r="AH201" s="3661"/>
      <c r="AI201" s="3655" t="s">
        <v>27</v>
      </c>
      <c r="AJ201" s="3661"/>
      <c r="AK201" s="3655" t="s">
        <v>28</v>
      </c>
      <c r="AL201" s="3661"/>
      <c r="AM201" s="3655" t="s">
        <v>29</v>
      </c>
      <c r="AN201" s="3661"/>
      <c r="AO201" s="3655" t="s">
        <v>30</v>
      </c>
      <c r="AP201" s="3661"/>
      <c r="AQ201" s="3054"/>
      <c r="AR201" s="3013"/>
      <c r="AS201" s="3013"/>
      <c r="AT201" s="3013"/>
      <c r="AU201" s="3013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2" ht="16.350000000000001" customHeight="1" x14ac:dyDescent="0.2">
      <c r="A202" s="3169"/>
      <c r="B202" s="3170"/>
      <c r="C202" s="3171"/>
      <c r="D202" s="1714" t="s">
        <v>31</v>
      </c>
      <c r="E202" s="1679" t="s">
        <v>32</v>
      </c>
      <c r="F202" s="2046" t="s">
        <v>33</v>
      </c>
      <c r="G202" s="2088" t="s">
        <v>32</v>
      </c>
      <c r="H202" s="2046" t="s">
        <v>33</v>
      </c>
      <c r="I202" s="2088" t="s">
        <v>32</v>
      </c>
      <c r="J202" s="2046" t="s">
        <v>33</v>
      </c>
      <c r="K202" s="1656" t="s">
        <v>32</v>
      </c>
      <c r="L202" s="2046" t="s">
        <v>33</v>
      </c>
      <c r="M202" s="1656" t="s">
        <v>32</v>
      </c>
      <c r="N202" s="2046" t="s">
        <v>33</v>
      </c>
      <c r="O202" s="1656" t="s">
        <v>32</v>
      </c>
      <c r="P202" s="2046" t="s">
        <v>33</v>
      </c>
      <c r="Q202" s="1656" t="s">
        <v>32</v>
      </c>
      <c r="R202" s="2046" t="s">
        <v>33</v>
      </c>
      <c r="S202" s="1656" t="s">
        <v>32</v>
      </c>
      <c r="T202" s="2046" t="s">
        <v>33</v>
      </c>
      <c r="U202" s="1656" t="s">
        <v>32</v>
      </c>
      <c r="V202" s="2046" t="s">
        <v>33</v>
      </c>
      <c r="W202" s="1656" t="s">
        <v>32</v>
      </c>
      <c r="X202" s="2046" t="s">
        <v>33</v>
      </c>
      <c r="Y202" s="1656" t="s">
        <v>32</v>
      </c>
      <c r="Z202" s="2046" t="s">
        <v>33</v>
      </c>
      <c r="AA202" s="1656" t="s">
        <v>32</v>
      </c>
      <c r="AB202" s="2046" t="s">
        <v>33</v>
      </c>
      <c r="AC202" s="1656" t="s">
        <v>32</v>
      </c>
      <c r="AD202" s="2046" t="s">
        <v>33</v>
      </c>
      <c r="AE202" s="1656" t="s">
        <v>32</v>
      </c>
      <c r="AF202" s="2046" t="s">
        <v>33</v>
      </c>
      <c r="AG202" s="1656" t="s">
        <v>32</v>
      </c>
      <c r="AH202" s="2046" t="s">
        <v>33</v>
      </c>
      <c r="AI202" s="1656" t="s">
        <v>32</v>
      </c>
      <c r="AJ202" s="2046" t="s">
        <v>33</v>
      </c>
      <c r="AK202" s="1656" t="s">
        <v>32</v>
      </c>
      <c r="AL202" s="2046" t="s">
        <v>33</v>
      </c>
      <c r="AM202" s="1656" t="s">
        <v>32</v>
      </c>
      <c r="AN202" s="2046" t="s">
        <v>33</v>
      </c>
      <c r="AO202" s="1656" t="s">
        <v>32</v>
      </c>
      <c r="AP202" s="2046" t="s">
        <v>33</v>
      </c>
      <c r="AQ202" s="3681"/>
      <c r="AR202" s="3243"/>
      <c r="AS202" s="3243"/>
      <c r="AT202" s="3243"/>
      <c r="AU202" s="3243"/>
      <c r="BX202" s="2"/>
      <c r="BY202" s="2"/>
      <c r="CH202" s="14"/>
      <c r="CI202" s="14"/>
      <c r="CJ202" s="14"/>
      <c r="CK202" s="14"/>
      <c r="CL202" s="14"/>
      <c r="CM202" s="14"/>
      <c r="CN202" s="14"/>
    </row>
    <row r="203" spans="1:92" ht="16.350000000000001" customHeight="1" x14ac:dyDescent="0.2">
      <c r="A203" s="3464" t="s">
        <v>241</v>
      </c>
      <c r="B203" s="3492"/>
      <c r="C203" s="3465"/>
      <c r="D203" s="1050">
        <f>SUM(E203+F203)</f>
        <v>0</v>
      </c>
      <c r="E203" s="21">
        <f>+K203+M203+O203+Q203+S203</f>
        <v>0</v>
      </c>
      <c r="F203" s="1845">
        <f>+L203+N203+P203+R203+T203</f>
        <v>0</v>
      </c>
      <c r="G203" s="1036"/>
      <c r="H203" s="1841"/>
      <c r="I203" s="1036"/>
      <c r="J203" s="1841"/>
      <c r="K203" s="1014"/>
      <c r="L203" s="1695"/>
      <c r="M203" s="1014"/>
      <c r="N203" s="1695"/>
      <c r="O203" s="1014"/>
      <c r="P203" s="1695"/>
      <c r="Q203" s="1014"/>
      <c r="R203" s="1695"/>
      <c r="S203" s="1014"/>
      <c r="T203" s="1695"/>
      <c r="U203" s="1052"/>
      <c r="V203" s="1846"/>
      <c r="W203" s="1052"/>
      <c r="X203" s="1846"/>
      <c r="Y203" s="1052"/>
      <c r="Z203" s="1846"/>
      <c r="AA203" s="1052"/>
      <c r="AB203" s="1847"/>
      <c r="AC203" s="1052"/>
      <c r="AD203" s="1847"/>
      <c r="AE203" s="1052"/>
      <c r="AF203" s="1847"/>
      <c r="AG203" s="1052"/>
      <c r="AH203" s="1847"/>
      <c r="AI203" s="1052"/>
      <c r="AJ203" s="1847"/>
      <c r="AK203" s="1052"/>
      <c r="AL203" s="1847"/>
      <c r="AM203" s="1052"/>
      <c r="AN203" s="1847"/>
      <c r="AO203" s="1052"/>
      <c r="AP203" s="1847"/>
      <c r="AQ203" s="1038"/>
      <c r="AR203" s="1054">
        <f>SUM(AS203:AU203)</f>
        <v>0</v>
      </c>
      <c r="AS203" s="1695"/>
      <c r="AT203" s="1695"/>
      <c r="AU203" s="1695"/>
      <c r="AV203" s="671" t="str">
        <f t="shared" ref="AV203:AV206" si="132">$CA203&amp;$CB203&amp;$CC203&amp;$CD203&amp;$CE203&amp;$CF203&amp;$CG203</f>
        <v/>
      </c>
      <c r="BX203" s="2"/>
      <c r="BY203" s="2"/>
      <c r="CA203" s="31" t="str">
        <f t="shared" ref="CA203:CA208" si="133">IF(CH203=1,"* El número de actividades en usuarios en situacion de discapacidad NO DEBE ser mayor al total. ","")</f>
        <v/>
      </c>
      <c r="CB203" s="31" t="str">
        <f>IF(CI203=1,"* El número de actividades en usuarios JUNJI NO DEBE ser mayor al total. ","")</f>
        <v/>
      </c>
      <c r="CC203" s="31" t="str">
        <f>IF(CJ203=1,"* El número de actividades en usuarios INTEGRA NO DEBE ser mayor al total. ","")</f>
        <v/>
      </c>
      <c r="CD203" s="31" t="str">
        <f>IF(CK203=1,"* El número de actividades en usuarios MINEDUC NO DEBE ser mayor al total. ","")</f>
        <v/>
      </c>
      <c r="CE203" s="31" t="str">
        <f>IF(CL203=1,"* El total de actividades de JUNJI, Integra y MINEDUC no puede superar el Total.","")</f>
        <v/>
      </c>
      <c r="CH203" s="32">
        <f>IF(D203&lt;AQ203,1,0)</f>
        <v>0</v>
      </c>
      <c r="CI203" s="32">
        <f>IF(D203&lt;AS203,1,0)</f>
        <v>0</v>
      </c>
      <c r="CJ203" s="32">
        <f>IF(D203&lt;AT203,1,0)</f>
        <v>0</v>
      </c>
      <c r="CK203" s="32">
        <f>IF(D203&lt;AU203,1,0)</f>
        <v>0</v>
      </c>
      <c r="CL203" s="32">
        <f>IF(D203&lt;AR203,1,0)</f>
        <v>0</v>
      </c>
      <c r="CM203" s="14"/>
      <c r="CN203" s="14"/>
    </row>
    <row r="204" spans="1:92" ht="16.350000000000001" customHeight="1" x14ac:dyDescent="0.2">
      <c r="A204" s="3367" t="s">
        <v>242</v>
      </c>
      <c r="B204" s="3493"/>
      <c r="C204" s="3368"/>
      <c r="D204" s="400">
        <f>SUM(E204+F204)</f>
        <v>0</v>
      </c>
      <c r="E204" s="1683">
        <f t="shared" ref="E204:F206" si="134">+K204+M204+O204+Q204+S204</f>
        <v>0</v>
      </c>
      <c r="F204" s="1848">
        <f t="shared" si="134"/>
        <v>0</v>
      </c>
      <c r="G204" s="370"/>
      <c r="H204" s="371"/>
      <c r="I204" s="370"/>
      <c r="J204" s="371"/>
      <c r="K204" s="23"/>
      <c r="L204" s="24"/>
      <c r="M204" s="23"/>
      <c r="N204" s="24"/>
      <c r="O204" s="23"/>
      <c r="P204" s="24"/>
      <c r="Q204" s="23"/>
      <c r="R204" s="24"/>
      <c r="S204" s="23"/>
      <c r="T204" s="24"/>
      <c r="U204" s="402"/>
      <c r="V204" s="403"/>
      <c r="W204" s="402"/>
      <c r="X204" s="403"/>
      <c r="Y204" s="402"/>
      <c r="Z204" s="403"/>
      <c r="AA204" s="402"/>
      <c r="AB204" s="404"/>
      <c r="AC204" s="402"/>
      <c r="AD204" s="404"/>
      <c r="AE204" s="402"/>
      <c r="AF204" s="404"/>
      <c r="AG204" s="402"/>
      <c r="AH204" s="404"/>
      <c r="AI204" s="402"/>
      <c r="AJ204" s="404"/>
      <c r="AK204" s="402"/>
      <c r="AL204" s="404"/>
      <c r="AM204" s="402"/>
      <c r="AN204" s="404"/>
      <c r="AO204" s="402"/>
      <c r="AP204" s="404"/>
      <c r="AQ204" s="292"/>
      <c r="AR204" s="1659">
        <f t="shared" ref="AR204:AR207" si="135">SUM(AS204:AU204)</f>
        <v>0</v>
      </c>
      <c r="AS204" s="24"/>
      <c r="AT204" s="24"/>
      <c r="AU204" s="24"/>
      <c r="AV204" s="671" t="str">
        <f t="shared" si="132"/>
        <v/>
      </c>
      <c r="BX204" s="2"/>
      <c r="BY204" s="2"/>
      <c r="CA204" s="31" t="str">
        <f t="shared" si="133"/>
        <v/>
      </c>
      <c r="CB204" s="31" t="str">
        <f t="shared" ref="CB204:CB208" si="136">IF(CI204=1,"* El número de actividades en usuarios JUNJI NO DEBE ser mayor al total. ","")</f>
        <v/>
      </c>
      <c r="CC204" s="31" t="str">
        <f t="shared" ref="CC204:CC208" si="137">IF(CJ204=1,"* El número de actividades en usuarios INTEGRA NO DEBE ser mayor al total. ","")</f>
        <v/>
      </c>
      <c r="CD204" s="31" t="str">
        <f t="shared" ref="CD204:CD208" si="138">IF(CK204=1,"* El número de actividades en usuarios MINEDUC NO DEBE ser mayor al total. ","")</f>
        <v/>
      </c>
      <c r="CE204" s="31" t="str">
        <f t="shared" ref="CE204:CE208" si="139">IF(CL204=1,"* El total de actividades de JUNJI, Integra y MINEDUC no puede superar el Total.","")</f>
        <v/>
      </c>
      <c r="CH204" s="32">
        <f t="shared" ref="CH204:CH206" si="140">IF(D204&lt;AQ204,1,0)</f>
        <v>0</v>
      </c>
      <c r="CI204" s="32">
        <f t="shared" ref="CI204:CI206" si="141">IF(D204&lt;AS204,1,0)</f>
        <v>0</v>
      </c>
      <c r="CJ204" s="32">
        <f t="shared" ref="CJ204:CJ206" si="142">IF(D204&lt;AT204,1,0)</f>
        <v>0</v>
      </c>
      <c r="CK204" s="32">
        <f t="shared" ref="CK204:CK206" si="143">IF(D204&lt;AU204,1,0)</f>
        <v>0</v>
      </c>
      <c r="CL204" s="32">
        <f t="shared" ref="CL204:CL206" si="144">IF(D204&lt;AR204,1,0)</f>
        <v>0</v>
      </c>
      <c r="CM204" s="14"/>
      <c r="CN204" s="14"/>
    </row>
    <row r="205" spans="1:92" ht="16.350000000000001" customHeight="1" x14ac:dyDescent="0.2">
      <c r="A205" s="3046" t="s">
        <v>243</v>
      </c>
      <c r="B205" s="3047"/>
      <c r="C205" s="3048"/>
      <c r="D205" s="1554">
        <f>SUM(E205+F205)</f>
        <v>0</v>
      </c>
      <c r="E205" s="1849">
        <f t="shared" si="134"/>
        <v>0</v>
      </c>
      <c r="F205" s="408">
        <f t="shared" si="134"/>
        <v>0</v>
      </c>
      <c r="G205" s="370"/>
      <c r="H205" s="371"/>
      <c r="I205" s="370"/>
      <c r="J205" s="371"/>
      <c r="K205" s="23"/>
      <c r="L205" s="24"/>
      <c r="M205" s="23"/>
      <c r="N205" s="24"/>
      <c r="O205" s="23"/>
      <c r="P205" s="24"/>
      <c r="Q205" s="23"/>
      <c r="R205" s="24"/>
      <c r="S205" s="23"/>
      <c r="T205" s="24"/>
      <c r="U205" s="402"/>
      <c r="V205" s="403"/>
      <c r="W205" s="402"/>
      <c r="X205" s="403"/>
      <c r="Y205" s="402"/>
      <c r="Z205" s="403"/>
      <c r="AA205" s="402"/>
      <c r="AB205" s="404"/>
      <c r="AC205" s="402"/>
      <c r="AD205" s="404"/>
      <c r="AE205" s="402"/>
      <c r="AF205" s="404"/>
      <c r="AG205" s="402"/>
      <c r="AH205" s="404"/>
      <c r="AI205" s="402"/>
      <c r="AJ205" s="404"/>
      <c r="AK205" s="402"/>
      <c r="AL205" s="404"/>
      <c r="AM205" s="402"/>
      <c r="AN205" s="404"/>
      <c r="AO205" s="402"/>
      <c r="AP205" s="404"/>
      <c r="AQ205" s="292"/>
      <c r="AR205" s="1659">
        <f t="shared" si="135"/>
        <v>0</v>
      </c>
      <c r="AS205" s="24"/>
      <c r="AT205" s="24"/>
      <c r="AU205" s="24"/>
      <c r="AV205" s="671" t="str">
        <f t="shared" si="132"/>
        <v/>
      </c>
      <c r="BX205" s="2"/>
      <c r="BY205" s="2"/>
      <c r="CA205" s="31" t="str">
        <f t="shared" si="133"/>
        <v/>
      </c>
      <c r="CB205" s="31" t="str">
        <f t="shared" si="136"/>
        <v/>
      </c>
      <c r="CC205" s="31" t="str">
        <f t="shared" si="137"/>
        <v/>
      </c>
      <c r="CD205" s="31" t="str">
        <f t="shared" si="138"/>
        <v/>
      </c>
      <c r="CE205" s="31" t="str">
        <f t="shared" si="139"/>
        <v/>
      </c>
      <c r="CH205" s="32">
        <f t="shared" si="140"/>
        <v>0</v>
      </c>
      <c r="CI205" s="32">
        <f t="shared" si="141"/>
        <v>0</v>
      </c>
      <c r="CJ205" s="32">
        <f t="shared" si="142"/>
        <v>0</v>
      </c>
      <c r="CK205" s="32">
        <f t="shared" si="143"/>
        <v>0</v>
      </c>
      <c r="CL205" s="32">
        <f t="shared" si="144"/>
        <v>0</v>
      </c>
      <c r="CM205" s="14"/>
      <c r="CN205" s="14"/>
    </row>
    <row r="206" spans="1:92" ht="16.350000000000001" customHeight="1" x14ac:dyDescent="0.2">
      <c r="A206" s="3367" t="s">
        <v>244</v>
      </c>
      <c r="B206" s="3493"/>
      <c r="C206" s="3368"/>
      <c r="D206" s="1554">
        <f>SUM(E206+F206)</f>
        <v>0</v>
      </c>
      <c r="E206" s="1849">
        <f t="shared" si="134"/>
        <v>0</v>
      </c>
      <c r="F206" s="1850">
        <f t="shared" si="134"/>
        <v>0</v>
      </c>
      <c r="G206" s="1698"/>
      <c r="H206" s="1700"/>
      <c r="I206" s="1698"/>
      <c r="J206" s="1700"/>
      <c r="K206" s="1685"/>
      <c r="L206" s="1686"/>
      <c r="M206" s="1685"/>
      <c r="N206" s="1686"/>
      <c r="O206" s="1685"/>
      <c r="P206" s="1686"/>
      <c r="Q206" s="1685"/>
      <c r="R206" s="1686"/>
      <c r="S206" s="1685"/>
      <c r="T206" s="1686"/>
      <c r="U206" s="1851"/>
      <c r="V206" s="1852"/>
      <c r="W206" s="1851"/>
      <c r="X206" s="1852"/>
      <c r="Y206" s="1851"/>
      <c r="Z206" s="1852"/>
      <c r="AA206" s="1851"/>
      <c r="AB206" s="1853"/>
      <c r="AC206" s="1851"/>
      <c r="AD206" s="1853"/>
      <c r="AE206" s="1851"/>
      <c r="AF206" s="1853"/>
      <c r="AG206" s="1851"/>
      <c r="AH206" s="1853"/>
      <c r="AI206" s="1851"/>
      <c r="AJ206" s="1853"/>
      <c r="AK206" s="1851"/>
      <c r="AL206" s="1853"/>
      <c r="AM206" s="1851"/>
      <c r="AN206" s="1853"/>
      <c r="AO206" s="1851"/>
      <c r="AP206" s="1853"/>
      <c r="AQ206" s="1663"/>
      <c r="AR206" s="1659">
        <f t="shared" si="135"/>
        <v>0</v>
      </c>
      <c r="AS206" s="1686"/>
      <c r="AT206" s="1686"/>
      <c r="AU206" s="1686"/>
      <c r="AV206" s="671" t="str">
        <f t="shared" si="132"/>
        <v/>
      </c>
      <c r="BX206" s="2"/>
      <c r="BY206" s="2"/>
      <c r="CA206" s="31" t="str">
        <f t="shared" si="133"/>
        <v/>
      </c>
      <c r="CB206" s="31" t="str">
        <f t="shared" si="136"/>
        <v/>
      </c>
      <c r="CC206" s="31" t="str">
        <f t="shared" si="137"/>
        <v/>
      </c>
      <c r="CD206" s="31" t="str">
        <f t="shared" si="138"/>
        <v/>
      </c>
      <c r="CE206" s="31" t="str">
        <f t="shared" si="139"/>
        <v/>
      </c>
      <c r="CH206" s="32">
        <f t="shared" si="140"/>
        <v>0</v>
      </c>
      <c r="CI206" s="32">
        <f t="shared" si="141"/>
        <v>0</v>
      </c>
      <c r="CJ206" s="32">
        <f t="shared" si="142"/>
        <v>0</v>
      </c>
      <c r="CK206" s="32">
        <f t="shared" si="143"/>
        <v>0</v>
      </c>
      <c r="CL206" s="32">
        <f t="shared" si="144"/>
        <v>0</v>
      </c>
      <c r="CM206" s="14"/>
      <c r="CN206" s="14"/>
    </row>
    <row r="207" spans="1:92" ht="16.350000000000001" customHeight="1" x14ac:dyDescent="0.2">
      <c r="A207" s="3400" t="s">
        <v>245</v>
      </c>
      <c r="B207" s="3031"/>
      <c r="C207" s="3031"/>
      <c r="D207" s="1527"/>
      <c r="E207" s="1528"/>
      <c r="F207" s="1529"/>
      <c r="G207" s="1530"/>
      <c r="H207" s="1396"/>
      <c r="I207" s="1395"/>
      <c r="J207" s="1396"/>
      <c r="K207" s="1395"/>
      <c r="L207" s="1396"/>
      <c r="M207" s="1395"/>
      <c r="N207" s="1396"/>
      <c r="O207" s="1395"/>
      <c r="P207" s="1396"/>
      <c r="Q207" s="1395"/>
      <c r="R207" s="1396"/>
      <c r="S207" s="1395"/>
      <c r="T207" s="1396"/>
      <c r="U207" s="1395"/>
      <c r="V207" s="1396"/>
      <c r="W207" s="1395"/>
      <c r="X207" s="1396"/>
      <c r="Y207" s="1395"/>
      <c r="Z207" s="1396"/>
      <c r="AA207" s="1395"/>
      <c r="AB207" s="1531"/>
      <c r="AC207" s="1395"/>
      <c r="AD207" s="1531"/>
      <c r="AE207" s="1395"/>
      <c r="AF207" s="1531"/>
      <c r="AG207" s="1395"/>
      <c r="AH207" s="1531"/>
      <c r="AI207" s="1395"/>
      <c r="AJ207" s="1531"/>
      <c r="AK207" s="1395"/>
      <c r="AL207" s="1531"/>
      <c r="AM207" s="1395"/>
      <c r="AN207" s="1531"/>
      <c r="AO207" s="1395"/>
      <c r="AP207" s="1531"/>
      <c r="AQ207" s="2089"/>
      <c r="AR207" s="1533">
        <f t="shared" si="135"/>
        <v>0</v>
      </c>
      <c r="AS207" s="1459"/>
      <c r="AT207" s="1459"/>
      <c r="AU207" s="1459"/>
      <c r="AV207" s="671"/>
      <c r="BX207" s="2"/>
      <c r="BY207" s="2"/>
      <c r="CA207" s="31" t="str">
        <f t="shared" si="133"/>
        <v/>
      </c>
      <c r="CB207" s="31" t="str">
        <f t="shared" si="136"/>
        <v/>
      </c>
      <c r="CC207" s="31" t="str">
        <f t="shared" si="137"/>
        <v/>
      </c>
      <c r="CD207" s="31" t="str">
        <f t="shared" si="138"/>
        <v/>
      </c>
      <c r="CE207" s="31" t="str">
        <f t="shared" si="139"/>
        <v/>
      </c>
      <c r="CH207" s="32"/>
      <c r="CI207" s="32"/>
      <c r="CJ207" s="32"/>
      <c r="CK207" s="32"/>
      <c r="CL207" s="32"/>
      <c r="CM207" s="14"/>
      <c r="CN207" s="14"/>
    </row>
    <row r="208" spans="1:92" ht="16.350000000000001" customHeight="1" x14ac:dyDescent="0.2">
      <c r="A208" s="3401" t="s">
        <v>246</v>
      </c>
      <c r="B208" s="3401"/>
      <c r="C208" s="3401"/>
      <c r="D208" s="1652"/>
      <c r="E208" s="1854"/>
      <c r="F208" s="1534"/>
      <c r="G208" s="1823"/>
      <c r="H208" s="1401"/>
      <c r="I208" s="1823"/>
      <c r="J208" s="1401"/>
      <c r="K208" s="1823"/>
      <c r="L208" s="1401"/>
      <c r="M208" s="1823"/>
      <c r="N208" s="1401"/>
      <c r="O208" s="1823"/>
      <c r="P208" s="1401"/>
      <c r="Q208" s="1823"/>
      <c r="R208" s="1401"/>
      <c r="S208" s="1823"/>
      <c r="T208" s="1401"/>
      <c r="U208" s="1823"/>
      <c r="V208" s="1401"/>
      <c r="W208" s="1823"/>
      <c r="X208" s="1401"/>
      <c r="Y208" s="1823"/>
      <c r="Z208" s="1401"/>
      <c r="AA208" s="1823"/>
      <c r="AB208" s="1855"/>
      <c r="AC208" s="1823"/>
      <c r="AD208" s="1855"/>
      <c r="AE208" s="1823"/>
      <c r="AF208" s="1855"/>
      <c r="AG208" s="1823"/>
      <c r="AH208" s="1855"/>
      <c r="AI208" s="1823"/>
      <c r="AJ208" s="1855"/>
      <c r="AK208" s="1823"/>
      <c r="AL208" s="1855"/>
      <c r="AM208" s="1823"/>
      <c r="AN208" s="1855"/>
      <c r="AO208" s="1823"/>
      <c r="AP208" s="1855"/>
      <c r="AQ208" s="2090"/>
      <c r="AR208" s="1350">
        <f>SUM(AS208:AU208)</f>
        <v>0</v>
      </c>
      <c r="AS208" s="1369"/>
      <c r="AT208" s="1369"/>
      <c r="AU208" s="1369"/>
      <c r="AV208" s="671"/>
      <c r="BX208" s="2"/>
      <c r="BY208" s="2"/>
      <c r="CA208" s="31" t="str">
        <f t="shared" si="133"/>
        <v/>
      </c>
      <c r="CB208" s="31" t="str">
        <f t="shared" si="136"/>
        <v/>
      </c>
      <c r="CC208" s="31" t="str">
        <f t="shared" si="137"/>
        <v/>
      </c>
      <c r="CD208" s="31" t="str">
        <f t="shared" si="138"/>
        <v/>
      </c>
      <c r="CE208" s="31" t="str">
        <f t="shared" si="139"/>
        <v/>
      </c>
      <c r="CH208" s="32"/>
      <c r="CI208" s="32"/>
      <c r="CJ208" s="32"/>
      <c r="CK208" s="32"/>
      <c r="CL208" s="32"/>
      <c r="CM208" s="14"/>
      <c r="CN208" s="14"/>
    </row>
    <row r="209" spans="1:98" ht="28.5" customHeight="1" x14ac:dyDescent="0.2">
      <c r="A209" s="49" t="s">
        <v>247</v>
      </c>
      <c r="B209" s="665"/>
      <c r="C209" s="86"/>
      <c r="D209" s="87"/>
      <c r="E209" s="87"/>
      <c r="F209" s="426"/>
      <c r="G209" s="426"/>
      <c r="H209" s="426"/>
      <c r="I209" s="52"/>
      <c r="J209" s="2091"/>
      <c r="K209" s="428"/>
      <c r="L209" s="52"/>
      <c r="M209" s="652"/>
      <c r="N209" s="652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30"/>
      <c r="AM209" s="30"/>
      <c r="AN209" s="30"/>
      <c r="AO209" s="30"/>
      <c r="AP209" s="30"/>
      <c r="AQ209" s="30"/>
      <c r="AR209" s="30"/>
      <c r="AS209" s="9"/>
      <c r="AT209" s="9"/>
      <c r="BX209" s="2"/>
      <c r="BY209" s="2"/>
      <c r="CA209" s="31"/>
      <c r="CB209" s="31"/>
      <c r="CC209" s="31"/>
      <c r="CD209" s="31"/>
      <c r="CE209" s="31"/>
      <c r="CF209" s="31"/>
      <c r="CG209" s="31"/>
      <c r="CH209" s="32"/>
      <c r="CI209" s="32"/>
      <c r="CJ209" s="32"/>
      <c r="CK209" s="32"/>
      <c r="CL209" s="32"/>
      <c r="CM209" s="32"/>
      <c r="CN209" s="32"/>
    </row>
    <row r="210" spans="1:98" ht="16.350000000000001" customHeight="1" x14ac:dyDescent="0.2">
      <c r="A210" s="3542" t="s">
        <v>236</v>
      </c>
      <c r="B210" s="3543"/>
      <c r="C210" s="3544"/>
      <c r="D210" s="3670" t="s">
        <v>4</v>
      </c>
      <c r="E210" s="3671"/>
      <c r="F210" s="3678"/>
      <c r="G210" s="3655" t="s">
        <v>5</v>
      </c>
      <c r="H210" s="3653"/>
      <c r="I210" s="3653"/>
      <c r="J210" s="3653"/>
      <c r="K210" s="3653"/>
      <c r="L210" s="3653"/>
      <c r="M210" s="3653"/>
      <c r="N210" s="3653"/>
      <c r="O210" s="3653"/>
      <c r="P210" s="3653"/>
      <c r="Q210" s="3653"/>
      <c r="R210" s="3653"/>
      <c r="S210" s="3653"/>
      <c r="T210" s="3653"/>
      <c r="U210" s="3653"/>
      <c r="V210" s="3653"/>
      <c r="W210" s="3653"/>
      <c r="X210" s="3653"/>
      <c r="Y210" s="3653"/>
      <c r="Z210" s="3653"/>
      <c r="AA210" s="3653"/>
      <c r="AB210" s="3653"/>
      <c r="AC210" s="3653"/>
      <c r="AD210" s="3653"/>
      <c r="AE210" s="3653"/>
      <c r="AF210" s="3653"/>
      <c r="AG210" s="3653"/>
      <c r="AH210" s="3653"/>
      <c r="AI210" s="3653"/>
      <c r="AJ210" s="3653"/>
      <c r="AK210" s="3653"/>
      <c r="AL210" s="3653"/>
      <c r="AM210" s="3653"/>
      <c r="AN210" s="3653"/>
      <c r="AO210" s="3653"/>
      <c r="AP210" s="3654"/>
      <c r="AQ210" s="30"/>
      <c r="AR210" s="30"/>
      <c r="AS210" s="9"/>
      <c r="AT210" s="9"/>
      <c r="BX210" s="2"/>
      <c r="BY210" s="2"/>
      <c r="CA210" s="31"/>
      <c r="CB210" s="31"/>
      <c r="CC210" s="31"/>
      <c r="CD210" s="31"/>
      <c r="CE210" s="31"/>
      <c r="CF210" s="31"/>
      <c r="CG210" s="31"/>
      <c r="CH210" s="32"/>
      <c r="CI210" s="32"/>
      <c r="CJ210" s="32"/>
      <c r="CK210" s="32"/>
      <c r="CL210" s="32"/>
      <c r="CM210" s="32"/>
      <c r="CN210" s="32"/>
    </row>
    <row r="211" spans="1:98" ht="32.1" customHeight="1" x14ac:dyDescent="0.2">
      <c r="A211" s="2933"/>
      <c r="B211" s="2934"/>
      <c r="C211" s="2935"/>
      <c r="D211" s="3394"/>
      <c r="E211" s="3247"/>
      <c r="F211" s="3262"/>
      <c r="G211" s="3651" t="s">
        <v>13</v>
      </c>
      <c r="H211" s="3652"/>
      <c r="I211" s="3655" t="s">
        <v>14</v>
      </c>
      <c r="J211" s="3654"/>
      <c r="K211" s="3653" t="s">
        <v>15</v>
      </c>
      <c r="L211" s="3654"/>
      <c r="M211" s="3655" t="s">
        <v>16</v>
      </c>
      <c r="N211" s="3654"/>
      <c r="O211" s="3655" t="s">
        <v>17</v>
      </c>
      <c r="P211" s="3654"/>
      <c r="Q211" s="3655" t="s">
        <v>18</v>
      </c>
      <c r="R211" s="3654"/>
      <c r="S211" s="3655" t="s">
        <v>19</v>
      </c>
      <c r="T211" s="3654"/>
      <c r="U211" s="3655" t="s">
        <v>20</v>
      </c>
      <c r="V211" s="3654"/>
      <c r="W211" s="3655" t="s">
        <v>21</v>
      </c>
      <c r="X211" s="3654"/>
      <c r="Y211" s="3655" t="s">
        <v>22</v>
      </c>
      <c r="Z211" s="3661"/>
      <c r="AA211" s="3655" t="s">
        <v>23</v>
      </c>
      <c r="AB211" s="3661"/>
      <c r="AC211" s="3655" t="s">
        <v>24</v>
      </c>
      <c r="AD211" s="3661"/>
      <c r="AE211" s="3655" t="s">
        <v>25</v>
      </c>
      <c r="AF211" s="3661"/>
      <c r="AG211" s="3655" t="s">
        <v>26</v>
      </c>
      <c r="AH211" s="3661"/>
      <c r="AI211" s="3655" t="s">
        <v>27</v>
      </c>
      <c r="AJ211" s="3661"/>
      <c r="AK211" s="3655" t="s">
        <v>28</v>
      </c>
      <c r="AL211" s="3661"/>
      <c r="AM211" s="3655" t="s">
        <v>29</v>
      </c>
      <c r="AN211" s="3661"/>
      <c r="AO211" s="3655" t="s">
        <v>30</v>
      </c>
      <c r="AP211" s="3661"/>
      <c r="AQ211" s="30"/>
      <c r="AR211" s="30"/>
      <c r="AS211" s="9"/>
      <c r="AT211" s="9"/>
      <c r="BV211" s="3"/>
      <c r="BW211" s="3"/>
      <c r="CA211" s="31"/>
      <c r="CB211" s="31"/>
      <c r="CC211" s="31"/>
      <c r="CD211" s="31"/>
      <c r="CE211" s="31"/>
      <c r="CF211" s="31"/>
      <c r="CG211" s="31"/>
      <c r="CH211" s="32"/>
      <c r="CI211" s="32"/>
      <c r="CJ211" s="32"/>
      <c r="CK211" s="32"/>
      <c r="CL211" s="32"/>
      <c r="CM211" s="32"/>
      <c r="CN211" s="32"/>
    </row>
    <row r="212" spans="1:98" ht="16.350000000000001" customHeight="1" x14ac:dyDescent="0.2">
      <c r="A212" s="3169"/>
      <c r="B212" s="3170"/>
      <c r="C212" s="3171"/>
      <c r="D212" s="2092" t="s">
        <v>31</v>
      </c>
      <c r="E212" s="2052" t="s">
        <v>32</v>
      </c>
      <c r="F212" s="431" t="s">
        <v>33</v>
      </c>
      <c r="G212" s="1656" t="s">
        <v>32</v>
      </c>
      <c r="H212" s="2046" t="s">
        <v>33</v>
      </c>
      <c r="I212" s="1656" t="s">
        <v>32</v>
      </c>
      <c r="J212" s="2046" t="s">
        <v>33</v>
      </c>
      <c r="K212" s="1656" t="s">
        <v>32</v>
      </c>
      <c r="L212" s="2046" t="s">
        <v>33</v>
      </c>
      <c r="M212" s="1656" t="s">
        <v>32</v>
      </c>
      <c r="N212" s="2046" t="s">
        <v>33</v>
      </c>
      <c r="O212" s="1656" t="s">
        <v>32</v>
      </c>
      <c r="P212" s="2046" t="s">
        <v>33</v>
      </c>
      <c r="Q212" s="1656" t="s">
        <v>32</v>
      </c>
      <c r="R212" s="2046" t="s">
        <v>33</v>
      </c>
      <c r="S212" s="1656" t="s">
        <v>32</v>
      </c>
      <c r="T212" s="2046" t="s">
        <v>33</v>
      </c>
      <c r="U212" s="1656" t="s">
        <v>32</v>
      </c>
      <c r="V212" s="2046" t="s">
        <v>33</v>
      </c>
      <c r="W212" s="1656" t="s">
        <v>32</v>
      </c>
      <c r="X212" s="2046" t="s">
        <v>33</v>
      </c>
      <c r="Y212" s="1656" t="s">
        <v>32</v>
      </c>
      <c r="Z212" s="2046" t="s">
        <v>33</v>
      </c>
      <c r="AA212" s="1656" t="s">
        <v>32</v>
      </c>
      <c r="AB212" s="2046" t="s">
        <v>33</v>
      </c>
      <c r="AC212" s="1656" t="s">
        <v>32</v>
      </c>
      <c r="AD212" s="2046" t="s">
        <v>33</v>
      </c>
      <c r="AE212" s="1656" t="s">
        <v>32</v>
      </c>
      <c r="AF212" s="2046" t="s">
        <v>33</v>
      </c>
      <c r="AG212" s="1656" t="s">
        <v>32</v>
      </c>
      <c r="AH212" s="2046" t="s">
        <v>33</v>
      </c>
      <c r="AI212" s="1656" t="s">
        <v>32</v>
      </c>
      <c r="AJ212" s="2046" t="s">
        <v>33</v>
      </c>
      <c r="AK212" s="1656" t="s">
        <v>32</v>
      </c>
      <c r="AL212" s="2046" t="s">
        <v>33</v>
      </c>
      <c r="AM212" s="1656" t="s">
        <v>32</v>
      </c>
      <c r="AN212" s="2046" t="s">
        <v>33</v>
      </c>
      <c r="AO212" s="1656" t="s">
        <v>32</v>
      </c>
      <c r="AP212" s="2046" t="s">
        <v>33</v>
      </c>
      <c r="BV212" s="3"/>
      <c r="BW212" s="3"/>
      <c r="CA212" s="31"/>
      <c r="CB212" s="31"/>
      <c r="CC212" s="31"/>
      <c r="CD212" s="31"/>
      <c r="CE212" s="31"/>
      <c r="CF212" s="31"/>
      <c r="CG212" s="31"/>
      <c r="CH212" s="32"/>
      <c r="CI212" s="32"/>
      <c r="CJ212" s="32"/>
      <c r="CK212" s="32"/>
      <c r="CL212" s="32"/>
      <c r="CM212" s="32"/>
      <c r="CN212" s="32"/>
    </row>
    <row r="213" spans="1:98" ht="17.25" customHeight="1" x14ac:dyDescent="0.2">
      <c r="A213" s="3232" t="s">
        <v>248</v>
      </c>
      <c r="B213" s="3003"/>
      <c r="C213" s="3004"/>
      <c r="D213" s="1032">
        <f>SUM(E213:F213)</f>
        <v>0</v>
      </c>
      <c r="E213" s="1055">
        <f>SUM(G213+I213+K213+M213+O213+Q213+S213+U213+W213+Y213+AA213+AC213+AE213+AG213+AI213+AK213+AM213+AO213)</f>
        <v>0</v>
      </c>
      <c r="F213" s="1056">
        <f>SUM(H213+J213+L213+N213+P213+R213+T213+V213+X213+Z213+AB213+AD213+AF213+AH213+AJ213+AL213+AN213+AP213)</f>
        <v>0</v>
      </c>
      <c r="G213" s="1057"/>
      <c r="H213" s="60"/>
      <c r="I213" s="1657"/>
      <c r="J213" s="60"/>
      <c r="K213" s="1657"/>
      <c r="L213" s="60"/>
      <c r="M213" s="1657"/>
      <c r="N213" s="60"/>
      <c r="O213" s="1657"/>
      <c r="P213" s="60"/>
      <c r="Q213" s="1657"/>
      <c r="R213" s="60"/>
      <c r="S213" s="1657"/>
      <c r="T213" s="60"/>
      <c r="U213" s="1657"/>
      <c r="V213" s="60"/>
      <c r="W213" s="268"/>
      <c r="X213" s="60"/>
      <c r="Y213" s="1657"/>
      <c r="Z213" s="60"/>
      <c r="AA213" s="1657"/>
      <c r="AB213" s="60"/>
      <c r="AC213" s="1657"/>
      <c r="AD213" s="60"/>
      <c r="AE213" s="1657"/>
      <c r="AF213" s="60"/>
      <c r="AG213" s="1657"/>
      <c r="AH213" s="60"/>
      <c r="AI213" s="1657"/>
      <c r="AJ213" s="60"/>
      <c r="AK213" s="268"/>
      <c r="AL213" s="60"/>
      <c r="AM213" s="1657"/>
      <c r="AN213" s="60"/>
      <c r="AO213" s="1657"/>
      <c r="AP213" s="60"/>
      <c r="BV213" s="3"/>
      <c r="BW213" s="3"/>
      <c r="CA213" s="31"/>
      <c r="CB213" s="31"/>
      <c r="CC213" s="31"/>
      <c r="CD213" s="31"/>
      <c r="CE213" s="31"/>
      <c r="CF213" s="31"/>
      <c r="CG213" s="31"/>
      <c r="CH213" s="32"/>
      <c r="CI213" s="32"/>
      <c r="CJ213" s="32"/>
      <c r="CK213" s="32"/>
      <c r="CL213" s="32"/>
      <c r="CM213" s="32"/>
      <c r="CN213" s="32"/>
    </row>
    <row r="214" spans="1:98" ht="16.350000000000001" customHeight="1" x14ac:dyDescent="0.2">
      <c r="A214" s="3349" t="s">
        <v>249</v>
      </c>
      <c r="B214" s="3350"/>
      <c r="C214" s="3351"/>
      <c r="D214" s="1658">
        <f t="shared" ref="D214:D216" si="145">SUM(E214:F214)</f>
        <v>0</v>
      </c>
      <c r="E214" s="1858">
        <f t="shared" ref="E214:F216" si="146">SUM(G214+I214+K214+M214+O214+Q214+S214+U214+W214+Y214+AA214+AC214+AE214+AG214+AI214+AK214+AM214+AO214)</f>
        <v>0</v>
      </c>
      <c r="F214" s="1859">
        <f t="shared" si="146"/>
        <v>0</v>
      </c>
      <c r="G214" s="1860"/>
      <c r="H214" s="1661"/>
      <c r="I214" s="1660"/>
      <c r="J214" s="1661"/>
      <c r="K214" s="1660"/>
      <c r="L214" s="1661"/>
      <c r="M214" s="1660"/>
      <c r="N214" s="1661"/>
      <c r="O214" s="1660"/>
      <c r="P214" s="1661"/>
      <c r="Q214" s="1660"/>
      <c r="R214" s="1661"/>
      <c r="S214" s="1660"/>
      <c r="T214" s="1661"/>
      <c r="U214" s="1660"/>
      <c r="V214" s="1661"/>
      <c r="W214" s="1814"/>
      <c r="X214" s="1661"/>
      <c r="Y214" s="1660"/>
      <c r="Z214" s="1661"/>
      <c r="AA214" s="1660"/>
      <c r="AB214" s="1661"/>
      <c r="AC214" s="1660"/>
      <c r="AD214" s="1661"/>
      <c r="AE214" s="1660"/>
      <c r="AF214" s="1661"/>
      <c r="AG214" s="1660"/>
      <c r="AH214" s="1661"/>
      <c r="AI214" s="1660"/>
      <c r="AJ214" s="1661"/>
      <c r="AK214" s="1814"/>
      <c r="AL214" s="1661"/>
      <c r="AM214" s="1660"/>
      <c r="AN214" s="1661"/>
      <c r="AO214" s="1660"/>
      <c r="AP214" s="1661"/>
      <c r="BV214" s="3"/>
      <c r="BW214" s="3"/>
      <c r="CA214" s="31"/>
      <c r="CB214" s="31"/>
      <c r="CC214" s="31"/>
      <c r="CD214" s="31"/>
      <c r="CE214" s="31"/>
      <c r="CF214" s="31"/>
      <c r="CG214" s="31"/>
      <c r="CH214" s="32"/>
      <c r="CI214" s="32"/>
      <c r="CJ214" s="32"/>
      <c r="CK214" s="32"/>
      <c r="CL214" s="32"/>
      <c r="CM214" s="32"/>
      <c r="CN214" s="32"/>
    </row>
    <row r="215" spans="1:98" ht="16.350000000000001" customHeight="1" x14ac:dyDescent="0.2">
      <c r="A215" s="3480" t="s">
        <v>250</v>
      </c>
      <c r="B215" s="3481"/>
      <c r="C215" s="3482"/>
      <c r="D215" s="1658">
        <f t="shared" si="145"/>
        <v>0</v>
      </c>
      <c r="E215" s="1858">
        <f t="shared" si="146"/>
        <v>0</v>
      </c>
      <c r="F215" s="1859">
        <f t="shared" si="146"/>
        <v>0</v>
      </c>
      <c r="G215" s="1860"/>
      <c r="H215" s="1661"/>
      <c r="I215" s="1660"/>
      <c r="J215" s="1661"/>
      <c r="K215" s="1660"/>
      <c r="L215" s="1661"/>
      <c r="M215" s="1660"/>
      <c r="N215" s="1661"/>
      <c r="O215" s="1660"/>
      <c r="P215" s="1661"/>
      <c r="Q215" s="1660"/>
      <c r="R215" s="1661"/>
      <c r="S215" s="1660"/>
      <c r="T215" s="1661"/>
      <c r="U215" s="1660"/>
      <c r="V215" s="1661"/>
      <c r="W215" s="1814"/>
      <c r="X215" s="1661"/>
      <c r="Y215" s="1660"/>
      <c r="Z215" s="1661"/>
      <c r="AA215" s="1660"/>
      <c r="AB215" s="1661"/>
      <c r="AC215" s="1660"/>
      <c r="AD215" s="1661"/>
      <c r="AE215" s="1660"/>
      <c r="AF215" s="1661"/>
      <c r="AG215" s="1660"/>
      <c r="AH215" s="1661"/>
      <c r="AI215" s="1660"/>
      <c r="AJ215" s="1661"/>
      <c r="AK215" s="1814"/>
      <c r="AL215" s="1661"/>
      <c r="AM215" s="1660"/>
      <c r="AN215" s="1661"/>
      <c r="AO215" s="1660"/>
      <c r="AP215" s="1661"/>
      <c r="BV215" s="3"/>
      <c r="BW215" s="3"/>
      <c r="CA215" s="31"/>
      <c r="CB215" s="31"/>
      <c r="CC215" s="31"/>
      <c r="CD215" s="31"/>
      <c r="CE215" s="31"/>
      <c r="CF215" s="31"/>
      <c r="CG215" s="31"/>
      <c r="CH215" s="32"/>
      <c r="CI215" s="32"/>
      <c r="CJ215" s="32"/>
      <c r="CK215" s="32"/>
      <c r="CL215" s="32"/>
      <c r="CM215" s="32"/>
      <c r="CN215" s="32"/>
    </row>
    <row r="216" spans="1:98" ht="16.350000000000001" customHeight="1" x14ac:dyDescent="0.2">
      <c r="A216" s="3163" t="s">
        <v>251</v>
      </c>
      <c r="B216" s="3163"/>
      <c r="C216" s="3164"/>
      <c r="D216" s="1349">
        <f t="shared" si="145"/>
        <v>0</v>
      </c>
      <c r="E216" s="1537">
        <f>SUM(G216+I216+K216+M216+O216+Q216+S216+U216+W216+Y216+AA216+AC216+AE216+AG216+AI216+AK216+AM216+AO216)</f>
        <v>0</v>
      </c>
      <c r="F216" s="1538">
        <f t="shared" si="146"/>
        <v>0</v>
      </c>
      <c r="G216" s="1539"/>
      <c r="H216" s="1540"/>
      <c r="I216" s="1351"/>
      <c r="J216" s="1540"/>
      <c r="K216" s="1351"/>
      <c r="L216" s="1540"/>
      <c r="M216" s="1351"/>
      <c r="N216" s="1540"/>
      <c r="O216" s="1351"/>
      <c r="P216" s="1540"/>
      <c r="Q216" s="1351"/>
      <c r="R216" s="1540"/>
      <c r="S216" s="1351"/>
      <c r="T216" s="1540"/>
      <c r="U216" s="1351"/>
      <c r="V216" s="1540"/>
      <c r="W216" s="1541"/>
      <c r="X216" s="1540"/>
      <c r="Y216" s="1351"/>
      <c r="Z216" s="1540"/>
      <c r="AA216" s="1351"/>
      <c r="AB216" s="1540"/>
      <c r="AC216" s="1351"/>
      <c r="AD216" s="1540"/>
      <c r="AE216" s="1351"/>
      <c r="AF216" s="1540"/>
      <c r="AG216" s="1351"/>
      <c r="AH216" s="1540"/>
      <c r="AI216" s="1351"/>
      <c r="AJ216" s="1540"/>
      <c r="AK216" s="1541"/>
      <c r="AL216" s="1540"/>
      <c r="AM216" s="1351"/>
      <c r="AN216" s="1540"/>
      <c r="AO216" s="1351"/>
      <c r="AP216" s="1540"/>
      <c r="BV216" s="3"/>
      <c r="BW216" s="3"/>
      <c r="CA216" s="31"/>
      <c r="CB216" s="31"/>
      <c r="CC216" s="31"/>
      <c r="CD216" s="31"/>
      <c r="CE216" s="31"/>
      <c r="CF216" s="31"/>
      <c r="CG216" s="31"/>
      <c r="CH216" s="32"/>
      <c r="CI216" s="32"/>
      <c r="CJ216" s="32"/>
      <c r="CK216" s="32"/>
      <c r="CL216" s="32"/>
      <c r="CM216" s="32"/>
      <c r="CN216" s="32"/>
    </row>
    <row r="217" spans="1:98" ht="27.75" customHeight="1" x14ac:dyDescent="0.2">
      <c r="A217" s="237" t="s">
        <v>252</v>
      </c>
      <c r="B217" s="443"/>
      <c r="C217" s="443"/>
      <c r="D217" s="444"/>
      <c r="E217" s="444"/>
      <c r="F217" s="444"/>
      <c r="G217" s="666"/>
      <c r="H217" s="666"/>
      <c r="I217" s="666"/>
      <c r="J217" s="667"/>
      <c r="K217" s="2093"/>
      <c r="L217" s="666"/>
      <c r="M217" s="2093"/>
      <c r="N217" s="2094"/>
      <c r="O217" s="9"/>
      <c r="P217" s="9"/>
      <c r="Q217" s="9"/>
      <c r="R217" s="9"/>
      <c r="S217" s="9"/>
      <c r="T217" s="9"/>
      <c r="U217" s="9"/>
      <c r="V217" s="9"/>
      <c r="W217" s="9"/>
      <c r="BV217" s="3"/>
      <c r="BW217" s="3"/>
      <c r="CA217" s="31"/>
      <c r="CB217" s="31"/>
      <c r="CC217" s="31"/>
      <c r="CD217" s="31"/>
      <c r="CE217" s="31"/>
      <c r="CF217" s="31"/>
      <c r="CG217" s="31"/>
      <c r="CH217" s="32"/>
      <c r="CI217" s="32"/>
      <c r="CJ217" s="32"/>
      <c r="CK217" s="32"/>
      <c r="CL217" s="32"/>
      <c r="CM217" s="32"/>
      <c r="CN217" s="32"/>
    </row>
    <row r="218" spans="1:98" s="1005" customFormat="1" ht="16.350000000000001" customHeight="1" x14ac:dyDescent="0.2">
      <c r="A218" s="3667" t="s">
        <v>253</v>
      </c>
      <c r="B218" s="3668"/>
      <c r="C218" s="3669"/>
      <c r="D218" s="3670" t="s">
        <v>254</v>
      </c>
      <c r="E218" s="3671"/>
      <c r="F218" s="3672"/>
      <c r="G218" s="3655" t="s">
        <v>5</v>
      </c>
      <c r="H218" s="3653"/>
      <c r="I218" s="3653"/>
      <c r="J218" s="3653"/>
      <c r="K218" s="3653"/>
      <c r="L218" s="3653"/>
      <c r="M218" s="3653"/>
      <c r="N218" s="3653"/>
      <c r="O218" s="3653"/>
      <c r="P218" s="3653"/>
      <c r="Q218" s="3653"/>
      <c r="R218" s="3653"/>
      <c r="S218" s="3653"/>
      <c r="T218" s="3653"/>
      <c r="U218" s="3653"/>
      <c r="V218" s="3653"/>
      <c r="W218" s="3653"/>
      <c r="X218" s="3653"/>
      <c r="Y218" s="3653"/>
      <c r="Z218" s="3653"/>
      <c r="AA218" s="3653"/>
      <c r="AB218" s="3653"/>
      <c r="AC218" s="3653"/>
      <c r="AD218" s="3653"/>
      <c r="AE218" s="3653"/>
      <c r="AF218" s="3653"/>
      <c r="AG218" s="3653"/>
      <c r="AH218" s="3653"/>
      <c r="AI218" s="3653"/>
      <c r="AJ218" s="3653"/>
      <c r="AK218" s="3653"/>
      <c r="AL218" s="3653"/>
      <c r="AM218" s="3653"/>
      <c r="AN218" s="3673"/>
      <c r="AO218" s="3674" t="s">
        <v>7</v>
      </c>
      <c r="AP218" s="3676" t="s">
        <v>255</v>
      </c>
      <c r="AQ218" s="3656" t="s">
        <v>256</v>
      </c>
      <c r="AR218" s="3657"/>
      <c r="AS218" s="3658" t="s">
        <v>302</v>
      </c>
      <c r="AT218" s="3660" t="s">
        <v>42</v>
      </c>
      <c r="AU218" s="3663" t="s">
        <v>298</v>
      </c>
      <c r="AV218" s="3478" t="s">
        <v>122</v>
      </c>
      <c r="AW218" s="3657" t="s">
        <v>11</v>
      </c>
      <c r="AY218" s="653"/>
      <c r="AZ218" s="653"/>
      <c r="BA218" s="653"/>
      <c r="BB218" s="654"/>
      <c r="BD218" s="654"/>
      <c r="BF218" s="653"/>
      <c r="BG218" s="653"/>
      <c r="BH218" s="653"/>
      <c r="BI218" s="653"/>
      <c r="BJ218" s="653"/>
      <c r="BK218" s="653"/>
      <c r="BL218" s="653"/>
      <c r="BM218" s="654"/>
      <c r="BO218" s="653"/>
      <c r="BP218" s="653"/>
      <c r="BQ218" s="653"/>
      <c r="BR218" s="653"/>
      <c r="BS218" s="654"/>
      <c r="BT218" s="451"/>
      <c r="BU218" s="655"/>
      <c r="BV218" s="4"/>
      <c r="BW218" s="656"/>
      <c r="BX218" s="4"/>
      <c r="CA218" s="31"/>
      <c r="CB218" s="31"/>
      <c r="CC218" s="31"/>
      <c r="CD218" s="31"/>
      <c r="CE218" s="31"/>
      <c r="CF218" s="31"/>
      <c r="CG218" s="31"/>
      <c r="CH218" s="32"/>
      <c r="CI218" s="32"/>
      <c r="CJ218" s="32"/>
      <c r="CK218" s="32"/>
      <c r="CL218" s="32"/>
      <c r="CM218" s="32"/>
      <c r="CN218" s="32"/>
      <c r="CO218" s="5"/>
      <c r="CP218" s="5"/>
      <c r="CQ218" s="5"/>
      <c r="CR218" s="5"/>
      <c r="CS218" s="5"/>
      <c r="CT218" s="5"/>
    </row>
    <row r="219" spans="1:98" ht="32.1" customHeight="1" x14ac:dyDescent="0.2">
      <c r="A219" s="3011"/>
      <c r="B219" s="3012"/>
      <c r="C219" s="3013"/>
      <c r="D219" s="3394"/>
      <c r="E219" s="3247"/>
      <c r="F219" s="3248"/>
      <c r="G219" s="3651" t="s">
        <v>123</v>
      </c>
      <c r="H219" s="3652"/>
      <c r="I219" s="3653" t="s">
        <v>15</v>
      </c>
      <c r="J219" s="3654"/>
      <c r="K219" s="3655" t="s">
        <v>16</v>
      </c>
      <c r="L219" s="3654"/>
      <c r="M219" s="3655" t="s">
        <v>17</v>
      </c>
      <c r="N219" s="3654"/>
      <c r="O219" s="3655" t="s">
        <v>18</v>
      </c>
      <c r="P219" s="3654"/>
      <c r="Q219" s="3655" t="s">
        <v>19</v>
      </c>
      <c r="R219" s="3654"/>
      <c r="S219" s="3655" t="s">
        <v>20</v>
      </c>
      <c r="T219" s="3654"/>
      <c r="U219" s="3655" t="s">
        <v>21</v>
      </c>
      <c r="V219" s="3654"/>
      <c r="W219" s="3655" t="s">
        <v>22</v>
      </c>
      <c r="X219" s="3661"/>
      <c r="Y219" s="3655" t="s">
        <v>23</v>
      </c>
      <c r="Z219" s="3661"/>
      <c r="AA219" s="3655" t="s">
        <v>24</v>
      </c>
      <c r="AB219" s="3661"/>
      <c r="AC219" s="3655" t="s">
        <v>25</v>
      </c>
      <c r="AD219" s="3661"/>
      <c r="AE219" s="3655" t="s">
        <v>26</v>
      </c>
      <c r="AF219" s="3661"/>
      <c r="AG219" s="3655" t="s">
        <v>27</v>
      </c>
      <c r="AH219" s="3661"/>
      <c r="AI219" s="3655" t="s">
        <v>28</v>
      </c>
      <c r="AJ219" s="3661"/>
      <c r="AK219" s="3655" t="s">
        <v>29</v>
      </c>
      <c r="AL219" s="3661"/>
      <c r="AM219" s="3655" t="s">
        <v>30</v>
      </c>
      <c r="AN219" s="3661"/>
      <c r="AO219" s="3025"/>
      <c r="AP219" s="3253"/>
      <c r="AQ219" s="3662" t="s">
        <v>258</v>
      </c>
      <c r="AR219" s="3665" t="s">
        <v>259</v>
      </c>
      <c r="AS219" s="2988"/>
      <c r="AT219" s="3222"/>
      <c r="AU219" s="2997"/>
      <c r="AV219" s="3478"/>
      <c r="AW219" s="3657"/>
      <c r="BT219" s="3"/>
      <c r="BU219" s="3"/>
      <c r="BV219" s="4"/>
      <c r="BW219" s="4"/>
      <c r="CA219" s="31"/>
      <c r="CB219" s="31"/>
      <c r="CC219" s="31"/>
      <c r="CD219" s="31"/>
      <c r="CE219" s="31"/>
      <c r="CF219" s="31"/>
      <c r="CG219" s="31"/>
      <c r="CH219" s="32"/>
      <c r="CI219" s="32"/>
      <c r="CJ219" s="32"/>
      <c r="CK219" s="32"/>
      <c r="CL219" s="32"/>
      <c r="CM219" s="32"/>
      <c r="CN219" s="32"/>
    </row>
    <row r="220" spans="1:98" ht="25.35" customHeight="1" x14ac:dyDescent="0.2">
      <c r="A220" s="3391"/>
      <c r="B220" s="3242"/>
      <c r="C220" s="3243"/>
      <c r="D220" s="2095" t="s">
        <v>31</v>
      </c>
      <c r="E220" s="2096" t="s">
        <v>32</v>
      </c>
      <c r="F220" s="1003" t="s">
        <v>33</v>
      </c>
      <c r="G220" s="1656" t="s">
        <v>32</v>
      </c>
      <c r="H220" s="2046" t="s">
        <v>33</v>
      </c>
      <c r="I220" s="1656" t="s">
        <v>32</v>
      </c>
      <c r="J220" s="2046" t="s">
        <v>33</v>
      </c>
      <c r="K220" s="1656" t="s">
        <v>32</v>
      </c>
      <c r="L220" s="2046" t="s">
        <v>33</v>
      </c>
      <c r="M220" s="1656" t="s">
        <v>32</v>
      </c>
      <c r="N220" s="2046" t="s">
        <v>33</v>
      </c>
      <c r="O220" s="1656" t="s">
        <v>32</v>
      </c>
      <c r="P220" s="2046" t="s">
        <v>33</v>
      </c>
      <c r="Q220" s="1656" t="s">
        <v>32</v>
      </c>
      <c r="R220" s="2046" t="s">
        <v>33</v>
      </c>
      <c r="S220" s="1656" t="s">
        <v>32</v>
      </c>
      <c r="T220" s="2046" t="s">
        <v>33</v>
      </c>
      <c r="U220" s="1656" t="s">
        <v>32</v>
      </c>
      <c r="V220" s="2046" t="s">
        <v>33</v>
      </c>
      <c r="W220" s="1656" t="s">
        <v>32</v>
      </c>
      <c r="X220" s="2046" t="s">
        <v>33</v>
      </c>
      <c r="Y220" s="1656" t="s">
        <v>32</v>
      </c>
      <c r="Z220" s="2046" t="s">
        <v>33</v>
      </c>
      <c r="AA220" s="1656" t="s">
        <v>32</v>
      </c>
      <c r="AB220" s="2046" t="s">
        <v>33</v>
      </c>
      <c r="AC220" s="1656" t="s">
        <v>32</v>
      </c>
      <c r="AD220" s="2046" t="s">
        <v>33</v>
      </c>
      <c r="AE220" s="1656" t="s">
        <v>32</v>
      </c>
      <c r="AF220" s="2046" t="s">
        <v>33</v>
      </c>
      <c r="AG220" s="1656" t="s">
        <v>32</v>
      </c>
      <c r="AH220" s="2046" t="s">
        <v>33</v>
      </c>
      <c r="AI220" s="1656" t="s">
        <v>32</v>
      </c>
      <c r="AJ220" s="2046" t="s">
        <v>33</v>
      </c>
      <c r="AK220" s="1656" t="s">
        <v>32</v>
      </c>
      <c r="AL220" s="2046" t="s">
        <v>33</v>
      </c>
      <c r="AM220" s="1656" t="s">
        <v>32</v>
      </c>
      <c r="AN220" s="2046" t="s">
        <v>33</v>
      </c>
      <c r="AO220" s="3675"/>
      <c r="AP220" s="3677"/>
      <c r="AQ220" s="3226"/>
      <c r="AR220" s="3666"/>
      <c r="AS220" s="3659"/>
      <c r="AT220" s="3223"/>
      <c r="AU220" s="3664"/>
      <c r="AV220" s="3478"/>
      <c r="AW220" s="3657"/>
      <c r="BT220" s="3"/>
      <c r="BU220" s="3"/>
      <c r="BV220" s="4"/>
      <c r="BW220" s="4"/>
      <c r="CA220" s="31"/>
      <c r="CB220" s="31"/>
      <c r="CC220" s="31"/>
      <c r="CD220" s="31"/>
      <c r="CE220" s="31"/>
      <c r="CF220" s="31"/>
      <c r="CG220" s="31"/>
      <c r="CH220" s="32"/>
      <c r="CI220" s="32"/>
      <c r="CJ220" s="32"/>
      <c r="CK220" s="32"/>
      <c r="CL220" s="32"/>
      <c r="CM220" s="32"/>
      <c r="CN220" s="32"/>
    </row>
    <row r="221" spans="1:98" ht="16.350000000000001" customHeight="1" x14ac:dyDescent="0.2">
      <c r="A221" s="3206" t="s">
        <v>260</v>
      </c>
      <c r="B221" s="3469" t="s">
        <v>303</v>
      </c>
      <c r="C221" s="3470"/>
      <c r="D221" s="1058">
        <f t="shared" ref="D221:D271" si="147">SUM(E221+F221)</f>
        <v>9</v>
      </c>
      <c r="E221" s="457">
        <f>SUM(G221+I221+K221+M221+O221+Q221+S221+U221+W221+Y221+AA221+AC221+AE221+AG221+AI221+AK221+AM221)</f>
        <v>2</v>
      </c>
      <c r="F221" s="1864">
        <f>SUM(H221+J221+L221+N221+P221+R221+T221+V221+X221+Z221+AB221+AD221+AF221+AH221+AJ221+AL221+AN221)</f>
        <v>7</v>
      </c>
      <c r="G221" s="1060">
        <v>0</v>
      </c>
      <c r="H221" s="459">
        <v>0</v>
      </c>
      <c r="I221" s="1865">
        <v>0</v>
      </c>
      <c r="J221" s="459">
        <v>0</v>
      </c>
      <c r="K221" s="1865">
        <v>0</v>
      </c>
      <c r="L221" s="459">
        <v>0</v>
      </c>
      <c r="M221" s="1865">
        <v>0</v>
      </c>
      <c r="N221" s="459">
        <v>0</v>
      </c>
      <c r="O221" s="1865">
        <v>0</v>
      </c>
      <c r="P221" s="459">
        <v>0</v>
      </c>
      <c r="Q221" s="1865">
        <v>0</v>
      </c>
      <c r="R221" s="459">
        <v>0</v>
      </c>
      <c r="S221" s="1865">
        <v>0</v>
      </c>
      <c r="T221" s="459">
        <v>0</v>
      </c>
      <c r="U221" s="1865">
        <v>0</v>
      </c>
      <c r="V221" s="1866">
        <v>0</v>
      </c>
      <c r="W221" s="1865">
        <v>0</v>
      </c>
      <c r="X221" s="1866">
        <v>0</v>
      </c>
      <c r="Y221" s="1865">
        <v>0</v>
      </c>
      <c r="Z221" s="1866">
        <v>0</v>
      </c>
      <c r="AA221" s="1865">
        <v>0</v>
      </c>
      <c r="AB221" s="1866">
        <v>1</v>
      </c>
      <c r="AC221" s="1865">
        <v>0</v>
      </c>
      <c r="AD221" s="1866">
        <v>2</v>
      </c>
      <c r="AE221" s="1865">
        <v>1</v>
      </c>
      <c r="AF221" s="1866">
        <v>1</v>
      </c>
      <c r="AG221" s="1865">
        <v>1</v>
      </c>
      <c r="AH221" s="1866">
        <v>0</v>
      </c>
      <c r="AI221" s="1865">
        <v>0</v>
      </c>
      <c r="AJ221" s="1866">
        <v>2</v>
      </c>
      <c r="AK221" s="1865">
        <v>0</v>
      </c>
      <c r="AL221" s="1866">
        <v>1</v>
      </c>
      <c r="AM221" s="1865">
        <v>0</v>
      </c>
      <c r="AN221" s="1866">
        <v>0</v>
      </c>
      <c r="AO221" s="1062">
        <v>0</v>
      </c>
      <c r="AP221" s="460">
        <v>0</v>
      </c>
      <c r="AQ221" s="2097"/>
      <c r="AR221" s="2098"/>
      <c r="AS221" s="2098"/>
      <c r="AT221" s="1865"/>
      <c r="AU221" s="461">
        <v>0</v>
      </c>
      <c r="AV221" s="461">
        <v>0</v>
      </c>
      <c r="AW221" s="1866">
        <v>0</v>
      </c>
      <c r="AX221" s="671" t="str">
        <f t="shared" ref="AX221:AX284" si="148">$CA221&amp;$CB221&amp;$CC221&amp;$CD221&amp;$CE221&amp;$CF221&amp;$CG221</f>
        <v/>
      </c>
      <c r="BT221" s="3"/>
      <c r="BU221" s="3"/>
      <c r="BV221" s="4"/>
      <c r="BW221" s="4"/>
      <c r="CA221" s="31" t="str">
        <f>IF(CH221=1,"* El número de pacientes de 60 años NO DEBE Ser mayor a lo registrado en el grupo Etario 60-64 años. ","")</f>
        <v/>
      </c>
      <c r="CB221" s="31" t="str">
        <f>IF(CI221=1,"* La consulta pertinente según Protocolo de Referencia NO DEBE ser mayor al Total registrado. ","")</f>
        <v/>
      </c>
      <c r="CC221" s="31" t="str">
        <f t="shared" ref="CC221:CC284" si="149">IF(CJ221=1,"* La consulta pertinente según condición clínica NO DEBE ser mayor al Total registrado. ","")</f>
        <v/>
      </c>
      <c r="CD221" s="31" t="str">
        <f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1" t="str">
        <f>IF(AND($D221&lt;&gt;0,AU221=""),"* No olvide digitar la columna Usuarios en Situación de Discapacidad (Digite CEROS si no tiene). ",IF($D221&lt;AU221,"* Los Usuarios en Situación de Discapacidad NO DEBEN ser mayor al total. ",""))</f>
        <v/>
      </c>
      <c r="CF221" s="31" t="str">
        <f>IF(AND($D221&lt;&gt;0,AV221=""),"* No olvide digitar la columna Niños, Niñas, Adolescentes y Jóvenes Población SENAME (Digite CEROS si no tiene). ",IF($D221&lt;AV221,"* Los Niños, Niñas, Adolescentes y Jóvenes Población SENAME NO DEBEN ser mayor al total. ",""))</f>
        <v/>
      </c>
      <c r="CG221" s="31" t="str">
        <f>IF(AND($D221&lt;&gt;0,AW221=""),"* No olvide digitar la columna Migrantes (Digite CEROS si no tiene). ",IF($D221&lt;AW221,"* Los Migrantes NO DEBEN ser mayor al total. ",""))</f>
        <v/>
      </c>
      <c r="CH221" s="32">
        <f>IF((AI221+AJ221)&lt;AP221,1,0)</f>
        <v>0</v>
      </c>
      <c r="CI221" s="32">
        <f>IF(D221&lt;AQ221,1,0)</f>
        <v>0</v>
      </c>
      <c r="CJ221" s="32">
        <f>IF(D221&lt;AR221,1,0)</f>
        <v>0</v>
      </c>
      <c r="CK221" s="32">
        <f>IF(AND(D221&lt;&gt;0,AO221=""),1,IF(F221&lt;AO221,1,0))</f>
        <v>0</v>
      </c>
      <c r="CL221" s="32">
        <f>IF(AND($D221&lt;&gt;0,AU221=""),1,IF($D221&lt;AU221,1,0))</f>
        <v>0</v>
      </c>
      <c r="CM221" s="32">
        <f>IF(AND($D221&lt;&gt;0,AV221=""),1,IF($D221&lt;AV221,1,0))</f>
        <v>0</v>
      </c>
      <c r="CN221" s="32">
        <f>IF(AND($D221&lt;&gt;0,AW221=""),1,IF($D221&lt;AW221,1,0))</f>
        <v>0</v>
      </c>
    </row>
    <row r="222" spans="1:98" ht="16.350000000000001" customHeight="1" x14ac:dyDescent="0.2">
      <c r="A222" s="3648"/>
      <c r="B222" s="3649" t="s">
        <v>262</v>
      </c>
      <c r="C222" s="3650"/>
      <c r="D222" s="2099">
        <f>SUM(E222+F222)</f>
        <v>19</v>
      </c>
      <c r="E222" s="2100">
        <f t="shared" ref="E222:E240" si="150">SUM(G222+I222+K222+M222+O222+Q222+S222+U222+W222+Y222+AA222+AC222+AE222+AG222+AI222+AK222+AM222)</f>
        <v>6</v>
      </c>
      <c r="F222" s="2101">
        <f t="shared" ref="F222:F270" si="151">SUM(H222+J222+L222+N222+P222+R222+T222+V222+X222+Z222+AB222+AD222+AF222+AH222+AJ222+AL222+AN222)</f>
        <v>13</v>
      </c>
      <c r="G222" s="2102">
        <v>0</v>
      </c>
      <c r="H222" s="2103">
        <v>0</v>
      </c>
      <c r="I222" s="2104">
        <v>0</v>
      </c>
      <c r="J222" s="2103">
        <v>0</v>
      </c>
      <c r="K222" s="2104">
        <v>0</v>
      </c>
      <c r="L222" s="2103">
        <v>0</v>
      </c>
      <c r="M222" s="2104">
        <v>0</v>
      </c>
      <c r="N222" s="2103">
        <v>0</v>
      </c>
      <c r="O222" s="2104">
        <v>0</v>
      </c>
      <c r="P222" s="2103">
        <v>0</v>
      </c>
      <c r="Q222" s="2104">
        <v>0</v>
      </c>
      <c r="R222" s="2103">
        <v>0</v>
      </c>
      <c r="S222" s="2104">
        <v>0</v>
      </c>
      <c r="T222" s="2103">
        <v>0</v>
      </c>
      <c r="U222" s="2104">
        <v>0</v>
      </c>
      <c r="V222" s="2105">
        <v>0</v>
      </c>
      <c r="W222" s="2104">
        <v>0</v>
      </c>
      <c r="X222" s="2105">
        <v>0</v>
      </c>
      <c r="Y222" s="2104">
        <v>1</v>
      </c>
      <c r="Z222" s="2105">
        <v>2</v>
      </c>
      <c r="AA222" s="2104">
        <v>0</v>
      </c>
      <c r="AB222" s="2105">
        <v>0</v>
      </c>
      <c r="AC222" s="2104">
        <v>0</v>
      </c>
      <c r="AD222" s="2105">
        <v>3</v>
      </c>
      <c r="AE222" s="2104">
        <v>0</v>
      </c>
      <c r="AF222" s="2105">
        <v>2</v>
      </c>
      <c r="AG222" s="2104">
        <v>4</v>
      </c>
      <c r="AH222" s="2105">
        <v>3</v>
      </c>
      <c r="AI222" s="2104">
        <v>0</v>
      </c>
      <c r="AJ222" s="2105">
        <v>2</v>
      </c>
      <c r="AK222" s="2104">
        <v>1</v>
      </c>
      <c r="AL222" s="2105">
        <v>1</v>
      </c>
      <c r="AM222" s="2104">
        <v>0</v>
      </c>
      <c r="AN222" s="2105">
        <v>0</v>
      </c>
      <c r="AO222" s="2106">
        <v>0</v>
      </c>
      <c r="AP222" s="2107">
        <v>0</v>
      </c>
      <c r="AQ222" s="2097"/>
      <c r="AR222" s="2098"/>
      <c r="AS222" s="2098"/>
      <c r="AT222" s="2104"/>
      <c r="AU222" s="2108">
        <v>0</v>
      </c>
      <c r="AV222" s="2108">
        <v>0</v>
      </c>
      <c r="AW222" s="2105">
        <v>0</v>
      </c>
      <c r="AX222" s="671" t="str">
        <f t="shared" si="148"/>
        <v/>
      </c>
      <c r="BT222" s="3"/>
      <c r="BU222" s="3"/>
      <c r="BV222" s="4"/>
      <c r="BW222" s="4"/>
      <c r="CA222" s="31" t="str">
        <f t="shared" ref="CA222:CA285" si="152">IF(CH222=1,"* El número de pacientes de 60 años NO DEBE Ser mayor a lo registrado en el grupo Etario 60-64 años. ","")</f>
        <v/>
      </c>
      <c r="CB222" s="31" t="str">
        <f t="shared" ref="CB222:CB285" si="153">IF(CI222=1,"* La consulta pertinente según Protocolo de Referencia NO DEBE ser mayor al Total registrado. ","")</f>
        <v/>
      </c>
      <c r="CC222" s="31" t="str">
        <f t="shared" si="149"/>
        <v/>
      </c>
      <c r="CD222" s="31" t="str">
        <f t="shared" ref="CD222:CD285" si="154">IF(AND(D222&lt;&gt;0,AO222=""),"* Recuerde que las Embarazadas deben ser incluídas en el ingreso por rango Etario (Digite CEROS si no tiene). ",IF(F222&lt;AO222,"* Las Embarazadas NO DEBEN ser mayor al total de Mujeres. ",""))</f>
        <v/>
      </c>
      <c r="CE222" s="31" t="str">
        <f t="shared" ref="CE222:CE285" si="155">IF(AND($D222&lt;&gt;0,AU222=""),"* No olvide digitar la columna Usuarios en Situación de Discapacidad (Digite CEROS si no tiene). ",IF($D222&lt;AU222,"* Los Usuarios en Situación de Discapacidad NO DEBEN ser mayor al total. ",""))</f>
        <v/>
      </c>
      <c r="CF222" s="31" t="str">
        <f t="shared" ref="CF222:CF285" si="156">IF(AND($D222&lt;&gt;0,AV222=""),"* No olvide digitar la columna Niños, Niñas, Adolescentes y Jóvenes Población SENAME (Digite CEROS si no tiene). ",IF($D222&lt;AV222,"* Los Niños, Niñas, Adolescentes y Jóvenes Población SENAME NO DEBEN ser mayor al total. ",""))</f>
        <v/>
      </c>
      <c r="CG222" s="31" t="str">
        <f t="shared" ref="CG222:CG285" si="157">IF(AND($D222&lt;&gt;0,AW222=""),"* No olvide digitar la columna Migrantes (Digite CEROS si no tiene). ",IF($D222&lt;AW222,"* Los Migrantes NO DEBEN ser mayor al total. ",""))</f>
        <v/>
      </c>
      <c r="CH222" s="32">
        <f t="shared" ref="CH222:CH285" si="158">IF((AI222+AJ222)&lt;AP222,1,0)</f>
        <v>0</v>
      </c>
      <c r="CI222" s="32">
        <f t="shared" ref="CI222:CI283" si="159">IF(D222&lt;AQ222,1,0)</f>
        <v>0</v>
      </c>
      <c r="CJ222" s="32">
        <f t="shared" ref="CJ222:CJ283" si="160">IF(D222&lt;AR222,1,0)</f>
        <v>0</v>
      </c>
      <c r="CK222" s="32">
        <f t="shared" ref="CK222:CK285" si="161">IF(AND(D222&lt;&gt;0,AO222=""),1,IF(F222&lt;AO222,1,0))</f>
        <v>0</v>
      </c>
      <c r="CL222" s="32">
        <f t="shared" ref="CL222:CN285" si="162">IF(AND($D222&lt;&gt;0,AU222=""),1,IF($D222&lt;AU222,1,0))</f>
        <v>0</v>
      </c>
      <c r="CM222" s="32">
        <f t="shared" si="162"/>
        <v>0</v>
      </c>
      <c r="CN222" s="32">
        <f t="shared" si="162"/>
        <v>0</v>
      </c>
    </row>
    <row r="223" spans="1:98" ht="16.350000000000001" customHeight="1" x14ac:dyDescent="0.2">
      <c r="A223" s="2912" t="s">
        <v>263</v>
      </c>
      <c r="B223" s="3184" t="s">
        <v>264</v>
      </c>
      <c r="C223" s="3184"/>
      <c r="D223" s="400">
        <f t="shared" si="147"/>
        <v>0</v>
      </c>
      <c r="E223" s="465">
        <f t="shared" si="150"/>
        <v>0</v>
      </c>
      <c r="F223" s="466">
        <f t="shared" si="151"/>
        <v>0</v>
      </c>
      <c r="G223" s="467">
        <v>0</v>
      </c>
      <c r="H223" s="468">
        <v>0</v>
      </c>
      <c r="I223" s="469">
        <v>0</v>
      </c>
      <c r="J223" s="468">
        <v>0</v>
      </c>
      <c r="K223" s="469">
        <v>0</v>
      </c>
      <c r="L223" s="468">
        <v>0</v>
      </c>
      <c r="M223" s="469">
        <v>0</v>
      </c>
      <c r="N223" s="468">
        <v>0</v>
      </c>
      <c r="O223" s="469">
        <v>0</v>
      </c>
      <c r="P223" s="468">
        <v>0</v>
      </c>
      <c r="Q223" s="469">
        <v>0</v>
      </c>
      <c r="R223" s="468">
        <v>0</v>
      </c>
      <c r="S223" s="469">
        <v>0</v>
      </c>
      <c r="T223" s="468">
        <v>0</v>
      </c>
      <c r="U223" s="469">
        <v>0</v>
      </c>
      <c r="V223" s="470">
        <v>0</v>
      </c>
      <c r="W223" s="469">
        <v>0</v>
      </c>
      <c r="X223" s="470">
        <v>0</v>
      </c>
      <c r="Y223" s="469">
        <v>0</v>
      </c>
      <c r="Z223" s="470">
        <v>0</v>
      </c>
      <c r="AA223" s="469">
        <v>0</v>
      </c>
      <c r="AB223" s="470">
        <v>0</v>
      </c>
      <c r="AC223" s="469">
        <v>0</v>
      </c>
      <c r="AD223" s="470">
        <v>0</v>
      </c>
      <c r="AE223" s="469">
        <v>0</v>
      </c>
      <c r="AF223" s="470">
        <v>0</v>
      </c>
      <c r="AG223" s="469">
        <v>0</v>
      </c>
      <c r="AH223" s="470">
        <v>0</v>
      </c>
      <c r="AI223" s="469">
        <v>0</v>
      </c>
      <c r="AJ223" s="470">
        <v>0</v>
      </c>
      <c r="AK223" s="469">
        <v>0</v>
      </c>
      <c r="AL223" s="470">
        <v>0</v>
      </c>
      <c r="AM223" s="469">
        <v>0</v>
      </c>
      <c r="AN223" s="470">
        <v>0</v>
      </c>
      <c r="AO223" s="471">
        <v>0</v>
      </c>
      <c r="AP223" s="472">
        <v>0</v>
      </c>
      <c r="AQ223" s="467"/>
      <c r="AR223" s="472"/>
      <c r="AS223" s="1060"/>
      <c r="AT223" s="469"/>
      <c r="AU223" s="473">
        <v>0</v>
      </c>
      <c r="AV223" s="473">
        <v>0</v>
      </c>
      <c r="AW223" s="468">
        <v>0</v>
      </c>
      <c r="AX223" s="671" t="str">
        <f t="shared" si="148"/>
        <v/>
      </c>
      <c r="BT223" s="3"/>
      <c r="BU223" s="3"/>
      <c r="BV223" s="4"/>
      <c r="BW223" s="4"/>
      <c r="CA223" s="31" t="str">
        <f t="shared" si="152"/>
        <v/>
      </c>
      <c r="CB223" s="31" t="str">
        <f t="shared" si="153"/>
        <v/>
      </c>
      <c r="CC223" s="31" t="str">
        <f t="shared" si="149"/>
        <v/>
      </c>
      <c r="CD223" s="31" t="str">
        <f t="shared" si="154"/>
        <v/>
      </c>
      <c r="CE223" s="31" t="str">
        <f t="shared" si="155"/>
        <v/>
      </c>
      <c r="CF223" s="31" t="str">
        <f t="shared" si="156"/>
        <v/>
      </c>
      <c r="CG223" s="31" t="str">
        <f t="shared" si="157"/>
        <v/>
      </c>
      <c r="CH223" s="32">
        <f t="shared" si="158"/>
        <v>0</v>
      </c>
      <c r="CI223" s="32">
        <f t="shared" si="159"/>
        <v>0</v>
      </c>
      <c r="CJ223" s="32">
        <f t="shared" si="160"/>
        <v>0</v>
      </c>
      <c r="CK223" s="32">
        <f t="shared" si="161"/>
        <v>0</v>
      </c>
      <c r="CL223" s="32">
        <f t="shared" si="162"/>
        <v>0</v>
      </c>
      <c r="CM223" s="32">
        <f t="shared" si="162"/>
        <v>0</v>
      </c>
      <c r="CN223" s="32">
        <f t="shared" si="162"/>
        <v>0</v>
      </c>
    </row>
    <row r="224" spans="1:98" ht="16.350000000000001" customHeight="1" x14ac:dyDescent="0.2">
      <c r="A224" s="2912"/>
      <c r="B224" s="3639" t="s">
        <v>265</v>
      </c>
      <c r="C224" s="3639"/>
      <c r="D224" s="2109">
        <f t="shared" si="147"/>
        <v>0</v>
      </c>
      <c r="E224" s="2110">
        <f t="shared" si="150"/>
        <v>0</v>
      </c>
      <c r="F224" s="2111">
        <f t="shared" si="151"/>
        <v>0</v>
      </c>
      <c r="G224" s="2112">
        <v>0</v>
      </c>
      <c r="H224" s="2113">
        <v>0</v>
      </c>
      <c r="I224" s="2114">
        <v>0</v>
      </c>
      <c r="J224" s="2113">
        <v>0</v>
      </c>
      <c r="K224" s="2114">
        <v>0</v>
      </c>
      <c r="L224" s="2113">
        <v>0</v>
      </c>
      <c r="M224" s="2114">
        <v>0</v>
      </c>
      <c r="N224" s="2113">
        <v>0</v>
      </c>
      <c r="O224" s="2114">
        <v>0</v>
      </c>
      <c r="P224" s="2113">
        <v>0</v>
      </c>
      <c r="Q224" s="2114">
        <v>0</v>
      </c>
      <c r="R224" s="2113">
        <v>0</v>
      </c>
      <c r="S224" s="2114">
        <v>0</v>
      </c>
      <c r="T224" s="2113">
        <v>0</v>
      </c>
      <c r="U224" s="2114">
        <v>0</v>
      </c>
      <c r="V224" s="2115">
        <v>0</v>
      </c>
      <c r="W224" s="2114">
        <v>0</v>
      </c>
      <c r="X224" s="2115">
        <v>0</v>
      </c>
      <c r="Y224" s="2114">
        <v>0</v>
      </c>
      <c r="Z224" s="2115">
        <v>0</v>
      </c>
      <c r="AA224" s="2114">
        <v>0</v>
      </c>
      <c r="AB224" s="2115">
        <v>0</v>
      </c>
      <c r="AC224" s="2114">
        <v>0</v>
      </c>
      <c r="AD224" s="2115">
        <v>0</v>
      </c>
      <c r="AE224" s="2114">
        <v>0</v>
      </c>
      <c r="AF224" s="2115">
        <v>0</v>
      </c>
      <c r="AG224" s="2114">
        <v>0</v>
      </c>
      <c r="AH224" s="2115">
        <v>0</v>
      </c>
      <c r="AI224" s="2114">
        <v>0</v>
      </c>
      <c r="AJ224" s="2115">
        <v>0</v>
      </c>
      <c r="AK224" s="2114">
        <v>0</v>
      </c>
      <c r="AL224" s="2115">
        <v>0</v>
      </c>
      <c r="AM224" s="2114">
        <v>0</v>
      </c>
      <c r="AN224" s="2115">
        <v>0</v>
      </c>
      <c r="AO224" s="2116">
        <v>0</v>
      </c>
      <c r="AP224" s="2117">
        <v>0</v>
      </c>
      <c r="AQ224" s="2097"/>
      <c r="AR224" s="2098"/>
      <c r="AS224" s="467"/>
      <c r="AT224" s="2114"/>
      <c r="AU224" s="2118">
        <v>0</v>
      </c>
      <c r="AV224" s="2118">
        <v>0</v>
      </c>
      <c r="AW224" s="2113">
        <v>0</v>
      </c>
      <c r="AX224" s="671" t="str">
        <f t="shared" si="148"/>
        <v/>
      </c>
      <c r="BT224" s="3"/>
      <c r="BU224" s="3"/>
      <c r="BV224" s="4"/>
      <c r="BW224" s="4"/>
      <c r="CA224" s="31" t="str">
        <f t="shared" si="152"/>
        <v/>
      </c>
      <c r="CB224" s="31"/>
      <c r="CC224" s="31" t="str">
        <f t="shared" si="149"/>
        <v/>
      </c>
      <c r="CD224" s="31" t="str">
        <f t="shared" si="154"/>
        <v/>
      </c>
      <c r="CE224" s="31" t="str">
        <f t="shared" si="155"/>
        <v/>
      </c>
      <c r="CF224" s="31" t="str">
        <f t="shared" si="156"/>
        <v/>
      </c>
      <c r="CG224" s="31" t="str">
        <f t="shared" si="157"/>
        <v/>
      </c>
      <c r="CH224" s="32">
        <f t="shared" si="158"/>
        <v>0</v>
      </c>
      <c r="CI224" s="32"/>
      <c r="CJ224" s="32"/>
      <c r="CK224" s="32">
        <f t="shared" si="161"/>
        <v>0</v>
      </c>
      <c r="CL224" s="32">
        <f t="shared" si="162"/>
        <v>0</v>
      </c>
      <c r="CM224" s="32">
        <f t="shared" si="162"/>
        <v>0</v>
      </c>
      <c r="CN224" s="32">
        <f t="shared" si="162"/>
        <v>0</v>
      </c>
    </row>
    <row r="225" spans="1:92" ht="16.350000000000001" customHeight="1" x14ac:dyDescent="0.2">
      <c r="A225" s="2912"/>
      <c r="B225" s="3639" t="s">
        <v>266</v>
      </c>
      <c r="C225" s="3639"/>
      <c r="D225" s="2109">
        <f t="shared" si="147"/>
        <v>0</v>
      </c>
      <c r="E225" s="2110">
        <f t="shared" si="150"/>
        <v>0</v>
      </c>
      <c r="F225" s="2111">
        <f t="shared" si="151"/>
        <v>0</v>
      </c>
      <c r="G225" s="2112">
        <v>0</v>
      </c>
      <c r="H225" s="2113">
        <v>0</v>
      </c>
      <c r="I225" s="2114">
        <v>0</v>
      </c>
      <c r="J225" s="2113">
        <v>0</v>
      </c>
      <c r="K225" s="2114">
        <v>0</v>
      </c>
      <c r="L225" s="2113">
        <v>0</v>
      </c>
      <c r="M225" s="2114">
        <v>0</v>
      </c>
      <c r="N225" s="2113">
        <v>0</v>
      </c>
      <c r="O225" s="2114">
        <v>0</v>
      </c>
      <c r="P225" s="2113">
        <v>0</v>
      </c>
      <c r="Q225" s="2114">
        <v>0</v>
      </c>
      <c r="R225" s="2113">
        <v>0</v>
      </c>
      <c r="S225" s="2114">
        <v>0</v>
      </c>
      <c r="T225" s="2113">
        <v>0</v>
      </c>
      <c r="U225" s="2114">
        <v>0</v>
      </c>
      <c r="V225" s="2115">
        <v>0</v>
      </c>
      <c r="W225" s="2114">
        <v>0</v>
      </c>
      <c r="X225" s="2115">
        <v>0</v>
      </c>
      <c r="Y225" s="2114">
        <v>0</v>
      </c>
      <c r="Z225" s="2115">
        <v>0</v>
      </c>
      <c r="AA225" s="2114">
        <v>0</v>
      </c>
      <c r="AB225" s="2115">
        <v>0</v>
      </c>
      <c r="AC225" s="2114">
        <v>0</v>
      </c>
      <c r="AD225" s="2115">
        <v>0</v>
      </c>
      <c r="AE225" s="2114">
        <v>0</v>
      </c>
      <c r="AF225" s="2115">
        <v>0</v>
      </c>
      <c r="AG225" s="2114">
        <v>0</v>
      </c>
      <c r="AH225" s="2115">
        <v>0</v>
      </c>
      <c r="AI225" s="2114">
        <v>0</v>
      </c>
      <c r="AJ225" s="2115">
        <v>0</v>
      </c>
      <c r="AK225" s="2114">
        <v>0</v>
      </c>
      <c r="AL225" s="2115">
        <v>0</v>
      </c>
      <c r="AM225" s="2114">
        <v>0</v>
      </c>
      <c r="AN225" s="2115">
        <v>0</v>
      </c>
      <c r="AO225" s="2116">
        <v>0</v>
      </c>
      <c r="AP225" s="2117">
        <v>0</v>
      </c>
      <c r="AQ225" s="2097"/>
      <c r="AR225" s="2098"/>
      <c r="AS225" s="2098"/>
      <c r="AT225" s="2114"/>
      <c r="AU225" s="2118">
        <v>0</v>
      </c>
      <c r="AV225" s="2118">
        <v>0</v>
      </c>
      <c r="AW225" s="2113">
        <v>0</v>
      </c>
      <c r="AX225" s="671" t="str">
        <f t="shared" si="148"/>
        <v/>
      </c>
      <c r="BT225" s="3"/>
      <c r="BU225" s="3"/>
      <c r="BV225" s="4"/>
      <c r="BW225" s="4"/>
      <c r="CA225" s="31" t="str">
        <f t="shared" si="152"/>
        <v/>
      </c>
      <c r="CB225" s="31"/>
      <c r="CC225" s="31" t="str">
        <f t="shared" si="149"/>
        <v/>
      </c>
      <c r="CD225" s="31" t="str">
        <f t="shared" si="154"/>
        <v/>
      </c>
      <c r="CE225" s="31" t="str">
        <f t="shared" si="155"/>
        <v/>
      </c>
      <c r="CF225" s="31" t="str">
        <f t="shared" si="156"/>
        <v/>
      </c>
      <c r="CG225" s="31" t="str">
        <f t="shared" si="157"/>
        <v/>
      </c>
      <c r="CH225" s="32">
        <f t="shared" si="158"/>
        <v>0</v>
      </c>
      <c r="CI225" s="32"/>
      <c r="CJ225" s="32"/>
      <c r="CK225" s="32">
        <f t="shared" si="161"/>
        <v>0</v>
      </c>
      <c r="CL225" s="32">
        <f t="shared" si="162"/>
        <v>0</v>
      </c>
      <c r="CM225" s="32">
        <f t="shared" si="162"/>
        <v>0</v>
      </c>
      <c r="CN225" s="32">
        <f t="shared" si="162"/>
        <v>0</v>
      </c>
    </row>
    <row r="226" spans="1:92" ht="16.350000000000001" customHeight="1" x14ac:dyDescent="0.2">
      <c r="A226" s="2912"/>
      <c r="B226" s="3640" t="s">
        <v>267</v>
      </c>
      <c r="C226" s="3641"/>
      <c r="D226" s="2109">
        <f t="shared" si="147"/>
        <v>0</v>
      </c>
      <c r="E226" s="2110">
        <f t="shared" si="150"/>
        <v>0</v>
      </c>
      <c r="F226" s="2111">
        <f t="shared" si="151"/>
        <v>0</v>
      </c>
      <c r="G226" s="2119">
        <v>0</v>
      </c>
      <c r="H226" s="2120">
        <v>0</v>
      </c>
      <c r="I226" s="2121">
        <v>0</v>
      </c>
      <c r="J226" s="2120">
        <v>0</v>
      </c>
      <c r="K226" s="2121">
        <v>0</v>
      </c>
      <c r="L226" s="2120">
        <v>0</v>
      </c>
      <c r="M226" s="2121">
        <v>0</v>
      </c>
      <c r="N226" s="2120">
        <v>0</v>
      </c>
      <c r="O226" s="2121">
        <v>0</v>
      </c>
      <c r="P226" s="2120">
        <v>0</v>
      </c>
      <c r="Q226" s="2121">
        <v>0</v>
      </c>
      <c r="R226" s="2120">
        <v>0</v>
      </c>
      <c r="S226" s="2121">
        <v>0</v>
      </c>
      <c r="T226" s="2120">
        <v>0</v>
      </c>
      <c r="U226" s="2121">
        <v>0</v>
      </c>
      <c r="V226" s="2122">
        <v>0</v>
      </c>
      <c r="W226" s="2121">
        <v>0</v>
      </c>
      <c r="X226" s="2122">
        <v>0</v>
      </c>
      <c r="Y226" s="2121">
        <v>0</v>
      </c>
      <c r="Z226" s="2122">
        <v>0</v>
      </c>
      <c r="AA226" s="2121">
        <v>0</v>
      </c>
      <c r="AB226" s="2122">
        <v>0</v>
      </c>
      <c r="AC226" s="2121">
        <v>0</v>
      </c>
      <c r="AD226" s="2122">
        <v>0</v>
      </c>
      <c r="AE226" s="2121">
        <v>0</v>
      </c>
      <c r="AF226" s="2122">
        <v>0</v>
      </c>
      <c r="AG226" s="2121">
        <v>0</v>
      </c>
      <c r="AH226" s="2122">
        <v>0</v>
      </c>
      <c r="AI226" s="2121">
        <v>0</v>
      </c>
      <c r="AJ226" s="2122">
        <v>0</v>
      </c>
      <c r="AK226" s="2121">
        <v>0</v>
      </c>
      <c r="AL226" s="2122">
        <v>0</v>
      </c>
      <c r="AM226" s="2121">
        <v>0</v>
      </c>
      <c r="AN226" s="2122">
        <v>0</v>
      </c>
      <c r="AO226" s="2123">
        <v>0</v>
      </c>
      <c r="AP226" s="2124">
        <v>0</v>
      </c>
      <c r="AQ226" s="2125"/>
      <c r="AR226" s="2126"/>
      <c r="AS226" s="2126"/>
      <c r="AT226" s="2121"/>
      <c r="AU226" s="2127">
        <v>0</v>
      </c>
      <c r="AV226" s="2127">
        <v>0</v>
      </c>
      <c r="AW226" s="2120">
        <v>0</v>
      </c>
      <c r="AX226" s="671" t="str">
        <f t="shared" si="148"/>
        <v/>
      </c>
      <c r="BT226" s="3"/>
      <c r="BU226" s="3"/>
      <c r="BV226" s="4"/>
      <c r="BW226" s="4"/>
      <c r="CA226" s="31" t="str">
        <f t="shared" si="152"/>
        <v/>
      </c>
      <c r="CB226" s="31"/>
      <c r="CC226" s="31" t="str">
        <f t="shared" si="149"/>
        <v/>
      </c>
      <c r="CD226" s="31" t="str">
        <f t="shared" si="154"/>
        <v/>
      </c>
      <c r="CE226" s="31" t="str">
        <f t="shared" si="155"/>
        <v/>
      </c>
      <c r="CF226" s="31" t="str">
        <f t="shared" si="156"/>
        <v/>
      </c>
      <c r="CG226" s="31" t="str">
        <f t="shared" si="157"/>
        <v/>
      </c>
      <c r="CH226" s="32">
        <f t="shared" si="158"/>
        <v>0</v>
      </c>
      <c r="CI226" s="32"/>
      <c r="CJ226" s="32"/>
      <c r="CK226" s="32">
        <f t="shared" si="161"/>
        <v>0</v>
      </c>
      <c r="CL226" s="32">
        <f t="shared" si="162"/>
        <v>0</v>
      </c>
      <c r="CM226" s="32">
        <f t="shared" si="162"/>
        <v>0</v>
      </c>
      <c r="CN226" s="32">
        <f t="shared" si="162"/>
        <v>0</v>
      </c>
    </row>
    <row r="227" spans="1:92" ht="16.350000000000001" customHeight="1" x14ac:dyDescent="0.2">
      <c r="A227" s="2912"/>
      <c r="B227" s="3640" t="s">
        <v>268</v>
      </c>
      <c r="C227" s="3641"/>
      <c r="D227" s="2109">
        <f t="shared" si="147"/>
        <v>0</v>
      </c>
      <c r="E227" s="2110">
        <f t="shared" si="150"/>
        <v>0</v>
      </c>
      <c r="F227" s="2111">
        <f t="shared" si="151"/>
        <v>0</v>
      </c>
      <c r="G227" s="2119">
        <v>0</v>
      </c>
      <c r="H227" s="2120">
        <v>0</v>
      </c>
      <c r="I227" s="2121">
        <v>0</v>
      </c>
      <c r="J227" s="2120">
        <v>0</v>
      </c>
      <c r="K227" s="2121">
        <v>0</v>
      </c>
      <c r="L227" s="2120">
        <v>0</v>
      </c>
      <c r="M227" s="2121">
        <v>0</v>
      </c>
      <c r="N227" s="2120">
        <v>0</v>
      </c>
      <c r="O227" s="2121">
        <v>0</v>
      </c>
      <c r="P227" s="2120">
        <v>0</v>
      </c>
      <c r="Q227" s="2121">
        <v>0</v>
      </c>
      <c r="R227" s="2120">
        <v>0</v>
      </c>
      <c r="S227" s="2121">
        <v>0</v>
      </c>
      <c r="T227" s="2120">
        <v>0</v>
      </c>
      <c r="U227" s="2121">
        <v>0</v>
      </c>
      <c r="V227" s="2122">
        <v>0</v>
      </c>
      <c r="W227" s="2121">
        <v>0</v>
      </c>
      <c r="X227" s="2122">
        <v>0</v>
      </c>
      <c r="Y227" s="2121">
        <v>0</v>
      </c>
      <c r="Z227" s="2122">
        <v>0</v>
      </c>
      <c r="AA227" s="2121">
        <v>0</v>
      </c>
      <c r="AB227" s="2122">
        <v>0</v>
      </c>
      <c r="AC227" s="2121">
        <v>0</v>
      </c>
      <c r="AD227" s="2122">
        <v>0</v>
      </c>
      <c r="AE227" s="2121">
        <v>0</v>
      </c>
      <c r="AF227" s="2122">
        <v>0</v>
      </c>
      <c r="AG227" s="2121">
        <v>0</v>
      </c>
      <c r="AH227" s="2122">
        <v>0</v>
      </c>
      <c r="AI227" s="2121">
        <v>0</v>
      </c>
      <c r="AJ227" s="2122">
        <v>0</v>
      </c>
      <c r="AK227" s="2121">
        <v>0</v>
      </c>
      <c r="AL227" s="2122">
        <v>0</v>
      </c>
      <c r="AM227" s="2121">
        <v>0</v>
      </c>
      <c r="AN227" s="2122">
        <v>0</v>
      </c>
      <c r="AO227" s="2123">
        <v>0</v>
      </c>
      <c r="AP227" s="2124">
        <v>0</v>
      </c>
      <c r="AQ227" s="2125"/>
      <c r="AR227" s="2126"/>
      <c r="AS227" s="2126"/>
      <c r="AT227" s="2121"/>
      <c r="AU227" s="2127">
        <v>0</v>
      </c>
      <c r="AV227" s="2127">
        <v>0</v>
      </c>
      <c r="AW227" s="2120">
        <v>0</v>
      </c>
      <c r="AX227" s="671" t="str">
        <f t="shared" si="148"/>
        <v/>
      </c>
      <c r="BT227" s="3"/>
      <c r="BU227" s="3"/>
      <c r="BV227" s="4"/>
      <c r="BW227" s="4"/>
      <c r="CA227" s="31" t="str">
        <f t="shared" si="152"/>
        <v/>
      </c>
      <c r="CB227" s="31"/>
      <c r="CC227" s="31" t="str">
        <f t="shared" si="149"/>
        <v/>
      </c>
      <c r="CD227" s="31" t="str">
        <f t="shared" si="154"/>
        <v/>
      </c>
      <c r="CE227" s="31" t="str">
        <f t="shared" si="155"/>
        <v/>
      </c>
      <c r="CF227" s="31" t="str">
        <f t="shared" si="156"/>
        <v/>
      </c>
      <c r="CG227" s="31" t="str">
        <f t="shared" si="157"/>
        <v/>
      </c>
      <c r="CH227" s="32">
        <f t="shared" si="158"/>
        <v>0</v>
      </c>
      <c r="CI227" s="32"/>
      <c r="CJ227" s="32"/>
      <c r="CK227" s="32">
        <f t="shared" si="161"/>
        <v>0</v>
      </c>
      <c r="CL227" s="32">
        <f t="shared" si="162"/>
        <v>0</v>
      </c>
      <c r="CM227" s="32">
        <f t="shared" si="162"/>
        <v>0</v>
      </c>
      <c r="CN227" s="32">
        <f t="shared" si="162"/>
        <v>0</v>
      </c>
    </row>
    <row r="228" spans="1:92" ht="16.350000000000001" customHeight="1" x14ac:dyDescent="0.2">
      <c r="A228" s="3537"/>
      <c r="B228" s="3642" t="s">
        <v>269</v>
      </c>
      <c r="C228" s="3642"/>
      <c r="D228" s="2128">
        <f t="shared" si="147"/>
        <v>0</v>
      </c>
      <c r="E228" s="2129">
        <f t="shared" si="150"/>
        <v>0</v>
      </c>
      <c r="F228" s="2130">
        <f t="shared" si="151"/>
        <v>0</v>
      </c>
      <c r="G228" s="2102">
        <v>0</v>
      </c>
      <c r="H228" s="2103">
        <v>0</v>
      </c>
      <c r="I228" s="2104">
        <v>0</v>
      </c>
      <c r="J228" s="2103">
        <v>0</v>
      </c>
      <c r="K228" s="2104">
        <v>0</v>
      </c>
      <c r="L228" s="2103">
        <v>0</v>
      </c>
      <c r="M228" s="2104">
        <v>0</v>
      </c>
      <c r="N228" s="2103">
        <v>0</v>
      </c>
      <c r="O228" s="2104">
        <v>0</v>
      </c>
      <c r="P228" s="2103">
        <v>0</v>
      </c>
      <c r="Q228" s="2104">
        <v>0</v>
      </c>
      <c r="R228" s="2103">
        <v>0</v>
      </c>
      <c r="S228" s="2104">
        <v>0</v>
      </c>
      <c r="T228" s="2103">
        <v>0</v>
      </c>
      <c r="U228" s="2104">
        <v>0</v>
      </c>
      <c r="V228" s="2105">
        <v>0</v>
      </c>
      <c r="W228" s="2104">
        <v>0</v>
      </c>
      <c r="X228" s="2105">
        <v>0</v>
      </c>
      <c r="Y228" s="2104">
        <v>0</v>
      </c>
      <c r="Z228" s="2105">
        <v>0</v>
      </c>
      <c r="AA228" s="2104">
        <v>0</v>
      </c>
      <c r="AB228" s="2105">
        <v>0</v>
      </c>
      <c r="AC228" s="2104">
        <v>0</v>
      </c>
      <c r="AD228" s="2105">
        <v>0</v>
      </c>
      <c r="AE228" s="2104">
        <v>0</v>
      </c>
      <c r="AF228" s="2105">
        <v>0</v>
      </c>
      <c r="AG228" s="2104">
        <v>0</v>
      </c>
      <c r="AH228" s="2105">
        <v>0</v>
      </c>
      <c r="AI228" s="2104">
        <v>0</v>
      </c>
      <c r="AJ228" s="2105">
        <v>0</v>
      </c>
      <c r="AK228" s="2104">
        <v>0</v>
      </c>
      <c r="AL228" s="2105">
        <v>0</v>
      </c>
      <c r="AM228" s="2104">
        <v>0</v>
      </c>
      <c r="AN228" s="2105">
        <v>0</v>
      </c>
      <c r="AO228" s="2106">
        <v>0</v>
      </c>
      <c r="AP228" s="2107">
        <v>0</v>
      </c>
      <c r="AQ228" s="2131"/>
      <c r="AR228" s="2132"/>
      <c r="AS228" s="2132"/>
      <c r="AT228" s="2104"/>
      <c r="AU228" s="2108">
        <v>0</v>
      </c>
      <c r="AV228" s="2108">
        <v>0</v>
      </c>
      <c r="AW228" s="2103">
        <v>0</v>
      </c>
      <c r="AX228" s="671" t="str">
        <f t="shared" si="148"/>
        <v/>
      </c>
      <c r="BT228" s="3"/>
      <c r="BU228" s="3"/>
      <c r="BV228" s="4"/>
      <c r="BW228" s="4"/>
      <c r="CA228" s="31" t="str">
        <f t="shared" si="152"/>
        <v/>
      </c>
      <c r="CB228" s="31"/>
      <c r="CC228" s="31" t="str">
        <f t="shared" si="149"/>
        <v/>
      </c>
      <c r="CD228" s="31" t="str">
        <f t="shared" si="154"/>
        <v/>
      </c>
      <c r="CE228" s="31" t="str">
        <f t="shared" si="155"/>
        <v/>
      </c>
      <c r="CF228" s="31" t="str">
        <f t="shared" si="156"/>
        <v/>
      </c>
      <c r="CG228" s="31" t="str">
        <f t="shared" si="157"/>
        <v/>
      </c>
      <c r="CH228" s="32">
        <f t="shared" si="158"/>
        <v>0</v>
      </c>
      <c r="CI228" s="32"/>
      <c r="CJ228" s="32"/>
      <c r="CK228" s="32">
        <f t="shared" si="161"/>
        <v>0</v>
      </c>
      <c r="CL228" s="32">
        <f t="shared" si="162"/>
        <v>0</v>
      </c>
      <c r="CM228" s="32">
        <f t="shared" si="162"/>
        <v>0</v>
      </c>
      <c r="CN228" s="32">
        <f t="shared" si="162"/>
        <v>0</v>
      </c>
    </row>
    <row r="229" spans="1:92" ht="16.350000000000001" customHeight="1" x14ac:dyDescent="0.2">
      <c r="A229" s="3536" t="s">
        <v>99</v>
      </c>
      <c r="B229" s="3184" t="s">
        <v>264</v>
      </c>
      <c r="C229" s="3184"/>
      <c r="D229" s="1050">
        <f t="shared" si="147"/>
        <v>43</v>
      </c>
      <c r="E229" s="485">
        <f t="shared" si="150"/>
        <v>12</v>
      </c>
      <c r="F229" s="1867">
        <f t="shared" si="151"/>
        <v>31</v>
      </c>
      <c r="G229" s="1060">
        <v>0</v>
      </c>
      <c r="H229" s="459">
        <v>0</v>
      </c>
      <c r="I229" s="1865">
        <v>0</v>
      </c>
      <c r="J229" s="459">
        <v>0</v>
      </c>
      <c r="K229" s="1865">
        <v>0</v>
      </c>
      <c r="L229" s="459">
        <v>0</v>
      </c>
      <c r="M229" s="1865">
        <v>0</v>
      </c>
      <c r="N229" s="459">
        <v>0</v>
      </c>
      <c r="O229" s="1865">
        <v>0</v>
      </c>
      <c r="P229" s="459">
        <v>0</v>
      </c>
      <c r="Q229" s="1865">
        <v>0</v>
      </c>
      <c r="R229" s="459">
        <v>0</v>
      </c>
      <c r="S229" s="1865">
        <v>0</v>
      </c>
      <c r="T229" s="459">
        <v>1</v>
      </c>
      <c r="U229" s="1865">
        <v>0</v>
      </c>
      <c r="V229" s="1866">
        <v>0</v>
      </c>
      <c r="W229" s="1865">
        <v>1</v>
      </c>
      <c r="X229" s="1866">
        <v>1</v>
      </c>
      <c r="Y229" s="1865">
        <v>2</v>
      </c>
      <c r="Z229" s="1866">
        <v>6</v>
      </c>
      <c r="AA229" s="1865">
        <v>1</v>
      </c>
      <c r="AB229" s="1866">
        <v>9</v>
      </c>
      <c r="AC229" s="1865">
        <v>0</v>
      </c>
      <c r="AD229" s="1866">
        <v>6</v>
      </c>
      <c r="AE229" s="1865">
        <v>3</v>
      </c>
      <c r="AF229" s="1866">
        <v>1</v>
      </c>
      <c r="AG229" s="1865">
        <v>3</v>
      </c>
      <c r="AH229" s="1866">
        <v>2</v>
      </c>
      <c r="AI229" s="1865">
        <v>0</v>
      </c>
      <c r="AJ229" s="1866">
        <v>1</v>
      </c>
      <c r="AK229" s="1865">
        <v>1</v>
      </c>
      <c r="AL229" s="1866">
        <v>4</v>
      </c>
      <c r="AM229" s="1865">
        <v>1</v>
      </c>
      <c r="AN229" s="1866">
        <v>0</v>
      </c>
      <c r="AO229" s="471">
        <v>0</v>
      </c>
      <c r="AP229" s="472">
        <v>0</v>
      </c>
      <c r="AQ229" s="1060"/>
      <c r="AR229" s="473"/>
      <c r="AS229" s="1060">
        <v>3</v>
      </c>
      <c r="AT229" s="469"/>
      <c r="AU229" s="473">
        <v>1</v>
      </c>
      <c r="AV229" s="473">
        <v>0</v>
      </c>
      <c r="AW229" s="468">
        <v>0</v>
      </c>
      <c r="AX229" s="671" t="str">
        <f t="shared" si="148"/>
        <v/>
      </c>
      <c r="BT229" s="3"/>
      <c r="BU229" s="3"/>
      <c r="BV229" s="4"/>
      <c r="BW229" s="4"/>
      <c r="CA229" s="31" t="str">
        <f t="shared" si="152"/>
        <v/>
      </c>
      <c r="CB229" s="31" t="str">
        <f t="shared" si="153"/>
        <v/>
      </c>
      <c r="CC229" s="31" t="str">
        <f t="shared" si="149"/>
        <v/>
      </c>
      <c r="CD229" s="31" t="str">
        <f t="shared" si="154"/>
        <v/>
      </c>
      <c r="CE229" s="31" t="str">
        <f t="shared" si="155"/>
        <v/>
      </c>
      <c r="CF229" s="31" t="str">
        <f t="shared" si="156"/>
        <v/>
      </c>
      <c r="CG229" s="31" t="str">
        <f t="shared" si="157"/>
        <v/>
      </c>
      <c r="CH229" s="32">
        <f t="shared" si="158"/>
        <v>0</v>
      </c>
      <c r="CI229" s="32">
        <f t="shared" si="159"/>
        <v>0</v>
      </c>
      <c r="CJ229" s="32">
        <f t="shared" si="160"/>
        <v>0</v>
      </c>
      <c r="CK229" s="32">
        <f t="shared" si="161"/>
        <v>0</v>
      </c>
      <c r="CL229" s="32">
        <f t="shared" si="162"/>
        <v>0</v>
      </c>
      <c r="CM229" s="32">
        <f t="shared" si="162"/>
        <v>0</v>
      </c>
      <c r="CN229" s="32">
        <f t="shared" si="162"/>
        <v>0</v>
      </c>
    </row>
    <row r="230" spans="1:92" ht="16.350000000000001" customHeight="1" x14ac:dyDescent="0.2">
      <c r="A230" s="2912"/>
      <c r="B230" s="3639" t="s">
        <v>265</v>
      </c>
      <c r="C230" s="3639"/>
      <c r="D230" s="2109">
        <f t="shared" si="147"/>
        <v>75</v>
      </c>
      <c r="E230" s="2110">
        <f t="shared" si="150"/>
        <v>28</v>
      </c>
      <c r="F230" s="2111">
        <f t="shared" si="151"/>
        <v>47</v>
      </c>
      <c r="G230" s="2112">
        <v>0</v>
      </c>
      <c r="H230" s="2113">
        <v>0</v>
      </c>
      <c r="I230" s="2114">
        <v>0</v>
      </c>
      <c r="J230" s="2113">
        <v>0</v>
      </c>
      <c r="K230" s="2114">
        <v>0</v>
      </c>
      <c r="L230" s="2113">
        <v>0</v>
      </c>
      <c r="M230" s="2114">
        <v>0</v>
      </c>
      <c r="N230" s="2113">
        <v>0</v>
      </c>
      <c r="O230" s="2114">
        <v>0</v>
      </c>
      <c r="P230" s="2113">
        <v>0</v>
      </c>
      <c r="Q230" s="2114">
        <v>0</v>
      </c>
      <c r="R230" s="2113">
        <v>0</v>
      </c>
      <c r="S230" s="2114">
        <v>0</v>
      </c>
      <c r="T230" s="2113">
        <v>0</v>
      </c>
      <c r="U230" s="2114">
        <v>1</v>
      </c>
      <c r="V230" s="2115">
        <v>0</v>
      </c>
      <c r="W230" s="2114">
        <v>4</v>
      </c>
      <c r="X230" s="2115">
        <v>1</v>
      </c>
      <c r="Y230" s="2114">
        <v>7</v>
      </c>
      <c r="Z230" s="2115">
        <v>3</v>
      </c>
      <c r="AA230" s="2114">
        <v>2</v>
      </c>
      <c r="AB230" s="2115">
        <v>9</v>
      </c>
      <c r="AC230" s="2114">
        <v>3</v>
      </c>
      <c r="AD230" s="2115">
        <v>19</v>
      </c>
      <c r="AE230" s="2114">
        <v>2</v>
      </c>
      <c r="AF230" s="2115">
        <v>7</v>
      </c>
      <c r="AG230" s="2114">
        <v>3</v>
      </c>
      <c r="AH230" s="2115">
        <v>2</v>
      </c>
      <c r="AI230" s="2114">
        <v>2</v>
      </c>
      <c r="AJ230" s="2115">
        <v>2</v>
      </c>
      <c r="AK230" s="2114">
        <v>4</v>
      </c>
      <c r="AL230" s="2115">
        <v>4</v>
      </c>
      <c r="AM230" s="2114">
        <v>0</v>
      </c>
      <c r="AN230" s="2115">
        <v>0</v>
      </c>
      <c r="AO230" s="2116">
        <v>0</v>
      </c>
      <c r="AP230" s="2117">
        <v>1</v>
      </c>
      <c r="AQ230" s="2097"/>
      <c r="AR230" s="2133"/>
      <c r="AS230" s="467">
        <v>6</v>
      </c>
      <c r="AT230" s="2114"/>
      <c r="AU230" s="2118">
        <v>0</v>
      </c>
      <c r="AV230" s="2118">
        <v>0</v>
      </c>
      <c r="AW230" s="2113">
        <v>0</v>
      </c>
      <c r="AX230" s="671" t="str">
        <f t="shared" si="148"/>
        <v/>
      </c>
      <c r="BT230" s="3"/>
      <c r="BU230" s="3"/>
      <c r="BV230" s="4"/>
      <c r="BW230" s="4"/>
      <c r="CA230" s="31" t="str">
        <f t="shared" si="152"/>
        <v/>
      </c>
      <c r="CB230" s="31"/>
      <c r="CC230" s="31" t="str">
        <f t="shared" si="149"/>
        <v/>
      </c>
      <c r="CD230" s="31" t="str">
        <f t="shared" si="154"/>
        <v/>
      </c>
      <c r="CE230" s="31" t="str">
        <f t="shared" si="155"/>
        <v/>
      </c>
      <c r="CF230" s="31" t="str">
        <f t="shared" si="156"/>
        <v/>
      </c>
      <c r="CG230" s="31" t="str">
        <f t="shared" si="157"/>
        <v/>
      </c>
      <c r="CH230" s="32">
        <f t="shared" si="158"/>
        <v>0</v>
      </c>
      <c r="CI230" s="32"/>
      <c r="CJ230" s="32"/>
      <c r="CK230" s="32">
        <f t="shared" si="161"/>
        <v>0</v>
      </c>
      <c r="CL230" s="32">
        <f t="shared" si="162"/>
        <v>0</v>
      </c>
      <c r="CM230" s="32">
        <f t="shared" si="162"/>
        <v>0</v>
      </c>
      <c r="CN230" s="32">
        <f t="shared" si="162"/>
        <v>0</v>
      </c>
    </row>
    <row r="231" spans="1:92" ht="16.350000000000001" customHeight="1" x14ac:dyDescent="0.2">
      <c r="A231" s="2912"/>
      <c r="B231" s="3639" t="s">
        <v>266</v>
      </c>
      <c r="C231" s="3639"/>
      <c r="D231" s="2109">
        <f t="shared" si="147"/>
        <v>41</v>
      </c>
      <c r="E231" s="2110">
        <f t="shared" si="150"/>
        <v>11</v>
      </c>
      <c r="F231" s="2111">
        <f t="shared" si="151"/>
        <v>30</v>
      </c>
      <c r="G231" s="2112">
        <v>0</v>
      </c>
      <c r="H231" s="2113">
        <v>0</v>
      </c>
      <c r="I231" s="2114">
        <v>0</v>
      </c>
      <c r="J231" s="2113">
        <v>0</v>
      </c>
      <c r="K231" s="2114">
        <v>0</v>
      </c>
      <c r="L231" s="2113">
        <v>0</v>
      </c>
      <c r="M231" s="2114">
        <v>0</v>
      </c>
      <c r="N231" s="2113">
        <v>0</v>
      </c>
      <c r="O231" s="2114">
        <v>0</v>
      </c>
      <c r="P231" s="2113">
        <v>0</v>
      </c>
      <c r="Q231" s="2114">
        <v>0</v>
      </c>
      <c r="R231" s="2113">
        <v>0</v>
      </c>
      <c r="S231" s="2114">
        <v>0</v>
      </c>
      <c r="T231" s="2113">
        <v>1</v>
      </c>
      <c r="U231" s="2114">
        <v>0</v>
      </c>
      <c r="V231" s="2115">
        <v>0</v>
      </c>
      <c r="W231" s="2114">
        <v>1</v>
      </c>
      <c r="X231" s="2115">
        <v>1</v>
      </c>
      <c r="Y231" s="2114">
        <v>2</v>
      </c>
      <c r="Z231" s="2115">
        <v>5</v>
      </c>
      <c r="AA231" s="2114">
        <v>1</v>
      </c>
      <c r="AB231" s="2115">
        <v>9</v>
      </c>
      <c r="AC231" s="2114">
        <v>0</v>
      </c>
      <c r="AD231" s="2115">
        <v>6</v>
      </c>
      <c r="AE231" s="2114">
        <v>3</v>
      </c>
      <c r="AF231" s="2115">
        <v>1</v>
      </c>
      <c r="AG231" s="2114">
        <v>2</v>
      </c>
      <c r="AH231" s="2115">
        <v>2</v>
      </c>
      <c r="AI231" s="2114">
        <v>0</v>
      </c>
      <c r="AJ231" s="2115">
        <v>1</v>
      </c>
      <c r="AK231" s="2114">
        <v>1</v>
      </c>
      <c r="AL231" s="2115">
        <v>4</v>
      </c>
      <c r="AM231" s="2114">
        <v>1</v>
      </c>
      <c r="AN231" s="2115">
        <v>0</v>
      </c>
      <c r="AO231" s="2116">
        <v>0</v>
      </c>
      <c r="AP231" s="2117">
        <v>0</v>
      </c>
      <c r="AQ231" s="2097"/>
      <c r="AR231" s="2133"/>
      <c r="AS231" s="2133"/>
      <c r="AT231" s="2114"/>
      <c r="AU231" s="2118">
        <v>1</v>
      </c>
      <c r="AV231" s="2118">
        <v>0</v>
      </c>
      <c r="AW231" s="2113">
        <v>0</v>
      </c>
      <c r="AX231" s="671" t="str">
        <f t="shared" si="148"/>
        <v/>
      </c>
      <c r="BT231" s="3"/>
      <c r="BU231" s="3"/>
      <c r="BV231" s="4"/>
      <c r="BW231" s="4"/>
      <c r="CA231" s="31" t="str">
        <f t="shared" si="152"/>
        <v/>
      </c>
      <c r="CB231" s="31"/>
      <c r="CC231" s="31" t="str">
        <f t="shared" si="149"/>
        <v/>
      </c>
      <c r="CD231" s="31" t="str">
        <f t="shared" si="154"/>
        <v/>
      </c>
      <c r="CE231" s="31" t="str">
        <f t="shared" si="155"/>
        <v/>
      </c>
      <c r="CF231" s="31" t="str">
        <f t="shared" si="156"/>
        <v/>
      </c>
      <c r="CG231" s="31" t="str">
        <f t="shared" si="157"/>
        <v/>
      </c>
      <c r="CH231" s="32">
        <f t="shared" si="158"/>
        <v>0</v>
      </c>
      <c r="CI231" s="32"/>
      <c r="CJ231" s="32"/>
      <c r="CK231" s="32">
        <f t="shared" si="161"/>
        <v>0</v>
      </c>
      <c r="CL231" s="32">
        <f t="shared" si="162"/>
        <v>0</v>
      </c>
      <c r="CM231" s="32">
        <f t="shared" si="162"/>
        <v>0</v>
      </c>
      <c r="CN231" s="32">
        <f t="shared" si="162"/>
        <v>0</v>
      </c>
    </row>
    <row r="232" spans="1:92" ht="16.350000000000001" customHeight="1" x14ac:dyDescent="0.2">
      <c r="A232" s="2912"/>
      <c r="B232" s="3640" t="s">
        <v>267</v>
      </c>
      <c r="C232" s="3641"/>
      <c r="D232" s="2109">
        <f t="shared" si="147"/>
        <v>21</v>
      </c>
      <c r="E232" s="2110">
        <f t="shared" si="150"/>
        <v>5</v>
      </c>
      <c r="F232" s="2111">
        <f t="shared" si="151"/>
        <v>16</v>
      </c>
      <c r="G232" s="2119">
        <v>0</v>
      </c>
      <c r="H232" s="2120">
        <v>0</v>
      </c>
      <c r="I232" s="2121">
        <v>0</v>
      </c>
      <c r="J232" s="2120">
        <v>0</v>
      </c>
      <c r="K232" s="2121">
        <v>0</v>
      </c>
      <c r="L232" s="2120">
        <v>0</v>
      </c>
      <c r="M232" s="2121">
        <v>0</v>
      </c>
      <c r="N232" s="2120">
        <v>0</v>
      </c>
      <c r="O232" s="2121">
        <v>0</v>
      </c>
      <c r="P232" s="2120">
        <v>0</v>
      </c>
      <c r="Q232" s="2121">
        <v>0</v>
      </c>
      <c r="R232" s="2120">
        <v>0</v>
      </c>
      <c r="S232" s="2121">
        <v>0</v>
      </c>
      <c r="T232" s="2120">
        <v>0</v>
      </c>
      <c r="U232" s="2121">
        <v>0</v>
      </c>
      <c r="V232" s="2122">
        <v>0</v>
      </c>
      <c r="W232" s="2121">
        <v>1</v>
      </c>
      <c r="X232" s="2122">
        <v>0</v>
      </c>
      <c r="Y232" s="2121">
        <v>0</v>
      </c>
      <c r="Z232" s="2122">
        <v>1</v>
      </c>
      <c r="AA232" s="2121">
        <v>0</v>
      </c>
      <c r="AB232" s="2122">
        <v>3</v>
      </c>
      <c r="AC232" s="2121">
        <v>0</v>
      </c>
      <c r="AD232" s="2122">
        <v>6</v>
      </c>
      <c r="AE232" s="2121">
        <v>0</v>
      </c>
      <c r="AF232" s="2122">
        <v>1</v>
      </c>
      <c r="AG232" s="2121">
        <v>1</v>
      </c>
      <c r="AH232" s="2122">
        <v>4</v>
      </c>
      <c r="AI232" s="2121">
        <v>2</v>
      </c>
      <c r="AJ232" s="2122">
        <v>1</v>
      </c>
      <c r="AK232" s="2121">
        <v>1</v>
      </c>
      <c r="AL232" s="2122">
        <v>0</v>
      </c>
      <c r="AM232" s="2121">
        <v>0</v>
      </c>
      <c r="AN232" s="2122">
        <v>0</v>
      </c>
      <c r="AO232" s="2123">
        <v>0</v>
      </c>
      <c r="AP232" s="2124">
        <v>0</v>
      </c>
      <c r="AQ232" s="2097"/>
      <c r="AR232" s="2133"/>
      <c r="AS232" s="2133"/>
      <c r="AT232" s="2121"/>
      <c r="AU232" s="2127">
        <v>0</v>
      </c>
      <c r="AV232" s="2127">
        <v>0</v>
      </c>
      <c r="AW232" s="2120">
        <v>0</v>
      </c>
      <c r="AX232" s="671" t="str">
        <f t="shared" si="148"/>
        <v/>
      </c>
      <c r="BT232" s="3"/>
      <c r="BU232" s="3"/>
      <c r="BV232" s="4"/>
      <c r="BW232" s="4"/>
      <c r="CA232" s="31" t="str">
        <f t="shared" si="152"/>
        <v/>
      </c>
      <c r="CB232" s="31"/>
      <c r="CC232" s="31" t="str">
        <f t="shared" si="149"/>
        <v/>
      </c>
      <c r="CD232" s="31" t="str">
        <f t="shared" si="154"/>
        <v/>
      </c>
      <c r="CE232" s="31" t="str">
        <f t="shared" si="155"/>
        <v/>
      </c>
      <c r="CF232" s="31" t="str">
        <f t="shared" si="156"/>
        <v/>
      </c>
      <c r="CG232" s="31" t="str">
        <f t="shared" si="157"/>
        <v/>
      </c>
      <c r="CH232" s="32">
        <f t="shared" si="158"/>
        <v>0</v>
      </c>
      <c r="CI232" s="32"/>
      <c r="CJ232" s="32"/>
      <c r="CK232" s="32">
        <f t="shared" si="161"/>
        <v>0</v>
      </c>
      <c r="CL232" s="32">
        <f t="shared" si="162"/>
        <v>0</v>
      </c>
      <c r="CM232" s="32">
        <f t="shared" si="162"/>
        <v>0</v>
      </c>
      <c r="CN232" s="32">
        <f t="shared" si="162"/>
        <v>0</v>
      </c>
    </row>
    <row r="233" spans="1:92" ht="16.350000000000001" customHeight="1" x14ac:dyDescent="0.2">
      <c r="A233" s="2912"/>
      <c r="B233" s="3640" t="s">
        <v>268</v>
      </c>
      <c r="C233" s="3641"/>
      <c r="D233" s="2109">
        <f t="shared" si="147"/>
        <v>0</v>
      </c>
      <c r="E233" s="2110">
        <f t="shared" si="150"/>
        <v>0</v>
      </c>
      <c r="F233" s="2111">
        <f t="shared" si="151"/>
        <v>0</v>
      </c>
      <c r="G233" s="2119">
        <v>0</v>
      </c>
      <c r="H233" s="2120">
        <v>0</v>
      </c>
      <c r="I233" s="2121">
        <v>0</v>
      </c>
      <c r="J233" s="2120">
        <v>0</v>
      </c>
      <c r="K233" s="2121">
        <v>0</v>
      </c>
      <c r="L233" s="2120">
        <v>0</v>
      </c>
      <c r="M233" s="2121">
        <v>0</v>
      </c>
      <c r="N233" s="2120">
        <v>0</v>
      </c>
      <c r="O233" s="2121">
        <v>0</v>
      </c>
      <c r="P233" s="2120">
        <v>0</v>
      </c>
      <c r="Q233" s="2121">
        <v>0</v>
      </c>
      <c r="R233" s="2120">
        <v>0</v>
      </c>
      <c r="S233" s="2121">
        <v>0</v>
      </c>
      <c r="T233" s="2120">
        <v>0</v>
      </c>
      <c r="U233" s="2121">
        <v>0</v>
      </c>
      <c r="V233" s="2122">
        <v>0</v>
      </c>
      <c r="W233" s="2121">
        <v>0</v>
      </c>
      <c r="X233" s="2122">
        <v>0</v>
      </c>
      <c r="Y233" s="2121">
        <v>0</v>
      </c>
      <c r="Z233" s="2122">
        <v>0</v>
      </c>
      <c r="AA233" s="2121">
        <v>0</v>
      </c>
      <c r="AB233" s="2122">
        <v>0</v>
      </c>
      <c r="AC233" s="2121">
        <v>0</v>
      </c>
      <c r="AD233" s="2122">
        <v>0</v>
      </c>
      <c r="AE233" s="2121">
        <v>0</v>
      </c>
      <c r="AF233" s="2122">
        <v>0</v>
      </c>
      <c r="AG233" s="2121">
        <v>0</v>
      </c>
      <c r="AH233" s="2122">
        <v>0</v>
      </c>
      <c r="AI233" s="2121">
        <v>0</v>
      </c>
      <c r="AJ233" s="2122">
        <v>0</v>
      </c>
      <c r="AK233" s="2121">
        <v>0</v>
      </c>
      <c r="AL233" s="2122">
        <v>0</v>
      </c>
      <c r="AM233" s="2121">
        <v>0</v>
      </c>
      <c r="AN233" s="2122">
        <v>0</v>
      </c>
      <c r="AO233" s="2123">
        <v>0</v>
      </c>
      <c r="AP233" s="2124">
        <v>0</v>
      </c>
      <c r="AQ233" s="2125"/>
      <c r="AR233" s="2126"/>
      <c r="AS233" s="2126"/>
      <c r="AT233" s="2121"/>
      <c r="AU233" s="2127">
        <v>0</v>
      </c>
      <c r="AV233" s="2127">
        <v>0</v>
      </c>
      <c r="AW233" s="2120">
        <v>0</v>
      </c>
      <c r="AX233" s="671" t="str">
        <f t="shared" si="148"/>
        <v/>
      </c>
      <c r="BT233" s="3"/>
      <c r="BU233" s="3"/>
      <c r="BV233" s="4"/>
      <c r="BW233" s="4"/>
      <c r="CA233" s="31" t="str">
        <f t="shared" si="152"/>
        <v/>
      </c>
      <c r="CB233" s="31"/>
      <c r="CC233" s="31" t="str">
        <f t="shared" si="149"/>
        <v/>
      </c>
      <c r="CD233" s="31" t="str">
        <f t="shared" si="154"/>
        <v/>
      </c>
      <c r="CE233" s="31" t="str">
        <f t="shared" si="155"/>
        <v/>
      </c>
      <c r="CF233" s="31" t="str">
        <f t="shared" si="156"/>
        <v/>
      </c>
      <c r="CG233" s="31" t="str">
        <f t="shared" si="157"/>
        <v/>
      </c>
      <c r="CH233" s="32">
        <f t="shared" si="158"/>
        <v>0</v>
      </c>
      <c r="CI233" s="32"/>
      <c r="CJ233" s="32"/>
      <c r="CK233" s="32">
        <f t="shared" si="161"/>
        <v>0</v>
      </c>
      <c r="CL233" s="32">
        <f t="shared" si="162"/>
        <v>0</v>
      </c>
      <c r="CM233" s="32">
        <f t="shared" si="162"/>
        <v>0</v>
      </c>
      <c r="CN233" s="32">
        <f t="shared" si="162"/>
        <v>0</v>
      </c>
    </row>
    <row r="234" spans="1:92" ht="16.350000000000001" customHeight="1" x14ac:dyDescent="0.2">
      <c r="A234" s="3537"/>
      <c r="B234" s="3642" t="s">
        <v>269</v>
      </c>
      <c r="C234" s="3642"/>
      <c r="D234" s="2128">
        <f t="shared" si="147"/>
        <v>0</v>
      </c>
      <c r="E234" s="2129">
        <f t="shared" si="150"/>
        <v>0</v>
      </c>
      <c r="F234" s="2130">
        <f t="shared" si="151"/>
        <v>0</v>
      </c>
      <c r="G234" s="2102">
        <v>0</v>
      </c>
      <c r="H234" s="2103">
        <v>0</v>
      </c>
      <c r="I234" s="2104">
        <v>0</v>
      </c>
      <c r="J234" s="2103">
        <v>0</v>
      </c>
      <c r="K234" s="2104">
        <v>0</v>
      </c>
      <c r="L234" s="2103">
        <v>0</v>
      </c>
      <c r="M234" s="2104">
        <v>0</v>
      </c>
      <c r="N234" s="2103">
        <v>0</v>
      </c>
      <c r="O234" s="2104">
        <v>0</v>
      </c>
      <c r="P234" s="2103">
        <v>0</v>
      </c>
      <c r="Q234" s="2104">
        <v>0</v>
      </c>
      <c r="R234" s="2103">
        <v>0</v>
      </c>
      <c r="S234" s="2104">
        <v>0</v>
      </c>
      <c r="T234" s="2103">
        <v>0</v>
      </c>
      <c r="U234" s="2104">
        <v>0</v>
      </c>
      <c r="V234" s="2105">
        <v>0</v>
      </c>
      <c r="W234" s="2104">
        <v>0</v>
      </c>
      <c r="X234" s="2105">
        <v>0</v>
      </c>
      <c r="Y234" s="2104">
        <v>0</v>
      </c>
      <c r="Z234" s="2105">
        <v>0</v>
      </c>
      <c r="AA234" s="2104">
        <v>0</v>
      </c>
      <c r="AB234" s="2105">
        <v>0</v>
      </c>
      <c r="AC234" s="2104">
        <v>0</v>
      </c>
      <c r="AD234" s="2105">
        <v>0</v>
      </c>
      <c r="AE234" s="2104">
        <v>0</v>
      </c>
      <c r="AF234" s="2105">
        <v>0</v>
      </c>
      <c r="AG234" s="2104">
        <v>0</v>
      </c>
      <c r="AH234" s="2105">
        <v>0</v>
      </c>
      <c r="AI234" s="2104">
        <v>0</v>
      </c>
      <c r="AJ234" s="2105">
        <v>0</v>
      </c>
      <c r="AK234" s="2104">
        <v>0</v>
      </c>
      <c r="AL234" s="2105">
        <v>0</v>
      </c>
      <c r="AM234" s="2104">
        <v>0</v>
      </c>
      <c r="AN234" s="2105">
        <v>0</v>
      </c>
      <c r="AO234" s="2106">
        <v>0</v>
      </c>
      <c r="AP234" s="2107">
        <v>0</v>
      </c>
      <c r="AQ234" s="2131"/>
      <c r="AR234" s="2132"/>
      <c r="AS234" s="2132"/>
      <c r="AT234" s="2104"/>
      <c r="AU234" s="2108">
        <v>0</v>
      </c>
      <c r="AV234" s="2108">
        <v>0</v>
      </c>
      <c r="AW234" s="2103">
        <v>0</v>
      </c>
      <c r="AX234" s="671" t="str">
        <f t="shared" si="148"/>
        <v/>
      </c>
      <c r="BT234" s="3"/>
      <c r="BU234" s="3"/>
      <c r="BV234" s="4"/>
      <c r="BW234" s="4"/>
      <c r="CA234" s="31" t="str">
        <f t="shared" si="152"/>
        <v/>
      </c>
      <c r="CB234" s="31"/>
      <c r="CC234" s="31" t="str">
        <f t="shared" si="149"/>
        <v/>
      </c>
      <c r="CD234" s="31" t="str">
        <f t="shared" si="154"/>
        <v/>
      </c>
      <c r="CE234" s="31" t="str">
        <f t="shared" si="155"/>
        <v/>
      </c>
      <c r="CF234" s="31" t="str">
        <f t="shared" si="156"/>
        <v/>
      </c>
      <c r="CG234" s="31" t="str">
        <f t="shared" si="157"/>
        <v/>
      </c>
      <c r="CH234" s="32">
        <f t="shared" si="158"/>
        <v>0</v>
      </c>
      <c r="CI234" s="32"/>
      <c r="CJ234" s="32"/>
      <c r="CK234" s="32">
        <f t="shared" si="161"/>
        <v>0</v>
      </c>
      <c r="CL234" s="32">
        <f t="shared" si="162"/>
        <v>0</v>
      </c>
      <c r="CM234" s="32">
        <f t="shared" si="162"/>
        <v>0</v>
      </c>
      <c r="CN234" s="32">
        <f t="shared" si="162"/>
        <v>0</v>
      </c>
    </row>
    <row r="235" spans="1:92" ht="16.350000000000001" customHeight="1" x14ac:dyDescent="0.2">
      <c r="A235" s="3536" t="s">
        <v>93</v>
      </c>
      <c r="B235" s="3184" t="s">
        <v>264</v>
      </c>
      <c r="C235" s="3184"/>
      <c r="D235" s="1050">
        <f t="shared" si="147"/>
        <v>24</v>
      </c>
      <c r="E235" s="485">
        <f t="shared" si="150"/>
        <v>8</v>
      </c>
      <c r="F235" s="1867">
        <f t="shared" si="151"/>
        <v>16</v>
      </c>
      <c r="G235" s="1060">
        <v>0</v>
      </c>
      <c r="H235" s="459">
        <v>0</v>
      </c>
      <c r="I235" s="1865">
        <v>0</v>
      </c>
      <c r="J235" s="459">
        <v>0</v>
      </c>
      <c r="K235" s="1865">
        <v>0</v>
      </c>
      <c r="L235" s="459">
        <v>0</v>
      </c>
      <c r="M235" s="1865">
        <v>0</v>
      </c>
      <c r="N235" s="459">
        <v>0</v>
      </c>
      <c r="O235" s="1865">
        <v>0</v>
      </c>
      <c r="P235" s="459">
        <v>0</v>
      </c>
      <c r="Q235" s="1865">
        <v>0</v>
      </c>
      <c r="R235" s="459">
        <v>0</v>
      </c>
      <c r="S235" s="1865">
        <v>0</v>
      </c>
      <c r="T235" s="459">
        <v>0</v>
      </c>
      <c r="U235" s="1865">
        <v>0</v>
      </c>
      <c r="V235" s="1866">
        <v>0</v>
      </c>
      <c r="W235" s="1865">
        <v>2</v>
      </c>
      <c r="X235" s="1866">
        <v>1</v>
      </c>
      <c r="Y235" s="1865">
        <v>1</v>
      </c>
      <c r="Z235" s="1866">
        <v>3</v>
      </c>
      <c r="AA235" s="1865">
        <v>1</v>
      </c>
      <c r="AB235" s="1866">
        <v>1</v>
      </c>
      <c r="AC235" s="1865">
        <v>2</v>
      </c>
      <c r="AD235" s="1866">
        <v>1</v>
      </c>
      <c r="AE235" s="1865">
        <v>1</v>
      </c>
      <c r="AF235" s="1866">
        <v>3</v>
      </c>
      <c r="AG235" s="1865">
        <v>0</v>
      </c>
      <c r="AH235" s="1866">
        <v>6</v>
      </c>
      <c r="AI235" s="1865">
        <v>0</v>
      </c>
      <c r="AJ235" s="1866">
        <v>1</v>
      </c>
      <c r="AK235" s="1865">
        <v>0</v>
      </c>
      <c r="AL235" s="1866">
        <v>0</v>
      </c>
      <c r="AM235" s="1865">
        <v>1</v>
      </c>
      <c r="AN235" s="1866">
        <v>0</v>
      </c>
      <c r="AO235" s="471">
        <v>2</v>
      </c>
      <c r="AP235" s="472">
        <v>0</v>
      </c>
      <c r="AQ235" s="1060">
        <v>3</v>
      </c>
      <c r="AR235" s="473">
        <v>6</v>
      </c>
      <c r="AS235" s="1060">
        <v>29</v>
      </c>
      <c r="AT235" s="469"/>
      <c r="AU235" s="473">
        <v>0</v>
      </c>
      <c r="AV235" s="473">
        <v>0</v>
      </c>
      <c r="AW235" s="468">
        <v>0</v>
      </c>
      <c r="AX235" s="671" t="str">
        <f t="shared" si="148"/>
        <v/>
      </c>
      <c r="BT235" s="3"/>
      <c r="BU235" s="3"/>
      <c r="BV235" s="4"/>
      <c r="BW235" s="4"/>
      <c r="CA235" s="31" t="str">
        <f t="shared" si="152"/>
        <v/>
      </c>
      <c r="CB235" s="31" t="str">
        <f t="shared" si="153"/>
        <v/>
      </c>
      <c r="CC235" s="31" t="str">
        <f t="shared" si="149"/>
        <v/>
      </c>
      <c r="CD235" s="31" t="str">
        <f t="shared" si="154"/>
        <v/>
      </c>
      <c r="CE235" s="31" t="str">
        <f t="shared" si="155"/>
        <v/>
      </c>
      <c r="CF235" s="31" t="str">
        <f t="shared" si="156"/>
        <v/>
      </c>
      <c r="CG235" s="31" t="str">
        <f t="shared" si="157"/>
        <v/>
      </c>
      <c r="CH235" s="32">
        <f t="shared" si="158"/>
        <v>0</v>
      </c>
      <c r="CI235" s="32">
        <f t="shared" si="159"/>
        <v>0</v>
      </c>
      <c r="CJ235" s="32">
        <f t="shared" si="160"/>
        <v>0</v>
      </c>
      <c r="CK235" s="32">
        <f t="shared" si="161"/>
        <v>0</v>
      </c>
      <c r="CL235" s="32">
        <f t="shared" si="162"/>
        <v>0</v>
      </c>
      <c r="CM235" s="32">
        <f t="shared" si="162"/>
        <v>0</v>
      </c>
      <c r="CN235" s="32">
        <f t="shared" si="162"/>
        <v>0</v>
      </c>
    </row>
    <row r="236" spans="1:92" ht="16.350000000000001" customHeight="1" x14ac:dyDescent="0.2">
      <c r="A236" s="2912"/>
      <c r="B236" s="3639" t="s">
        <v>265</v>
      </c>
      <c r="C236" s="3639"/>
      <c r="D236" s="2109">
        <f t="shared" si="147"/>
        <v>29</v>
      </c>
      <c r="E236" s="2110">
        <f t="shared" si="150"/>
        <v>6</v>
      </c>
      <c r="F236" s="2111">
        <f t="shared" si="151"/>
        <v>23</v>
      </c>
      <c r="G236" s="2112">
        <v>0</v>
      </c>
      <c r="H236" s="2113">
        <v>0</v>
      </c>
      <c r="I236" s="2114">
        <v>0</v>
      </c>
      <c r="J236" s="2113">
        <v>0</v>
      </c>
      <c r="K236" s="2114">
        <v>0</v>
      </c>
      <c r="L236" s="2113">
        <v>0</v>
      </c>
      <c r="M236" s="2114">
        <v>0</v>
      </c>
      <c r="N236" s="2113">
        <v>0</v>
      </c>
      <c r="O236" s="2114">
        <v>0</v>
      </c>
      <c r="P236" s="2113">
        <v>0</v>
      </c>
      <c r="Q236" s="2114">
        <v>0</v>
      </c>
      <c r="R236" s="2113">
        <v>0</v>
      </c>
      <c r="S236" s="2114">
        <v>0</v>
      </c>
      <c r="T236" s="2113">
        <v>0</v>
      </c>
      <c r="U236" s="2114">
        <v>0</v>
      </c>
      <c r="V236" s="2115">
        <v>0</v>
      </c>
      <c r="W236" s="2114">
        <v>1</v>
      </c>
      <c r="X236" s="2115">
        <v>1</v>
      </c>
      <c r="Y236" s="2114">
        <v>1</v>
      </c>
      <c r="Z236" s="2115">
        <v>2</v>
      </c>
      <c r="AA236" s="2114">
        <v>0</v>
      </c>
      <c r="AB236" s="2115">
        <v>6</v>
      </c>
      <c r="AC236" s="2114">
        <v>1</v>
      </c>
      <c r="AD236" s="2115">
        <v>6</v>
      </c>
      <c r="AE236" s="2114">
        <v>0</v>
      </c>
      <c r="AF236" s="2115">
        <v>5</v>
      </c>
      <c r="AG236" s="2114">
        <v>2</v>
      </c>
      <c r="AH236" s="2115">
        <v>2</v>
      </c>
      <c r="AI236" s="2114">
        <v>0</v>
      </c>
      <c r="AJ236" s="2115">
        <v>0</v>
      </c>
      <c r="AK236" s="2114">
        <v>1</v>
      </c>
      <c r="AL236" s="2115">
        <v>1</v>
      </c>
      <c r="AM236" s="2114">
        <v>0</v>
      </c>
      <c r="AN236" s="2115">
        <v>0</v>
      </c>
      <c r="AO236" s="2116">
        <v>3</v>
      </c>
      <c r="AP236" s="2117">
        <v>0</v>
      </c>
      <c r="AQ236" s="2097"/>
      <c r="AR236" s="2133"/>
      <c r="AS236" s="467">
        <v>1</v>
      </c>
      <c r="AT236" s="2114"/>
      <c r="AU236" s="2118">
        <v>0</v>
      </c>
      <c r="AV236" s="2118">
        <v>0</v>
      </c>
      <c r="AW236" s="2113">
        <v>0</v>
      </c>
      <c r="AX236" s="671" t="str">
        <f t="shared" si="148"/>
        <v/>
      </c>
      <c r="BT236" s="3"/>
      <c r="BU236" s="3"/>
      <c r="BV236" s="4"/>
      <c r="BW236" s="4"/>
      <c r="CA236" s="31" t="str">
        <f t="shared" si="152"/>
        <v/>
      </c>
      <c r="CB236" s="31"/>
      <c r="CC236" s="31" t="str">
        <f t="shared" si="149"/>
        <v/>
      </c>
      <c r="CD236" s="31" t="str">
        <f t="shared" si="154"/>
        <v/>
      </c>
      <c r="CE236" s="31" t="str">
        <f t="shared" si="155"/>
        <v/>
      </c>
      <c r="CF236" s="31" t="str">
        <f t="shared" si="156"/>
        <v/>
      </c>
      <c r="CG236" s="31" t="str">
        <f t="shared" si="157"/>
        <v/>
      </c>
      <c r="CH236" s="32">
        <f t="shared" si="158"/>
        <v>0</v>
      </c>
      <c r="CI236" s="32"/>
      <c r="CJ236" s="32"/>
      <c r="CK236" s="32">
        <f t="shared" si="161"/>
        <v>0</v>
      </c>
      <c r="CL236" s="32">
        <f t="shared" si="162"/>
        <v>0</v>
      </c>
      <c r="CM236" s="32">
        <f t="shared" si="162"/>
        <v>0</v>
      </c>
      <c r="CN236" s="32">
        <f t="shared" si="162"/>
        <v>0</v>
      </c>
    </row>
    <row r="237" spans="1:92" ht="16.350000000000001" customHeight="1" x14ac:dyDescent="0.2">
      <c r="A237" s="2912"/>
      <c r="B237" s="3640" t="s">
        <v>266</v>
      </c>
      <c r="C237" s="3641"/>
      <c r="D237" s="2109">
        <f t="shared" si="147"/>
        <v>15</v>
      </c>
      <c r="E237" s="2110">
        <f t="shared" si="150"/>
        <v>4</v>
      </c>
      <c r="F237" s="2111">
        <f t="shared" si="151"/>
        <v>11</v>
      </c>
      <c r="G237" s="2112">
        <v>0</v>
      </c>
      <c r="H237" s="2113">
        <v>0</v>
      </c>
      <c r="I237" s="2114">
        <v>0</v>
      </c>
      <c r="J237" s="2113">
        <v>0</v>
      </c>
      <c r="K237" s="2114">
        <v>0</v>
      </c>
      <c r="L237" s="2113">
        <v>0</v>
      </c>
      <c r="M237" s="2114">
        <v>0</v>
      </c>
      <c r="N237" s="2113">
        <v>0</v>
      </c>
      <c r="O237" s="2114">
        <v>0</v>
      </c>
      <c r="P237" s="2113">
        <v>0</v>
      </c>
      <c r="Q237" s="2114">
        <v>0</v>
      </c>
      <c r="R237" s="2113">
        <v>0</v>
      </c>
      <c r="S237" s="2114">
        <v>0</v>
      </c>
      <c r="T237" s="2113">
        <v>0</v>
      </c>
      <c r="U237" s="2114">
        <v>0</v>
      </c>
      <c r="V237" s="2115">
        <v>0</v>
      </c>
      <c r="W237" s="2114">
        <v>1</v>
      </c>
      <c r="X237" s="2115">
        <v>0</v>
      </c>
      <c r="Y237" s="2114">
        <v>2</v>
      </c>
      <c r="Z237" s="2115">
        <v>1</v>
      </c>
      <c r="AA237" s="2114">
        <v>0</v>
      </c>
      <c r="AB237" s="2115">
        <v>0</v>
      </c>
      <c r="AC237" s="2114">
        <v>0</v>
      </c>
      <c r="AD237" s="2115">
        <v>2</v>
      </c>
      <c r="AE237" s="2114">
        <v>1</v>
      </c>
      <c r="AF237" s="2115">
        <v>4</v>
      </c>
      <c r="AG237" s="2114">
        <v>0</v>
      </c>
      <c r="AH237" s="2115">
        <v>3</v>
      </c>
      <c r="AI237" s="2114">
        <v>0</v>
      </c>
      <c r="AJ237" s="2115">
        <v>1</v>
      </c>
      <c r="AK237" s="2114">
        <v>0</v>
      </c>
      <c r="AL237" s="2115">
        <v>0</v>
      </c>
      <c r="AM237" s="2114">
        <v>0</v>
      </c>
      <c r="AN237" s="2115">
        <v>0</v>
      </c>
      <c r="AO237" s="2116">
        <v>1</v>
      </c>
      <c r="AP237" s="2117">
        <v>0</v>
      </c>
      <c r="AQ237" s="2097"/>
      <c r="AR237" s="2133"/>
      <c r="AS237" s="2133"/>
      <c r="AT237" s="2114"/>
      <c r="AU237" s="2118">
        <v>0</v>
      </c>
      <c r="AV237" s="2118">
        <v>0</v>
      </c>
      <c r="AW237" s="2113">
        <v>0</v>
      </c>
      <c r="AX237" s="671" t="str">
        <f t="shared" si="148"/>
        <v/>
      </c>
      <c r="BT237" s="3"/>
      <c r="BU237" s="3"/>
      <c r="BV237" s="4"/>
      <c r="BW237" s="4"/>
      <c r="CA237" s="31" t="str">
        <f t="shared" si="152"/>
        <v/>
      </c>
      <c r="CB237" s="31"/>
      <c r="CC237" s="31" t="str">
        <f t="shared" si="149"/>
        <v/>
      </c>
      <c r="CD237" s="31" t="str">
        <f t="shared" si="154"/>
        <v/>
      </c>
      <c r="CE237" s="31" t="str">
        <f t="shared" si="155"/>
        <v/>
      </c>
      <c r="CF237" s="31" t="str">
        <f t="shared" si="156"/>
        <v/>
      </c>
      <c r="CG237" s="31" t="str">
        <f t="shared" si="157"/>
        <v/>
      </c>
      <c r="CH237" s="32">
        <f t="shared" si="158"/>
        <v>0</v>
      </c>
      <c r="CI237" s="32"/>
      <c r="CJ237" s="32"/>
      <c r="CK237" s="32">
        <f t="shared" si="161"/>
        <v>0</v>
      </c>
      <c r="CL237" s="32">
        <f t="shared" si="162"/>
        <v>0</v>
      </c>
      <c r="CM237" s="32">
        <f t="shared" si="162"/>
        <v>0</v>
      </c>
      <c r="CN237" s="32">
        <f t="shared" si="162"/>
        <v>0</v>
      </c>
    </row>
    <row r="238" spans="1:92" ht="16.350000000000001" customHeight="1" x14ac:dyDescent="0.2">
      <c r="A238" s="2912"/>
      <c r="B238" s="3639" t="s">
        <v>267</v>
      </c>
      <c r="C238" s="3639"/>
      <c r="D238" s="2109">
        <f t="shared" si="147"/>
        <v>15</v>
      </c>
      <c r="E238" s="2110">
        <f t="shared" si="150"/>
        <v>4</v>
      </c>
      <c r="F238" s="2111">
        <f t="shared" si="151"/>
        <v>11</v>
      </c>
      <c r="G238" s="2119">
        <v>0</v>
      </c>
      <c r="H238" s="2120">
        <v>0</v>
      </c>
      <c r="I238" s="2121">
        <v>0</v>
      </c>
      <c r="J238" s="2120">
        <v>0</v>
      </c>
      <c r="K238" s="2121">
        <v>0</v>
      </c>
      <c r="L238" s="2120">
        <v>0</v>
      </c>
      <c r="M238" s="2121">
        <v>0</v>
      </c>
      <c r="N238" s="2120">
        <v>0</v>
      </c>
      <c r="O238" s="2121">
        <v>0</v>
      </c>
      <c r="P238" s="2120">
        <v>0</v>
      </c>
      <c r="Q238" s="2121">
        <v>0</v>
      </c>
      <c r="R238" s="2120">
        <v>0</v>
      </c>
      <c r="S238" s="2121">
        <v>0</v>
      </c>
      <c r="T238" s="2120">
        <v>0</v>
      </c>
      <c r="U238" s="2121">
        <v>0</v>
      </c>
      <c r="V238" s="2122">
        <v>0</v>
      </c>
      <c r="W238" s="2121">
        <v>0</v>
      </c>
      <c r="X238" s="2122">
        <v>1</v>
      </c>
      <c r="Y238" s="2121">
        <v>0</v>
      </c>
      <c r="Z238" s="2122">
        <v>1</v>
      </c>
      <c r="AA238" s="2121">
        <v>0</v>
      </c>
      <c r="AB238" s="2122">
        <v>3</v>
      </c>
      <c r="AC238" s="2121">
        <v>1</v>
      </c>
      <c r="AD238" s="2122">
        <v>2</v>
      </c>
      <c r="AE238" s="2121">
        <v>0</v>
      </c>
      <c r="AF238" s="2122">
        <v>2</v>
      </c>
      <c r="AG238" s="2121">
        <v>2</v>
      </c>
      <c r="AH238" s="2122">
        <v>2</v>
      </c>
      <c r="AI238" s="2121">
        <v>0</v>
      </c>
      <c r="AJ238" s="2122">
        <v>0</v>
      </c>
      <c r="AK238" s="2121">
        <v>1</v>
      </c>
      <c r="AL238" s="2122">
        <v>0</v>
      </c>
      <c r="AM238" s="2121">
        <v>0</v>
      </c>
      <c r="AN238" s="2122">
        <v>0</v>
      </c>
      <c r="AO238" s="2123">
        <v>1</v>
      </c>
      <c r="AP238" s="2124">
        <v>0</v>
      </c>
      <c r="AQ238" s="2097"/>
      <c r="AR238" s="2133"/>
      <c r="AS238" s="2133"/>
      <c r="AT238" s="2121"/>
      <c r="AU238" s="2127">
        <v>0</v>
      </c>
      <c r="AV238" s="2127">
        <v>0</v>
      </c>
      <c r="AW238" s="2120">
        <v>0</v>
      </c>
      <c r="AX238" s="671" t="str">
        <f t="shared" si="148"/>
        <v/>
      </c>
      <c r="BT238" s="3"/>
      <c r="BU238" s="3"/>
      <c r="BV238" s="4"/>
      <c r="BW238" s="4"/>
      <c r="CA238" s="31" t="str">
        <f t="shared" si="152"/>
        <v/>
      </c>
      <c r="CB238" s="31"/>
      <c r="CC238" s="31" t="str">
        <f t="shared" si="149"/>
        <v/>
      </c>
      <c r="CD238" s="31" t="str">
        <f t="shared" si="154"/>
        <v/>
      </c>
      <c r="CE238" s="31" t="str">
        <f t="shared" si="155"/>
        <v/>
      </c>
      <c r="CF238" s="31" t="str">
        <f t="shared" si="156"/>
        <v/>
      </c>
      <c r="CG238" s="31" t="str">
        <f t="shared" si="157"/>
        <v/>
      </c>
      <c r="CH238" s="32">
        <f t="shared" si="158"/>
        <v>0</v>
      </c>
      <c r="CI238" s="32"/>
      <c r="CJ238" s="32"/>
      <c r="CK238" s="32">
        <f t="shared" si="161"/>
        <v>0</v>
      </c>
      <c r="CL238" s="32">
        <f t="shared" si="162"/>
        <v>0</v>
      </c>
      <c r="CM238" s="32">
        <f t="shared" si="162"/>
        <v>0</v>
      </c>
      <c r="CN238" s="32">
        <f t="shared" si="162"/>
        <v>0</v>
      </c>
    </row>
    <row r="239" spans="1:92" ht="16.350000000000001" customHeight="1" x14ac:dyDescent="0.2">
      <c r="A239" s="2912"/>
      <c r="B239" s="3640" t="s">
        <v>268</v>
      </c>
      <c r="C239" s="3641"/>
      <c r="D239" s="2109">
        <f t="shared" si="147"/>
        <v>0</v>
      </c>
      <c r="E239" s="2110">
        <f t="shared" si="150"/>
        <v>0</v>
      </c>
      <c r="F239" s="2111">
        <f t="shared" si="151"/>
        <v>0</v>
      </c>
      <c r="G239" s="2119">
        <v>0</v>
      </c>
      <c r="H239" s="2120">
        <v>0</v>
      </c>
      <c r="I239" s="2121">
        <v>0</v>
      </c>
      <c r="J239" s="2120">
        <v>0</v>
      </c>
      <c r="K239" s="2121">
        <v>0</v>
      </c>
      <c r="L239" s="2120">
        <v>0</v>
      </c>
      <c r="M239" s="2121">
        <v>0</v>
      </c>
      <c r="N239" s="2120">
        <v>0</v>
      </c>
      <c r="O239" s="2121">
        <v>0</v>
      </c>
      <c r="P239" s="2120">
        <v>0</v>
      </c>
      <c r="Q239" s="2121">
        <v>0</v>
      </c>
      <c r="R239" s="2120">
        <v>0</v>
      </c>
      <c r="S239" s="2121">
        <v>0</v>
      </c>
      <c r="T239" s="2120">
        <v>0</v>
      </c>
      <c r="U239" s="2121">
        <v>0</v>
      </c>
      <c r="V239" s="2122">
        <v>0</v>
      </c>
      <c r="W239" s="2121">
        <v>0</v>
      </c>
      <c r="X239" s="2122">
        <v>0</v>
      </c>
      <c r="Y239" s="2121">
        <v>0</v>
      </c>
      <c r="Z239" s="2122">
        <v>0</v>
      </c>
      <c r="AA239" s="2121">
        <v>0</v>
      </c>
      <c r="AB239" s="2122">
        <v>0</v>
      </c>
      <c r="AC239" s="2121">
        <v>0</v>
      </c>
      <c r="AD239" s="2122">
        <v>0</v>
      </c>
      <c r="AE239" s="2121">
        <v>0</v>
      </c>
      <c r="AF239" s="2122">
        <v>0</v>
      </c>
      <c r="AG239" s="2121">
        <v>0</v>
      </c>
      <c r="AH239" s="2122">
        <v>0</v>
      </c>
      <c r="AI239" s="2121">
        <v>0</v>
      </c>
      <c r="AJ239" s="2122">
        <v>0</v>
      </c>
      <c r="AK239" s="2121">
        <v>0</v>
      </c>
      <c r="AL239" s="2122">
        <v>0</v>
      </c>
      <c r="AM239" s="2121">
        <v>0</v>
      </c>
      <c r="AN239" s="2122">
        <v>0</v>
      </c>
      <c r="AO239" s="2123">
        <v>0</v>
      </c>
      <c r="AP239" s="2124">
        <v>0</v>
      </c>
      <c r="AQ239" s="2125"/>
      <c r="AR239" s="2126"/>
      <c r="AS239" s="2126"/>
      <c r="AT239" s="2121"/>
      <c r="AU239" s="2127">
        <v>0</v>
      </c>
      <c r="AV239" s="2127">
        <v>0</v>
      </c>
      <c r="AW239" s="2120">
        <v>0</v>
      </c>
      <c r="AX239" s="671" t="str">
        <f t="shared" si="148"/>
        <v/>
      </c>
      <c r="BT239" s="3"/>
      <c r="BU239" s="3"/>
      <c r="BV239" s="4"/>
      <c r="BW239" s="4"/>
      <c r="CA239" s="31" t="str">
        <f t="shared" si="152"/>
        <v/>
      </c>
      <c r="CB239" s="31"/>
      <c r="CC239" s="31" t="str">
        <f t="shared" si="149"/>
        <v/>
      </c>
      <c r="CD239" s="31" t="str">
        <f t="shared" si="154"/>
        <v/>
      </c>
      <c r="CE239" s="31" t="str">
        <f t="shared" si="155"/>
        <v/>
      </c>
      <c r="CF239" s="31" t="str">
        <f t="shared" si="156"/>
        <v/>
      </c>
      <c r="CG239" s="31" t="str">
        <f t="shared" si="157"/>
        <v/>
      </c>
      <c r="CH239" s="32">
        <f t="shared" si="158"/>
        <v>0</v>
      </c>
      <c r="CI239" s="32"/>
      <c r="CJ239" s="32"/>
      <c r="CK239" s="32">
        <f t="shared" si="161"/>
        <v>0</v>
      </c>
      <c r="CL239" s="32">
        <f t="shared" si="162"/>
        <v>0</v>
      </c>
      <c r="CM239" s="32">
        <f t="shared" si="162"/>
        <v>0</v>
      </c>
      <c r="CN239" s="32">
        <f t="shared" si="162"/>
        <v>0</v>
      </c>
    </row>
    <row r="240" spans="1:92" ht="16.350000000000001" customHeight="1" x14ac:dyDescent="0.2">
      <c r="A240" s="3537"/>
      <c r="B240" s="3555" t="s">
        <v>269</v>
      </c>
      <c r="C240" s="3555"/>
      <c r="D240" s="2128">
        <f t="shared" si="147"/>
        <v>0</v>
      </c>
      <c r="E240" s="2129">
        <f t="shared" si="150"/>
        <v>0</v>
      </c>
      <c r="F240" s="2130">
        <f t="shared" si="151"/>
        <v>0</v>
      </c>
      <c r="G240" s="2102">
        <v>0</v>
      </c>
      <c r="H240" s="2103">
        <v>0</v>
      </c>
      <c r="I240" s="2104">
        <v>0</v>
      </c>
      <c r="J240" s="2103">
        <v>0</v>
      </c>
      <c r="K240" s="2104">
        <v>0</v>
      </c>
      <c r="L240" s="2103">
        <v>0</v>
      </c>
      <c r="M240" s="2104">
        <v>0</v>
      </c>
      <c r="N240" s="2103">
        <v>0</v>
      </c>
      <c r="O240" s="2104">
        <v>0</v>
      </c>
      <c r="P240" s="2103">
        <v>0</v>
      </c>
      <c r="Q240" s="2104">
        <v>0</v>
      </c>
      <c r="R240" s="2103">
        <v>0</v>
      </c>
      <c r="S240" s="2104">
        <v>0</v>
      </c>
      <c r="T240" s="2103">
        <v>0</v>
      </c>
      <c r="U240" s="2104">
        <v>0</v>
      </c>
      <c r="V240" s="2105">
        <v>0</v>
      </c>
      <c r="W240" s="2104">
        <v>0</v>
      </c>
      <c r="X240" s="2105">
        <v>0</v>
      </c>
      <c r="Y240" s="2104">
        <v>0</v>
      </c>
      <c r="Z240" s="2105">
        <v>0</v>
      </c>
      <c r="AA240" s="2104">
        <v>0</v>
      </c>
      <c r="AB240" s="2105">
        <v>0</v>
      </c>
      <c r="AC240" s="2104">
        <v>0</v>
      </c>
      <c r="AD240" s="2105">
        <v>0</v>
      </c>
      <c r="AE240" s="2104">
        <v>0</v>
      </c>
      <c r="AF240" s="2105">
        <v>0</v>
      </c>
      <c r="AG240" s="2104">
        <v>0</v>
      </c>
      <c r="AH240" s="2105">
        <v>0</v>
      </c>
      <c r="AI240" s="2104">
        <v>0</v>
      </c>
      <c r="AJ240" s="2105">
        <v>0</v>
      </c>
      <c r="AK240" s="2104">
        <v>0</v>
      </c>
      <c r="AL240" s="2105">
        <v>0</v>
      </c>
      <c r="AM240" s="2104">
        <v>0</v>
      </c>
      <c r="AN240" s="2105">
        <v>0</v>
      </c>
      <c r="AO240" s="2106">
        <v>0</v>
      </c>
      <c r="AP240" s="2107">
        <v>0</v>
      </c>
      <c r="AQ240" s="2131"/>
      <c r="AR240" s="2132"/>
      <c r="AS240" s="2132"/>
      <c r="AT240" s="2104"/>
      <c r="AU240" s="2108">
        <v>0</v>
      </c>
      <c r="AV240" s="2108">
        <v>0</v>
      </c>
      <c r="AW240" s="2103">
        <v>0</v>
      </c>
      <c r="AX240" s="671" t="str">
        <f t="shared" si="148"/>
        <v/>
      </c>
      <c r="BT240" s="3"/>
      <c r="BU240" s="3"/>
      <c r="BV240" s="4"/>
      <c r="BW240" s="4"/>
      <c r="CA240" s="31" t="str">
        <f t="shared" si="152"/>
        <v/>
      </c>
      <c r="CB240" s="31"/>
      <c r="CC240" s="31" t="str">
        <f t="shared" si="149"/>
        <v/>
      </c>
      <c r="CD240" s="31" t="str">
        <f t="shared" si="154"/>
        <v/>
      </c>
      <c r="CE240" s="31" t="str">
        <f t="shared" si="155"/>
        <v/>
      </c>
      <c r="CF240" s="31" t="str">
        <f t="shared" si="156"/>
        <v/>
      </c>
      <c r="CG240" s="31" t="str">
        <f t="shared" si="157"/>
        <v/>
      </c>
      <c r="CH240" s="32">
        <f t="shared" si="158"/>
        <v>0</v>
      </c>
      <c r="CI240" s="32"/>
      <c r="CJ240" s="32"/>
      <c r="CK240" s="32">
        <f t="shared" si="161"/>
        <v>0</v>
      </c>
      <c r="CL240" s="32">
        <f t="shared" si="162"/>
        <v>0</v>
      </c>
      <c r="CM240" s="32">
        <f t="shared" si="162"/>
        <v>0</v>
      </c>
      <c r="CN240" s="32">
        <f t="shared" si="162"/>
        <v>0</v>
      </c>
    </row>
    <row r="241" spans="1:92" ht="16.350000000000001" customHeight="1" x14ac:dyDescent="0.2">
      <c r="A241" s="3536" t="s">
        <v>270</v>
      </c>
      <c r="B241" s="3184" t="s">
        <v>264</v>
      </c>
      <c r="C241" s="3184"/>
      <c r="D241" s="1050">
        <f>SUM(E241+F241)</f>
        <v>4</v>
      </c>
      <c r="E241" s="485">
        <f t="shared" ref="E241:E270" si="163">SUM(G241+I241+K241+M241+O241+Q241+S241+U241+W241+Y241+AA241+AC241+AE241+AG241+AI241+AK241+AM241)</f>
        <v>2</v>
      </c>
      <c r="F241" s="1867">
        <f t="shared" si="151"/>
        <v>2</v>
      </c>
      <c r="G241" s="1060">
        <v>0</v>
      </c>
      <c r="H241" s="459">
        <v>0</v>
      </c>
      <c r="I241" s="1865">
        <v>0</v>
      </c>
      <c r="J241" s="459">
        <v>0</v>
      </c>
      <c r="K241" s="1865">
        <v>0</v>
      </c>
      <c r="L241" s="459">
        <v>0</v>
      </c>
      <c r="M241" s="1865">
        <v>0</v>
      </c>
      <c r="N241" s="459">
        <v>0</v>
      </c>
      <c r="O241" s="1865">
        <v>1</v>
      </c>
      <c r="P241" s="459">
        <v>1</v>
      </c>
      <c r="Q241" s="1865">
        <v>0</v>
      </c>
      <c r="R241" s="459">
        <v>0</v>
      </c>
      <c r="S241" s="1865">
        <v>1</v>
      </c>
      <c r="T241" s="459">
        <v>0</v>
      </c>
      <c r="U241" s="1865">
        <v>0</v>
      </c>
      <c r="V241" s="459">
        <v>1</v>
      </c>
      <c r="W241" s="1865">
        <v>0</v>
      </c>
      <c r="X241" s="459">
        <v>0</v>
      </c>
      <c r="Y241" s="1865">
        <v>0</v>
      </c>
      <c r="Z241" s="459">
        <v>0</v>
      </c>
      <c r="AA241" s="1865">
        <v>0</v>
      </c>
      <c r="AB241" s="459">
        <v>0</v>
      </c>
      <c r="AC241" s="1865">
        <v>0</v>
      </c>
      <c r="AD241" s="459">
        <v>0</v>
      </c>
      <c r="AE241" s="1865">
        <v>0</v>
      </c>
      <c r="AF241" s="459">
        <v>0</v>
      </c>
      <c r="AG241" s="1865">
        <v>0</v>
      </c>
      <c r="AH241" s="459">
        <v>0</v>
      </c>
      <c r="AI241" s="1865">
        <v>0</v>
      </c>
      <c r="AJ241" s="459">
        <v>0</v>
      </c>
      <c r="AK241" s="1865">
        <v>0</v>
      </c>
      <c r="AL241" s="459">
        <v>0</v>
      </c>
      <c r="AM241" s="1865">
        <v>0</v>
      </c>
      <c r="AN241" s="459">
        <v>0</v>
      </c>
      <c r="AO241" s="1062">
        <v>0</v>
      </c>
      <c r="AP241" s="488"/>
      <c r="AQ241" s="1060">
        <v>0</v>
      </c>
      <c r="AR241" s="473">
        <v>4</v>
      </c>
      <c r="AS241" s="1060">
        <v>1</v>
      </c>
      <c r="AT241" s="469"/>
      <c r="AU241" s="473">
        <v>1</v>
      </c>
      <c r="AV241" s="473">
        <v>0</v>
      </c>
      <c r="AW241" s="468">
        <v>0</v>
      </c>
      <c r="AX241" s="671" t="str">
        <f t="shared" si="148"/>
        <v/>
      </c>
      <c r="BT241" s="3"/>
      <c r="BU241" s="3"/>
      <c r="BV241" s="4"/>
      <c r="BW241" s="4"/>
      <c r="CA241" s="31" t="str">
        <f t="shared" si="152"/>
        <v/>
      </c>
      <c r="CB241" s="31" t="str">
        <f t="shared" si="153"/>
        <v/>
      </c>
      <c r="CC241" s="31" t="str">
        <f t="shared" si="149"/>
        <v/>
      </c>
      <c r="CD241" s="31" t="str">
        <f t="shared" si="154"/>
        <v/>
      </c>
      <c r="CE241" s="31" t="str">
        <f t="shared" si="155"/>
        <v/>
      </c>
      <c r="CF241" s="31" t="str">
        <f t="shared" si="156"/>
        <v/>
      </c>
      <c r="CG241" s="31" t="str">
        <f t="shared" si="157"/>
        <v/>
      </c>
      <c r="CH241" s="32"/>
      <c r="CI241" s="32">
        <f t="shared" si="159"/>
        <v>0</v>
      </c>
      <c r="CJ241" s="32">
        <f t="shared" si="160"/>
        <v>0</v>
      </c>
      <c r="CK241" s="32">
        <f t="shared" si="161"/>
        <v>0</v>
      </c>
      <c r="CL241" s="32">
        <f t="shared" si="162"/>
        <v>0</v>
      </c>
      <c r="CM241" s="32">
        <f t="shared" si="162"/>
        <v>0</v>
      </c>
      <c r="CN241" s="32">
        <f t="shared" si="162"/>
        <v>0</v>
      </c>
    </row>
    <row r="242" spans="1:92" ht="16.350000000000001" customHeight="1" x14ac:dyDescent="0.2">
      <c r="A242" s="2912"/>
      <c r="B242" s="3639" t="s">
        <v>265</v>
      </c>
      <c r="C242" s="3639"/>
      <c r="D242" s="2109">
        <f t="shared" si="147"/>
        <v>42</v>
      </c>
      <c r="E242" s="2110">
        <f t="shared" si="163"/>
        <v>28</v>
      </c>
      <c r="F242" s="2111">
        <f t="shared" si="151"/>
        <v>14</v>
      </c>
      <c r="G242" s="2112">
        <v>0</v>
      </c>
      <c r="H242" s="2113">
        <v>1</v>
      </c>
      <c r="I242" s="2114">
        <v>0</v>
      </c>
      <c r="J242" s="2113">
        <v>0</v>
      </c>
      <c r="K242" s="2114">
        <v>2</v>
      </c>
      <c r="L242" s="2113">
        <v>1</v>
      </c>
      <c r="M242" s="2114">
        <v>0</v>
      </c>
      <c r="N242" s="2113">
        <v>2</v>
      </c>
      <c r="O242" s="2114">
        <v>2</v>
      </c>
      <c r="P242" s="2113">
        <v>4</v>
      </c>
      <c r="Q242" s="2114">
        <v>1</v>
      </c>
      <c r="R242" s="2113">
        <v>3</v>
      </c>
      <c r="S242" s="2114">
        <v>4</v>
      </c>
      <c r="T242" s="2113">
        <v>1</v>
      </c>
      <c r="U242" s="2114">
        <v>8</v>
      </c>
      <c r="V242" s="2113">
        <v>1</v>
      </c>
      <c r="W242" s="2114">
        <v>6</v>
      </c>
      <c r="X242" s="2113">
        <v>0</v>
      </c>
      <c r="Y242" s="2114">
        <v>5</v>
      </c>
      <c r="Z242" s="2113">
        <v>1</v>
      </c>
      <c r="AA242" s="2114">
        <v>0</v>
      </c>
      <c r="AB242" s="2113">
        <v>0</v>
      </c>
      <c r="AC242" s="2114">
        <v>0</v>
      </c>
      <c r="AD242" s="2113">
        <v>0</v>
      </c>
      <c r="AE242" s="2114">
        <v>0</v>
      </c>
      <c r="AF242" s="2113">
        <v>0</v>
      </c>
      <c r="AG242" s="2114">
        <v>0</v>
      </c>
      <c r="AH242" s="2113">
        <v>0</v>
      </c>
      <c r="AI242" s="2114">
        <v>0</v>
      </c>
      <c r="AJ242" s="2113">
        <v>0</v>
      </c>
      <c r="AK242" s="2114">
        <v>0</v>
      </c>
      <c r="AL242" s="2113">
        <v>0</v>
      </c>
      <c r="AM242" s="2114">
        <v>0</v>
      </c>
      <c r="AN242" s="2113">
        <v>0</v>
      </c>
      <c r="AO242" s="2116">
        <v>0</v>
      </c>
      <c r="AP242" s="2134"/>
      <c r="AQ242" s="2097"/>
      <c r="AR242" s="2133"/>
      <c r="AS242" s="467">
        <v>6</v>
      </c>
      <c r="AT242" s="2114"/>
      <c r="AU242" s="2118">
        <v>4</v>
      </c>
      <c r="AV242" s="2118">
        <v>0</v>
      </c>
      <c r="AW242" s="2113">
        <v>0</v>
      </c>
      <c r="AX242" s="671" t="str">
        <f t="shared" si="148"/>
        <v/>
      </c>
      <c r="BT242" s="3"/>
      <c r="BU242" s="3"/>
      <c r="BV242" s="4"/>
      <c r="BW242" s="4"/>
      <c r="CA242" s="31" t="str">
        <f t="shared" si="152"/>
        <v/>
      </c>
      <c r="CB242" s="31"/>
      <c r="CC242" s="31" t="str">
        <f t="shared" si="149"/>
        <v/>
      </c>
      <c r="CD242" s="31" t="str">
        <f t="shared" si="154"/>
        <v/>
      </c>
      <c r="CE242" s="31" t="str">
        <f t="shared" si="155"/>
        <v/>
      </c>
      <c r="CF242" s="31" t="str">
        <f t="shared" si="156"/>
        <v/>
      </c>
      <c r="CG242" s="31" t="str">
        <f t="shared" si="157"/>
        <v/>
      </c>
      <c r="CH242" s="32"/>
      <c r="CI242" s="32"/>
      <c r="CJ242" s="32"/>
      <c r="CK242" s="32">
        <f t="shared" si="161"/>
        <v>0</v>
      </c>
      <c r="CL242" s="32">
        <f t="shared" si="162"/>
        <v>0</v>
      </c>
      <c r="CM242" s="32">
        <f t="shared" si="162"/>
        <v>0</v>
      </c>
      <c r="CN242" s="32">
        <f t="shared" si="162"/>
        <v>0</v>
      </c>
    </row>
    <row r="243" spans="1:92" ht="16.350000000000001" customHeight="1" x14ac:dyDescent="0.2">
      <c r="A243" s="2912"/>
      <c r="B243" s="3639" t="s">
        <v>266</v>
      </c>
      <c r="C243" s="3639"/>
      <c r="D243" s="2109">
        <f t="shared" si="147"/>
        <v>5</v>
      </c>
      <c r="E243" s="2110">
        <f t="shared" si="163"/>
        <v>2</v>
      </c>
      <c r="F243" s="2111">
        <f t="shared" si="151"/>
        <v>3</v>
      </c>
      <c r="G243" s="2112">
        <v>0</v>
      </c>
      <c r="H243" s="2113">
        <v>0</v>
      </c>
      <c r="I243" s="2114">
        <v>0</v>
      </c>
      <c r="J243" s="2113">
        <v>0</v>
      </c>
      <c r="K243" s="2114">
        <v>0</v>
      </c>
      <c r="L243" s="2113">
        <v>0</v>
      </c>
      <c r="M243" s="2114">
        <v>0</v>
      </c>
      <c r="N243" s="2113">
        <v>0</v>
      </c>
      <c r="O243" s="2114">
        <v>1</v>
      </c>
      <c r="P243" s="2113">
        <v>1</v>
      </c>
      <c r="Q243" s="2114">
        <v>0</v>
      </c>
      <c r="R243" s="2113">
        <v>0</v>
      </c>
      <c r="S243" s="2114">
        <v>1</v>
      </c>
      <c r="T243" s="2113">
        <v>0</v>
      </c>
      <c r="U243" s="2114">
        <v>0</v>
      </c>
      <c r="V243" s="2113">
        <v>1</v>
      </c>
      <c r="W243" s="2114">
        <v>0</v>
      </c>
      <c r="X243" s="2113">
        <v>1</v>
      </c>
      <c r="Y243" s="2114">
        <v>0</v>
      </c>
      <c r="Z243" s="2113">
        <v>0</v>
      </c>
      <c r="AA243" s="2114">
        <v>0</v>
      </c>
      <c r="AB243" s="2113">
        <v>0</v>
      </c>
      <c r="AC243" s="2114">
        <v>0</v>
      </c>
      <c r="AD243" s="2113">
        <v>0</v>
      </c>
      <c r="AE243" s="2114">
        <v>0</v>
      </c>
      <c r="AF243" s="2113">
        <v>0</v>
      </c>
      <c r="AG243" s="2114">
        <v>0</v>
      </c>
      <c r="AH243" s="2113">
        <v>0</v>
      </c>
      <c r="AI243" s="2114">
        <v>0</v>
      </c>
      <c r="AJ243" s="2113">
        <v>0</v>
      </c>
      <c r="AK243" s="2114">
        <v>0</v>
      </c>
      <c r="AL243" s="2113">
        <v>0</v>
      </c>
      <c r="AM243" s="2114">
        <v>0</v>
      </c>
      <c r="AN243" s="2113">
        <v>0</v>
      </c>
      <c r="AO243" s="2116">
        <v>0</v>
      </c>
      <c r="AP243" s="2134"/>
      <c r="AQ243" s="2097"/>
      <c r="AR243" s="2133"/>
      <c r="AS243" s="2133"/>
      <c r="AT243" s="2114"/>
      <c r="AU243" s="2118">
        <v>1</v>
      </c>
      <c r="AV243" s="2118">
        <v>0</v>
      </c>
      <c r="AW243" s="2113">
        <v>0</v>
      </c>
      <c r="AX243" s="671" t="str">
        <f t="shared" si="148"/>
        <v/>
      </c>
      <c r="BT243" s="3"/>
      <c r="BU243" s="3"/>
      <c r="BV243" s="4"/>
      <c r="BW243" s="4"/>
      <c r="CA243" s="31" t="str">
        <f t="shared" si="152"/>
        <v/>
      </c>
      <c r="CB243" s="31"/>
      <c r="CC243" s="31" t="str">
        <f t="shared" si="149"/>
        <v/>
      </c>
      <c r="CD243" s="31" t="str">
        <f t="shared" si="154"/>
        <v/>
      </c>
      <c r="CE243" s="31" t="str">
        <f t="shared" si="155"/>
        <v/>
      </c>
      <c r="CF243" s="31" t="str">
        <f t="shared" si="156"/>
        <v/>
      </c>
      <c r="CG243" s="31" t="str">
        <f t="shared" si="157"/>
        <v/>
      </c>
      <c r="CH243" s="32"/>
      <c r="CI243" s="32"/>
      <c r="CJ243" s="32"/>
      <c r="CK243" s="32">
        <f t="shared" si="161"/>
        <v>0</v>
      </c>
      <c r="CL243" s="32">
        <f t="shared" si="162"/>
        <v>0</v>
      </c>
      <c r="CM243" s="32">
        <f t="shared" si="162"/>
        <v>0</v>
      </c>
      <c r="CN243" s="32">
        <f t="shared" si="162"/>
        <v>0</v>
      </c>
    </row>
    <row r="244" spans="1:92" ht="16.350000000000001" customHeight="1" x14ac:dyDescent="0.2">
      <c r="A244" s="2912"/>
      <c r="B244" s="3639" t="s">
        <v>267</v>
      </c>
      <c r="C244" s="3639"/>
      <c r="D244" s="2109">
        <f t="shared" si="147"/>
        <v>1</v>
      </c>
      <c r="E244" s="2110">
        <f t="shared" si="163"/>
        <v>0</v>
      </c>
      <c r="F244" s="2111">
        <f t="shared" si="151"/>
        <v>1</v>
      </c>
      <c r="G244" s="2119">
        <v>0</v>
      </c>
      <c r="H244" s="2120">
        <v>0</v>
      </c>
      <c r="I244" s="2121">
        <v>0</v>
      </c>
      <c r="J244" s="2120">
        <v>0</v>
      </c>
      <c r="K244" s="2121">
        <v>0</v>
      </c>
      <c r="L244" s="2120">
        <v>0</v>
      </c>
      <c r="M244" s="2121">
        <v>0</v>
      </c>
      <c r="N244" s="2120">
        <v>0</v>
      </c>
      <c r="O244" s="2121">
        <v>0</v>
      </c>
      <c r="P244" s="2120">
        <v>0</v>
      </c>
      <c r="Q244" s="2121">
        <v>0</v>
      </c>
      <c r="R244" s="2120">
        <v>0</v>
      </c>
      <c r="S244" s="2121">
        <v>0</v>
      </c>
      <c r="T244" s="2120">
        <v>0</v>
      </c>
      <c r="U244" s="2121">
        <v>0</v>
      </c>
      <c r="V244" s="2120">
        <v>1</v>
      </c>
      <c r="W244" s="2121">
        <v>0</v>
      </c>
      <c r="X244" s="2120">
        <v>0</v>
      </c>
      <c r="Y244" s="2121">
        <v>0</v>
      </c>
      <c r="Z244" s="2120">
        <v>0</v>
      </c>
      <c r="AA244" s="2121">
        <v>0</v>
      </c>
      <c r="AB244" s="2120">
        <v>0</v>
      </c>
      <c r="AC244" s="2121">
        <v>0</v>
      </c>
      <c r="AD244" s="2120">
        <v>0</v>
      </c>
      <c r="AE244" s="2121">
        <v>0</v>
      </c>
      <c r="AF244" s="2120">
        <v>0</v>
      </c>
      <c r="AG244" s="2121">
        <v>0</v>
      </c>
      <c r="AH244" s="2120">
        <v>0</v>
      </c>
      <c r="AI244" s="2121">
        <v>0</v>
      </c>
      <c r="AJ244" s="2120">
        <v>0</v>
      </c>
      <c r="AK244" s="2121">
        <v>0</v>
      </c>
      <c r="AL244" s="2120">
        <v>0</v>
      </c>
      <c r="AM244" s="2121">
        <v>0</v>
      </c>
      <c r="AN244" s="2120">
        <v>0</v>
      </c>
      <c r="AO244" s="2116">
        <v>0</v>
      </c>
      <c r="AP244" s="2134"/>
      <c r="AQ244" s="2097"/>
      <c r="AR244" s="2133"/>
      <c r="AS244" s="2133"/>
      <c r="AT244" s="2121"/>
      <c r="AU244" s="2127">
        <v>0</v>
      </c>
      <c r="AV244" s="2127">
        <v>0</v>
      </c>
      <c r="AW244" s="2120">
        <v>0</v>
      </c>
      <c r="AX244" s="671" t="str">
        <f t="shared" si="148"/>
        <v/>
      </c>
      <c r="BT244" s="3"/>
      <c r="BU244" s="3"/>
      <c r="BV244" s="4"/>
      <c r="BW244" s="4"/>
      <c r="CA244" s="31" t="str">
        <f t="shared" si="152"/>
        <v/>
      </c>
      <c r="CB244" s="31"/>
      <c r="CC244" s="31" t="str">
        <f t="shared" si="149"/>
        <v/>
      </c>
      <c r="CD244" s="31" t="str">
        <f t="shared" si="154"/>
        <v/>
      </c>
      <c r="CE244" s="31" t="str">
        <f t="shared" si="155"/>
        <v/>
      </c>
      <c r="CF244" s="31" t="str">
        <f t="shared" si="156"/>
        <v/>
      </c>
      <c r="CG244" s="31" t="str">
        <f t="shared" si="157"/>
        <v/>
      </c>
      <c r="CH244" s="32"/>
      <c r="CI244" s="32"/>
      <c r="CJ244" s="32"/>
      <c r="CK244" s="32">
        <f t="shared" si="161"/>
        <v>0</v>
      </c>
      <c r="CL244" s="32">
        <f t="shared" si="162"/>
        <v>0</v>
      </c>
      <c r="CM244" s="32">
        <f t="shared" si="162"/>
        <v>0</v>
      </c>
      <c r="CN244" s="32">
        <f t="shared" si="162"/>
        <v>0</v>
      </c>
    </row>
    <row r="245" spans="1:92" ht="16.350000000000001" customHeight="1" x14ac:dyDescent="0.2">
      <c r="A245" s="2912"/>
      <c r="B245" s="3640" t="s">
        <v>268</v>
      </c>
      <c r="C245" s="3641"/>
      <c r="D245" s="2109">
        <f t="shared" si="147"/>
        <v>0</v>
      </c>
      <c r="E245" s="2110">
        <f t="shared" si="163"/>
        <v>0</v>
      </c>
      <c r="F245" s="2111">
        <f t="shared" si="151"/>
        <v>0</v>
      </c>
      <c r="G245" s="2119">
        <v>0</v>
      </c>
      <c r="H245" s="2120">
        <v>0</v>
      </c>
      <c r="I245" s="2121">
        <v>0</v>
      </c>
      <c r="J245" s="2120">
        <v>0</v>
      </c>
      <c r="K245" s="2121">
        <v>0</v>
      </c>
      <c r="L245" s="2120">
        <v>0</v>
      </c>
      <c r="M245" s="2121">
        <v>0</v>
      </c>
      <c r="N245" s="2120">
        <v>0</v>
      </c>
      <c r="O245" s="2121">
        <v>0</v>
      </c>
      <c r="P245" s="2120">
        <v>0</v>
      </c>
      <c r="Q245" s="2121">
        <v>0</v>
      </c>
      <c r="R245" s="2120">
        <v>0</v>
      </c>
      <c r="S245" s="2121">
        <v>0</v>
      </c>
      <c r="T245" s="2120">
        <v>0</v>
      </c>
      <c r="U245" s="2121">
        <v>0</v>
      </c>
      <c r="V245" s="2120">
        <v>0</v>
      </c>
      <c r="W245" s="2121">
        <v>0</v>
      </c>
      <c r="X245" s="2120">
        <v>0</v>
      </c>
      <c r="Y245" s="2121">
        <v>0</v>
      </c>
      <c r="Z245" s="2120">
        <v>0</v>
      </c>
      <c r="AA245" s="2121">
        <v>0</v>
      </c>
      <c r="AB245" s="2120">
        <v>0</v>
      </c>
      <c r="AC245" s="2121">
        <v>0</v>
      </c>
      <c r="AD245" s="2120">
        <v>0</v>
      </c>
      <c r="AE245" s="2121">
        <v>0</v>
      </c>
      <c r="AF245" s="2120">
        <v>0</v>
      </c>
      <c r="AG245" s="2121">
        <v>0</v>
      </c>
      <c r="AH245" s="2120">
        <v>0</v>
      </c>
      <c r="AI245" s="2121">
        <v>0</v>
      </c>
      <c r="AJ245" s="2120">
        <v>0</v>
      </c>
      <c r="AK245" s="2121">
        <v>0</v>
      </c>
      <c r="AL245" s="2120">
        <v>0</v>
      </c>
      <c r="AM245" s="2121">
        <v>0</v>
      </c>
      <c r="AN245" s="2120">
        <v>0</v>
      </c>
      <c r="AO245" s="2123">
        <v>0</v>
      </c>
      <c r="AP245" s="2134"/>
      <c r="AQ245" s="2097"/>
      <c r="AR245" s="2135"/>
      <c r="AS245" s="2126"/>
      <c r="AT245" s="2121"/>
      <c r="AU245" s="2127">
        <v>0</v>
      </c>
      <c r="AV245" s="2127">
        <v>0</v>
      </c>
      <c r="AW245" s="2120">
        <v>0</v>
      </c>
      <c r="AX245" s="671" t="str">
        <f t="shared" si="148"/>
        <v/>
      </c>
      <c r="BT245" s="3"/>
      <c r="BU245" s="3"/>
      <c r="BV245" s="4"/>
      <c r="BW245" s="4"/>
      <c r="CA245" s="31" t="str">
        <f t="shared" si="152"/>
        <v/>
      </c>
      <c r="CB245" s="31"/>
      <c r="CC245" s="31" t="str">
        <f t="shared" si="149"/>
        <v/>
      </c>
      <c r="CD245" s="31" t="str">
        <f t="shared" si="154"/>
        <v/>
      </c>
      <c r="CE245" s="31" t="str">
        <f t="shared" si="155"/>
        <v/>
      </c>
      <c r="CF245" s="31" t="str">
        <f t="shared" si="156"/>
        <v/>
      </c>
      <c r="CG245" s="31" t="str">
        <f t="shared" si="157"/>
        <v/>
      </c>
      <c r="CH245" s="32"/>
      <c r="CI245" s="32"/>
      <c r="CJ245" s="32"/>
      <c r="CK245" s="32">
        <f t="shared" si="161"/>
        <v>0</v>
      </c>
      <c r="CL245" s="32">
        <f t="shared" si="162"/>
        <v>0</v>
      </c>
      <c r="CM245" s="32">
        <f t="shared" si="162"/>
        <v>0</v>
      </c>
      <c r="CN245" s="32">
        <f t="shared" si="162"/>
        <v>0</v>
      </c>
    </row>
    <row r="246" spans="1:92" ht="16.350000000000001" customHeight="1" x14ac:dyDescent="0.2">
      <c r="A246" s="3537"/>
      <c r="B246" s="3555" t="s">
        <v>269</v>
      </c>
      <c r="C246" s="3555"/>
      <c r="D246" s="2128">
        <f t="shared" si="147"/>
        <v>0</v>
      </c>
      <c r="E246" s="2129">
        <f t="shared" si="163"/>
        <v>0</v>
      </c>
      <c r="F246" s="2130">
        <f t="shared" si="151"/>
        <v>0</v>
      </c>
      <c r="G246" s="2102">
        <v>0</v>
      </c>
      <c r="H246" s="2103">
        <v>0</v>
      </c>
      <c r="I246" s="2104">
        <v>0</v>
      </c>
      <c r="J246" s="2103">
        <v>0</v>
      </c>
      <c r="K246" s="2104">
        <v>0</v>
      </c>
      <c r="L246" s="2103">
        <v>0</v>
      </c>
      <c r="M246" s="2104">
        <v>0</v>
      </c>
      <c r="N246" s="2103">
        <v>0</v>
      </c>
      <c r="O246" s="2104">
        <v>0</v>
      </c>
      <c r="P246" s="2103">
        <v>0</v>
      </c>
      <c r="Q246" s="2104">
        <v>0</v>
      </c>
      <c r="R246" s="2103">
        <v>0</v>
      </c>
      <c r="S246" s="2104">
        <v>0</v>
      </c>
      <c r="T246" s="2103">
        <v>0</v>
      </c>
      <c r="U246" s="2104">
        <v>0</v>
      </c>
      <c r="V246" s="2103">
        <v>0</v>
      </c>
      <c r="W246" s="2104">
        <v>0</v>
      </c>
      <c r="X246" s="2103">
        <v>0</v>
      </c>
      <c r="Y246" s="2104">
        <v>0</v>
      </c>
      <c r="Z246" s="2103">
        <v>0</v>
      </c>
      <c r="AA246" s="2104">
        <v>0</v>
      </c>
      <c r="AB246" s="2103">
        <v>0</v>
      </c>
      <c r="AC246" s="2104">
        <v>0</v>
      </c>
      <c r="AD246" s="2103">
        <v>0</v>
      </c>
      <c r="AE246" s="2104">
        <v>0</v>
      </c>
      <c r="AF246" s="2103">
        <v>0</v>
      </c>
      <c r="AG246" s="2104">
        <v>0</v>
      </c>
      <c r="AH246" s="2103">
        <v>0</v>
      </c>
      <c r="AI246" s="2104">
        <v>0</v>
      </c>
      <c r="AJ246" s="2103">
        <v>0</v>
      </c>
      <c r="AK246" s="2104">
        <v>0</v>
      </c>
      <c r="AL246" s="2103">
        <v>0</v>
      </c>
      <c r="AM246" s="2104">
        <v>0</v>
      </c>
      <c r="AN246" s="2103">
        <v>0</v>
      </c>
      <c r="AO246" s="2106">
        <v>0</v>
      </c>
      <c r="AP246" s="2132"/>
      <c r="AQ246" s="2131"/>
      <c r="AR246" s="2136"/>
      <c r="AS246" s="2132"/>
      <c r="AT246" s="2104"/>
      <c r="AU246" s="2108">
        <v>0</v>
      </c>
      <c r="AV246" s="2108">
        <v>0</v>
      </c>
      <c r="AW246" s="2103">
        <v>0</v>
      </c>
      <c r="AX246" s="671" t="str">
        <f t="shared" si="148"/>
        <v/>
      </c>
      <c r="BT246" s="3"/>
      <c r="BU246" s="3"/>
      <c r="BV246" s="4"/>
      <c r="BW246" s="4"/>
      <c r="CA246" s="31" t="str">
        <f t="shared" si="152"/>
        <v/>
      </c>
      <c r="CB246" s="31"/>
      <c r="CC246" s="31" t="str">
        <f t="shared" si="149"/>
        <v/>
      </c>
      <c r="CD246" s="31" t="str">
        <f t="shared" si="154"/>
        <v/>
      </c>
      <c r="CE246" s="31" t="str">
        <f t="shared" si="155"/>
        <v/>
      </c>
      <c r="CF246" s="31" t="str">
        <f t="shared" si="156"/>
        <v/>
      </c>
      <c r="CG246" s="31" t="str">
        <f t="shared" si="157"/>
        <v/>
      </c>
      <c r="CH246" s="32"/>
      <c r="CI246" s="32"/>
      <c r="CJ246" s="32"/>
      <c r="CK246" s="32">
        <f t="shared" si="161"/>
        <v>0</v>
      </c>
      <c r="CL246" s="32">
        <f t="shared" si="162"/>
        <v>0</v>
      </c>
      <c r="CM246" s="32">
        <f t="shared" si="162"/>
        <v>0</v>
      </c>
      <c r="CN246" s="32">
        <f t="shared" si="162"/>
        <v>0</v>
      </c>
    </row>
    <row r="247" spans="1:92" ht="16.350000000000001" customHeight="1" x14ac:dyDescent="0.2">
      <c r="A247" s="3536" t="s">
        <v>271</v>
      </c>
      <c r="B247" s="3184" t="s">
        <v>264</v>
      </c>
      <c r="C247" s="3184"/>
      <c r="D247" s="400">
        <f t="shared" si="147"/>
        <v>24</v>
      </c>
      <c r="E247" s="465">
        <f t="shared" si="163"/>
        <v>8</v>
      </c>
      <c r="F247" s="466">
        <f t="shared" si="151"/>
        <v>16</v>
      </c>
      <c r="G247" s="467">
        <v>0</v>
      </c>
      <c r="H247" s="468">
        <v>0</v>
      </c>
      <c r="I247" s="469">
        <v>0</v>
      </c>
      <c r="J247" s="468">
        <v>0</v>
      </c>
      <c r="K247" s="469">
        <v>0</v>
      </c>
      <c r="L247" s="468">
        <v>0</v>
      </c>
      <c r="M247" s="469">
        <v>0</v>
      </c>
      <c r="N247" s="468">
        <v>0</v>
      </c>
      <c r="O247" s="469">
        <v>0</v>
      </c>
      <c r="P247" s="468">
        <v>0</v>
      </c>
      <c r="Q247" s="469">
        <v>0</v>
      </c>
      <c r="R247" s="468">
        <v>0</v>
      </c>
      <c r="S247" s="469">
        <v>0</v>
      </c>
      <c r="T247" s="468">
        <v>0</v>
      </c>
      <c r="U247" s="469">
        <v>0</v>
      </c>
      <c r="V247" s="470">
        <v>0</v>
      </c>
      <c r="W247" s="469">
        <v>0</v>
      </c>
      <c r="X247" s="470">
        <v>0</v>
      </c>
      <c r="Y247" s="469">
        <v>1</v>
      </c>
      <c r="Z247" s="470">
        <v>0</v>
      </c>
      <c r="AA247" s="469">
        <v>0</v>
      </c>
      <c r="AB247" s="470">
        <v>0</v>
      </c>
      <c r="AC247" s="469">
        <v>0</v>
      </c>
      <c r="AD247" s="470">
        <v>3</v>
      </c>
      <c r="AE247" s="469">
        <v>1</v>
      </c>
      <c r="AF247" s="470">
        <v>5</v>
      </c>
      <c r="AG247" s="469">
        <v>4</v>
      </c>
      <c r="AH247" s="470">
        <v>4</v>
      </c>
      <c r="AI247" s="469">
        <v>1</v>
      </c>
      <c r="AJ247" s="470">
        <v>3</v>
      </c>
      <c r="AK247" s="469">
        <v>1</v>
      </c>
      <c r="AL247" s="470">
        <v>0</v>
      </c>
      <c r="AM247" s="469">
        <v>0</v>
      </c>
      <c r="AN247" s="470">
        <v>1</v>
      </c>
      <c r="AO247" s="471">
        <v>0</v>
      </c>
      <c r="AP247" s="472">
        <v>0</v>
      </c>
      <c r="AQ247" s="1060">
        <v>0</v>
      </c>
      <c r="AR247" s="473">
        <v>2</v>
      </c>
      <c r="AS247" s="1060">
        <v>20</v>
      </c>
      <c r="AT247" s="469"/>
      <c r="AU247" s="473">
        <v>0</v>
      </c>
      <c r="AV247" s="473">
        <v>0</v>
      </c>
      <c r="AW247" s="468">
        <v>0</v>
      </c>
      <c r="AX247" s="671" t="str">
        <f t="shared" si="148"/>
        <v/>
      </c>
      <c r="BT247" s="3"/>
      <c r="BU247" s="3"/>
      <c r="BV247" s="4"/>
      <c r="BW247" s="4"/>
      <c r="CA247" s="31" t="str">
        <f t="shared" si="152"/>
        <v/>
      </c>
      <c r="CB247" s="31" t="str">
        <f t="shared" si="153"/>
        <v/>
      </c>
      <c r="CC247" s="31" t="str">
        <f t="shared" si="149"/>
        <v/>
      </c>
      <c r="CD247" s="31" t="str">
        <f t="shared" si="154"/>
        <v/>
      </c>
      <c r="CE247" s="31" t="str">
        <f t="shared" si="155"/>
        <v/>
      </c>
      <c r="CF247" s="31" t="str">
        <f t="shared" si="156"/>
        <v/>
      </c>
      <c r="CG247" s="31" t="str">
        <f t="shared" si="157"/>
        <v/>
      </c>
      <c r="CH247" s="32">
        <f t="shared" si="158"/>
        <v>0</v>
      </c>
      <c r="CI247" s="32">
        <f t="shared" si="159"/>
        <v>0</v>
      </c>
      <c r="CJ247" s="32">
        <f t="shared" si="160"/>
        <v>0</v>
      </c>
      <c r="CK247" s="32">
        <f t="shared" si="161"/>
        <v>0</v>
      </c>
      <c r="CL247" s="32">
        <f t="shared" si="162"/>
        <v>0</v>
      </c>
      <c r="CM247" s="32">
        <f t="shared" si="162"/>
        <v>0</v>
      </c>
      <c r="CN247" s="32">
        <f t="shared" si="162"/>
        <v>0</v>
      </c>
    </row>
    <row r="248" spans="1:92" ht="16.350000000000001" customHeight="1" x14ac:dyDescent="0.2">
      <c r="A248" s="2912"/>
      <c r="B248" s="3639" t="s">
        <v>265</v>
      </c>
      <c r="C248" s="3639"/>
      <c r="D248" s="2109">
        <f t="shared" si="147"/>
        <v>23</v>
      </c>
      <c r="E248" s="2110">
        <f t="shared" si="163"/>
        <v>5</v>
      </c>
      <c r="F248" s="2111">
        <f t="shared" si="151"/>
        <v>18</v>
      </c>
      <c r="G248" s="2112">
        <v>0</v>
      </c>
      <c r="H248" s="2113">
        <v>0</v>
      </c>
      <c r="I248" s="2114">
        <v>0</v>
      </c>
      <c r="J248" s="2113">
        <v>0</v>
      </c>
      <c r="K248" s="2114">
        <v>0</v>
      </c>
      <c r="L248" s="2113">
        <v>0</v>
      </c>
      <c r="M248" s="2114">
        <v>0</v>
      </c>
      <c r="N248" s="2113">
        <v>0</v>
      </c>
      <c r="O248" s="2114">
        <v>0</v>
      </c>
      <c r="P248" s="2113">
        <v>0</v>
      </c>
      <c r="Q248" s="2114">
        <v>0</v>
      </c>
      <c r="R248" s="2113">
        <v>0</v>
      </c>
      <c r="S248" s="2114">
        <v>0</v>
      </c>
      <c r="T248" s="2113">
        <v>0</v>
      </c>
      <c r="U248" s="2114">
        <v>0</v>
      </c>
      <c r="V248" s="2115">
        <v>0</v>
      </c>
      <c r="W248" s="2114">
        <v>0</v>
      </c>
      <c r="X248" s="2115">
        <v>0</v>
      </c>
      <c r="Y248" s="2114">
        <v>0</v>
      </c>
      <c r="Z248" s="2115">
        <v>0</v>
      </c>
      <c r="AA248" s="2114">
        <v>0</v>
      </c>
      <c r="AB248" s="2115">
        <v>0</v>
      </c>
      <c r="AC248" s="2114">
        <v>0</v>
      </c>
      <c r="AD248" s="2115">
        <v>5</v>
      </c>
      <c r="AE248" s="2114">
        <v>1</v>
      </c>
      <c r="AF248" s="2115">
        <v>9</v>
      </c>
      <c r="AG248" s="2114">
        <v>3</v>
      </c>
      <c r="AH248" s="2115">
        <v>3</v>
      </c>
      <c r="AI248" s="2114">
        <v>1</v>
      </c>
      <c r="AJ248" s="2115">
        <v>0</v>
      </c>
      <c r="AK248" s="2114">
        <v>0</v>
      </c>
      <c r="AL248" s="2115">
        <v>1</v>
      </c>
      <c r="AM248" s="2114">
        <v>0</v>
      </c>
      <c r="AN248" s="2115">
        <v>0</v>
      </c>
      <c r="AO248" s="2116">
        <v>0</v>
      </c>
      <c r="AP248" s="2117">
        <v>0</v>
      </c>
      <c r="AQ248" s="2097"/>
      <c r="AR248" s="2133"/>
      <c r="AS248" s="467">
        <v>10</v>
      </c>
      <c r="AT248" s="2114"/>
      <c r="AU248" s="2118">
        <v>0</v>
      </c>
      <c r="AV248" s="2118">
        <v>0</v>
      </c>
      <c r="AW248" s="2113">
        <v>0</v>
      </c>
      <c r="AX248" s="671" t="str">
        <f t="shared" si="148"/>
        <v/>
      </c>
      <c r="BT248" s="3"/>
      <c r="BU248" s="3"/>
      <c r="BV248" s="4"/>
      <c r="BW248" s="4"/>
      <c r="CA248" s="31" t="str">
        <f t="shared" si="152"/>
        <v/>
      </c>
      <c r="CB248" s="31"/>
      <c r="CC248" s="31" t="str">
        <f t="shared" si="149"/>
        <v/>
      </c>
      <c r="CD248" s="31" t="str">
        <f t="shared" si="154"/>
        <v/>
      </c>
      <c r="CE248" s="31" t="str">
        <f t="shared" si="155"/>
        <v/>
      </c>
      <c r="CF248" s="31" t="str">
        <f t="shared" si="156"/>
        <v/>
      </c>
      <c r="CG248" s="31" t="str">
        <f t="shared" si="157"/>
        <v/>
      </c>
      <c r="CH248" s="32">
        <f t="shared" si="158"/>
        <v>0</v>
      </c>
      <c r="CI248" s="32"/>
      <c r="CJ248" s="32"/>
      <c r="CK248" s="32">
        <f t="shared" si="161"/>
        <v>0</v>
      </c>
      <c r="CL248" s="32">
        <f t="shared" si="162"/>
        <v>0</v>
      </c>
      <c r="CM248" s="32">
        <f t="shared" si="162"/>
        <v>0</v>
      </c>
      <c r="CN248" s="32">
        <f t="shared" si="162"/>
        <v>0</v>
      </c>
    </row>
    <row r="249" spans="1:92" ht="16.350000000000001" customHeight="1" x14ac:dyDescent="0.2">
      <c r="A249" s="2912"/>
      <c r="B249" s="3639" t="s">
        <v>266</v>
      </c>
      <c r="C249" s="3639"/>
      <c r="D249" s="2109">
        <f t="shared" si="147"/>
        <v>17</v>
      </c>
      <c r="E249" s="2110">
        <f t="shared" si="163"/>
        <v>6</v>
      </c>
      <c r="F249" s="2111">
        <f t="shared" si="151"/>
        <v>11</v>
      </c>
      <c r="G249" s="2112">
        <v>0</v>
      </c>
      <c r="H249" s="2113">
        <v>0</v>
      </c>
      <c r="I249" s="2114">
        <v>0</v>
      </c>
      <c r="J249" s="2113">
        <v>0</v>
      </c>
      <c r="K249" s="2114">
        <v>0</v>
      </c>
      <c r="L249" s="2113">
        <v>0</v>
      </c>
      <c r="M249" s="2114">
        <v>0</v>
      </c>
      <c r="N249" s="2113">
        <v>0</v>
      </c>
      <c r="O249" s="2114">
        <v>0</v>
      </c>
      <c r="P249" s="2113">
        <v>0</v>
      </c>
      <c r="Q249" s="2114">
        <v>0</v>
      </c>
      <c r="R249" s="2113">
        <v>0</v>
      </c>
      <c r="S249" s="2114">
        <v>0</v>
      </c>
      <c r="T249" s="2113">
        <v>0</v>
      </c>
      <c r="U249" s="2114">
        <v>0</v>
      </c>
      <c r="V249" s="2115">
        <v>0</v>
      </c>
      <c r="W249" s="2114">
        <v>0</v>
      </c>
      <c r="X249" s="2115">
        <v>0</v>
      </c>
      <c r="Y249" s="2114">
        <v>1</v>
      </c>
      <c r="Z249" s="2115">
        <v>0</v>
      </c>
      <c r="AA249" s="2114">
        <v>0</v>
      </c>
      <c r="AB249" s="2115">
        <v>0</v>
      </c>
      <c r="AC249" s="2114">
        <v>0</v>
      </c>
      <c r="AD249" s="2115">
        <v>2</v>
      </c>
      <c r="AE249" s="2114">
        <v>1</v>
      </c>
      <c r="AF249" s="2115">
        <v>2</v>
      </c>
      <c r="AG249" s="2114">
        <v>1</v>
      </c>
      <c r="AH249" s="2115">
        <v>3</v>
      </c>
      <c r="AI249" s="2114">
        <v>1</v>
      </c>
      <c r="AJ249" s="2115">
        <v>2</v>
      </c>
      <c r="AK249" s="2114">
        <v>1</v>
      </c>
      <c r="AL249" s="2115">
        <v>1</v>
      </c>
      <c r="AM249" s="2114">
        <v>1</v>
      </c>
      <c r="AN249" s="2115">
        <v>1</v>
      </c>
      <c r="AO249" s="2116">
        <v>0</v>
      </c>
      <c r="AP249" s="2117">
        <v>0</v>
      </c>
      <c r="AQ249" s="2097"/>
      <c r="AR249" s="2133"/>
      <c r="AS249" s="2133"/>
      <c r="AT249" s="2114">
        <v>0</v>
      </c>
      <c r="AU249" s="2118">
        <v>0</v>
      </c>
      <c r="AV249" s="2118">
        <v>0</v>
      </c>
      <c r="AW249" s="2113">
        <v>0</v>
      </c>
      <c r="AX249" s="671" t="str">
        <f t="shared" si="148"/>
        <v/>
      </c>
      <c r="BT249" s="3"/>
      <c r="BU249" s="3"/>
      <c r="BV249" s="4"/>
      <c r="BW249" s="4"/>
      <c r="CA249" s="31" t="str">
        <f t="shared" si="152"/>
        <v/>
      </c>
      <c r="CB249" s="31"/>
      <c r="CC249" s="31" t="str">
        <f t="shared" si="149"/>
        <v/>
      </c>
      <c r="CD249" s="31" t="str">
        <f t="shared" si="154"/>
        <v/>
      </c>
      <c r="CE249" s="31" t="str">
        <f t="shared" si="155"/>
        <v/>
      </c>
      <c r="CF249" s="31" t="str">
        <f t="shared" si="156"/>
        <v/>
      </c>
      <c r="CG249" s="31" t="str">
        <f t="shared" si="157"/>
        <v/>
      </c>
      <c r="CH249" s="32">
        <f t="shared" si="158"/>
        <v>0</v>
      </c>
      <c r="CI249" s="32"/>
      <c r="CJ249" s="32"/>
      <c r="CK249" s="32">
        <f t="shared" si="161"/>
        <v>0</v>
      </c>
      <c r="CL249" s="32">
        <f t="shared" si="162"/>
        <v>0</v>
      </c>
      <c r="CM249" s="32">
        <f t="shared" si="162"/>
        <v>0</v>
      </c>
      <c r="CN249" s="32">
        <f t="shared" si="162"/>
        <v>0</v>
      </c>
    </row>
    <row r="250" spans="1:92" ht="16.350000000000001" customHeight="1" x14ac:dyDescent="0.2">
      <c r="A250" s="2912"/>
      <c r="B250" s="3647" t="s">
        <v>267</v>
      </c>
      <c r="C250" s="3647"/>
      <c r="D250" s="2109">
        <f t="shared" si="147"/>
        <v>18</v>
      </c>
      <c r="E250" s="2110">
        <f>SUM(G250+I250+K250+M250+O250+Q250+S250+U250+W250+Y250+AA250+AC250+AE250+AG250+AI250+AK250+AM250)</f>
        <v>6</v>
      </c>
      <c r="F250" s="2111">
        <f t="shared" si="151"/>
        <v>12</v>
      </c>
      <c r="G250" s="2119">
        <v>0</v>
      </c>
      <c r="H250" s="2120">
        <v>0</v>
      </c>
      <c r="I250" s="2121">
        <v>0</v>
      </c>
      <c r="J250" s="2120">
        <v>0</v>
      </c>
      <c r="K250" s="2121">
        <v>0</v>
      </c>
      <c r="L250" s="2120">
        <v>0</v>
      </c>
      <c r="M250" s="2121">
        <v>0</v>
      </c>
      <c r="N250" s="2120">
        <v>0</v>
      </c>
      <c r="O250" s="2121">
        <v>0</v>
      </c>
      <c r="P250" s="2120">
        <v>0</v>
      </c>
      <c r="Q250" s="2121">
        <v>0</v>
      </c>
      <c r="R250" s="2120">
        <v>0</v>
      </c>
      <c r="S250" s="2121">
        <v>0</v>
      </c>
      <c r="T250" s="2120">
        <v>0</v>
      </c>
      <c r="U250" s="2121">
        <v>0</v>
      </c>
      <c r="V250" s="2122">
        <v>0</v>
      </c>
      <c r="W250" s="2121">
        <v>0</v>
      </c>
      <c r="X250" s="2122">
        <v>0</v>
      </c>
      <c r="Y250" s="2121">
        <v>1</v>
      </c>
      <c r="Z250" s="2122">
        <v>0</v>
      </c>
      <c r="AA250" s="2121">
        <v>0</v>
      </c>
      <c r="AB250" s="2122">
        <v>0</v>
      </c>
      <c r="AC250" s="2121">
        <v>0</v>
      </c>
      <c r="AD250" s="2122">
        <v>3</v>
      </c>
      <c r="AE250" s="2121">
        <v>1</v>
      </c>
      <c r="AF250" s="2122">
        <v>6</v>
      </c>
      <c r="AG250" s="2121">
        <v>1</v>
      </c>
      <c r="AH250" s="2122">
        <v>0</v>
      </c>
      <c r="AI250" s="2121">
        <v>1</v>
      </c>
      <c r="AJ250" s="2122">
        <v>1</v>
      </c>
      <c r="AK250" s="2121">
        <v>1</v>
      </c>
      <c r="AL250" s="2122">
        <v>1</v>
      </c>
      <c r="AM250" s="2121">
        <v>1</v>
      </c>
      <c r="AN250" s="2122">
        <v>1</v>
      </c>
      <c r="AO250" s="2123">
        <v>0</v>
      </c>
      <c r="AP250" s="2124">
        <v>0</v>
      </c>
      <c r="AQ250" s="2097"/>
      <c r="AR250" s="2133"/>
      <c r="AS250" s="2133"/>
      <c r="AT250" s="2121">
        <v>0</v>
      </c>
      <c r="AU250" s="2127">
        <v>0</v>
      </c>
      <c r="AV250" s="2127">
        <v>0</v>
      </c>
      <c r="AW250" s="2120">
        <v>0</v>
      </c>
      <c r="AX250" s="671" t="str">
        <f t="shared" si="148"/>
        <v/>
      </c>
      <c r="BT250" s="3"/>
      <c r="BU250" s="3"/>
      <c r="BV250" s="4"/>
      <c r="BW250" s="4"/>
      <c r="CA250" s="31" t="str">
        <f t="shared" si="152"/>
        <v/>
      </c>
      <c r="CB250" s="31"/>
      <c r="CC250" s="31" t="str">
        <f t="shared" si="149"/>
        <v/>
      </c>
      <c r="CD250" s="31" t="str">
        <f t="shared" si="154"/>
        <v/>
      </c>
      <c r="CE250" s="31" t="str">
        <f t="shared" si="155"/>
        <v/>
      </c>
      <c r="CF250" s="31" t="str">
        <f t="shared" si="156"/>
        <v/>
      </c>
      <c r="CG250" s="31" t="str">
        <f t="shared" si="157"/>
        <v/>
      </c>
      <c r="CH250" s="32">
        <f t="shared" si="158"/>
        <v>0</v>
      </c>
      <c r="CI250" s="32"/>
      <c r="CJ250" s="32"/>
      <c r="CK250" s="32">
        <f t="shared" si="161"/>
        <v>0</v>
      </c>
      <c r="CL250" s="32">
        <f t="shared" si="162"/>
        <v>0</v>
      </c>
      <c r="CM250" s="32">
        <f t="shared" si="162"/>
        <v>0</v>
      </c>
      <c r="CN250" s="32">
        <f t="shared" si="162"/>
        <v>0</v>
      </c>
    </row>
    <row r="251" spans="1:92" ht="16.350000000000001" customHeight="1" x14ac:dyDescent="0.2">
      <c r="A251" s="2912"/>
      <c r="B251" s="3640" t="s">
        <v>268</v>
      </c>
      <c r="C251" s="3641"/>
      <c r="D251" s="2109">
        <f t="shared" si="147"/>
        <v>0</v>
      </c>
      <c r="E251" s="2110">
        <f t="shared" si="163"/>
        <v>0</v>
      </c>
      <c r="F251" s="2111">
        <f t="shared" si="151"/>
        <v>0</v>
      </c>
      <c r="G251" s="2119">
        <v>0</v>
      </c>
      <c r="H251" s="2120">
        <v>0</v>
      </c>
      <c r="I251" s="2121">
        <v>0</v>
      </c>
      <c r="J251" s="2120">
        <v>0</v>
      </c>
      <c r="K251" s="2121">
        <v>0</v>
      </c>
      <c r="L251" s="2120">
        <v>0</v>
      </c>
      <c r="M251" s="2121">
        <v>0</v>
      </c>
      <c r="N251" s="2120">
        <v>0</v>
      </c>
      <c r="O251" s="2121">
        <v>0</v>
      </c>
      <c r="P251" s="2120">
        <v>0</v>
      </c>
      <c r="Q251" s="2121">
        <v>0</v>
      </c>
      <c r="R251" s="2120">
        <v>0</v>
      </c>
      <c r="S251" s="2121">
        <v>0</v>
      </c>
      <c r="T251" s="2120">
        <v>0</v>
      </c>
      <c r="U251" s="2121">
        <v>0</v>
      </c>
      <c r="V251" s="2122">
        <v>0</v>
      </c>
      <c r="W251" s="2121">
        <v>0</v>
      </c>
      <c r="X251" s="2122">
        <v>0</v>
      </c>
      <c r="Y251" s="2121">
        <v>0</v>
      </c>
      <c r="Z251" s="2122">
        <v>0</v>
      </c>
      <c r="AA251" s="2121">
        <v>0</v>
      </c>
      <c r="AB251" s="2122">
        <v>0</v>
      </c>
      <c r="AC251" s="2121">
        <v>0</v>
      </c>
      <c r="AD251" s="2122">
        <v>0</v>
      </c>
      <c r="AE251" s="2121">
        <v>0</v>
      </c>
      <c r="AF251" s="2122">
        <v>0</v>
      </c>
      <c r="AG251" s="2121">
        <v>0</v>
      </c>
      <c r="AH251" s="2122">
        <v>0</v>
      </c>
      <c r="AI251" s="2121">
        <v>0</v>
      </c>
      <c r="AJ251" s="2122">
        <v>0</v>
      </c>
      <c r="AK251" s="2121">
        <v>0</v>
      </c>
      <c r="AL251" s="2122">
        <v>0</v>
      </c>
      <c r="AM251" s="2121">
        <v>0</v>
      </c>
      <c r="AN251" s="2122">
        <v>0</v>
      </c>
      <c r="AO251" s="2123">
        <v>0</v>
      </c>
      <c r="AP251" s="2124">
        <v>0</v>
      </c>
      <c r="AQ251" s="2125"/>
      <c r="AR251" s="2126"/>
      <c r="AS251" s="2126"/>
      <c r="AT251" s="2121"/>
      <c r="AU251" s="2127"/>
      <c r="AV251" s="2127"/>
      <c r="AW251" s="2120"/>
      <c r="AX251" s="671" t="str">
        <f t="shared" si="148"/>
        <v/>
      </c>
      <c r="BT251" s="3"/>
      <c r="BU251" s="3"/>
      <c r="BV251" s="4"/>
      <c r="BW251" s="4"/>
      <c r="CA251" s="31" t="str">
        <f t="shared" si="152"/>
        <v/>
      </c>
      <c r="CB251" s="31"/>
      <c r="CC251" s="31" t="str">
        <f t="shared" si="149"/>
        <v/>
      </c>
      <c r="CD251" s="31" t="str">
        <f t="shared" si="154"/>
        <v/>
      </c>
      <c r="CE251" s="31" t="str">
        <f t="shared" si="155"/>
        <v/>
      </c>
      <c r="CF251" s="31" t="str">
        <f t="shared" si="156"/>
        <v/>
      </c>
      <c r="CG251" s="31" t="str">
        <f t="shared" si="157"/>
        <v/>
      </c>
      <c r="CH251" s="32">
        <f t="shared" si="158"/>
        <v>0</v>
      </c>
      <c r="CI251" s="32"/>
      <c r="CJ251" s="32"/>
      <c r="CK251" s="32">
        <f t="shared" si="161"/>
        <v>0</v>
      </c>
      <c r="CL251" s="32">
        <f t="shared" si="162"/>
        <v>0</v>
      </c>
      <c r="CM251" s="32">
        <f t="shared" si="162"/>
        <v>0</v>
      </c>
      <c r="CN251" s="32">
        <f t="shared" si="162"/>
        <v>0</v>
      </c>
    </row>
    <row r="252" spans="1:92" ht="16.350000000000001" customHeight="1" x14ac:dyDescent="0.2">
      <c r="A252" s="3537"/>
      <c r="B252" s="3642" t="s">
        <v>269</v>
      </c>
      <c r="C252" s="3642"/>
      <c r="D252" s="2137">
        <f t="shared" si="147"/>
        <v>0</v>
      </c>
      <c r="E252" s="2138">
        <f t="shared" si="163"/>
        <v>0</v>
      </c>
      <c r="F252" s="2139">
        <f t="shared" si="151"/>
        <v>0</v>
      </c>
      <c r="G252" s="2102">
        <v>0</v>
      </c>
      <c r="H252" s="2103">
        <v>0</v>
      </c>
      <c r="I252" s="2104">
        <v>0</v>
      </c>
      <c r="J252" s="2103">
        <v>0</v>
      </c>
      <c r="K252" s="2104">
        <v>0</v>
      </c>
      <c r="L252" s="2103">
        <v>0</v>
      </c>
      <c r="M252" s="2104">
        <v>0</v>
      </c>
      <c r="N252" s="2103">
        <v>0</v>
      </c>
      <c r="O252" s="2104">
        <v>0</v>
      </c>
      <c r="P252" s="2103">
        <v>0</v>
      </c>
      <c r="Q252" s="2104">
        <v>0</v>
      </c>
      <c r="R252" s="2103">
        <v>0</v>
      </c>
      <c r="S252" s="2104">
        <v>0</v>
      </c>
      <c r="T252" s="2103">
        <v>0</v>
      </c>
      <c r="U252" s="2104">
        <v>0</v>
      </c>
      <c r="V252" s="2105">
        <v>0</v>
      </c>
      <c r="W252" s="2104">
        <v>0</v>
      </c>
      <c r="X252" s="2105">
        <v>0</v>
      </c>
      <c r="Y252" s="2121">
        <v>0</v>
      </c>
      <c r="Z252" s="2122">
        <v>0</v>
      </c>
      <c r="AA252" s="2121">
        <v>0</v>
      </c>
      <c r="AB252" s="2122">
        <v>0</v>
      </c>
      <c r="AC252" s="2121">
        <v>0</v>
      </c>
      <c r="AD252" s="2122">
        <v>0</v>
      </c>
      <c r="AE252" s="2121">
        <v>0</v>
      </c>
      <c r="AF252" s="2122">
        <v>0</v>
      </c>
      <c r="AG252" s="2121">
        <v>0</v>
      </c>
      <c r="AH252" s="2122">
        <v>0</v>
      </c>
      <c r="AI252" s="2121">
        <v>0</v>
      </c>
      <c r="AJ252" s="2122">
        <v>0</v>
      </c>
      <c r="AK252" s="2121">
        <v>0</v>
      </c>
      <c r="AL252" s="2122">
        <v>0</v>
      </c>
      <c r="AM252" s="2121">
        <v>0</v>
      </c>
      <c r="AN252" s="2122">
        <v>0</v>
      </c>
      <c r="AO252" s="2106">
        <v>0</v>
      </c>
      <c r="AP252" s="2107">
        <v>0</v>
      </c>
      <c r="AQ252" s="2131"/>
      <c r="AR252" s="2132"/>
      <c r="AS252" s="2132"/>
      <c r="AT252" s="2104"/>
      <c r="AU252" s="2108"/>
      <c r="AV252" s="2108"/>
      <c r="AW252" s="2103"/>
      <c r="AX252" s="671" t="str">
        <f t="shared" si="148"/>
        <v/>
      </c>
      <c r="BT252" s="3"/>
      <c r="BU252" s="3"/>
      <c r="BV252" s="4"/>
      <c r="BW252" s="4"/>
      <c r="CA252" s="31" t="str">
        <f t="shared" si="152"/>
        <v/>
      </c>
      <c r="CB252" s="31"/>
      <c r="CC252" s="31" t="str">
        <f t="shared" si="149"/>
        <v/>
      </c>
      <c r="CD252" s="31" t="str">
        <f t="shared" si="154"/>
        <v/>
      </c>
      <c r="CE252" s="31" t="str">
        <f t="shared" si="155"/>
        <v/>
      </c>
      <c r="CF252" s="31" t="str">
        <f t="shared" si="156"/>
        <v/>
      </c>
      <c r="CG252" s="31" t="str">
        <f t="shared" si="157"/>
        <v/>
      </c>
      <c r="CH252" s="32">
        <f t="shared" si="158"/>
        <v>0</v>
      </c>
      <c r="CI252" s="32"/>
      <c r="CJ252" s="32"/>
      <c r="CK252" s="32">
        <f t="shared" si="161"/>
        <v>0</v>
      </c>
      <c r="CL252" s="32">
        <f t="shared" si="162"/>
        <v>0</v>
      </c>
      <c r="CM252" s="32">
        <f t="shared" si="162"/>
        <v>0</v>
      </c>
      <c r="CN252" s="32">
        <f t="shared" si="162"/>
        <v>0</v>
      </c>
    </row>
    <row r="253" spans="1:92" ht="16.350000000000001" customHeight="1" x14ac:dyDescent="0.2">
      <c r="A253" s="3536" t="s">
        <v>272</v>
      </c>
      <c r="B253" s="3184" t="s">
        <v>264</v>
      </c>
      <c r="C253" s="3184"/>
      <c r="D253" s="1050">
        <f t="shared" si="147"/>
        <v>4</v>
      </c>
      <c r="E253" s="485">
        <f t="shared" si="163"/>
        <v>1</v>
      </c>
      <c r="F253" s="1867">
        <f t="shared" si="151"/>
        <v>3</v>
      </c>
      <c r="G253" s="467"/>
      <c r="H253" s="468"/>
      <c r="I253" s="469"/>
      <c r="J253" s="468"/>
      <c r="K253" s="469"/>
      <c r="L253" s="468"/>
      <c r="M253" s="469"/>
      <c r="N253" s="468"/>
      <c r="O253" s="469"/>
      <c r="P253" s="468"/>
      <c r="Q253" s="469"/>
      <c r="R253" s="468"/>
      <c r="S253" s="469">
        <v>1</v>
      </c>
      <c r="T253" s="468">
        <v>1</v>
      </c>
      <c r="U253" s="469">
        <v>0</v>
      </c>
      <c r="V253" s="470">
        <v>0</v>
      </c>
      <c r="W253" s="469">
        <v>0</v>
      </c>
      <c r="X253" s="470">
        <v>1</v>
      </c>
      <c r="Y253" s="1865">
        <v>0</v>
      </c>
      <c r="Z253" s="1866">
        <v>1</v>
      </c>
      <c r="AA253" s="1865">
        <v>0</v>
      </c>
      <c r="AB253" s="1866">
        <v>0</v>
      </c>
      <c r="AC253" s="1865">
        <v>0</v>
      </c>
      <c r="AD253" s="1866">
        <v>0</v>
      </c>
      <c r="AE253" s="1865">
        <v>0</v>
      </c>
      <c r="AF253" s="1866">
        <v>0</v>
      </c>
      <c r="AG253" s="1865">
        <v>0</v>
      </c>
      <c r="AH253" s="1866">
        <v>0</v>
      </c>
      <c r="AI253" s="1865">
        <v>0</v>
      </c>
      <c r="AJ253" s="1866">
        <v>0</v>
      </c>
      <c r="AK253" s="1865">
        <v>0</v>
      </c>
      <c r="AL253" s="1866">
        <v>0</v>
      </c>
      <c r="AM253" s="1865">
        <v>0</v>
      </c>
      <c r="AN253" s="1866">
        <v>0</v>
      </c>
      <c r="AO253" s="1063"/>
      <c r="AP253" s="488"/>
      <c r="AQ253" s="1060"/>
      <c r="AR253" s="473"/>
      <c r="AS253" s="1060">
        <v>0</v>
      </c>
      <c r="AT253" s="469">
        <v>0</v>
      </c>
      <c r="AU253" s="473">
        <v>0</v>
      </c>
      <c r="AV253" s="473">
        <v>1</v>
      </c>
      <c r="AW253" s="468">
        <v>0</v>
      </c>
      <c r="AX253" s="671" t="str">
        <f t="shared" si="148"/>
        <v/>
      </c>
      <c r="BT253" s="3"/>
      <c r="BU253" s="3"/>
      <c r="BV253" s="4"/>
      <c r="BW253" s="4"/>
      <c r="CA253" s="31" t="str">
        <f t="shared" si="152"/>
        <v/>
      </c>
      <c r="CB253" s="31" t="str">
        <f t="shared" si="153"/>
        <v/>
      </c>
      <c r="CC253" s="31" t="str">
        <f t="shared" si="149"/>
        <v/>
      </c>
      <c r="CD253" s="31"/>
      <c r="CE253" s="31" t="str">
        <f t="shared" si="155"/>
        <v/>
      </c>
      <c r="CF253" s="31" t="str">
        <f t="shared" si="156"/>
        <v/>
      </c>
      <c r="CG253" s="31" t="str">
        <f t="shared" si="157"/>
        <v/>
      </c>
      <c r="CH253" s="32"/>
      <c r="CI253" s="32">
        <f t="shared" si="159"/>
        <v>0</v>
      </c>
      <c r="CJ253" s="32">
        <f t="shared" si="160"/>
        <v>0</v>
      </c>
      <c r="CK253" s="32"/>
      <c r="CL253" s="32">
        <f t="shared" si="162"/>
        <v>0</v>
      </c>
      <c r="CM253" s="32">
        <f t="shared" si="162"/>
        <v>0</v>
      </c>
      <c r="CN253" s="32">
        <f t="shared" si="162"/>
        <v>0</v>
      </c>
    </row>
    <row r="254" spans="1:92" ht="16.350000000000001" customHeight="1" x14ac:dyDescent="0.2">
      <c r="A254" s="2912"/>
      <c r="B254" s="3639" t="s">
        <v>265</v>
      </c>
      <c r="C254" s="3639"/>
      <c r="D254" s="2109">
        <f t="shared" si="147"/>
        <v>173</v>
      </c>
      <c r="E254" s="2110">
        <f t="shared" si="163"/>
        <v>74</v>
      </c>
      <c r="F254" s="2111">
        <f t="shared" si="151"/>
        <v>99</v>
      </c>
      <c r="G254" s="2112"/>
      <c r="H254" s="2113"/>
      <c r="I254" s="2114"/>
      <c r="J254" s="2113"/>
      <c r="K254" s="2114"/>
      <c r="L254" s="2113"/>
      <c r="M254" s="2114"/>
      <c r="N254" s="2113"/>
      <c r="O254" s="2114"/>
      <c r="P254" s="2113"/>
      <c r="Q254" s="2114"/>
      <c r="R254" s="2113"/>
      <c r="S254" s="2114">
        <v>0</v>
      </c>
      <c r="T254" s="2113">
        <v>0</v>
      </c>
      <c r="U254" s="2114">
        <v>0</v>
      </c>
      <c r="V254" s="2115">
        <v>0</v>
      </c>
      <c r="W254" s="2114">
        <v>15</v>
      </c>
      <c r="X254" s="2115">
        <v>14</v>
      </c>
      <c r="Y254" s="2114">
        <v>44</v>
      </c>
      <c r="Z254" s="2115">
        <v>68</v>
      </c>
      <c r="AA254" s="2114">
        <v>15</v>
      </c>
      <c r="AB254" s="2115">
        <v>16</v>
      </c>
      <c r="AC254" s="2114">
        <v>0</v>
      </c>
      <c r="AD254" s="2115">
        <v>0</v>
      </c>
      <c r="AE254" s="2114">
        <v>0</v>
      </c>
      <c r="AF254" s="2115">
        <v>1</v>
      </c>
      <c r="AG254" s="2114">
        <v>0</v>
      </c>
      <c r="AH254" s="2115">
        <v>0</v>
      </c>
      <c r="AI254" s="2114">
        <v>0</v>
      </c>
      <c r="AJ254" s="2115">
        <v>0</v>
      </c>
      <c r="AK254" s="2114">
        <v>0</v>
      </c>
      <c r="AL254" s="2115">
        <v>0</v>
      </c>
      <c r="AM254" s="2114">
        <v>0</v>
      </c>
      <c r="AN254" s="2115">
        <v>0</v>
      </c>
      <c r="AO254" s="2140"/>
      <c r="AP254" s="2134"/>
      <c r="AQ254" s="2097"/>
      <c r="AR254" s="2133"/>
      <c r="AS254" s="467">
        <v>26</v>
      </c>
      <c r="AT254" s="2114">
        <v>0</v>
      </c>
      <c r="AU254" s="2118">
        <v>0</v>
      </c>
      <c r="AV254" s="2118">
        <v>0</v>
      </c>
      <c r="AW254" s="2113">
        <v>0</v>
      </c>
      <c r="AX254" s="671" t="str">
        <f t="shared" si="148"/>
        <v/>
      </c>
      <c r="BT254" s="3"/>
      <c r="BU254" s="3"/>
      <c r="BV254" s="4"/>
      <c r="BW254" s="4"/>
      <c r="CA254" s="31" t="str">
        <f t="shared" si="152"/>
        <v/>
      </c>
      <c r="CB254" s="31"/>
      <c r="CC254" s="31" t="str">
        <f t="shared" si="149"/>
        <v/>
      </c>
      <c r="CD254" s="31"/>
      <c r="CE254" s="31" t="str">
        <f t="shared" si="155"/>
        <v/>
      </c>
      <c r="CF254" s="31" t="str">
        <f t="shared" si="156"/>
        <v/>
      </c>
      <c r="CG254" s="31" t="str">
        <f t="shared" si="157"/>
        <v/>
      </c>
      <c r="CH254" s="32"/>
      <c r="CI254" s="32"/>
      <c r="CJ254" s="32"/>
      <c r="CK254" s="32"/>
      <c r="CL254" s="32">
        <f t="shared" si="162"/>
        <v>0</v>
      </c>
      <c r="CM254" s="32">
        <f t="shared" si="162"/>
        <v>0</v>
      </c>
      <c r="CN254" s="32">
        <f t="shared" si="162"/>
        <v>0</v>
      </c>
    </row>
    <row r="255" spans="1:92" ht="16.350000000000001" customHeight="1" x14ac:dyDescent="0.2">
      <c r="A255" s="2912"/>
      <c r="B255" s="3639" t="s">
        <v>266</v>
      </c>
      <c r="C255" s="3639"/>
      <c r="D255" s="2109">
        <f t="shared" si="147"/>
        <v>4</v>
      </c>
      <c r="E255" s="2110">
        <f t="shared" si="163"/>
        <v>1</v>
      </c>
      <c r="F255" s="2111">
        <f t="shared" si="151"/>
        <v>3</v>
      </c>
      <c r="G255" s="2112"/>
      <c r="H255" s="2113"/>
      <c r="I255" s="2114"/>
      <c r="J255" s="2113"/>
      <c r="K255" s="2114"/>
      <c r="L255" s="2113"/>
      <c r="M255" s="2114"/>
      <c r="N255" s="2113"/>
      <c r="O255" s="2114"/>
      <c r="P255" s="2113"/>
      <c r="Q255" s="2114"/>
      <c r="R255" s="2113"/>
      <c r="S255" s="2114">
        <v>0</v>
      </c>
      <c r="T255" s="2113">
        <v>1</v>
      </c>
      <c r="U255" s="2114">
        <v>0</v>
      </c>
      <c r="V255" s="2115">
        <v>0</v>
      </c>
      <c r="W255" s="2114">
        <v>1</v>
      </c>
      <c r="X255" s="2115">
        <v>1</v>
      </c>
      <c r="Y255" s="2114">
        <v>0</v>
      </c>
      <c r="Z255" s="2115">
        <v>1</v>
      </c>
      <c r="AA255" s="2114">
        <v>0</v>
      </c>
      <c r="AB255" s="2115">
        <v>0</v>
      </c>
      <c r="AC255" s="2114">
        <v>0</v>
      </c>
      <c r="AD255" s="2115">
        <v>0</v>
      </c>
      <c r="AE255" s="2114">
        <v>0</v>
      </c>
      <c r="AF255" s="2115">
        <v>0</v>
      </c>
      <c r="AG255" s="2114">
        <v>0</v>
      </c>
      <c r="AH255" s="2115">
        <v>0</v>
      </c>
      <c r="AI255" s="2114">
        <v>0</v>
      </c>
      <c r="AJ255" s="2115">
        <v>0</v>
      </c>
      <c r="AK255" s="2114">
        <v>0</v>
      </c>
      <c r="AL255" s="2115">
        <v>0</v>
      </c>
      <c r="AM255" s="2114">
        <v>0</v>
      </c>
      <c r="AN255" s="2115">
        <v>0</v>
      </c>
      <c r="AO255" s="2140"/>
      <c r="AP255" s="2134"/>
      <c r="AQ255" s="2097"/>
      <c r="AR255" s="2133"/>
      <c r="AS255" s="2133"/>
      <c r="AT255" s="2114">
        <v>0</v>
      </c>
      <c r="AU255" s="2118">
        <v>0</v>
      </c>
      <c r="AV255" s="2118">
        <v>0</v>
      </c>
      <c r="AW255" s="2113">
        <v>0</v>
      </c>
      <c r="AX255" s="671" t="str">
        <f t="shared" si="148"/>
        <v/>
      </c>
      <c r="BT255" s="3"/>
      <c r="BU255" s="3"/>
      <c r="BV255" s="4"/>
      <c r="BW255" s="4"/>
      <c r="CA255" s="31" t="str">
        <f t="shared" si="152"/>
        <v/>
      </c>
      <c r="CB255" s="31"/>
      <c r="CC255" s="31" t="str">
        <f t="shared" si="149"/>
        <v/>
      </c>
      <c r="CD255" s="31"/>
      <c r="CE255" s="31" t="str">
        <f t="shared" si="155"/>
        <v/>
      </c>
      <c r="CF255" s="31" t="str">
        <f t="shared" si="156"/>
        <v/>
      </c>
      <c r="CG255" s="31" t="str">
        <f t="shared" si="157"/>
        <v/>
      </c>
      <c r="CH255" s="32"/>
      <c r="CI255" s="32"/>
      <c r="CJ255" s="32"/>
      <c r="CK255" s="32"/>
      <c r="CL255" s="32">
        <f t="shared" si="162"/>
        <v>0</v>
      </c>
      <c r="CM255" s="32">
        <f t="shared" si="162"/>
        <v>0</v>
      </c>
      <c r="CN255" s="32">
        <f t="shared" si="162"/>
        <v>0</v>
      </c>
    </row>
    <row r="256" spans="1:92" ht="16.350000000000001" customHeight="1" x14ac:dyDescent="0.2">
      <c r="A256" s="2912"/>
      <c r="B256" s="3639" t="s">
        <v>267</v>
      </c>
      <c r="C256" s="3639"/>
      <c r="D256" s="2109">
        <f t="shared" si="147"/>
        <v>4</v>
      </c>
      <c r="E256" s="2110">
        <f t="shared" si="163"/>
        <v>2</v>
      </c>
      <c r="F256" s="2111">
        <f t="shared" si="151"/>
        <v>2</v>
      </c>
      <c r="G256" s="2119"/>
      <c r="H256" s="2120"/>
      <c r="I256" s="2121"/>
      <c r="J256" s="2120"/>
      <c r="K256" s="2121"/>
      <c r="L256" s="2120"/>
      <c r="M256" s="2121"/>
      <c r="N256" s="2120"/>
      <c r="O256" s="2121"/>
      <c r="P256" s="2120"/>
      <c r="Q256" s="2121"/>
      <c r="R256" s="2120"/>
      <c r="S256" s="2121">
        <v>0</v>
      </c>
      <c r="T256" s="2120">
        <v>0</v>
      </c>
      <c r="U256" s="2121">
        <v>0</v>
      </c>
      <c r="V256" s="2122">
        <v>0</v>
      </c>
      <c r="W256" s="2121">
        <v>2</v>
      </c>
      <c r="X256" s="2122">
        <v>0</v>
      </c>
      <c r="Y256" s="2121">
        <v>0</v>
      </c>
      <c r="Z256" s="2122">
        <v>1</v>
      </c>
      <c r="AA256" s="2121">
        <v>0</v>
      </c>
      <c r="AB256" s="2122">
        <v>1</v>
      </c>
      <c r="AC256" s="2121">
        <v>0</v>
      </c>
      <c r="AD256" s="2122">
        <v>0</v>
      </c>
      <c r="AE256" s="2121">
        <v>0</v>
      </c>
      <c r="AF256" s="2122">
        <v>0</v>
      </c>
      <c r="AG256" s="2121">
        <v>0</v>
      </c>
      <c r="AH256" s="2122">
        <v>0</v>
      </c>
      <c r="AI256" s="2121">
        <v>0</v>
      </c>
      <c r="AJ256" s="2122">
        <v>0</v>
      </c>
      <c r="AK256" s="2121">
        <v>0</v>
      </c>
      <c r="AL256" s="2122">
        <v>0</v>
      </c>
      <c r="AM256" s="2121">
        <v>0</v>
      </c>
      <c r="AN256" s="2122">
        <v>0</v>
      </c>
      <c r="AO256" s="2140"/>
      <c r="AP256" s="2134"/>
      <c r="AQ256" s="2097"/>
      <c r="AR256" s="2133"/>
      <c r="AS256" s="2133"/>
      <c r="AT256" s="2121">
        <v>0</v>
      </c>
      <c r="AU256" s="2127">
        <v>0</v>
      </c>
      <c r="AV256" s="2127">
        <v>0</v>
      </c>
      <c r="AW256" s="2120">
        <v>0</v>
      </c>
      <c r="AX256" s="671" t="str">
        <f t="shared" si="148"/>
        <v/>
      </c>
      <c r="BT256" s="3"/>
      <c r="BU256" s="3"/>
      <c r="BV256" s="4"/>
      <c r="BW256" s="4"/>
      <c r="CA256" s="31" t="str">
        <f t="shared" si="152"/>
        <v/>
      </c>
      <c r="CB256" s="31"/>
      <c r="CC256" s="31" t="str">
        <f t="shared" si="149"/>
        <v/>
      </c>
      <c r="CD256" s="31"/>
      <c r="CE256" s="31" t="str">
        <f t="shared" si="155"/>
        <v/>
      </c>
      <c r="CF256" s="31" t="str">
        <f t="shared" si="156"/>
        <v/>
      </c>
      <c r="CG256" s="31" t="str">
        <f t="shared" si="157"/>
        <v/>
      </c>
      <c r="CH256" s="32"/>
      <c r="CI256" s="32"/>
      <c r="CJ256" s="32"/>
      <c r="CK256" s="32"/>
      <c r="CL256" s="32">
        <f t="shared" si="162"/>
        <v>0</v>
      </c>
      <c r="CM256" s="32">
        <f t="shared" si="162"/>
        <v>0</v>
      </c>
      <c r="CN256" s="32">
        <f t="shared" si="162"/>
        <v>0</v>
      </c>
    </row>
    <row r="257" spans="1:92" ht="16.350000000000001" customHeight="1" x14ac:dyDescent="0.2">
      <c r="A257" s="2912"/>
      <c r="B257" s="3640" t="s">
        <v>268</v>
      </c>
      <c r="C257" s="3641"/>
      <c r="D257" s="2109">
        <f t="shared" si="147"/>
        <v>0</v>
      </c>
      <c r="E257" s="2110">
        <f t="shared" si="163"/>
        <v>0</v>
      </c>
      <c r="F257" s="2111">
        <f t="shared" si="151"/>
        <v>0</v>
      </c>
      <c r="G257" s="2119"/>
      <c r="H257" s="2120"/>
      <c r="I257" s="2121"/>
      <c r="J257" s="2120"/>
      <c r="K257" s="2121"/>
      <c r="L257" s="2120"/>
      <c r="M257" s="2121"/>
      <c r="N257" s="2120"/>
      <c r="O257" s="2121"/>
      <c r="P257" s="2120"/>
      <c r="Q257" s="2121"/>
      <c r="R257" s="2120"/>
      <c r="S257" s="2121">
        <v>0</v>
      </c>
      <c r="T257" s="2120">
        <v>0</v>
      </c>
      <c r="U257" s="2121">
        <v>0</v>
      </c>
      <c r="V257" s="2122">
        <v>0</v>
      </c>
      <c r="W257" s="2121">
        <v>0</v>
      </c>
      <c r="X257" s="2122">
        <v>0</v>
      </c>
      <c r="Y257" s="2121">
        <v>0</v>
      </c>
      <c r="Z257" s="2122">
        <v>0</v>
      </c>
      <c r="AA257" s="2121">
        <v>0</v>
      </c>
      <c r="AB257" s="2122">
        <v>0</v>
      </c>
      <c r="AC257" s="2121">
        <v>0</v>
      </c>
      <c r="AD257" s="2122">
        <v>0</v>
      </c>
      <c r="AE257" s="2121">
        <v>0</v>
      </c>
      <c r="AF257" s="2122">
        <v>0</v>
      </c>
      <c r="AG257" s="2121">
        <v>0</v>
      </c>
      <c r="AH257" s="2122">
        <v>0</v>
      </c>
      <c r="AI257" s="2121">
        <v>0</v>
      </c>
      <c r="AJ257" s="2122">
        <v>0</v>
      </c>
      <c r="AK257" s="2121">
        <v>0</v>
      </c>
      <c r="AL257" s="2122">
        <v>0</v>
      </c>
      <c r="AM257" s="2121">
        <v>0</v>
      </c>
      <c r="AN257" s="2122">
        <v>0</v>
      </c>
      <c r="AO257" s="2140"/>
      <c r="AP257" s="2134"/>
      <c r="AQ257" s="2097"/>
      <c r="AR257" s="2135"/>
      <c r="AS257" s="2126"/>
      <c r="AT257" s="2121"/>
      <c r="AU257" s="2127"/>
      <c r="AV257" s="2127"/>
      <c r="AW257" s="2120"/>
      <c r="AX257" s="671" t="str">
        <f t="shared" si="148"/>
        <v/>
      </c>
      <c r="BT257" s="3"/>
      <c r="BU257" s="3"/>
      <c r="BV257" s="4"/>
      <c r="BW257" s="4"/>
      <c r="CA257" s="31" t="str">
        <f t="shared" si="152"/>
        <v/>
      </c>
      <c r="CB257" s="31"/>
      <c r="CC257" s="31" t="str">
        <f t="shared" si="149"/>
        <v/>
      </c>
      <c r="CD257" s="31"/>
      <c r="CE257" s="31" t="str">
        <f t="shared" si="155"/>
        <v/>
      </c>
      <c r="CF257" s="31" t="str">
        <f t="shared" si="156"/>
        <v/>
      </c>
      <c r="CG257" s="31" t="str">
        <f t="shared" si="157"/>
        <v/>
      </c>
      <c r="CH257" s="32"/>
      <c r="CI257" s="32"/>
      <c r="CJ257" s="32"/>
      <c r="CK257" s="32"/>
      <c r="CL257" s="32">
        <f t="shared" si="162"/>
        <v>0</v>
      </c>
      <c r="CM257" s="32">
        <f t="shared" si="162"/>
        <v>0</v>
      </c>
      <c r="CN257" s="32">
        <f t="shared" si="162"/>
        <v>0</v>
      </c>
    </row>
    <row r="258" spans="1:92" ht="16.350000000000001" customHeight="1" x14ac:dyDescent="0.2">
      <c r="A258" s="3537"/>
      <c r="B258" s="3555" t="s">
        <v>269</v>
      </c>
      <c r="C258" s="3555"/>
      <c r="D258" s="2128">
        <f t="shared" si="147"/>
        <v>0</v>
      </c>
      <c r="E258" s="2129">
        <f t="shared" si="163"/>
        <v>0</v>
      </c>
      <c r="F258" s="2129">
        <f t="shared" si="151"/>
        <v>0</v>
      </c>
      <c r="G258" s="2102"/>
      <c r="H258" s="2103"/>
      <c r="I258" s="2104"/>
      <c r="J258" s="2103"/>
      <c r="K258" s="2104"/>
      <c r="L258" s="2103"/>
      <c r="M258" s="2104"/>
      <c r="N258" s="2103"/>
      <c r="O258" s="2104"/>
      <c r="P258" s="2103"/>
      <c r="Q258" s="2104"/>
      <c r="R258" s="2103"/>
      <c r="S258" s="2104">
        <v>0</v>
      </c>
      <c r="T258" s="2103">
        <v>0</v>
      </c>
      <c r="U258" s="2104">
        <v>0</v>
      </c>
      <c r="V258" s="2105">
        <v>0</v>
      </c>
      <c r="W258" s="2104">
        <v>0</v>
      </c>
      <c r="X258" s="2105">
        <v>0</v>
      </c>
      <c r="Y258" s="2104">
        <v>0</v>
      </c>
      <c r="Z258" s="2105">
        <v>0</v>
      </c>
      <c r="AA258" s="2104">
        <v>0</v>
      </c>
      <c r="AB258" s="2105">
        <v>0</v>
      </c>
      <c r="AC258" s="2104">
        <v>0</v>
      </c>
      <c r="AD258" s="2105">
        <v>0</v>
      </c>
      <c r="AE258" s="2104">
        <v>0</v>
      </c>
      <c r="AF258" s="2105">
        <v>0</v>
      </c>
      <c r="AG258" s="2104">
        <v>0</v>
      </c>
      <c r="AH258" s="2105">
        <v>0</v>
      </c>
      <c r="AI258" s="2104">
        <v>0</v>
      </c>
      <c r="AJ258" s="2105">
        <v>0</v>
      </c>
      <c r="AK258" s="2104">
        <v>0</v>
      </c>
      <c r="AL258" s="2105">
        <v>0</v>
      </c>
      <c r="AM258" s="2104">
        <v>0</v>
      </c>
      <c r="AN258" s="2105">
        <v>0</v>
      </c>
      <c r="AO258" s="2141"/>
      <c r="AP258" s="2132"/>
      <c r="AQ258" s="2131"/>
      <c r="AR258" s="2136"/>
      <c r="AS258" s="2132"/>
      <c r="AT258" s="2104"/>
      <c r="AU258" s="2108"/>
      <c r="AV258" s="2108"/>
      <c r="AW258" s="2103"/>
      <c r="AX258" s="671" t="str">
        <f t="shared" si="148"/>
        <v/>
      </c>
      <c r="BT258" s="3"/>
      <c r="BU258" s="3"/>
      <c r="BV258" s="4"/>
      <c r="BW258" s="4"/>
      <c r="CA258" s="31" t="str">
        <f t="shared" si="152"/>
        <v/>
      </c>
      <c r="CB258" s="31"/>
      <c r="CC258" s="31" t="str">
        <f t="shared" si="149"/>
        <v/>
      </c>
      <c r="CD258" s="31"/>
      <c r="CE258" s="31" t="str">
        <f t="shared" si="155"/>
        <v/>
      </c>
      <c r="CF258" s="31" t="str">
        <f t="shared" si="156"/>
        <v/>
      </c>
      <c r="CG258" s="31" t="str">
        <f t="shared" si="157"/>
        <v/>
      </c>
      <c r="CH258" s="32"/>
      <c r="CI258" s="32"/>
      <c r="CJ258" s="32"/>
      <c r="CK258" s="32"/>
      <c r="CL258" s="32">
        <f t="shared" si="162"/>
        <v>0</v>
      </c>
      <c r="CM258" s="32">
        <f t="shared" si="162"/>
        <v>0</v>
      </c>
      <c r="CN258" s="32">
        <f t="shared" si="162"/>
        <v>0</v>
      </c>
    </row>
    <row r="259" spans="1:92" ht="16.350000000000001" customHeight="1" x14ac:dyDescent="0.2">
      <c r="A259" s="3645" t="s">
        <v>273</v>
      </c>
      <c r="B259" s="3184" t="s">
        <v>264</v>
      </c>
      <c r="C259" s="3184"/>
      <c r="D259" s="1050">
        <f t="shared" si="147"/>
        <v>0</v>
      </c>
      <c r="E259" s="485">
        <f t="shared" si="163"/>
        <v>0</v>
      </c>
      <c r="F259" s="466">
        <f t="shared" si="151"/>
        <v>0</v>
      </c>
      <c r="G259" s="467"/>
      <c r="H259" s="468"/>
      <c r="I259" s="469"/>
      <c r="J259" s="468"/>
      <c r="K259" s="469"/>
      <c r="L259" s="468"/>
      <c r="M259" s="469"/>
      <c r="N259" s="468"/>
      <c r="O259" s="469"/>
      <c r="P259" s="468"/>
      <c r="Q259" s="469"/>
      <c r="R259" s="468"/>
      <c r="S259" s="469"/>
      <c r="T259" s="468"/>
      <c r="U259" s="469"/>
      <c r="V259" s="470"/>
      <c r="W259" s="469"/>
      <c r="X259" s="470"/>
      <c r="Y259" s="469"/>
      <c r="Z259" s="470"/>
      <c r="AA259" s="469"/>
      <c r="AB259" s="470"/>
      <c r="AC259" s="469"/>
      <c r="AD259" s="470"/>
      <c r="AE259" s="469"/>
      <c r="AF259" s="470"/>
      <c r="AG259" s="469"/>
      <c r="AH259" s="1866"/>
      <c r="AI259" s="1865"/>
      <c r="AJ259" s="1866"/>
      <c r="AK259" s="1865"/>
      <c r="AL259" s="1866"/>
      <c r="AM259" s="1865"/>
      <c r="AN259" s="1866"/>
      <c r="AO259" s="1064"/>
      <c r="AP259" s="499"/>
      <c r="AQ259" s="1060"/>
      <c r="AR259" s="473"/>
      <c r="AS259" s="1060"/>
      <c r="AT259" s="469"/>
      <c r="AU259" s="473"/>
      <c r="AV259" s="473"/>
      <c r="AW259" s="468"/>
      <c r="AX259" s="671" t="str">
        <f t="shared" si="148"/>
        <v/>
      </c>
      <c r="BT259" s="3"/>
      <c r="BU259" s="3"/>
      <c r="BV259" s="4"/>
      <c r="BW259" s="4"/>
      <c r="CA259" s="31" t="str">
        <f t="shared" si="152"/>
        <v/>
      </c>
      <c r="CB259" s="31" t="str">
        <f t="shared" si="153"/>
        <v/>
      </c>
      <c r="CC259" s="31" t="str">
        <f t="shared" si="149"/>
        <v/>
      </c>
      <c r="CD259" s="31"/>
      <c r="CE259" s="31" t="str">
        <f t="shared" si="155"/>
        <v/>
      </c>
      <c r="CF259" s="31" t="str">
        <f t="shared" si="156"/>
        <v/>
      </c>
      <c r="CG259" s="31" t="str">
        <f t="shared" si="157"/>
        <v/>
      </c>
      <c r="CH259" s="32"/>
      <c r="CI259" s="32">
        <f t="shared" si="159"/>
        <v>0</v>
      </c>
      <c r="CJ259" s="32">
        <f t="shared" si="160"/>
        <v>0</v>
      </c>
      <c r="CK259" s="32"/>
      <c r="CL259" s="32">
        <f t="shared" si="162"/>
        <v>0</v>
      </c>
      <c r="CM259" s="32">
        <f t="shared" si="162"/>
        <v>0</v>
      </c>
      <c r="CN259" s="32">
        <f t="shared" si="162"/>
        <v>0</v>
      </c>
    </row>
    <row r="260" spans="1:92" ht="16.350000000000001" customHeight="1" x14ac:dyDescent="0.2">
      <c r="A260" s="2971"/>
      <c r="B260" s="3639" t="s">
        <v>265</v>
      </c>
      <c r="C260" s="3639"/>
      <c r="D260" s="2109">
        <f t="shared" si="147"/>
        <v>0</v>
      </c>
      <c r="E260" s="2110">
        <f t="shared" si="163"/>
        <v>0</v>
      </c>
      <c r="F260" s="2111">
        <f t="shared" si="151"/>
        <v>0</v>
      </c>
      <c r="G260" s="2112"/>
      <c r="H260" s="2113"/>
      <c r="I260" s="2114"/>
      <c r="J260" s="2113"/>
      <c r="K260" s="2114"/>
      <c r="L260" s="2113"/>
      <c r="M260" s="2114"/>
      <c r="N260" s="2113"/>
      <c r="O260" s="2114"/>
      <c r="P260" s="2113"/>
      <c r="Q260" s="2114"/>
      <c r="R260" s="2113"/>
      <c r="S260" s="2114"/>
      <c r="T260" s="2113"/>
      <c r="U260" s="2114"/>
      <c r="V260" s="2115"/>
      <c r="W260" s="2114"/>
      <c r="X260" s="2115"/>
      <c r="Y260" s="2114"/>
      <c r="Z260" s="2115"/>
      <c r="AA260" s="2114"/>
      <c r="AB260" s="2115"/>
      <c r="AC260" s="2114"/>
      <c r="AD260" s="2115"/>
      <c r="AE260" s="2114"/>
      <c r="AF260" s="2115"/>
      <c r="AG260" s="2114"/>
      <c r="AH260" s="2115"/>
      <c r="AI260" s="2114"/>
      <c r="AJ260" s="2115"/>
      <c r="AK260" s="2114"/>
      <c r="AL260" s="2115"/>
      <c r="AM260" s="2114"/>
      <c r="AN260" s="2115"/>
      <c r="AO260" s="2142"/>
      <c r="AP260" s="2098"/>
      <c r="AQ260" s="2097"/>
      <c r="AR260" s="2133"/>
      <c r="AS260" s="467"/>
      <c r="AT260" s="2114"/>
      <c r="AU260" s="2118"/>
      <c r="AV260" s="2118"/>
      <c r="AW260" s="2113"/>
      <c r="AX260" s="671" t="str">
        <f t="shared" si="148"/>
        <v/>
      </c>
      <c r="BT260" s="3"/>
      <c r="BU260" s="3"/>
      <c r="BV260" s="4"/>
      <c r="BW260" s="4"/>
      <c r="CA260" s="31" t="str">
        <f t="shared" si="152"/>
        <v/>
      </c>
      <c r="CB260" s="31"/>
      <c r="CC260" s="31" t="str">
        <f t="shared" si="149"/>
        <v/>
      </c>
      <c r="CD260" s="31"/>
      <c r="CE260" s="31" t="str">
        <f t="shared" si="155"/>
        <v/>
      </c>
      <c r="CF260" s="31" t="str">
        <f t="shared" si="156"/>
        <v/>
      </c>
      <c r="CG260" s="31" t="str">
        <f t="shared" si="157"/>
        <v/>
      </c>
      <c r="CH260" s="32"/>
      <c r="CI260" s="32"/>
      <c r="CJ260" s="32"/>
      <c r="CK260" s="32"/>
      <c r="CL260" s="32">
        <f t="shared" si="162"/>
        <v>0</v>
      </c>
      <c r="CM260" s="32">
        <f t="shared" si="162"/>
        <v>0</v>
      </c>
      <c r="CN260" s="32">
        <f t="shared" si="162"/>
        <v>0</v>
      </c>
    </row>
    <row r="261" spans="1:92" ht="16.350000000000001" customHeight="1" x14ac:dyDescent="0.2">
      <c r="A261" s="2971"/>
      <c r="B261" s="3639" t="s">
        <v>266</v>
      </c>
      <c r="C261" s="3639"/>
      <c r="D261" s="2109">
        <f t="shared" si="147"/>
        <v>0</v>
      </c>
      <c r="E261" s="2110">
        <f t="shared" si="163"/>
        <v>0</v>
      </c>
      <c r="F261" s="2111">
        <f t="shared" si="151"/>
        <v>0</v>
      </c>
      <c r="G261" s="2112"/>
      <c r="H261" s="2113"/>
      <c r="I261" s="2114"/>
      <c r="J261" s="2113"/>
      <c r="K261" s="2114"/>
      <c r="L261" s="2113"/>
      <c r="M261" s="2114"/>
      <c r="N261" s="2113"/>
      <c r="O261" s="2114"/>
      <c r="P261" s="2113"/>
      <c r="Q261" s="2114"/>
      <c r="R261" s="2113"/>
      <c r="S261" s="2114"/>
      <c r="T261" s="2113"/>
      <c r="U261" s="2114"/>
      <c r="V261" s="2115"/>
      <c r="W261" s="2114"/>
      <c r="X261" s="2115"/>
      <c r="Y261" s="2114"/>
      <c r="Z261" s="2115"/>
      <c r="AA261" s="2114"/>
      <c r="AB261" s="2115"/>
      <c r="AC261" s="2114"/>
      <c r="AD261" s="2115"/>
      <c r="AE261" s="2114"/>
      <c r="AF261" s="2115"/>
      <c r="AG261" s="2114"/>
      <c r="AH261" s="2115"/>
      <c r="AI261" s="2114"/>
      <c r="AJ261" s="2115"/>
      <c r="AK261" s="2114"/>
      <c r="AL261" s="2115"/>
      <c r="AM261" s="2114"/>
      <c r="AN261" s="2115"/>
      <c r="AO261" s="2142"/>
      <c r="AP261" s="2098"/>
      <c r="AQ261" s="2097"/>
      <c r="AR261" s="2133"/>
      <c r="AS261" s="2133"/>
      <c r="AT261" s="2114"/>
      <c r="AU261" s="2118"/>
      <c r="AV261" s="2118"/>
      <c r="AW261" s="2113"/>
      <c r="AX261" s="671" t="str">
        <f t="shared" si="148"/>
        <v/>
      </c>
      <c r="BT261" s="3"/>
      <c r="BU261" s="3"/>
      <c r="BV261" s="4"/>
      <c r="BW261" s="4"/>
      <c r="CA261" s="31" t="str">
        <f t="shared" si="152"/>
        <v/>
      </c>
      <c r="CB261" s="31"/>
      <c r="CC261" s="31" t="str">
        <f t="shared" si="149"/>
        <v/>
      </c>
      <c r="CD261" s="31"/>
      <c r="CE261" s="31" t="str">
        <f t="shared" si="155"/>
        <v/>
      </c>
      <c r="CF261" s="31" t="str">
        <f t="shared" si="156"/>
        <v/>
      </c>
      <c r="CG261" s="31" t="str">
        <f t="shared" si="157"/>
        <v/>
      </c>
      <c r="CH261" s="32"/>
      <c r="CI261" s="32"/>
      <c r="CJ261" s="32"/>
      <c r="CK261" s="32"/>
      <c r="CL261" s="32">
        <f t="shared" si="162"/>
        <v>0</v>
      </c>
      <c r="CM261" s="32">
        <f t="shared" si="162"/>
        <v>0</v>
      </c>
      <c r="CN261" s="32">
        <f t="shared" si="162"/>
        <v>0</v>
      </c>
    </row>
    <row r="262" spans="1:92" ht="16.350000000000001" customHeight="1" x14ac:dyDescent="0.2">
      <c r="A262" s="2971"/>
      <c r="B262" s="3639" t="s">
        <v>267</v>
      </c>
      <c r="C262" s="3639"/>
      <c r="D262" s="2109">
        <f t="shared" si="147"/>
        <v>0</v>
      </c>
      <c r="E262" s="2110">
        <f t="shared" si="163"/>
        <v>0</v>
      </c>
      <c r="F262" s="2111">
        <f t="shared" si="151"/>
        <v>0</v>
      </c>
      <c r="G262" s="2119"/>
      <c r="H262" s="2120"/>
      <c r="I262" s="2121"/>
      <c r="J262" s="2120"/>
      <c r="K262" s="2121"/>
      <c r="L262" s="2120"/>
      <c r="M262" s="2121"/>
      <c r="N262" s="2120"/>
      <c r="O262" s="2121"/>
      <c r="P262" s="2120"/>
      <c r="Q262" s="2121"/>
      <c r="R262" s="2120"/>
      <c r="S262" s="2121"/>
      <c r="T262" s="2120"/>
      <c r="U262" s="2121"/>
      <c r="V262" s="2122"/>
      <c r="W262" s="2121"/>
      <c r="X262" s="2122"/>
      <c r="Y262" s="2114"/>
      <c r="Z262" s="2115"/>
      <c r="AA262" s="2114"/>
      <c r="AB262" s="2115"/>
      <c r="AC262" s="2114"/>
      <c r="AD262" s="2115"/>
      <c r="AE262" s="2114"/>
      <c r="AF262" s="2115"/>
      <c r="AG262" s="2114"/>
      <c r="AH262" s="2115"/>
      <c r="AI262" s="2114"/>
      <c r="AJ262" s="2115"/>
      <c r="AK262" s="2114"/>
      <c r="AL262" s="2115"/>
      <c r="AM262" s="2114"/>
      <c r="AN262" s="2115"/>
      <c r="AO262" s="2142"/>
      <c r="AP262" s="2098"/>
      <c r="AQ262" s="2097"/>
      <c r="AR262" s="2133"/>
      <c r="AS262" s="2133"/>
      <c r="AT262" s="2114"/>
      <c r="AU262" s="2118"/>
      <c r="AV262" s="2118"/>
      <c r="AW262" s="2113"/>
      <c r="AX262" s="671" t="str">
        <f t="shared" si="148"/>
        <v/>
      </c>
      <c r="BT262" s="3"/>
      <c r="BU262" s="3"/>
      <c r="BV262" s="4"/>
      <c r="BW262" s="4"/>
      <c r="CA262" s="31" t="str">
        <f t="shared" si="152"/>
        <v/>
      </c>
      <c r="CB262" s="31"/>
      <c r="CC262" s="31" t="str">
        <f t="shared" si="149"/>
        <v/>
      </c>
      <c r="CD262" s="31"/>
      <c r="CE262" s="31" t="str">
        <f t="shared" si="155"/>
        <v/>
      </c>
      <c r="CF262" s="31" t="str">
        <f t="shared" si="156"/>
        <v/>
      </c>
      <c r="CG262" s="31" t="str">
        <f t="shared" si="157"/>
        <v/>
      </c>
      <c r="CH262" s="32"/>
      <c r="CI262" s="32"/>
      <c r="CJ262" s="32"/>
      <c r="CK262" s="32"/>
      <c r="CL262" s="32">
        <f t="shared" si="162"/>
        <v>0</v>
      </c>
      <c r="CM262" s="32">
        <f t="shared" si="162"/>
        <v>0</v>
      </c>
      <c r="CN262" s="32">
        <f t="shared" si="162"/>
        <v>0</v>
      </c>
    </row>
    <row r="263" spans="1:92" ht="16.350000000000001" customHeight="1" x14ac:dyDescent="0.2">
      <c r="A263" s="2971"/>
      <c r="B263" s="3640" t="s">
        <v>268</v>
      </c>
      <c r="C263" s="3641"/>
      <c r="D263" s="2109">
        <f t="shared" si="147"/>
        <v>0</v>
      </c>
      <c r="E263" s="2110">
        <f t="shared" si="163"/>
        <v>0</v>
      </c>
      <c r="F263" s="2111">
        <f t="shared" si="151"/>
        <v>0</v>
      </c>
      <c r="G263" s="2119"/>
      <c r="H263" s="2120"/>
      <c r="I263" s="2121"/>
      <c r="J263" s="2120"/>
      <c r="K263" s="2121"/>
      <c r="L263" s="2120"/>
      <c r="M263" s="2121"/>
      <c r="N263" s="2120"/>
      <c r="O263" s="2121"/>
      <c r="P263" s="2120"/>
      <c r="Q263" s="2121"/>
      <c r="R263" s="2120"/>
      <c r="S263" s="2121"/>
      <c r="T263" s="2120"/>
      <c r="U263" s="2121"/>
      <c r="V263" s="2122"/>
      <c r="W263" s="2121"/>
      <c r="X263" s="2122"/>
      <c r="Y263" s="2114"/>
      <c r="Z263" s="2115"/>
      <c r="AA263" s="2114"/>
      <c r="AB263" s="2115"/>
      <c r="AC263" s="2114"/>
      <c r="AD263" s="2115"/>
      <c r="AE263" s="2114"/>
      <c r="AF263" s="2115"/>
      <c r="AG263" s="2114"/>
      <c r="AH263" s="2115"/>
      <c r="AI263" s="2114"/>
      <c r="AJ263" s="2115"/>
      <c r="AK263" s="2114"/>
      <c r="AL263" s="2115"/>
      <c r="AM263" s="2114"/>
      <c r="AN263" s="2115"/>
      <c r="AO263" s="2142"/>
      <c r="AP263" s="2098"/>
      <c r="AQ263" s="2097"/>
      <c r="AR263" s="2133"/>
      <c r="AS263" s="2126"/>
      <c r="AT263" s="2114"/>
      <c r="AU263" s="2118"/>
      <c r="AV263" s="2118"/>
      <c r="AW263" s="2113"/>
      <c r="AX263" s="671" t="str">
        <f t="shared" si="148"/>
        <v/>
      </c>
      <c r="BT263" s="3"/>
      <c r="BU263" s="3"/>
      <c r="BV263" s="4"/>
      <c r="BW263" s="4"/>
      <c r="CA263" s="31" t="str">
        <f t="shared" si="152"/>
        <v/>
      </c>
      <c r="CB263" s="31"/>
      <c r="CC263" s="31" t="str">
        <f t="shared" si="149"/>
        <v/>
      </c>
      <c r="CD263" s="31"/>
      <c r="CE263" s="31" t="str">
        <f t="shared" si="155"/>
        <v/>
      </c>
      <c r="CF263" s="31" t="str">
        <f t="shared" si="156"/>
        <v/>
      </c>
      <c r="CG263" s="31" t="str">
        <f t="shared" si="157"/>
        <v/>
      </c>
      <c r="CH263" s="32"/>
      <c r="CI263" s="32"/>
      <c r="CJ263" s="32"/>
      <c r="CK263" s="32"/>
      <c r="CL263" s="32">
        <f t="shared" si="162"/>
        <v>0</v>
      </c>
      <c r="CM263" s="32">
        <f t="shared" si="162"/>
        <v>0</v>
      </c>
      <c r="CN263" s="32">
        <f t="shared" si="162"/>
        <v>0</v>
      </c>
    </row>
    <row r="264" spans="1:92" ht="16.350000000000001" customHeight="1" x14ac:dyDescent="0.2">
      <c r="A264" s="3646"/>
      <c r="B264" s="3555" t="s">
        <v>269</v>
      </c>
      <c r="C264" s="3555"/>
      <c r="D264" s="1978">
        <f t="shared" si="147"/>
        <v>0</v>
      </c>
      <c r="E264" s="1979">
        <f t="shared" si="163"/>
        <v>0</v>
      </c>
      <c r="F264" s="710">
        <f t="shared" si="151"/>
        <v>0</v>
      </c>
      <c r="G264" s="2102"/>
      <c r="H264" s="2103"/>
      <c r="I264" s="2104"/>
      <c r="J264" s="2103"/>
      <c r="K264" s="2104"/>
      <c r="L264" s="2103"/>
      <c r="M264" s="2104"/>
      <c r="N264" s="2103"/>
      <c r="O264" s="2104"/>
      <c r="P264" s="2103"/>
      <c r="Q264" s="2104"/>
      <c r="R264" s="2103"/>
      <c r="S264" s="2104"/>
      <c r="T264" s="2103"/>
      <c r="U264" s="2104"/>
      <c r="V264" s="2105"/>
      <c r="W264" s="2104"/>
      <c r="X264" s="2105"/>
      <c r="Y264" s="2104"/>
      <c r="Z264" s="2105"/>
      <c r="AA264" s="2104"/>
      <c r="AB264" s="2105"/>
      <c r="AC264" s="766"/>
      <c r="AD264" s="767"/>
      <c r="AE264" s="766"/>
      <c r="AF264" s="767"/>
      <c r="AG264" s="766"/>
      <c r="AH264" s="767"/>
      <c r="AI264" s="766"/>
      <c r="AJ264" s="767"/>
      <c r="AK264" s="766"/>
      <c r="AL264" s="767"/>
      <c r="AM264" s="766"/>
      <c r="AN264" s="767"/>
      <c r="AO264" s="2143"/>
      <c r="AP264" s="2144"/>
      <c r="AQ264" s="1980"/>
      <c r="AR264" s="2145"/>
      <c r="AS264" s="2132"/>
      <c r="AT264" s="766"/>
      <c r="AU264" s="2146"/>
      <c r="AV264" s="2146"/>
      <c r="AW264" s="2147"/>
      <c r="AX264" s="671" t="str">
        <f t="shared" si="148"/>
        <v/>
      </c>
      <c r="BT264" s="3"/>
      <c r="BU264" s="3"/>
      <c r="BV264" s="4"/>
      <c r="BW264" s="4"/>
      <c r="CA264" s="31" t="str">
        <f t="shared" si="152"/>
        <v/>
      </c>
      <c r="CB264" s="31"/>
      <c r="CC264" s="31" t="str">
        <f t="shared" si="149"/>
        <v/>
      </c>
      <c r="CD264" s="31"/>
      <c r="CE264" s="31" t="str">
        <f t="shared" si="155"/>
        <v/>
      </c>
      <c r="CF264" s="31" t="str">
        <f t="shared" si="156"/>
        <v/>
      </c>
      <c r="CG264" s="31" t="str">
        <f t="shared" si="157"/>
        <v/>
      </c>
      <c r="CH264" s="32"/>
      <c r="CI264" s="32"/>
      <c r="CJ264" s="32"/>
      <c r="CK264" s="32"/>
      <c r="CL264" s="32">
        <f t="shared" si="162"/>
        <v>0</v>
      </c>
      <c r="CM264" s="32">
        <f t="shared" si="162"/>
        <v>0</v>
      </c>
      <c r="CN264" s="32">
        <f t="shared" si="162"/>
        <v>0</v>
      </c>
    </row>
    <row r="265" spans="1:92" ht="16.350000000000001" customHeight="1" x14ac:dyDescent="0.2">
      <c r="A265" s="3536" t="s">
        <v>104</v>
      </c>
      <c r="B265" s="3184" t="s">
        <v>264</v>
      </c>
      <c r="C265" s="3184"/>
      <c r="D265" s="400">
        <f t="shared" si="147"/>
        <v>15</v>
      </c>
      <c r="E265" s="465">
        <f t="shared" si="163"/>
        <v>5</v>
      </c>
      <c r="F265" s="466">
        <f t="shared" si="151"/>
        <v>10</v>
      </c>
      <c r="G265" s="467">
        <v>0</v>
      </c>
      <c r="H265" s="468">
        <v>0</v>
      </c>
      <c r="I265" s="469">
        <v>0</v>
      </c>
      <c r="J265" s="468">
        <v>0</v>
      </c>
      <c r="K265" s="469">
        <v>0</v>
      </c>
      <c r="L265" s="468">
        <v>0</v>
      </c>
      <c r="M265" s="469">
        <v>0</v>
      </c>
      <c r="N265" s="468">
        <v>0</v>
      </c>
      <c r="O265" s="469">
        <v>0</v>
      </c>
      <c r="P265" s="468">
        <v>0</v>
      </c>
      <c r="Q265" s="469">
        <v>0</v>
      </c>
      <c r="R265" s="468">
        <v>0</v>
      </c>
      <c r="S265" s="469">
        <v>0</v>
      </c>
      <c r="T265" s="468">
        <v>0</v>
      </c>
      <c r="U265" s="469">
        <v>0</v>
      </c>
      <c r="V265" s="470">
        <v>0</v>
      </c>
      <c r="W265" s="469">
        <v>2</v>
      </c>
      <c r="X265" s="470">
        <v>0</v>
      </c>
      <c r="Y265" s="469">
        <v>1</v>
      </c>
      <c r="Z265" s="470">
        <v>1</v>
      </c>
      <c r="AA265" s="469">
        <v>0</v>
      </c>
      <c r="AB265" s="470">
        <v>0</v>
      </c>
      <c r="AC265" s="469">
        <v>0</v>
      </c>
      <c r="AD265" s="470">
        <v>0</v>
      </c>
      <c r="AE265" s="469">
        <v>0</v>
      </c>
      <c r="AF265" s="470">
        <v>4</v>
      </c>
      <c r="AG265" s="469">
        <v>0</v>
      </c>
      <c r="AH265" s="470">
        <v>4</v>
      </c>
      <c r="AI265" s="469">
        <v>0</v>
      </c>
      <c r="AJ265" s="470">
        <v>0</v>
      </c>
      <c r="AK265" s="469">
        <v>0</v>
      </c>
      <c r="AL265" s="470">
        <v>0</v>
      </c>
      <c r="AM265" s="469">
        <v>2</v>
      </c>
      <c r="AN265" s="470">
        <v>1</v>
      </c>
      <c r="AO265" s="471">
        <v>2</v>
      </c>
      <c r="AP265" s="472">
        <v>0</v>
      </c>
      <c r="AQ265" s="467">
        <v>3</v>
      </c>
      <c r="AR265" s="473">
        <v>3</v>
      </c>
      <c r="AS265" s="1060">
        <v>5</v>
      </c>
      <c r="AT265" s="469"/>
      <c r="AU265" s="473">
        <v>0</v>
      </c>
      <c r="AV265" s="473">
        <v>0</v>
      </c>
      <c r="AW265" s="468">
        <v>0</v>
      </c>
      <c r="AX265" s="671" t="str">
        <f t="shared" si="148"/>
        <v/>
      </c>
      <c r="BT265" s="3"/>
      <c r="BU265" s="3"/>
      <c r="BV265" s="4"/>
      <c r="BW265" s="4"/>
      <c r="CA265" s="31" t="str">
        <f t="shared" si="152"/>
        <v/>
      </c>
      <c r="CB265" s="31" t="str">
        <f t="shared" si="153"/>
        <v/>
      </c>
      <c r="CC265" s="31" t="str">
        <f t="shared" si="149"/>
        <v/>
      </c>
      <c r="CD265" s="31" t="str">
        <f t="shared" si="154"/>
        <v/>
      </c>
      <c r="CE265" s="31" t="str">
        <f t="shared" si="155"/>
        <v/>
      </c>
      <c r="CF265" s="31" t="str">
        <f t="shared" si="156"/>
        <v/>
      </c>
      <c r="CG265" s="31" t="str">
        <f t="shared" si="157"/>
        <v/>
      </c>
      <c r="CH265" s="32">
        <f t="shared" si="158"/>
        <v>0</v>
      </c>
      <c r="CI265" s="32">
        <f t="shared" si="159"/>
        <v>0</v>
      </c>
      <c r="CJ265" s="32">
        <f t="shared" si="160"/>
        <v>0</v>
      </c>
      <c r="CK265" s="32">
        <f t="shared" si="161"/>
        <v>0</v>
      </c>
      <c r="CL265" s="32">
        <f t="shared" si="162"/>
        <v>0</v>
      </c>
      <c r="CM265" s="32">
        <f t="shared" si="162"/>
        <v>0</v>
      </c>
      <c r="CN265" s="32">
        <f t="shared" si="162"/>
        <v>0</v>
      </c>
    </row>
    <row r="266" spans="1:92" ht="16.350000000000001" customHeight="1" x14ac:dyDescent="0.2">
      <c r="A266" s="2912"/>
      <c r="B266" s="3639" t="s">
        <v>265</v>
      </c>
      <c r="C266" s="3639"/>
      <c r="D266" s="2109">
        <f t="shared" si="147"/>
        <v>56</v>
      </c>
      <c r="E266" s="2110">
        <f t="shared" si="163"/>
        <v>11</v>
      </c>
      <c r="F266" s="2111">
        <f t="shared" si="151"/>
        <v>45</v>
      </c>
      <c r="G266" s="2112">
        <v>0</v>
      </c>
      <c r="H266" s="2113">
        <v>0</v>
      </c>
      <c r="I266" s="2114">
        <v>0</v>
      </c>
      <c r="J266" s="2113">
        <v>0</v>
      </c>
      <c r="K266" s="2114">
        <v>0</v>
      </c>
      <c r="L266" s="2113">
        <v>0</v>
      </c>
      <c r="M266" s="2114">
        <v>0</v>
      </c>
      <c r="N266" s="2113">
        <v>0</v>
      </c>
      <c r="O266" s="2114">
        <v>0</v>
      </c>
      <c r="P266" s="2113">
        <v>0</v>
      </c>
      <c r="Q266" s="2114">
        <v>0</v>
      </c>
      <c r="R266" s="2113">
        <v>0</v>
      </c>
      <c r="S266" s="2114">
        <v>0</v>
      </c>
      <c r="T266" s="2113">
        <v>0</v>
      </c>
      <c r="U266" s="2114">
        <v>0</v>
      </c>
      <c r="V266" s="2115">
        <v>0</v>
      </c>
      <c r="W266" s="2114">
        <v>2</v>
      </c>
      <c r="X266" s="2115">
        <v>1</v>
      </c>
      <c r="Y266" s="2114">
        <v>0</v>
      </c>
      <c r="Z266" s="2115">
        <v>7</v>
      </c>
      <c r="AA266" s="2114">
        <v>0</v>
      </c>
      <c r="AB266" s="2115">
        <v>0</v>
      </c>
      <c r="AC266" s="2114">
        <v>1</v>
      </c>
      <c r="AD266" s="2115">
        <v>6</v>
      </c>
      <c r="AE266" s="2114">
        <v>1</v>
      </c>
      <c r="AF266" s="2115">
        <v>5</v>
      </c>
      <c r="AG266" s="2114">
        <v>2</v>
      </c>
      <c r="AH266" s="2115">
        <v>10</v>
      </c>
      <c r="AI266" s="2114">
        <v>1</v>
      </c>
      <c r="AJ266" s="2115">
        <v>3</v>
      </c>
      <c r="AK266" s="2114">
        <v>0</v>
      </c>
      <c r="AL266" s="2115">
        <v>9</v>
      </c>
      <c r="AM266" s="2114">
        <v>4</v>
      </c>
      <c r="AN266" s="2115">
        <v>4</v>
      </c>
      <c r="AO266" s="2116">
        <v>2</v>
      </c>
      <c r="AP266" s="2117">
        <v>2</v>
      </c>
      <c r="AQ266" s="2097"/>
      <c r="AR266" s="2133"/>
      <c r="AS266" s="467">
        <v>16</v>
      </c>
      <c r="AT266" s="2114"/>
      <c r="AU266" s="2118">
        <v>0</v>
      </c>
      <c r="AV266" s="2118">
        <v>0</v>
      </c>
      <c r="AW266" s="2113">
        <v>0</v>
      </c>
      <c r="AX266" s="671" t="str">
        <f t="shared" si="148"/>
        <v/>
      </c>
      <c r="BT266" s="3"/>
      <c r="BU266" s="3"/>
      <c r="BV266" s="4"/>
      <c r="BW266" s="4"/>
      <c r="CA266" s="31" t="str">
        <f t="shared" si="152"/>
        <v/>
      </c>
      <c r="CB266" s="31" t="str">
        <f t="shared" si="153"/>
        <v/>
      </c>
      <c r="CC266" s="31" t="str">
        <f t="shared" si="149"/>
        <v/>
      </c>
      <c r="CD266" s="31" t="str">
        <f t="shared" si="154"/>
        <v/>
      </c>
      <c r="CE266" s="31" t="str">
        <f t="shared" si="155"/>
        <v/>
      </c>
      <c r="CF266" s="31" t="str">
        <f t="shared" si="156"/>
        <v/>
      </c>
      <c r="CG266" s="31" t="str">
        <f t="shared" si="157"/>
        <v/>
      </c>
      <c r="CH266" s="32">
        <f t="shared" si="158"/>
        <v>0</v>
      </c>
      <c r="CI266" s="32"/>
      <c r="CJ266" s="32"/>
      <c r="CK266" s="32">
        <f t="shared" si="161"/>
        <v>0</v>
      </c>
      <c r="CL266" s="32">
        <f t="shared" si="162"/>
        <v>0</v>
      </c>
      <c r="CM266" s="32">
        <f t="shared" si="162"/>
        <v>0</v>
      </c>
      <c r="CN266" s="32">
        <f t="shared" si="162"/>
        <v>0</v>
      </c>
    </row>
    <row r="267" spans="1:92" ht="16.350000000000001" customHeight="1" x14ac:dyDescent="0.2">
      <c r="A267" s="2912"/>
      <c r="B267" s="3639" t="s">
        <v>266</v>
      </c>
      <c r="C267" s="3639"/>
      <c r="D267" s="2109">
        <f t="shared" si="147"/>
        <v>17</v>
      </c>
      <c r="E267" s="2110">
        <f t="shared" si="163"/>
        <v>5</v>
      </c>
      <c r="F267" s="2111">
        <f t="shared" si="151"/>
        <v>12</v>
      </c>
      <c r="G267" s="2112">
        <v>0</v>
      </c>
      <c r="H267" s="2113">
        <v>0</v>
      </c>
      <c r="I267" s="2114">
        <v>0</v>
      </c>
      <c r="J267" s="2113">
        <v>0</v>
      </c>
      <c r="K267" s="2114">
        <v>0</v>
      </c>
      <c r="L267" s="2113">
        <v>0</v>
      </c>
      <c r="M267" s="2114">
        <v>0</v>
      </c>
      <c r="N267" s="2113">
        <v>0</v>
      </c>
      <c r="O267" s="2114">
        <v>0</v>
      </c>
      <c r="P267" s="2113">
        <v>0</v>
      </c>
      <c r="Q267" s="2114">
        <v>0</v>
      </c>
      <c r="R267" s="2113">
        <v>0</v>
      </c>
      <c r="S267" s="2114">
        <v>0</v>
      </c>
      <c r="T267" s="2113">
        <v>0</v>
      </c>
      <c r="U267" s="2114">
        <v>0</v>
      </c>
      <c r="V267" s="2115">
        <v>0</v>
      </c>
      <c r="W267" s="2114">
        <v>2</v>
      </c>
      <c r="X267" s="2115">
        <v>0</v>
      </c>
      <c r="Y267" s="2114">
        <v>1</v>
      </c>
      <c r="Z267" s="2115">
        <v>1</v>
      </c>
      <c r="AA267" s="2114">
        <v>0</v>
      </c>
      <c r="AB267" s="2115">
        <v>0</v>
      </c>
      <c r="AC267" s="2114">
        <v>0</v>
      </c>
      <c r="AD267" s="2115">
        <v>0</v>
      </c>
      <c r="AE267" s="2114">
        <v>0</v>
      </c>
      <c r="AF267" s="2115">
        <v>4</v>
      </c>
      <c r="AG267" s="2114">
        <v>0</v>
      </c>
      <c r="AH267" s="2115">
        <v>4</v>
      </c>
      <c r="AI267" s="2114">
        <v>0</v>
      </c>
      <c r="AJ267" s="2115">
        <v>1</v>
      </c>
      <c r="AK267" s="2114">
        <v>0</v>
      </c>
      <c r="AL267" s="2115">
        <v>1</v>
      </c>
      <c r="AM267" s="2114">
        <v>2</v>
      </c>
      <c r="AN267" s="2115">
        <v>1</v>
      </c>
      <c r="AO267" s="2116">
        <v>2</v>
      </c>
      <c r="AP267" s="2117">
        <v>0</v>
      </c>
      <c r="AQ267" s="2097"/>
      <c r="AR267" s="2133"/>
      <c r="AS267" s="2133"/>
      <c r="AT267" s="2114"/>
      <c r="AU267" s="2118">
        <v>0</v>
      </c>
      <c r="AV267" s="2118">
        <v>0</v>
      </c>
      <c r="AW267" s="2113">
        <v>0</v>
      </c>
      <c r="AX267" s="671" t="str">
        <f t="shared" si="148"/>
        <v/>
      </c>
      <c r="BT267" s="3"/>
      <c r="BU267" s="3"/>
      <c r="BV267" s="4"/>
      <c r="BW267" s="4"/>
      <c r="CA267" s="31" t="str">
        <f t="shared" si="152"/>
        <v/>
      </c>
      <c r="CB267" s="31" t="str">
        <f t="shared" si="153"/>
        <v/>
      </c>
      <c r="CC267" s="31" t="str">
        <f t="shared" si="149"/>
        <v/>
      </c>
      <c r="CD267" s="31" t="str">
        <f t="shared" si="154"/>
        <v/>
      </c>
      <c r="CE267" s="31" t="str">
        <f t="shared" si="155"/>
        <v/>
      </c>
      <c r="CF267" s="31" t="str">
        <f t="shared" si="156"/>
        <v/>
      </c>
      <c r="CG267" s="31" t="str">
        <f t="shared" si="157"/>
        <v/>
      </c>
      <c r="CH267" s="32">
        <f t="shared" si="158"/>
        <v>0</v>
      </c>
      <c r="CI267" s="32"/>
      <c r="CJ267" s="32"/>
      <c r="CK267" s="32">
        <f t="shared" si="161"/>
        <v>0</v>
      </c>
      <c r="CL267" s="32">
        <f t="shared" si="162"/>
        <v>0</v>
      </c>
      <c r="CM267" s="32">
        <f t="shared" si="162"/>
        <v>0</v>
      </c>
      <c r="CN267" s="32">
        <f t="shared" si="162"/>
        <v>0</v>
      </c>
    </row>
    <row r="268" spans="1:92" ht="16.350000000000001" customHeight="1" x14ac:dyDescent="0.2">
      <c r="A268" s="2912"/>
      <c r="B268" s="3647" t="s">
        <v>267</v>
      </c>
      <c r="C268" s="3647"/>
      <c r="D268" s="2109">
        <f t="shared" si="147"/>
        <v>26</v>
      </c>
      <c r="E268" s="2110">
        <f t="shared" si="163"/>
        <v>7</v>
      </c>
      <c r="F268" s="2111">
        <f t="shared" si="151"/>
        <v>19</v>
      </c>
      <c r="G268" s="2119">
        <v>0</v>
      </c>
      <c r="H268" s="2120">
        <v>0</v>
      </c>
      <c r="I268" s="2121">
        <v>0</v>
      </c>
      <c r="J268" s="2120">
        <v>0</v>
      </c>
      <c r="K268" s="2121">
        <v>0</v>
      </c>
      <c r="L268" s="2120">
        <v>0</v>
      </c>
      <c r="M268" s="2121">
        <v>0</v>
      </c>
      <c r="N268" s="2120">
        <v>0</v>
      </c>
      <c r="O268" s="2121">
        <v>0</v>
      </c>
      <c r="P268" s="2120">
        <v>0</v>
      </c>
      <c r="Q268" s="2121">
        <v>0</v>
      </c>
      <c r="R268" s="2120">
        <v>0</v>
      </c>
      <c r="S268" s="2121">
        <v>0</v>
      </c>
      <c r="T268" s="2120">
        <v>0</v>
      </c>
      <c r="U268" s="2121">
        <v>0</v>
      </c>
      <c r="V268" s="2122">
        <v>0</v>
      </c>
      <c r="W268" s="2121">
        <v>1</v>
      </c>
      <c r="X268" s="2122">
        <v>0</v>
      </c>
      <c r="Y268" s="2121">
        <v>0</v>
      </c>
      <c r="Z268" s="2122">
        <v>3</v>
      </c>
      <c r="AA268" s="2121">
        <v>0</v>
      </c>
      <c r="AB268" s="2122">
        <v>0</v>
      </c>
      <c r="AC268" s="2121">
        <v>1</v>
      </c>
      <c r="AD268" s="2122">
        <v>3</v>
      </c>
      <c r="AE268" s="2121">
        <v>0</v>
      </c>
      <c r="AF268" s="2122">
        <v>3</v>
      </c>
      <c r="AG268" s="2121">
        <v>2</v>
      </c>
      <c r="AH268" s="2122">
        <v>4</v>
      </c>
      <c r="AI268" s="2121">
        <v>0</v>
      </c>
      <c r="AJ268" s="2122">
        <v>2</v>
      </c>
      <c r="AK268" s="2121">
        <v>1</v>
      </c>
      <c r="AL268" s="2122">
        <v>2</v>
      </c>
      <c r="AM268" s="2121">
        <v>2</v>
      </c>
      <c r="AN268" s="2122">
        <v>2</v>
      </c>
      <c r="AO268" s="2123">
        <v>1</v>
      </c>
      <c r="AP268" s="2124">
        <v>1</v>
      </c>
      <c r="AQ268" s="2125"/>
      <c r="AR268" s="2148"/>
      <c r="AS268" s="2133"/>
      <c r="AT268" s="2121"/>
      <c r="AU268" s="2127">
        <v>0</v>
      </c>
      <c r="AV268" s="2127">
        <v>0</v>
      </c>
      <c r="AW268" s="2120">
        <v>0</v>
      </c>
      <c r="AX268" s="671" t="str">
        <f t="shared" si="148"/>
        <v/>
      </c>
      <c r="BT268" s="3"/>
      <c r="BU268" s="3"/>
      <c r="BV268" s="4"/>
      <c r="BW268" s="4"/>
      <c r="CA268" s="31" t="str">
        <f t="shared" si="152"/>
        <v/>
      </c>
      <c r="CB268" s="31" t="str">
        <f t="shared" si="153"/>
        <v/>
      </c>
      <c r="CC268" s="31" t="str">
        <f t="shared" si="149"/>
        <v/>
      </c>
      <c r="CD268" s="31" t="str">
        <f t="shared" si="154"/>
        <v/>
      </c>
      <c r="CE268" s="31" t="str">
        <f t="shared" si="155"/>
        <v/>
      </c>
      <c r="CF268" s="31" t="str">
        <f t="shared" si="156"/>
        <v/>
      </c>
      <c r="CG268" s="31" t="str">
        <f t="shared" si="157"/>
        <v/>
      </c>
      <c r="CH268" s="32">
        <f t="shared" si="158"/>
        <v>0</v>
      </c>
      <c r="CI268" s="32"/>
      <c r="CJ268" s="32"/>
      <c r="CK268" s="32">
        <f t="shared" si="161"/>
        <v>0</v>
      </c>
      <c r="CL268" s="32">
        <f t="shared" si="162"/>
        <v>0</v>
      </c>
      <c r="CM268" s="32">
        <f t="shared" si="162"/>
        <v>0</v>
      </c>
      <c r="CN268" s="32">
        <f t="shared" si="162"/>
        <v>0</v>
      </c>
    </row>
    <row r="269" spans="1:92" ht="16.350000000000001" customHeight="1" x14ac:dyDescent="0.2">
      <c r="A269" s="2912"/>
      <c r="B269" s="3640" t="s">
        <v>268</v>
      </c>
      <c r="C269" s="3641"/>
      <c r="D269" s="2109">
        <f t="shared" si="147"/>
        <v>8</v>
      </c>
      <c r="E269" s="2110">
        <f t="shared" si="163"/>
        <v>4</v>
      </c>
      <c r="F269" s="2111">
        <f t="shared" si="151"/>
        <v>4</v>
      </c>
      <c r="G269" s="2119">
        <v>0</v>
      </c>
      <c r="H269" s="2120">
        <v>0</v>
      </c>
      <c r="I269" s="2121">
        <v>0</v>
      </c>
      <c r="J269" s="2120">
        <v>0</v>
      </c>
      <c r="K269" s="2121">
        <v>0</v>
      </c>
      <c r="L269" s="2120">
        <v>0</v>
      </c>
      <c r="M269" s="2121">
        <v>0</v>
      </c>
      <c r="N269" s="2120">
        <v>0</v>
      </c>
      <c r="O269" s="2121">
        <v>0</v>
      </c>
      <c r="P269" s="2120">
        <v>0</v>
      </c>
      <c r="Q269" s="2121">
        <v>0</v>
      </c>
      <c r="R269" s="2120">
        <v>0</v>
      </c>
      <c r="S269" s="2121">
        <v>0</v>
      </c>
      <c r="T269" s="2120">
        <v>0</v>
      </c>
      <c r="U269" s="2121">
        <v>0</v>
      </c>
      <c r="V269" s="2122">
        <v>0</v>
      </c>
      <c r="W269" s="2121">
        <v>1</v>
      </c>
      <c r="X269" s="2122">
        <v>0</v>
      </c>
      <c r="Y269" s="2121">
        <v>0</v>
      </c>
      <c r="Z269" s="2122">
        <v>0</v>
      </c>
      <c r="AA269" s="2121">
        <v>0</v>
      </c>
      <c r="AB269" s="2122">
        <v>0</v>
      </c>
      <c r="AC269" s="2121">
        <v>0</v>
      </c>
      <c r="AD269" s="2122">
        <v>0</v>
      </c>
      <c r="AE269" s="2121">
        <v>0</v>
      </c>
      <c r="AF269" s="2122">
        <v>0</v>
      </c>
      <c r="AG269" s="2121">
        <v>1</v>
      </c>
      <c r="AH269" s="2122">
        <v>2</v>
      </c>
      <c r="AI269" s="2121">
        <v>0</v>
      </c>
      <c r="AJ269" s="2122">
        <v>1</v>
      </c>
      <c r="AK269" s="2121">
        <v>1</v>
      </c>
      <c r="AL269" s="2122">
        <v>0</v>
      </c>
      <c r="AM269" s="2121">
        <v>1</v>
      </c>
      <c r="AN269" s="2122">
        <v>1</v>
      </c>
      <c r="AO269" s="2123">
        <v>0</v>
      </c>
      <c r="AP269" s="2124">
        <v>0</v>
      </c>
      <c r="AQ269" s="2125"/>
      <c r="AR269" s="2148"/>
      <c r="AS269" s="2126"/>
      <c r="AT269" s="2121"/>
      <c r="AU269" s="2127">
        <v>0</v>
      </c>
      <c r="AV269" s="2127">
        <v>0</v>
      </c>
      <c r="AW269" s="2120">
        <v>0</v>
      </c>
      <c r="AX269" s="671" t="str">
        <f t="shared" si="148"/>
        <v/>
      </c>
      <c r="BT269" s="3"/>
      <c r="BU269" s="3"/>
      <c r="BV269" s="4"/>
      <c r="BW269" s="4"/>
      <c r="CA269" s="31" t="str">
        <f t="shared" si="152"/>
        <v/>
      </c>
      <c r="CB269" s="31" t="str">
        <f t="shared" si="153"/>
        <v/>
      </c>
      <c r="CC269" s="31" t="str">
        <f t="shared" si="149"/>
        <v/>
      </c>
      <c r="CD269" s="31" t="str">
        <f t="shared" si="154"/>
        <v/>
      </c>
      <c r="CE269" s="31" t="str">
        <f t="shared" si="155"/>
        <v/>
      </c>
      <c r="CF269" s="31" t="str">
        <f t="shared" si="156"/>
        <v/>
      </c>
      <c r="CG269" s="31" t="str">
        <f t="shared" si="157"/>
        <v/>
      </c>
      <c r="CH269" s="32">
        <f t="shared" si="158"/>
        <v>0</v>
      </c>
      <c r="CI269" s="32"/>
      <c r="CJ269" s="32"/>
      <c r="CK269" s="32">
        <f t="shared" si="161"/>
        <v>0</v>
      </c>
      <c r="CL269" s="32">
        <f t="shared" si="162"/>
        <v>0</v>
      </c>
      <c r="CM269" s="32">
        <f t="shared" si="162"/>
        <v>0</v>
      </c>
      <c r="CN269" s="32">
        <f t="shared" si="162"/>
        <v>0</v>
      </c>
    </row>
    <row r="270" spans="1:92" ht="16.350000000000001" customHeight="1" x14ac:dyDescent="0.2">
      <c r="A270" s="3537"/>
      <c r="B270" s="3642" t="s">
        <v>269</v>
      </c>
      <c r="C270" s="3642"/>
      <c r="D270" s="2137">
        <f t="shared" si="147"/>
        <v>0</v>
      </c>
      <c r="E270" s="2138">
        <f t="shared" si="163"/>
        <v>0</v>
      </c>
      <c r="F270" s="2139">
        <f t="shared" si="151"/>
        <v>0</v>
      </c>
      <c r="G270" s="2119">
        <v>0</v>
      </c>
      <c r="H270" s="2120">
        <v>0</v>
      </c>
      <c r="I270" s="2121">
        <v>0</v>
      </c>
      <c r="J270" s="2120">
        <v>0</v>
      </c>
      <c r="K270" s="2121">
        <v>0</v>
      </c>
      <c r="L270" s="2120">
        <v>0</v>
      </c>
      <c r="M270" s="2121">
        <v>0</v>
      </c>
      <c r="N270" s="2120">
        <v>0</v>
      </c>
      <c r="O270" s="2121">
        <v>0</v>
      </c>
      <c r="P270" s="2120">
        <v>0</v>
      </c>
      <c r="Q270" s="2121">
        <v>0</v>
      </c>
      <c r="R270" s="2120">
        <v>0</v>
      </c>
      <c r="S270" s="2121">
        <v>0</v>
      </c>
      <c r="T270" s="2120">
        <v>0</v>
      </c>
      <c r="U270" s="2121">
        <v>0</v>
      </c>
      <c r="V270" s="2122">
        <v>0</v>
      </c>
      <c r="W270" s="2121">
        <v>0</v>
      </c>
      <c r="X270" s="2122">
        <v>0</v>
      </c>
      <c r="Y270" s="2121">
        <v>0</v>
      </c>
      <c r="Z270" s="2122">
        <v>0</v>
      </c>
      <c r="AA270" s="2121">
        <v>0</v>
      </c>
      <c r="AB270" s="2122">
        <v>0</v>
      </c>
      <c r="AC270" s="2121">
        <v>0</v>
      </c>
      <c r="AD270" s="2122">
        <v>0</v>
      </c>
      <c r="AE270" s="2121">
        <v>0</v>
      </c>
      <c r="AF270" s="2122">
        <v>0</v>
      </c>
      <c r="AG270" s="2121">
        <v>0</v>
      </c>
      <c r="AH270" s="2122">
        <v>0</v>
      </c>
      <c r="AI270" s="2121">
        <v>0</v>
      </c>
      <c r="AJ270" s="2122">
        <v>0</v>
      </c>
      <c r="AK270" s="2121">
        <v>0</v>
      </c>
      <c r="AL270" s="2122">
        <v>0</v>
      </c>
      <c r="AM270" s="2121">
        <v>0</v>
      </c>
      <c r="AN270" s="2122">
        <v>0</v>
      </c>
      <c r="AO270" s="2106">
        <v>0</v>
      </c>
      <c r="AP270" s="2107">
        <v>0</v>
      </c>
      <c r="AQ270" s="2131"/>
      <c r="AR270" s="2149"/>
      <c r="AS270" s="2132"/>
      <c r="AT270" s="2104"/>
      <c r="AU270" s="2108">
        <v>0</v>
      </c>
      <c r="AV270" s="2108">
        <v>0</v>
      </c>
      <c r="AW270" s="2103">
        <v>0</v>
      </c>
      <c r="AX270" s="671" t="str">
        <f t="shared" si="148"/>
        <v/>
      </c>
      <c r="BT270" s="3"/>
      <c r="BU270" s="3"/>
      <c r="BV270" s="4"/>
      <c r="BW270" s="4"/>
      <c r="CA270" s="31" t="str">
        <f t="shared" si="152"/>
        <v/>
      </c>
      <c r="CB270" s="31" t="str">
        <f t="shared" si="153"/>
        <v/>
      </c>
      <c r="CC270" s="31" t="str">
        <f t="shared" si="149"/>
        <v/>
      </c>
      <c r="CD270" s="31" t="str">
        <f t="shared" si="154"/>
        <v/>
      </c>
      <c r="CE270" s="31" t="str">
        <f t="shared" si="155"/>
        <v/>
      </c>
      <c r="CF270" s="31" t="str">
        <f t="shared" si="156"/>
        <v/>
      </c>
      <c r="CG270" s="31" t="str">
        <f t="shared" si="157"/>
        <v/>
      </c>
      <c r="CH270" s="32">
        <f t="shared" si="158"/>
        <v>0</v>
      </c>
      <c r="CI270" s="32"/>
      <c r="CJ270" s="32"/>
      <c r="CK270" s="32">
        <f t="shared" si="161"/>
        <v>0</v>
      </c>
      <c r="CL270" s="32">
        <f t="shared" si="162"/>
        <v>0</v>
      </c>
      <c r="CM270" s="32">
        <f t="shared" si="162"/>
        <v>0</v>
      </c>
      <c r="CN270" s="32">
        <f t="shared" si="162"/>
        <v>0</v>
      </c>
    </row>
    <row r="271" spans="1:92" ht="16.350000000000001" customHeight="1" x14ac:dyDescent="0.2">
      <c r="A271" s="3536" t="s">
        <v>274</v>
      </c>
      <c r="B271" s="3184" t="s">
        <v>264</v>
      </c>
      <c r="C271" s="3184"/>
      <c r="D271" s="1050">
        <f t="shared" si="147"/>
        <v>0</v>
      </c>
      <c r="E271" s="485">
        <f>+Y271+AA271+AC271+AE271+AG271+AI271+AK271+AM271</f>
        <v>0</v>
      </c>
      <c r="F271" s="1867">
        <f>+Z271+AB271+AD271+AF271+AH271+AJ271+AL271+AN271</f>
        <v>0</v>
      </c>
      <c r="G271" s="1065"/>
      <c r="H271" s="511"/>
      <c r="I271" s="1868"/>
      <c r="J271" s="511"/>
      <c r="K271" s="1868"/>
      <c r="L271" s="511"/>
      <c r="M271" s="1066"/>
      <c r="N271" s="514"/>
      <c r="O271" s="1869"/>
      <c r="P271" s="514"/>
      <c r="Q271" s="1868"/>
      <c r="R271" s="511"/>
      <c r="S271" s="1868"/>
      <c r="T271" s="511"/>
      <c r="U271" s="1066"/>
      <c r="V271" s="514"/>
      <c r="W271" s="1869"/>
      <c r="X271" s="514"/>
      <c r="Y271" s="1865"/>
      <c r="Z271" s="1866"/>
      <c r="AA271" s="1865"/>
      <c r="AB271" s="1866"/>
      <c r="AC271" s="1865"/>
      <c r="AD271" s="1866"/>
      <c r="AE271" s="1865"/>
      <c r="AF271" s="1866"/>
      <c r="AG271" s="1865"/>
      <c r="AH271" s="1866"/>
      <c r="AI271" s="1865"/>
      <c r="AJ271" s="1866"/>
      <c r="AK271" s="1865"/>
      <c r="AL271" s="1866"/>
      <c r="AM271" s="1865"/>
      <c r="AN271" s="1866"/>
      <c r="AO271" s="471"/>
      <c r="AP271" s="472"/>
      <c r="AQ271" s="1060"/>
      <c r="AR271" s="473"/>
      <c r="AS271" s="1060"/>
      <c r="AT271" s="469"/>
      <c r="AU271" s="473"/>
      <c r="AV271" s="473"/>
      <c r="AW271" s="468"/>
      <c r="AX271" s="671" t="str">
        <f t="shared" si="148"/>
        <v/>
      </c>
      <c r="BT271" s="3"/>
      <c r="BU271" s="3"/>
      <c r="BV271" s="4"/>
      <c r="BW271" s="4"/>
      <c r="CA271" s="31" t="str">
        <f t="shared" si="152"/>
        <v/>
      </c>
      <c r="CB271" s="31" t="str">
        <f t="shared" si="153"/>
        <v/>
      </c>
      <c r="CC271" s="31" t="str">
        <f t="shared" si="149"/>
        <v/>
      </c>
      <c r="CD271" s="31" t="str">
        <f t="shared" si="154"/>
        <v/>
      </c>
      <c r="CE271" s="31" t="str">
        <f t="shared" si="155"/>
        <v/>
      </c>
      <c r="CF271" s="31" t="str">
        <f t="shared" si="156"/>
        <v/>
      </c>
      <c r="CG271" s="31" t="str">
        <f t="shared" si="157"/>
        <v/>
      </c>
      <c r="CH271" s="32">
        <f t="shared" si="158"/>
        <v>0</v>
      </c>
      <c r="CI271" s="32">
        <f t="shared" si="159"/>
        <v>0</v>
      </c>
      <c r="CJ271" s="32">
        <f t="shared" si="160"/>
        <v>0</v>
      </c>
      <c r="CK271" s="32">
        <f t="shared" si="161"/>
        <v>0</v>
      </c>
      <c r="CL271" s="32">
        <f t="shared" si="162"/>
        <v>0</v>
      </c>
      <c r="CM271" s="32">
        <f t="shared" si="162"/>
        <v>0</v>
      </c>
      <c r="CN271" s="32">
        <f t="shared" si="162"/>
        <v>0</v>
      </c>
    </row>
    <row r="272" spans="1:92" ht="16.350000000000001" customHeight="1" x14ac:dyDescent="0.2">
      <c r="A272" s="2912"/>
      <c r="B272" s="3639" t="s">
        <v>265</v>
      </c>
      <c r="C272" s="3639"/>
      <c r="D272" s="2109">
        <f>SUM(E272+F272)</f>
        <v>0</v>
      </c>
      <c r="E272" s="2150">
        <f t="shared" ref="E272:F287" si="164">+Y272+AA272+AC272+AE272+AG272+AI272+AK272+AM272</f>
        <v>0</v>
      </c>
      <c r="F272" s="2151">
        <f t="shared" si="164"/>
        <v>0</v>
      </c>
      <c r="G272" s="2152"/>
      <c r="H272" s="2153"/>
      <c r="I272" s="2154"/>
      <c r="J272" s="2153"/>
      <c r="K272" s="2154"/>
      <c r="L272" s="2153"/>
      <c r="M272" s="2155"/>
      <c r="N272" s="2135"/>
      <c r="O272" s="2155"/>
      <c r="P272" s="2135"/>
      <c r="Q272" s="2154"/>
      <c r="R272" s="2153"/>
      <c r="S272" s="2154"/>
      <c r="T272" s="2153"/>
      <c r="U272" s="2155"/>
      <c r="V272" s="2135"/>
      <c r="W272" s="2155"/>
      <c r="X272" s="2135"/>
      <c r="Y272" s="2114"/>
      <c r="Z272" s="2115"/>
      <c r="AA272" s="2114"/>
      <c r="AB272" s="2115"/>
      <c r="AC272" s="2114"/>
      <c r="AD272" s="2115"/>
      <c r="AE272" s="2114"/>
      <c r="AF272" s="2115"/>
      <c r="AG272" s="2114"/>
      <c r="AH272" s="2115"/>
      <c r="AI272" s="2114"/>
      <c r="AJ272" s="2115"/>
      <c r="AK272" s="2114"/>
      <c r="AL272" s="2115"/>
      <c r="AM272" s="2114"/>
      <c r="AN272" s="2115"/>
      <c r="AO272" s="2116"/>
      <c r="AP272" s="2117"/>
      <c r="AQ272" s="2097"/>
      <c r="AR272" s="2133"/>
      <c r="AS272" s="467"/>
      <c r="AT272" s="2114"/>
      <c r="AU272" s="2118"/>
      <c r="AV272" s="2118"/>
      <c r="AW272" s="2113"/>
      <c r="AX272" s="671" t="str">
        <f t="shared" si="148"/>
        <v/>
      </c>
      <c r="BT272" s="3"/>
      <c r="BU272" s="3"/>
      <c r="BV272" s="4"/>
      <c r="BW272" s="4"/>
      <c r="CA272" s="31" t="str">
        <f t="shared" si="152"/>
        <v/>
      </c>
      <c r="CB272" s="31" t="str">
        <f t="shared" si="153"/>
        <v/>
      </c>
      <c r="CC272" s="31" t="str">
        <f t="shared" si="149"/>
        <v/>
      </c>
      <c r="CD272" s="31" t="str">
        <f t="shared" si="154"/>
        <v/>
      </c>
      <c r="CE272" s="31" t="str">
        <f t="shared" si="155"/>
        <v/>
      </c>
      <c r="CF272" s="31" t="str">
        <f t="shared" si="156"/>
        <v/>
      </c>
      <c r="CG272" s="31" t="str">
        <f t="shared" si="157"/>
        <v/>
      </c>
      <c r="CH272" s="32">
        <f t="shared" si="158"/>
        <v>0</v>
      </c>
      <c r="CI272" s="32"/>
      <c r="CJ272" s="32"/>
      <c r="CK272" s="32">
        <f t="shared" si="161"/>
        <v>0</v>
      </c>
      <c r="CL272" s="32">
        <f t="shared" si="162"/>
        <v>0</v>
      </c>
      <c r="CM272" s="32">
        <f t="shared" si="162"/>
        <v>0</v>
      </c>
      <c r="CN272" s="32">
        <f t="shared" si="162"/>
        <v>0</v>
      </c>
    </row>
    <row r="273" spans="1:92" ht="16.350000000000001" customHeight="1" x14ac:dyDescent="0.2">
      <c r="A273" s="2912"/>
      <c r="B273" s="3639" t="s">
        <v>266</v>
      </c>
      <c r="C273" s="3639"/>
      <c r="D273" s="2109">
        <f t="shared" ref="D273:D311" si="165">SUM(E273+F273)</f>
        <v>0</v>
      </c>
      <c r="E273" s="2150">
        <f t="shared" si="164"/>
        <v>0</v>
      </c>
      <c r="F273" s="2151">
        <f t="shared" si="164"/>
        <v>0</v>
      </c>
      <c r="G273" s="2152"/>
      <c r="H273" s="2153"/>
      <c r="I273" s="2154"/>
      <c r="J273" s="2153"/>
      <c r="K273" s="2154"/>
      <c r="L273" s="2153"/>
      <c r="M273" s="2155"/>
      <c r="N273" s="2135"/>
      <c r="O273" s="2155"/>
      <c r="P273" s="2135"/>
      <c r="Q273" s="2154"/>
      <c r="R273" s="2153"/>
      <c r="S273" s="2154"/>
      <c r="T273" s="2153"/>
      <c r="U273" s="2155"/>
      <c r="V273" s="2135"/>
      <c r="W273" s="2155"/>
      <c r="X273" s="2135"/>
      <c r="Y273" s="2114"/>
      <c r="Z273" s="2115"/>
      <c r="AA273" s="2114"/>
      <c r="AB273" s="2115"/>
      <c r="AC273" s="2114"/>
      <c r="AD273" s="2115"/>
      <c r="AE273" s="2114"/>
      <c r="AF273" s="2115"/>
      <c r="AG273" s="2114"/>
      <c r="AH273" s="2115"/>
      <c r="AI273" s="2114"/>
      <c r="AJ273" s="2115"/>
      <c r="AK273" s="2114"/>
      <c r="AL273" s="2115"/>
      <c r="AM273" s="2114"/>
      <c r="AN273" s="2115"/>
      <c r="AO273" s="2116"/>
      <c r="AP273" s="2117"/>
      <c r="AQ273" s="2097"/>
      <c r="AR273" s="2133"/>
      <c r="AS273" s="2133"/>
      <c r="AT273" s="2114"/>
      <c r="AU273" s="2118"/>
      <c r="AV273" s="2118"/>
      <c r="AW273" s="2113"/>
      <c r="AX273" s="671" t="str">
        <f t="shared" si="148"/>
        <v/>
      </c>
      <c r="BT273" s="3"/>
      <c r="BU273" s="3"/>
      <c r="BV273" s="4"/>
      <c r="BW273" s="4"/>
      <c r="CA273" s="31" t="str">
        <f t="shared" si="152"/>
        <v/>
      </c>
      <c r="CB273" s="31" t="str">
        <f t="shared" si="153"/>
        <v/>
      </c>
      <c r="CC273" s="31" t="str">
        <f t="shared" si="149"/>
        <v/>
      </c>
      <c r="CD273" s="31" t="str">
        <f t="shared" si="154"/>
        <v/>
      </c>
      <c r="CE273" s="31" t="str">
        <f t="shared" si="155"/>
        <v/>
      </c>
      <c r="CF273" s="31" t="str">
        <f t="shared" si="156"/>
        <v/>
      </c>
      <c r="CG273" s="31" t="str">
        <f t="shared" si="157"/>
        <v/>
      </c>
      <c r="CH273" s="32">
        <f t="shared" si="158"/>
        <v>0</v>
      </c>
      <c r="CI273" s="32"/>
      <c r="CJ273" s="32"/>
      <c r="CK273" s="32">
        <f t="shared" si="161"/>
        <v>0</v>
      </c>
      <c r="CL273" s="32">
        <f t="shared" si="162"/>
        <v>0</v>
      </c>
      <c r="CM273" s="32">
        <f t="shared" si="162"/>
        <v>0</v>
      </c>
      <c r="CN273" s="32">
        <f t="shared" si="162"/>
        <v>0</v>
      </c>
    </row>
    <row r="274" spans="1:92" ht="16.350000000000001" customHeight="1" x14ac:dyDescent="0.2">
      <c r="A274" s="2912"/>
      <c r="B274" s="3639" t="s">
        <v>267</v>
      </c>
      <c r="C274" s="3639"/>
      <c r="D274" s="2109">
        <f t="shared" si="165"/>
        <v>0</v>
      </c>
      <c r="E274" s="2150">
        <f t="shared" si="164"/>
        <v>0</v>
      </c>
      <c r="F274" s="2151">
        <f t="shared" si="164"/>
        <v>0</v>
      </c>
      <c r="G274" s="2156"/>
      <c r="H274" s="2157"/>
      <c r="I274" s="2158"/>
      <c r="J274" s="2157"/>
      <c r="K274" s="2158"/>
      <c r="L274" s="2157"/>
      <c r="M274" s="2097"/>
      <c r="N274" s="2135"/>
      <c r="O274" s="2097"/>
      <c r="P274" s="2135"/>
      <c r="Q274" s="2158"/>
      <c r="R274" s="2157"/>
      <c r="S274" s="2158"/>
      <c r="T274" s="2157"/>
      <c r="U274" s="2097"/>
      <c r="V274" s="2135"/>
      <c r="W274" s="2097"/>
      <c r="X274" s="2135"/>
      <c r="Y274" s="2121"/>
      <c r="Z274" s="2122"/>
      <c r="AA274" s="2121"/>
      <c r="AB274" s="2122"/>
      <c r="AC274" s="2121"/>
      <c r="AD274" s="2122"/>
      <c r="AE274" s="2121"/>
      <c r="AF274" s="2122"/>
      <c r="AG274" s="2121"/>
      <c r="AH274" s="2122"/>
      <c r="AI274" s="2121"/>
      <c r="AJ274" s="2122"/>
      <c r="AK274" s="2121"/>
      <c r="AL274" s="2122"/>
      <c r="AM274" s="2121"/>
      <c r="AN274" s="2122"/>
      <c r="AO274" s="2123"/>
      <c r="AP274" s="2124"/>
      <c r="AQ274" s="2097"/>
      <c r="AR274" s="2133"/>
      <c r="AS274" s="2133"/>
      <c r="AT274" s="2121"/>
      <c r="AU274" s="2127"/>
      <c r="AV274" s="2127"/>
      <c r="AW274" s="2120"/>
      <c r="AX274" s="671" t="str">
        <f t="shared" si="148"/>
        <v/>
      </c>
      <c r="BT274" s="3"/>
      <c r="BU274" s="3"/>
      <c r="BV274" s="4"/>
      <c r="BW274" s="4"/>
      <c r="CA274" s="31" t="str">
        <f t="shared" si="152"/>
        <v/>
      </c>
      <c r="CB274" s="31" t="str">
        <f t="shared" si="153"/>
        <v/>
      </c>
      <c r="CC274" s="31" t="str">
        <f t="shared" si="149"/>
        <v/>
      </c>
      <c r="CD274" s="31" t="str">
        <f t="shared" si="154"/>
        <v/>
      </c>
      <c r="CE274" s="31" t="str">
        <f t="shared" si="155"/>
        <v/>
      </c>
      <c r="CF274" s="31" t="str">
        <f t="shared" si="156"/>
        <v/>
      </c>
      <c r="CG274" s="31" t="str">
        <f t="shared" si="157"/>
        <v/>
      </c>
      <c r="CH274" s="32">
        <f t="shared" si="158"/>
        <v>0</v>
      </c>
      <c r="CI274" s="32"/>
      <c r="CJ274" s="32"/>
      <c r="CK274" s="32">
        <f t="shared" si="161"/>
        <v>0</v>
      </c>
      <c r="CL274" s="32">
        <f t="shared" si="162"/>
        <v>0</v>
      </c>
      <c r="CM274" s="32">
        <f t="shared" si="162"/>
        <v>0</v>
      </c>
      <c r="CN274" s="32">
        <f t="shared" si="162"/>
        <v>0</v>
      </c>
    </row>
    <row r="275" spans="1:92" ht="16.350000000000001" customHeight="1" x14ac:dyDescent="0.2">
      <c r="A275" s="2912"/>
      <c r="B275" s="3640" t="s">
        <v>268</v>
      </c>
      <c r="C275" s="3641"/>
      <c r="D275" s="2109">
        <f t="shared" si="165"/>
        <v>0</v>
      </c>
      <c r="E275" s="2150">
        <f t="shared" si="164"/>
        <v>0</v>
      </c>
      <c r="F275" s="2151">
        <f t="shared" si="164"/>
        <v>0</v>
      </c>
      <c r="G275" s="2156"/>
      <c r="H275" s="2157"/>
      <c r="I275" s="2158"/>
      <c r="J275" s="2157"/>
      <c r="K275" s="2158"/>
      <c r="L275" s="2157"/>
      <c r="M275" s="2125"/>
      <c r="N275" s="2159"/>
      <c r="O275" s="2125"/>
      <c r="P275" s="2159"/>
      <c r="Q275" s="2158"/>
      <c r="R275" s="2157"/>
      <c r="S275" s="2158"/>
      <c r="T275" s="2157"/>
      <c r="U275" s="2125"/>
      <c r="V275" s="2159"/>
      <c r="W275" s="2125"/>
      <c r="X275" s="2159"/>
      <c r="Y275" s="2121"/>
      <c r="Z275" s="2122"/>
      <c r="AA275" s="2121"/>
      <c r="AB275" s="2122"/>
      <c r="AC275" s="2121"/>
      <c r="AD275" s="2122"/>
      <c r="AE275" s="2121"/>
      <c r="AF275" s="2122"/>
      <c r="AG275" s="2121"/>
      <c r="AH275" s="2122"/>
      <c r="AI275" s="2121"/>
      <c r="AJ275" s="2122"/>
      <c r="AK275" s="2121"/>
      <c r="AL275" s="2122"/>
      <c r="AM275" s="2121"/>
      <c r="AN275" s="2122"/>
      <c r="AO275" s="2123"/>
      <c r="AP275" s="2124"/>
      <c r="AQ275" s="2125"/>
      <c r="AR275" s="2148"/>
      <c r="AS275" s="2126"/>
      <c r="AT275" s="2121"/>
      <c r="AU275" s="2127"/>
      <c r="AV275" s="2127"/>
      <c r="AW275" s="2120"/>
      <c r="AX275" s="671" t="str">
        <f t="shared" si="148"/>
        <v/>
      </c>
      <c r="BT275" s="3"/>
      <c r="BU275" s="3"/>
      <c r="BV275" s="4"/>
      <c r="BW275" s="4"/>
      <c r="CA275" s="31" t="str">
        <f t="shared" si="152"/>
        <v/>
      </c>
      <c r="CB275" s="31" t="str">
        <f t="shared" si="153"/>
        <v/>
      </c>
      <c r="CC275" s="31" t="str">
        <f t="shared" si="149"/>
        <v/>
      </c>
      <c r="CD275" s="31" t="str">
        <f t="shared" si="154"/>
        <v/>
      </c>
      <c r="CE275" s="31" t="str">
        <f t="shared" si="155"/>
        <v/>
      </c>
      <c r="CF275" s="31" t="str">
        <f t="shared" si="156"/>
        <v/>
      </c>
      <c r="CG275" s="31" t="str">
        <f t="shared" si="157"/>
        <v/>
      </c>
      <c r="CH275" s="32">
        <f t="shared" si="158"/>
        <v>0</v>
      </c>
      <c r="CI275" s="32"/>
      <c r="CJ275" s="32"/>
      <c r="CK275" s="32">
        <f t="shared" si="161"/>
        <v>0</v>
      </c>
      <c r="CL275" s="32">
        <f t="shared" si="162"/>
        <v>0</v>
      </c>
      <c r="CM275" s="32">
        <f t="shared" si="162"/>
        <v>0</v>
      </c>
      <c r="CN275" s="32">
        <f t="shared" si="162"/>
        <v>0</v>
      </c>
    </row>
    <row r="276" spans="1:92" ht="16.350000000000001" customHeight="1" x14ac:dyDescent="0.2">
      <c r="A276" s="3537"/>
      <c r="B276" s="3555" t="s">
        <v>269</v>
      </c>
      <c r="C276" s="3555"/>
      <c r="D276" s="2128">
        <f t="shared" si="165"/>
        <v>0</v>
      </c>
      <c r="E276" s="2160">
        <f t="shared" si="164"/>
        <v>0</v>
      </c>
      <c r="F276" s="2161">
        <f t="shared" si="164"/>
        <v>0</v>
      </c>
      <c r="G276" s="2162"/>
      <c r="H276" s="2163"/>
      <c r="I276" s="2164"/>
      <c r="J276" s="2163"/>
      <c r="K276" s="2164"/>
      <c r="L276" s="2163"/>
      <c r="M276" s="2162"/>
      <c r="N276" s="2163"/>
      <c r="O276" s="2162"/>
      <c r="P276" s="2163"/>
      <c r="Q276" s="2164"/>
      <c r="R276" s="2163"/>
      <c r="S276" s="2164"/>
      <c r="T276" s="2163"/>
      <c r="U276" s="2162"/>
      <c r="V276" s="2163"/>
      <c r="W276" s="2162"/>
      <c r="X276" s="2163"/>
      <c r="Y276" s="2104"/>
      <c r="Z276" s="2105"/>
      <c r="AA276" s="2104"/>
      <c r="AB276" s="2105"/>
      <c r="AC276" s="2104"/>
      <c r="AD276" s="2105"/>
      <c r="AE276" s="2104"/>
      <c r="AF276" s="2105"/>
      <c r="AG276" s="2104"/>
      <c r="AH276" s="2105"/>
      <c r="AI276" s="2104"/>
      <c r="AJ276" s="2105"/>
      <c r="AK276" s="2104"/>
      <c r="AL276" s="2105"/>
      <c r="AM276" s="2104"/>
      <c r="AN276" s="2105"/>
      <c r="AO276" s="2106"/>
      <c r="AP276" s="2107"/>
      <c r="AQ276" s="2131"/>
      <c r="AR276" s="2149"/>
      <c r="AS276" s="2132"/>
      <c r="AT276" s="2104"/>
      <c r="AU276" s="2108"/>
      <c r="AV276" s="2108"/>
      <c r="AW276" s="2103"/>
      <c r="AX276" s="671" t="str">
        <f t="shared" si="148"/>
        <v/>
      </c>
      <c r="BT276" s="3"/>
      <c r="BU276" s="3"/>
      <c r="BV276" s="4"/>
      <c r="BW276" s="4"/>
      <c r="CA276" s="31" t="str">
        <f t="shared" si="152"/>
        <v/>
      </c>
      <c r="CB276" s="31" t="str">
        <f t="shared" si="153"/>
        <v/>
      </c>
      <c r="CC276" s="31" t="str">
        <f t="shared" si="149"/>
        <v/>
      </c>
      <c r="CD276" s="31" t="str">
        <f t="shared" si="154"/>
        <v/>
      </c>
      <c r="CE276" s="31" t="str">
        <f t="shared" si="155"/>
        <v/>
      </c>
      <c r="CF276" s="31" t="str">
        <f t="shared" si="156"/>
        <v/>
      </c>
      <c r="CG276" s="31" t="str">
        <f t="shared" si="157"/>
        <v/>
      </c>
      <c r="CH276" s="32">
        <f t="shared" si="158"/>
        <v>0</v>
      </c>
      <c r="CI276" s="32"/>
      <c r="CJ276" s="32"/>
      <c r="CK276" s="32">
        <f t="shared" si="161"/>
        <v>0</v>
      </c>
      <c r="CL276" s="32">
        <f t="shared" si="162"/>
        <v>0</v>
      </c>
      <c r="CM276" s="32">
        <f t="shared" si="162"/>
        <v>0</v>
      </c>
      <c r="CN276" s="32">
        <f t="shared" si="162"/>
        <v>0</v>
      </c>
    </row>
    <row r="277" spans="1:92" ht="16.350000000000001" customHeight="1" x14ac:dyDescent="0.2">
      <c r="A277" s="3454" t="s">
        <v>275</v>
      </c>
      <c r="B277" s="3184" t="s">
        <v>264</v>
      </c>
      <c r="C277" s="3184"/>
      <c r="D277" s="400">
        <f t="shared" si="165"/>
        <v>16</v>
      </c>
      <c r="E277" s="1973">
        <f t="shared" si="164"/>
        <v>6</v>
      </c>
      <c r="F277" s="1974">
        <f t="shared" si="164"/>
        <v>10</v>
      </c>
      <c r="G277" s="533"/>
      <c r="H277" s="534"/>
      <c r="I277" s="535"/>
      <c r="J277" s="534"/>
      <c r="K277" s="535"/>
      <c r="L277" s="534"/>
      <c r="M277" s="536"/>
      <c r="N277" s="537"/>
      <c r="O277" s="536"/>
      <c r="P277" s="537"/>
      <c r="Q277" s="535"/>
      <c r="R277" s="534"/>
      <c r="S277" s="535"/>
      <c r="T277" s="534"/>
      <c r="U277" s="536"/>
      <c r="V277" s="537"/>
      <c r="W277" s="536"/>
      <c r="X277" s="537"/>
      <c r="Y277" s="469">
        <v>0</v>
      </c>
      <c r="Z277" s="470">
        <v>0</v>
      </c>
      <c r="AA277" s="469">
        <v>0</v>
      </c>
      <c r="AB277" s="470">
        <v>0</v>
      </c>
      <c r="AC277" s="469">
        <v>0</v>
      </c>
      <c r="AD277" s="470">
        <v>1</v>
      </c>
      <c r="AE277" s="469">
        <v>0</v>
      </c>
      <c r="AF277" s="470">
        <v>2</v>
      </c>
      <c r="AG277" s="469">
        <v>0</v>
      </c>
      <c r="AH277" s="470">
        <v>1</v>
      </c>
      <c r="AI277" s="469">
        <v>0</v>
      </c>
      <c r="AJ277" s="470">
        <v>0</v>
      </c>
      <c r="AK277" s="469">
        <v>3</v>
      </c>
      <c r="AL277" s="470">
        <v>6</v>
      </c>
      <c r="AM277" s="469">
        <v>3</v>
      </c>
      <c r="AN277" s="470">
        <v>0</v>
      </c>
      <c r="AO277" s="471">
        <v>0</v>
      </c>
      <c r="AP277" s="472">
        <v>0</v>
      </c>
      <c r="AQ277" s="467"/>
      <c r="AR277" s="473"/>
      <c r="AS277" s="2165">
        <v>1</v>
      </c>
      <c r="AT277" s="469"/>
      <c r="AU277" s="473">
        <v>0</v>
      </c>
      <c r="AV277" s="473">
        <v>0</v>
      </c>
      <c r="AW277" s="468">
        <v>0</v>
      </c>
      <c r="AX277" s="671" t="str">
        <f t="shared" si="148"/>
        <v/>
      </c>
      <c r="BT277" s="3"/>
      <c r="BU277" s="3"/>
      <c r="BV277" s="4"/>
      <c r="BW277" s="4"/>
      <c r="CA277" s="31" t="str">
        <f t="shared" si="152"/>
        <v/>
      </c>
      <c r="CB277" s="31" t="str">
        <f t="shared" si="153"/>
        <v/>
      </c>
      <c r="CC277" s="31" t="str">
        <f t="shared" si="149"/>
        <v/>
      </c>
      <c r="CD277" s="31" t="str">
        <f t="shared" si="154"/>
        <v/>
      </c>
      <c r="CE277" s="31" t="str">
        <f t="shared" si="155"/>
        <v/>
      </c>
      <c r="CF277" s="31" t="str">
        <f t="shared" si="156"/>
        <v/>
      </c>
      <c r="CG277" s="31" t="str">
        <f t="shared" si="157"/>
        <v/>
      </c>
      <c r="CH277" s="32">
        <f t="shared" si="158"/>
        <v>0</v>
      </c>
      <c r="CI277" s="32">
        <f t="shared" si="159"/>
        <v>0</v>
      </c>
      <c r="CJ277" s="32">
        <f t="shared" si="160"/>
        <v>0</v>
      </c>
      <c r="CK277" s="32">
        <f t="shared" si="161"/>
        <v>0</v>
      </c>
      <c r="CL277" s="32">
        <f t="shared" si="162"/>
        <v>0</v>
      </c>
      <c r="CM277" s="32">
        <f t="shared" si="162"/>
        <v>0</v>
      </c>
      <c r="CN277" s="32">
        <f t="shared" si="162"/>
        <v>0</v>
      </c>
    </row>
    <row r="278" spans="1:92" ht="16.350000000000001" customHeight="1" x14ac:dyDescent="0.2">
      <c r="A278" s="2912"/>
      <c r="B278" s="3639" t="s">
        <v>265</v>
      </c>
      <c r="C278" s="3639"/>
      <c r="D278" s="2109">
        <f t="shared" si="165"/>
        <v>31</v>
      </c>
      <c r="E278" s="2150">
        <f t="shared" si="164"/>
        <v>11</v>
      </c>
      <c r="F278" s="2151">
        <f t="shared" si="164"/>
        <v>20</v>
      </c>
      <c r="G278" s="2152"/>
      <c r="H278" s="2153"/>
      <c r="I278" s="2154"/>
      <c r="J278" s="2153"/>
      <c r="K278" s="2154"/>
      <c r="L278" s="2153"/>
      <c r="M278" s="2155"/>
      <c r="N278" s="2135"/>
      <c r="O278" s="2155"/>
      <c r="P278" s="2135"/>
      <c r="Q278" s="2154"/>
      <c r="R278" s="2153"/>
      <c r="S278" s="2154"/>
      <c r="T278" s="2153"/>
      <c r="U278" s="2155"/>
      <c r="V278" s="2135"/>
      <c r="W278" s="2155"/>
      <c r="X278" s="2135"/>
      <c r="Y278" s="2114">
        <v>0</v>
      </c>
      <c r="Z278" s="2115">
        <v>0</v>
      </c>
      <c r="AA278" s="2114">
        <v>0</v>
      </c>
      <c r="AB278" s="2115">
        <v>0</v>
      </c>
      <c r="AC278" s="2114">
        <v>0</v>
      </c>
      <c r="AD278" s="2115">
        <v>0</v>
      </c>
      <c r="AE278" s="2114">
        <v>1</v>
      </c>
      <c r="AF278" s="2115">
        <v>4</v>
      </c>
      <c r="AG278" s="2114">
        <v>0</v>
      </c>
      <c r="AH278" s="2115">
        <v>3</v>
      </c>
      <c r="AI278" s="2114">
        <v>0</v>
      </c>
      <c r="AJ278" s="2115">
        <v>3</v>
      </c>
      <c r="AK278" s="2114">
        <v>6</v>
      </c>
      <c r="AL278" s="2115">
        <v>9</v>
      </c>
      <c r="AM278" s="2114">
        <v>4</v>
      </c>
      <c r="AN278" s="2115">
        <v>1</v>
      </c>
      <c r="AO278" s="2116">
        <v>0</v>
      </c>
      <c r="AP278" s="2117">
        <v>0</v>
      </c>
      <c r="AQ278" s="2097"/>
      <c r="AR278" s="2133"/>
      <c r="AS278" s="467">
        <v>3</v>
      </c>
      <c r="AT278" s="2114"/>
      <c r="AU278" s="2118">
        <v>0</v>
      </c>
      <c r="AV278" s="2118">
        <v>0</v>
      </c>
      <c r="AW278" s="2113">
        <v>0</v>
      </c>
      <c r="AX278" s="671" t="str">
        <f t="shared" si="148"/>
        <v/>
      </c>
      <c r="BT278" s="3"/>
      <c r="BU278" s="3"/>
      <c r="BV278" s="4"/>
      <c r="BW278" s="4"/>
      <c r="CA278" s="31" t="str">
        <f t="shared" si="152"/>
        <v/>
      </c>
      <c r="CB278" s="31" t="str">
        <f t="shared" si="153"/>
        <v/>
      </c>
      <c r="CC278" s="31" t="str">
        <f t="shared" si="149"/>
        <v/>
      </c>
      <c r="CD278" s="31" t="str">
        <f t="shared" si="154"/>
        <v/>
      </c>
      <c r="CE278" s="31" t="str">
        <f t="shared" si="155"/>
        <v/>
      </c>
      <c r="CF278" s="31" t="str">
        <f t="shared" si="156"/>
        <v/>
      </c>
      <c r="CG278" s="31" t="str">
        <f t="shared" si="157"/>
        <v/>
      </c>
      <c r="CH278" s="32">
        <f t="shared" si="158"/>
        <v>0</v>
      </c>
      <c r="CI278" s="32"/>
      <c r="CJ278" s="32"/>
      <c r="CK278" s="32">
        <f t="shared" si="161"/>
        <v>0</v>
      </c>
      <c r="CL278" s="32">
        <f t="shared" si="162"/>
        <v>0</v>
      </c>
      <c r="CM278" s="32">
        <f t="shared" si="162"/>
        <v>0</v>
      </c>
      <c r="CN278" s="32">
        <f t="shared" si="162"/>
        <v>0</v>
      </c>
    </row>
    <row r="279" spans="1:92" ht="16.350000000000001" customHeight="1" x14ac:dyDescent="0.2">
      <c r="A279" s="2912"/>
      <c r="B279" s="3639" t="s">
        <v>266</v>
      </c>
      <c r="C279" s="3639"/>
      <c r="D279" s="2109">
        <f t="shared" si="165"/>
        <v>19</v>
      </c>
      <c r="E279" s="2150">
        <f t="shared" si="164"/>
        <v>6</v>
      </c>
      <c r="F279" s="2151">
        <f t="shared" si="164"/>
        <v>13</v>
      </c>
      <c r="G279" s="2152"/>
      <c r="H279" s="2153"/>
      <c r="I279" s="2154"/>
      <c r="J279" s="2153"/>
      <c r="K279" s="2154"/>
      <c r="L279" s="2153"/>
      <c r="M279" s="2155"/>
      <c r="N279" s="2135"/>
      <c r="O279" s="2155"/>
      <c r="P279" s="2135"/>
      <c r="Q279" s="2154"/>
      <c r="R279" s="2153"/>
      <c r="S279" s="2154"/>
      <c r="T279" s="2153"/>
      <c r="U279" s="2155"/>
      <c r="V279" s="2135"/>
      <c r="W279" s="2155"/>
      <c r="X279" s="2135"/>
      <c r="Y279" s="2114">
        <v>0</v>
      </c>
      <c r="Z279" s="2115">
        <v>0</v>
      </c>
      <c r="AA279" s="2114">
        <v>0</v>
      </c>
      <c r="AB279" s="2115">
        <v>0</v>
      </c>
      <c r="AC279" s="2114">
        <v>0</v>
      </c>
      <c r="AD279" s="2115">
        <v>1</v>
      </c>
      <c r="AE279" s="2114">
        <v>0</v>
      </c>
      <c r="AF279" s="2115">
        <v>2</v>
      </c>
      <c r="AG279" s="2114">
        <v>0</v>
      </c>
      <c r="AH279" s="2115">
        <v>3</v>
      </c>
      <c r="AI279" s="2114">
        <v>0</v>
      </c>
      <c r="AJ279" s="2115">
        <v>0</v>
      </c>
      <c r="AK279" s="2114">
        <v>2</v>
      </c>
      <c r="AL279" s="2115">
        <v>7</v>
      </c>
      <c r="AM279" s="2114">
        <v>4</v>
      </c>
      <c r="AN279" s="2115">
        <v>0</v>
      </c>
      <c r="AO279" s="2116">
        <v>0</v>
      </c>
      <c r="AP279" s="2117">
        <v>0</v>
      </c>
      <c r="AQ279" s="2097"/>
      <c r="AR279" s="2133"/>
      <c r="AS279" s="2133"/>
      <c r="AT279" s="2114"/>
      <c r="AU279" s="2118">
        <v>0</v>
      </c>
      <c r="AV279" s="2118">
        <v>0</v>
      </c>
      <c r="AW279" s="2113">
        <v>0</v>
      </c>
      <c r="AX279" s="671" t="str">
        <f t="shared" si="148"/>
        <v/>
      </c>
      <c r="BT279" s="3"/>
      <c r="BU279" s="3"/>
      <c r="BV279" s="4"/>
      <c r="BW279" s="4"/>
      <c r="CA279" s="31" t="str">
        <f t="shared" si="152"/>
        <v/>
      </c>
      <c r="CB279" s="31" t="str">
        <f t="shared" si="153"/>
        <v/>
      </c>
      <c r="CC279" s="31" t="str">
        <f t="shared" si="149"/>
        <v/>
      </c>
      <c r="CD279" s="31" t="str">
        <f t="shared" si="154"/>
        <v/>
      </c>
      <c r="CE279" s="31" t="str">
        <f t="shared" si="155"/>
        <v/>
      </c>
      <c r="CF279" s="31" t="str">
        <f t="shared" si="156"/>
        <v/>
      </c>
      <c r="CG279" s="31" t="str">
        <f t="shared" si="157"/>
        <v/>
      </c>
      <c r="CH279" s="32">
        <f t="shared" si="158"/>
        <v>0</v>
      </c>
      <c r="CI279" s="32"/>
      <c r="CJ279" s="32"/>
      <c r="CK279" s="32">
        <f t="shared" si="161"/>
        <v>0</v>
      </c>
      <c r="CL279" s="32">
        <f t="shared" si="162"/>
        <v>0</v>
      </c>
      <c r="CM279" s="32">
        <f t="shared" si="162"/>
        <v>0</v>
      </c>
      <c r="CN279" s="32">
        <f t="shared" si="162"/>
        <v>0</v>
      </c>
    </row>
    <row r="280" spans="1:92" ht="16.350000000000001" customHeight="1" x14ac:dyDescent="0.2">
      <c r="A280" s="2912"/>
      <c r="B280" s="3639" t="s">
        <v>267</v>
      </c>
      <c r="C280" s="3639"/>
      <c r="D280" s="2109">
        <f t="shared" si="165"/>
        <v>7</v>
      </c>
      <c r="E280" s="2150">
        <f t="shared" si="164"/>
        <v>1</v>
      </c>
      <c r="F280" s="2151">
        <f t="shared" si="164"/>
        <v>6</v>
      </c>
      <c r="G280" s="2156"/>
      <c r="H280" s="2157"/>
      <c r="I280" s="2158"/>
      <c r="J280" s="2157"/>
      <c r="K280" s="2158"/>
      <c r="L280" s="2157"/>
      <c r="M280" s="2097"/>
      <c r="N280" s="2135"/>
      <c r="O280" s="2097"/>
      <c r="P280" s="2135"/>
      <c r="Q280" s="2158"/>
      <c r="R280" s="2157"/>
      <c r="S280" s="2158"/>
      <c r="T280" s="2157"/>
      <c r="U280" s="2097"/>
      <c r="V280" s="2135"/>
      <c r="W280" s="2097"/>
      <c r="X280" s="2135"/>
      <c r="Y280" s="2121">
        <v>0</v>
      </c>
      <c r="Z280" s="2122">
        <v>0</v>
      </c>
      <c r="AA280" s="2121">
        <v>0</v>
      </c>
      <c r="AB280" s="2122">
        <v>0</v>
      </c>
      <c r="AC280" s="2121">
        <v>0</v>
      </c>
      <c r="AD280" s="2122">
        <v>0</v>
      </c>
      <c r="AE280" s="2121">
        <v>0</v>
      </c>
      <c r="AF280" s="2122">
        <v>0</v>
      </c>
      <c r="AG280" s="2121">
        <v>0</v>
      </c>
      <c r="AH280" s="2122">
        <v>4</v>
      </c>
      <c r="AI280" s="2121">
        <v>0</v>
      </c>
      <c r="AJ280" s="2122">
        <v>0</v>
      </c>
      <c r="AK280" s="2121">
        <v>0</v>
      </c>
      <c r="AL280" s="2122">
        <v>1</v>
      </c>
      <c r="AM280" s="2121">
        <v>1</v>
      </c>
      <c r="AN280" s="2122">
        <v>1</v>
      </c>
      <c r="AO280" s="2123">
        <v>0</v>
      </c>
      <c r="AP280" s="2124">
        <v>0</v>
      </c>
      <c r="AQ280" s="2097"/>
      <c r="AR280" s="2133"/>
      <c r="AS280" s="2133"/>
      <c r="AT280" s="2121"/>
      <c r="AU280" s="2127">
        <v>0</v>
      </c>
      <c r="AV280" s="2127">
        <v>0</v>
      </c>
      <c r="AW280" s="2120">
        <v>0</v>
      </c>
      <c r="AX280" s="671" t="str">
        <f t="shared" si="148"/>
        <v/>
      </c>
      <c r="BT280" s="3"/>
      <c r="BU280" s="3"/>
      <c r="BV280" s="4"/>
      <c r="BW280" s="4"/>
      <c r="CA280" s="31" t="str">
        <f t="shared" si="152"/>
        <v/>
      </c>
      <c r="CB280" s="31" t="str">
        <f t="shared" si="153"/>
        <v/>
      </c>
      <c r="CC280" s="31" t="str">
        <f t="shared" si="149"/>
        <v/>
      </c>
      <c r="CD280" s="31" t="str">
        <f t="shared" si="154"/>
        <v/>
      </c>
      <c r="CE280" s="31" t="str">
        <f t="shared" si="155"/>
        <v/>
      </c>
      <c r="CF280" s="31" t="str">
        <f t="shared" si="156"/>
        <v/>
      </c>
      <c r="CG280" s="31" t="str">
        <f t="shared" si="157"/>
        <v/>
      </c>
      <c r="CH280" s="32">
        <f t="shared" si="158"/>
        <v>0</v>
      </c>
      <c r="CI280" s="32"/>
      <c r="CJ280" s="32"/>
      <c r="CK280" s="32">
        <f t="shared" si="161"/>
        <v>0</v>
      </c>
      <c r="CL280" s="32">
        <f t="shared" si="162"/>
        <v>0</v>
      </c>
      <c r="CM280" s="32">
        <f t="shared" si="162"/>
        <v>0</v>
      </c>
      <c r="CN280" s="32">
        <f t="shared" si="162"/>
        <v>0</v>
      </c>
    </row>
    <row r="281" spans="1:92" ht="16.350000000000001" customHeight="1" x14ac:dyDescent="0.2">
      <c r="A281" s="2912"/>
      <c r="B281" s="3640" t="s">
        <v>268</v>
      </c>
      <c r="C281" s="3641"/>
      <c r="D281" s="2109">
        <f t="shared" si="165"/>
        <v>6</v>
      </c>
      <c r="E281" s="2150">
        <f t="shared" si="164"/>
        <v>1</v>
      </c>
      <c r="F281" s="2151">
        <f t="shared" si="164"/>
        <v>5</v>
      </c>
      <c r="G281" s="2156"/>
      <c r="H281" s="2157"/>
      <c r="I281" s="2158"/>
      <c r="J281" s="2157"/>
      <c r="K281" s="2158"/>
      <c r="L281" s="2157"/>
      <c r="M281" s="2125"/>
      <c r="N281" s="2159"/>
      <c r="O281" s="2125"/>
      <c r="P281" s="2159"/>
      <c r="Q281" s="2158"/>
      <c r="R281" s="2157"/>
      <c r="S281" s="2158"/>
      <c r="T281" s="2157"/>
      <c r="U281" s="2125"/>
      <c r="V281" s="2159"/>
      <c r="W281" s="2125"/>
      <c r="X281" s="2159"/>
      <c r="Y281" s="2121">
        <v>0</v>
      </c>
      <c r="Z281" s="2122">
        <v>0</v>
      </c>
      <c r="AA281" s="2121">
        <v>0</v>
      </c>
      <c r="AB281" s="2122">
        <v>0</v>
      </c>
      <c r="AC281" s="2121">
        <v>0</v>
      </c>
      <c r="AD281" s="2122">
        <v>0</v>
      </c>
      <c r="AE281" s="2121">
        <v>0</v>
      </c>
      <c r="AF281" s="2122">
        <v>0</v>
      </c>
      <c r="AG281" s="2121">
        <v>0</v>
      </c>
      <c r="AH281" s="2122">
        <v>3</v>
      </c>
      <c r="AI281" s="2121">
        <v>0</v>
      </c>
      <c r="AJ281" s="2122">
        <v>0</v>
      </c>
      <c r="AK281" s="2121">
        <v>1</v>
      </c>
      <c r="AL281" s="2122">
        <v>2</v>
      </c>
      <c r="AM281" s="2121">
        <v>0</v>
      </c>
      <c r="AN281" s="2122">
        <v>0</v>
      </c>
      <c r="AO281" s="2123">
        <v>0</v>
      </c>
      <c r="AP281" s="2124">
        <v>0</v>
      </c>
      <c r="AQ281" s="2125"/>
      <c r="AR281" s="2148"/>
      <c r="AS281" s="2126"/>
      <c r="AT281" s="2121"/>
      <c r="AU281" s="2127">
        <v>0</v>
      </c>
      <c r="AV281" s="2127">
        <v>0</v>
      </c>
      <c r="AW281" s="2120">
        <v>0</v>
      </c>
      <c r="AX281" s="671" t="str">
        <f t="shared" si="148"/>
        <v/>
      </c>
      <c r="BT281" s="3"/>
      <c r="BU281" s="3"/>
      <c r="BV281" s="4"/>
      <c r="BW281" s="4"/>
      <c r="CA281" s="31" t="str">
        <f t="shared" si="152"/>
        <v/>
      </c>
      <c r="CB281" s="31" t="str">
        <f t="shared" si="153"/>
        <v/>
      </c>
      <c r="CC281" s="31" t="str">
        <f t="shared" si="149"/>
        <v/>
      </c>
      <c r="CD281" s="31" t="str">
        <f t="shared" si="154"/>
        <v/>
      </c>
      <c r="CE281" s="31" t="str">
        <f t="shared" si="155"/>
        <v/>
      </c>
      <c r="CF281" s="31" t="str">
        <f t="shared" si="156"/>
        <v/>
      </c>
      <c r="CG281" s="31" t="str">
        <f t="shared" si="157"/>
        <v/>
      </c>
      <c r="CH281" s="32">
        <f t="shared" si="158"/>
        <v>0</v>
      </c>
      <c r="CI281" s="32"/>
      <c r="CJ281" s="32"/>
      <c r="CK281" s="32">
        <f t="shared" si="161"/>
        <v>0</v>
      </c>
      <c r="CL281" s="32">
        <f t="shared" si="162"/>
        <v>0</v>
      </c>
      <c r="CM281" s="32">
        <f t="shared" si="162"/>
        <v>0</v>
      </c>
      <c r="CN281" s="32">
        <f t="shared" si="162"/>
        <v>0</v>
      </c>
    </row>
    <row r="282" spans="1:92" ht="16.350000000000001" customHeight="1" x14ac:dyDescent="0.2">
      <c r="A282" s="3537"/>
      <c r="B282" s="3555" t="s">
        <v>269</v>
      </c>
      <c r="C282" s="3555"/>
      <c r="D282" s="2128">
        <f t="shared" si="165"/>
        <v>3</v>
      </c>
      <c r="E282" s="2160">
        <f t="shared" si="164"/>
        <v>2</v>
      </c>
      <c r="F282" s="2161">
        <f t="shared" si="164"/>
        <v>1</v>
      </c>
      <c r="G282" s="2162"/>
      <c r="H282" s="2163"/>
      <c r="I282" s="2164"/>
      <c r="J282" s="2163"/>
      <c r="K282" s="2164"/>
      <c r="L282" s="2163"/>
      <c r="M282" s="2162"/>
      <c r="N282" s="2163"/>
      <c r="O282" s="2162"/>
      <c r="P282" s="2163"/>
      <c r="Q282" s="2164"/>
      <c r="R282" s="2163"/>
      <c r="S282" s="2164"/>
      <c r="T282" s="2163"/>
      <c r="U282" s="2162"/>
      <c r="V282" s="2163"/>
      <c r="W282" s="2162"/>
      <c r="X282" s="2163"/>
      <c r="Y282" s="2104">
        <v>0</v>
      </c>
      <c r="Z282" s="2105">
        <v>0</v>
      </c>
      <c r="AA282" s="2104">
        <v>0</v>
      </c>
      <c r="AB282" s="2105">
        <v>0</v>
      </c>
      <c r="AC282" s="2104">
        <v>0</v>
      </c>
      <c r="AD282" s="2105">
        <v>0</v>
      </c>
      <c r="AE282" s="2104">
        <v>0</v>
      </c>
      <c r="AF282" s="2105">
        <v>0</v>
      </c>
      <c r="AG282" s="2104">
        <v>0</v>
      </c>
      <c r="AH282" s="2105">
        <v>1</v>
      </c>
      <c r="AI282" s="2104">
        <v>0</v>
      </c>
      <c r="AJ282" s="2105">
        <v>0</v>
      </c>
      <c r="AK282" s="2104">
        <v>0</v>
      </c>
      <c r="AL282" s="2105">
        <v>0</v>
      </c>
      <c r="AM282" s="2104">
        <v>2</v>
      </c>
      <c r="AN282" s="2105">
        <v>0</v>
      </c>
      <c r="AO282" s="2106">
        <v>0</v>
      </c>
      <c r="AP282" s="2107">
        <v>0</v>
      </c>
      <c r="AQ282" s="2131"/>
      <c r="AR282" s="2149"/>
      <c r="AS282" s="2132"/>
      <c r="AT282" s="2104"/>
      <c r="AU282" s="2108">
        <v>0</v>
      </c>
      <c r="AV282" s="2108">
        <v>0</v>
      </c>
      <c r="AW282" s="2103">
        <v>0</v>
      </c>
      <c r="AX282" s="671" t="str">
        <f t="shared" si="148"/>
        <v/>
      </c>
      <c r="BT282" s="3"/>
      <c r="BU282" s="3"/>
      <c r="BV282" s="4"/>
      <c r="BW282" s="4"/>
      <c r="CA282" s="31" t="str">
        <f t="shared" si="152"/>
        <v/>
      </c>
      <c r="CB282" s="31" t="str">
        <f t="shared" si="153"/>
        <v/>
      </c>
      <c r="CC282" s="31" t="str">
        <f t="shared" si="149"/>
        <v/>
      </c>
      <c r="CD282" s="31" t="str">
        <f t="shared" si="154"/>
        <v/>
      </c>
      <c r="CE282" s="31" t="str">
        <f t="shared" si="155"/>
        <v/>
      </c>
      <c r="CF282" s="31" t="str">
        <f t="shared" si="156"/>
        <v/>
      </c>
      <c r="CG282" s="31" t="str">
        <f t="shared" si="157"/>
        <v/>
      </c>
      <c r="CH282" s="32">
        <f t="shared" si="158"/>
        <v>0</v>
      </c>
      <c r="CI282" s="32"/>
      <c r="CJ282" s="32"/>
      <c r="CK282" s="32">
        <f t="shared" si="161"/>
        <v>0</v>
      </c>
      <c r="CL282" s="32">
        <f t="shared" si="162"/>
        <v>0</v>
      </c>
      <c r="CM282" s="32">
        <f t="shared" si="162"/>
        <v>0</v>
      </c>
      <c r="CN282" s="32">
        <f t="shared" si="162"/>
        <v>0</v>
      </c>
    </row>
    <row r="283" spans="1:92" ht="16.350000000000001" customHeight="1" x14ac:dyDescent="0.2">
      <c r="A283" s="3645" t="s">
        <v>276</v>
      </c>
      <c r="B283" s="3184" t="s">
        <v>264</v>
      </c>
      <c r="C283" s="3184"/>
      <c r="D283" s="400">
        <f t="shared" si="165"/>
        <v>0</v>
      </c>
      <c r="E283" s="1973">
        <f t="shared" si="164"/>
        <v>0</v>
      </c>
      <c r="F283" s="1974">
        <f t="shared" si="164"/>
        <v>0</v>
      </c>
      <c r="G283" s="538"/>
      <c r="H283" s="537"/>
      <c r="I283" s="536"/>
      <c r="J283" s="537"/>
      <c r="K283" s="536"/>
      <c r="L283" s="537"/>
      <c r="M283" s="536"/>
      <c r="N283" s="537"/>
      <c r="O283" s="536"/>
      <c r="P283" s="537"/>
      <c r="Q283" s="536"/>
      <c r="R283" s="537"/>
      <c r="S283" s="536"/>
      <c r="T283" s="537"/>
      <c r="U283" s="536"/>
      <c r="V283" s="537"/>
      <c r="W283" s="536"/>
      <c r="X283" s="537"/>
      <c r="Y283" s="469"/>
      <c r="Z283" s="470"/>
      <c r="AA283" s="469"/>
      <c r="AB283" s="470"/>
      <c r="AC283" s="469"/>
      <c r="AD283" s="470"/>
      <c r="AE283" s="469"/>
      <c r="AF283" s="470"/>
      <c r="AG283" s="469"/>
      <c r="AH283" s="470"/>
      <c r="AI283" s="469"/>
      <c r="AJ283" s="470"/>
      <c r="AK283" s="469"/>
      <c r="AL283" s="470"/>
      <c r="AM283" s="469"/>
      <c r="AN283" s="470"/>
      <c r="AO283" s="471"/>
      <c r="AP283" s="472"/>
      <c r="AQ283" s="467"/>
      <c r="AR283" s="473"/>
      <c r="AS283" s="2165"/>
      <c r="AT283" s="469"/>
      <c r="AU283" s="473"/>
      <c r="AV283" s="473"/>
      <c r="AW283" s="468"/>
      <c r="AX283" s="671" t="str">
        <f t="shared" si="148"/>
        <v/>
      </c>
      <c r="BT283" s="3"/>
      <c r="BU283" s="3"/>
      <c r="BV283" s="4"/>
      <c r="BW283" s="4"/>
      <c r="CA283" s="31" t="str">
        <f t="shared" si="152"/>
        <v/>
      </c>
      <c r="CB283" s="31" t="str">
        <f t="shared" si="153"/>
        <v/>
      </c>
      <c r="CC283" s="31" t="str">
        <f t="shared" si="149"/>
        <v/>
      </c>
      <c r="CD283" s="31" t="str">
        <f t="shared" si="154"/>
        <v/>
      </c>
      <c r="CE283" s="31" t="str">
        <f t="shared" si="155"/>
        <v/>
      </c>
      <c r="CF283" s="31" t="str">
        <f t="shared" si="156"/>
        <v/>
      </c>
      <c r="CG283" s="31" t="str">
        <f t="shared" si="157"/>
        <v/>
      </c>
      <c r="CH283" s="32">
        <f t="shared" si="158"/>
        <v>0</v>
      </c>
      <c r="CI283" s="32">
        <f t="shared" si="159"/>
        <v>0</v>
      </c>
      <c r="CJ283" s="32">
        <f t="shared" si="160"/>
        <v>0</v>
      </c>
      <c r="CK283" s="32">
        <f t="shared" si="161"/>
        <v>0</v>
      </c>
      <c r="CL283" s="32">
        <f t="shared" si="162"/>
        <v>0</v>
      </c>
      <c r="CM283" s="32">
        <f t="shared" si="162"/>
        <v>0</v>
      </c>
      <c r="CN283" s="32">
        <f t="shared" si="162"/>
        <v>0</v>
      </c>
    </row>
    <row r="284" spans="1:92" ht="16.350000000000001" customHeight="1" x14ac:dyDescent="0.2">
      <c r="A284" s="2971"/>
      <c r="B284" s="3639" t="s">
        <v>265</v>
      </c>
      <c r="C284" s="3639"/>
      <c r="D284" s="2109">
        <f t="shared" si="165"/>
        <v>0</v>
      </c>
      <c r="E284" s="2150">
        <f>+Y284+AA284+AC284+AE284+AG284+AI284+AK284+AM284</f>
        <v>0</v>
      </c>
      <c r="F284" s="2151">
        <f t="shared" si="164"/>
        <v>0</v>
      </c>
      <c r="G284" s="2097"/>
      <c r="H284" s="2135"/>
      <c r="I284" s="2155"/>
      <c r="J284" s="2135"/>
      <c r="K284" s="2155"/>
      <c r="L284" s="2135"/>
      <c r="M284" s="2155"/>
      <c r="N284" s="2135"/>
      <c r="O284" s="2155"/>
      <c r="P284" s="2135"/>
      <c r="Q284" s="2155"/>
      <c r="R284" s="2135"/>
      <c r="S284" s="2155"/>
      <c r="T284" s="2135"/>
      <c r="U284" s="2155"/>
      <c r="V284" s="2135"/>
      <c r="W284" s="2155"/>
      <c r="X284" s="2135"/>
      <c r="Y284" s="2114"/>
      <c r="Z284" s="2115"/>
      <c r="AA284" s="2114"/>
      <c r="AB284" s="2115"/>
      <c r="AC284" s="2114"/>
      <c r="AD284" s="2115"/>
      <c r="AE284" s="2114"/>
      <c r="AF284" s="2115"/>
      <c r="AG284" s="2114"/>
      <c r="AH284" s="2115"/>
      <c r="AI284" s="2114"/>
      <c r="AJ284" s="2115"/>
      <c r="AK284" s="2114"/>
      <c r="AL284" s="2115"/>
      <c r="AM284" s="2114"/>
      <c r="AN284" s="2115"/>
      <c r="AO284" s="2116"/>
      <c r="AP284" s="2117"/>
      <c r="AQ284" s="2097"/>
      <c r="AR284" s="2133"/>
      <c r="AS284" s="467"/>
      <c r="AT284" s="2114"/>
      <c r="AU284" s="2118"/>
      <c r="AV284" s="2118"/>
      <c r="AW284" s="2113"/>
      <c r="AX284" s="671" t="str">
        <f t="shared" si="148"/>
        <v/>
      </c>
      <c r="BT284" s="3"/>
      <c r="BU284" s="3"/>
      <c r="BV284" s="4"/>
      <c r="BW284" s="4"/>
      <c r="CA284" s="31" t="str">
        <f t="shared" si="152"/>
        <v/>
      </c>
      <c r="CB284" s="31" t="str">
        <f t="shared" si="153"/>
        <v/>
      </c>
      <c r="CC284" s="31" t="str">
        <f t="shared" si="149"/>
        <v/>
      </c>
      <c r="CD284" s="31" t="str">
        <f t="shared" si="154"/>
        <v/>
      </c>
      <c r="CE284" s="31" t="str">
        <f t="shared" si="155"/>
        <v/>
      </c>
      <c r="CF284" s="31" t="str">
        <f t="shared" si="156"/>
        <v/>
      </c>
      <c r="CG284" s="31" t="str">
        <f t="shared" si="157"/>
        <v/>
      </c>
      <c r="CH284" s="32">
        <f t="shared" si="158"/>
        <v>0</v>
      </c>
      <c r="CI284" s="32"/>
      <c r="CJ284" s="32"/>
      <c r="CK284" s="32">
        <f t="shared" si="161"/>
        <v>0</v>
      </c>
      <c r="CL284" s="32">
        <f t="shared" si="162"/>
        <v>0</v>
      </c>
      <c r="CM284" s="32">
        <f t="shared" si="162"/>
        <v>0</v>
      </c>
      <c r="CN284" s="32">
        <f t="shared" si="162"/>
        <v>0</v>
      </c>
    </row>
    <row r="285" spans="1:92" ht="16.350000000000001" customHeight="1" x14ac:dyDescent="0.2">
      <c r="A285" s="2971"/>
      <c r="B285" s="3639" t="s">
        <v>266</v>
      </c>
      <c r="C285" s="3639"/>
      <c r="D285" s="2109">
        <f t="shared" si="165"/>
        <v>0</v>
      </c>
      <c r="E285" s="2150">
        <f t="shared" si="164"/>
        <v>0</v>
      </c>
      <c r="F285" s="2151">
        <f t="shared" si="164"/>
        <v>0</v>
      </c>
      <c r="G285" s="2097"/>
      <c r="H285" s="2135"/>
      <c r="I285" s="2155"/>
      <c r="J285" s="2135"/>
      <c r="K285" s="2155"/>
      <c r="L285" s="2135"/>
      <c r="M285" s="2155"/>
      <c r="N285" s="2135"/>
      <c r="O285" s="2155"/>
      <c r="P285" s="2135"/>
      <c r="Q285" s="2155"/>
      <c r="R285" s="2135"/>
      <c r="S285" s="2155"/>
      <c r="T285" s="2135"/>
      <c r="U285" s="2155"/>
      <c r="V285" s="2135"/>
      <c r="W285" s="2155"/>
      <c r="X285" s="2135"/>
      <c r="Y285" s="2114"/>
      <c r="Z285" s="2115"/>
      <c r="AA285" s="2114"/>
      <c r="AB285" s="2115"/>
      <c r="AC285" s="2114"/>
      <c r="AD285" s="2115"/>
      <c r="AE285" s="2114"/>
      <c r="AF285" s="2115"/>
      <c r="AG285" s="2114"/>
      <c r="AH285" s="2115"/>
      <c r="AI285" s="2114"/>
      <c r="AJ285" s="2115"/>
      <c r="AK285" s="2114"/>
      <c r="AL285" s="2115"/>
      <c r="AM285" s="2114"/>
      <c r="AN285" s="2115"/>
      <c r="AO285" s="2116"/>
      <c r="AP285" s="2117"/>
      <c r="AQ285" s="2097"/>
      <c r="AR285" s="2133"/>
      <c r="AS285" s="2133"/>
      <c r="AT285" s="2114"/>
      <c r="AU285" s="2118"/>
      <c r="AV285" s="2118"/>
      <c r="AW285" s="2113"/>
      <c r="AX285" s="671" t="str">
        <f t="shared" ref="AX285:AX306" si="166">$CA285&amp;$CB285&amp;$CC285&amp;$CD285&amp;$CE285&amp;$CF285&amp;$CG285</f>
        <v/>
      </c>
      <c r="BT285" s="3"/>
      <c r="BU285" s="3"/>
      <c r="BV285" s="4"/>
      <c r="BW285" s="4"/>
      <c r="CA285" s="31" t="str">
        <f t="shared" si="152"/>
        <v/>
      </c>
      <c r="CB285" s="31" t="str">
        <f t="shared" si="153"/>
        <v/>
      </c>
      <c r="CC285" s="31" t="str">
        <f t="shared" ref="CC285:CC306" si="167">IF(CJ285=1,"* La consulta pertinente según condición clínica NO DEBE ser mayor al Total registrado. ","")</f>
        <v/>
      </c>
      <c r="CD285" s="31" t="str">
        <f t="shared" si="154"/>
        <v/>
      </c>
      <c r="CE285" s="31" t="str">
        <f t="shared" si="155"/>
        <v/>
      </c>
      <c r="CF285" s="31" t="str">
        <f t="shared" si="156"/>
        <v/>
      </c>
      <c r="CG285" s="31" t="str">
        <f t="shared" si="157"/>
        <v/>
      </c>
      <c r="CH285" s="32">
        <f t="shared" si="158"/>
        <v>0</v>
      </c>
      <c r="CI285" s="32"/>
      <c r="CJ285" s="32"/>
      <c r="CK285" s="32">
        <f t="shared" si="161"/>
        <v>0</v>
      </c>
      <c r="CL285" s="32">
        <f t="shared" si="162"/>
        <v>0</v>
      </c>
      <c r="CM285" s="32">
        <f t="shared" si="162"/>
        <v>0</v>
      </c>
      <c r="CN285" s="32">
        <f t="shared" si="162"/>
        <v>0</v>
      </c>
    </row>
    <row r="286" spans="1:92" ht="16.350000000000001" customHeight="1" x14ac:dyDescent="0.2">
      <c r="A286" s="2971"/>
      <c r="B286" s="3639" t="s">
        <v>267</v>
      </c>
      <c r="C286" s="3639"/>
      <c r="D286" s="2109">
        <f t="shared" si="165"/>
        <v>0</v>
      </c>
      <c r="E286" s="2166">
        <f t="shared" si="164"/>
        <v>0</v>
      </c>
      <c r="F286" s="2167">
        <f t="shared" si="164"/>
        <v>0</v>
      </c>
      <c r="G286" s="2097"/>
      <c r="H286" s="2135"/>
      <c r="I286" s="2155"/>
      <c r="J286" s="2135"/>
      <c r="K286" s="2155"/>
      <c r="L286" s="2135"/>
      <c r="M286" s="2155"/>
      <c r="N286" s="2135"/>
      <c r="O286" s="2155"/>
      <c r="P286" s="2135"/>
      <c r="Q286" s="2155"/>
      <c r="R286" s="2135"/>
      <c r="S286" s="2155"/>
      <c r="T286" s="2135"/>
      <c r="U286" s="2155"/>
      <c r="V286" s="2135"/>
      <c r="W286" s="2155"/>
      <c r="X286" s="2135"/>
      <c r="Y286" s="2114"/>
      <c r="Z286" s="2115"/>
      <c r="AA286" s="2114"/>
      <c r="AB286" s="2115"/>
      <c r="AC286" s="2114"/>
      <c r="AD286" s="2115"/>
      <c r="AE286" s="2114"/>
      <c r="AF286" s="2115"/>
      <c r="AG286" s="2114"/>
      <c r="AH286" s="2115"/>
      <c r="AI286" s="2114"/>
      <c r="AJ286" s="2115"/>
      <c r="AK286" s="2114"/>
      <c r="AL286" s="2115"/>
      <c r="AM286" s="2114"/>
      <c r="AN286" s="2115"/>
      <c r="AO286" s="2123"/>
      <c r="AP286" s="2124"/>
      <c r="AQ286" s="2097"/>
      <c r="AR286" s="2133"/>
      <c r="AS286" s="2133"/>
      <c r="AT286" s="2121"/>
      <c r="AU286" s="2127"/>
      <c r="AV286" s="2127"/>
      <c r="AW286" s="2120"/>
      <c r="AX286" s="671" t="str">
        <f t="shared" si="166"/>
        <v/>
      </c>
      <c r="BT286" s="3"/>
      <c r="BU286" s="3"/>
      <c r="BV286" s="4"/>
      <c r="BW286" s="4"/>
      <c r="CA286" s="31" t="str">
        <f t="shared" ref="CA286:CA306" si="168">IF(CH286=1,"* El número de pacientes de 60 años NO DEBE Ser mayor a lo registrado en el grupo Etario 60-64 años. ","")</f>
        <v/>
      </c>
      <c r="CB286" s="31" t="str">
        <f t="shared" ref="CB286:CB306" si="169">IF(CI286=1,"* La consulta pertinente según Protocolo de Referencia NO DEBE ser mayor al Total registrado. ","")</f>
        <v/>
      </c>
      <c r="CC286" s="31" t="str">
        <f t="shared" si="167"/>
        <v/>
      </c>
      <c r="CD286" s="31" t="str">
        <f t="shared" ref="CD286:CD306" si="170">IF(AND(D286&lt;&gt;0,AO286=""),"* Recuerde que las Embarazadas deben ser incluídas en el ingreso por rango Etario (Digite CEROS si no tiene). ",IF(F286&lt;AO286,"* Las Embarazadas NO DEBEN ser mayor al total de Mujeres. ",""))</f>
        <v/>
      </c>
      <c r="CE286" s="31" t="str">
        <f t="shared" ref="CE286:CE306" si="171">IF(AND($D286&lt;&gt;0,AU286=""),"* No olvide digitar la columna Usuarios en Situación de Discapacidad (Digite CEROS si no tiene). ",IF($D286&lt;AU286,"* Los Usuarios en Situación de Discapacidad NO DEBEN ser mayor al total. ",""))</f>
        <v/>
      </c>
      <c r="CF286" s="31" t="str">
        <f t="shared" ref="CF286:CF306" si="172">IF(AND($D286&lt;&gt;0,AV286=""),"* No olvide digitar la columna Niños, Niñas, Adolescentes y Jóvenes Población SENAME (Digite CEROS si no tiene). ",IF($D286&lt;AV286,"* Los Niños, Niñas, Adolescentes y Jóvenes Población SENAME NO DEBEN ser mayor al total. ",""))</f>
        <v/>
      </c>
      <c r="CG286" s="31" t="str">
        <f t="shared" ref="CG286:CG306" si="173">IF(AND($D286&lt;&gt;0,AW286=""),"* No olvide digitar la columna Migrantes (Digite CEROS si no tiene). ",IF($D286&lt;AW286,"* Los Migrantes NO DEBEN ser mayor al total. ",""))</f>
        <v/>
      </c>
      <c r="CH286" s="32">
        <f t="shared" ref="CH286:CH306" si="174">IF((AI286+AJ286)&lt;AP286,1,0)</f>
        <v>0</v>
      </c>
      <c r="CI286" s="32"/>
      <c r="CJ286" s="32"/>
      <c r="CK286" s="32">
        <f t="shared" ref="CK286:CK306" si="175">IF(AND(D286&lt;&gt;0,AO286=""),1,IF(F286&lt;AO286,1,0))</f>
        <v>0</v>
      </c>
      <c r="CL286" s="32">
        <f t="shared" ref="CL286:CN306" si="176">IF(AND($D286&lt;&gt;0,AU286=""),1,IF($D286&lt;AU286,1,0))</f>
        <v>0</v>
      </c>
      <c r="CM286" s="32">
        <f t="shared" si="176"/>
        <v>0</v>
      </c>
      <c r="CN286" s="32">
        <f t="shared" si="176"/>
        <v>0</v>
      </c>
    </row>
    <row r="287" spans="1:92" ht="16.350000000000001" customHeight="1" x14ac:dyDescent="0.2">
      <c r="A287" s="2971"/>
      <c r="B287" s="3640" t="s">
        <v>268</v>
      </c>
      <c r="C287" s="3641"/>
      <c r="D287" s="2109">
        <f t="shared" si="165"/>
        <v>0</v>
      </c>
      <c r="E287" s="2166">
        <f t="shared" si="164"/>
        <v>0</v>
      </c>
      <c r="F287" s="2167">
        <f t="shared" si="164"/>
        <v>0</v>
      </c>
      <c r="G287" s="541"/>
      <c r="H287" s="657"/>
      <c r="I287" s="620"/>
      <c r="J287" s="657"/>
      <c r="K287" s="620"/>
      <c r="L287" s="657"/>
      <c r="M287" s="620"/>
      <c r="N287" s="657"/>
      <c r="O287" s="620"/>
      <c r="P287" s="657"/>
      <c r="Q287" s="620"/>
      <c r="R287" s="657"/>
      <c r="S287" s="620"/>
      <c r="T287" s="657"/>
      <c r="U287" s="620"/>
      <c r="V287" s="657"/>
      <c r="W287" s="620"/>
      <c r="X287" s="657"/>
      <c r="Y287" s="2121"/>
      <c r="Z287" s="2122"/>
      <c r="AA287" s="2121"/>
      <c r="AB287" s="2122"/>
      <c r="AC287" s="2121"/>
      <c r="AD287" s="2122"/>
      <c r="AE287" s="2121"/>
      <c r="AF287" s="2122"/>
      <c r="AG287" s="2121"/>
      <c r="AH287" s="2122"/>
      <c r="AI287" s="2121"/>
      <c r="AJ287" s="2122"/>
      <c r="AK287" s="2121"/>
      <c r="AL287" s="2122"/>
      <c r="AM287" s="2121"/>
      <c r="AN287" s="2122"/>
      <c r="AO287" s="2123"/>
      <c r="AP287" s="2124"/>
      <c r="AQ287" s="2125"/>
      <c r="AR287" s="2148"/>
      <c r="AS287" s="2126"/>
      <c r="AT287" s="2121"/>
      <c r="AU287" s="2127"/>
      <c r="AV287" s="2127"/>
      <c r="AW287" s="2120"/>
      <c r="AX287" s="671" t="str">
        <f t="shared" si="166"/>
        <v/>
      </c>
      <c r="BT287" s="3"/>
      <c r="BU287" s="3"/>
      <c r="BV287" s="4"/>
      <c r="BW287" s="4"/>
      <c r="CA287" s="31" t="str">
        <f t="shared" si="168"/>
        <v/>
      </c>
      <c r="CB287" s="31" t="str">
        <f t="shared" si="169"/>
        <v/>
      </c>
      <c r="CC287" s="31" t="str">
        <f t="shared" si="167"/>
        <v/>
      </c>
      <c r="CD287" s="31" t="str">
        <f t="shared" si="170"/>
        <v/>
      </c>
      <c r="CE287" s="31" t="str">
        <f t="shared" si="171"/>
        <v/>
      </c>
      <c r="CF287" s="31" t="str">
        <f t="shared" si="172"/>
        <v/>
      </c>
      <c r="CG287" s="31" t="str">
        <f t="shared" si="173"/>
        <v/>
      </c>
      <c r="CH287" s="32">
        <f t="shared" si="174"/>
        <v>0</v>
      </c>
      <c r="CI287" s="32"/>
      <c r="CJ287" s="32"/>
      <c r="CK287" s="32">
        <f t="shared" si="175"/>
        <v>0</v>
      </c>
      <c r="CL287" s="32">
        <f t="shared" si="176"/>
        <v>0</v>
      </c>
      <c r="CM287" s="32">
        <f t="shared" si="176"/>
        <v>0</v>
      </c>
      <c r="CN287" s="32">
        <f t="shared" si="176"/>
        <v>0</v>
      </c>
    </row>
    <row r="288" spans="1:92" ht="16.350000000000001" customHeight="1" x14ac:dyDescent="0.2">
      <c r="A288" s="3646"/>
      <c r="B288" s="3555" t="s">
        <v>269</v>
      </c>
      <c r="C288" s="3555"/>
      <c r="D288" s="1978">
        <f t="shared" si="165"/>
        <v>0</v>
      </c>
      <c r="E288" s="1979">
        <f t="shared" ref="E288:F288" si="177">+Y288+AA288+AC288+AE288+AG288+AI288+AK288+AM288</f>
        <v>0</v>
      </c>
      <c r="F288" s="710">
        <f t="shared" si="177"/>
        <v>0</v>
      </c>
      <c r="G288" s="1980"/>
      <c r="H288" s="1981"/>
      <c r="I288" s="711"/>
      <c r="J288" s="1981"/>
      <c r="K288" s="711"/>
      <c r="L288" s="1981"/>
      <c r="M288" s="711"/>
      <c r="N288" s="1981"/>
      <c r="O288" s="711"/>
      <c r="P288" s="1981"/>
      <c r="Q288" s="711"/>
      <c r="R288" s="1981"/>
      <c r="S288" s="711"/>
      <c r="T288" s="1981"/>
      <c r="U288" s="711"/>
      <c r="V288" s="1981"/>
      <c r="W288" s="711"/>
      <c r="X288" s="1981"/>
      <c r="Y288" s="2104"/>
      <c r="Z288" s="2105"/>
      <c r="AA288" s="2104"/>
      <c r="AB288" s="2105"/>
      <c r="AC288" s="2104"/>
      <c r="AD288" s="2105"/>
      <c r="AE288" s="2104"/>
      <c r="AF288" s="2105"/>
      <c r="AG288" s="2104"/>
      <c r="AH288" s="2105"/>
      <c r="AI288" s="2104"/>
      <c r="AJ288" s="2105"/>
      <c r="AK288" s="2104"/>
      <c r="AL288" s="2105"/>
      <c r="AM288" s="2104"/>
      <c r="AN288" s="2105"/>
      <c r="AO288" s="2106"/>
      <c r="AP288" s="2107"/>
      <c r="AQ288" s="2131"/>
      <c r="AR288" s="2149"/>
      <c r="AS288" s="2132"/>
      <c r="AT288" s="2104"/>
      <c r="AU288" s="2108"/>
      <c r="AV288" s="2108"/>
      <c r="AW288" s="2103"/>
      <c r="AX288" s="671" t="str">
        <f t="shared" si="166"/>
        <v/>
      </c>
      <c r="BT288" s="3"/>
      <c r="BU288" s="3"/>
      <c r="BV288" s="4"/>
      <c r="BW288" s="4"/>
      <c r="CA288" s="31" t="str">
        <f t="shared" si="168"/>
        <v/>
      </c>
      <c r="CB288" s="31" t="str">
        <f t="shared" si="169"/>
        <v/>
      </c>
      <c r="CC288" s="31" t="str">
        <f t="shared" si="167"/>
        <v/>
      </c>
      <c r="CD288" s="31" t="str">
        <f t="shared" si="170"/>
        <v/>
      </c>
      <c r="CE288" s="31" t="str">
        <f t="shared" si="171"/>
        <v/>
      </c>
      <c r="CF288" s="31" t="str">
        <f t="shared" si="172"/>
        <v/>
      </c>
      <c r="CG288" s="31" t="str">
        <f t="shared" si="173"/>
        <v/>
      </c>
      <c r="CH288" s="32">
        <f t="shared" si="174"/>
        <v>0</v>
      </c>
      <c r="CI288" s="32"/>
      <c r="CJ288" s="32"/>
      <c r="CK288" s="32">
        <f t="shared" si="175"/>
        <v>0</v>
      </c>
      <c r="CL288" s="32">
        <f t="shared" si="176"/>
        <v>0</v>
      </c>
      <c r="CM288" s="32">
        <f t="shared" si="176"/>
        <v>0</v>
      </c>
      <c r="CN288" s="32">
        <f t="shared" si="176"/>
        <v>0</v>
      </c>
    </row>
    <row r="289" spans="1:92" ht="16.350000000000001" customHeight="1" x14ac:dyDescent="0.2">
      <c r="A289" s="3536" t="s">
        <v>107</v>
      </c>
      <c r="B289" s="3184" t="s">
        <v>264</v>
      </c>
      <c r="C289" s="3184"/>
      <c r="D289" s="400">
        <f t="shared" si="165"/>
        <v>0</v>
      </c>
      <c r="E289" s="465">
        <f t="shared" ref="E289:E306" si="178">SUM(G289+I289+K289+M289+O289+Q289+S289+U289+W289+Y289+AA289+AC289+AE289+AG289+AI289+AK289+AM289)</f>
        <v>0</v>
      </c>
      <c r="F289" s="466">
        <f t="shared" ref="F289:F312" si="179">SUM(H289+J289+L289+N289+P289+R289+T289+V289+X289+Z289+AB289+AD289+AF289+AH289+AJ289+AL289+AN289)</f>
        <v>0</v>
      </c>
      <c r="G289" s="467"/>
      <c r="H289" s="468"/>
      <c r="I289" s="469"/>
      <c r="J289" s="468"/>
      <c r="K289" s="469"/>
      <c r="L289" s="468"/>
      <c r="M289" s="469"/>
      <c r="N289" s="468"/>
      <c r="O289" s="469"/>
      <c r="P289" s="468"/>
      <c r="Q289" s="469"/>
      <c r="R289" s="468"/>
      <c r="S289" s="469"/>
      <c r="T289" s="468"/>
      <c r="U289" s="469"/>
      <c r="V289" s="470"/>
      <c r="W289" s="469"/>
      <c r="X289" s="470"/>
      <c r="Y289" s="469"/>
      <c r="Z289" s="470"/>
      <c r="AA289" s="469"/>
      <c r="AB289" s="470"/>
      <c r="AC289" s="469"/>
      <c r="AD289" s="470"/>
      <c r="AE289" s="469"/>
      <c r="AF289" s="470"/>
      <c r="AG289" s="469"/>
      <c r="AH289" s="470"/>
      <c r="AI289" s="469"/>
      <c r="AJ289" s="470"/>
      <c r="AK289" s="469"/>
      <c r="AL289" s="470"/>
      <c r="AM289" s="469"/>
      <c r="AN289" s="470"/>
      <c r="AO289" s="471"/>
      <c r="AP289" s="472"/>
      <c r="AQ289" s="467"/>
      <c r="AR289" s="473"/>
      <c r="AS289" s="2165"/>
      <c r="AT289" s="469"/>
      <c r="AU289" s="473"/>
      <c r="AV289" s="473"/>
      <c r="AW289" s="468"/>
      <c r="AX289" s="671" t="str">
        <f t="shared" si="166"/>
        <v/>
      </c>
      <c r="BT289" s="3"/>
      <c r="BU289" s="3"/>
      <c r="BV289" s="4"/>
      <c r="BW289" s="4"/>
      <c r="CA289" s="31" t="str">
        <f t="shared" si="168"/>
        <v/>
      </c>
      <c r="CB289" s="31" t="str">
        <f t="shared" si="169"/>
        <v/>
      </c>
      <c r="CC289" s="31" t="str">
        <f t="shared" si="167"/>
        <v/>
      </c>
      <c r="CD289" s="31" t="str">
        <f t="shared" si="170"/>
        <v/>
      </c>
      <c r="CE289" s="31" t="str">
        <f t="shared" si="171"/>
        <v/>
      </c>
      <c r="CF289" s="31" t="str">
        <f t="shared" si="172"/>
        <v/>
      </c>
      <c r="CG289" s="31" t="str">
        <f t="shared" si="173"/>
        <v/>
      </c>
      <c r="CH289" s="32">
        <f t="shared" si="174"/>
        <v>0</v>
      </c>
      <c r="CI289" s="32">
        <f t="shared" ref="CI289:CI301" si="180">IF(D289&lt;AQ289,1,0)</f>
        <v>0</v>
      </c>
      <c r="CJ289" s="32">
        <f t="shared" ref="CJ289:CJ301" si="181">IF(D289&lt;AR289,1,0)</f>
        <v>0</v>
      </c>
      <c r="CK289" s="32">
        <f t="shared" si="175"/>
        <v>0</v>
      </c>
      <c r="CL289" s="32">
        <f t="shared" si="176"/>
        <v>0</v>
      </c>
      <c r="CM289" s="32">
        <f t="shared" si="176"/>
        <v>0</v>
      </c>
      <c r="CN289" s="32">
        <f t="shared" si="176"/>
        <v>0</v>
      </c>
    </row>
    <row r="290" spans="1:92" ht="16.350000000000001" customHeight="1" x14ac:dyDescent="0.2">
      <c r="A290" s="2912"/>
      <c r="B290" s="3639" t="s">
        <v>265</v>
      </c>
      <c r="C290" s="3639"/>
      <c r="D290" s="2109">
        <f t="shared" si="165"/>
        <v>0</v>
      </c>
      <c r="E290" s="2110">
        <f t="shared" si="178"/>
        <v>0</v>
      </c>
      <c r="F290" s="2111">
        <f t="shared" si="179"/>
        <v>0</v>
      </c>
      <c r="G290" s="2112"/>
      <c r="H290" s="2113"/>
      <c r="I290" s="2114"/>
      <c r="J290" s="2113"/>
      <c r="K290" s="2114"/>
      <c r="L290" s="2113"/>
      <c r="M290" s="2114"/>
      <c r="N290" s="2113"/>
      <c r="O290" s="2114"/>
      <c r="P290" s="2113"/>
      <c r="Q290" s="2114"/>
      <c r="R290" s="2113"/>
      <c r="S290" s="2114"/>
      <c r="T290" s="2113"/>
      <c r="U290" s="2114"/>
      <c r="V290" s="2115"/>
      <c r="W290" s="2114"/>
      <c r="X290" s="2115"/>
      <c r="Y290" s="2114"/>
      <c r="Z290" s="2115"/>
      <c r="AA290" s="2114"/>
      <c r="AB290" s="2115"/>
      <c r="AC290" s="2114"/>
      <c r="AD290" s="2115"/>
      <c r="AE290" s="2114"/>
      <c r="AF290" s="2115"/>
      <c r="AG290" s="2114"/>
      <c r="AH290" s="2115"/>
      <c r="AI290" s="2114"/>
      <c r="AJ290" s="2115"/>
      <c r="AK290" s="2114"/>
      <c r="AL290" s="2115"/>
      <c r="AM290" s="2114"/>
      <c r="AN290" s="2115"/>
      <c r="AO290" s="2116"/>
      <c r="AP290" s="2117"/>
      <c r="AQ290" s="2097"/>
      <c r="AR290" s="2133"/>
      <c r="AS290" s="467"/>
      <c r="AT290" s="2114"/>
      <c r="AU290" s="2118"/>
      <c r="AV290" s="2118"/>
      <c r="AW290" s="2113"/>
      <c r="AX290" s="671" t="str">
        <f t="shared" si="166"/>
        <v/>
      </c>
      <c r="BT290" s="3"/>
      <c r="BU290" s="3"/>
      <c r="BV290" s="4"/>
      <c r="BW290" s="4"/>
      <c r="CA290" s="31" t="str">
        <f t="shared" si="168"/>
        <v/>
      </c>
      <c r="CB290" s="31" t="str">
        <f t="shared" si="169"/>
        <v/>
      </c>
      <c r="CC290" s="31" t="str">
        <f t="shared" si="167"/>
        <v/>
      </c>
      <c r="CD290" s="31" t="str">
        <f t="shared" si="170"/>
        <v/>
      </c>
      <c r="CE290" s="31" t="str">
        <f t="shared" si="171"/>
        <v/>
      </c>
      <c r="CF290" s="31" t="str">
        <f t="shared" si="172"/>
        <v/>
      </c>
      <c r="CG290" s="31" t="str">
        <f t="shared" si="173"/>
        <v/>
      </c>
      <c r="CH290" s="32">
        <f t="shared" si="174"/>
        <v>0</v>
      </c>
      <c r="CI290" s="32"/>
      <c r="CJ290" s="32"/>
      <c r="CK290" s="32">
        <f t="shared" si="175"/>
        <v>0</v>
      </c>
      <c r="CL290" s="32">
        <f t="shared" si="176"/>
        <v>0</v>
      </c>
      <c r="CM290" s="32">
        <f t="shared" si="176"/>
        <v>0</v>
      </c>
      <c r="CN290" s="32">
        <f t="shared" si="176"/>
        <v>0</v>
      </c>
    </row>
    <row r="291" spans="1:92" ht="16.350000000000001" customHeight="1" x14ac:dyDescent="0.2">
      <c r="A291" s="2912"/>
      <c r="B291" s="3639" t="s">
        <v>266</v>
      </c>
      <c r="C291" s="3639"/>
      <c r="D291" s="2109">
        <f t="shared" si="165"/>
        <v>0</v>
      </c>
      <c r="E291" s="2110">
        <f t="shared" si="178"/>
        <v>0</v>
      </c>
      <c r="F291" s="2111">
        <f t="shared" si="179"/>
        <v>0</v>
      </c>
      <c r="G291" s="2112"/>
      <c r="H291" s="2113"/>
      <c r="I291" s="2114"/>
      <c r="J291" s="2113"/>
      <c r="K291" s="2114"/>
      <c r="L291" s="2113"/>
      <c r="M291" s="2114"/>
      <c r="N291" s="2113"/>
      <c r="O291" s="2114"/>
      <c r="P291" s="2113"/>
      <c r="Q291" s="2114"/>
      <c r="R291" s="2113"/>
      <c r="S291" s="2114"/>
      <c r="T291" s="2113"/>
      <c r="U291" s="2114"/>
      <c r="V291" s="2115"/>
      <c r="W291" s="2114"/>
      <c r="X291" s="2115"/>
      <c r="Y291" s="2114"/>
      <c r="Z291" s="2115"/>
      <c r="AA291" s="2114"/>
      <c r="AB291" s="2115"/>
      <c r="AC291" s="2114"/>
      <c r="AD291" s="2115"/>
      <c r="AE291" s="2114"/>
      <c r="AF291" s="2115"/>
      <c r="AG291" s="2114"/>
      <c r="AH291" s="2115"/>
      <c r="AI291" s="2114"/>
      <c r="AJ291" s="2115"/>
      <c r="AK291" s="2114"/>
      <c r="AL291" s="2115"/>
      <c r="AM291" s="2114"/>
      <c r="AN291" s="2115"/>
      <c r="AO291" s="2116"/>
      <c r="AP291" s="2117"/>
      <c r="AQ291" s="2097"/>
      <c r="AR291" s="2133"/>
      <c r="AS291" s="2133"/>
      <c r="AT291" s="2114"/>
      <c r="AU291" s="2118"/>
      <c r="AV291" s="2118"/>
      <c r="AW291" s="2113"/>
      <c r="AX291" s="671" t="str">
        <f t="shared" si="166"/>
        <v/>
      </c>
      <c r="BT291" s="3"/>
      <c r="BU291" s="3"/>
      <c r="BV291" s="4"/>
      <c r="BW291" s="4"/>
      <c r="CA291" s="31" t="str">
        <f t="shared" si="168"/>
        <v/>
      </c>
      <c r="CB291" s="31" t="str">
        <f t="shared" si="169"/>
        <v/>
      </c>
      <c r="CC291" s="31" t="str">
        <f t="shared" si="167"/>
        <v/>
      </c>
      <c r="CD291" s="31" t="str">
        <f t="shared" si="170"/>
        <v/>
      </c>
      <c r="CE291" s="31" t="str">
        <f t="shared" si="171"/>
        <v/>
      </c>
      <c r="CF291" s="31" t="str">
        <f t="shared" si="172"/>
        <v/>
      </c>
      <c r="CG291" s="31" t="str">
        <f t="shared" si="173"/>
        <v/>
      </c>
      <c r="CH291" s="32">
        <f t="shared" si="174"/>
        <v>0</v>
      </c>
      <c r="CI291" s="32"/>
      <c r="CJ291" s="32"/>
      <c r="CK291" s="32">
        <f t="shared" si="175"/>
        <v>0</v>
      </c>
      <c r="CL291" s="32">
        <f t="shared" si="176"/>
        <v>0</v>
      </c>
      <c r="CM291" s="32">
        <f t="shared" si="176"/>
        <v>0</v>
      </c>
      <c r="CN291" s="32">
        <f t="shared" si="176"/>
        <v>0</v>
      </c>
    </row>
    <row r="292" spans="1:92" ht="16.350000000000001" customHeight="1" x14ac:dyDescent="0.2">
      <c r="A292" s="2912"/>
      <c r="B292" s="3639" t="s">
        <v>267</v>
      </c>
      <c r="C292" s="3639"/>
      <c r="D292" s="2109">
        <f t="shared" si="165"/>
        <v>0</v>
      </c>
      <c r="E292" s="2110">
        <f t="shared" si="178"/>
        <v>0</v>
      </c>
      <c r="F292" s="2111">
        <f t="shared" si="179"/>
        <v>0</v>
      </c>
      <c r="G292" s="2119"/>
      <c r="H292" s="2120"/>
      <c r="I292" s="2121"/>
      <c r="J292" s="2120"/>
      <c r="K292" s="2121"/>
      <c r="L292" s="2120"/>
      <c r="M292" s="2121"/>
      <c r="N292" s="2120"/>
      <c r="O292" s="2121"/>
      <c r="P292" s="2120"/>
      <c r="Q292" s="2121"/>
      <c r="R292" s="2120"/>
      <c r="S292" s="2121"/>
      <c r="T292" s="2120"/>
      <c r="U292" s="2121"/>
      <c r="V292" s="2122"/>
      <c r="W292" s="2121"/>
      <c r="X292" s="2122"/>
      <c r="Y292" s="2121"/>
      <c r="Z292" s="2122"/>
      <c r="AA292" s="2121"/>
      <c r="AB292" s="2122"/>
      <c r="AC292" s="2121"/>
      <c r="AD292" s="2122"/>
      <c r="AE292" s="2121"/>
      <c r="AF292" s="2122"/>
      <c r="AG292" s="2121"/>
      <c r="AH292" s="2122"/>
      <c r="AI292" s="2121"/>
      <c r="AJ292" s="2122"/>
      <c r="AK292" s="2121"/>
      <c r="AL292" s="2122"/>
      <c r="AM292" s="2121"/>
      <c r="AN292" s="2122"/>
      <c r="AO292" s="2123"/>
      <c r="AP292" s="2124"/>
      <c r="AQ292" s="2097"/>
      <c r="AR292" s="2133"/>
      <c r="AS292" s="2133"/>
      <c r="AT292" s="2121"/>
      <c r="AU292" s="2127"/>
      <c r="AV292" s="2127"/>
      <c r="AW292" s="2120"/>
      <c r="AX292" s="671" t="str">
        <f t="shared" si="166"/>
        <v/>
      </c>
      <c r="BT292" s="3"/>
      <c r="BU292" s="3"/>
      <c r="BV292" s="4"/>
      <c r="BW292" s="4"/>
      <c r="CA292" s="31" t="str">
        <f t="shared" si="168"/>
        <v/>
      </c>
      <c r="CB292" s="31" t="str">
        <f t="shared" si="169"/>
        <v/>
      </c>
      <c r="CC292" s="31" t="str">
        <f t="shared" si="167"/>
        <v/>
      </c>
      <c r="CD292" s="31" t="str">
        <f t="shared" si="170"/>
        <v/>
      </c>
      <c r="CE292" s="31" t="str">
        <f t="shared" si="171"/>
        <v/>
      </c>
      <c r="CF292" s="31" t="str">
        <f t="shared" si="172"/>
        <v/>
      </c>
      <c r="CG292" s="31" t="str">
        <f t="shared" si="173"/>
        <v/>
      </c>
      <c r="CH292" s="32">
        <f t="shared" si="174"/>
        <v>0</v>
      </c>
      <c r="CI292" s="32"/>
      <c r="CJ292" s="32"/>
      <c r="CK292" s="32">
        <f t="shared" si="175"/>
        <v>0</v>
      </c>
      <c r="CL292" s="32">
        <f t="shared" si="176"/>
        <v>0</v>
      </c>
      <c r="CM292" s="32">
        <f t="shared" si="176"/>
        <v>0</v>
      </c>
      <c r="CN292" s="32">
        <f t="shared" si="176"/>
        <v>0</v>
      </c>
    </row>
    <row r="293" spans="1:92" ht="16.350000000000001" customHeight="1" x14ac:dyDescent="0.2">
      <c r="A293" s="2912"/>
      <c r="B293" s="3640" t="s">
        <v>268</v>
      </c>
      <c r="C293" s="3641"/>
      <c r="D293" s="2109">
        <f t="shared" si="165"/>
        <v>0</v>
      </c>
      <c r="E293" s="2110">
        <f t="shared" si="178"/>
        <v>0</v>
      </c>
      <c r="F293" s="2111">
        <f t="shared" si="179"/>
        <v>0</v>
      </c>
      <c r="G293" s="2119"/>
      <c r="H293" s="2120"/>
      <c r="I293" s="2121"/>
      <c r="J293" s="2120"/>
      <c r="K293" s="2121"/>
      <c r="L293" s="2120"/>
      <c r="M293" s="2121"/>
      <c r="N293" s="2120"/>
      <c r="O293" s="2121"/>
      <c r="P293" s="2120"/>
      <c r="Q293" s="2121"/>
      <c r="R293" s="2120"/>
      <c r="S293" s="2121"/>
      <c r="T293" s="2120"/>
      <c r="U293" s="2121"/>
      <c r="V293" s="2122"/>
      <c r="W293" s="2121"/>
      <c r="X293" s="2122"/>
      <c r="Y293" s="2121"/>
      <c r="Z293" s="2122"/>
      <c r="AA293" s="2121"/>
      <c r="AB293" s="2122"/>
      <c r="AC293" s="2121"/>
      <c r="AD293" s="2122"/>
      <c r="AE293" s="2121"/>
      <c r="AF293" s="2122"/>
      <c r="AG293" s="2121"/>
      <c r="AH293" s="2122"/>
      <c r="AI293" s="2121"/>
      <c r="AJ293" s="2122"/>
      <c r="AK293" s="2121"/>
      <c r="AL293" s="2122"/>
      <c r="AM293" s="2121"/>
      <c r="AN293" s="2122"/>
      <c r="AO293" s="2123"/>
      <c r="AP293" s="2124"/>
      <c r="AQ293" s="2125"/>
      <c r="AR293" s="2148"/>
      <c r="AS293" s="2126"/>
      <c r="AT293" s="2121"/>
      <c r="AU293" s="2127"/>
      <c r="AV293" s="2127"/>
      <c r="AW293" s="2120"/>
      <c r="AX293" s="671" t="str">
        <f t="shared" si="166"/>
        <v/>
      </c>
      <c r="BT293" s="3"/>
      <c r="BU293" s="3"/>
      <c r="BV293" s="4"/>
      <c r="BW293" s="4"/>
      <c r="CA293" s="31" t="str">
        <f t="shared" si="168"/>
        <v/>
      </c>
      <c r="CB293" s="31" t="str">
        <f t="shared" si="169"/>
        <v/>
      </c>
      <c r="CC293" s="31" t="str">
        <f t="shared" si="167"/>
        <v/>
      </c>
      <c r="CD293" s="31" t="str">
        <f t="shared" si="170"/>
        <v/>
      </c>
      <c r="CE293" s="31" t="str">
        <f t="shared" si="171"/>
        <v/>
      </c>
      <c r="CF293" s="31" t="str">
        <f t="shared" si="172"/>
        <v/>
      </c>
      <c r="CG293" s="31" t="str">
        <f t="shared" si="173"/>
        <v/>
      </c>
      <c r="CH293" s="32">
        <f t="shared" si="174"/>
        <v>0</v>
      </c>
      <c r="CI293" s="32"/>
      <c r="CJ293" s="32"/>
      <c r="CK293" s="32">
        <f t="shared" si="175"/>
        <v>0</v>
      </c>
      <c r="CL293" s="32">
        <f t="shared" si="176"/>
        <v>0</v>
      </c>
      <c r="CM293" s="32">
        <f t="shared" si="176"/>
        <v>0</v>
      </c>
      <c r="CN293" s="32">
        <f t="shared" si="176"/>
        <v>0</v>
      </c>
    </row>
    <row r="294" spans="1:92" ht="16.350000000000001" customHeight="1" x14ac:dyDescent="0.2">
      <c r="A294" s="3537"/>
      <c r="B294" s="3555" t="s">
        <v>269</v>
      </c>
      <c r="C294" s="3555"/>
      <c r="D294" s="2128">
        <f t="shared" si="165"/>
        <v>0</v>
      </c>
      <c r="E294" s="2129">
        <f t="shared" si="178"/>
        <v>0</v>
      </c>
      <c r="F294" s="2130">
        <f t="shared" si="179"/>
        <v>0</v>
      </c>
      <c r="G294" s="2102"/>
      <c r="H294" s="2103"/>
      <c r="I294" s="2104"/>
      <c r="J294" s="2103"/>
      <c r="K294" s="2104"/>
      <c r="L294" s="2103"/>
      <c r="M294" s="2104"/>
      <c r="N294" s="2103"/>
      <c r="O294" s="2104"/>
      <c r="P294" s="2103"/>
      <c r="Q294" s="2104"/>
      <c r="R294" s="2103"/>
      <c r="S294" s="2104"/>
      <c r="T294" s="2103"/>
      <c r="U294" s="2104"/>
      <c r="V294" s="2105"/>
      <c r="W294" s="2104"/>
      <c r="X294" s="2105"/>
      <c r="Y294" s="2104"/>
      <c r="Z294" s="2105"/>
      <c r="AA294" s="2104"/>
      <c r="AB294" s="2105"/>
      <c r="AC294" s="2104"/>
      <c r="AD294" s="2105"/>
      <c r="AE294" s="2104"/>
      <c r="AF294" s="2105"/>
      <c r="AG294" s="2104"/>
      <c r="AH294" s="2105"/>
      <c r="AI294" s="2104"/>
      <c r="AJ294" s="2105"/>
      <c r="AK294" s="2104"/>
      <c r="AL294" s="2105"/>
      <c r="AM294" s="2104"/>
      <c r="AN294" s="2105"/>
      <c r="AO294" s="2106"/>
      <c r="AP294" s="2107"/>
      <c r="AQ294" s="2131"/>
      <c r="AR294" s="2149"/>
      <c r="AS294" s="2132"/>
      <c r="AT294" s="2104"/>
      <c r="AU294" s="2108"/>
      <c r="AV294" s="2108"/>
      <c r="AW294" s="2103"/>
      <c r="AX294" s="671" t="str">
        <f t="shared" si="166"/>
        <v/>
      </c>
      <c r="BT294" s="3"/>
      <c r="BU294" s="3"/>
      <c r="BV294" s="4"/>
      <c r="BW294" s="4"/>
      <c r="CA294" s="31" t="str">
        <f t="shared" si="168"/>
        <v/>
      </c>
      <c r="CB294" s="31" t="str">
        <f t="shared" si="169"/>
        <v/>
      </c>
      <c r="CC294" s="31" t="str">
        <f t="shared" si="167"/>
        <v/>
      </c>
      <c r="CD294" s="31" t="str">
        <f t="shared" si="170"/>
        <v/>
      </c>
      <c r="CE294" s="31" t="str">
        <f t="shared" si="171"/>
        <v/>
      </c>
      <c r="CF294" s="31" t="str">
        <f t="shared" si="172"/>
        <v/>
      </c>
      <c r="CG294" s="31" t="str">
        <f t="shared" si="173"/>
        <v/>
      </c>
      <c r="CH294" s="32">
        <f t="shared" si="174"/>
        <v>0</v>
      </c>
      <c r="CI294" s="32"/>
      <c r="CJ294" s="32"/>
      <c r="CK294" s="32">
        <f t="shared" si="175"/>
        <v>0</v>
      </c>
      <c r="CL294" s="32">
        <f t="shared" si="176"/>
        <v>0</v>
      </c>
      <c r="CM294" s="32">
        <f t="shared" si="176"/>
        <v>0</v>
      </c>
      <c r="CN294" s="32">
        <f t="shared" si="176"/>
        <v>0</v>
      </c>
    </row>
    <row r="295" spans="1:92" ht="16.350000000000001" customHeight="1" x14ac:dyDescent="0.2">
      <c r="A295" s="3536" t="s">
        <v>106</v>
      </c>
      <c r="B295" s="3464" t="s">
        <v>264</v>
      </c>
      <c r="C295" s="3465"/>
      <c r="D295" s="400">
        <f t="shared" si="165"/>
        <v>0</v>
      </c>
      <c r="E295" s="465">
        <f t="shared" si="178"/>
        <v>0</v>
      </c>
      <c r="F295" s="466">
        <f t="shared" si="179"/>
        <v>0</v>
      </c>
      <c r="G295" s="467"/>
      <c r="H295" s="468"/>
      <c r="I295" s="469"/>
      <c r="J295" s="468"/>
      <c r="K295" s="469"/>
      <c r="L295" s="468"/>
      <c r="M295" s="469"/>
      <c r="N295" s="468"/>
      <c r="O295" s="469"/>
      <c r="P295" s="468"/>
      <c r="Q295" s="469"/>
      <c r="R295" s="468"/>
      <c r="S295" s="469"/>
      <c r="T295" s="468"/>
      <c r="U295" s="469"/>
      <c r="V295" s="470"/>
      <c r="W295" s="469"/>
      <c r="X295" s="470"/>
      <c r="Y295" s="469"/>
      <c r="Z295" s="470"/>
      <c r="AA295" s="469"/>
      <c r="AB295" s="470"/>
      <c r="AC295" s="469"/>
      <c r="AD295" s="470"/>
      <c r="AE295" s="469"/>
      <c r="AF295" s="470"/>
      <c r="AG295" s="469"/>
      <c r="AH295" s="470"/>
      <c r="AI295" s="469"/>
      <c r="AJ295" s="470"/>
      <c r="AK295" s="469"/>
      <c r="AL295" s="470"/>
      <c r="AM295" s="469"/>
      <c r="AN295" s="470"/>
      <c r="AO295" s="471"/>
      <c r="AP295" s="472"/>
      <c r="AQ295" s="467"/>
      <c r="AR295" s="473"/>
      <c r="AS295" s="1060"/>
      <c r="AT295" s="469"/>
      <c r="AU295" s="473"/>
      <c r="AV295" s="473"/>
      <c r="AW295" s="468"/>
      <c r="AX295" s="671" t="str">
        <f t="shared" si="166"/>
        <v/>
      </c>
      <c r="BT295" s="3"/>
      <c r="BU295" s="3"/>
      <c r="BV295" s="4"/>
      <c r="BW295" s="4"/>
      <c r="CA295" s="31" t="str">
        <f t="shared" si="168"/>
        <v/>
      </c>
      <c r="CB295" s="31" t="str">
        <f t="shared" si="169"/>
        <v/>
      </c>
      <c r="CC295" s="31" t="str">
        <f t="shared" si="167"/>
        <v/>
      </c>
      <c r="CD295" s="31" t="str">
        <f t="shared" si="170"/>
        <v/>
      </c>
      <c r="CE295" s="31" t="str">
        <f t="shared" si="171"/>
        <v/>
      </c>
      <c r="CF295" s="31" t="str">
        <f t="shared" si="172"/>
        <v/>
      </c>
      <c r="CG295" s="31" t="str">
        <f t="shared" si="173"/>
        <v/>
      </c>
      <c r="CH295" s="32">
        <f t="shared" si="174"/>
        <v>0</v>
      </c>
      <c r="CI295" s="32">
        <f t="shared" si="180"/>
        <v>0</v>
      </c>
      <c r="CJ295" s="32">
        <f t="shared" si="181"/>
        <v>0</v>
      </c>
      <c r="CK295" s="32">
        <f t="shared" si="175"/>
        <v>0</v>
      </c>
      <c r="CL295" s="32">
        <f t="shared" si="176"/>
        <v>0</v>
      </c>
      <c r="CM295" s="32">
        <f t="shared" si="176"/>
        <v>0</v>
      </c>
      <c r="CN295" s="32">
        <f t="shared" si="176"/>
        <v>0</v>
      </c>
    </row>
    <row r="296" spans="1:92" ht="16.350000000000001" customHeight="1" x14ac:dyDescent="0.2">
      <c r="A296" s="2912"/>
      <c r="B296" s="3639" t="s">
        <v>265</v>
      </c>
      <c r="C296" s="3639"/>
      <c r="D296" s="2109">
        <f t="shared" si="165"/>
        <v>0</v>
      </c>
      <c r="E296" s="2110">
        <f t="shared" si="178"/>
        <v>0</v>
      </c>
      <c r="F296" s="2111">
        <f t="shared" si="179"/>
        <v>0</v>
      </c>
      <c r="G296" s="2112"/>
      <c r="H296" s="2113"/>
      <c r="I296" s="2114"/>
      <c r="J296" s="2113"/>
      <c r="K296" s="2114"/>
      <c r="L296" s="2113"/>
      <c r="M296" s="2114"/>
      <c r="N296" s="2113"/>
      <c r="O296" s="2114"/>
      <c r="P296" s="2113"/>
      <c r="Q296" s="2114"/>
      <c r="R296" s="2113"/>
      <c r="S296" s="2114"/>
      <c r="T296" s="2113"/>
      <c r="U296" s="2114"/>
      <c r="V296" s="2115"/>
      <c r="W296" s="2114"/>
      <c r="X296" s="2115"/>
      <c r="Y296" s="2114"/>
      <c r="Z296" s="2115"/>
      <c r="AA296" s="2114"/>
      <c r="AB296" s="2115"/>
      <c r="AC296" s="2114"/>
      <c r="AD296" s="2115"/>
      <c r="AE296" s="2114"/>
      <c r="AF296" s="2115"/>
      <c r="AG296" s="2114"/>
      <c r="AH296" s="2115"/>
      <c r="AI296" s="2114"/>
      <c r="AJ296" s="2115"/>
      <c r="AK296" s="2114"/>
      <c r="AL296" s="2115"/>
      <c r="AM296" s="2114"/>
      <c r="AN296" s="2115"/>
      <c r="AO296" s="2116"/>
      <c r="AP296" s="2117"/>
      <c r="AQ296" s="2097"/>
      <c r="AR296" s="2133"/>
      <c r="AS296" s="467"/>
      <c r="AT296" s="2114"/>
      <c r="AU296" s="2118"/>
      <c r="AV296" s="2118"/>
      <c r="AW296" s="2113"/>
      <c r="AX296" s="671" t="str">
        <f t="shared" si="166"/>
        <v/>
      </c>
      <c r="BT296" s="3"/>
      <c r="BU296" s="3"/>
      <c r="BV296" s="4"/>
      <c r="BW296" s="4"/>
      <c r="CA296" s="31" t="str">
        <f t="shared" si="168"/>
        <v/>
      </c>
      <c r="CB296" s="31" t="str">
        <f t="shared" si="169"/>
        <v/>
      </c>
      <c r="CC296" s="31" t="str">
        <f t="shared" si="167"/>
        <v/>
      </c>
      <c r="CD296" s="31" t="str">
        <f t="shared" si="170"/>
        <v/>
      </c>
      <c r="CE296" s="31" t="str">
        <f t="shared" si="171"/>
        <v/>
      </c>
      <c r="CF296" s="31" t="str">
        <f t="shared" si="172"/>
        <v/>
      </c>
      <c r="CG296" s="31" t="str">
        <f t="shared" si="173"/>
        <v/>
      </c>
      <c r="CH296" s="32">
        <f t="shared" si="174"/>
        <v>0</v>
      </c>
      <c r="CI296" s="32"/>
      <c r="CJ296" s="32"/>
      <c r="CK296" s="32">
        <f t="shared" si="175"/>
        <v>0</v>
      </c>
      <c r="CL296" s="32">
        <f t="shared" si="176"/>
        <v>0</v>
      </c>
      <c r="CM296" s="32">
        <f t="shared" si="176"/>
        <v>0</v>
      </c>
      <c r="CN296" s="32">
        <f t="shared" si="176"/>
        <v>0</v>
      </c>
    </row>
    <row r="297" spans="1:92" ht="16.350000000000001" customHeight="1" x14ac:dyDescent="0.2">
      <c r="A297" s="2912"/>
      <c r="B297" s="3639" t="s">
        <v>266</v>
      </c>
      <c r="C297" s="3639"/>
      <c r="D297" s="2109">
        <f t="shared" si="165"/>
        <v>0</v>
      </c>
      <c r="E297" s="2110">
        <f t="shared" si="178"/>
        <v>0</v>
      </c>
      <c r="F297" s="2111">
        <f t="shared" si="179"/>
        <v>0</v>
      </c>
      <c r="G297" s="2112"/>
      <c r="H297" s="2113"/>
      <c r="I297" s="2114"/>
      <c r="J297" s="2113"/>
      <c r="K297" s="2114"/>
      <c r="L297" s="2113"/>
      <c r="M297" s="2114"/>
      <c r="N297" s="2113"/>
      <c r="O297" s="2114"/>
      <c r="P297" s="2113"/>
      <c r="Q297" s="2114"/>
      <c r="R297" s="2113"/>
      <c r="S297" s="2114"/>
      <c r="T297" s="2113"/>
      <c r="U297" s="2114"/>
      <c r="V297" s="2115"/>
      <c r="W297" s="2114"/>
      <c r="X297" s="2115"/>
      <c r="Y297" s="2114"/>
      <c r="Z297" s="2115"/>
      <c r="AA297" s="2114"/>
      <c r="AB297" s="2115"/>
      <c r="AC297" s="2114"/>
      <c r="AD297" s="2115"/>
      <c r="AE297" s="2114"/>
      <c r="AF297" s="2115"/>
      <c r="AG297" s="2114"/>
      <c r="AH297" s="2115"/>
      <c r="AI297" s="2114"/>
      <c r="AJ297" s="2115"/>
      <c r="AK297" s="2114"/>
      <c r="AL297" s="2115"/>
      <c r="AM297" s="2114"/>
      <c r="AN297" s="2115"/>
      <c r="AO297" s="2116"/>
      <c r="AP297" s="2117"/>
      <c r="AQ297" s="2097"/>
      <c r="AR297" s="2133"/>
      <c r="AS297" s="2133"/>
      <c r="AT297" s="2114"/>
      <c r="AU297" s="2118"/>
      <c r="AV297" s="2118"/>
      <c r="AW297" s="2113"/>
      <c r="AX297" s="671" t="str">
        <f t="shared" si="166"/>
        <v/>
      </c>
      <c r="BT297" s="3"/>
      <c r="BU297" s="3"/>
      <c r="BV297" s="4"/>
      <c r="BW297" s="4"/>
      <c r="CA297" s="31" t="str">
        <f t="shared" si="168"/>
        <v/>
      </c>
      <c r="CB297" s="31" t="str">
        <f t="shared" si="169"/>
        <v/>
      </c>
      <c r="CC297" s="31" t="str">
        <f t="shared" si="167"/>
        <v/>
      </c>
      <c r="CD297" s="31" t="str">
        <f t="shared" si="170"/>
        <v/>
      </c>
      <c r="CE297" s="31" t="str">
        <f t="shared" si="171"/>
        <v/>
      </c>
      <c r="CF297" s="31" t="str">
        <f t="shared" si="172"/>
        <v/>
      </c>
      <c r="CG297" s="31" t="str">
        <f t="shared" si="173"/>
        <v/>
      </c>
      <c r="CH297" s="32">
        <f t="shared" si="174"/>
        <v>0</v>
      </c>
      <c r="CI297" s="32"/>
      <c r="CJ297" s="32"/>
      <c r="CK297" s="32">
        <f t="shared" si="175"/>
        <v>0</v>
      </c>
      <c r="CL297" s="32">
        <f t="shared" si="176"/>
        <v>0</v>
      </c>
      <c r="CM297" s="32">
        <f t="shared" si="176"/>
        <v>0</v>
      </c>
      <c r="CN297" s="32">
        <f t="shared" si="176"/>
        <v>0</v>
      </c>
    </row>
    <row r="298" spans="1:92" ht="16.350000000000001" customHeight="1" x14ac:dyDescent="0.2">
      <c r="A298" s="2912"/>
      <c r="B298" s="3639" t="s">
        <v>267</v>
      </c>
      <c r="C298" s="3639"/>
      <c r="D298" s="2109">
        <f t="shared" si="165"/>
        <v>0</v>
      </c>
      <c r="E298" s="2110">
        <f t="shared" si="178"/>
        <v>0</v>
      </c>
      <c r="F298" s="2111">
        <f t="shared" si="179"/>
        <v>0</v>
      </c>
      <c r="G298" s="2119"/>
      <c r="H298" s="2120"/>
      <c r="I298" s="2121"/>
      <c r="J298" s="2120"/>
      <c r="K298" s="2121"/>
      <c r="L298" s="2120"/>
      <c r="M298" s="2121"/>
      <c r="N298" s="2120"/>
      <c r="O298" s="2121"/>
      <c r="P298" s="2120"/>
      <c r="Q298" s="2121"/>
      <c r="R298" s="2120"/>
      <c r="S298" s="2121"/>
      <c r="T298" s="2120"/>
      <c r="U298" s="2121"/>
      <c r="V298" s="2122"/>
      <c r="W298" s="2121"/>
      <c r="X298" s="2122"/>
      <c r="Y298" s="2121"/>
      <c r="Z298" s="2122"/>
      <c r="AA298" s="2121"/>
      <c r="AB298" s="2122"/>
      <c r="AC298" s="2121"/>
      <c r="AD298" s="2122"/>
      <c r="AE298" s="2121"/>
      <c r="AF298" s="2122"/>
      <c r="AG298" s="2121"/>
      <c r="AH298" s="2122"/>
      <c r="AI298" s="2121"/>
      <c r="AJ298" s="2122"/>
      <c r="AK298" s="2121"/>
      <c r="AL298" s="2122"/>
      <c r="AM298" s="2121"/>
      <c r="AN298" s="2122"/>
      <c r="AO298" s="2123"/>
      <c r="AP298" s="2124"/>
      <c r="AQ298" s="2097"/>
      <c r="AR298" s="2133"/>
      <c r="AS298" s="2133"/>
      <c r="AT298" s="2121"/>
      <c r="AU298" s="2127"/>
      <c r="AV298" s="2127"/>
      <c r="AW298" s="2120"/>
      <c r="AX298" s="671" t="str">
        <f t="shared" si="166"/>
        <v/>
      </c>
      <c r="BT298" s="3"/>
      <c r="BU298" s="3"/>
      <c r="BV298" s="4"/>
      <c r="BW298" s="4"/>
      <c r="CA298" s="31" t="str">
        <f t="shared" si="168"/>
        <v/>
      </c>
      <c r="CB298" s="31" t="str">
        <f t="shared" si="169"/>
        <v/>
      </c>
      <c r="CC298" s="31" t="str">
        <f t="shared" si="167"/>
        <v/>
      </c>
      <c r="CD298" s="31" t="str">
        <f t="shared" si="170"/>
        <v/>
      </c>
      <c r="CE298" s="31" t="str">
        <f t="shared" si="171"/>
        <v/>
      </c>
      <c r="CF298" s="31" t="str">
        <f t="shared" si="172"/>
        <v/>
      </c>
      <c r="CG298" s="31" t="str">
        <f t="shared" si="173"/>
        <v/>
      </c>
      <c r="CH298" s="32">
        <f t="shared" si="174"/>
        <v>0</v>
      </c>
      <c r="CI298" s="32"/>
      <c r="CJ298" s="32"/>
      <c r="CK298" s="32">
        <f t="shared" si="175"/>
        <v>0</v>
      </c>
      <c r="CL298" s="32">
        <f t="shared" si="176"/>
        <v>0</v>
      </c>
      <c r="CM298" s="32">
        <f t="shared" si="176"/>
        <v>0</v>
      </c>
      <c r="CN298" s="32">
        <f t="shared" si="176"/>
        <v>0</v>
      </c>
    </row>
    <row r="299" spans="1:92" ht="16.350000000000001" customHeight="1" x14ac:dyDescent="0.2">
      <c r="A299" s="2912"/>
      <c r="B299" s="3640" t="s">
        <v>268</v>
      </c>
      <c r="C299" s="3641"/>
      <c r="D299" s="2109">
        <f t="shared" si="165"/>
        <v>0</v>
      </c>
      <c r="E299" s="2110">
        <f t="shared" si="178"/>
        <v>0</v>
      </c>
      <c r="F299" s="2111">
        <f t="shared" si="179"/>
        <v>0</v>
      </c>
      <c r="G299" s="2119"/>
      <c r="H299" s="2120"/>
      <c r="I299" s="2121"/>
      <c r="J299" s="2120"/>
      <c r="K299" s="2121"/>
      <c r="L299" s="2120"/>
      <c r="M299" s="2121"/>
      <c r="N299" s="2120"/>
      <c r="O299" s="2121"/>
      <c r="P299" s="2120"/>
      <c r="Q299" s="2121"/>
      <c r="R299" s="2120"/>
      <c r="S299" s="2121"/>
      <c r="T299" s="2120"/>
      <c r="U299" s="2121"/>
      <c r="V299" s="2122"/>
      <c r="W299" s="2121"/>
      <c r="X299" s="2122"/>
      <c r="Y299" s="2121"/>
      <c r="Z299" s="2122"/>
      <c r="AA299" s="2121"/>
      <c r="AB299" s="2122"/>
      <c r="AC299" s="2121"/>
      <c r="AD299" s="2122"/>
      <c r="AE299" s="2121"/>
      <c r="AF299" s="2122"/>
      <c r="AG299" s="2121"/>
      <c r="AH299" s="2122"/>
      <c r="AI299" s="2121"/>
      <c r="AJ299" s="2122"/>
      <c r="AK299" s="2121"/>
      <c r="AL299" s="2122"/>
      <c r="AM299" s="2121"/>
      <c r="AN299" s="2122"/>
      <c r="AO299" s="2123"/>
      <c r="AP299" s="2124"/>
      <c r="AQ299" s="2125"/>
      <c r="AR299" s="2148"/>
      <c r="AS299" s="2126"/>
      <c r="AT299" s="2121"/>
      <c r="AU299" s="2127"/>
      <c r="AV299" s="2127"/>
      <c r="AW299" s="2120"/>
      <c r="AX299" s="671" t="str">
        <f t="shared" si="166"/>
        <v/>
      </c>
      <c r="BT299" s="3"/>
      <c r="BU299" s="3"/>
      <c r="BV299" s="4"/>
      <c r="BW299" s="4"/>
      <c r="CA299" s="31" t="str">
        <f t="shared" si="168"/>
        <v/>
      </c>
      <c r="CB299" s="31" t="str">
        <f t="shared" si="169"/>
        <v/>
      </c>
      <c r="CC299" s="31" t="str">
        <f t="shared" si="167"/>
        <v/>
      </c>
      <c r="CD299" s="31" t="str">
        <f t="shared" si="170"/>
        <v/>
      </c>
      <c r="CE299" s="31" t="str">
        <f t="shared" si="171"/>
        <v/>
      </c>
      <c r="CF299" s="31" t="str">
        <f t="shared" si="172"/>
        <v/>
      </c>
      <c r="CG299" s="31" t="str">
        <f t="shared" si="173"/>
        <v/>
      </c>
      <c r="CH299" s="32">
        <f t="shared" si="174"/>
        <v>0</v>
      </c>
      <c r="CI299" s="32"/>
      <c r="CJ299" s="32"/>
      <c r="CK299" s="32">
        <f t="shared" si="175"/>
        <v>0</v>
      </c>
      <c r="CL299" s="32">
        <f t="shared" si="176"/>
        <v>0</v>
      </c>
      <c r="CM299" s="32">
        <f t="shared" si="176"/>
        <v>0</v>
      </c>
      <c r="CN299" s="32">
        <f t="shared" si="176"/>
        <v>0</v>
      </c>
    </row>
    <row r="300" spans="1:92" ht="16.350000000000001" customHeight="1" x14ac:dyDescent="0.2">
      <c r="A300" s="3537"/>
      <c r="B300" s="3555" t="s">
        <v>269</v>
      </c>
      <c r="C300" s="3555"/>
      <c r="D300" s="2128">
        <f t="shared" si="165"/>
        <v>0</v>
      </c>
      <c r="E300" s="2129">
        <f t="shared" si="178"/>
        <v>0</v>
      </c>
      <c r="F300" s="2130">
        <f t="shared" si="179"/>
        <v>0</v>
      </c>
      <c r="G300" s="2102"/>
      <c r="H300" s="2103"/>
      <c r="I300" s="2104"/>
      <c r="J300" s="2103"/>
      <c r="K300" s="2104"/>
      <c r="L300" s="2103"/>
      <c r="M300" s="2104"/>
      <c r="N300" s="2103"/>
      <c r="O300" s="2104"/>
      <c r="P300" s="2103"/>
      <c r="Q300" s="2104"/>
      <c r="R300" s="2103"/>
      <c r="S300" s="2104"/>
      <c r="T300" s="2103"/>
      <c r="U300" s="2104"/>
      <c r="V300" s="2105"/>
      <c r="W300" s="2104"/>
      <c r="X300" s="2105"/>
      <c r="Y300" s="2104"/>
      <c r="Z300" s="2105"/>
      <c r="AA300" s="2104"/>
      <c r="AB300" s="2105"/>
      <c r="AC300" s="2104"/>
      <c r="AD300" s="2105"/>
      <c r="AE300" s="2104"/>
      <c r="AF300" s="2105"/>
      <c r="AG300" s="2104"/>
      <c r="AH300" s="2105"/>
      <c r="AI300" s="2104"/>
      <c r="AJ300" s="2105"/>
      <c r="AK300" s="2104"/>
      <c r="AL300" s="2105"/>
      <c r="AM300" s="2104"/>
      <c r="AN300" s="2105"/>
      <c r="AO300" s="2106"/>
      <c r="AP300" s="2107"/>
      <c r="AQ300" s="2131"/>
      <c r="AR300" s="2149"/>
      <c r="AS300" s="2132"/>
      <c r="AT300" s="2104"/>
      <c r="AU300" s="2108"/>
      <c r="AV300" s="2108"/>
      <c r="AW300" s="2103"/>
      <c r="AX300" s="671" t="str">
        <f t="shared" si="166"/>
        <v/>
      </c>
      <c r="BT300" s="3"/>
      <c r="BU300" s="3"/>
      <c r="BV300" s="4"/>
      <c r="BW300" s="4"/>
      <c r="CA300" s="31" t="str">
        <f t="shared" si="168"/>
        <v/>
      </c>
      <c r="CB300" s="31" t="str">
        <f t="shared" si="169"/>
        <v/>
      </c>
      <c r="CC300" s="31" t="str">
        <f t="shared" si="167"/>
        <v/>
      </c>
      <c r="CD300" s="31" t="str">
        <f t="shared" si="170"/>
        <v/>
      </c>
      <c r="CE300" s="31" t="str">
        <f t="shared" si="171"/>
        <v/>
      </c>
      <c r="CF300" s="31" t="str">
        <f t="shared" si="172"/>
        <v/>
      </c>
      <c r="CG300" s="31" t="str">
        <f t="shared" si="173"/>
        <v/>
      </c>
      <c r="CH300" s="32">
        <f t="shared" si="174"/>
        <v>0</v>
      </c>
      <c r="CI300" s="32"/>
      <c r="CJ300" s="32"/>
      <c r="CK300" s="32">
        <f t="shared" si="175"/>
        <v>0</v>
      </c>
      <c r="CL300" s="32">
        <f t="shared" si="176"/>
        <v>0</v>
      </c>
      <c r="CM300" s="32">
        <f t="shared" si="176"/>
        <v>0</v>
      </c>
      <c r="CN300" s="32">
        <f t="shared" si="176"/>
        <v>0</v>
      </c>
    </row>
    <row r="301" spans="1:92" ht="16.350000000000001" customHeight="1" x14ac:dyDescent="0.2">
      <c r="A301" s="3554" t="s">
        <v>108</v>
      </c>
      <c r="B301" s="3643" t="s">
        <v>264</v>
      </c>
      <c r="C301" s="3643"/>
      <c r="D301" s="1982">
        <f t="shared" si="165"/>
        <v>0</v>
      </c>
      <c r="E301" s="2168">
        <f t="shared" si="178"/>
        <v>0</v>
      </c>
      <c r="F301" s="2169">
        <f t="shared" si="179"/>
        <v>0</v>
      </c>
      <c r="G301" s="2170"/>
      <c r="H301" s="2171"/>
      <c r="I301" s="2172"/>
      <c r="J301" s="2171"/>
      <c r="K301" s="2172"/>
      <c r="L301" s="2171"/>
      <c r="M301" s="2172"/>
      <c r="N301" s="2171"/>
      <c r="O301" s="2172"/>
      <c r="P301" s="2171"/>
      <c r="Q301" s="2172"/>
      <c r="R301" s="2171"/>
      <c r="S301" s="2172"/>
      <c r="T301" s="2171"/>
      <c r="U301" s="2172"/>
      <c r="V301" s="2173"/>
      <c r="W301" s="2172"/>
      <c r="X301" s="2173"/>
      <c r="Y301" s="2172"/>
      <c r="Z301" s="2173"/>
      <c r="AA301" s="2172"/>
      <c r="AB301" s="2173"/>
      <c r="AC301" s="2172"/>
      <c r="AD301" s="2173"/>
      <c r="AE301" s="2172"/>
      <c r="AF301" s="2173"/>
      <c r="AG301" s="2172"/>
      <c r="AH301" s="2173"/>
      <c r="AI301" s="2172"/>
      <c r="AJ301" s="2173"/>
      <c r="AK301" s="2172"/>
      <c r="AL301" s="2173"/>
      <c r="AM301" s="2170"/>
      <c r="AN301" s="2174"/>
      <c r="AO301" s="2172"/>
      <c r="AP301" s="2175"/>
      <c r="AQ301" s="2170"/>
      <c r="AR301" s="1991"/>
      <c r="AS301" s="1060"/>
      <c r="AT301" s="2176"/>
      <c r="AU301" s="461"/>
      <c r="AV301" s="461"/>
      <c r="AW301" s="459"/>
      <c r="AX301" s="671" t="str">
        <f t="shared" si="166"/>
        <v/>
      </c>
      <c r="BT301" s="3"/>
      <c r="BU301" s="3"/>
      <c r="BV301" s="4"/>
      <c r="BW301" s="4"/>
      <c r="CA301" s="31" t="str">
        <f t="shared" si="168"/>
        <v/>
      </c>
      <c r="CB301" s="31" t="str">
        <f t="shared" si="169"/>
        <v/>
      </c>
      <c r="CC301" s="31" t="str">
        <f t="shared" si="167"/>
        <v/>
      </c>
      <c r="CD301" s="31" t="str">
        <f t="shared" si="170"/>
        <v/>
      </c>
      <c r="CE301" s="31" t="str">
        <f t="shared" si="171"/>
        <v/>
      </c>
      <c r="CF301" s="31" t="str">
        <f t="shared" si="172"/>
        <v/>
      </c>
      <c r="CG301" s="31" t="str">
        <f t="shared" si="173"/>
        <v/>
      </c>
      <c r="CH301" s="32">
        <f t="shared" si="174"/>
        <v>0</v>
      </c>
      <c r="CI301" s="32">
        <f t="shared" si="180"/>
        <v>0</v>
      </c>
      <c r="CJ301" s="32">
        <f t="shared" si="181"/>
        <v>0</v>
      </c>
      <c r="CK301" s="32">
        <f t="shared" si="175"/>
        <v>0</v>
      </c>
      <c r="CL301" s="32">
        <f t="shared" si="176"/>
        <v>0</v>
      </c>
      <c r="CM301" s="32">
        <f t="shared" si="176"/>
        <v>0</v>
      </c>
      <c r="CN301" s="32">
        <f t="shared" si="176"/>
        <v>0</v>
      </c>
    </row>
    <row r="302" spans="1:92" ht="16.350000000000001" customHeight="1" x14ac:dyDescent="0.2">
      <c r="A302" s="2961"/>
      <c r="B302" s="3639" t="s">
        <v>265</v>
      </c>
      <c r="C302" s="3639"/>
      <c r="D302" s="550">
        <f t="shared" si="165"/>
        <v>0</v>
      </c>
      <c r="E302" s="2177">
        <f t="shared" si="178"/>
        <v>0</v>
      </c>
      <c r="F302" s="2178">
        <f t="shared" si="179"/>
        <v>0</v>
      </c>
      <c r="G302" s="2179"/>
      <c r="H302" s="2180"/>
      <c r="I302" s="2181"/>
      <c r="J302" s="2180"/>
      <c r="K302" s="2181"/>
      <c r="L302" s="2180"/>
      <c r="M302" s="2181"/>
      <c r="N302" s="2180"/>
      <c r="O302" s="2181"/>
      <c r="P302" s="2180"/>
      <c r="Q302" s="2181"/>
      <c r="R302" s="2180"/>
      <c r="S302" s="2181"/>
      <c r="T302" s="2180"/>
      <c r="U302" s="2181"/>
      <c r="V302" s="2182"/>
      <c r="W302" s="2181"/>
      <c r="X302" s="2182"/>
      <c r="Y302" s="2181"/>
      <c r="Z302" s="2182"/>
      <c r="AA302" s="2181"/>
      <c r="AB302" s="2182"/>
      <c r="AC302" s="2181"/>
      <c r="AD302" s="2182"/>
      <c r="AE302" s="2181"/>
      <c r="AF302" s="2182"/>
      <c r="AG302" s="2181"/>
      <c r="AH302" s="2182"/>
      <c r="AI302" s="2181"/>
      <c r="AJ302" s="2182"/>
      <c r="AK302" s="2181"/>
      <c r="AL302" s="2182"/>
      <c r="AM302" s="2179"/>
      <c r="AN302" s="2183"/>
      <c r="AO302" s="2181"/>
      <c r="AP302" s="2184"/>
      <c r="AQ302" s="2097"/>
      <c r="AR302" s="2133"/>
      <c r="AS302" s="467"/>
      <c r="AT302" s="2114"/>
      <c r="AU302" s="2118"/>
      <c r="AV302" s="2118"/>
      <c r="AW302" s="2113"/>
      <c r="AX302" s="671" t="str">
        <f t="shared" si="166"/>
        <v/>
      </c>
      <c r="BT302" s="3"/>
      <c r="BU302" s="3"/>
      <c r="BV302" s="4"/>
      <c r="BW302" s="4"/>
      <c r="CA302" s="31" t="str">
        <f t="shared" si="168"/>
        <v/>
      </c>
      <c r="CB302" s="31" t="str">
        <f t="shared" si="169"/>
        <v/>
      </c>
      <c r="CC302" s="31" t="str">
        <f t="shared" si="167"/>
        <v/>
      </c>
      <c r="CD302" s="31" t="str">
        <f t="shared" si="170"/>
        <v/>
      </c>
      <c r="CE302" s="31" t="str">
        <f t="shared" si="171"/>
        <v/>
      </c>
      <c r="CF302" s="31" t="str">
        <f t="shared" si="172"/>
        <v/>
      </c>
      <c r="CG302" s="31" t="str">
        <f t="shared" si="173"/>
        <v/>
      </c>
      <c r="CH302" s="32">
        <f t="shared" si="174"/>
        <v>0</v>
      </c>
      <c r="CI302" s="32"/>
      <c r="CJ302" s="32"/>
      <c r="CK302" s="32">
        <f t="shared" si="175"/>
        <v>0</v>
      </c>
      <c r="CL302" s="32">
        <f t="shared" si="176"/>
        <v>0</v>
      </c>
      <c r="CM302" s="32">
        <f t="shared" si="176"/>
        <v>0</v>
      </c>
      <c r="CN302" s="32">
        <f t="shared" si="176"/>
        <v>0</v>
      </c>
    </row>
    <row r="303" spans="1:92" ht="16.350000000000001" customHeight="1" x14ac:dyDescent="0.2">
      <c r="A303" s="2961"/>
      <c r="B303" s="3186" t="s">
        <v>266</v>
      </c>
      <c r="C303" s="3187"/>
      <c r="D303" s="550">
        <f t="shared" si="165"/>
        <v>0</v>
      </c>
      <c r="E303" s="2177">
        <f t="shared" si="178"/>
        <v>0</v>
      </c>
      <c r="F303" s="2178">
        <f t="shared" si="179"/>
        <v>0</v>
      </c>
      <c r="G303" s="2179"/>
      <c r="H303" s="2180"/>
      <c r="I303" s="2181"/>
      <c r="J303" s="2180"/>
      <c r="K303" s="2181"/>
      <c r="L303" s="2180"/>
      <c r="M303" s="2181"/>
      <c r="N303" s="2180"/>
      <c r="O303" s="2181"/>
      <c r="P303" s="2180"/>
      <c r="Q303" s="2181"/>
      <c r="R303" s="2180"/>
      <c r="S303" s="2181"/>
      <c r="T303" s="2180"/>
      <c r="U303" s="2181"/>
      <c r="V303" s="2182"/>
      <c r="W303" s="2181"/>
      <c r="X303" s="2182"/>
      <c r="Y303" s="2181"/>
      <c r="Z303" s="2182"/>
      <c r="AA303" s="2181"/>
      <c r="AB303" s="2182"/>
      <c r="AC303" s="2181"/>
      <c r="AD303" s="2182"/>
      <c r="AE303" s="2181"/>
      <c r="AF303" s="2182"/>
      <c r="AG303" s="2181"/>
      <c r="AH303" s="2182"/>
      <c r="AI303" s="2181"/>
      <c r="AJ303" s="2182"/>
      <c r="AK303" s="2181"/>
      <c r="AL303" s="2182"/>
      <c r="AM303" s="2179"/>
      <c r="AN303" s="2183"/>
      <c r="AO303" s="2181"/>
      <c r="AP303" s="2184"/>
      <c r="AQ303" s="2097"/>
      <c r="AR303" s="2133"/>
      <c r="AS303" s="2133"/>
      <c r="AT303" s="2114"/>
      <c r="AU303" s="2118"/>
      <c r="AV303" s="2118"/>
      <c r="AW303" s="2113"/>
      <c r="AX303" s="671" t="str">
        <f t="shared" si="166"/>
        <v/>
      </c>
      <c r="BT303" s="3"/>
      <c r="BU303" s="3"/>
      <c r="BV303" s="4"/>
      <c r="BW303" s="4"/>
      <c r="CA303" s="31" t="str">
        <f t="shared" si="168"/>
        <v/>
      </c>
      <c r="CB303" s="31" t="str">
        <f t="shared" si="169"/>
        <v/>
      </c>
      <c r="CC303" s="31" t="str">
        <f t="shared" si="167"/>
        <v/>
      </c>
      <c r="CD303" s="31" t="str">
        <f t="shared" si="170"/>
        <v/>
      </c>
      <c r="CE303" s="31" t="str">
        <f t="shared" si="171"/>
        <v/>
      </c>
      <c r="CF303" s="31" t="str">
        <f t="shared" si="172"/>
        <v/>
      </c>
      <c r="CG303" s="31" t="str">
        <f t="shared" si="173"/>
        <v/>
      </c>
      <c r="CH303" s="32">
        <f t="shared" si="174"/>
        <v>0</v>
      </c>
      <c r="CI303" s="32"/>
      <c r="CJ303" s="32"/>
      <c r="CK303" s="32">
        <f t="shared" si="175"/>
        <v>0</v>
      </c>
      <c r="CL303" s="32">
        <f t="shared" si="176"/>
        <v>0</v>
      </c>
      <c r="CM303" s="32">
        <f t="shared" si="176"/>
        <v>0</v>
      </c>
      <c r="CN303" s="32">
        <f t="shared" si="176"/>
        <v>0</v>
      </c>
    </row>
    <row r="304" spans="1:92" ht="16.350000000000001" customHeight="1" x14ac:dyDescent="0.2">
      <c r="A304" s="2961"/>
      <c r="B304" s="3186" t="s">
        <v>267</v>
      </c>
      <c r="C304" s="3187"/>
      <c r="D304" s="550">
        <f t="shared" si="165"/>
        <v>0</v>
      </c>
      <c r="E304" s="2177">
        <f t="shared" si="178"/>
        <v>0</v>
      </c>
      <c r="F304" s="2178">
        <f t="shared" si="179"/>
        <v>0</v>
      </c>
      <c r="G304" s="2185"/>
      <c r="H304" s="2186"/>
      <c r="I304" s="2187"/>
      <c r="J304" s="2186"/>
      <c r="K304" s="2187"/>
      <c r="L304" s="2186"/>
      <c r="M304" s="2187"/>
      <c r="N304" s="2186"/>
      <c r="O304" s="2187"/>
      <c r="P304" s="2186"/>
      <c r="Q304" s="2187"/>
      <c r="R304" s="2186"/>
      <c r="S304" s="2187"/>
      <c r="T304" s="2186"/>
      <c r="U304" s="2187"/>
      <c r="V304" s="2186"/>
      <c r="W304" s="2187"/>
      <c r="X304" s="2186"/>
      <c r="Y304" s="2187"/>
      <c r="Z304" s="2186"/>
      <c r="AA304" s="2187"/>
      <c r="AB304" s="2186"/>
      <c r="AC304" s="2187"/>
      <c r="AD304" s="2186"/>
      <c r="AE304" s="2187"/>
      <c r="AF304" s="2186"/>
      <c r="AG304" s="2187"/>
      <c r="AH304" s="2186"/>
      <c r="AI304" s="2187"/>
      <c r="AJ304" s="2186"/>
      <c r="AK304" s="2187"/>
      <c r="AL304" s="2186"/>
      <c r="AM304" s="2185"/>
      <c r="AN304" s="2188"/>
      <c r="AO304" s="2189"/>
      <c r="AP304" s="2190"/>
      <c r="AQ304" s="2097"/>
      <c r="AR304" s="2133"/>
      <c r="AS304" s="2133"/>
      <c r="AT304" s="2189"/>
      <c r="AU304" s="2191"/>
      <c r="AV304" s="2191"/>
      <c r="AW304" s="2192"/>
      <c r="AX304" s="671" t="str">
        <f t="shared" si="166"/>
        <v/>
      </c>
      <c r="BT304" s="3"/>
      <c r="BU304" s="3"/>
      <c r="BV304" s="4"/>
      <c r="BW304" s="4"/>
      <c r="CA304" s="31" t="str">
        <f t="shared" si="168"/>
        <v/>
      </c>
      <c r="CB304" s="31" t="str">
        <f t="shared" si="169"/>
        <v/>
      </c>
      <c r="CC304" s="31" t="str">
        <f t="shared" si="167"/>
        <v/>
      </c>
      <c r="CD304" s="31" t="str">
        <f t="shared" si="170"/>
        <v/>
      </c>
      <c r="CE304" s="31" t="str">
        <f t="shared" si="171"/>
        <v/>
      </c>
      <c r="CF304" s="31" t="str">
        <f t="shared" si="172"/>
        <v/>
      </c>
      <c r="CG304" s="31" t="str">
        <f t="shared" si="173"/>
        <v/>
      </c>
      <c r="CH304" s="32">
        <f t="shared" si="174"/>
        <v>0</v>
      </c>
      <c r="CI304" s="32"/>
      <c r="CJ304" s="32"/>
      <c r="CK304" s="32">
        <f t="shared" si="175"/>
        <v>0</v>
      </c>
      <c r="CL304" s="32">
        <f t="shared" si="176"/>
        <v>0</v>
      </c>
      <c r="CM304" s="32">
        <f t="shared" si="176"/>
        <v>0</v>
      </c>
      <c r="CN304" s="32">
        <f t="shared" si="176"/>
        <v>0</v>
      </c>
    </row>
    <row r="305" spans="1:92" ht="16.350000000000001" customHeight="1" x14ac:dyDescent="0.2">
      <c r="A305" s="2961"/>
      <c r="B305" s="3640" t="s">
        <v>268</v>
      </c>
      <c r="C305" s="3641"/>
      <c r="D305" s="550">
        <f t="shared" si="165"/>
        <v>0</v>
      </c>
      <c r="E305" s="2177">
        <f t="shared" si="178"/>
        <v>0</v>
      </c>
      <c r="F305" s="2178">
        <f t="shared" si="179"/>
        <v>0</v>
      </c>
      <c r="G305" s="2185"/>
      <c r="H305" s="2186"/>
      <c r="I305" s="2187"/>
      <c r="J305" s="2186"/>
      <c r="K305" s="2187"/>
      <c r="L305" s="2186"/>
      <c r="M305" s="2187"/>
      <c r="N305" s="2186"/>
      <c r="O305" s="2187"/>
      <c r="P305" s="2186"/>
      <c r="Q305" s="2187"/>
      <c r="R305" s="2186"/>
      <c r="S305" s="2187"/>
      <c r="T305" s="2186"/>
      <c r="U305" s="2187"/>
      <c r="V305" s="2186"/>
      <c r="W305" s="2187"/>
      <c r="X305" s="2186"/>
      <c r="Y305" s="2187"/>
      <c r="Z305" s="2186"/>
      <c r="AA305" s="2187"/>
      <c r="AB305" s="2186"/>
      <c r="AC305" s="2187"/>
      <c r="AD305" s="2186"/>
      <c r="AE305" s="2187"/>
      <c r="AF305" s="2186"/>
      <c r="AG305" s="2187"/>
      <c r="AH305" s="2186"/>
      <c r="AI305" s="2187"/>
      <c r="AJ305" s="2186"/>
      <c r="AK305" s="2187"/>
      <c r="AL305" s="2186"/>
      <c r="AM305" s="2185"/>
      <c r="AN305" s="2188"/>
      <c r="AO305" s="637"/>
      <c r="AP305" s="553"/>
      <c r="AQ305" s="2125"/>
      <c r="AR305" s="2148"/>
      <c r="AS305" s="2126"/>
      <c r="AT305" s="637"/>
      <c r="AU305" s="612"/>
      <c r="AV305" s="612"/>
      <c r="AW305" s="660"/>
      <c r="AX305" s="671" t="str">
        <f t="shared" si="166"/>
        <v/>
      </c>
      <c r="BT305" s="3"/>
      <c r="BU305" s="3"/>
      <c r="BV305" s="4"/>
      <c r="BW305" s="4"/>
      <c r="CA305" s="31" t="str">
        <f t="shared" si="168"/>
        <v/>
      </c>
      <c r="CB305" s="31" t="str">
        <f t="shared" si="169"/>
        <v/>
      </c>
      <c r="CC305" s="31" t="str">
        <f t="shared" si="167"/>
        <v/>
      </c>
      <c r="CD305" s="31" t="str">
        <f t="shared" si="170"/>
        <v/>
      </c>
      <c r="CE305" s="31" t="str">
        <f t="shared" si="171"/>
        <v/>
      </c>
      <c r="CF305" s="31" t="str">
        <f t="shared" si="172"/>
        <v/>
      </c>
      <c r="CG305" s="31" t="str">
        <f t="shared" si="173"/>
        <v/>
      </c>
      <c r="CH305" s="32">
        <f t="shared" si="174"/>
        <v>0</v>
      </c>
      <c r="CI305" s="32"/>
      <c r="CJ305" s="32"/>
      <c r="CK305" s="32">
        <f t="shared" si="175"/>
        <v>0</v>
      </c>
      <c r="CL305" s="32">
        <f t="shared" si="176"/>
        <v>0</v>
      </c>
      <c r="CM305" s="32">
        <f t="shared" si="176"/>
        <v>0</v>
      </c>
      <c r="CN305" s="32">
        <f t="shared" si="176"/>
        <v>0</v>
      </c>
    </row>
    <row r="306" spans="1:92" ht="16.350000000000001" customHeight="1" thickBot="1" x14ac:dyDescent="0.25">
      <c r="A306" s="2962"/>
      <c r="B306" s="3644" t="s">
        <v>269</v>
      </c>
      <c r="C306" s="3644"/>
      <c r="D306" s="2193">
        <f t="shared" si="165"/>
        <v>0</v>
      </c>
      <c r="E306" s="2194">
        <f t="shared" si="178"/>
        <v>0</v>
      </c>
      <c r="F306" s="2195">
        <f t="shared" si="179"/>
        <v>0</v>
      </c>
      <c r="G306" s="2196"/>
      <c r="H306" s="2197"/>
      <c r="I306" s="2198"/>
      <c r="J306" s="2197"/>
      <c r="K306" s="2198"/>
      <c r="L306" s="2197"/>
      <c r="M306" s="2198"/>
      <c r="N306" s="2197"/>
      <c r="O306" s="2198"/>
      <c r="P306" s="2197"/>
      <c r="Q306" s="2198"/>
      <c r="R306" s="2197"/>
      <c r="S306" s="2198"/>
      <c r="T306" s="2197"/>
      <c r="U306" s="2196"/>
      <c r="V306" s="2197"/>
      <c r="W306" s="2196"/>
      <c r="X306" s="2197"/>
      <c r="Y306" s="2196"/>
      <c r="Z306" s="2197"/>
      <c r="AA306" s="2196"/>
      <c r="AB306" s="2197"/>
      <c r="AC306" s="2196"/>
      <c r="AD306" s="2197"/>
      <c r="AE306" s="2196"/>
      <c r="AF306" s="2197"/>
      <c r="AG306" s="2196"/>
      <c r="AH306" s="2197"/>
      <c r="AI306" s="2196"/>
      <c r="AJ306" s="2197"/>
      <c r="AK306" s="2196"/>
      <c r="AL306" s="2197"/>
      <c r="AM306" s="2196"/>
      <c r="AN306" s="2199"/>
      <c r="AO306" s="2200"/>
      <c r="AP306" s="2201"/>
      <c r="AQ306" s="2202"/>
      <c r="AR306" s="2203"/>
      <c r="AS306" s="2132"/>
      <c r="AT306" s="2200"/>
      <c r="AU306" s="2204"/>
      <c r="AV306" s="2204"/>
      <c r="AW306" s="2205"/>
      <c r="AX306" s="671" t="str">
        <f t="shared" si="166"/>
        <v/>
      </c>
      <c r="BT306" s="3"/>
      <c r="BU306" s="3"/>
      <c r="BV306" s="4"/>
      <c r="BW306" s="4"/>
      <c r="CA306" s="31" t="str">
        <f t="shared" si="168"/>
        <v/>
      </c>
      <c r="CB306" s="31" t="str">
        <f t="shared" si="169"/>
        <v/>
      </c>
      <c r="CC306" s="31" t="str">
        <f t="shared" si="167"/>
        <v/>
      </c>
      <c r="CD306" s="31" t="str">
        <f t="shared" si="170"/>
        <v/>
      </c>
      <c r="CE306" s="31" t="str">
        <f t="shared" si="171"/>
        <v/>
      </c>
      <c r="CF306" s="31" t="str">
        <f t="shared" si="172"/>
        <v/>
      </c>
      <c r="CG306" s="31" t="str">
        <f t="shared" si="173"/>
        <v/>
      </c>
      <c r="CH306" s="32">
        <f t="shared" si="174"/>
        <v>0</v>
      </c>
      <c r="CI306" s="32"/>
      <c r="CJ306" s="32"/>
      <c r="CK306" s="32">
        <f t="shared" si="175"/>
        <v>0</v>
      </c>
      <c r="CL306" s="32">
        <f t="shared" si="176"/>
        <v>0</v>
      </c>
      <c r="CM306" s="32">
        <f t="shared" si="176"/>
        <v>0</v>
      </c>
      <c r="CN306" s="32">
        <f t="shared" si="176"/>
        <v>0</v>
      </c>
    </row>
    <row r="307" spans="1:92" ht="16.350000000000001" customHeight="1" thickTop="1" x14ac:dyDescent="0.2">
      <c r="A307" s="2951" t="s">
        <v>4</v>
      </c>
      <c r="B307" s="3184" t="s">
        <v>264</v>
      </c>
      <c r="C307" s="3184"/>
      <c r="D307" s="400">
        <f t="shared" si="165"/>
        <v>130</v>
      </c>
      <c r="E307" s="559">
        <f t="shared" ref="E307:E312" si="182">SUM(G307+I307+K307+M307+O307+Q307+S307+U307+W307+Y307+AA307+AC307+AE307+AG307+AI307+AK307+AM307)</f>
        <v>42</v>
      </c>
      <c r="F307" s="560">
        <f t="shared" si="179"/>
        <v>88</v>
      </c>
      <c r="G307" s="561">
        <f>+G223+G229+G235+G241+G247+G253+G259+G265+G289+G295+G301</f>
        <v>0</v>
      </c>
      <c r="H307" s="562">
        <f t="shared" ref="H307:X312" si="183">+H223+H229+H235+H241+H247+H253+H259+H265+H289+H295+H301</f>
        <v>0</v>
      </c>
      <c r="I307" s="561">
        <f t="shared" si="183"/>
        <v>0</v>
      </c>
      <c r="J307" s="562">
        <f t="shared" si="183"/>
        <v>0</v>
      </c>
      <c r="K307" s="561">
        <f t="shared" si="183"/>
        <v>0</v>
      </c>
      <c r="L307" s="562">
        <f t="shared" si="183"/>
        <v>0</v>
      </c>
      <c r="M307" s="561">
        <f t="shared" si="183"/>
        <v>0</v>
      </c>
      <c r="N307" s="562">
        <f t="shared" si="183"/>
        <v>0</v>
      </c>
      <c r="O307" s="561">
        <f t="shared" si="183"/>
        <v>1</v>
      </c>
      <c r="P307" s="562">
        <f t="shared" si="183"/>
        <v>1</v>
      </c>
      <c r="Q307" s="561">
        <f t="shared" si="183"/>
        <v>0</v>
      </c>
      <c r="R307" s="562">
        <f t="shared" si="183"/>
        <v>0</v>
      </c>
      <c r="S307" s="561">
        <f t="shared" si="183"/>
        <v>2</v>
      </c>
      <c r="T307" s="562">
        <f t="shared" si="183"/>
        <v>2</v>
      </c>
      <c r="U307" s="561">
        <f t="shared" si="183"/>
        <v>0</v>
      </c>
      <c r="V307" s="562">
        <f t="shared" si="183"/>
        <v>1</v>
      </c>
      <c r="W307" s="561">
        <f t="shared" si="183"/>
        <v>5</v>
      </c>
      <c r="X307" s="562">
        <f t="shared" si="183"/>
        <v>3</v>
      </c>
      <c r="Y307" s="561">
        <f t="shared" ref="Y307:AN310" si="184">+Y223+Y229+Y235+Y241+Y247+Y253+Y259+Y265+Y271+Y277+Y283+Y289+Y295+Y301</f>
        <v>5</v>
      </c>
      <c r="Z307" s="562">
        <f t="shared" si="184"/>
        <v>11</v>
      </c>
      <c r="AA307" s="561">
        <f t="shared" si="184"/>
        <v>2</v>
      </c>
      <c r="AB307" s="562">
        <f t="shared" si="184"/>
        <v>10</v>
      </c>
      <c r="AC307" s="561">
        <f t="shared" si="184"/>
        <v>2</v>
      </c>
      <c r="AD307" s="562">
        <f t="shared" si="184"/>
        <v>11</v>
      </c>
      <c r="AE307" s="561">
        <f t="shared" si="184"/>
        <v>5</v>
      </c>
      <c r="AF307" s="562">
        <f t="shared" si="184"/>
        <v>15</v>
      </c>
      <c r="AG307" s="561">
        <f t="shared" si="184"/>
        <v>7</v>
      </c>
      <c r="AH307" s="562">
        <f t="shared" si="184"/>
        <v>17</v>
      </c>
      <c r="AI307" s="561">
        <f t="shared" si="184"/>
        <v>1</v>
      </c>
      <c r="AJ307" s="562">
        <f t="shared" si="184"/>
        <v>5</v>
      </c>
      <c r="AK307" s="561">
        <f t="shared" si="184"/>
        <v>5</v>
      </c>
      <c r="AL307" s="562">
        <f t="shared" si="184"/>
        <v>10</v>
      </c>
      <c r="AM307" s="561">
        <f t="shared" si="184"/>
        <v>7</v>
      </c>
      <c r="AN307" s="563">
        <f t="shared" si="184"/>
        <v>2</v>
      </c>
      <c r="AO307" s="564">
        <f>+AO223+AO229+AO235+AO241+AO247+AO265+AO271+AO277+AO283+AO289+AO295+AO301</f>
        <v>4</v>
      </c>
      <c r="AP307" s="565">
        <f>+AP223+AP229+AP235+AP247+AP265+AP271+AP277+AP283+AP289+AP295+AP301</f>
        <v>0</v>
      </c>
      <c r="AQ307" s="400">
        <f>SUM(AQ223+AQ229+AQ235+AQ241+AQ247+AQ253+AQ259+AQ265+AQ271+AQ277+AQ283+AQ289+AQ295+AQ301)</f>
        <v>6</v>
      </c>
      <c r="AR307" s="566">
        <f>SUM(AR223+AR229+AR235+AR241+AR247+AR253+AR259+AR265+AR271+AR277+AR283+AR289+AR295+AR301)</f>
        <v>15</v>
      </c>
      <c r="AS307" s="561">
        <f t="shared" ref="AS307:AW310" si="185">+AS223+AS229+AS235+AS241+AS247+AS253+AS259+AS265+AS271+AS277+AS283+AS289+AS295+AS301</f>
        <v>59</v>
      </c>
      <c r="AT307" s="564">
        <f t="shared" si="185"/>
        <v>0</v>
      </c>
      <c r="AU307" s="567">
        <f t="shared" si="185"/>
        <v>2</v>
      </c>
      <c r="AV307" s="567">
        <f t="shared" si="185"/>
        <v>1</v>
      </c>
      <c r="AW307" s="568">
        <f>+AW223+AW229+AW235+AW241+AW247+AW253+AW259+AW265+AW271+AW277+AW283+AW289+AW295+AW301</f>
        <v>0</v>
      </c>
      <c r="BT307" s="3"/>
      <c r="BU307" s="3"/>
      <c r="BV307" s="4"/>
      <c r="BW307" s="4"/>
      <c r="CA307" s="31"/>
      <c r="CB307" s="31"/>
      <c r="CC307" s="31"/>
      <c r="CD307" s="31"/>
      <c r="CE307" s="31"/>
      <c r="CF307" s="31"/>
      <c r="CG307" s="31"/>
      <c r="CH307" s="32"/>
      <c r="CI307" s="32"/>
      <c r="CJ307" s="32"/>
      <c r="CK307" s="32"/>
      <c r="CL307" s="32"/>
      <c r="CM307" s="32"/>
      <c r="CN307" s="32"/>
    </row>
    <row r="308" spans="1:92" ht="16.350000000000001" customHeight="1" x14ac:dyDescent="0.2">
      <c r="A308" s="2951"/>
      <c r="B308" s="3639" t="s">
        <v>265</v>
      </c>
      <c r="C308" s="3639"/>
      <c r="D308" s="2109">
        <f t="shared" si="165"/>
        <v>429</v>
      </c>
      <c r="E308" s="2206">
        <f t="shared" si="182"/>
        <v>163</v>
      </c>
      <c r="F308" s="2207">
        <f t="shared" si="179"/>
        <v>266</v>
      </c>
      <c r="G308" s="2109">
        <f t="shared" ref="G308:V312" si="186">+G224+G230+G236+G242+G248+G254+G260+G266+G290+G296+G302</f>
        <v>0</v>
      </c>
      <c r="H308" s="2207">
        <f t="shared" si="186"/>
        <v>1</v>
      </c>
      <c r="I308" s="2109">
        <f t="shared" si="186"/>
        <v>0</v>
      </c>
      <c r="J308" s="2207">
        <f t="shared" si="186"/>
        <v>0</v>
      </c>
      <c r="K308" s="2109">
        <f t="shared" si="186"/>
        <v>2</v>
      </c>
      <c r="L308" s="2207">
        <f t="shared" si="186"/>
        <v>1</v>
      </c>
      <c r="M308" s="2109">
        <f t="shared" si="186"/>
        <v>0</v>
      </c>
      <c r="N308" s="2207">
        <f t="shared" si="186"/>
        <v>2</v>
      </c>
      <c r="O308" s="2109">
        <f t="shared" si="186"/>
        <v>2</v>
      </c>
      <c r="P308" s="2207">
        <f t="shared" si="186"/>
        <v>4</v>
      </c>
      <c r="Q308" s="2109">
        <f t="shared" si="186"/>
        <v>1</v>
      </c>
      <c r="R308" s="2207">
        <f t="shared" si="186"/>
        <v>3</v>
      </c>
      <c r="S308" s="2109">
        <f t="shared" si="186"/>
        <v>4</v>
      </c>
      <c r="T308" s="2207">
        <f t="shared" si="186"/>
        <v>1</v>
      </c>
      <c r="U308" s="2109">
        <f t="shared" si="186"/>
        <v>9</v>
      </c>
      <c r="V308" s="2207">
        <f t="shared" si="186"/>
        <v>1</v>
      </c>
      <c r="W308" s="2109">
        <f t="shared" si="183"/>
        <v>28</v>
      </c>
      <c r="X308" s="2207">
        <f t="shared" si="183"/>
        <v>17</v>
      </c>
      <c r="Y308" s="2109">
        <f t="shared" si="184"/>
        <v>57</v>
      </c>
      <c r="Z308" s="2207">
        <f t="shared" si="184"/>
        <v>81</v>
      </c>
      <c r="AA308" s="2109">
        <f t="shared" si="184"/>
        <v>17</v>
      </c>
      <c r="AB308" s="2207">
        <f t="shared" si="184"/>
        <v>31</v>
      </c>
      <c r="AC308" s="2109">
        <f t="shared" si="184"/>
        <v>5</v>
      </c>
      <c r="AD308" s="2207">
        <f t="shared" si="184"/>
        <v>36</v>
      </c>
      <c r="AE308" s="2109">
        <f t="shared" si="184"/>
        <v>5</v>
      </c>
      <c r="AF308" s="2207">
        <f t="shared" si="184"/>
        <v>31</v>
      </c>
      <c r="AG308" s="2109">
        <f t="shared" si="184"/>
        <v>10</v>
      </c>
      <c r="AH308" s="2207">
        <f t="shared" si="184"/>
        <v>20</v>
      </c>
      <c r="AI308" s="2109">
        <f t="shared" si="184"/>
        <v>4</v>
      </c>
      <c r="AJ308" s="2207">
        <f t="shared" si="184"/>
        <v>8</v>
      </c>
      <c r="AK308" s="2109">
        <f t="shared" si="184"/>
        <v>11</v>
      </c>
      <c r="AL308" s="2207">
        <f t="shared" si="184"/>
        <v>24</v>
      </c>
      <c r="AM308" s="2109">
        <f t="shared" si="184"/>
        <v>8</v>
      </c>
      <c r="AN308" s="2208">
        <f t="shared" si="184"/>
        <v>5</v>
      </c>
      <c r="AO308" s="2209">
        <f t="shared" ref="AO308:AO312" si="187">+AO224+AO230+AO236+AO242+AO248+AO266+AO272+AO278+AO284+AO290+AO296+AO302</f>
        <v>5</v>
      </c>
      <c r="AP308" s="2210">
        <f>+AP224+AP230+AP236+AP248+AP266+AP272+AP278+AP284+AP290+AP296+AP302</f>
        <v>3</v>
      </c>
      <c r="AQ308" s="2211"/>
      <c r="AR308" s="2212"/>
      <c r="AS308" s="2109">
        <f t="shared" si="185"/>
        <v>68</v>
      </c>
      <c r="AT308" s="2209">
        <f t="shared" si="185"/>
        <v>0</v>
      </c>
      <c r="AU308" s="2206">
        <f t="shared" si="185"/>
        <v>4</v>
      </c>
      <c r="AV308" s="2206">
        <f t="shared" si="185"/>
        <v>0</v>
      </c>
      <c r="AW308" s="2213">
        <f>+AW224+AW230+AW236+AW242+AW248+AW254+AW260+AW266+AW272+AW278+AW284+AW290+AW296+AW302</f>
        <v>0</v>
      </c>
      <c r="BT308" s="3"/>
      <c r="BU308" s="3"/>
      <c r="BV308" s="4"/>
      <c r="BW308" s="4"/>
      <c r="CA308" s="31"/>
      <c r="CB308" s="31"/>
      <c r="CC308" s="31"/>
      <c r="CD308" s="31"/>
      <c r="CE308" s="31"/>
      <c r="CF308" s="31"/>
      <c r="CG308" s="31"/>
      <c r="CH308" s="32"/>
      <c r="CI308" s="32"/>
      <c r="CJ308" s="32"/>
      <c r="CK308" s="32"/>
      <c r="CL308" s="32"/>
      <c r="CM308" s="32"/>
      <c r="CN308" s="32"/>
    </row>
    <row r="309" spans="1:92" ht="16.350000000000001" customHeight="1" x14ac:dyDescent="0.2">
      <c r="A309" s="2951"/>
      <c r="B309" s="3639" t="s">
        <v>266</v>
      </c>
      <c r="C309" s="3639"/>
      <c r="D309" s="2109">
        <f t="shared" si="165"/>
        <v>118</v>
      </c>
      <c r="E309" s="2206">
        <f>SUM(G309+I309+K309+M309+O309+Q309+S309+U309+W309+Y309+AA309+AC309+AE309+AG309+AI309+AK309+AM309)</f>
        <v>35</v>
      </c>
      <c r="F309" s="2207">
        <f t="shared" si="179"/>
        <v>83</v>
      </c>
      <c r="G309" s="2109">
        <f t="shared" si="186"/>
        <v>0</v>
      </c>
      <c r="H309" s="2207">
        <f t="shared" si="183"/>
        <v>0</v>
      </c>
      <c r="I309" s="2109">
        <f t="shared" si="183"/>
        <v>0</v>
      </c>
      <c r="J309" s="2207">
        <f t="shared" si="183"/>
        <v>0</v>
      </c>
      <c r="K309" s="2109">
        <f t="shared" si="183"/>
        <v>0</v>
      </c>
      <c r="L309" s="2207">
        <f t="shared" si="183"/>
        <v>0</v>
      </c>
      <c r="M309" s="2109">
        <f t="shared" si="183"/>
        <v>0</v>
      </c>
      <c r="N309" s="2207">
        <f t="shared" si="183"/>
        <v>0</v>
      </c>
      <c r="O309" s="2109">
        <f t="shared" si="183"/>
        <v>1</v>
      </c>
      <c r="P309" s="2207">
        <f t="shared" si="183"/>
        <v>1</v>
      </c>
      <c r="Q309" s="2109">
        <f t="shared" si="183"/>
        <v>0</v>
      </c>
      <c r="R309" s="2207">
        <f t="shared" si="183"/>
        <v>0</v>
      </c>
      <c r="S309" s="2109">
        <f t="shared" si="183"/>
        <v>1</v>
      </c>
      <c r="T309" s="2207">
        <f t="shared" si="183"/>
        <v>2</v>
      </c>
      <c r="U309" s="2109">
        <f t="shared" si="183"/>
        <v>0</v>
      </c>
      <c r="V309" s="2207">
        <f t="shared" si="183"/>
        <v>1</v>
      </c>
      <c r="W309" s="2109">
        <f t="shared" si="183"/>
        <v>5</v>
      </c>
      <c r="X309" s="2207">
        <f t="shared" si="183"/>
        <v>3</v>
      </c>
      <c r="Y309" s="2109">
        <f t="shared" si="184"/>
        <v>6</v>
      </c>
      <c r="Z309" s="2207">
        <f t="shared" si="184"/>
        <v>8</v>
      </c>
      <c r="AA309" s="2109">
        <f t="shared" si="184"/>
        <v>1</v>
      </c>
      <c r="AB309" s="2207">
        <f t="shared" si="184"/>
        <v>9</v>
      </c>
      <c r="AC309" s="2109">
        <f t="shared" si="184"/>
        <v>0</v>
      </c>
      <c r="AD309" s="2207">
        <f t="shared" si="184"/>
        <v>11</v>
      </c>
      <c r="AE309" s="2109">
        <f t="shared" si="184"/>
        <v>5</v>
      </c>
      <c r="AF309" s="2207">
        <f t="shared" si="184"/>
        <v>13</v>
      </c>
      <c r="AG309" s="2109">
        <f t="shared" si="184"/>
        <v>3</v>
      </c>
      <c r="AH309" s="2207">
        <f t="shared" si="184"/>
        <v>15</v>
      </c>
      <c r="AI309" s="2109">
        <f t="shared" si="184"/>
        <v>1</v>
      </c>
      <c r="AJ309" s="2207">
        <f t="shared" si="184"/>
        <v>5</v>
      </c>
      <c r="AK309" s="2109">
        <f t="shared" si="184"/>
        <v>4</v>
      </c>
      <c r="AL309" s="2207">
        <f t="shared" si="184"/>
        <v>13</v>
      </c>
      <c r="AM309" s="2109">
        <f t="shared" si="184"/>
        <v>8</v>
      </c>
      <c r="AN309" s="2208">
        <f t="shared" si="184"/>
        <v>2</v>
      </c>
      <c r="AO309" s="2209">
        <f t="shared" si="187"/>
        <v>3</v>
      </c>
      <c r="AP309" s="2210">
        <f>+AP225+AP231+AP237+AP249+AP267+AP273+AP279+AP285+AP291+AP297+AP303</f>
        <v>0</v>
      </c>
      <c r="AQ309" s="2211"/>
      <c r="AR309" s="2212"/>
      <c r="AS309" s="2133"/>
      <c r="AT309" s="2209">
        <f t="shared" si="185"/>
        <v>0</v>
      </c>
      <c r="AU309" s="2206">
        <f t="shared" si="185"/>
        <v>2</v>
      </c>
      <c r="AV309" s="2206">
        <f t="shared" si="185"/>
        <v>0</v>
      </c>
      <c r="AW309" s="2213">
        <f t="shared" si="185"/>
        <v>0</v>
      </c>
      <c r="BT309" s="3"/>
      <c r="BU309" s="3"/>
      <c r="BV309" s="4"/>
      <c r="BW309" s="4"/>
      <c r="CA309" s="31"/>
      <c r="CB309" s="31"/>
      <c r="CC309" s="31"/>
      <c r="CD309" s="31"/>
      <c r="CE309" s="31"/>
      <c r="CF309" s="31"/>
      <c r="CG309" s="31"/>
      <c r="CH309" s="32"/>
      <c r="CI309" s="32"/>
      <c r="CJ309" s="32"/>
      <c r="CK309" s="32"/>
      <c r="CL309" s="32"/>
      <c r="CM309" s="32"/>
      <c r="CN309" s="32"/>
    </row>
    <row r="310" spans="1:92" ht="16.350000000000001" customHeight="1" x14ac:dyDescent="0.2">
      <c r="A310" s="2951"/>
      <c r="B310" s="3186" t="s">
        <v>267</v>
      </c>
      <c r="C310" s="3187"/>
      <c r="D310" s="2109">
        <f>SUM(E310+F310)</f>
        <v>92</v>
      </c>
      <c r="E310" s="2206">
        <f t="shared" si="182"/>
        <v>25</v>
      </c>
      <c r="F310" s="2207">
        <f t="shared" si="179"/>
        <v>67</v>
      </c>
      <c r="G310" s="2109">
        <f t="shared" si="186"/>
        <v>0</v>
      </c>
      <c r="H310" s="2207">
        <f t="shared" si="183"/>
        <v>0</v>
      </c>
      <c r="I310" s="2109">
        <f t="shared" si="183"/>
        <v>0</v>
      </c>
      <c r="J310" s="2207">
        <f t="shared" si="183"/>
        <v>0</v>
      </c>
      <c r="K310" s="2109">
        <f t="shared" si="183"/>
        <v>0</v>
      </c>
      <c r="L310" s="2207">
        <f t="shared" si="183"/>
        <v>0</v>
      </c>
      <c r="M310" s="2109">
        <f t="shared" si="183"/>
        <v>0</v>
      </c>
      <c r="N310" s="2207">
        <f t="shared" si="183"/>
        <v>0</v>
      </c>
      <c r="O310" s="2109">
        <f t="shared" si="183"/>
        <v>0</v>
      </c>
      <c r="P310" s="2207">
        <f t="shared" si="183"/>
        <v>0</v>
      </c>
      <c r="Q310" s="2109">
        <f t="shared" si="183"/>
        <v>0</v>
      </c>
      <c r="R310" s="2207">
        <f t="shared" si="183"/>
        <v>0</v>
      </c>
      <c r="S310" s="2109">
        <f t="shared" si="183"/>
        <v>0</v>
      </c>
      <c r="T310" s="2207">
        <f t="shared" si="183"/>
        <v>0</v>
      </c>
      <c r="U310" s="2109">
        <f t="shared" si="183"/>
        <v>0</v>
      </c>
      <c r="V310" s="2207">
        <f t="shared" si="183"/>
        <v>1</v>
      </c>
      <c r="W310" s="2109">
        <f t="shared" si="183"/>
        <v>4</v>
      </c>
      <c r="X310" s="2207">
        <f t="shared" si="183"/>
        <v>1</v>
      </c>
      <c r="Y310" s="2109">
        <f t="shared" si="184"/>
        <v>1</v>
      </c>
      <c r="Z310" s="2207">
        <f t="shared" si="184"/>
        <v>6</v>
      </c>
      <c r="AA310" s="2109">
        <f t="shared" si="184"/>
        <v>0</v>
      </c>
      <c r="AB310" s="2207">
        <f t="shared" si="184"/>
        <v>7</v>
      </c>
      <c r="AC310" s="2109">
        <f t="shared" si="184"/>
        <v>2</v>
      </c>
      <c r="AD310" s="2207">
        <f t="shared" si="184"/>
        <v>14</v>
      </c>
      <c r="AE310" s="2109">
        <f t="shared" si="184"/>
        <v>1</v>
      </c>
      <c r="AF310" s="2207">
        <f t="shared" si="184"/>
        <v>12</v>
      </c>
      <c r="AG310" s="2109">
        <f t="shared" si="184"/>
        <v>6</v>
      </c>
      <c r="AH310" s="2207">
        <f t="shared" si="184"/>
        <v>14</v>
      </c>
      <c r="AI310" s="2109">
        <f t="shared" si="184"/>
        <v>3</v>
      </c>
      <c r="AJ310" s="2207">
        <f t="shared" si="184"/>
        <v>4</v>
      </c>
      <c r="AK310" s="2109">
        <f t="shared" si="184"/>
        <v>4</v>
      </c>
      <c r="AL310" s="2207">
        <f t="shared" si="184"/>
        <v>4</v>
      </c>
      <c r="AM310" s="2109">
        <f t="shared" si="184"/>
        <v>4</v>
      </c>
      <c r="AN310" s="2208">
        <f t="shared" si="184"/>
        <v>4</v>
      </c>
      <c r="AO310" s="2209">
        <f t="shared" si="187"/>
        <v>2</v>
      </c>
      <c r="AP310" s="2210">
        <f>+AP226+AP232+AP238+AP250+AP268+AP274+AP280+AP286+AP292+AP298+AP304</f>
        <v>1</v>
      </c>
      <c r="AQ310" s="2211"/>
      <c r="AR310" s="2212"/>
      <c r="AS310" s="2133"/>
      <c r="AT310" s="2209">
        <f t="shared" si="185"/>
        <v>0</v>
      </c>
      <c r="AU310" s="2206">
        <f t="shared" si="185"/>
        <v>0</v>
      </c>
      <c r="AV310" s="2206">
        <f t="shared" si="185"/>
        <v>0</v>
      </c>
      <c r="AW310" s="2213">
        <f>+AW226+AW232+AW238+AW244+AW250+AW256+AW262+AW268+AW274+AW280+AW286+AW292+AW298+AW304</f>
        <v>0</v>
      </c>
      <c r="BT310" s="3"/>
      <c r="BU310" s="3"/>
      <c r="BV310" s="4"/>
      <c r="BW310" s="4"/>
      <c r="CA310" s="31"/>
      <c r="CB310" s="31"/>
      <c r="CC310" s="31"/>
      <c r="CD310" s="31"/>
      <c r="CE310" s="31"/>
      <c r="CF310" s="31"/>
      <c r="CG310" s="31"/>
      <c r="CH310" s="32"/>
      <c r="CI310" s="32"/>
      <c r="CJ310" s="32"/>
      <c r="CK310" s="32"/>
      <c r="CL310" s="32"/>
      <c r="CM310" s="32"/>
      <c r="CN310" s="32"/>
    </row>
    <row r="311" spans="1:92" ht="16.350000000000001" customHeight="1" x14ac:dyDescent="0.2">
      <c r="A311" s="2951"/>
      <c r="B311" s="3640" t="s">
        <v>268</v>
      </c>
      <c r="C311" s="3641"/>
      <c r="D311" s="2109">
        <f t="shared" si="165"/>
        <v>14</v>
      </c>
      <c r="E311" s="2206">
        <f t="shared" si="182"/>
        <v>5</v>
      </c>
      <c r="F311" s="2207">
        <f t="shared" si="179"/>
        <v>9</v>
      </c>
      <c r="G311" s="2109">
        <f t="shared" si="186"/>
        <v>0</v>
      </c>
      <c r="H311" s="2207">
        <f t="shared" si="183"/>
        <v>0</v>
      </c>
      <c r="I311" s="2109">
        <f t="shared" si="183"/>
        <v>0</v>
      </c>
      <c r="J311" s="2207">
        <f t="shared" si="183"/>
        <v>0</v>
      </c>
      <c r="K311" s="2109">
        <f t="shared" si="183"/>
        <v>0</v>
      </c>
      <c r="L311" s="2207">
        <f t="shared" si="183"/>
        <v>0</v>
      </c>
      <c r="M311" s="2109">
        <f t="shared" si="183"/>
        <v>0</v>
      </c>
      <c r="N311" s="2207">
        <f t="shared" si="183"/>
        <v>0</v>
      </c>
      <c r="O311" s="2109">
        <f t="shared" si="183"/>
        <v>0</v>
      </c>
      <c r="P311" s="2207">
        <f t="shared" si="183"/>
        <v>0</v>
      </c>
      <c r="Q311" s="2109">
        <f t="shared" si="183"/>
        <v>0</v>
      </c>
      <c r="R311" s="2207">
        <f t="shared" si="183"/>
        <v>0</v>
      </c>
      <c r="S311" s="2109">
        <f t="shared" si="183"/>
        <v>0</v>
      </c>
      <c r="T311" s="2207">
        <f t="shared" si="183"/>
        <v>0</v>
      </c>
      <c r="U311" s="2109">
        <f t="shared" si="183"/>
        <v>0</v>
      </c>
      <c r="V311" s="2207">
        <f t="shared" si="183"/>
        <v>0</v>
      </c>
      <c r="W311" s="2109">
        <f t="shared" si="183"/>
        <v>1</v>
      </c>
      <c r="X311" s="2207">
        <f t="shared" si="183"/>
        <v>0</v>
      </c>
      <c r="Y311" s="2109">
        <f t="shared" ref="Y311:AM311" si="188">+Y227+Y233+Y239+Y245+Y251+Y257+Y263+Y269+Y287+Y281+Y275+Y293+Y299+Y305</f>
        <v>0</v>
      </c>
      <c r="Z311" s="2207">
        <f t="shared" si="188"/>
        <v>0</v>
      </c>
      <c r="AA311" s="2109">
        <f t="shared" si="188"/>
        <v>0</v>
      </c>
      <c r="AB311" s="2207">
        <f t="shared" si="188"/>
        <v>0</v>
      </c>
      <c r="AC311" s="2109">
        <f t="shared" si="188"/>
        <v>0</v>
      </c>
      <c r="AD311" s="2207">
        <f t="shared" si="188"/>
        <v>0</v>
      </c>
      <c r="AE311" s="2109">
        <f t="shared" si="188"/>
        <v>0</v>
      </c>
      <c r="AF311" s="2207">
        <f t="shared" si="188"/>
        <v>0</v>
      </c>
      <c r="AG311" s="2109">
        <f t="shared" si="188"/>
        <v>1</v>
      </c>
      <c r="AH311" s="2207">
        <f t="shared" si="188"/>
        <v>5</v>
      </c>
      <c r="AI311" s="2109">
        <f t="shared" si="188"/>
        <v>0</v>
      </c>
      <c r="AJ311" s="2207">
        <f t="shared" si="188"/>
        <v>1</v>
      </c>
      <c r="AK311" s="2109">
        <f t="shared" si="188"/>
        <v>2</v>
      </c>
      <c r="AL311" s="2207">
        <f t="shared" si="188"/>
        <v>2</v>
      </c>
      <c r="AM311" s="2109">
        <f t="shared" si="188"/>
        <v>1</v>
      </c>
      <c r="AN311" s="2208">
        <f>+AN227+AN233+AN239+AN245+AN251+AN257+AN263+AN269+AN287+AN281+AN275+AN293+AN299+AN305</f>
        <v>1</v>
      </c>
      <c r="AO311" s="2209">
        <f t="shared" si="187"/>
        <v>0</v>
      </c>
      <c r="AP311" s="2210">
        <f>+AP227+AP233+AP239+AP251+AP269+AP287+AP281+AP275+AP293+AP299+AP305</f>
        <v>0</v>
      </c>
      <c r="AQ311" s="2211"/>
      <c r="AR311" s="2212"/>
      <c r="AS311" s="2126"/>
      <c r="AT311" s="2209">
        <f t="shared" ref="AT311:AV311" si="189">+AT227+AT233+AT239+AT245+AT251+AT257+AT263+AT269+AT287+AT281+AT275+AT293+AT299+AT305</f>
        <v>0</v>
      </c>
      <c r="AU311" s="2206">
        <f t="shared" si="189"/>
        <v>0</v>
      </c>
      <c r="AV311" s="2206">
        <f t="shared" si="189"/>
        <v>0</v>
      </c>
      <c r="AW311" s="2213">
        <f>+AW227+AW233+AW239+AW245+AW251+AW257+AW263+AW269+AW287+AW281+AW275+AW293+AW299+AW305</f>
        <v>0</v>
      </c>
      <c r="BT311" s="3"/>
      <c r="BU311" s="3"/>
      <c r="BV311" s="4"/>
      <c r="BW311" s="4"/>
      <c r="CA311" s="31"/>
      <c r="CB311" s="31"/>
      <c r="CC311" s="31"/>
      <c r="CD311" s="31"/>
      <c r="CE311" s="31"/>
      <c r="CF311" s="31"/>
      <c r="CG311" s="31"/>
      <c r="CH311" s="32"/>
      <c r="CI311" s="32"/>
      <c r="CJ311" s="32"/>
      <c r="CK311" s="32"/>
      <c r="CL311" s="32"/>
      <c r="CM311" s="32"/>
      <c r="CN311" s="32"/>
    </row>
    <row r="312" spans="1:92" ht="16.350000000000001" customHeight="1" x14ac:dyDescent="0.2">
      <c r="A312" s="3553"/>
      <c r="B312" s="3642" t="s">
        <v>269</v>
      </c>
      <c r="C312" s="3642"/>
      <c r="D312" s="2128">
        <f>SUM(E312+F312)</f>
        <v>3</v>
      </c>
      <c r="E312" s="2214">
        <f t="shared" si="182"/>
        <v>2</v>
      </c>
      <c r="F312" s="2215">
        <f t="shared" si="179"/>
        <v>1</v>
      </c>
      <c r="G312" s="2128">
        <f t="shared" si="186"/>
        <v>0</v>
      </c>
      <c r="H312" s="2215">
        <f t="shared" si="183"/>
        <v>0</v>
      </c>
      <c r="I312" s="2128">
        <f t="shared" si="183"/>
        <v>0</v>
      </c>
      <c r="J312" s="2215">
        <f t="shared" si="183"/>
        <v>0</v>
      </c>
      <c r="K312" s="2128">
        <f t="shared" si="183"/>
        <v>0</v>
      </c>
      <c r="L312" s="2215">
        <f t="shared" si="183"/>
        <v>0</v>
      </c>
      <c r="M312" s="2128">
        <f t="shared" si="183"/>
        <v>0</v>
      </c>
      <c r="N312" s="2215">
        <f t="shared" si="183"/>
        <v>0</v>
      </c>
      <c r="O312" s="2128">
        <f t="shared" si="183"/>
        <v>0</v>
      </c>
      <c r="P312" s="2215">
        <f t="shared" si="183"/>
        <v>0</v>
      </c>
      <c r="Q312" s="2128">
        <f t="shared" si="183"/>
        <v>0</v>
      </c>
      <c r="R312" s="2215">
        <f t="shared" si="183"/>
        <v>0</v>
      </c>
      <c r="S312" s="2128">
        <f t="shared" si="183"/>
        <v>0</v>
      </c>
      <c r="T312" s="2215">
        <f t="shared" si="183"/>
        <v>0</v>
      </c>
      <c r="U312" s="2128">
        <f t="shared" si="183"/>
        <v>0</v>
      </c>
      <c r="V312" s="2215">
        <f t="shared" si="183"/>
        <v>0</v>
      </c>
      <c r="W312" s="2128">
        <f t="shared" si="183"/>
        <v>0</v>
      </c>
      <c r="X312" s="2215">
        <f t="shared" si="183"/>
        <v>0</v>
      </c>
      <c r="Y312" s="2128">
        <f t="shared" ref="Y312:AN312" si="190">SUM(Y228+Y234+Y240+Y246+Y252+Y258+Y264+Y270+Y276+Y282+Y288+Y294+Y300+Y306)</f>
        <v>0</v>
      </c>
      <c r="Z312" s="2215">
        <f t="shared" si="190"/>
        <v>0</v>
      </c>
      <c r="AA312" s="2128">
        <f t="shared" si="190"/>
        <v>0</v>
      </c>
      <c r="AB312" s="2215">
        <f t="shared" si="190"/>
        <v>0</v>
      </c>
      <c r="AC312" s="2128">
        <f t="shared" si="190"/>
        <v>0</v>
      </c>
      <c r="AD312" s="2215">
        <f t="shared" si="190"/>
        <v>0</v>
      </c>
      <c r="AE312" s="2128">
        <f t="shared" si="190"/>
        <v>0</v>
      </c>
      <c r="AF312" s="2215">
        <f t="shared" si="190"/>
        <v>0</v>
      </c>
      <c r="AG312" s="2128">
        <f t="shared" si="190"/>
        <v>0</v>
      </c>
      <c r="AH312" s="2215">
        <f t="shared" si="190"/>
        <v>1</v>
      </c>
      <c r="AI312" s="2128">
        <f t="shared" si="190"/>
        <v>0</v>
      </c>
      <c r="AJ312" s="2215">
        <f t="shared" si="190"/>
        <v>0</v>
      </c>
      <c r="AK312" s="2128">
        <f t="shared" si="190"/>
        <v>0</v>
      </c>
      <c r="AL312" s="2215">
        <f t="shared" si="190"/>
        <v>0</v>
      </c>
      <c r="AM312" s="2128">
        <f t="shared" si="190"/>
        <v>2</v>
      </c>
      <c r="AN312" s="2216">
        <f t="shared" si="190"/>
        <v>0</v>
      </c>
      <c r="AO312" s="2217">
        <f t="shared" si="187"/>
        <v>0</v>
      </c>
      <c r="AP312" s="2218">
        <f>SUM(AP228+AP234+AP240+AP252+AP270+AP276+AP282+AP288+AP294+AP300+AP306)</f>
        <v>0</v>
      </c>
      <c r="AQ312" s="2219"/>
      <c r="AR312" s="2220"/>
      <c r="AS312" s="2132"/>
      <c r="AT312" s="2217">
        <f t="shared" ref="AT312:AV312" si="191">SUM(AT228+AT234+AT240+AT246+AT252+AT258+AT264+AT270+AT276+AT282+AT288+AT294+AT300+AT306)</f>
        <v>0</v>
      </c>
      <c r="AU312" s="2214">
        <f t="shared" si="191"/>
        <v>0</v>
      </c>
      <c r="AV312" s="2214">
        <f t="shared" si="191"/>
        <v>0</v>
      </c>
      <c r="AW312" s="2221">
        <f>SUM(AW228+AW234+AW240+AW246+AW252+AW258+AW264+AW270+AW276+AW282+AW288+AW294+AW300+AW306)</f>
        <v>0</v>
      </c>
      <c r="BT312" s="3"/>
      <c r="BU312" s="3"/>
      <c r="BV312" s="4"/>
      <c r="BW312" s="4"/>
      <c r="CA312" s="31"/>
      <c r="CB312" s="31"/>
      <c r="CC312" s="31"/>
      <c r="CH312" s="32"/>
      <c r="CI312" s="32"/>
      <c r="CJ312" s="32"/>
      <c r="CK312" s="14"/>
      <c r="CL312" s="14"/>
      <c r="CM312" s="14"/>
      <c r="CN312" s="14"/>
    </row>
    <row r="313" spans="1:92" ht="24" customHeight="1" x14ac:dyDescent="0.2">
      <c r="A313" s="49" t="s">
        <v>277</v>
      </c>
      <c r="B313" s="86"/>
      <c r="C313" s="86"/>
      <c r="D313" s="87"/>
      <c r="E313" s="87"/>
      <c r="F313" s="87"/>
      <c r="G313" s="87"/>
      <c r="H313" s="87"/>
      <c r="I313" s="87"/>
      <c r="AL313" s="9"/>
      <c r="AM313" s="9"/>
      <c r="BV313" s="3"/>
      <c r="BW313" s="3"/>
      <c r="CH313" s="14"/>
      <c r="CI313" s="14"/>
      <c r="CJ313" s="14"/>
      <c r="CK313" s="14"/>
      <c r="CL313" s="14"/>
      <c r="CM313" s="14"/>
      <c r="CN313" s="14"/>
    </row>
    <row r="314" spans="1:92" ht="16.350000000000001" customHeight="1" x14ac:dyDescent="0.2">
      <c r="A314" s="3628" t="s">
        <v>39</v>
      </c>
      <c r="B314" s="3629"/>
      <c r="C314" s="3630"/>
      <c r="D314" s="3631" t="s">
        <v>4</v>
      </c>
      <c r="E314" s="3632"/>
      <c r="F314" s="3633"/>
      <c r="G314" s="3634" t="s">
        <v>5</v>
      </c>
      <c r="H314" s="3634"/>
      <c r="I314" s="3634"/>
      <c r="J314" s="3634"/>
      <c r="K314" s="3634"/>
      <c r="L314" s="3634"/>
      <c r="M314" s="3634"/>
      <c r="N314" s="3634"/>
      <c r="O314" s="3634"/>
      <c r="P314" s="3634"/>
      <c r="Q314" s="3634"/>
      <c r="R314" s="3634"/>
      <c r="S314" s="3634"/>
      <c r="T314" s="3634"/>
      <c r="U314" s="3634"/>
      <c r="V314" s="3634"/>
      <c r="W314" s="3634"/>
      <c r="X314" s="3634"/>
      <c r="Y314" s="3634"/>
      <c r="Z314" s="3634"/>
      <c r="AA314" s="3634"/>
      <c r="AB314" s="3634"/>
      <c r="AC314" s="3634"/>
      <c r="AD314" s="3634"/>
      <c r="AE314" s="3634"/>
      <c r="AF314" s="3634"/>
      <c r="AG314" s="3634"/>
      <c r="AH314" s="3634"/>
      <c r="AI314" s="3634"/>
      <c r="AJ314" s="3634"/>
      <c r="AK314" s="3634"/>
      <c r="AL314" s="3634"/>
      <c r="AM314" s="3634"/>
      <c r="AN314" s="3634"/>
      <c r="AO314" s="3634"/>
      <c r="AP314" s="3627"/>
      <c r="AQ314" s="3635" t="s">
        <v>7</v>
      </c>
      <c r="AR314" s="3636" t="s">
        <v>278</v>
      </c>
      <c r="BV314" s="3"/>
      <c r="BW314" s="3"/>
      <c r="CH314" s="14"/>
      <c r="CI314" s="14"/>
      <c r="CJ314" s="14"/>
      <c r="CK314" s="14"/>
      <c r="CL314" s="14"/>
      <c r="CM314" s="14"/>
      <c r="CN314" s="14"/>
    </row>
    <row r="315" spans="1:92" ht="32.1" customHeight="1" x14ac:dyDescent="0.2">
      <c r="A315" s="2933"/>
      <c r="B315" s="2934"/>
      <c r="C315" s="2935"/>
      <c r="D315" s="3175"/>
      <c r="E315" s="3176"/>
      <c r="F315" s="3177"/>
      <c r="G315" s="3637" t="s">
        <v>13</v>
      </c>
      <c r="H315" s="3638"/>
      <c r="I315" s="3612" t="s">
        <v>14</v>
      </c>
      <c r="J315" s="3627"/>
      <c r="K315" s="3634" t="s">
        <v>15</v>
      </c>
      <c r="L315" s="3627"/>
      <c r="M315" s="3612" t="s">
        <v>16</v>
      </c>
      <c r="N315" s="3627"/>
      <c r="O315" s="3612" t="s">
        <v>17</v>
      </c>
      <c r="P315" s="3627"/>
      <c r="Q315" s="3612" t="s">
        <v>18</v>
      </c>
      <c r="R315" s="3627"/>
      <c r="S315" s="3612" t="s">
        <v>19</v>
      </c>
      <c r="T315" s="3627"/>
      <c r="U315" s="3612" t="s">
        <v>20</v>
      </c>
      <c r="V315" s="3627"/>
      <c r="W315" s="3612" t="s">
        <v>21</v>
      </c>
      <c r="X315" s="3627"/>
      <c r="Y315" s="3612" t="s">
        <v>22</v>
      </c>
      <c r="Z315" s="3614"/>
      <c r="AA315" s="3612" t="s">
        <v>23</v>
      </c>
      <c r="AB315" s="3614"/>
      <c r="AC315" s="3612" t="s">
        <v>24</v>
      </c>
      <c r="AD315" s="3614"/>
      <c r="AE315" s="3612" t="s">
        <v>25</v>
      </c>
      <c r="AF315" s="3614"/>
      <c r="AG315" s="3612" t="s">
        <v>26</v>
      </c>
      <c r="AH315" s="3614"/>
      <c r="AI315" s="3612" t="s">
        <v>27</v>
      </c>
      <c r="AJ315" s="3614"/>
      <c r="AK315" s="3612" t="s">
        <v>28</v>
      </c>
      <c r="AL315" s="3614"/>
      <c r="AM315" s="3612" t="s">
        <v>29</v>
      </c>
      <c r="AN315" s="3614"/>
      <c r="AO315" s="3612" t="s">
        <v>30</v>
      </c>
      <c r="AP315" s="3614"/>
      <c r="AQ315" s="2947"/>
      <c r="AR315" s="2912"/>
      <c r="BV315" s="3"/>
      <c r="BW315" s="3"/>
      <c r="CH315" s="14"/>
      <c r="CI315" s="14"/>
      <c r="CJ315" s="14"/>
      <c r="CK315" s="14"/>
      <c r="CL315" s="14"/>
      <c r="CM315" s="14"/>
      <c r="CN315" s="14"/>
    </row>
    <row r="316" spans="1:92" ht="16.350000000000001" customHeight="1" x14ac:dyDescent="0.2">
      <c r="A316" s="3169"/>
      <c r="B316" s="3170"/>
      <c r="C316" s="3171"/>
      <c r="D316" s="2014" t="s">
        <v>31</v>
      </c>
      <c r="E316" s="1008" t="s">
        <v>32</v>
      </c>
      <c r="F316" s="2015" t="s">
        <v>33</v>
      </c>
      <c r="G316" s="2222" t="s">
        <v>32</v>
      </c>
      <c r="H316" s="2223" t="s">
        <v>33</v>
      </c>
      <c r="I316" s="2224" t="s">
        <v>32</v>
      </c>
      <c r="J316" s="2223" t="s">
        <v>33</v>
      </c>
      <c r="K316" s="2224" t="s">
        <v>32</v>
      </c>
      <c r="L316" s="2223" t="s">
        <v>33</v>
      </c>
      <c r="M316" s="2224" t="s">
        <v>32</v>
      </c>
      <c r="N316" s="2223" t="s">
        <v>33</v>
      </c>
      <c r="O316" s="2224" t="s">
        <v>32</v>
      </c>
      <c r="P316" s="2223" t="s">
        <v>33</v>
      </c>
      <c r="Q316" s="2224" t="s">
        <v>32</v>
      </c>
      <c r="R316" s="2223" t="s">
        <v>33</v>
      </c>
      <c r="S316" s="2224" t="s">
        <v>32</v>
      </c>
      <c r="T316" s="2223" t="s">
        <v>33</v>
      </c>
      <c r="U316" s="2224" t="s">
        <v>32</v>
      </c>
      <c r="V316" s="2223" t="s">
        <v>33</v>
      </c>
      <c r="W316" s="2224" t="s">
        <v>32</v>
      </c>
      <c r="X316" s="2223" t="s">
        <v>33</v>
      </c>
      <c r="Y316" s="2224" t="s">
        <v>32</v>
      </c>
      <c r="Z316" s="2223" t="s">
        <v>33</v>
      </c>
      <c r="AA316" s="2224" t="s">
        <v>32</v>
      </c>
      <c r="AB316" s="2223" t="s">
        <v>33</v>
      </c>
      <c r="AC316" s="2224" t="s">
        <v>32</v>
      </c>
      <c r="AD316" s="2223" t="s">
        <v>33</v>
      </c>
      <c r="AE316" s="2224" t="s">
        <v>32</v>
      </c>
      <c r="AF316" s="2223" t="s">
        <v>33</v>
      </c>
      <c r="AG316" s="2224" t="s">
        <v>32</v>
      </c>
      <c r="AH316" s="2223" t="s">
        <v>33</v>
      </c>
      <c r="AI316" s="2224" t="s">
        <v>32</v>
      </c>
      <c r="AJ316" s="2223" t="s">
        <v>33</v>
      </c>
      <c r="AK316" s="2224" t="s">
        <v>32</v>
      </c>
      <c r="AL316" s="2223" t="s">
        <v>33</v>
      </c>
      <c r="AM316" s="2224" t="s">
        <v>32</v>
      </c>
      <c r="AN316" s="2223" t="s">
        <v>33</v>
      </c>
      <c r="AO316" s="2224" t="s">
        <v>32</v>
      </c>
      <c r="AP316" s="2223" t="s">
        <v>33</v>
      </c>
      <c r="AQ316" s="3550"/>
      <c r="AR316" s="3537"/>
      <c r="BV316" s="3"/>
      <c r="BW316" s="3"/>
      <c r="CH316" s="14"/>
      <c r="CI316" s="14"/>
      <c r="CJ316" s="14"/>
      <c r="CK316" s="14"/>
      <c r="CL316" s="14"/>
      <c r="CM316" s="14"/>
      <c r="CN316" s="14"/>
    </row>
    <row r="317" spans="1:92" ht="16.350000000000001" customHeight="1" x14ac:dyDescent="0.2">
      <c r="A317" s="3615" t="s">
        <v>46</v>
      </c>
      <c r="B317" s="3616"/>
      <c r="C317" s="3617"/>
      <c r="D317" s="2225">
        <f>SUM(E317:F317)</f>
        <v>0</v>
      </c>
      <c r="E317" s="2226">
        <f>SUM(G317+I317+K317+M317+O317+Q317+S317+U317+W317+Y317+AA317+AC317+AE317+AG317+AI317+AK317+AM317+AO317)</f>
        <v>0</v>
      </c>
      <c r="F317" s="2226">
        <f>SUM(H317+J317+L317+N317+P317+R317+T317+V317+X317+Z317+AB317+AD317+AF317+AH317+AJ317+AL317+AN317+AP317)</f>
        <v>0</v>
      </c>
      <c r="G317" s="2227"/>
      <c r="H317" s="60"/>
      <c r="I317" s="2227"/>
      <c r="J317" s="60"/>
      <c r="K317" s="2227"/>
      <c r="L317" s="60"/>
      <c r="M317" s="2227"/>
      <c r="N317" s="60"/>
      <c r="O317" s="2227"/>
      <c r="P317" s="60"/>
      <c r="Q317" s="2227"/>
      <c r="R317" s="60"/>
      <c r="S317" s="2227"/>
      <c r="T317" s="60"/>
      <c r="U317" s="2227"/>
      <c r="V317" s="60"/>
      <c r="W317" s="2227"/>
      <c r="X317" s="60"/>
      <c r="Y317" s="2227"/>
      <c r="Z317" s="60"/>
      <c r="AA317" s="2227"/>
      <c r="AB317" s="60"/>
      <c r="AC317" s="2227"/>
      <c r="AD317" s="60"/>
      <c r="AE317" s="2227"/>
      <c r="AF317" s="60"/>
      <c r="AG317" s="2227"/>
      <c r="AH317" s="60"/>
      <c r="AI317" s="2227"/>
      <c r="AJ317" s="60"/>
      <c r="AK317" s="2227"/>
      <c r="AL317" s="60"/>
      <c r="AM317" s="2227"/>
      <c r="AN317" s="60"/>
      <c r="AO317" s="2227"/>
      <c r="AP317" s="64"/>
      <c r="AQ317" s="319"/>
      <c r="AR317" s="651"/>
      <c r="AS317" s="671" t="str">
        <f t="shared" ref="AS317:AS321" si="192">$CA317&amp;$CB317&amp;$CC317&amp;$CD317&amp;$CE317&amp;$CF317&amp;$CG317</f>
        <v/>
      </c>
      <c r="BV317" s="3"/>
      <c r="BW317" s="3"/>
      <c r="CA317" s="31" t="str">
        <f>IF(CH317=1,"* Las actividades de 60 años NO DEBE ser mayor que el de 60-64 Años. ","")</f>
        <v/>
      </c>
      <c r="CB317" s="31" t="str">
        <f>IF(AND(D317&lt;&gt;0,AQ317=""),"* Recuerde que las Embarazadas deben ser incluídas en el ingreso por rango Etario (Digite CEROS si no tiene). ",IF(F317&lt;AQ317,"* Las Embarazadas NO DEBEN ser mayor al total de Mujeres. ",""))</f>
        <v/>
      </c>
      <c r="CH317" s="32">
        <f>IF((AK317+AL317)&lt;AR317,1,0)</f>
        <v>0</v>
      </c>
      <c r="CI317" s="32">
        <f>IF(AND(D317&lt;&gt;0,AQ317=""),1,IF(F317&lt;AQ317,1,0))</f>
        <v>0</v>
      </c>
      <c r="CK317" s="14"/>
      <c r="CL317" s="14"/>
      <c r="CM317" s="14"/>
      <c r="CN317" s="14"/>
    </row>
    <row r="318" spans="1:92" ht="16.350000000000001" customHeight="1" x14ac:dyDescent="0.2">
      <c r="A318" s="3618" t="s">
        <v>279</v>
      </c>
      <c r="B318" s="3619"/>
      <c r="C318" s="3620"/>
      <c r="D318" s="2228">
        <f t="shared" ref="D318:D320" si="193">SUM(E318:F318)</f>
        <v>0</v>
      </c>
      <c r="E318" s="2229">
        <f t="shared" ref="E318:F320" si="194">SUM(G318+I318+K318+M318+O318+Q318+S318+U318+W318+Y318+AA318+AC318+AE318+AG318+AI318+AK318+AM318+AO318)</f>
        <v>0</v>
      </c>
      <c r="F318" s="2229">
        <f t="shared" si="194"/>
        <v>0</v>
      </c>
      <c r="G318" s="2230"/>
      <c r="H318" s="2231"/>
      <c r="I318" s="2230"/>
      <c r="J318" s="2231"/>
      <c r="K318" s="2230"/>
      <c r="L318" s="2231"/>
      <c r="M318" s="2230"/>
      <c r="N318" s="2231"/>
      <c r="O318" s="2230"/>
      <c r="P318" s="2231"/>
      <c r="Q318" s="2230"/>
      <c r="R318" s="2231"/>
      <c r="S318" s="2230"/>
      <c r="T318" s="2231"/>
      <c r="U318" s="2230"/>
      <c r="V318" s="2231"/>
      <c r="W318" s="2230"/>
      <c r="X318" s="2231"/>
      <c r="Y318" s="2230"/>
      <c r="Z318" s="2231"/>
      <c r="AA318" s="2230"/>
      <c r="AB318" s="2231"/>
      <c r="AC318" s="2230"/>
      <c r="AD318" s="2231"/>
      <c r="AE318" s="2230"/>
      <c r="AF318" s="2231"/>
      <c r="AG318" s="2230"/>
      <c r="AH318" s="2231"/>
      <c r="AI318" s="2230"/>
      <c r="AJ318" s="2231"/>
      <c r="AK318" s="2230"/>
      <c r="AL318" s="2231"/>
      <c r="AM318" s="2230"/>
      <c r="AN318" s="2231"/>
      <c r="AO318" s="2230"/>
      <c r="AP318" s="2232"/>
      <c r="AQ318" s="2233"/>
      <c r="AR318" s="2234"/>
      <c r="AS318" s="671" t="str">
        <f t="shared" si="192"/>
        <v/>
      </c>
      <c r="BV318" s="3"/>
      <c r="BW318" s="3"/>
      <c r="CA318" s="31" t="str">
        <f t="shared" ref="CA318:CA321" si="195">IF(CH318=1,"* Las actividades de 60 años NO DEBE ser mayor que el de 60-64 Años. ","")</f>
        <v/>
      </c>
      <c r="CB318" s="31" t="str">
        <f t="shared" ref="CB318:CB321" si="196">IF(AND(D318&lt;&gt;0,AQ318=""),"* Recuerde que las Embarazadas deben ser incluídas en el ingreso por rango Etario (Digite CEROS si no tiene). ",IF(F318&lt;AQ318,"* Las Embarazadas NO DEBEN ser mayor al total de Mujeres. ",""))</f>
        <v/>
      </c>
      <c r="CH318" s="32">
        <f t="shared" ref="CH318:CH321" si="197">IF((AK318+AL318)&lt;AR318,1,0)</f>
        <v>0</v>
      </c>
      <c r="CI318" s="32">
        <f t="shared" ref="CI318:CI321" si="198">IF(AND(D318&lt;&gt;0,AQ318=""),1,IF(F318&lt;AQ318,1,0))</f>
        <v>0</v>
      </c>
      <c r="CK318" s="14"/>
      <c r="CL318" s="14"/>
      <c r="CM318" s="14"/>
      <c r="CN318" s="14"/>
    </row>
    <row r="319" spans="1:92" ht="16.350000000000001" customHeight="1" x14ac:dyDescent="0.2">
      <c r="A319" s="3618" t="s">
        <v>280</v>
      </c>
      <c r="B319" s="3619"/>
      <c r="C319" s="3620"/>
      <c r="D319" s="2228">
        <f t="shared" si="193"/>
        <v>0</v>
      </c>
      <c r="E319" s="2229">
        <f t="shared" si="194"/>
        <v>0</v>
      </c>
      <c r="F319" s="2229">
        <f t="shared" si="194"/>
        <v>0</v>
      </c>
      <c r="G319" s="2230"/>
      <c r="H319" s="2231"/>
      <c r="I319" s="2230"/>
      <c r="J319" s="2231"/>
      <c r="K319" s="2230"/>
      <c r="L319" s="2231"/>
      <c r="M319" s="2230"/>
      <c r="N319" s="2231"/>
      <c r="O319" s="2230"/>
      <c r="P319" s="2231"/>
      <c r="Q319" s="2230"/>
      <c r="R319" s="2231"/>
      <c r="S319" s="2230"/>
      <c r="T319" s="2231"/>
      <c r="U319" s="2230"/>
      <c r="V319" s="2231"/>
      <c r="W319" s="2230"/>
      <c r="X319" s="2231"/>
      <c r="Y319" s="2230"/>
      <c r="Z319" s="2231"/>
      <c r="AA319" s="2230"/>
      <c r="AB319" s="2231"/>
      <c r="AC319" s="2230"/>
      <c r="AD319" s="2231"/>
      <c r="AE319" s="2230"/>
      <c r="AF319" s="2231"/>
      <c r="AG319" s="2230"/>
      <c r="AH319" s="2231"/>
      <c r="AI319" s="2230"/>
      <c r="AJ319" s="2231"/>
      <c r="AK319" s="2230"/>
      <c r="AL319" s="2231"/>
      <c r="AM319" s="2230"/>
      <c r="AN319" s="2231"/>
      <c r="AO319" s="2230"/>
      <c r="AP319" s="2232"/>
      <c r="AQ319" s="2233"/>
      <c r="AR319" s="2234"/>
      <c r="AS319" s="671" t="str">
        <f t="shared" si="192"/>
        <v/>
      </c>
      <c r="BV319" s="3"/>
      <c r="BW319" s="3"/>
      <c r="CA319" s="31" t="str">
        <f t="shared" si="195"/>
        <v/>
      </c>
      <c r="CB319" s="31" t="str">
        <f t="shared" si="196"/>
        <v/>
      </c>
      <c r="CH319" s="32">
        <f t="shared" si="197"/>
        <v>0</v>
      </c>
      <c r="CI319" s="32">
        <f t="shared" si="198"/>
        <v>0</v>
      </c>
      <c r="CK319" s="14"/>
      <c r="CL319" s="14"/>
      <c r="CM319" s="14"/>
      <c r="CN319" s="14"/>
    </row>
    <row r="320" spans="1:92" ht="16.350000000000001" customHeight="1" x14ac:dyDescent="0.2">
      <c r="A320" s="3621" t="s">
        <v>43</v>
      </c>
      <c r="B320" s="3622"/>
      <c r="C320" s="3623"/>
      <c r="D320" s="2228">
        <f t="shared" si="193"/>
        <v>0</v>
      </c>
      <c r="E320" s="2229">
        <f t="shared" si="194"/>
        <v>0</v>
      </c>
      <c r="F320" s="2229">
        <f t="shared" si="194"/>
        <v>0</v>
      </c>
      <c r="G320" s="2230"/>
      <c r="H320" s="2231"/>
      <c r="I320" s="2230"/>
      <c r="J320" s="2231"/>
      <c r="K320" s="2230"/>
      <c r="L320" s="2231"/>
      <c r="M320" s="2230"/>
      <c r="N320" s="2231"/>
      <c r="O320" s="2230"/>
      <c r="P320" s="2231"/>
      <c r="Q320" s="2230"/>
      <c r="R320" s="2231"/>
      <c r="S320" s="2230"/>
      <c r="T320" s="2231"/>
      <c r="U320" s="2230"/>
      <c r="V320" s="2231"/>
      <c r="W320" s="2230"/>
      <c r="X320" s="2231"/>
      <c r="Y320" s="2230"/>
      <c r="Z320" s="2231"/>
      <c r="AA320" s="2230"/>
      <c r="AB320" s="2231"/>
      <c r="AC320" s="2230"/>
      <c r="AD320" s="2231"/>
      <c r="AE320" s="2230"/>
      <c r="AF320" s="2231"/>
      <c r="AG320" s="2230"/>
      <c r="AH320" s="2231"/>
      <c r="AI320" s="2230"/>
      <c r="AJ320" s="2231"/>
      <c r="AK320" s="2230"/>
      <c r="AL320" s="2231"/>
      <c r="AM320" s="2230"/>
      <c r="AN320" s="2231"/>
      <c r="AO320" s="2230"/>
      <c r="AP320" s="2232"/>
      <c r="AQ320" s="2235"/>
      <c r="AR320" s="2236"/>
      <c r="AS320" s="671" t="str">
        <f t="shared" si="192"/>
        <v/>
      </c>
      <c r="BV320" s="3"/>
      <c r="BW320" s="3"/>
      <c r="CA320" s="31" t="str">
        <f t="shared" si="195"/>
        <v/>
      </c>
      <c r="CB320" s="31" t="str">
        <f t="shared" si="196"/>
        <v/>
      </c>
      <c r="CH320" s="32">
        <f t="shared" si="197"/>
        <v>0</v>
      </c>
      <c r="CI320" s="32">
        <f t="shared" si="198"/>
        <v>0</v>
      </c>
      <c r="CK320" s="14"/>
      <c r="CL320" s="14"/>
      <c r="CM320" s="14"/>
      <c r="CN320" s="14"/>
    </row>
    <row r="321" spans="1:92" ht="16.350000000000001" customHeight="1" x14ac:dyDescent="0.2">
      <c r="A321" s="3624" t="s">
        <v>281</v>
      </c>
      <c r="B321" s="3625"/>
      <c r="C321" s="3626"/>
      <c r="D321" s="2237">
        <f>SUM(E321:F321)</f>
        <v>0</v>
      </c>
      <c r="E321" s="2238">
        <f>SUM(G321+I321+K321+M321+O321+Q321+S321+U321+W321+Y321+AA321+AC321+AE321+AG321+AI321+AK321+AM321+AO321)</f>
        <v>0</v>
      </c>
      <c r="F321" s="2238">
        <f>SUM(H321+J321+L321+N321+P321+R321+T321+V321+X321+Z321+AB321+AD321+AF321+AH321+AJ321+AL321+AN321+AP321)</f>
        <v>0</v>
      </c>
      <c r="G321" s="2239"/>
      <c r="H321" s="2240"/>
      <c r="I321" s="2239"/>
      <c r="J321" s="2240"/>
      <c r="K321" s="2239"/>
      <c r="L321" s="2240"/>
      <c r="M321" s="2239"/>
      <c r="N321" s="2240"/>
      <c r="O321" s="2239"/>
      <c r="P321" s="2240"/>
      <c r="Q321" s="2239"/>
      <c r="R321" s="2240"/>
      <c r="S321" s="2239"/>
      <c r="T321" s="2240"/>
      <c r="U321" s="2239"/>
      <c r="V321" s="2240"/>
      <c r="W321" s="2239"/>
      <c r="X321" s="2240"/>
      <c r="Y321" s="2239"/>
      <c r="Z321" s="2240"/>
      <c r="AA321" s="2239"/>
      <c r="AB321" s="2240"/>
      <c r="AC321" s="2239"/>
      <c r="AD321" s="2240"/>
      <c r="AE321" s="2239"/>
      <c r="AF321" s="2240"/>
      <c r="AG321" s="2239"/>
      <c r="AH321" s="2240"/>
      <c r="AI321" s="2239"/>
      <c r="AJ321" s="2240"/>
      <c r="AK321" s="2239"/>
      <c r="AL321" s="2240"/>
      <c r="AM321" s="2239"/>
      <c r="AN321" s="2240"/>
      <c r="AO321" s="2239"/>
      <c r="AP321" s="2241"/>
      <c r="AQ321" s="2242"/>
      <c r="AR321" s="2243"/>
      <c r="AS321" s="671" t="str">
        <f t="shared" si="192"/>
        <v/>
      </c>
      <c r="BV321" s="3"/>
      <c r="BW321" s="3"/>
      <c r="CA321" s="31" t="str">
        <f t="shared" si="195"/>
        <v/>
      </c>
      <c r="CB321" s="31" t="str">
        <f t="shared" si="196"/>
        <v/>
      </c>
      <c r="CH321" s="32">
        <f t="shared" si="197"/>
        <v>0</v>
      </c>
      <c r="CI321" s="32">
        <f t="shared" si="198"/>
        <v>0</v>
      </c>
      <c r="CK321" s="14"/>
      <c r="CL321" s="14"/>
      <c r="CM321" s="14"/>
      <c r="CN321" s="14"/>
    </row>
    <row r="322" spans="1:92" ht="30.75" customHeight="1" x14ac:dyDescent="0.2">
      <c r="A322" s="237" t="s">
        <v>282</v>
      </c>
      <c r="B322" s="593"/>
      <c r="C322" s="593"/>
      <c r="D322" s="594"/>
      <c r="E322" s="2244"/>
      <c r="F322" s="1915"/>
      <c r="G322" s="9"/>
      <c r="H322" s="9"/>
      <c r="I322" s="9"/>
      <c r="J322" s="9"/>
      <c r="Q322" s="9" t="s">
        <v>283</v>
      </c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BV322" s="3"/>
      <c r="BW322" s="3"/>
      <c r="CH322" s="14"/>
      <c r="CI322" s="14"/>
      <c r="CJ322" s="14"/>
      <c r="CK322" s="14"/>
      <c r="CL322" s="14"/>
      <c r="CM322" s="14"/>
      <c r="CN322" s="14"/>
    </row>
    <row r="323" spans="1:92" ht="16.350000000000001" customHeight="1" x14ac:dyDescent="0.2">
      <c r="A323" s="3454" t="s">
        <v>260</v>
      </c>
      <c r="B323" s="3454" t="s">
        <v>284</v>
      </c>
      <c r="C323" s="3454" t="s">
        <v>285</v>
      </c>
      <c r="D323" s="3454" t="s">
        <v>286</v>
      </c>
      <c r="E323" s="3454" t="s">
        <v>287</v>
      </c>
      <c r="F323" s="9"/>
      <c r="G323" s="9"/>
      <c r="H323" s="9"/>
      <c r="I323" s="9"/>
      <c r="J323" s="9"/>
      <c r="BV323" s="3"/>
      <c r="BW323" s="3"/>
      <c r="CH323" s="14"/>
      <c r="CI323" s="14"/>
      <c r="CJ323" s="14"/>
      <c r="CK323" s="14"/>
      <c r="CL323" s="14"/>
      <c r="CM323" s="14"/>
      <c r="CN323" s="14"/>
    </row>
    <row r="324" spans="1:92" ht="32.1" customHeight="1" x14ac:dyDescent="0.2">
      <c r="A324" s="2912"/>
      <c r="B324" s="2912"/>
      <c r="C324" s="2912"/>
      <c r="D324" s="2912"/>
      <c r="E324" s="2912"/>
      <c r="F324" s="9"/>
      <c r="G324" s="9"/>
      <c r="H324" s="9"/>
      <c r="I324" s="9"/>
      <c r="J324" s="9"/>
      <c r="BV324" s="3"/>
      <c r="BW324" s="3"/>
      <c r="CH324" s="14"/>
      <c r="CI324" s="14"/>
      <c r="CJ324" s="14"/>
      <c r="CK324" s="14"/>
      <c r="CL324" s="14"/>
      <c r="CM324" s="14"/>
      <c r="CN324" s="14"/>
    </row>
    <row r="325" spans="1:92" ht="16.350000000000001" customHeight="1" x14ac:dyDescent="0.2">
      <c r="A325" s="2912"/>
      <c r="B325" s="2912"/>
      <c r="C325" s="2912"/>
      <c r="D325" s="2912"/>
      <c r="E325" s="2912"/>
      <c r="F325" s="9"/>
      <c r="G325" s="9"/>
      <c r="H325" s="9"/>
      <c r="I325" s="9"/>
      <c r="J325" s="9"/>
      <c r="BV325" s="3"/>
      <c r="BW325" s="3"/>
      <c r="CH325" s="14"/>
      <c r="CI325" s="14"/>
      <c r="CJ325" s="14"/>
      <c r="CK325" s="14"/>
      <c r="CL325" s="14"/>
      <c r="CM325" s="14"/>
      <c r="CN325" s="14"/>
    </row>
    <row r="326" spans="1:92" ht="16.350000000000001" customHeight="1" x14ac:dyDescent="0.2">
      <c r="A326" s="3537"/>
      <c r="B326" s="3537"/>
      <c r="C326" s="3537"/>
      <c r="D326" s="3537"/>
      <c r="E326" s="3537"/>
      <c r="F326" s="9"/>
      <c r="G326" s="9"/>
      <c r="H326" s="9"/>
      <c r="I326" s="9"/>
      <c r="J326" s="9"/>
      <c r="BV326" s="3"/>
      <c r="BW326" s="3"/>
      <c r="CH326" s="14"/>
      <c r="CI326" s="14"/>
      <c r="CJ326" s="14"/>
      <c r="CK326" s="14"/>
      <c r="CL326" s="14"/>
      <c r="CM326" s="14"/>
      <c r="CN326" s="14"/>
    </row>
    <row r="327" spans="1:92" ht="16.350000000000001" customHeight="1" x14ac:dyDescent="0.2">
      <c r="A327" s="2245" t="s">
        <v>288</v>
      </c>
      <c r="B327" s="2246"/>
      <c r="C327" s="2247"/>
      <c r="D327" s="2248">
        <f>SUM(D328:D330)</f>
        <v>0</v>
      </c>
      <c r="E327" s="2248">
        <f>SUM(E328:E330)</f>
        <v>0</v>
      </c>
      <c r="F327" s="9"/>
      <c r="G327" s="9"/>
      <c r="H327" s="9"/>
      <c r="I327" s="9"/>
      <c r="J327" s="9"/>
      <c r="BV327" s="3"/>
      <c r="BW327" s="3"/>
      <c r="CH327" s="14"/>
      <c r="CI327" s="14"/>
      <c r="CJ327" s="14"/>
      <c r="CK327" s="14"/>
      <c r="CL327" s="14"/>
      <c r="CM327" s="14"/>
      <c r="CN327" s="14"/>
    </row>
    <row r="328" spans="1:92" ht="16.350000000000001" customHeight="1" x14ac:dyDescent="0.2">
      <c r="A328" s="2226" t="s">
        <v>289</v>
      </c>
      <c r="B328" s="2249"/>
      <c r="C328" s="2250"/>
      <c r="D328" s="2251"/>
      <c r="E328" s="2252"/>
      <c r="F328" s="9"/>
      <c r="G328" s="9"/>
      <c r="H328" s="9"/>
      <c r="I328" s="9"/>
      <c r="J328" s="9"/>
      <c r="BV328" s="3"/>
      <c r="BW328" s="3"/>
      <c r="CH328" s="14"/>
      <c r="CI328" s="14"/>
      <c r="CJ328" s="14"/>
      <c r="CK328" s="14"/>
      <c r="CL328" s="14"/>
      <c r="CM328" s="14"/>
      <c r="CN328" s="14"/>
    </row>
    <row r="329" spans="1:92" ht="16.350000000000001" customHeight="1" x14ac:dyDescent="0.2">
      <c r="A329" s="2229" t="s">
        <v>290</v>
      </c>
      <c r="B329" s="2253"/>
      <c r="C329" s="2254"/>
      <c r="D329" s="2255"/>
      <c r="E329" s="2234"/>
      <c r="F329" s="9"/>
      <c r="G329" s="9"/>
      <c r="H329" s="9"/>
      <c r="I329" s="9"/>
      <c r="J329" s="9"/>
      <c r="BV329" s="3"/>
      <c r="BW329" s="3"/>
      <c r="CH329" s="14"/>
      <c r="CI329" s="14"/>
      <c r="CJ329" s="14"/>
      <c r="CK329" s="14"/>
      <c r="CL329" s="14"/>
      <c r="CM329" s="14"/>
      <c r="CN329" s="14"/>
    </row>
    <row r="330" spans="1:92" ht="16.350000000000001" customHeight="1" x14ac:dyDescent="0.2">
      <c r="A330" s="2238" t="s">
        <v>291</v>
      </c>
      <c r="B330" s="2256"/>
      <c r="C330" s="2257"/>
      <c r="D330" s="2258"/>
      <c r="E330" s="2243"/>
      <c r="F330" s="9"/>
      <c r="G330" s="9"/>
      <c r="H330" s="9"/>
      <c r="I330" s="9"/>
      <c r="J330" s="9"/>
      <c r="BV330" s="3"/>
      <c r="BW330" s="3"/>
      <c r="CH330" s="14"/>
      <c r="CI330" s="14"/>
      <c r="CJ330" s="14"/>
      <c r="CK330" s="14"/>
      <c r="CL330" s="14"/>
      <c r="CM330" s="14"/>
      <c r="CN330" s="14"/>
    </row>
    <row r="331" spans="1:92" ht="33.75" customHeight="1" x14ac:dyDescent="0.2">
      <c r="A331" s="237" t="s">
        <v>292</v>
      </c>
      <c r="B331" s="661"/>
      <c r="C331" s="661"/>
      <c r="D331" s="662"/>
      <c r="E331" s="608"/>
      <c r="F331" s="9"/>
      <c r="G331" s="9"/>
      <c r="H331" s="9"/>
      <c r="I331" s="9"/>
      <c r="J331" s="9"/>
      <c r="BV331" s="3"/>
      <c r="BW331" s="3"/>
      <c r="CH331" s="14"/>
      <c r="CI331" s="14"/>
      <c r="CJ331" s="14"/>
      <c r="CK331" s="14"/>
      <c r="CL331" s="14"/>
      <c r="CM331" s="14"/>
      <c r="CN331" s="14"/>
    </row>
    <row r="332" spans="1:92" ht="38.25" customHeight="1" x14ac:dyDescent="0.2">
      <c r="A332" s="3612" t="s">
        <v>293</v>
      </c>
      <c r="B332" s="3613"/>
      <c r="C332" s="2259" t="s">
        <v>294</v>
      </c>
      <c r="D332" s="2259" t="s">
        <v>295</v>
      </c>
      <c r="E332" s="2259" t="s">
        <v>296</v>
      </c>
      <c r="F332" s="9"/>
      <c r="G332" s="9"/>
      <c r="H332" s="9"/>
      <c r="I332" s="9"/>
      <c r="J332" s="9"/>
      <c r="BV332" s="3"/>
      <c r="BW332" s="3"/>
    </row>
    <row r="333" spans="1:92" x14ac:dyDescent="0.2">
      <c r="A333" s="3606" t="s">
        <v>93</v>
      </c>
      <c r="B333" s="3607"/>
      <c r="C333" s="2252"/>
      <c r="D333" s="2252"/>
      <c r="E333" s="2252"/>
      <c r="F333" s="9"/>
      <c r="G333" s="9"/>
      <c r="H333" s="9"/>
      <c r="I333" s="9"/>
      <c r="J333" s="9"/>
      <c r="BV333" s="3"/>
      <c r="BW333" s="3"/>
    </row>
    <row r="334" spans="1:92" ht="14.25" customHeight="1" x14ac:dyDescent="0.2">
      <c r="A334" s="3608" t="s">
        <v>105</v>
      </c>
      <c r="B334" s="3609"/>
      <c r="C334" s="2234"/>
      <c r="D334" s="2234"/>
      <c r="E334" s="2234"/>
      <c r="F334" s="9"/>
      <c r="G334" s="9"/>
      <c r="H334" s="9"/>
      <c r="I334" s="9"/>
      <c r="J334" s="9"/>
      <c r="BV334" s="3"/>
      <c r="BW334" s="3"/>
    </row>
    <row r="335" spans="1:92" ht="16.350000000000001" customHeight="1" x14ac:dyDescent="0.2">
      <c r="A335" s="3610" t="s">
        <v>297</v>
      </c>
      <c r="B335" s="3611"/>
      <c r="C335" s="2234"/>
      <c r="D335" s="2234"/>
      <c r="E335" s="2234"/>
      <c r="F335" s="9"/>
      <c r="G335" s="9"/>
      <c r="H335" s="9"/>
      <c r="I335" s="9"/>
      <c r="J335" s="9"/>
      <c r="BV335" s="3"/>
      <c r="BW335" s="3"/>
    </row>
    <row r="336" spans="1:92" ht="16.350000000000001" customHeight="1" x14ac:dyDescent="0.2">
      <c r="A336" s="3608" t="s">
        <v>270</v>
      </c>
      <c r="B336" s="3609"/>
      <c r="C336" s="2234"/>
      <c r="D336" s="2234"/>
      <c r="E336" s="2234"/>
      <c r="F336" s="9"/>
      <c r="G336" s="9"/>
      <c r="H336" s="9"/>
      <c r="I336" s="9"/>
      <c r="J336" s="9"/>
      <c r="BV336" s="3"/>
      <c r="BW336" s="3"/>
    </row>
    <row r="337" spans="1:75" ht="16.350000000000001" customHeight="1" x14ac:dyDescent="0.2">
      <c r="A337" s="3608" t="s">
        <v>104</v>
      </c>
      <c r="B337" s="3609"/>
      <c r="C337" s="2234"/>
      <c r="D337" s="2234"/>
      <c r="E337" s="2234"/>
      <c r="F337" s="9"/>
      <c r="G337" s="9"/>
      <c r="H337" s="9"/>
      <c r="I337" s="9"/>
      <c r="J337" s="9"/>
      <c r="BV337" s="3"/>
      <c r="BW337" s="3"/>
    </row>
    <row r="338" spans="1:75" ht="16.350000000000001" customHeight="1" x14ac:dyDescent="0.2">
      <c r="A338" s="3608" t="s">
        <v>94</v>
      </c>
      <c r="B338" s="3609"/>
      <c r="C338" s="2234"/>
      <c r="D338" s="2234"/>
      <c r="E338" s="2234"/>
      <c r="F338" s="9"/>
      <c r="G338" s="9"/>
      <c r="H338" s="9"/>
      <c r="I338" s="9"/>
      <c r="J338" s="9"/>
      <c r="BV338" s="3"/>
      <c r="BW338" s="3"/>
    </row>
    <row r="339" spans="1:75" ht="16.350000000000001" customHeight="1" x14ac:dyDescent="0.2">
      <c r="A339" s="2899" t="s">
        <v>99</v>
      </c>
      <c r="B339" s="2900"/>
      <c r="C339" s="2234"/>
      <c r="D339" s="2234"/>
      <c r="E339" s="2234"/>
      <c r="F339" s="9"/>
      <c r="G339" s="9"/>
      <c r="H339" s="9"/>
      <c r="I339" s="9"/>
      <c r="J339" s="9"/>
      <c r="BV339" s="3"/>
      <c r="BW339" s="3"/>
    </row>
    <row r="340" spans="1:75" ht="16.350000000000001" customHeight="1" x14ac:dyDescent="0.2">
      <c r="A340" s="3602" t="s">
        <v>108</v>
      </c>
      <c r="B340" s="3603"/>
      <c r="C340" s="2234"/>
      <c r="D340" s="2234"/>
      <c r="E340" s="2234"/>
      <c r="F340" s="9"/>
      <c r="G340" s="9"/>
      <c r="H340" s="9"/>
      <c r="I340" s="9"/>
      <c r="J340" s="9"/>
      <c r="BV340" s="3"/>
      <c r="BW340" s="3"/>
    </row>
    <row r="341" spans="1:75" ht="16.350000000000001" customHeight="1" x14ac:dyDescent="0.2">
      <c r="A341" s="3602" t="s">
        <v>106</v>
      </c>
      <c r="B341" s="3603"/>
      <c r="C341" s="2234"/>
      <c r="D341" s="2234"/>
      <c r="E341" s="2234"/>
      <c r="F341" s="9"/>
      <c r="G341" s="9"/>
      <c r="H341" s="9"/>
      <c r="I341" s="9"/>
      <c r="J341" s="9"/>
      <c r="BV341" s="3"/>
      <c r="BW341" s="3"/>
    </row>
    <row r="342" spans="1:75" ht="14.25" customHeight="1" x14ac:dyDescent="0.2">
      <c r="A342" s="3604" t="s">
        <v>107</v>
      </c>
      <c r="B342" s="3605"/>
      <c r="C342" s="2243"/>
      <c r="D342" s="2243"/>
      <c r="E342" s="2243"/>
      <c r="F342" s="9"/>
      <c r="G342" s="9"/>
      <c r="H342" s="9"/>
      <c r="I342" s="9"/>
      <c r="J342" s="9"/>
      <c r="BV342" s="3"/>
      <c r="BW342" s="3"/>
    </row>
    <row r="343" spans="1:75" x14ac:dyDescent="0.2">
      <c r="BV343" s="3"/>
      <c r="BW343" s="3"/>
    </row>
    <row r="344" spans="1:75" x14ac:dyDescent="0.2">
      <c r="BV344" s="3"/>
      <c r="BW344" s="3"/>
    </row>
    <row r="345" spans="1:75" x14ac:dyDescent="0.2">
      <c r="BV345" s="3"/>
      <c r="BW345" s="3"/>
    </row>
    <row r="346" spans="1:75" x14ac:dyDescent="0.2">
      <c r="BV346" s="3"/>
      <c r="BW346" s="3"/>
    </row>
    <row r="347" spans="1:75" x14ac:dyDescent="0.2">
      <c r="BV347" s="3"/>
      <c r="BW347" s="3"/>
    </row>
    <row r="348" spans="1:75" x14ac:dyDescent="0.2">
      <c r="BV348" s="3"/>
      <c r="BW348" s="3"/>
    </row>
    <row r="349" spans="1:75" x14ac:dyDescent="0.2">
      <c r="BV349" s="3"/>
      <c r="BW349" s="3"/>
    </row>
    <row r="350" spans="1:75" x14ac:dyDescent="0.2">
      <c r="BV350" s="3"/>
      <c r="BW350" s="3"/>
    </row>
    <row r="351" spans="1:75" x14ac:dyDescent="0.2">
      <c r="BV351" s="3"/>
      <c r="BW351" s="3"/>
    </row>
    <row r="352" spans="1:75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1:98" x14ac:dyDescent="0.2">
      <c r="BV369" s="3"/>
      <c r="BW369" s="3"/>
    </row>
    <row r="370" spans="1:98" x14ac:dyDescent="0.2">
      <c r="BV370" s="3"/>
      <c r="BW370" s="3"/>
    </row>
    <row r="371" spans="1:98" x14ac:dyDescent="0.2">
      <c r="BV371" s="3"/>
      <c r="BW371" s="3"/>
    </row>
    <row r="372" spans="1:98" x14ac:dyDescent="0.2">
      <c r="BV372" s="3"/>
      <c r="BW372" s="3"/>
    </row>
    <row r="373" spans="1:98" x14ac:dyDescent="0.2">
      <c r="BV373" s="3"/>
      <c r="BW373" s="3"/>
    </row>
    <row r="374" spans="1:98" x14ac:dyDescent="0.2">
      <c r="BV374" s="3"/>
      <c r="BW374" s="3"/>
    </row>
    <row r="375" spans="1:98" x14ac:dyDescent="0.2">
      <c r="BV375" s="3"/>
      <c r="BW375" s="3"/>
    </row>
    <row r="376" spans="1:98" x14ac:dyDescent="0.2">
      <c r="BV376" s="3"/>
      <c r="BW376" s="3"/>
    </row>
    <row r="377" spans="1:98" x14ac:dyDescent="0.2">
      <c r="BV377" s="3"/>
      <c r="BW377" s="3"/>
    </row>
    <row r="378" spans="1:98" s="610" customFormat="1" hidden="1" x14ac:dyDescent="0.2">
      <c r="A378" s="610">
        <f>SUM(D12:D15,D36,D64,D67:I77,D85:D86,D145,D159,D164:D198,D203:D206,D213:D216,D307:D312,D317:D321,B327:C327,D328:E330,C333:C342)</f>
        <v>1432</v>
      </c>
      <c r="B378" s="610">
        <f>SUM(CH9:CN342)</f>
        <v>0</v>
      </c>
      <c r="AQ378" s="2"/>
      <c r="AR378" s="2"/>
      <c r="AS378" s="2"/>
      <c r="AT378" s="2"/>
      <c r="AU378" s="2"/>
      <c r="AV378" s="2"/>
      <c r="AW378" s="2"/>
      <c r="BV378" s="611"/>
      <c r="BW378" s="611"/>
      <c r="BX378" s="611"/>
      <c r="BY378" s="611"/>
      <c r="BZ378" s="611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</row>
    <row r="379" spans="1:98" ht="12" customHeight="1" x14ac:dyDescent="0.2">
      <c r="AQ379" s="610"/>
      <c r="AR379" s="610"/>
      <c r="AS379" s="610"/>
      <c r="AT379" s="610"/>
      <c r="AU379" s="610"/>
      <c r="AV379" s="610"/>
      <c r="AW379" s="610"/>
      <c r="BV379" s="3"/>
      <c r="BW379" s="3"/>
    </row>
    <row r="381" spans="1:98" x14ac:dyDescent="0.2">
      <c r="BV381" s="3"/>
      <c r="BW381" s="3"/>
    </row>
    <row r="382" spans="1:98" x14ac:dyDescent="0.2">
      <c r="BV382" s="3"/>
      <c r="BW382" s="3"/>
    </row>
    <row r="383" spans="1:98" x14ac:dyDescent="0.2">
      <c r="BV383" s="3"/>
      <c r="BW383" s="3"/>
    </row>
    <row r="384" spans="1:98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  <row r="395" spans="74:75" x14ac:dyDescent="0.2">
      <c r="BV395" s="3"/>
      <c r="BW395" s="3"/>
    </row>
    <row r="396" spans="74:75" x14ac:dyDescent="0.2">
      <c r="BV396" s="3"/>
      <c r="BW396" s="3"/>
    </row>
    <row r="397" spans="74:75" x14ac:dyDescent="0.2">
      <c r="BV397" s="3"/>
      <c r="BW397" s="3"/>
    </row>
    <row r="398" spans="74:75" x14ac:dyDescent="0.2">
      <c r="BV398" s="3"/>
      <c r="BW398" s="3"/>
    </row>
    <row r="399" spans="74:75" x14ac:dyDescent="0.2">
      <c r="BV399" s="3"/>
      <c r="BW399" s="3"/>
    </row>
    <row r="400" spans="74:75" x14ac:dyDescent="0.2">
      <c r="BV400" s="3"/>
      <c r="BW400" s="3"/>
    </row>
    <row r="401" spans="74:75" x14ac:dyDescent="0.2">
      <c r="BV401" s="3"/>
      <c r="BW401" s="3"/>
    </row>
    <row r="402" spans="74:75" x14ac:dyDescent="0.2">
      <c r="BV402" s="3"/>
      <c r="BW402" s="3"/>
    </row>
    <row r="403" spans="74:75" x14ac:dyDescent="0.2">
      <c r="BV403" s="3"/>
      <c r="BW403" s="3"/>
    </row>
    <row r="404" spans="74:75" x14ac:dyDescent="0.2">
      <c r="BV404" s="3"/>
      <c r="BW404" s="3"/>
    </row>
    <row r="405" spans="74:75" x14ac:dyDescent="0.2">
      <c r="BV405" s="3"/>
      <c r="BW405" s="3"/>
    </row>
    <row r="406" spans="74:75" x14ac:dyDescent="0.2">
      <c r="BV406" s="3"/>
      <c r="BW406" s="3"/>
    </row>
    <row r="407" spans="74:75" x14ac:dyDescent="0.2">
      <c r="BV407" s="3"/>
      <c r="BW407" s="3"/>
    </row>
    <row r="408" spans="74:75" x14ac:dyDescent="0.2">
      <c r="BV408" s="3"/>
      <c r="BW408" s="3"/>
    </row>
    <row r="409" spans="74:75" x14ac:dyDescent="0.2">
      <c r="BV409" s="3"/>
      <c r="BW409" s="3"/>
    </row>
    <row r="410" spans="74:75" x14ac:dyDescent="0.2">
      <c r="BV410" s="3"/>
      <c r="BW410" s="3"/>
    </row>
    <row r="411" spans="74:75" x14ac:dyDescent="0.2">
      <c r="BV411" s="3"/>
      <c r="BW411" s="3"/>
    </row>
    <row r="412" spans="74:75" x14ac:dyDescent="0.2">
      <c r="BV412" s="3"/>
      <c r="BW412" s="3"/>
    </row>
    <row r="413" spans="74:75" x14ac:dyDescent="0.2">
      <c r="BV413" s="3"/>
      <c r="BW413" s="3"/>
    </row>
    <row r="414" spans="74:75" x14ac:dyDescent="0.2">
      <c r="BV414" s="3"/>
      <c r="BW414" s="3"/>
    </row>
    <row r="415" spans="74:75" x14ac:dyDescent="0.2">
      <c r="BV415" s="3"/>
      <c r="BW415" s="3"/>
    </row>
    <row r="416" spans="74:75" x14ac:dyDescent="0.2">
      <c r="BV416" s="3"/>
      <c r="BW416" s="3"/>
    </row>
    <row r="417" spans="74:75" x14ac:dyDescent="0.2">
      <c r="BV417" s="3"/>
      <c r="BW417" s="3"/>
    </row>
    <row r="418" spans="74:75" x14ac:dyDescent="0.2">
      <c r="BV418" s="3"/>
      <c r="BW418" s="3"/>
    </row>
    <row r="419" spans="74:75" x14ac:dyDescent="0.2">
      <c r="BV419" s="3"/>
      <c r="BW419" s="3"/>
    </row>
    <row r="420" spans="74:75" x14ac:dyDescent="0.2">
      <c r="BV420" s="3"/>
      <c r="BW420" s="3"/>
    </row>
    <row r="421" spans="74:75" x14ac:dyDescent="0.2">
      <c r="BV421" s="3"/>
      <c r="BW421" s="3"/>
    </row>
    <row r="422" spans="74:75" x14ac:dyDescent="0.2">
      <c r="BV422" s="3"/>
      <c r="BW422" s="3"/>
    </row>
    <row r="423" spans="74:75" x14ac:dyDescent="0.2">
      <c r="BV423" s="3"/>
      <c r="BW423" s="3"/>
    </row>
    <row r="424" spans="74:75" x14ac:dyDescent="0.2">
      <c r="BV424" s="3"/>
      <c r="BW424" s="3"/>
    </row>
    <row r="425" spans="74:75" x14ac:dyDescent="0.2">
      <c r="BV425" s="3"/>
      <c r="BW425" s="3"/>
    </row>
    <row r="426" spans="74:75" x14ac:dyDescent="0.2">
      <c r="BV426" s="3"/>
      <c r="BW426" s="3"/>
    </row>
    <row r="427" spans="74:75" x14ac:dyDescent="0.2">
      <c r="BV427" s="3"/>
      <c r="BW427" s="3"/>
    </row>
  </sheetData>
  <mergeCells count="554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G10:H10"/>
    <mergeCell ref="I10:J10"/>
    <mergeCell ref="K10:L10"/>
    <mergeCell ref="M10:N10"/>
    <mergeCell ref="O10:P10"/>
    <mergeCell ref="Q10:R10"/>
    <mergeCell ref="AE10:AF10"/>
    <mergeCell ref="AG10:AH10"/>
    <mergeCell ref="AI10:AJ10"/>
    <mergeCell ref="AK10:AL10"/>
    <mergeCell ref="AM10:AN10"/>
    <mergeCell ref="AO10:AP10"/>
    <mergeCell ref="S10:T10"/>
    <mergeCell ref="U10:V10"/>
    <mergeCell ref="W10:X10"/>
    <mergeCell ref="Y10:Z10"/>
    <mergeCell ref="AA10:AB10"/>
    <mergeCell ref="AC10:AD10"/>
    <mergeCell ref="G17:H17"/>
    <mergeCell ref="I17:J17"/>
    <mergeCell ref="K17:L17"/>
    <mergeCell ref="M17:N17"/>
    <mergeCell ref="O17:P17"/>
    <mergeCell ref="Q17:R17"/>
    <mergeCell ref="A12:C12"/>
    <mergeCell ref="A13:C13"/>
    <mergeCell ref="A14:C14"/>
    <mergeCell ref="A15:C15"/>
    <mergeCell ref="A17:C18"/>
    <mergeCell ref="D17:F17"/>
    <mergeCell ref="AW17:AW18"/>
    <mergeCell ref="AX17:AX18"/>
    <mergeCell ref="A19:C19"/>
    <mergeCell ref="A20:C20"/>
    <mergeCell ref="A21:C21"/>
    <mergeCell ref="A22:C22"/>
    <mergeCell ref="AQ17:AQ18"/>
    <mergeCell ref="AR17:AR18"/>
    <mergeCell ref="AS17:AS18"/>
    <mergeCell ref="AT17:AT18"/>
    <mergeCell ref="AU17:AU18"/>
    <mergeCell ref="AV17:AV18"/>
    <mergeCell ref="AE17:AF17"/>
    <mergeCell ref="AG17:AH17"/>
    <mergeCell ref="AI17:AJ17"/>
    <mergeCell ref="AK17:AL17"/>
    <mergeCell ref="AM17:AN17"/>
    <mergeCell ref="AO17:AP17"/>
    <mergeCell ref="S17:T17"/>
    <mergeCell ref="U17:V17"/>
    <mergeCell ref="W17:X17"/>
    <mergeCell ref="Y17:Z17"/>
    <mergeCell ref="AA17:AB17"/>
    <mergeCell ref="AC17:AD17"/>
    <mergeCell ref="A29:C29"/>
    <mergeCell ref="A30:C30"/>
    <mergeCell ref="A31:C31"/>
    <mergeCell ref="A32:C32"/>
    <mergeCell ref="A33:C33"/>
    <mergeCell ref="A34:C34"/>
    <mergeCell ref="A23:C23"/>
    <mergeCell ref="A24:C24"/>
    <mergeCell ref="A25:C25"/>
    <mergeCell ref="A26:C26"/>
    <mergeCell ref="A27:C27"/>
    <mergeCell ref="A28:C28"/>
    <mergeCell ref="AR38:AR40"/>
    <mergeCell ref="AS38:AS40"/>
    <mergeCell ref="AT38:AT40"/>
    <mergeCell ref="AU38:AU40"/>
    <mergeCell ref="AV38:AV40"/>
    <mergeCell ref="AW38:AW40"/>
    <mergeCell ref="A35:C35"/>
    <mergeCell ref="A36:C36"/>
    <mergeCell ref="A38:C40"/>
    <mergeCell ref="D38:F39"/>
    <mergeCell ref="G38:AP38"/>
    <mergeCell ref="AQ38:AQ40"/>
    <mergeCell ref="G39:H39"/>
    <mergeCell ref="I39:J39"/>
    <mergeCell ref="K39:L39"/>
    <mergeCell ref="M39:N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O39:P39"/>
    <mergeCell ref="Q39:R39"/>
    <mergeCell ref="S39:T39"/>
    <mergeCell ref="U39:V39"/>
    <mergeCell ref="W39:X39"/>
    <mergeCell ref="Y39:Z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A83:C84"/>
    <mergeCell ref="D83:F83"/>
    <mergeCell ref="A85:A86"/>
    <mergeCell ref="B85:C85"/>
    <mergeCell ref="B86:C86"/>
    <mergeCell ref="A88:C90"/>
    <mergeCell ref="D88:F89"/>
    <mergeCell ref="A76:C76"/>
    <mergeCell ref="A77:C77"/>
    <mergeCell ref="A78:C78"/>
    <mergeCell ref="A79:C79"/>
    <mergeCell ref="A80:C80"/>
    <mergeCell ref="A81:C81"/>
    <mergeCell ref="AI89:AJ89"/>
    <mergeCell ref="AK89:AL89"/>
    <mergeCell ref="AM89:AN89"/>
    <mergeCell ref="AT88:AT90"/>
    <mergeCell ref="AU88:AU90"/>
    <mergeCell ref="AV88:AV90"/>
    <mergeCell ref="G89:H89"/>
    <mergeCell ref="I89:J89"/>
    <mergeCell ref="K89:L89"/>
    <mergeCell ref="M89:N89"/>
    <mergeCell ref="O89:P89"/>
    <mergeCell ref="Q89:R89"/>
    <mergeCell ref="S89:T89"/>
    <mergeCell ref="G88:AN88"/>
    <mergeCell ref="AO88:AO90"/>
    <mergeCell ref="AP88:AP90"/>
    <mergeCell ref="AQ88:AQ90"/>
    <mergeCell ref="AR88:AR90"/>
    <mergeCell ref="AS88:AS90"/>
    <mergeCell ref="U89:V89"/>
    <mergeCell ref="W89:X89"/>
    <mergeCell ref="Y89:Z89"/>
    <mergeCell ref="AA89:AB89"/>
    <mergeCell ref="A91:C91"/>
    <mergeCell ref="A92:C92"/>
    <mergeCell ref="A93:C93"/>
    <mergeCell ref="A94:C94"/>
    <mergeCell ref="A95:C95"/>
    <mergeCell ref="A96:C96"/>
    <mergeCell ref="AC89:AD89"/>
    <mergeCell ref="AE89:AF89"/>
    <mergeCell ref="AG89:AH89"/>
    <mergeCell ref="A103:C103"/>
    <mergeCell ref="A104:C104"/>
    <mergeCell ref="A105:C105"/>
    <mergeCell ref="A106:C106"/>
    <mergeCell ref="A107:C107"/>
    <mergeCell ref="A108:C108"/>
    <mergeCell ref="A97:C97"/>
    <mergeCell ref="A98:C98"/>
    <mergeCell ref="A99:C99"/>
    <mergeCell ref="A100:C100"/>
    <mergeCell ref="A101:C101"/>
    <mergeCell ref="A102:C102"/>
    <mergeCell ref="A115:C115"/>
    <mergeCell ref="A116:C116"/>
    <mergeCell ref="A117:C117"/>
    <mergeCell ref="A118:C118"/>
    <mergeCell ref="A119:C119"/>
    <mergeCell ref="A120:C120"/>
    <mergeCell ref="A109:C109"/>
    <mergeCell ref="A110:C110"/>
    <mergeCell ref="A111:C111"/>
    <mergeCell ref="A112:C112"/>
    <mergeCell ref="A113:C113"/>
    <mergeCell ref="A114:C114"/>
    <mergeCell ref="A127:C127"/>
    <mergeCell ref="A128:C128"/>
    <mergeCell ref="A129:C129"/>
    <mergeCell ref="A130:C130"/>
    <mergeCell ref="A131:C131"/>
    <mergeCell ref="A132:C132"/>
    <mergeCell ref="A121:C121"/>
    <mergeCell ref="A122:C122"/>
    <mergeCell ref="A123:C123"/>
    <mergeCell ref="A124:C124"/>
    <mergeCell ref="A125:C125"/>
    <mergeCell ref="A126:C126"/>
    <mergeCell ref="A139:C139"/>
    <mergeCell ref="A140:C140"/>
    <mergeCell ref="A141:C141"/>
    <mergeCell ref="A142:C142"/>
    <mergeCell ref="A143:C143"/>
    <mergeCell ref="A144:C144"/>
    <mergeCell ref="A133:C133"/>
    <mergeCell ref="A134:C134"/>
    <mergeCell ref="A135:C135"/>
    <mergeCell ref="A136:C136"/>
    <mergeCell ref="A137:C137"/>
    <mergeCell ref="A138:C138"/>
    <mergeCell ref="AS147:AS149"/>
    <mergeCell ref="AT147:AT149"/>
    <mergeCell ref="AU147:AU149"/>
    <mergeCell ref="AV147:AV149"/>
    <mergeCell ref="AW147:AW149"/>
    <mergeCell ref="AX147:AX149"/>
    <mergeCell ref="A145:C145"/>
    <mergeCell ref="A147:C149"/>
    <mergeCell ref="D147:F148"/>
    <mergeCell ref="G147:AP147"/>
    <mergeCell ref="AQ147:AQ149"/>
    <mergeCell ref="AR147:AR149"/>
    <mergeCell ref="G148:H148"/>
    <mergeCell ref="I148:J148"/>
    <mergeCell ref="K148:L148"/>
    <mergeCell ref="M148:N148"/>
    <mergeCell ref="A154:C154"/>
    <mergeCell ref="A155:C155"/>
    <mergeCell ref="A156:C156"/>
    <mergeCell ref="A157:C157"/>
    <mergeCell ref="A158:C158"/>
    <mergeCell ref="A159:C159"/>
    <mergeCell ref="AM148:AN148"/>
    <mergeCell ref="AO148:AP148"/>
    <mergeCell ref="A150:C150"/>
    <mergeCell ref="A151:C151"/>
    <mergeCell ref="A152:C152"/>
    <mergeCell ref="A153:C153"/>
    <mergeCell ref="AA148:AB148"/>
    <mergeCell ref="AC148:AD148"/>
    <mergeCell ref="AE148:AF148"/>
    <mergeCell ref="AG148:AH148"/>
    <mergeCell ref="AI148:AJ148"/>
    <mergeCell ref="AK148:AL148"/>
    <mergeCell ref="O148:P148"/>
    <mergeCell ref="Q148:R148"/>
    <mergeCell ref="S148:T148"/>
    <mergeCell ref="U148:V148"/>
    <mergeCell ref="W148:X148"/>
    <mergeCell ref="Y148:Z148"/>
    <mergeCell ref="AT161:AT163"/>
    <mergeCell ref="AU161:AU163"/>
    <mergeCell ref="AV161:AV163"/>
    <mergeCell ref="G162:H162"/>
    <mergeCell ref="I162:J162"/>
    <mergeCell ref="K162:L162"/>
    <mergeCell ref="M162:N162"/>
    <mergeCell ref="O162:P162"/>
    <mergeCell ref="Q162:R162"/>
    <mergeCell ref="S162:T162"/>
    <mergeCell ref="G161:AP161"/>
    <mergeCell ref="AQ161:AQ163"/>
    <mergeCell ref="AR161:AR163"/>
    <mergeCell ref="AS161:AS163"/>
    <mergeCell ref="U162:V162"/>
    <mergeCell ref="W162:X162"/>
    <mergeCell ref="Y162:Z162"/>
    <mergeCell ref="AA162:AB162"/>
    <mergeCell ref="AO162:AP162"/>
    <mergeCell ref="AK162:AL162"/>
    <mergeCell ref="AM162:AN162"/>
    <mergeCell ref="A164:A173"/>
    <mergeCell ref="B164:C164"/>
    <mergeCell ref="B165:C165"/>
    <mergeCell ref="B166:C166"/>
    <mergeCell ref="B167:B173"/>
    <mergeCell ref="AC162:AD162"/>
    <mergeCell ref="AE162:AF162"/>
    <mergeCell ref="AG162:AH162"/>
    <mergeCell ref="AI162:AJ162"/>
    <mergeCell ref="A161:C163"/>
    <mergeCell ref="D161:F162"/>
    <mergeCell ref="A189:A193"/>
    <mergeCell ref="B189:C189"/>
    <mergeCell ref="B190:B191"/>
    <mergeCell ref="B192:B193"/>
    <mergeCell ref="A194:A196"/>
    <mergeCell ref="B194:B196"/>
    <mergeCell ref="A174:A177"/>
    <mergeCell ref="B174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P200"/>
    <mergeCell ref="AQ200:AQ202"/>
    <mergeCell ref="S201:T201"/>
    <mergeCell ref="U201:V201"/>
    <mergeCell ref="W201:X201"/>
    <mergeCell ref="Y201:Z201"/>
    <mergeCell ref="AR200:AR202"/>
    <mergeCell ref="AS200:AS202"/>
    <mergeCell ref="AT200:AT202"/>
    <mergeCell ref="AU200:AU202"/>
    <mergeCell ref="G201:H201"/>
    <mergeCell ref="I201:J201"/>
    <mergeCell ref="K201:L201"/>
    <mergeCell ref="M201:N201"/>
    <mergeCell ref="O201:P201"/>
    <mergeCell ref="Q201:R201"/>
    <mergeCell ref="AM201:AN201"/>
    <mergeCell ref="AO201:AP201"/>
    <mergeCell ref="AK201:AL201"/>
    <mergeCell ref="A203:C203"/>
    <mergeCell ref="A204:C204"/>
    <mergeCell ref="A205:C205"/>
    <mergeCell ref="A206:C206"/>
    <mergeCell ref="AA201:AB201"/>
    <mergeCell ref="AC201:AD201"/>
    <mergeCell ref="AE201:AF201"/>
    <mergeCell ref="AG201:AH201"/>
    <mergeCell ref="AI201:AJ201"/>
    <mergeCell ref="Y211:Z211"/>
    <mergeCell ref="AA211:AB211"/>
    <mergeCell ref="A207:C207"/>
    <mergeCell ref="A208:C208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AU218:AU220"/>
    <mergeCell ref="AV218:AV220"/>
    <mergeCell ref="AW218:AW220"/>
    <mergeCell ref="AR219:AR220"/>
    <mergeCell ref="AO211:AP211"/>
    <mergeCell ref="A213:C213"/>
    <mergeCell ref="A214:C214"/>
    <mergeCell ref="A215:C215"/>
    <mergeCell ref="A216:C216"/>
    <mergeCell ref="A218:C220"/>
    <mergeCell ref="D218:F219"/>
    <mergeCell ref="G218:AN218"/>
    <mergeCell ref="AO218:AO220"/>
    <mergeCell ref="AP218:AP220"/>
    <mergeCell ref="AC211:AD211"/>
    <mergeCell ref="AE211:AF211"/>
    <mergeCell ref="AG211:AH211"/>
    <mergeCell ref="AI211:AJ211"/>
    <mergeCell ref="AK211:AL211"/>
    <mergeCell ref="AM211:AN211"/>
    <mergeCell ref="Q211:R211"/>
    <mergeCell ref="S211:T211"/>
    <mergeCell ref="U211:V211"/>
    <mergeCell ref="W211:X211"/>
    <mergeCell ref="G219:H219"/>
    <mergeCell ref="I219:J219"/>
    <mergeCell ref="K219:L219"/>
    <mergeCell ref="M219:N219"/>
    <mergeCell ref="O219:P219"/>
    <mergeCell ref="Q219:R219"/>
    <mergeCell ref="AQ218:AR218"/>
    <mergeCell ref="AS218:AS220"/>
    <mergeCell ref="AT218:AT220"/>
    <mergeCell ref="AE219:AF219"/>
    <mergeCell ref="AG219:AH219"/>
    <mergeCell ref="AI219:AJ219"/>
    <mergeCell ref="AK219:AL219"/>
    <mergeCell ref="AM219:AN219"/>
    <mergeCell ref="AQ219:AQ220"/>
    <mergeCell ref="S219:T219"/>
    <mergeCell ref="U219:V219"/>
    <mergeCell ref="W219:X219"/>
    <mergeCell ref="Y219:Z219"/>
    <mergeCell ref="AA219:AB219"/>
    <mergeCell ref="AC219:AD219"/>
    <mergeCell ref="A221:A222"/>
    <mergeCell ref="B221:C221"/>
    <mergeCell ref="B222:C222"/>
    <mergeCell ref="A223:A228"/>
    <mergeCell ref="B223:C223"/>
    <mergeCell ref="B224:C224"/>
    <mergeCell ref="B225:C225"/>
    <mergeCell ref="B226:C226"/>
    <mergeCell ref="B227:C227"/>
    <mergeCell ref="B228:C228"/>
    <mergeCell ref="A235:A240"/>
    <mergeCell ref="B235:C235"/>
    <mergeCell ref="B236:C236"/>
    <mergeCell ref="B237:C237"/>
    <mergeCell ref="B238:C238"/>
    <mergeCell ref="B239:C239"/>
    <mergeCell ref="B240:C240"/>
    <mergeCell ref="A229:A234"/>
    <mergeCell ref="B229:C229"/>
    <mergeCell ref="B230:C230"/>
    <mergeCell ref="B231:C231"/>
    <mergeCell ref="B232:C232"/>
    <mergeCell ref="B233:C233"/>
    <mergeCell ref="B234:C234"/>
    <mergeCell ref="A247:A252"/>
    <mergeCell ref="B247:C247"/>
    <mergeCell ref="B248:C248"/>
    <mergeCell ref="B249:C249"/>
    <mergeCell ref="B250:C250"/>
    <mergeCell ref="B251:C251"/>
    <mergeCell ref="B252:C252"/>
    <mergeCell ref="A241:A246"/>
    <mergeCell ref="B241:C241"/>
    <mergeCell ref="B242:C242"/>
    <mergeCell ref="B243:C243"/>
    <mergeCell ref="B244:C244"/>
    <mergeCell ref="B245:C245"/>
    <mergeCell ref="B246:C246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307:A312"/>
    <mergeCell ref="B307:C307"/>
    <mergeCell ref="B308:C308"/>
    <mergeCell ref="B309:C309"/>
    <mergeCell ref="B310:C310"/>
    <mergeCell ref="B311:C311"/>
    <mergeCell ref="B312:C312"/>
    <mergeCell ref="A301:A306"/>
    <mergeCell ref="B301:C301"/>
    <mergeCell ref="B302:C302"/>
    <mergeCell ref="B303:C303"/>
    <mergeCell ref="B304:C304"/>
    <mergeCell ref="B305:C305"/>
    <mergeCell ref="B306:C306"/>
    <mergeCell ref="A314:C316"/>
    <mergeCell ref="D314:F315"/>
    <mergeCell ref="G314:AP314"/>
    <mergeCell ref="AQ314:AQ316"/>
    <mergeCell ref="AR314:AR316"/>
    <mergeCell ref="G315:H315"/>
    <mergeCell ref="I315:J315"/>
    <mergeCell ref="K315:L315"/>
    <mergeCell ref="M315:N315"/>
    <mergeCell ref="O315:P315"/>
    <mergeCell ref="A323:A326"/>
    <mergeCell ref="B323:B326"/>
    <mergeCell ref="C323:C326"/>
    <mergeCell ref="D323:D326"/>
    <mergeCell ref="E323:E326"/>
    <mergeCell ref="A332:B332"/>
    <mergeCell ref="AO315:AP315"/>
    <mergeCell ref="A317:C317"/>
    <mergeCell ref="A318:C318"/>
    <mergeCell ref="A319:C319"/>
    <mergeCell ref="A320:C320"/>
    <mergeCell ref="A321:C321"/>
    <mergeCell ref="AC315:AD315"/>
    <mergeCell ref="AE315:AF315"/>
    <mergeCell ref="AG315:AH315"/>
    <mergeCell ref="AI315:AJ315"/>
    <mergeCell ref="AK315:AL315"/>
    <mergeCell ref="AM315:AN315"/>
    <mergeCell ref="Q315:R315"/>
    <mergeCell ref="S315:T315"/>
    <mergeCell ref="U315:V315"/>
    <mergeCell ref="W315:X315"/>
    <mergeCell ref="Y315:Z315"/>
    <mergeCell ref="AA315:AB315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38:B338"/>
  </mergeCells>
  <dataValidations count="2">
    <dataValidation type="whole" operator="greaterThanOrEqual" allowBlank="1" showInputMessage="1" showErrorMessage="1" errorTitle="Error" error="Favor Ingrese sólo Números." sqref="G12:AW15 G19:AX35 C333:E342 G317:AR321 E85:F86 G91:AV144 G150:AX158 G164:AV177 G179:AV198 G203:AU208 G213:AP216 G221:AW306 D67:I81 B327:C327 D328:E330 G41:AW64" xr:uid="{FCB4D7DA-0849-4BCC-A267-C2F2D4F93B19}">
      <formula1>0</formula1>
    </dataValidation>
    <dataValidation operator="greaterThanOrEqual" allowBlank="1" showInputMessage="1" showErrorMessage="1" error="Valor no Permitido" sqref="CA7:CE59" xr:uid="{C2238A45-3726-4356-9781-826E818E9BA2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T427"/>
  <sheetViews>
    <sheetView workbookViewId="0">
      <selection activeCell="A4" sqref="A1:XFD1048576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72" width="11.42578125" style="2"/>
    <col min="73" max="73" width="10.140625" style="2" customWidth="1"/>
    <col min="74" max="75" width="11.42578125" style="2"/>
    <col min="76" max="77" width="11.42578125" style="4"/>
    <col min="78" max="78" width="11.42578125" style="4" customWidth="1"/>
    <col min="79" max="98" width="11.42578125" style="5" hidden="1" customWidth="1"/>
    <col min="99" max="100" width="11.42578125" style="2" customWidth="1"/>
    <col min="101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",[7]NOMBRE!B2," - ","( ",[7]NOMBRE!C2,[7]NOMBRE!D2,[7]NOMBRE!E2,[7]NOMBRE!F2,[7]NOMBRE!G2,"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",[7]NOMBRE!B6," - ","( ",[7]NOMBRE!C6,[7]NOMBRE!D6," )")</f>
        <v>MES: JUNIO - ( 06 )</v>
      </c>
      <c r="BU4" s="3"/>
      <c r="BV4" s="3"/>
      <c r="BW4" s="3"/>
    </row>
    <row r="5" spans="1:98" ht="16.350000000000001" customHeight="1" x14ac:dyDescent="0.2">
      <c r="A5" s="1" t="str">
        <f>CONCATENATE("AÑO: ",[7]NOMBRE!B7)</f>
        <v>AÑO: 2021</v>
      </c>
      <c r="BU5" s="3"/>
      <c r="BV5" s="3"/>
      <c r="BW5" s="3"/>
    </row>
    <row r="6" spans="1:98" s="1005" customFormat="1" ht="15" customHeight="1" x14ac:dyDescent="0.25">
      <c r="A6" s="3134" t="s">
        <v>1</v>
      </c>
      <c r="B6" s="3134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4"/>
      <c r="O6" s="3134"/>
      <c r="P6" s="3134"/>
      <c r="Q6" s="1002"/>
      <c r="R6" s="1002"/>
      <c r="S6" s="1002"/>
      <c r="T6" s="1002"/>
      <c r="U6" s="1002"/>
      <c r="V6" s="1002"/>
      <c r="W6" s="1002"/>
      <c r="X6" s="1002"/>
      <c r="Y6" s="1002"/>
      <c r="Z6" s="1002"/>
      <c r="AA6" s="1002"/>
      <c r="AB6" s="1002"/>
      <c r="AC6" s="1002"/>
      <c r="AD6" s="1002"/>
      <c r="AE6" s="1002"/>
      <c r="AF6" s="1002"/>
      <c r="AG6" s="1002"/>
      <c r="AH6" s="1002"/>
      <c r="AI6" s="1002"/>
      <c r="AJ6" s="1002"/>
      <c r="AK6" s="1002"/>
      <c r="AL6" s="1002"/>
      <c r="AM6" s="1002"/>
      <c r="AN6" s="1002"/>
      <c r="AO6" s="1002"/>
      <c r="AP6" s="1002"/>
      <c r="AQ6" s="1002"/>
      <c r="AR6" s="1002"/>
      <c r="AS6" s="1002"/>
      <c r="AT6" s="1002"/>
      <c r="AU6" s="1002"/>
      <c r="AV6" s="1002"/>
      <c r="AW6" s="3135"/>
      <c r="AX6" s="3135"/>
      <c r="AY6" s="3135"/>
      <c r="AZ6" s="3135"/>
      <c r="BA6" s="3135"/>
      <c r="BB6" s="3135"/>
      <c r="BC6" s="3135"/>
      <c r="BD6" s="3135"/>
      <c r="BE6" s="3135"/>
      <c r="BF6" s="3135"/>
      <c r="BG6" s="3135"/>
      <c r="BH6" s="3135"/>
      <c r="BI6" s="3135"/>
      <c r="BJ6" s="3135"/>
      <c r="BK6" s="3135"/>
      <c r="BL6" s="3135"/>
      <c r="BM6" s="3136"/>
      <c r="BN6" s="3136"/>
      <c r="BO6" s="3136"/>
      <c r="BP6" s="3136"/>
      <c r="BQ6" s="3136"/>
      <c r="BR6" s="3136"/>
      <c r="BS6" s="3136"/>
      <c r="BT6" s="3136"/>
      <c r="BU6" s="3136"/>
      <c r="BV6" s="3136"/>
      <c r="BW6" s="3136"/>
      <c r="BX6" s="3136"/>
      <c r="BY6" s="3136"/>
      <c r="BZ6" s="3136"/>
      <c r="CA6" s="3136"/>
      <c r="CB6" s="3136"/>
      <c r="CC6" s="3136"/>
      <c r="CD6" s="3136"/>
      <c r="CE6" s="3136"/>
      <c r="CF6" s="3136"/>
      <c r="CG6" s="3136"/>
      <c r="CH6" s="3136"/>
      <c r="CI6" s="3136"/>
      <c r="CJ6" s="3136"/>
      <c r="CK6" s="3136"/>
      <c r="CL6" s="3136"/>
      <c r="CM6" s="3136"/>
      <c r="CN6" s="3136"/>
      <c r="CO6" s="3136"/>
      <c r="CP6" s="3136"/>
      <c r="CQ6" s="3136"/>
      <c r="CR6" s="3136"/>
      <c r="CS6" s="3136"/>
      <c r="CT6" s="3136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1005"/>
      <c r="H8" s="13"/>
      <c r="I8" s="13"/>
      <c r="J8" s="13"/>
      <c r="K8" s="13"/>
      <c r="L8" s="13"/>
      <c r="M8" s="13"/>
      <c r="N8" s="13"/>
      <c r="O8" s="13"/>
      <c r="P8" s="1005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3456" t="s">
        <v>3</v>
      </c>
      <c r="B9" s="3456"/>
      <c r="C9" s="3457"/>
      <c r="D9" s="3576" t="s">
        <v>4</v>
      </c>
      <c r="E9" s="3576"/>
      <c r="F9" s="3554"/>
      <c r="G9" s="3612" t="s">
        <v>5</v>
      </c>
      <c r="H9" s="3559"/>
      <c r="I9" s="3559"/>
      <c r="J9" s="3559"/>
      <c r="K9" s="3559"/>
      <c r="L9" s="3559"/>
      <c r="M9" s="3559"/>
      <c r="N9" s="3559"/>
      <c r="O9" s="3559"/>
      <c r="P9" s="3559"/>
      <c r="Q9" s="3559"/>
      <c r="R9" s="3559"/>
      <c r="S9" s="3559"/>
      <c r="T9" s="3559"/>
      <c r="U9" s="3559"/>
      <c r="V9" s="3559"/>
      <c r="W9" s="3559"/>
      <c r="X9" s="3559"/>
      <c r="Y9" s="3559"/>
      <c r="Z9" s="3559"/>
      <c r="AA9" s="3559"/>
      <c r="AB9" s="3559"/>
      <c r="AC9" s="3559"/>
      <c r="AD9" s="3559"/>
      <c r="AE9" s="3559"/>
      <c r="AF9" s="3559"/>
      <c r="AG9" s="3559"/>
      <c r="AH9" s="3559"/>
      <c r="AI9" s="3559"/>
      <c r="AJ9" s="3559"/>
      <c r="AK9" s="3559"/>
      <c r="AL9" s="3559"/>
      <c r="AM9" s="3559"/>
      <c r="AN9" s="3559"/>
      <c r="AO9" s="3559"/>
      <c r="AP9" s="3723"/>
      <c r="AQ9" s="3554" t="s">
        <v>6</v>
      </c>
      <c r="AR9" s="3454" t="s">
        <v>7</v>
      </c>
      <c r="AS9" s="3454" t="s">
        <v>8</v>
      </c>
      <c r="AT9" s="3454" t="s">
        <v>298</v>
      </c>
      <c r="AU9" s="3454" t="s">
        <v>10</v>
      </c>
      <c r="AV9" s="3454" t="s">
        <v>11</v>
      </c>
      <c r="AW9" s="3460" t="s">
        <v>12</v>
      </c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X9" s="2"/>
      <c r="BY9" s="2"/>
      <c r="BZ9" s="2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934"/>
      <c r="B10" s="2934"/>
      <c r="C10" s="2935"/>
      <c r="D10" s="3247"/>
      <c r="E10" s="3247"/>
      <c r="F10" s="3248"/>
      <c r="G10" s="3716" t="s">
        <v>13</v>
      </c>
      <c r="H10" s="3638"/>
      <c r="I10" s="3612" t="s">
        <v>14</v>
      </c>
      <c r="J10" s="3627"/>
      <c r="K10" s="3559" t="s">
        <v>15</v>
      </c>
      <c r="L10" s="3627"/>
      <c r="M10" s="3612" t="s">
        <v>16</v>
      </c>
      <c r="N10" s="3627"/>
      <c r="O10" s="3612" t="s">
        <v>17</v>
      </c>
      <c r="P10" s="3627"/>
      <c r="Q10" s="3612" t="s">
        <v>18</v>
      </c>
      <c r="R10" s="3627"/>
      <c r="S10" s="3612" t="s">
        <v>19</v>
      </c>
      <c r="T10" s="3627"/>
      <c r="U10" s="3612" t="s">
        <v>20</v>
      </c>
      <c r="V10" s="3627"/>
      <c r="W10" s="3612" t="s">
        <v>21</v>
      </c>
      <c r="X10" s="3627"/>
      <c r="Y10" s="3612" t="s">
        <v>22</v>
      </c>
      <c r="Z10" s="3614"/>
      <c r="AA10" s="3612" t="s">
        <v>23</v>
      </c>
      <c r="AB10" s="3614"/>
      <c r="AC10" s="3612" t="s">
        <v>24</v>
      </c>
      <c r="AD10" s="3614"/>
      <c r="AE10" s="3612" t="s">
        <v>25</v>
      </c>
      <c r="AF10" s="3614"/>
      <c r="AG10" s="3612" t="s">
        <v>26</v>
      </c>
      <c r="AH10" s="3614"/>
      <c r="AI10" s="3612" t="s">
        <v>27</v>
      </c>
      <c r="AJ10" s="3614"/>
      <c r="AK10" s="3612" t="s">
        <v>28</v>
      </c>
      <c r="AL10" s="3614"/>
      <c r="AM10" s="3612" t="s">
        <v>29</v>
      </c>
      <c r="AN10" s="3614"/>
      <c r="AO10" s="3612" t="s">
        <v>30</v>
      </c>
      <c r="AP10" s="3736"/>
      <c r="AQ10" s="2961"/>
      <c r="AR10" s="2912"/>
      <c r="AS10" s="2912"/>
      <c r="AT10" s="2912"/>
      <c r="AU10" s="2912"/>
      <c r="AV10" s="2912"/>
      <c r="AW10" s="3064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X10" s="2"/>
      <c r="BY10" s="2"/>
      <c r="BZ10" s="2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3170"/>
      <c r="B11" s="3170"/>
      <c r="C11" s="3171"/>
      <c r="D11" s="2260" t="s">
        <v>31</v>
      </c>
      <c r="E11" s="2261" t="s">
        <v>32</v>
      </c>
      <c r="F11" s="2223" t="s">
        <v>33</v>
      </c>
      <c r="G11" s="2224" t="s">
        <v>32</v>
      </c>
      <c r="H11" s="2223" t="s">
        <v>33</v>
      </c>
      <c r="I11" s="2224" t="s">
        <v>32</v>
      </c>
      <c r="J11" s="2223" t="s">
        <v>33</v>
      </c>
      <c r="K11" s="2224" t="s">
        <v>32</v>
      </c>
      <c r="L11" s="2223" t="s">
        <v>33</v>
      </c>
      <c r="M11" s="2224" t="s">
        <v>32</v>
      </c>
      <c r="N11" s="2223" t="s">
        <v>33</v>
      </c>
      <c r="O11" s="2224" t="s">
        <v>32</v>
      </c>
      <c r="P11" s="2223" t="s">
        <v>33</v>
      </c>
      <c r="Q11" s="2224" t="s">
        <v>32</v>
      </c>
      <c r="R11" s="2223" t="s">
        <v>33</v>
      </c>
      <c r="S11" s="2224" t="s">
        <v>32</v>
      </c>
      <c r="T11" s="2223" t="s">
        <v>33</v>
      </c>
      <c r="U11" s="2224" t="s">
        <v>32</v>
      </c>
      <c r="V11" s="2223" t="s">
        <v>33</v>
      </c>
      <c r="W11" s="2224" t="s">
        <v>32</v>
      </c>
      <c r="X11" s="2223" t="s">
        <v>33</v>
      </c>
      <c r="Y11" s="2224" t="s">
        <v>32</v>
      </c>
      <c r="Z11" s="2223" t="s">
        <v>33</v>
      </c>
      <c r="AA11" s="2224" t="s">
        <v>32</v>
      </c>
      <c r="AB11" s="2223" t="s">
        <v>33</v>
      </c>
      <c r="AC11" s="2224" t="s">
        <v>32</v>
      </c>
      <c r="AD11" s="2223" t="s">
        <v>33</v>
      </c>
      <c r="AE11" s="2224" t="s">
        <v>32</v>
      </c>
      <c r="AF11" s="2223" t="s">
        <v>33</v>
      </c>
      <c r="AG11" s="2224" t="s">
        <v>32</v>
      </c>
      <c r="AH11" s="2223" t="s">
        <v>33</v>
      </c>
      <c r="AI11" s="2224" t="s">
        <v>32</v>
      </c>
      <c r="AJ11" s="2223" t="s">
        <v>33</v>
      </c>
      <c r="AK11" s="2224" t="s">
        <v>32</v>
      </c>
      <c r="AL11" s="2223" t="s">
        <v>33</v>
      </c>
      <c r="AM11" s="2224" t="s">
        <v>32</v>
      </c>
      <c r="AN11" s="2223" t="s">
        <v>33</v>
      </c>
      <c r="AO11" s="2224" t="s">
        <v>32</v>
      </c>
      <c r="AP11" s="2262" t="s">
        <v>33</v>
      </c>
      <c r="AQ11" s="3248"/>
      <c r="AR11" s="3537"/>
      <c r="AS11" s="3537"/>
      <c r="AT11" s="3537"/>
      <c r="AU11" s="3537"/>
      <c r="AV11" s="3537"/>
      <c r="AW11" s="3177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X11" s="2"/>
      <c r="BY11" s="2"/>
      <c r="BZ11" s="2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3120" t="s">
        <v>34</v>
      </c>
      <c r="B12" s="3765"/>
      <c r="C12" s="3766"/>
      <c r="D12" s="2263">
        <f>SUM(E12+F12)</f>
        <v>0</v>
      </c>
      <c r="E12" s="21">
        <f>SUM(G12+I12+K12+M12+O12+Q12+S12+U12+W12+Y12+AA12+AC12+AE12+AG12+AI12+AK12+AM12+AO12)</f>
        <v>0</v>
      </c>
      <c r="F12" s="22">
        <f t="shared" ref="E12:F15" si="0">SUM(H12+J12+L12+N12+P12+R12+T12+V12+X12+Z12+AB12+AD12+AF12+AH12+AJ12+AL12+AN12+AP12)</f>
        <v>0</v>
      </c>
      <c r="G12" s="23"/>
      <c r="H12" s="24"/>
      <c r="I12" s="1014"/>
      <c r="J12" s="24"/>
      <c r="K12" s="1014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3"/>
      <c r="AD12" s="26"/>
      <c r="AE12" s="23"/>
      <c r="AF12" s="26"/>
      <c r="AG12" s="23"/>
      <c r="AH12" s="26"/>
      <c r="AI12" s="23"/>
      <c r="AJ12" s="26"/>
      <c r="AK12" s="23"/>
      <c r="AL12" s="26"/>
      <c r="AM12" s="23"/>
      <c r="AN12" s="26"/>
      <c r="AO12" s="23"/>
      <c r="AP12" s="27"/>
      <c r="AQ12" s="24"/>
      <c r="AR12" s="24"/>
      <c r="AS12" s="28"/>
      <c r="AT12" s="28"/>
      <c r="AU12" s="28"/>
      <c r="AV12" s="28"/>
      <c r="AW12" s="28"/>
      <c r="AX12" s="671" t="str">
        <f>$CA12&amp;$CB12&amp;$CC12&amp;$CD12&amp;$CE12&amp;$CF12&amp;$CG12</f>
        <v/>
      </c>
      <c r="AY12" s="30"/>
      <c r="AZ12" s="30"/>
      <c r="BA12" s="30"/>
      <c r="BB12" s="30"/>
      <c r="BC12" s="30"/>
      <c r="BD12" s="30"/>
      <c r="BE12" s="30"/>
      <c r="BF12" s="30"/>
      <c r="BG12" s="9"/>
      <c r="BH12" s="9"/>
      <c r="BI12" s="9"/>
      <c r="BJ12" s="9"/>
      <c r="BX12" s="2"/>
      <c r="BY12" s="2"/>
      <c r="BZ12" s="2"/>
      <c r="CA12" s="31" t="str">
        <f>IF(CH12=1,"* Las consultas de 60 años NO DEBEN ser mayor que el total de Consultas entre 60-64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>IF(CJ12=1,"* Las consultas de 12 años NO DEBEN ser mayor que el total de Consultas entre 10-14 Años. ","")</f>
        <v/>
      </c>
      <c r="CD12" s="31" t="str">
        <f>IF(CK12=1,"* Las consultas de Pacientes en control PSCV NO DEBEN ser mayor que el total de Consultas. ","")</f>
        <v/>
      </c>
      <c r="CE12" s="31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1" t="str">
        <f>IF(AND(AU12="",D12&lt;&gt;0),"* No olvide digitar la población SENAME (Digite CEROS si no tiene). ",IF(D12&lt;AU12,"* La Población SENAME NO DEBE ser mayor al Total. ",""))</f>
        <v/>
      </c>
      <c r="CG12" s="31" t="str">
        <f>IF(AND(AV12="",D12&lt;&gt;0),"* No olvide digitar la población Migrante (Digite CEROS si no tiene). ",IF(D12&lt;AV12,"* La Población Migrante NO DEBE ser mayor al Total. ",""))</f>
        <v/>
      </c>
      <c r="CH12" s="32">
        <f>IF(AS12&gt;(AK12+AL12),1,0)</f>
        <v>0</v>
      </c>
      <c r="CI12" s="32">
        <f>IF(D12&lt;AT12,1,0)</f>
        <v>0</v>
      </c>
      <c r="CJ12" s="32">
        <f>IF((Y12+Z12)&lt;AQ12,1,0)</f>
        <v>0</v>
      </c>
      <c r="CK12" s="32">
        <f>IF(D12&lt;AW12,1,0)</f>
        <v>0</v>
      </c>
      <c r="CL12" s="32">
        <f>IF(AND(AR12="",D12&lt;&gt;0),1,IF(F12&lt;AR12,1,0))</f>
        <v>0</v>
      </c>
      <c r="CM12" s="32">
        <f>IF(AND(AU12="",D12&lt;&gt;0),1,IF(D12&lt;AU12,1,0))</f>
        <v>0</v>
      </c>
      <c r="CN12" s="32">
        <f>IF(AND(AV12="",D12&lt;&gt;0),1,IF(D12&lt;AV12,1,0))</f>
        <v>0</v>
      </c>
    </row>
    <row r="13" spans="1:98" ht="16.350000000000001" customHeight="1" x14ac:dyDescent="0.2">
      <c r="A13" s="3767" t="s">
        <v>35</v>
      </c>
      <c r="B13" s="3768"/>
      <c r="C13" s="3769"/>
      <c r="D13" s="2264">
        <f>SUM(E13+F13)</f>
        <v>0</v>
      </c>
      <c r="E13" s="2265">
        <f t="shared" si="0"/>
        <v>0</v>
      </c>
      <c r="F13" s="2266">
        <f>SUM(H13+J13+L13+N13+P13+R13+T13+V13+X13+Z13+AB13+AD13+AF13+AH13+AJ13+AL13+AN13+AP13)</f>
        <v>0</v>
      </c>
      <c r="G13" s="2267"/>
      <c r="H13" s="2268"/>
      <c r="I13" s="2267"/>
      <c r="J13" s="2268"/>
      <c r="K13" s="2267"/>
      <c r="L13" s="2268"/>
      <c r="M13" s="2267"/>
      <c r="N13" s="2268"/>
      <c r="O13" s="2267"/>
      <c r="P13" s="2268"/>
      <c r="Q13" s="2267"/>
      <c r="R13" s="2231"/>
      <c r="S13" s="2267"/>
      <c r="T13" s="2231"/>
      <c r="U13" s="2267"/>
      <c r="V13" s="2231"/>
      <c r="W13" s="2267"/>
      <c r="X13" s="2231"/>
      <c r="Y13" s="2267"/>
      <c r="Z13" s="2231"/>
      <c r="AA13" s="2267"/>
      <c r="AB13" s="2231"/>
      <c r="AC13" s="2267"/>
      <c r="AD13" s="2231"/>
      <c r="AE13" s="2267"/>
      <c r="AF13" s="2231"/>
      <c r="AG13" s="2267"/>
      <c r="AH13" s="2231"/>
      <c r="AI13" s="2267"/>
      <c r="AJ13" s="2231"/>
      <c r="AK13" s="2267"/>
      <c r="AL13" s="2231"/>
      <c r="AM13" s="2267"/>
      <c r="AN13" s="2231"/>
      <c r="AO13" s="2267"/>
      <c r="AP13" s="2232"/>
      <c r="AQ13" s="2268"/>
      <c r="AR13" s="2268"/>
      <c r="AS13" s="2234"/>
      <c r="AT13" s="2234"/>
      <c r="AU13" s="2234"/>
      <c r="AV13" s="2234"/>
      <c r="AW13" s="2234"/>
      <c r="AX13" s="671" t="str">
        <f t="shared" ref="AX13:AX15" si="2">$CA13&amp;$CB13&amp;$CC13&amp;$CD13&amp;$CE13&amp;$CF13&amp;$CG13</f>
        <v/>
      </c>
      <c r="AY13" s="30"/>
      <c r="AZ13" s="30"/>
      <c r="BA13" s="30"/>
      <c r="BB13" s="30"/>
      <c r="BC13" s="30"/>
      <c r="BD13" s="30"/>
      <c r="BE13" s="30"/>
      <c r="BF13" s="30"/>
      <c r="BG13" s="9"/>
      <c r="BH13" s="9"/>
      <c r="BI13" s="9"/>
      <c r="BJ13" s="9"/>
      <c r="BX13" s="2"/>
      <c r="BY13" s="2"/>
      <c r="BZ13" s="2"/>
      <c r="CA13" s="31" t="str">
        <f t="shared" ref="CA13:CA15" si="3">IF(CH13=1,"* Las consultas de 60 años NO DEBEN ser mayor que el total de Consultas entre 60-64 Años. ","")</f>
        <v/>
      </c>
      <c r="CB13" s="31" t="str">
        <f t="shared" si="1"/>
        <v/>
      </c>
      <c r="CC13" s="31" t="str">
        <f t="shared" ref="CC13:CC15" si="4">IF(CJ13=1,"* Las consultas de 12 años NO DEBEN ser mayor que el total de Consultas entre 10-14 Años. ","")</f>
        <v/>
      </c>
      <c r="CD13" s="31" t="str">
        <f t="shared" ref="CD13:CD15" si="5">IF(CK13=1,"* Las consultas de Pacientes en control PSCV NO DEBEN ser mayor que el total de Consultas. ","")</f>
        <v/>
      </c>
      <c r="CE13" s="31" t="str">
        <f t="shared" ref="CE13:CE15" si="6">IF(AND(AR13="",D13&lt;&gt;0),"* Recuerde que las Embarazadas deben ser incluídas en el ingreso por rango Etario (Digite CEROS si no tiene). ",IF(F13&lt;AR13,"* Las Embarazadas NO DEBEN ser mayor al total de mujeres. ",""))</f>
        <v/>
      </c>
      <c r="CF13" s="31" t="str">
        <f t="shared" ref="CF13:CF15" si="7">IF(AND(AU13="",D13&lt;&gt;0),"* No olvide digitar la población SENAME (Digite CEROS si no tiene). ",IF(D13&lt;AU13,"* La Población SENAME NO DEBE ser mayor al Total. ",""))</f>
        <v/>
      </c>
      <c r="CG13" s="31" t="str">
        <f t="shared" ref="CG13:CG15" si="8">IF(AND(AV13="",D13&lt;&gt;0),"* No olvide digitar la población Migrante (Digite CEROS si no tiene). ",IF(D13&lt;AV13,"* La Población Migrante NO DEBE ser mayor al Total. ",""))</f>
        <v/>
      </c>
      <c r="CH13" s="32">
        <f t="shared" ref="CH13:CH15" si="9">IF(AS13&gt;(AK13+AL13),1,0)</f>
        <v>0</v>
      </c>
      <c r="CI13" s="32">
        <f t="shared" ref="CI13:CI15" si="10">IF(D13&lt;AT13,1,0)</f>
        <v>0</v>
      </c>
      <c r="CJ13" s="32">
        <f t="shared" ref="CJ13:CJ15" si="11">IF((Y13+Z13)&lt;AQ13,1,0)</f>
        <v>0</v>
      </c>
      <c r="CK13" s="32">
        <f t="shared" ref="CK13:CK15" si="12">IF(D13&lt;AW13,1,0)</f>
        <v>0</v>
      </c>
      <c r="CL13" s="32">
        <f t="shared" ref="CL13:CL15" si="13">IF(AND(AR13="",D13&lt;&gt;0),1,IF(F13&lt;AR13,1,0))</f>
        <v>0</v>
      </c>
      <c r="CM13" s="32">
        <f>IF(AND(AH13="",D13&lt;&gt;0),1,IF(D13&lt;AH13,1,0))</f>
        <v>0</v>
      </c>
      <c r="CN13" s="32">
        <f t="shared" ref="CN13:CN15" si="14">IF(AND(AV13="",D13&lt;&gt;0),1,IF(D13&lt;AV13,1,0))</f>
        <v>0</v>
      </c>
    </row>
    <row r="14" spans="1:98" ht="16.350000000000001" customHeight="1" x14ac:dyDescent="0.2">
      <c r="A14" s="3767" t="s">
        <v>36</v>
      </c>
      <c r="B14" s="3768"/>
      <c r="C14" s="3769"/>
      <c r="D14" s="2264">
        <f>SUM(E14+F14)</f>
        <v>0</v>
      </c>
      <c r="E14" s="2265">
        <f t="shared" si="0"/>
        <v>0</v>
      </c>
      <c r="F14" s="2266">
        <f t="shared" si="0"/>
        <v>0</v>
      </c>
      <c r="G14" s="2267"/>
      <c r="H14" s="2268"/>
      <c r="I14" s="2267"/>
      <c r="J14" s="2268"/>
      <c r="K14" s="2267"/>
      <c r="L14" s="2268"/>
      <c r="M14" s="2267"/>
      <c r="N14" s="2231"/>
      <c r="O14" s="2267"/>
      <c r="P14" s="2231"/>
      <c r="Q14" s="2267"/>
      <c r="R14" s="2231"/>
      <c r="S14" s="2267"/>
      <c r="T14" s="2231"/>
      <c r="U14" s="2267"/>
      <c r="V14" s="2231"/>
      <c r="W14" s="2267"/>
      <c r="X14" s="2231"/>
      <c r="Y14" s="2267"/>
      <c r="Z14" s="2231"/>
      <c r="AA14" s="2267"/>
      <c r="AB14" s="2231"/>
      <c r="AC14" s="2267"/>
      <c r="AD14" s="2231"/>
      <c r="AE14" s="2267"/>
      <c r="AF14" s="2231"/>
      <c r="AG14" s="2267"/>
      <c r="AH14" s="2231"/>
      <c r="AI14" s="2267"/>
      <c r="AJ14" s="2231"/>
      <c r="AK14" s="2267"/>
      <c r="AL14" s="2231"/>
      <c r="AM14" s="2267"/>
      <c r="AN14" s="2231"/>
      <c r="AO14" s="2267"/>
      <c r="AP14" s="2232"/>
      <c r="AQ14" s="2268"/>
      <c r="AR14" s="2268"/>
      <c r="AS14" s="2234"/>
      <c r="AT14" s="2234"/>
      <c r="AU14" s="2234"/>
      <c r="AV14" s="2234"/>
      <c r="AW14" s="2234"/>
      <c r="AX14" s="671" t="str">
        <f t="shared" si="2"/>
        <v/>
      </c>
      <c r="AY14" s="30"/>
      <c r="AZ14" s="30"/>
      <c r="BA14" s="30"/>
      <c r="BB14" s="30"/>
      <c r="BC14" s="30"/>
      <c r="BD14" s="30"/>
      <c r="BE14" s="30"/>
      <c r="BF14" s="30"/>
      <c r="BG14" s="9"/>
      <c r="BH14" s="9"/>
      <c r="BI14" s="9"/>
      <c r="BJ14" s="9"/>
      <c r="BX14" s="2"/>
      <c r="BY14" s="2"/>
      <c r="BZ14" s="2"/>
      <c r="CA14" s="31" t="str">
        <f t="shared" si="3"/>
        <v/>
      </c>
      <c r="CB14" s="31" t="str">
        <f t="shared" si="1"/>
        <v/>
      </c>
      <c r="CC14" s="31" t="str">
        <f t="shared" si="4"/>
        <v/>
      </c>
      <c r="CD14" s="31" t="str">
        <f t="shared" si="5"/>
        <v/>
      </c>
      <c r="CE14" s="31" t="str">
        <f t="shared" si="6"/>
        <v/>
      </c>
      <c r="CF14" s="31" t="str">
        <f t="shared" si="7"/>
        <v/>
      </c>
      <c r="CG14" s="31" t="str">
        <f t="shared" si="8"/>
        <v/>
      </c>
      <c r="CH14" s="32">
        <f t="shared" si="9"/>
        <v>0</v>
      </c>
      <c r="CI14" s="32">
        <f t="shared" si="10"/>
        <v>0</v>
      </c>
      <c r="CJ14" s="32">
        <f t="shared" si="11"/>
        <v>0</v>
      </c>
      <c r="CK14" s="32">
        <f t="shared" si="12"/>
        <v>0</v>
      </c>
      <c r="CL14" s="32">
        <f t="shared" si="13"/>
        <v>0</v>
      </c>
      <c r="CM14" s="32">
        <f>IF(AND(AH14="",D14&lt;&gt;0),1,IF(D14&lt;AH14,1,0))</f>
        <v>0</v>
      </c>
      <c r="CN14" s="32">
        <f t="shared" si="14"/>
        <v>0</v>
      </c>
    </row>
    <row r="15" spans="1:98" ht="16.350000000000001" customHeight="1" x14ac:dyDescent="0.2">
      <c r="A15" s="3770" t="s">
        <v>37</v>
      </c>
      <c r="B15" s="3771"/>
      <c r="C15" s="3772"/>
      <c r="D15" s="2269">
        <f>SUM(E15+F15)</f>
        <v>0</v>
      </c>
      <c r="E15" s="2270">
        <f>SUM(G15+I15+K15+M15+O15+Q15+S15+U15+W15+Y15+AA15+AC15+AE15+AG15+AI15+AK15+AM15+AO15)</f>
        <v>0</v>
      </c>
      <c r="F15" s="2271">
        <f t="shared" si="0"/>
        <v>0</v>
      </c>
      <c r="G15" s="2272"/>
      <c r="H15" s="2273"/>
      <c r="I15" s="2272"/>
      <c r="J15" s="2273"/>
      <c r="K15" s="2272"/>
      <c r="L15" s="2273"/>
      <c r="M15" s="2272"/>
      <c r="N15" s="2240"/>
      <c r="O15" s="2272"/>
      <c r="P15" s="2240"/>
      <c r="Q15" s="2272"/>
      <c r="R15" s="2240"/>
      <c r="S15" s="2272"/>
      <c r="T15" s="2240"/>
      <c r="U15" s="2272"/>
      <c r="V15" s="2240"/>
      <c r="W15" s="2272"/>
      <c r="X15" s="2240"/>
      <c r="Y15" s="2272"/>
      <c r="Z15" s="2240"/>
      <c r="AA15" s="2272"/>
      <c r="AB15" s="2240"/>
      <c r="AC15" s="2272"/>
      <c r="AD15" s="2240"/>
      <c r="AE15" s="2272"/>
      <c r="AF15" s="2240"/>
      <c r="AG15" s="2272"/>
      <c r="AH15" s="2240"/>
      <c r="AI15" s="2272"/>
      <c r="AJ15" s="2240"/>
      <c r="AK15" s="2272"/>
      <c r="AL15" s="2240"/>
      <c r="AM15" s="2272"/>
      <c r="AN15" s="2240"/>
      <c r="AO15" s="2272"/>
      <c r="AP15" s="2241"/>
      <c r="AQ15" s="2273"/>
      <c r="AR15" s="2273"/>
      <c r="AS15" s="2243"/>
      <c r="AT15" s="2243"/>
      <c r="AU15" s="2243"/>
      <c r="AV15" s="2243"/>
      <c r="AW15" s="2243"/>
      <c r="AX15" s="671" t="str">
        <f t="shared" si="2"/>
        <v/>
      </c>
      <c r="AY15" s="30"/>
      <c r="AZ15" s="30"/>
      <c r="BA15" s="30"/>
      <c r="BB15" s="30"/>
      <c r="BC15" s="30"/>
      <c r="BD15" s="30"/>
      <c r="BE15" s="30"/>
      <c r="BF15" s="30"/>
      <c r="BG15" s="9"/>
      <c r="BH15" s="9"/>
      <c r="BI15" s="9"/>
      <c r="BJ15" s="9"/>
      <c r="BK15" s="9"/>
      <c r="BL15" s="9"/>
      <c r="BX15" s="2"/>
      <c r="BY15" s="2"/>
      <c r="BZ15" s="2"/>
      <c r="CA15" s="31" t="str">
        <f t="shared" si="3"/>
        <v/>
      </c>
      <c r="CB15" s="31" t="str">
        <f t="shared" si="1"/>
        <v/>
      </c>
      <c r="CC15" s="31" t="str">
        <f t="shared" si="4"/>
        <v/>
      </c>
      <c r="CD15" s="31" t="str">
        <f t="shared" si="5"/>
        <v/>
      </c>
      <c r="CE15" s="31" t="str">
        <f t="shared" si="6"/>
        <v/>
      </c>
      <c r="CF15" s="31" t="str">
        <f t="shared" si="7"/>
        <v/>
      </c>
      <c r="CG15" s="31" t="str">
        <f t="shared" si="8"/>
        <v/>
      </c>
      <c r="CH15" s="32">
        <f t="shared" si="9"/>
        <v>0</v>
      </c>
      <c r="CI15" s="32">
        <f t="shared" si="10"/>
        <v>0</v>
      </c>
      <c r="CJ15" s="32">
        <f t="shared" si="11"/>
        <v>0</v>
      </c>
      <c r="CK15" s="32">
        <f t="shared" si="12"/>
        <v>0</v>
      </c>
      <c r="CL15" s="32">
        <f t="shared" si="13"/>
        <v>0</v>
      </c>
      <c r="CM15" s="32">
        <f>IF(AND(AH15="",D15&lt;&gt;0),1,IF(D15&lt;AH15,1,0))</f>
        <v>0</v>
      </c>
      <c r="CN15" s="32">
        <f t="shared" si="14"/>
        <v>0</v>
      </c>
    </row>
    <row r="16" spans="1:98" ht="32.1" customHeight="1" x14ac:dyDescent="0.2">
      <c r="A16" s="49" t="s">
        <v>38</v>
      </c>
      <c r="B16" s="50"/>
      <c r="C16" s="50"/>
      <c r="D16" s="13"/>
      <c r="E16" s="13"/>
      <c r="F16" s="13"/>
      <c r="G16" s="2274"/>
      <c r="H16" s="2274"/>
      <c r="I16" s="13"/>
      <c r="J16" s="13"/>
      <c r="K16" s="13"/>
      <c r="L16" s="13"/>
      <c r="M16" s="13"/>
      <c r="N16" s="13"/>
      <c r="O16" s="13"/>
      <c r="P16" s="52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8" ht="33" customHeight="1" x14ac:dyDescent="0.2">
      <c r="A17" s="3455" t="s">
        <v>39</v>
      </c>
      <c r="B17" s="3456"/>
      <c r="C17" s="3457"/>
      <c r="D17" s="3612" t="s">
        <v>40</v>
      </c>
      <c r="E17" s="3559"/>
      <c r="F17" s="3627"/>
      <c r="G17" s="3600" t="s">
        <v>13</v>
      </c>
      <c r="H17" s="3601"/>
      <c r="I17" s="3627" t="s">
        <v>14</v>
      </c>
      <c r="J17" s="3743"/>
      <c r="K17" s="3612" t="s">
        <v>15</v>
      </c>
      <c r="L17" s="3627"/>
      <c r="M17" s="3627" t="s">
        <v>16</v>
      </c>
      <c r="N17" s="3743"/>
      <c r="O17" s="3612" t="s">
        <v>17</v>
      </c>
      <c r="P17" s="3627"/>
      <c r="Q17" s="3612" t="s">
        <v>18</v>
      </c>
      <c r="R17" s="3627"/>
      <c r="S17" s="3612" t="s">
        <v>19</v>
      </c>
      <c r="T17" s="3627"/>
      <c r="U17" s="3612" t="s">
        <v>20</v>
      </c>
      <c r="V17" s="3627"/>
      <c r="W17" s="3559" t="s">
        <v>21</v>
      </c>
      <c r="X17" s="3559"/>
      <c r="Y17" s="3612" t="s">
        <v>22</v>
      </c>
      <c r="Z17" s="3614"/>
      <c r="AA17" s="3559" t="s">
        <v>23</v>
      </c>
      <c r="AB17" s="3594"/>
      <c r="AC17" s="3612" t="s">
        <v>24</v>
      </c>
      <c r="AD17" s="3614"/>
      <c r="AE17" s="3559" t="s">
        <v>25</v>
      </c>
      <c r="AF17" s="3594"/>
      <c r="AG17" s="3612" t="s">
        <v>26</v>
      </c>
      <c r="AH17" s="3614"/>
      <c r="AI17" s="3559" t="s">
        <v>27</v>
      </c>
      <c r="AJ17" s="3594"/>
      <c r="AK17" s="3612" t="s">
        <v>28</v>
      </c>
      <c r="AL17" s="3614"/>
      <c r="AM17" s="3559" t="s">
        <v>29</v>
      </c>
      <c r="AN17" s="3614"/>
      <c r="AO17" s="3559" t="s">
        <v>30</v>
      </c>
      <c r="AP17" s="3736"/>
      <c r="AQ17" s="3554" t="s">
        <v>6</v>
      </c>
      <c r="AR17" s="3554" t="s">
        <v>7</v>
      </c>
      <c r="AS17" s="3454" t="s">
        <v>41</v>
      </c>
      <c r="AT17" s="3454" t="s">
        <v>8</v>
      </c>
      <c r="AU17" s="3454" t="s">
        <v>42</v>
      </c>
      <c r="AV17" s="3554" t="s">
        <v>298</v>
      </c>
      <c r="AW17" s="3599" t="s">
        <v>10</v>
      </c>
      <c r="AX17" s="3599" t="s">
        <v>11</v>
      </c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8" ht="44.25" customHeight="1" x14ac:dyDescent="0.2">
      <c r="A18" s="3169"/>
      <c r="B18" s="3170"/>
      <c r="C18" s="3171"/>
      <c r="D18" s="2224" t="s">
        <v>31</v>
      </c>
      <c r="E18" s="2275" t="s">
        <v>32</v>
      </c>
      <c r="F18" s="1003" t="s">
        <v>33</v>
      </c>
      <c r="G18" s="2224" t="s">
        <v>32</v>
      </c>
      <c r="H18" s="2223" t="s">
        <v>33</v>
      </c>
      <c r="I18" s="1916" t="s">
        <v>32</v>
      </c>
      <c r="J18" s="1003" t="s">
        <v>33</v>
      </c>
      <c r="K18" s="1916" t="s">
        <v>32</v>
      </c>
      <c r="L18" s="1917" t="s">
        <v>33</v>
      </c>
      <c r="M18" s="1916" t="s">
        <v>32</v>
      </c>
      <c r="N18" s="1003" t="s">
        <v>33</v>
      </c>
      <c r="O18" s="1916" t="s">
        <v>32</v>
      </c>
      <c r="P18" s="1003" t="s">
        <v>33</v>
      </c>
      <c r="Q18" s="1916" t="s">
        <v>32</v>
      </c>
      <c r="R18" s="1003" t="s">
        <v>33</v>
      </c>
      <c r="S18" s="1916" t="s">
        <v>32</v>
      </c>
      <c r="T18" s="1003" t="s">
        <v>33</v>
      </c>
      <c r="U18" s="2224" t="s">
        <v>32</v>
      </c>
      <c r="V18" s="2223" t="s">
        <v>33</v>
      </c>
      <c r="W18" s="2222" t="s">
        <v>32</v>
      </c>
      <c r="X18" s="1930" t="s">
        <v>33</v>
      </c>
      <c r="Y18" s="2224" t="s">
        <v>32</v>
      </c>
      <c r="Z18" s="2223" t="s">
        <v>33</v>
      </c>
      <c r="AA18" s="2222" t="s">
        <v>32</v>
      </c>
      <c r="AB18" s="1930" t="s">
        <v>33</v>
      </c>
      <c r="AC18" s="2224" t="s">
        <v>32</v>
      </c>
      <c r="AD18" s="2223" t="s">
        <v>33</v>
      </c>
      <c r="AE18" s="2222" t="s">
        <v>32</v>
      </c>
      <c r="AF18" s="1930" t="s">
        <v>33</v>
      </c>
      <c r="AG18" s="2224" t="s">
        <v>32</v>
      </c>
      <c r="AH18" s="2223" t="s">
        <v>33</v>
      </c>
      <c r="AI18" s="2222" t="s">
        <v>32</v>
      </c>
      <c r="AJ18" s="1930" t="s">
        <v>33</v>
      </c>
      <c r="AK18" s="2224" t="s">
        <v>32</v>
      </c>
      <c r="AL18" s="2223" t="s">
        <v>33</v>
      </c>
      <c r="AM18" s="2222" t="s">
        <v>32</v>
      </c>
      <c r="AN18" s="2223" t="s">
        <v>33</v>
      </c>
      <c r="AO18" s="2222" t="s">
        <v>32</v>
      </c>
      <c r="AP18" s="2262" t="s">
        <v>33</v>
      </c>
      <c r="AQ18" s="2961"/>
      <c r="AR18" s="3119"/>
      <c r="AS18" s="3537"/>
      <c r="AT18" s="3537"/>
      <c r="AU18" s="3537"/>
      <c r="AV18" s="3248"/>
      <c r="AW18" s="3708"/>
      <c r="AX18" s="3708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8" ht="16.350000000000001" customHeight="1" x14ac:dyDescent="0.2">
      <c r="A19" s="3232" t="s">
        <v>43</v>
      </c>
      <c r="B19" s="3003"/>
      <c r="C19" s="3131"/>
      <c r="D19" s="1015">
        <f>SUM(E19+F19)</f>
        <v>0</v>
      </c>
      <c r="E19" s="21">
        <f>SUM(G19+I19+K19+M19+O19+Q19+S19+U19+W19+Y19+AA19+AC19+AE19+AG19+AI19+AK19+AM19+AO19)</f>
        <v>0</v>
      </c>
      <c r="F19" s="22">
        <f>SUM(H19+J19+L19+N19+P19+R19+T19+V19+X19+Z19+AB19+AD19+AF19+AH19+AJ19+AL19+AN19+AP19)</f>
        <v>0</v>
      </c>
      <c r="G19" s="1014"/>
      <c r="H19" s="60"/>
      <c r="I19" s="1014"/>
      <c r="J19" s="2276"/>
      <c r="K19" s="1014"/>
      <c r="L19" s="60"/>
      <c r="M19" s="1014"/>
      <c r="N19" s="2276"/>
      <c r="O19" s="1014"/>
      <c r="P19" s="60"/>
      <c r="Q19" s="1014"/>
      <c r="R19" s="60"/>
      <c r="S19" s="1014"/>
      <c r="T19" s="60"/>
      <c r="U19" s="1014"/>
      <c r="V19" s="60"/>
      <c r="W19" s="2227"/>
      <c r="X19" s="63"/>
      <c r="Y19" s="1014"/>
      <c r="Z19" s="60"/>
      <c r="AA19" s="2227"/>
      <c r="AB19" s="63"/>
      <c r="AC19" s="1014"/>
      <c r="AD19" s="60"/>
      <c r="AE19" s="2227"/>
      <c r="AF19" s="63"/>
      <c r="AG19" s="1014"/>
      <c r="AH19" s="60"/>
      <c r="AI19" s="2227"/>
      <c r="AJ19" s="63"/>
      <c r="AK19" s="1014"/>
      <c r="AL19" s="60"/>
      <c r="AM19" s="2227"/>
      <c r="AN19" s="60"/>
      <c r="AO19" s="2227"/>
      <c r="AP19" s="64"/>
      <c r="AQ19" s="2277"/>
      <c r="AR19" s="2276"/>
      <c r="AS19" s="2278"/>
      <c r="AT19" s="2278"/>
      <c r="AU19" s="2278"/>
      <c r="AV19" s="2278"/>
      <c r="AW19" s="2278"/>
      <c r="AX19" s="2278"/>
      <c r="AY19" s="671" t="str">
        <f>$CA19&amp;$CB19&amp;$CC19&amp;$CD19&amp;$CE19&amp;$CF19&amp;$CG19</f>
        <v/>
      </c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4"/>
      <c r="BV19" s="4"/>
      <c r="BW19" s="4"/>
      <c r="CA19" s="31" t="str">
        <f>IF(CH19=1,"* Las consultas de 12 años NO DEBEN ser mayor que el total de Consultas entre 10-14 Años. ","")</f>
        <v/>
      </c>
      <c r="CB19" s="31" t="str">
        <f>IF(CI19=1,"* Las consultas de 60 años NO DEBEN ser mayor que el total de Consultas entre 60-64 Años. ","")</f>
        <v/>
      </c>
      <c r="CC19" s="31" t="str">
        <f>IF(CJ19=1,"* Las actividades de usuarios en situación de discapacidad NO DEBEN superar el total. ","")</f>
        <v/>
      </c>
      <c r="CD19" s="31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E19" s="31" t="str">
        <f>IF(AND(AS19="",D19&lt;&gt;0),"* No olvide digitar la columna Beneficiarios (Digite CEROS si no tiene). ",IF(D19&lt;AS19,"* El número de Beneficiarios NO DEBE ser mayor que el Total. ",""))</f>
        <v/>
      </c>
      <c r="CF19" s="31" t="str">
        <f>IF(AND(AW19="",D19&lt;&gt;0),"* No olvide digitar la Población SENAME (Digite CEROS si no tiene). ",IF(D19&lt;AW19,"* La Población SENAME NO DEBE ser mayor al Total. ",""))</f>
        <v/>
      </c>
      <c r="CG19" s="31" t="str">
        <f>IF(AND(AX19="",D19&lt;&gt;0),"* No olvide digitar la Población Migrante (Digite CEROS si no tiene). ",IF(D19&lt;AX19,"* La Población Migrante NO DEBE superar el Total. ",""))</f>
        <v/>
      </c>
      <c r="CH19" s="32">
        <f>IF(AQ19&gt;(Y19+Z19),1,0)</f>
        <v>0</v>
      </c>
      <c r="CI19" s="32">
        <f>IF(AT19&gt;(AK19+AL19),1,0)</f>
        <v>0</v>
      </c>
      <c r="CJ19" s="32">
        <f>IF(D19&lt;AV19,1,0)</f>
        <v>0</v>
      </c>
      <c r="CK19" s="32">
        <f>IF(AND(AR19="",D19&lt;&gt;0),1,IF(F19&lt;AR19,1,0))</f>
        <v>0</v>
      </c>
      <c r="CL19" s="32">
        <f>IF(AND(AS19="",D19&lt;&gt;0),1,IF(D19&lt;AS19,1,0))</f>
        <v>0</v>
      </c>
      <c r="CM19" s="32">
        <f>IF(AND(AW19="",D19&lt;&gt;0),1,IF(D19&lt;AW19,1,0))</f>
        <v>0</v>
      </c>
      <c r="CN19" s="32">
        <f>IF(AND(AX19="",D19&lt;&gt;0),1,IF(D19&lt;AX19,1,0))</f>
        <v>0</v>
      </c>
    </row>
    <row r="20" spans="1:98" ht="16.350000000000001" customHeight="1" x14ac:dyDescent="0.2">
      <c r="A20" s="3720" t="s">
        <v>44</v>
      </c>
      <c r="B20" s="3721"/>
      <c r="C20" s="3722"/>
      <c r="D20" s="2279">
        <f t="shared" ref="D20:D35" si="15">SUM(E20+F20)</f>
        <v>0</v>
      </c>
      <c r="E20" s="2265">
        <f>SUM(U20+W20+Y20+AA20+AC20+AE20+AG20+AI20+AK20+AM20+AO20)</f>
        <v>0</v>
      </c>
      <c r="F20" s="2266">
        <f>SUM(V20+X20+Z20+AB20+AD20+AF20+AH20+AJ20+AL20+AN20+AP20)</f>
        <v>0</v>
      </c>
      <c r="G20" s="2280"/>
      <c r="H20" s="2281"/>
      <c r="I20" s="2280"/>
      <c r="J20" s="2282"/>
      <c r="K20" s="2280"/>
      <c r="L20" s="2281"/>
      <c r="M20" s="2280"/>
      <c r="N20" s="2282"/>
      <c r="O20" s="2280"/>
      <c r="P20" s="2281"/>
      <c r="Q20" s="2280"/>
      <c r="R20" s="2281"/>
      <c r="S20" s="2280"/>
      <c r="T20" s="2281"/>
      <c r="U20" s="2267"/>
      <c r="V20" s="2231"/>
      <c r="W20" s="2230"/>
      <c r="X20" s="2283"/>
      <c r="Y20" s="2267"/>
      <c r="Z20" s="2231"/>
      <c r="AA20" s="2230"/>
      <c r="AB20" s="2283"/>
      <c r="AC20" s="2267"/>
      <c r="AD20" s="2231"/>
      <c r="AE20" s="2230"/>
      <c r="AF20" s="2283"/>
      <c r="AG20" s="2267"/>
      <c r="AH20" s="2231"/>
      <c r="AI20" s="2230"/>
      <c r="AJ20" s="2283"/>
      <c r="AK20" s="2267"/>
      <c r="AL20" s="2231"/>
      <c r="AM20" s="2230"/>
      <c r="AN20" s="2231"/>
      <c r="AO20" s="2230"/>
      <c r="AP20" s="2232"/>
      <c r="AQ20" s="2284"/>
      <c r="AR20" s="2268"/>
      <c r="AS20" s="2285"/>
      <c r="AT20" s="2285"/>
      <c r="AU20" s="2285"/>
      <c r="AV20" s="2285"/>
      <c r="AW20" s="2285"/>
      <c r="AX20" s="2285"/>
      <c r="AY20" s="671" t="str">
        <f t="shared" ref="AY20:AY35" si="16">$CA20&amp;$CB20&amp;$CC20&amp;$CD20&amp;$CE20&amp;$CF20&amp;$CG20</f>
        <v/>
      </c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4"/>
      <c r="BV20" s="4"/>
      <c r="BW20" s="4"/>
      <c r="CA20" s="31" t="str">
        <f t="shared" ref="CA20:CA35" si="17">IF(CH20=1,"* Las consultas de 12 años NO DEBEN ser mayor que el total de Consultas entre 10-14 Años. ","")</f>
        <v/>
      </c>
      <c r="CB20" s="31" t="str">
        <f t="shared" ref="CB20:CB35" si="18">IF(CI20=1,"* Las consultas de 60 años NO DEBEN ser mayor que el total de Consultas entre 60-64 Años. ","")</f>
        <v/>
      </c>
      <c r="CC20" s="31" t="str">
        <f t="shared" ref="CC20:CC35" si="19">IF(CJ20=1,"* Las actividades de usuarios en situación de discapacidad NO DEBEN superar el total. ","")</f>
        <v/>
      </c>
      <c r="CD20" s="31" t="str">
        <f t="shared" ref="CD20:CD35" si="20">IF(AND(AR20="",D20&lt;&gt;0),"* Recuerde que las Embarazadas deben ser incluídas en el ingreso por rango Etario (Digite CEROS si no tiene). ",IF(F20&lt;AR20,"* Las Embarazadas NO DEBEN ser mayor al total de mujeres. ",""))</f>
        <v/>
      </c>
      <c r="CE20" s="31" t="str">
        <f t="shared" ref="CE20:CE35" si="21">IF(AND(AS20="",D20&lt;&gt;0),"* No olvide digitar la columna Beneficiarios (Digite CEROS si no tiene). ",IF(D20&lt;AS20,"* El número de Beneficiarios NO DEBE ser mayor que el Total. ",""))</f>
        <v/>
      </c>
      <c r="CF20" s="31" t="str">
        <f t="shared" ref="CF20:CF35" si="22">IF(AND(AW20="",D20&lt;&gt;0),"* No olvide digitar la Población SENAME (Digite CEROS si no tiene). ",IF(D20&lt;AW20,"* La Población SENAME NO DEBE ser mayor al Total. ",""))</f>
        <v/>
      </c>
      <c r="CG20" s="31" t="str">
        <f t="shared" ref="CG20:CG35" si="23">IF(AND(AX20="",D20&lt;&gt;0),"* No olvide digitar la Población Migrante (Digite CEROS si no tiene). ",IF(D20&lt;AX20,"* La Población Migrante NO DEBE superar el Total. ",""))</f>
        <v/>
      </c>
      <c r="CH20" s="32">
        <f t="shared" ref="CH20:CH35" si="24">IF(AQ20&gt;(Y20+Z20),1,0)</f>
        <v>0</v>
      </c>
      <c r="CI20" s="32">
        <f t="shared" ref="CI20:CI35" si="25">IF(AT20&gt;(AK20+AL20),1,0)</f>
        <v>0</v>
      </c>
      <c r="CJ20" s="32">
        <f t="shared" ref="CJ20:CJ35" si="26">IF(D20&lt;AV20,1,0)</f>
        <v>0</v>
      </c>
      <c r="CK20" s="32">
        <f t="shared" ref="CK20:CK35" si="27">IF(AND(AR20="",D20&lt;&gt;0),1,IF(F20&lt;AR20,1,0))</f>
        <v>0</v>
      </c>
      <c r="CL20" s="32">
        <f t="shared" ref="CL20:CL35" si="28">IF(AND(AS20="",D20&lt;&gt;0),1,IF(D20&lt;AS20,1,0))</f>
        <v>0</v>
      </c>
      <c r="CM20" s="32">
        <f t="shared" ref="CM20:CM35" si="29">IF(AND(AW20="",D20&lt;&gt;0),1,IF(D20&lt;AW20,1,0))</f>
        <v>0</v>
      </c>
      <c r="CN20" s="32">
        <f t="shared" ref="CN20:CN35" si="30">IF(AND(AX20="",D20&lt;&gt;0),1,IF(D20&lt;AX20,1,0))</f>
        <v>0</v>
      </c>
    </row>
    <row r="21" spans="1:98" ht="16.350000000000001" customHeight="1" x14ac:dyDescent="0.2">
      <c r="A21" s="3618" t="s">
        <v>45</v>
      </c>
      <c r="B21" s="3619"/>
      <c r="C21" s="3620"/>
      <c r="D21" s="2279">
        <f t="shared" si="15"/>
        <v>0</v>
      </c>
      <c r="E21" s="2265">
        <f t="shared" ref="E21:F23" si="31">SUM(G21+I21+K21+M21+O21+Q21+S21+U21+W21+Y21+AA21+AC21+AE21+AG21+AI21+AK21+AM21+AO21)</f>
        <v>0</v>
      </c>
      <c r="F21" s="2266">
        <f t="shared" si="31"/>
        <v>0</v>
      </c>
      <c r="G21" s="2267"/>
      <c r="H21" s="2231"/>
      <c r="I21" s="2267"/>
      <c r="J21" s="2268"/>
      <c r="K21" s="2267"/>
      <c r="L21" s="2231"/>
      <c r="M21" s="2267"/>
      <c r="N21" s="2268"/>
      <c r="O21" s="2267"/>
      <c r="P21" s="2231"/>
      <c r="Q21" s="2267"/>
      <c r="R21" s="2231"/>
      <c r="S21" s="2267"/>
      <c r="T21" s="2231"/>
      <c r="U21" s="2267"/>
      <c r="V21" s="2231"/>
      <c r="W21" s="2230"/>
      <c r="X21" s="2283"/>
      <c r="Y21" s="2267"/>
      <c r="Z21" s="2231"/>
      <c r="AA21" s="2230"/>
      <c r="AB21" s="2283"/>
      <c r="AC21" s="2267"/>
      <c r="AD21" s="2231"/>
      <c r="AE21" s="2230"/>
      <c r="AF21" s="2283"/>
      <c r="AG21" s="2267"/>
      <c r="AH21" s="2231"/>
      <c r="AI21" s="2230"/>
      <c r="AJ21" s="2283"/>
      <c r="AK21" s="2267"/>
      <c r="AL21" s="2231"/>
      <c r="AM21" s="2230"/>
      <c r="AN21" s="2231"/>
      <c r="AO21" s="2230"/>
      <c r="AP21" s="2232"/>
      <c r="AQ21" s="2284"/>
      <c r="AR21" s="2268"/>
      <c r="AS21" s="2285"/>
      <c r="AT21" s="2285"/>
      <c r="AU21" s="2285"/>
      <c r="AV21" s="2285"/>
      <c r="AW21" s="2285"/>
      <c r="AX21" s="2285"/>
      <c r="AY21" s="671" t="str">
        <f t="shared" si="16"/>
        <v/>
      </c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4"/>
      <c r="BV21" s="4"/>
      <c r="BW21" s="4"/>
      <c r="BX21" s="71"/>
      <c r="BY21" s="71"/>
      <c r="BZ21" s="71"/>
      <c r="CA21" s="31" t="str">
        <f t="shared" si="17"/>
        <v/>
      </c>
      <c r="CB21" s="31" t="str">
        <f t="shared" si="18"/>
        <v/>
      </c>
      <c r="CC21" s="31" t="str">
        <f t="shared" si="19"/>
        <v/>
      </c>
      <c r="CD21" s="31" t="str">
        <f t="shared" si="20"/>
        <v/>
      </c>
      <c r="CE21" s="31" t="str">
        <f t="shared" si="21"/>
        <v/>
      </c>
      <c r="CF21" s="31" t="str">
        <f t="shared" si="22"/>
        <v/>
      </c>
      <c r="CG21" s="31" t="str">
        <f t="shared" si="23"/>
        <v/>
      </c>
      <c r="CH21" s="32">
        <f t="shared" si="24"/>
        <v>0</v>
      </c>
      <c r="CI21" s="32">
        <f t="shared" si="25"/>
        <v>0</v>
      </c>
      <c r="CJ21" s="32">
        <f t="shared" si="26"/>
        <v>0</v>
      </c>
      <c r="CK21" s="32">
        <f t="shared" si="27"/>
        <v>0</v>
      </c>
      <c r="CL21" s="32">
        <f t="shared" si="28"/>
        <v>0</v>
      </c>
      <c r="CM21" s="32">
        <f t="shared" si="29"/>
        <v>0</v>
      </c>
      <c r="CN21" s="32">
        <f t="shared" si="30"/>
        <v>0</v>
      </c>
      <c r="CO21" s="72"/>
      <c r="CP21" s="72"/>
      <c r="CQ21" s="72"/>
    </row>
    <row r="22" spans="1:98" ht="16.350000000000001" customHeight="1" x14ac:dyDescent="0.2">
      <c r="A22" s="3618" t="s">
        <v>46</v>
      </c>
      <c r="B22" s="3619"/>
      <c r="C22" s="3620"/>
      <c r="D22" s="2279">
        <f t="shared" si="15"/>
        <v>0</v>
      </c>
      <c r="E22" s="2265">
        <f t="shared" si="31"/>
        <v>0</v>
      </c>
      <c r="F22" s="2266">
        <f t="shared" si="31"/>
        <v>0</v>
      </c>
      <c r="G22" s="2267"/>
      <c r="H22" s="2231"/>
      <c r="I22" s="2267"/>
      <c r="J22" s="2268"/>
      <c r="K22" s="2267"/>
      <c r="L22" s="2231"/>
      <c r="M22" s="2267"/>
      <c r="N22" s="2268"/>
      <c r="O22" s="2267"/>
      <c r="P22" s="2231"/>
      <c r="Q22" s="2267"/>
      <c r="R22" s="2231"/>
      <c r="S22" s="2267"/>
      <c r="T22" s="2231"/>
      <c r="U22" s="2267"/>
      <c r="V22" s="2231"/>
      <c r="W22" s="2230"/>
      <c r="X22" s="2283"/>
      <c r="Y22" s="2267"/>
      <c r="Z22" s="2231"/>
      <c r="AA22" s="2230"/>
      <c r="AB22" s="2283"/>
      <c r="AC22" s="2267"/>
      <c r="AD22" s="2231"/>
      <c r="AE22" s="2230"/>
      <c r="AF22" s="2283"/>
      <c r="AG22" s="2267"/>
      <c r="AH22" s="2231"/>
      <c r="AI22" s="2230"/>
      <c r="AJ22" s="2283"/>
      <c r="AK22" s="2267"/>
      <c r="AL22" s="2231"/>
      <c r="AM22" s="2230"/>
      <c r="AN22" s="2231"/>
      <c r="AO22" s="2230"/>
      <c r="AP22" s="2232"/>
      <c r="AQ22" s="2284"/>
      <c r="AR22" s="2268"/>
      <c r="AS22" s="2285"/>
      <c r="AT22" s="2285"/>
      <c r="AU22" s="2285"/>
      <c r="AV22" s="2285"/>
      <c r="AW22" s="2285"/>
      <c r="AX22" s="2285"/>
      <c r="AY22" s="671" t="str">
        <f t="shared" si="16"/>
        <v/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4"/>
      <c r="BV22" s="4"/>
      <c r="BW22" s="4"/>
      <c r="CA22" s="31" t="str">
        <f t="shared" si="17"/>
        <v/>
      </c>
      <c r="CB22" s="31" t="str">
        <f t="shared" si="18"/>
        <v/>
      </c>
      <c r="CC22" s="31" t="str">
        <f t="shared" si="19"/>
        <v/>
      </c>
      <c r="CD22" s="31" t="str">
        <f t="shared" si="20"/>
        <v/>
      </c>
      <c r="CE22" s="31" t="str">
        <f t="shared" si="21"/>
        <v/>
      </c>
      <c r="CF22" s="31" t="str">
        <f t="shared" si="22"/>
        <v/>
      </c>
      <c r="CG22" s="31" t="str">
        <f t="shared" si="23"/>
        <v/>
      </c>
      <c r="CH22" s="32">
        <f t="shared" si="24"/>
        <v>0</v>
      </c>
      <c r="CI22" s="32">
        <f t="shared" si="25"/>
        <v>0</v>
      </c>
      <c r="CJ22" s="32">
        <f t="shared" si="26"/>
        <v>0</v>
      </c>
      <c r="CK22" s="32">
        <f t="shared" si="27"/>
        <v>0</v>
      </c>
      <c r="CL22" s="32">
        <f t="shared" si="28"/>
        <v>0</v>
      </c>
      <c r="CM22" s="32">
        <f t="shared" si="29"/>
        <v>0</v>
      </c>
      <c r="CN22" s="32">
        <f t="shared" si="30"/>
        <v>0</v>
      </c>
    </row>
    <row r="23" spans="1:98" ht="16.350000000000001" customHeight="1" x14ac:dyDescent="0.2">
      <c r="A23" s="3618" t="s">
        <v>47</v>
      </c>
      <c r="B23" s="3619"/>
      <c r="C23" s="3620"/>
      <c r="D23" s="2279">
        <f t="shared" si="15"/>
        <v>0</v>
      </c>
      <c r="E23" s="2265">
        <f t="shared" si="31"/>
        <v>0</v>
      </c>
      <c r="F23" s="2266">
        <f t="shared" si="31"/>
        <v>0</v>
      </c>
      <c r="G23" s="2267"/>
      <c r="H23" s="2231"/>
      <c r="I23" s="2267"/>
      <c r="J23" s="2268"/>
      <c r="K23" s="2267"/>
      <c r="L23" s="2231"/>
      <c r="M23" s="2267"/>
      <c r="N23" s="2268"/>
      <c r="O23" s="2267"/>
      <c r="P23" s="2231"/>
      <c r="Q23" s="2267"/>
      <c r="R23" s="2231"/>
      <c r="S23" s="2267"/>
      <c r="T23" s="2231"/>
      <c r="U23" s="2267"/>
      <c r="V23" s="2231"/>
      <c r="W23" s="2230"/>
      <c r="X23" s="2283"/>
      <c r="Y23" s="2267"/>
      <c r="Z23" s="2231"/>
      <c r="AA23" s="2230"/>
      <c r="AB23" s="2283"/>
      <c r="AC23" s="2267"/>
      <c r="AD23" s="2231"/>
      <c r="AE23" s="2230"/>
      <c r="AF23" s="2283"/>
      <c r="AG23" s="2267"/>
      <c r="AH23" s="2231"/>
      <c r="AI23" s="2230"/>
      <c r="AJ23" s="2283"/>
      <c r="AK23" s="2267"/>
      <c r="AL23" s="2231"/>
      <c r="AM23" s="2230"/>
      <c r="AN23" s="2231"/>
      <c r="AO23" s="2230"/>
      <c r="AP23" s="2232"/>
      <c r="AQ23" s="2284"/>
      <c r="AR23" s="2268"/>
      <c r="AS23" s="2285"/>
      <c r="AT23" s="2285"/>
      <c r="AU23" s="2285"/>
      <c r="AV23" s="2285"/>
      <c r="AW23" s="2285"/>
      <c r="AX23" s="2285"/>
      <c r="AY23" s="671" t="str">
        <f t="shared" si="16"/>
        <v/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4"/>
      <c r="BV23" s="4"/>
      <c r="BW23" s="4"/>
      <c r="CA23" s="31" t="str">
        <f t="shared" si="17"/>
        <v/>
      </c>
      <c r="CB23" s="31" t="str">
        <f t="shared" si="18"/>
        <v/>
      </c>
      <c r="CC23" s="31" t="str">
        <f t="shared" si="19"/>
        <v/>
      </c>
      <c r="CD23" s="31" t="str">
        <f t="shared" si="20"/>
        <v/>
      </c>
      <c r="CE23" s="31" t="str">
        <f t="shared" si="21"/>
        <v/>
      </c>
      <c r="CF23" s="31" t="str">
        <f t="shared" si="22"/>
        <v/>
      </c>
      <c r="CG23" s="31" t="str">
        <f t="shared" si="23"/>
        <v/>
      </c>
      <c r="CH23" s="32">
        <f t="shared" si="24"/>
        <v>0</v>
      </c>
      <c r="CI23" s="32">
        <f t="shared" si="25"/>
        <v>0</v>
      </c>
      <c r="CJ23" s="32">
        <f t="shared" si="26"/>
        <v>0</v>
      </c>
      <c r="CK23" s="32">
        <f t="shared" si="27"/>
        <v>0</v>
      </c>
      <c r="CL23" s="32">
        <f t="shared" si="28"/>
        <v>0</v>
      </c>
      <c r="CM23" s="32">
        <f t="shared" si="29"/>
        <v>0</v>
      </c>
      <c r="CN23" s="32">
        <f t="shared" si="30"/>
        <v>0</v>
      </c>
    </row>
    <row r="24" spans="1:98" ht="16.350000000000001" customHeight="1" x14ac:dyDescent="0.2">
      <c r="A24" s="3618" t="s">
        <v>48</v>
      </c>
      <c r="B24" s="3619"/>
      <c r="C24" s="3620"/>
      <c r="D24" s="2279">
        <f t="shared" si="15"/>
        <v>0</v>
      </c>
      <c r="E24" s="2265">
        <f t="shared" ref="E24:F31" si="32">SUM(G24+I24+K24+M24+O24+Q24+S24+U24+W24+Y24+AA24+AC24+AE24+AG24+AI24+AK24+AM24+AO24)</f>
        <v>0</v>
      </c>
      <c r="F24" s="2266">
        <f t="shared" si="32"/>
        <v>0</v>
      </c>
      <c r="G24" s="2267"/>
      <c r="H24" s="2231"/>
      <c r="I24" s="2267"/>
      <c r="J24" s="2268"/>
      <c r="K24" s="2267"/>
      <c r="L24" s="2231"/>
      <c r="M24" s="2267"/>
      <c r="N24" s="2268"/>
      <c r="O24" s="2267"/>
      <c r="P24" s="2231"/>
      <c r="Q24" s="2267"/>
      <c r="R24" s="2231"/>
      <c r="S24" s="2267"/>
      <c r="T24" s="2231"/>
      <c r="U24" s="2267"/>
      <c r="V24" s="2231"/>
      <c r="W24" s="2230"/>
      <c r="X24" s="2283"/>
      <c r="Y24" s="2267"/>
      <c r="Z24" s="2231"/>
      <c r="AA24" s="2230"/>
      <c r="AB24" s="2283"/>
      <c r="AC24" s="2267"/>
      <c r="AD24" s="2231"/>
      <c r="AE24" s="2230"/>
      <c r="AF24" s="2283"/>
      <c r="AG24" s="2267"/>
      <c r="AH24" s="2231"/>
      <c r="AI24" s="2230"/>
      <c r="AJ24" s="2283"/>
      <c r="AK24" s="2267"/>
      <c r="AL24" s="2231"/>
      <c r="AM24" s="2230"/>
      <c r="AN24" s="2231"/>
      <c r="AO24" s="2230"/>
      <c r="AP24" s="2232"/>
      <c r="AQ24" s="2284"/>
      <c r="AR24" s="2268"/>
      <c r="AS24" s="2285"/>
      <c r="AT24" s="2285"/>
      <c r="AU24" s="2285"/>
      <c r="AV24" s="2285"/>
      <c r="AW24" s="2285"/>
      <c r="AX24" s="2285"/>
      <c r="AY24" s="671" t="str">
        <f t="shared" si="16"/>
        <v/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4"/>
      <c r="BV24" s="4"/>
      <c r="BW24" s="4"/>
      <c r="CA24" s="31" t="str">
        <f t="shared" si="17"/>
        <v/>
      </c>
      <c r="CB24" s="31" t="str">
        <f t="shared" si="18"/>
        <v/>
      </c>
      <c r="CC24" s="31" t="str">
        <f t="shared" si="19"/>
        <v/>
      </c>
      <c r="CD24" s="31" t="str">
        <f t="shared" si="20"/>
        <v/>
      </c>
      <c r="CE24" s="31" t="str">
        <f t="shared" si="21"/>
        <v/>
      </c>
      <c r="CF24" s="31" t="str">
        <f t="shared" si="22"/>
        <v/>
      </c>
      <c r="CG24" s="31" t="str">
        <f t="shared" si="23"/>
        <v/>
      </c>
      <c r="CH24" s="32">
        <f t="shared" si="24"/>
        <v>0</v>
      </c>
      <c r="CI24" s="32">
        <f t="shared" si="25"/>
        <v>0</v>
      </c>
      <c r="CJ24" s="32">
        <f t="shared" si="26"/>
        <v>0</v>
      </c>
      <c r="CK24" s="32">
        <f t="shared" si="27"/>
        <v>0</v>
      </c>
      <c r="CL24" s="32">
        <f t="shared" si="28"/>
        <v>0</v>
      </c>
      <c r="CM24" s="32">
        <f t="shared" si="29"/>
        <v>0</v>
      </c>
      <c r="CN24" s="32">
        <f t="shared" si="30"/>
        <v>0</v>
      </c>
    </row>
    <row r="25" spans="1:98" ht="16.350000000000001" customHeight="1" x14ac:dyDescent="0.2">
      <c r="A25" s="3618" t="s">
        <v>49</v>
      </c>
      <c r="B25" s="3619"/>
      <c r="C25" s="3620"/>
      <c r="D25" s="2279">
        <f t="shared" si="15"/>
        <v>0</v>
      </c>
      <c r="E25" s="2265">
        <f t="shared" si="32"/>
        <v>0</v>
      </c>
      <c r="F25" s="2266">
        <f t="shared" si="32"/>
        <v>0</v>
      </c>
      <c r="G25" s="2267"/>
      <c r="H25" s="2231"/>
      <c r="I25" s="2267"/>
      <c r="J25" s="2268"/>
      <c r="K25" s="2267"/>
      <c r="L25" s="2231"/>
      <c r="M25" s="2267"/>
      <c r="N25" s="2268"/>
      <c r="O25" s="2267"/>
      <c r="P25" s="2231"/>
      <c r="Q25" s="2267"/>
      <c r="R25" s="2231"/>
      <c r="S25" s="2267"/>
      <c r="T25" s="2231"/>
      <c r="U25" s="2267"/>
      <c r="V25" s="2231"/>
      <c r="W25" s="2230"/>
      <c r="X25" s="2283"/>
      <c r="Y25" s="2267"/>
      <c r="Z25" s="2231"/>
      <c r="AA25" s="2230"/>
      <c r="AB25" s="2283"/>
      <c r="AC25" s="2267"/>
      <c r="AD25" s="2231"/>
      <c r="AE25" s="2230"/>
      <c r="AF25" s="2283"/>
      <c r="AG25" s="2267"/>
      <c r="AH25" s="2231"/>
      <c r="AI25" s="2230"/>
      <c r="AJ25" s="2283"/>
      <c r="AK25" s="2267"/>
      <c r="AL25" s="2231"/>
      <c r="AM25" s="2230"/>
      <c r="AN25" s="2231"/>
      <c r="AO25" s="2230"/>
      <c r="AP25" s="2232"/>
      <c r="AQ25" s="2284"/>
      <c r="AR25" s="2268"/>
      <c r="AS25" s="2285"/>
      <c r="AT25" s="2285"/>
      <c r="AU25" s="2285"/>
      <c r="AV25" s="2285"/>
      <c r="AW25" s="2285"/>
      <c r="AX25" s="2285"/>
      <c r="AY25" s="671" t="str">
        <f t="shared" si="16"/>
        <v/>
      </c>
      <c r="BU25" s="3"/>
      <c r="BV25" s="3"/>
      <c r="BW25" s="3"/>
      <c r="CA25" s="31" t="str">
        <f t="shared" si="17"/>
        <v/>
      </c>
      <c r="CB25" s="31" t="str">
        <f t="shared" si="18"/>
        <v/>
      </c>
      <c r="CC25" s="31" t="str">
        <f t="shared" si="19"/>
        <v/>
      </c>
      <c r="CD25" s="31" t="str">
        <f t="shared" si="20"/>
        <v/>
      </c>
      <c r="CE25" s="31" t="str">
        <f t="shared" si="21"/>
        <v/>
      </c>
      <c r="CF25" s="31" t="str">
        <f t="shared" si="22"/>
        <v/>
      </c>
      <c r="CG25" s="31" t="str">
        <f t="shared" si="23"/>
        <v/>
      </c>
      <c r="CH25" s="32">
        <f t="shared" si="24"/>
        <v>0</v>
      </c>
      <c r="CI25" s="32">
        <f t="shared" si="25"/>
        <v>0</v>
      </c>
      <c r="CJ25" s="32">
        <f t="shared" si="26"/>
        <v>0</v>
      </c>
      <c r="CK25" s="32">
        <f t="shared" si="27"/>
        <v>0</v>
      </c>
      <c r="CL25" s="32">
        <f t="shared" si="28"/>
        <v>0</v>
      </c>
      <c r="CM25" s="32">
        <f t="shared" si="29"/>
        <v>0</v>
      </c>
      <c r="CN25" s="32">
        <f t="shared" si="30"/>
        <v>0</v>
      </c>
    </row>
    <row r="26" spans="1:98" ht="16.350000000000001" customHeight="1" x14ac:dyDescent="0.2">
      <c r="A26" s="3618" t="s">
        <v>50</v>
      </c>
      <c r="B26" s="3619"/>
      <c r="C26" s="3620"/>
      <c r="D26" s="2286">
        <f t="shared" si="15"/>
        <v>11</v>
      </c>
      <c r="E26" s="2265">
        <f t="shared" si="32"/>
        <v>0</v>
      </c>
      <c r="F26" s="2266">
        <f t="shared" si="32"/>
        <v>11</v>
      </c>
      <c r="G26" s="2267">
        <v>0</v>
      </c>
      <c r="H26" s="2231">
        <v>0</v>
      </c>
      <c r="I26" s="2267">
        <v>0</v>
      </c>
      <c r="J26" s="2268">
        <v>0</v>
      </c>
      <c r="K26" s="2267">
        <v>0</v>
      </c>
      <c r="L26" s="2231">
        <v>0</v>
      </c>
      <c r="M26" s="2267">
        <v>0</v>
      </c>
      <c r="N26" s="2268">
        <v>0</v>
      </c>
      <c r="O26" s="2267">
        <v>0</v>
      </c>
      <c r="P26" s="2231">
        <v>0</v>
      </c>
      <c r="Q26" s="2267">
        <v>0</v>
      </c>
      <c r="R26" s="2231">
        <v>0</v>
      </c>
      <c r="S26" s="2267">
        <v>0</v>
      </c>
      <c r="T26" s="2231">
        <v>0</v>
      </c>
      <c r="U26" s="2267">
        <v>0</v>
      </c>
      <c r="V26" s="2231">
        <v>0</v>
      </c>
      <c r="W26" s="2230">
        <v>0</v>
      </c>
      <c r="X26" s="2283">
        <v>1</v>
      </c>
      <c r="Y26" s="2267">
        <v>0</v>
      </c>
      <c r="Z26" s="2231">
        <v>0</v>
      </c>
      <c r="AA26" s="2230">
        <v>0</v>
      </c>
      <c r="AB26" s="2283">
        <v>0</v>
      </c>
      <c r="AC26" s="2267">
        <v>0</v>
      </c>
      <c r="AD26" s="2231">
        <v>0</v>
      </c>
      <c r="AE26" s="2230">
        <v>0</v>
      </c>
      <c r="AF26" s="2283">
        <v>0</v>
      </c>
      <c r="AG26" s="2267">
        <v>0</v>
      </c>
      <c r="AH26" s="2231">
        <v>0</v>
      </c>
      <c r="AI26" s="2230">
        <v>0</v>
      </c>
      <c r="AJ26" s="2283">
        <v>6</v>
      </c>
      <c r="AK26" s="2267">
        <v>0</v>
      </c>
      <c r="AL26" s="2231">
        <v>1</v>
      </c>
      <c r="AM26" s="2230">
        <v>0</v>
      </c>
      <c r="AN26" s="2231">
        <v>3</v>
      </c>
      <c r="AO26" s="2230">
        <v>0</v>
      </c>
      <c r="AP26" s="2232">
        <v>0</v>
      </c>
      <c r="AQ26" s="2284">
        <v>0</v>
      </c>
      <c r="AR26" s="2268">
        <v>0</v>
      </c>
      <c r="AS26" s="2285">
        <v>11</v>
      </c>
      <c r="AT26" s="2284">
        <v>0</v>
      </c>
      <c r="AU26" s="2284"/>
      <c r="AV26" s="2284">
        <v>0</v>
      </c>
      <c r="AW26" s="2284">
        <v>0</v>
      </c>
      <c r="AX26" s="2284">
        <v>0</v>
      </c>
      <c r="AY26" s="671" t="str">
        <f t="shared" si="16"/>
        <v/>
      </c>
      <c r="BU26" s="3"/>
      <c r="BV26" s="3"/>
      <c r="BW26" s="3"/>
      <c r="CA26" s="31" t="str">
        <f t="shared" si="17"/>
        <v/>
      </c>
      <c r="CB26" s="31" t="str">
        <f t="shared" si="18"/>
        <v/>
      </c>
      <c r="CC26" s="31" t="str">
        <f t="shared" si="19"/>
        <v/>
      </c>
      <c r="CD26" s="31" t="str">
        <f t="shared" si="20"/>
        <v/>
      </c>
      <c r="CE26" s="31" t="str">
        <f t="shared" si="21"/>
        <v/>
      </c>
      <c r="CF26" s="31" t="str">
        <f t="shared" si="22"/>
        <v/>
      </c>
      <c r="CG26" s="31" t="str">
        <f t="shared" si="23"/>
        <v/>
      </c>
      <c r="CH26" s="32">
        <f t="shared" si="24"/>
        <v>0</v>
      </c>
      <c r="CI26" s="32">
        <f t="shared" si="25"/>
        <v>0</v>
      </c>
      <c r="CJ26" s="32">
        <f t="shared" si="26"/>
        <v>0</v>
      </c>
      <c r="CK26" s="32">
        <f t="shared" si="27"/>
        <v>0</v>
      </c>
      <c r="CL26" s="32">
        <f t="shared" si="28"/>
        <v>0</v>
      </c>
      <c r="CM26" s="32">
        <f t="shared" si="29"/>
        <v>0</v>
      </c>
      <c r="CN26" s="32">
        <f t="shared" si="30"/>
        <v>0</v>
      </c>
    </row>
    <row r="27" spans="1:98" ht="16.350000000000001" customHeight="1" x14ac:dyDescent="0.2">
      <c r="A27" s="3618" t="s">
        <v>51</v>
      </c>
      <c r="B27" s="3619"/>
      <c r="C27" s="3620"/>
      <c r="D27" s="2286">
        <f t="shared" si="15"/>
        <v>0</v>
      </c>
      <c r="E27" s="2265">
        <f t="shared" si="32"/>
        <v>0</v>
      </c>
      <c r="F27" s="2266">
        <f t="shared" si="32"/>
        <v>0</v>
      </c>
      <c r="G27" s="2267"/>
      <c r="H27" s="2231"/>
      <c r="I27" s="2267"/>
      <c r="J27" s="2268"/>
      <c r="K27" s="2267"/>
      <c r="L27" s="2231"/>
      <c r="M27" s="2267"/>
      <c r="N27" s="2268"/>
      <c r="O27" s="2267"/>
      <c r="P27" s="2231"/>
      <c r="Q27" s="2267"/>
      <c r="R27" s="2231"/>
      <c r="S27" s="2267"/>
      <c r="T27" s="2231"/>
      <c r="U27" s="2267"/>
      <c r="V27" s="2231"/>
      <c r="W27" s="2230"/>
      <c r="X27" s="2283"/>
      <c r="Y27" s="2267"/>
      <c r="Z27" s="2231"/>
      <c r="AA27" s="2230"/>
      <c r="AB27" s="2283"/>
      <c r="AC27" s="2267"/>
      <c r="AD27" s="2231"/>
      <c r="AE27" s="2230"/>
      <c r="AF27" s="2283"/>
      <c r="AG27" s="2267"/>
      <c r="AH27" s="2231"/>
      <c r="AI27" s="2230"/>
      <c r="AJ27" s="2283"/>
      <c r="AK27" s="2267"/>
      <c r="AL27" s="2231"/>
      <c r="AM27" s="2230"/>
      <c r="AN27" s="2231"/>
      <c r="AO27" s="2230"/>
      <c r="AP27" s="2232"/>
      <c r="AQ27" s="2284"/>
      <c r="AR27" s="2268"/>
      <c r="AS27" s="2285"/>
      <c r="AT27" s="2285"/>
      <c r="AU27" s="2285"/>
      <c r="AV27" s="2285"/>
      <c r="AW27" s="2285"/>
      <c r="AX27" s="2285"/>
      <c r="AY27" s="671" t="str">
        <f t="shared" si="16"/>
        <v/>
      </c>
      <c r="BU27" s="3"/>
      <c r="BV27" s="3"/>
      <c r="BW27" s="3"/>
      <c r="CA27" s="31" t="str">
        <f t="shared" si="17"/>
        <v/>
      </c>
      <c r="CB27" s="31" t="str">
        <f t="shared" si="18"/>
        <v/>
      </c>
      <c r="CC27" s="31" t="str">
        <f t="shared" si="19"/>
        <v/>
      </c>
      <c r="CD27" s="31" t="str">
        <f t="shared" si="20"/>
        <v/>
      </c>
      <c r="CE27" s="31" t="str">
        <f t="shared" si="21"/>
        <v/>
      </c>
      <c r="CF27" s="31" t="str">
        <f t="shared" si="22"/>
        <v/>
      </c>
      <c r="CG27" s="31" t="str">
        <f t="shared" si="23"/>
        <v/>
      </c>
      <c r="CH27" s="32">
        <f t="shared" si="24"/>
        <v>0</v>
      </c>
      <c r="CI27" s="32">
        <f t="shared" si="25"/>
        <v>0</v>
      </c>
      <c r="CJ27" s="32">
        <f t="shared" si="26"/>
        <v>0</v>
      </c>
      <c r="CK27" s="32">
        <f t="shared" si="27"/>
        <v>0</v>
      </c>
      <c r="CL27" s="32">
        <f t="shared" si="28"/>
        <v>0</v>
      </c>
      <c r="CM27" s="32">
        <f t="shared" si="29"/>
        <v>0</v>
      </c>
      <c r="CN27" s="32">
        <f t="shared" si="30"/>
        <v>0</v>
      </c>
    </row>
    <row r="28" spans="1:98" s="1005" customFormat="1" ht="16.350000000000001" customHeight="1" x14ac:dyDescent="0.2">
      <c r="A28" s="3618" t="s">
        <v>52</v>
      </c>
      <c r="B28" s="3619"/>
      <c r="C28" s="3620"/>
      <c r="D28" s="2279">
        <f>SUM(E28+F28)</f>
        <v>0</v>
      </c>
      <c r="E28" s="2265">
        <f t="shared" si="32"/>
        <v>0</v>
      </c>
      <c r="F28" s="2266">
        <f t="shared" si="32"/>
        <v>0</v>
      </c>
      <c r="G28" s="2267"/>
      <c r="H28" s="2231"/>
      <c r="I28" s="2267"/>
      <c r="J28" s="2268"/>
      <c r="K28" s="2267"/>
      <c r="L28" s="2231"/>
      <c r="M28" s="2267"/>
      <c r="N28" s="2268"/>
      <c r="O28" s="2267"/>
      <c r="P28" s="2231"/>
      <c r="Q28" s="2267"/>
      <c r="R28" s="2231"/>
      <c r="S28" s="2267"/>
      <c r="T28" s="2231"/>
      <c r="U28" s="2267"/>
      <c r="V28" s="2231"/>
      <c r="W28" s="2230"/>
      <c r="X28" s="2283"/>
      <c r="Y28" s="2267"/>
      <c r="Z28" s="2231"/>
      <c r="AA28" s="2230"/>
      <c r="AB28" s="2283"/>
      <c r="AC28" s="2267"/>
      <c r="AD28" s="2231"/>
      <c r="AE28" s="2230"/>
      <c r="AF28" s="2283"/>
      <c r="AG28" s="2267"/>
      <c r="AH28" s="2231"/>
      <c r="AI28" s="2230"/>
      <c r="AJ28" s="2283"/>
      <c r="AK28" s="2267"/>
      <c r="AL28" s="2231"/>
      <c r="AM28" s="2230"/>
      <c r="AN28" s="2231"/>
      <c r="AO28" s="2230"/>
      <c r="AP28" s="2232"/>
      <c r="AQ28" s="2284"/>
      <c r="AR28" s="2268"/>
      <c r="AS28" s="2285"/>
      <c r="AT28" s="2284"/>
      <c r="AU28" s="2284"/>
      <c r="AV28" s="2284"/>
      <c r="AW28" s="2284"/>
      <c r="AX28" s="2284"/>
      <c r="AY28" s="671" t="str">
        <f t="shared" si="16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451"/>
      <c r="CA28" s="31" t="str">
        <f t="shared" si="17"/>
        <v/>
      </c>
      <c r="CB28" s="31" t="str">
        <f t="shared" si="18"/>
        <v/>
      </c>
      <c r="CC28" s="31" t="str">
        <f t="shared" si="19"/>
        <v/>
      </c>
      <c r="CD28" s="31" t="str">
        <f t="shared" si="20"/>
        <v/>
      </c>
      <c r="CE28" s="31" t="str">
        <f t="shared" si="21"/>
        <v/>
      </c>
      <c r="CF28" s="31" t="str">
        <f t="shared" si="22"/>
        <v/>
      </c>
      <c r="CG28" s="31" t="str">
        <f t="shared" si="23"/>
        <v/>
      </c>
      <c r="CH28" s="32">
        <f t="shared" si="24"/>
        <v>0</v>
      </c>
      <c r="CI28" s="32">
        <f t="shared" si="25"/>
        <v>0</v>
      </c>
      <c r="CJ28" s="32">
        <f t="shared" si="26"/>
        <v>0</v>
      </c>
      <c r="CK28" s="32">
        <f t="shared" si="27"/>
        <v>0</v>
      </c>
      <c r="CL28" s="32">
        <f t="shared" si="28"/>
        <v>0</v>
      </c>
      <c r="CM28" s="32">
        <f t="shared" si="29"/>
        <v>0</v>
      </c>
      <c r="CN28" s="32">
        <f t="shared" si="30"/>
        <v>0</v>
      </c>
      <c r="CO28" s="5"/>
      <c r="CP28" s="5"/>
      <c r="CQ28" s="5"/>
      <c r="CR28" s="5"/>
      <c r="CS28" s="5"/>
      <c r="CT28" s="5"/>
    </row>
    <row r="29" spans="1:98" ht="16.350000000000001" customHeight="1" x14ac:dyDescent="0.2">
      <c r="A29" s="3618" t="s">
        <v>53</v>
      </c>
      <c r="B29" s="3619"/>
      <c r="C29" s="3620"/>
      <c r="D29" s="2279">
        <f t="shared" si="15"/>
        <v>0</v>
      </c>
      <c r="E29" s="2265">
        <f t="shared" si="32"/>
        <v>0</v>
      </c>
      <c r="F29" s="2266">
        <f t="shared" si="32"/>
        <v>0</v>
      </c>
      <c r="G29" s="2267"/>
      <c r="H29" s="2231"/>
      <c r="I29" s="2267"/>
      <c r="J29" s="2268"/>
      <c r="K29" s="2267"/>
      <c r="L29" s="2231"/>
      <c r="M29" s="2267"/>
      <c r="N29" s="2268"/>
      <c r="O29" s="2267"/>
      <c r="P29" s="2231"/>
      <c r="Q29" s="2267"/>
      <c r="R29" s="2231"/>
      <c r="S29" s="2267"/>
      <c r="T29" s="2231"/>
      <c r="U29" s="2267"/>
      <c r="V29" s="2231"/>
      <c r="W29" s="2230"/>
      <c r="X29" s="2283"/>
      <c r="Y29" s="2267"/>
      <c r="Z29" s="2231"/>
      <c r="AA29" s="2230"/>
      <c r="AB29" s="2283"/>
      <c r="AC29" s="2267"/>
      <c r="AD29" s="2231"/>
      <c r="AE29" s="2230"/>
      <c r="AF29" s="2283"/>
      <c r="AG29" s="2267"/>
      <c r="AH29" s="2231"/>
      <c r="AI29" s="2230"/>
      <c r="AJ29" s="2283"/>
      <c r="AK29" s="2267"/>
      <c r="AL29" s="2231"/>
      <c r="AM29" s="2230"/>
      <c r="AN29" s="2231"/>
      <c r="AO29" s="2230"/>
      <c r="AP29" s="2232"/>
      <c r="AQ29" s="2284"/>
      <c r="AR29" s="2268"/>
      <c r="AS29" s="2285"/>
      <c r="AT29" s="2284"/>
      <c r="AU29" s="2284"/>
      <c r="AV29" s="2284"/>
      <c r="AW29" s="2284"/>
      <c r="AX29" s="2284"/>
      <c r="AY29" s="671" t="str">
        <f t="shared" si="16"/>
        <v/>
      </c>
      <c r="BU29" s="3"/>
      <c r="BV29" s="3"/>
      <c r="BW29" s="3"/>
      <c r="CA29" s="31" t="str">
        <f t="shared" si="17"/>
        <v/>
      </c>
      <c r="CB29" s="31" t="str">
        <f t="shared" si="18"/>
        <v/>
      </c>
      <c r="CC29" s="31" t="str">
        <f t="shared" si="19"/>
        <v/>
      </c>
      <c r="CD29" s="31" t="str">
        <f t="shared" si="20"/>
        <v/>
      </c>
      <c r="CE29" s="31" t="str">
        <f t="shared" si="21"/>
        <v/>
      </c>
      <c r="CF29" s="31" t="str">
        <f t="shared" si="22"/>
        <v/>
      </c>
      <c r="CG29" s="31" t="str">
        <f t="shared" si="23"/>
        <v/>
      </c>
      <c r="CH29" s="32">
        <f t="shared" si="24"/>
        <v>0</v>
      </c>
      <c r="CI29" s="32">
        <f t="shared" si="25"/>
        <v>0</v>
      </c>
      <c r="CJ29" s="32">
        <f t="shared" si="26"/>
        <v>0</v>
      </c>
      <c r="CK29" s="32">
        <f t="shared" si="27"/>
        <v>0</v>
      </c>
      <c r="CL29" s="32">
        <f t="shared" si="28"/>
        <v>0</v>
      </c>
      <c r="CM29" s="32">
        <f t="shared" si="29"/>
        <v>0</v>
      </c>
      <c r="CN29" s="32">
        <f t="shared" si="30"/>
        <v>0</v>
      </c>
    </row>
    <row r="30" spans="1:98" ht="16.350000000000001" customHeight="1" x14ac:dyDescent="0.2">
      <c r="A30" s="3618" t="s">
        <v>54</v>
      </c>
      <c r="B30" s="3619"/>
      <c r="C30" s="3620"/>
      <c r="D30" s="2279">
        <f t="shared" si="15"/>
        <v>0</v>
      </c>
      <c r="E30" s="2265">
        <f t="shared" si="32"/>
        <v>0</v>
      </c>
      <c r="F30" s="2266">
        <f t="shared" si="32"/>
        <v>0</v>
      </c>
      <c r="G30" s="2267"/>
      <c r="H30" s="2231"/>
      <c r="I30" s="2267"/>
      <c r="J30" s="2268"/>
      <c r="K30" s="2267"/>
      <c r="L30" s="2231"/>
      <c r="M30" s="2267"/>
      <c r="N30" s="2268"/>
      <c r="O30" s="2267"/>
      <c r="P30" s="2231"/>
      <c r="Q30" s="2267"/>
      <c r="R30" s="2231"/>
      <c r="S30" s="2267"/>
      <c r="T30" s="2231"/>
      <c r="U30" s="2267"/>
      <c r="V30" s="2231"/>
      <c r="W30" s="2230"/>
      <c r="X30" s="2283"/>
      <c r="Y30" s="2267"/>
      <c r="Z30" s="2231"/>
      <c r="AA30" s="2230"/>
      <c r="AB30" s="2283"/>
      <c r="AC30" s="2267"/>
      <c r="AD30" s="2231"/>
      <c r="AE30" s="2230"/>
      <c r="AF30" s="2283"/>
      <c r="AG30" s="2267"/>
      <c r="AH30" s="2231"/>
      <c r="AI30" s="2230"/>
      <c r="AJ30" s="2283"/>
      <c r="AK30" s="2267"/>
      <c r="AL30" s="2231"/>
      <c r="AM30" s="2230"/>
      <c r="AN30" s="2231"/>
      <c r="AO30" s="2230"/>
      <c r="AP30" s="2232"/>
      <c r="AQ30" s="2284"/>
      <c r="AR30" s="2268"/>
      <c r="AS30" s="2285"/>
      <c r="AT30" s="2284"/>
      <c r="AU30" s="2284"/>
      <c r="AV30" s="2284"/>
      <c r="AW30" s="2284"/>
      <c r="AX30" s="2284"/>
      <c r="AY30" s="671" t="str">
        <f t="shared" si="16"/>
        <v/>
      </c>
      <c r="BU30" s="3"/>
      <c r="BV30" s="3"/>
      <c r="BW30" s="3"/>
      <c r="CA30" s="31" t="str">
        <f t="shared" si="17"/>
        <v/>
      </c>
      <c r="CB30" s="31" t="str">
        <f t="shared" si="18"/>
        <v/>
      </c>
      <c r="CC30" s="31" t="str">
        <f t="shared" si="19"/>
        <v/>
      </c>
      <c r="CD30" s="31" t="str">
        <f t="shared" si="20"/>
        <v/>
      </c>
      <c r="CE30" s="31" t="str">
        <f t="shared" si="21"/>
        <v/>
      </c>
      <c r="CF30" s="31" t="str">
        <f t="shared" si="22"/>
        <v/>
      </c>
      <c r="CG30" s="31" t="str">
        <f t="shared" si="23"/>
        <v/>
      </c>
      <c r="CH30" s="32">
        <f t="shared" si="24"/>
        <v>0</v>
      </c>
      <c r="CI30" s="32">
        <f t="shared" si="25"/>
        <v>0</v>
      </c>
      <c r="CJ30" s="32">
        <f t="shared" si="26"/>
        <v>0</v>
      </c>
      <c r="CK30" s="32">
        <f t="shared" si="27"/>
        <v>0</v>
      </c>
      <c r="CL30" s="32">
        <f t="shared" si="28"/>
        <v>0</v>
      </c>
      <c r="CM30" s="32">
        <f t="shared" si="29"/>
        <v>0</v>
      </c>
      <c r="CN30" s="32">
        <f t="shared" si="30"/>
        <v>0</v>
      </c>
    </row>
    <row r="31" spans="1:98" ht="16.350000000000001" customHeight="1" x14ac:dyDescent="0.2">
      <c r="A31" s="3618" t="s">
        <v>55</v>
      </c>
      <c r="B31" s="3619"/>
      <c r="C31" s="3620"/>
      <c r="D31" s="2279">
        <f t="shared" si="15"/>
        <v>68</v>
      </c>
      <c r="E31" s="2265">
        <f t="shared" si="32"/>
        <v>25</v>
      </c>
      <c r="F31" s="2266">
        <f t="shared" si="32"/>
        <v>43</v>
      </c>
      <c r="G31" s="2267">
        <v>0</v>
      </c>
      <c r="H31" s="2231">
        <v>0</v>
      </c>
      <c r="I31" s="2267">
        <v>2</v>
      </c>
      <c r="J31" s="2268">
        <v>1</v>
      </c>
      <c r="K31" s="2267">
        <v>0</v>
      </c>
      <c r="L31" s="2231">
        <v>8</v>
      </c>
      <c r="M31" s="2267">
        <v>0</v>
      </c>
      <c r="N31" s="2268">
        <v>0</v>
      </c>
      <c r="O31" s="2267">
        <v>2</v>
      </c>
      <c r="P31" s="2231">
        <v>0</v>
      </c>
      <c r="Q31" s="2267">
        <v>2</v>
      </c>
      <c r="R31" s="2231">
        <v>0</v>
      </c>
      <c r="S31" s="2267">
        <v>1</v>
      </c>
      <c r="T31" s="2231">
        <v>3</v>
      </c>
      <c r="U31" s="2267">
        <v>2</v>
      </c>
      <c r="V31" s="2231">
        <v>3</v>
      </c>
      <c r="W31" s="2230">
        <v>8</v>
      </c>
      <c r="X31" s="2283">
        <v>3</v>
      </c>
      <c r="Y31" s="2267">
        <v>4</v>
      </c>
      <c r="Z31" s="2231">
        <v>3</v>
      </c>
      <c r="AA31" s="2230">
        <v>3</v>
      </c>
      <c r="AB31" s="2283">
        <v>3</v>
      </c>
      <c r="AC31" s="2267">
        <v>0</v>
      </c>
      <c r="AD31" s="2231">
        <v>0</v>
      </c>
      <c r="AE31" s="2230">
        <v>0</v>
      </c>
      <c r="AF31" s="2283">
        <v>5</v>
      </c>
      <c r="AG31" s="2267">
        <v>0</v>
      </c>
      <c r="AH31" s="2231">
        <v>6</v>
      </c>
      <c r="AI31" s="2230">
        <v>1</v>
      </c>
      <c r="AJ31" s="2283">
        <v>2</v>
      </c>
      <c r="AK31" s="2267">
        <v>0</v>
      </c>
      <c r="AL31" s="2231">
        <v>2</v>
      </c>
      <c r="AM31" s="2230">
        <v>0</v>
      </c>
      <c r="AN31" s="2231">
        <v>4</v>
      </c>
      <c r="AO31" s="2230">
        <v>0</v>
      </c>
      <c r="AP31" s="2232">
        <v>0</v>
      </c>
      <c r="AQ31" s="2284">
        <v>0</v>
      </c>
      <c r="AR31" s="2268">
        <v>0</v>
      </c>
      <c r="AS31" s="2285">
        <v>68</v>
      </c>
      <c r="AT31" s="2284">
        <v>0</v>
      </c>
      <c r="AU31" s="2284"/>
      <c r="AV31" s="2284">
        <v>2</v>
      </c>
      <c r="AW31" s="2284">
        <v>0</v>
      </c>
      <c r="AX31" s="2284">
        <v>0</v>
      </c>
      <c r="AY31" s="671" t="str">
        <f t="shared" si="16"/>
        <v/>
      </c>
      <c r="BU31" s="3"/>
      <c r="BV31" s="3"/>
      <c r="BW31" s="3"/>
      <c r="CA31" s="31" t="str">
        <f t="shared" si="17"/>
        <v/>
      </c>
      <c r="CB31" s="31" t="str">
        <f t="shared" si="18"/>
        <v/>
      </c>
      <c r="CC31" s="31" t="str">
        <f t="shared" si="19"/>
        <v/>
      </c>
      <c r="CD31" s="31" t="str">
        <f t="shared" si="20"/>
        <v/>
      </c>
      <c r="CE31" s="31" t="str">
        <f t="shared" si="21"/>
        <v/>
      </c>
      <c r="CF31" s="31" t="str">
        <f t="shared" si="22"/>
        <v/>
      </c>
      <c r="CG31" s="31" t="str">
        <f t="shared" si="23"/>
        <v/>
      </c>
      <c r="CH31" s="32">
        <f t="shared" si="24"/>
        <v>0</v>
      </c>
      <c r="CI31" s="32">
        <f t="shared" si="25"/>
        <v>0</v>
      </c>
      <c r="CJ31" s="32">
        <f t="shared" si="26"/>
        <v>0</v>
      </c>
      <c r="CK31" s="32">
        <f t="shared" si="27"/>
        <v>0</v>
      </c>
      <c r="CL31" s="32">
        <f t="shared" si="28"/>
        <v>0</v>
      </c>
      <c r="CM31" s="32">
        <f t="shared" si="29"/>
        <v>0</v>
      </c>
      <c r="CN31" s="32">
        <f t="shared" si="30"/>
        <v>0</v>
      </c>
    </row>
    <row r="32" spans="1:98" ht="16.350000000000001" customHeight="1" x14ac:dyDescent="0.2">
      <c r="A32" s="3618" t="s">
        <v>56</v>
      </c>
      <c r="B32" s="3619"/>
      <c r="C32" s="3620"/>
      <c r="D32" s="2279">
        <f t="shared" si="15"/>
        <v>0</v>
      </c>
      <c r="E32" s="2265">
        <f>SUM(U32+W32+Y32+AA32+AC32+AE32+AG32+AI32+AK32+AM32+AO32)</f>
        <v>0</v>
      </c>
      <c r="F32" s="2266">
        <f>SUM(V32+X32+Z32+AB32+AD32+AF32+AH32+AJ32+AL32+AN32+AP32)</f>
        <v>0</v>
      </c>
      <c r="G32" s="2280"/>
      <c r="H32" s="2281"/>
      <c r="I32" s="2280"/>
      <c r="J32" s="2282"/>
      <c r="K32" s="2280"/>
      <c r="L32" s="2281"/>
      <c r="M32" s="2280"/>
      <c r="N32" s="2282"/>
      <c r="O32" s="2280"/>
      <c r="P32" s="2281"/>
      <c r="Q32" s="2280"/>
      <c r="R32" s="2281"/>
      <c r="S32" s="2280"/>
      <c r="T32" s="2281"/>
      <c r="U32" s="2267"/>
      <c r="V32" s="2231"/>
      <c r="W32" s="2230"/>
      <c r="X32" s="2283"/>
      <c r="Y32" s="2267"/>
      <c r="Z32" s="2231"/>
      <c r="AA32" s="2230"/>
      <c r="AB32" s="2283"/>
      <c r="AC32" s="2267"/>
      <c r="AD32" s="2231"/>
      <c r="AE32" s="2230"/>
      <c r="AF32" s="2283"/>
      <c r="AG32" s="2267"/>
      <c r="AH32" s="2231"/>
      <c r="AI32" s="2230"/>
      <c r="AJ32" s="2283"/>
      <c r="AK32" s="2267"/>
      <c r="AL32" s="2231"/>
      <c r="AM32" s="2230"/>
      <c r="AN32" s="2231"/>
      <c r="AO32" s="2230"/>
      <c r="AP32" s="2232"/>
      <c r="AQ32" s="2284"/>
      <c r="AR32" s="2268"/>
      <c r="AS32" s="2285"/>
      <c r="AT32" s="2284"/>
      <c r="AU32" s="2284"/>
      <c r="AV32" s="2284"/>
      <c r="AW32" s="2284"/>
      <c r="AX32" s="2284"/>
      <c r="AY32" s="671" t="str">
        <f t="shared" si="16"/>
        <v/>
      </c>
      <c r="BU32" s="3"/>
      <c r="BV32" s="3"/>
      <c r="BW32" s="3"/>
      <c r="CA32" s="31" t="str">
        <f t="shared" si="17"/>
        <v/>
      </c>
      <c r="CB32" s="31" t="str">
        <f t="shared" si="18"/>
        <v/>
      </c>
      <c r="CC32" s="31" t="str">
        <f t="shared" si="19"/>
        <v/>
      </c>
      <c r="CD32" s="31" t="str">
        <f t="shared" si="20"/>
        <v/>
      </c>
      <c r="CE32" s="31" t="str">
        <f t="shared" si="21"/>
        <v/>
      </c>
      <c r="CF32" s="31" t="str">
        <f t="shared" si="22"/>
        <v/>
      </c>
      <c r="CG32" s="31" t="str">
        <f t="shared" si="23"/>
        <v/>
      </c>
      <c r="CH32" s="32">
        <f t="shared" si="24"/>
        <v>0</v>
      </c>
      <c r="CI32" s="32">
        <f t="shared" si="25"/>
        <v>0</v>
      </c>
      <c r="CJ32" s="32">
        <f t="shared" si="26"/>
        <v>0</v>
      </c>
      <c r="CK32" s="32">
        <f t="shared" si="27"/>
        <v>0</v>
      </c>
      <c r="CL32" s="32">
        <f t="shared" si="28"/>
        <v>0</v>
      </c>
      <c r="CM32" s="32">
        <f t="shared" si="29"/>
        <v>0</v>
      </c>
      <c r="CN32" s="32">
        <f t="shared" si="30"/>
        <v>0</v>
      </c>
    </row>
    <row r="33" spans="1:92" ht="16.350000000000001" customHeight="1" x14ac:dyDescent="0.2">
      <c r="A33" s="3618" t="s">
        <v>57</v>
      </c>
      <c r="B33" s="3619"/>
      <c r="C33" s="3620"/>
      <c r="D33" s="2279">
        <f>SUM(E33+F33)</f>
        <v>0</v>
      </c>
      <c r="E33" s="2265">
        <f t="shared" ref="E33:F35" si="33">SUM(G33+I33+K33+M33+O33+Q33+S33+U33+W33+Y33+AA33+AC33+AE33+AG33+AI33+AK33+AM33+AO33)</f>
        <v>0</v>
      </c>
      <c r="F33" s="2266">
        <f t="shared" si="33"/>
        <v>0</v>
      </c>
      <c r="G33" s="2267"/>
      <c r="H33" s="2231"/>
      <c r="I33" s="2267"/>
      <c r="J33" s="2268"/>
      <c r="K33" s="2267"/>
      <c r="L33" s="2231"/>
      <c r="M33" s="2267"/>
      <c r="N33" s="2268"/>
      <c r="O33" s="2267"/>
      <c r="P33" s="2231"/>
      <c r="Q33" s="2267"/>
      <c r="R33" s="2231"/>
      <c r="S33" s="2267"/>
      <c r="T33" s="2231"/>
      <c r="U33" s="2267"/>
      <c r="V33" s="2231"/>
      <c r="W33" s="2230"/>
      <c r="X33" s="2283"/>
      <c r="Y33" s="2267"/>
      <c r="Z33" s="2231"/>
      <c r="AA33" s="2230"/>
      <c r="AB33" s="2283"/>
      <c r="AC33" s="2267"/>
      <c r="AD33" s="2231"/>
      <c r="AE33" s="2230"/>
      <c r="AF33" s="2283"/>
      <c r="AG33" s="2267"/>
      <c r="AH33" s="2231"/>
      <c r="AI33" s="2230"/>
      <c r="AJ33" s="2283"/>
      <c r="AK33" s="2267"/>
      <c r="AL33" s="2231"/>
      <c r="AM33" s="2230"/>
      <c r="AN33" s="2231"/>
      <c r="AO33" s="2230"/>
      <c r="AP33" s="2232"/>
      <c r="AQ33" s="2284"/>
      <c r="AR33" s="2268"/>
      <c r="AS33" s="2285"/>
      <c r="AT33" s="2284"/>
      <c r="AU33" s="2284"/>
      <c r="AV33" s="2284"/>
      <c r="AW33" s="2284"/>
      <c r="AX33" s="2284"/>
      <c r="AY33" s="671" t="str">
        <f t="shared" si="16"/>
        <v/>
      </c>
      <c r="BU33" s="3"/>
      <c r="BV33" s="3"/>
      <c r="BW33" s="3"/>
      <c r="CA33" s="31" t="str">
        <f t="shared" si="17"/>
        <v/>
      </c>
      <c r="CB33" s="31" t="str">
        <f t="shared" si="18"/>
        <v/>
      </c>
      <c r="CC33" s="31" t="str">
        <f t="shared" si="19"/>
        <v/>
      </c>
      <c r="CD33" s="31" t="str">
        <f t="shared" si="20"/>
        <v/>
      </c>
      <c r="CE33" s="31" t="str">
        <f t="shared" si="21"/>
        <v/>
      </c>
      <c r="CF33" s="31" t="str">
        <f t="shared" si="22"/>
        <v/>
      </c>
      <c r="CG33" s="31" t="str">
        <f t="shared" si="23"/>
        <v/>
      </c>
      <c r="CH33" s="32">
        <f t="shared" si="24"/>
        <v>0</v>
      </c>
      <c r="CI33" s="32">
        <f t="shared" si="25"/>
        <v>0</v>
      </c>
      <c r="CJ33" s="32">
        <f t="shared" si="26"/>
        <v>0</v>
      </c>
      <c r="CK33" s="32">
        <f t="shared" si="27"/>
        <v>0</v>
      </c>
      <c r="CL33" s="32">
        <f t="shared" si="28"/>
        <v>0</v>
      </c>
      <c r="CM33" s="32">
        <f t="shared" si="29"/>
        <v>0</v>
      </c>
      <c r="CN33" s="32">
        <f t="shared" si="30"/>
        <v>0</v>
      </c>
    </row>
    <row r="34" spans="1:92" ht="16.350000000000001" customHeight="1" x14ac:dyDescent="0.2">
      <c r="A34" s="3618" t="s">
        <v>58</v>
      </c>
      <c r="B34" s="3619"/>
      <c r="C34" s="3620"/>
      <c r="D34" s="2279">
        <f t="shared" si="15"/>
        <v>0</v>
      </c>
      <c r="E34" s="2265">
        <f t="shared" si="33"/>
        <v>0</v>
      </c>
      <c r="F34" s="2266">
        <f t="shared" si="33"/>
        <v>0</v>
      </c>
      <c r="G34" s="2267"/>
      <c r="H34" s="2231"/>
      <c r="I34" s="2267"/>
      <c r="J34" s="2268"/>
      <c r="K34" s="2267"/>
      <c r="L34" s="2231"/>
      <c r="M34" s="2267"/>
      <c r="N34" s="2268"/>
      <c r="O34" s="2267"/>
      <c r="P34" s="2231"/>
      <c r="Q34" s="2267"/>
      <c r="R34" s="2231"/>
      <c r="S34" s="2267"/>
      <c r="T34" s="2231"/>
      <c r="U34" s="2267"/>
      <c r="V34" s="2231"/>
      <c r="W34" s="2230"/>
      <c r="X34" s="2283"/>
      <c r="Y34" s="2267"/>
      <c r="Z34" s="2231"/>
      <c r="AA34" s="2230"/>
      <c r="AB34" s="2283"/>
      <c r="AC34" s="2267"/>
      <c r="AD34" s="2231"/>
      <c r="AE34" s="2230"/>
      <c r="AF34" s="2283"/>
      <c r="AG34" s="2267"/>
      <c r="AH34" s="2231"/>
      <c r="AI34" s="2230"/>
      <c r="AJ34" s="2283"/>
      <c r="AK34" s="2267"/>
      <c r="AL34" s="2231"/>
      <c r="AM34" s="2230"/>
      <c r="AN34" s="2231"/>
      <c r="AO34" s="2230"/>
      <c r="AP34" s="2232"/>
      <c r="AQ34" s="2284"/>
      <c r="AR34" s="2268"/>
      <c r="AS34" s="2285"/>
      <c r="AT34" s="2284"/>
      <c r="AU34" s="2284"/>
      <c r="AV34" s="2284"/>
      <c r="AW34" s="2284"/>
      <c r="AX34" s="2284"/>
      <c r="AY34" s="671" t="str">
        <f t="shared" si="16"/>
        <v/>
      </c>
      <c r="BU34" s="3"/>
      <c r="BV34" s="3"/>
      <c r="BW34" s="3"/>
      <c r="CA34" s="31" t="str">
        <f t="shared" si="17"/>
        <v/>
      </c>
      <c r="CB34" s="31" t="str">
        <f t="shared" si="18"/>
        <v/>
      </c>
      <c r="CC34" s="31" t="str">
        <f t="shared" si="19"/>
        <v/>
      </c>
      <c r="CD34" s="31" t="str">
        <f t="shared" si="20"/>
        <v/>
      </c>
      <c r="CE34" s="31" t="str">
        <f t="shared" si="21"/>
        <v/>
      </c>
      <c r="CF34" s="31" t="str">
        <f t="shared" si="22"/>
        <v/>
      </c>
      <c r="CG34" s="31" t="str">
        <f t="shared" si="23"/>
        <v/>
      </c>
      <c r="CH34" s="32">
        <f t="shared" si="24"/>
        <v>0</v>
      </c>
      <c r="CI34" s="32">
        <f t="shared" si="25"/>
        <v>0</v>
      </c>
      <c r="CJ34" s="32">
        <f t="shared" si="26"/>
        <v>0</v>
      </c>
      <c r="CK34" s="32">
        <f t="shared" si="27"/>
        <v>0</v>
      </c>
      <c r="CL34" s="32">
        <f t="shared" si="28"/>
        <v>0</v>
      </c>
      <c r="CM34" s="32">
        <f t="shared" si="29"/>
        <v>0</v>
      </c>
      <c r="CN34" s="32">
        <f t="shared" si="30"/>
        <v>0</v>
      </c>
    </row>
    <row r="35" spans="1:92" ht="16.350000000000001" customHeight="1" x14ac:dyDescent="0.2">
      <c r="A35" s="3731" t="s">
        <v>59</v>
      </c>
      <c r="B35" s="3725"/>
      <c r="C35" s="3732"/>
      <c r="D35" s="2287">
        <f t="shared" si="15"/>
        <v>0</v>
      </c>
      <c r="E35" s="2270">
        <f t="shared" si="33"/>
        <v>0</v>
      </c>
      <c r="F35" s="2271">
        <f t="shared" si="33"/>
        <v>0</v>
      </c>
      <c r="G35" s="2272"/>
      <c r="H35" s="2240"/>
      <c r="I35" s="2272"/>
      <c r="J35" s="2273"/>
      <c r="K35" s="2272"/>
      <c r="L35" s="2240"/>
      <c r="M35" s="2272"/>
      <c r="N35" s="2273"/>
      <c r="O35" s="2272"/>
      <c r="P35" s="2240"/>
      <c r="Q35" s="2272"/>
      <c r="R35" s="2240"/>
      <c r="S35" s="2272"/>
      <c r="T35" s="2240"/>
      <c r="U35" s="2272"/>
      <c r="V35" s="2240"/>
      <c r="W35" s="2239"/>
      <c r="X35" s="2288"/>
      <c r="Y35" s="2272"/>
      <c r="Z35" s="2240"/>
      <c r="AA35" s="2239"/>
      <c r="AB35" s="2288"/>
      <c r="AC35" s="2272"/>
      <c r="AD35" s="2240"/>
      <c r="AE35" s="2239"/>
      <c r="AF35" s="2288"/>
      <c r="AG35" s="2272"/>
      <c r="AH35" s="2240"/>
      <c r="AI35" s="2239"/>
      <c r="AJ35" s="2288"/>
      <c r="AK35" s="2272"/>
      <c r="AL35" s="2240"/>
      <c r="AM35" s="2239"/>
      <c r="AN35" s="2240"/>
      <c r="AO35" s="2239"/>
      <c r="AP35" s="2241"/>
      <c r="AQ35" s="77"/>
      <c r="AR35" s="77"/>
      <c r="AS35" s="77"/>
      <c r="AT35" s="77"/>
      <c r="AU35" s="77"/>
      <c r="AV35" s="77"/>
      <c r="AW35" s="77"/>
      <c r="AX35" s="77"/>
      <c r="AY35" s="671" t="str">
        <f t="shared" si="16"/>
        <v/>
      </c>
      <c r="BU35" s="3"/>
      <c r="BV35" s="3"/>
      <c r="BW35" s="3"/>
      <c r="CA35" s="31" t="str">
        <f t="shared" si="17"/>
        <v/>
      </c>
      <c r="CB35" s="31" t="str">
        <f t="shared" si="18"/>
        <v/>
      </c>
      <c r="CC35" s="31" t="str">
        <f t="shared" si="19"/>
        <v/>
      </c>
      <c r="CD35" s="31" t="str">
        <f t="shared" si="20"/>
        <v/>
      </c>
      <c r="CE35" s="31" t="str">
        <f t="shared" si="21"/>
        <v/>
      </c>
      <c r="CF35" s="31" t="str">
        <f t="shared" si="22"/>
        <v/>
      </c>
      <c r="CG35" s="31" t="str">
        <f t="shared" si="23"/>
        <v/>
      </c>
      <c r="CH35" s="32">
        <f t="shared" si="24"/>
        <v>0</v>
      </c>
      <c r="CI35" s="32">
        <f t="shared" si="25"/>
        <v>0</v>
      </c>
      <c r="CJ35" s="32">
        <f t="shared" si="26"/>
        <v>0</v>
      </c>
      <c r="CK35" s="32">
        <f t="shared" si="27"/>
        <v>0</v>
      </c>
      <c r="CL35" s="32">
        <f t="shared" si="28"/>
        <v>0</v>
      </c>
      <c r="CM35" s="32">
        <f t="shared" si="29"/>
        <v>0</v>
      </c>
      <c r="CN35" s="32">
        <f t="shared" si="30"/>
        <v>0</v>
      </c>
    </row>
    <row r="36" spans="1:92" ht="16.350000000000001" customHeight="1" x14ac:dyDescent="0.2">
      <c r="A36" s="3743" t="s">
        <v>60</v>
      </c>
      <c r="B36" s="3743"/>
      <c r="C36" s="3743"/>
      <c r="D36" s="2289">
        <f t="shared" ref="D36:AX36" si="34">SUM(D19:D35)</f>
        <v>79</v>
      </c>
      <c r="E36" s="2290">
        <f t="shared" si="34"/>
        <v>25</v>
      </c>
      <c r="F36" s="2291">
        <f t="shared" si="34"/>
        <v>54</v>
      </c>
      <c r="G36" s="2289">
        <f t="shared" si="34"/>
        <v>0</v>
      </c>
      <c r="H36" s="2291">
        <f t="shared" si="34"/>
        <v>0</v>
      </c>
      <c r="I36" s="2289">
        <f t="shared" si="34"/>
        <v>2</v>
      </c>
      <c r="J36" s="2291">
        <f t="shared" si="34"/>
        <v>1</v>
      </c>
      <c r="K36" s="2289">
        <f t="shared" si="34"/>
        <v>0</v>
      </c>
      <c r="L36" s="2291">
        <f t="shared" si="34"/>
        <v>8</v>
      </c>
      <c r="M36" s="2289">
        <f t="shared" si="34"/>
        <v>0</v>
      </c>
      <c r="N36" s="2291">
        <f t="shared" si="34"/>
        <v>0</v>
      </c>
      <c r="O36" s="2289">
        <f t="shared" si="34"/>
        <v>2</v>
      </c>
      <c r="P36" s="2291">
        <f t="shared" si="34"/>
        <v>0</v>
      </c>
      <c r="Q36" s="2289">
        <f t="shared" si="34"/>
        <v>2</v>
      </c>
      <c r="R36" s="2291">
        <f t="shared" si="34"/>
        <v>0</v>
      </c>
      <c r="S36" s="2289">
        <f t="shared" si="34"/>
        <v>1</v>
      </c>
      <c r="T36" s="2291">
        <f t="shared" si="34"/>
        <v>3</v>
      </c>
      <c r="U36" s="2289">
        <f t="shared" si="34"/>
        <v>2</v>
      </c>
      <c r="V36" s="2291">
        <f t="shared" si="34"/>
        <v>3</v>
      </c>
      <c r="W36" s="2292">
        <f t="shared" si="34"/>
        <v>8</v>
      </c>
      <c r="X36" s="2293">
        <f t="shared" si="34"/>
        <v>4</v>
      </c>
      <c r="Y36" s="2289">
        <f t="shared" si="34"/>
        <v>4</v>
      </c>
      <c r="Z36" s="2291">
        <f t="shared" si="34"/>
        <v>3</v>
      </c>
      <c r="AA36" s="2292">
        <f t="shared" si="34"/>
        <v>3</v>
      </c>
      <c r="AB36" s="2293">
        <f t="shared" si="34"/>
        <v>3</v>
      </c>
      <c r="AC36" s="2289">
        <f t="shared" si="34"/>
        <v>0</v>
      </c>
      <c r="AD36" s="2291">
        <f t="shared" si="34"/>
        <v>0</v>
      </c>
      <c r="AE36" s="2289">
        <f t="shared" si="34"/>
        <v>0</v>
      </c>
      <c r="AF36" s="2293">
        <f t="shared" si="34"/>
        <v>5</v>
      </c>
      <c r="AG36" s="2289">
        <f t="shared" si="34"/>
        <v>0</v>
      </c>
      <c r="AH36" s="2291">
        <f t="shared" si="34"/>
        <v>6</v>
      </c>
      <c r="AI36" s="2289">
        <f t="shared" si="34"/>
        <v>1</v>
      </c>
      <c r="AJ36" s="2293">
        <f t="shared" si="34"/>
        <v>8</v>
      </c>
      <c r="AK36" s="2289">
        <f t="shared" si="34"/>
        <v>0</v>
      </c>
      <c r="AL36" s="2291">
        <f t="shared" si="34"/>
        <v>3</v>
      </c>
      <c r="AM36" s="2289">
        <f t="shared" si="34"/>
        <v>0</v>
      </c>
      <c r="AN36" s="2291">
        <f t="shared" si="34"/>
        <v>7</v>
      </c>
      <c r="AO36" s="2289">
        <f t="shared" si="34"/>
        <v>0</v>
      </c>
      <c r="AP36" s="2294">
        <f t="shared" si="34"/>
        <v>0</v>
      </c>
      <c r="AQ36" s="2291">
        <f t="shared" si="34"/>
        <v>0</v>
      </c>
      <c r="AR36" s="2291">
        <f t="shared" si="34"/>
        <v>0</v>
      </c>
      <c r="AS36" s="2295">
        <f t="shared" si="34"/>
        <v>79</v>
      </c>
      <c r="AT36" s="2295">
        <f t="shared" si="34"/>
        <v>0</v>
      </c>
      <c r="AU36" s="2295">
        <f t="shared" si="34"/>
        <v>0</v>
      </c>
      <c r="AV36" s="2295">
        <f t="shared" si="34"/>
        <v>2</v>
      </c>
      <c r="AW36" s="2295">
        <f t="shared" si="34"/>
        <v>0</v>
      </c>
      <c r="AX36" s="2295">
        <f t="shared" si="34"/>
        <v>0</v>
      </c>
      <c r="AY36" s="9"/>
      <c r="BU36" s="3"/>
      <c r="BV36" s="3"/>
      <c r="BW36" s="3"/>
      <c r="CA36" s="31"/>
      <c r="CB36" s="31"/>
      <c r="CC36" s="31"/>
      <c r="CD36" s="31"/>
      <c r="CE36" s="31"/>
      <c r="CF36" s="31"/>
      <c r="CG36" s="31"/>
      <c r="CH36" s="32"/>
      <c r="CI36" s="32"/>
      <c r="CJ36" s="32"/>
      <c r="CK36" s="32"/>
      <c r="CL36" s="32"/>
      <c r="CM36" s="32"/>
      <c r="CN36" s="32"/>
    </row>
    <row r="37" spans="1:92" ht="30" customHeight="1" x14ac:dyDescent="0.2">
      <c r="A37" s="85" t="s">
        <v>61</v>
      </c>
      <c r="B37" s="86"/>
      <c r="C37" s="86"/>
      <c r="D37" s="87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31.5" customHeight="1" x14ac:dyDescent="0.2">
      <c r="A38" s="3575" t="s">
        <v>62</v>
      </c>
      <c r="B38" s="3576"/>
      <c r="C38" s="3576"/>
      <c r="D38" s="3575" t="s">
        <v>63</v>
      </c>
      <c r="E38" s="3576"/>
      <c r="F38" s="3554"/>
      <c r="G38" s="3612" t="s">
        <v>64</v>
      </c>
      <c r="H38" s="3559"/>
      <c r="I38" s="3559"/>
      <c r="J38" s="3559"/>
      <c r="K38" s="3559"/>
      <c r="L38" s="3559"/>
      <c r="M38" s="3559"/>
      <c r="N38" s="3559"/>
      <c r="O38" s="3559"/>
      <c r="P38" s="3559"/>
      <c r="Q38" s="3559"/>
      <c r="R38" s="3559"/>
      <c r="S38" s="3559"/>
      <c r="T38" s="3559"/>
      <c r="U38" s="3559"/>
      <c r="V38" s="3559"/>
      <c r="W38" s="3559"/>
      <c r="X38" s="3559"/>
      <c r="Y38" s="3559"/>
      <c r="Z38" s="3559"/>
      <c r="AA38" s="3559"/>
      <c r="AB38" s="3559"/>
      <c r="AC38" s="3559"/>
      <c r="AD38" s="3559"/>
      <c r="AE38" s="3559"/>
      <c r="AF38" s="3559"/>
      <c r="AG38" s="3559"/>
      <c r="AH38" s="3559"/>
      <c r="AI38" s="3559"/>
      <c r="AJ38" s="3559"/>
      <c r="AK38" s="3559"/>
      <c r="AL38" s="3559"/>
      <c r="AM38" s="3559"/>
      <c r="AN38" s="3559"/>
      <c r="AO38" s="3559"/>
      <c r="AP38" s="3723"/>
      <c r="AQ38" s="3554" t="s">
        <v>6</v>
      </c>
      <c r="AR38" s="3554" t="s">
        <v>7</v>
      </c>
      <c r="AS38" s="3554" t="s">
        <v>8</v>
      </c>
      <c r="AT38" s="3554" t="s">
        <v>298</v>
      </c>
      <c r="AU38" s="3454" t="s">
        <v>10</v>
      </c>
      <c r="AV38" s="3454" t="s">
        <v>11</v>
      </c>
      <c r="AW38" s="3460" t="s">
        <v>65</v>
      </c>
      <c r="BI38" s="3"/>
      <c r="BJ38" s="3"/>
      <c r="BK38" s="3"/>
      <c r="BL38" s="4"/>
      <c r="BM38" s="4"/>
      <c r="BN38" s="4"/>
      <c r="BO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3051"/>
      <c r="B39" s="3052"/>
      <c r="C39" s="3116"/>
      <c r="D39" s="3117"/>
      <c r="E39" s="3118"/>
      <c r="F39" s="3248"/>
      <c r="G39" s="3716" t="s">
        <v>13</v>
      </c>
      <c r="H39" s="3638"/>
      <c r="I39" s="3612" t="s">
        <v>14</v>
      </c>
      <c r="J39" s="3627"/>
      <c r="K39" s="3559" t="s">
        <v>15</v>
      </c>
      <c r="L39" s="3627"/>
      <c r="M39" s="3612" t="s">
        <v>16</v>
      </c>
      <c r="N39" s="3627"/>
      <c r="O39" s="3612" t="s">
        <v>17</v>
      </c>
      <c r="P39" s="3627"/>
      <c r="Q39" s="3612" t="s">
        <v>18</v>
      </c>
      <c r="R39" s="3627"/>
      <c r="S39" s="3612" t="s">
        <v>19</v>
      </c>
      <c r="T39" s="3627"/>
      <c r="U39" s="3612" t="s">
        <v>20</v>
      </c>
      <c r="V39" s="3627"/>
      <c r="W39" s="3612" t="s">
        <v>21</v>
      </c>
      <c r="X39" s="3627"/>
      <c r="Y39" s="3612" t="s">
        <v>22</v>
      </c>
      <c r="Z39" s="3614"/>
      <c r="AA39" s="3612" t="s">
        <v>23</v>
      </c>
      <c r="AB39" s="3614"/>
      <c r="AC39" s="3612" t="s">
        <v>24</v>
      </c>
      <c r="AD39" s="3614"/>
      <c r="AE39" s="3612" t="s">
        <v>25</v>
      </c>
      <c r="AF39" s="3614"/>
      <c r="AG39" s="3612" t="s">
        <v>26</v>
      </c>
      <c r="AH39" s="3614"/>
      <c r="AI39" s="3612" t="s">
        <v>27</v>
      </c>
      <c r="AJ39" s="3614"/>
      <c r="AK39" s="3612" t="s">
        <v>28</v>
      </c>
      <c r="AL39" s="3614"/>
      <c r="AM39" s="3612" t="s">
        <v>29</v>
      </c>
      <c r="AN39" s="3614"/>
      <c r="AO39" s="3612" t="s">
        <v>30</v>
      </c>
      <c r="AP39" s="3736"/>
      <c r="AQ39" s="2961"/>
      <c r="AR39" s="2961"/>
      <c r="AS39" s="2961"/>
      <c r="AT39" s="2961"/>
      <c r="AU39" s="2912"/>
      <c r="AV39" s="2912"/>
      <c r="AW39" s="3064"/>
      <c r="BJ39" s="3"/>
      <c r="BK39" s="3"/>
      <c r="BL39" s="3"/>
      <c r="BM39" s="4"/>
      <c r="BN39" s="4"/>
      <c r="BO39" s="4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3116"/>
      <c r="B40" s="3116"/>
      <c r="C40" s="2961"/>
      <c r="D40" s="2296" t="s">
        <v>31</v>
      </c>
      <c r="E40" s="2261" t="s">
        <v>32</v>
      </c>
      <c r="F40" s="2297" t="s">
        <v>33</v>
      </c>
      <c r="G40" s="2296" t="s">
        <v>32</v>
      </c>
      <c r="H40" s="2297" t="s">
        <v>33</v>
      </c>
      <c r="I40" s="2296" t="s">
        <v>32</v>
      </c>
      <c r="J40" s="2297" t="s">
        <v>33</v>
      </c>
      <c r="K40" s="2260" t="s">
        <v>32</v>
      </c>
      <c r="L40" s="2297" t="s">
        <v>33</v>
      </c>
      <c r="M40" s="2261" t="s">
        <v>32</v>
      </c>
      <c r="N40" s="2297" t="s">
        <v>33</v>
      </c>
      <c r="O40" s="2261" t="s">
        <v>32</v>
      </c>
      <c r="P40" s="2297" t="s">
        <v>33</v>
      </c>
      <c r="Q40" s="2261" t="s">
        <v>32</v>
      </c>
      <c r="R40" s="2297" t="s">
        <v>33</v>
      </c>
      <c r="S40" s="2261" t="s">
        <v>32</v>
      </c>
      <c r="T40" s="2297" t="s">
        <v>33</v>
      </c>
      <c r="U40" s="2298" t="s">
        <v>32</v>
      </c>
      <c r="V40" s="2223" t="s">
        <v>33</v>
      </c>
      <c r="W40" s="2298" t="s">
        <v>32</v>
      </c>
      <c r="X40" s="2223" t="s">
        <v>33</v>
      </c>
      <c r="Y40" s="2298" t="s">
        <v>32</v>
      </c>
      <c r="Z40" s="2223" t="s">
        <v>33</v>
      </c>
      <c r="AA40" s="2298" t="s">
        <v>32</v>
      </c>
      <c r="AB40" s="2223" t="s">
        <v>33</v>
      </c>
      <c r="AC40" s="2298" t="s">
        <v>32</v>
      </c>
      <c r="AD40" s="2223" t="s">
        <v>33</v>
      </c>
      <c r="AE40" s="2298" t="s">
        <v>32</v>
      </c>
      <c r="AF40" s="2223" t="s">
        <v>33</v>
      </c>
      <c r="AG40" s="2298" t="s">
        <v>32</v>
      </c>
      <c r="AH40" s="2223" t="s">
        <v>33</v>
      </c>
      <c r="AI40" s="2298" t="s">
        <v>32</v>
      </c>
      <c r="AJ40" s="2223" t="s">
        <v>33</v>
      </c>
      <c r="AK40" s="2298" t="s">
        <v>32</v>
      </c>
      <c r="AL40" s="2223" t="s">
        <v>33</v>
      </c>
      <c r="AM40" s="2298" t="s">
        <v>32</v>
      </c>
      <c r="AN40" s="2223" t="s">
        <v>33</v>
      </c>
      <c r="AO40" s="2298" t="s">
        <v>32</v>
      </c>
      <c r="AP40" s="2262" t="s">
        <v>33</v>
      </c>
      <c r="AQ40" s="3248"/>
      <c r="AR40" s="3248"/>
      <c r="AS40" s="3248"/>
      <c r="AT40" s="3248"/>
      <c r="AU40" s="3537"/>
      <c r="AV40" s="3537"/>
      <c r="AW40" s="3177"/>
      <c r="BJ40" s="3"/>
      <c r="BK40" s="3"/>
      <c r="BL40" s="3"/>
      <c r="BM40" s="4"/>
      <c r="BN40" s="4"/>
      <c r="BO40" s="4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3711" t="s">
        <v>66</v>
      </c>
      <c r="B41" s="3726"/>
      <c r="C41" s="3712"/>
      <c r="D41" s="1019">
        <f>SUM(E41+F41)</f>
        <v>0</v>
      </c>
      <c r="E41" s="92">
        <f>+S41+Y41+AA41+AC41+AE41+AG41+AI41+AK41+AM41+AO41</f>
        <v>0</v>
      </c>
      <c r="F41" s="2299">
        <f>+T41+Z41+AB41+AD41+AF41+AH41+AJ41+AL41+AN41+AP41</f>
        <v>0</v>
      </c>
      <c r="G41" s="2280"/>
      <c r="H41" s="2282"/>
      <c r="I41" s="2280"/>
      <c r="J41" s="2282"/>
      <c r="K41" s="2280"/>
      <c r="L41" s="2282"/>
      <c r="M41" s="2280"/>
      <c r="N41" s="2282"/>
      <c r="O41" s="2280"/>
      <c r="P41" s="2282"/>
      <c r="Q41" s="2280"/>
      <c r="R41" s="2282"/>
      <c r="S41" s="1021"/>
      <c r="T41" s="95"/>
      <c r="U41" s="2280"/>
      <c r="V41" s="2282"/>
      <c r="W41" s="2280"/>
      <c r="X41" s="2282"/>
      <c r="Y41" s="1021"/>
      <c r="Z41" s="95"/>
      <c r="AA41" s="2300"/>
      <c r="AB41" s="95"/>
      <c r="AC41" s="2301"/>
      <c r="AD41" s="95"/>
      <c r="AE41" s="2300"/>
      <c r="AF41" s="95"/>
      <c r="AG41" s="1021"/>
      <c r="AH41" s="95"/>
      <c r="AI41" s="1021"/>
      <c r="AJ41" s="95"/>
      <c r="AK41" s="2300"/>
      <c r="AL41" s="95"/>
      <c r="AM41" s="2301"/>
      <c r="AN41" s="95"/>
      <c r="AO41" s="2302"/>
      <c r="AP41" s="99"/>
      <c r="AQ41" s="1023"/>
      <c r="AR41" s="2303"/>
      <c r="AS41" s="2303"/>
      <c r="AT41" s="2303"/>
      <c r="AU41" s="2303"/>
      <c r="AV41" s="2303"/>
      <c r="AW41" s="2303"/>
      <c r="AX41" s="671" t="str">
        <f t="shared" ref="AX41:AX63" si="35">$CA41&amp;$CB41&amp;$CC41&amp;$CD41&amp;$CE41&amp;$CF41&amp;$CG41</f>
        <v/>
      </c>
      <c r="BJ41" s="3"/>
      <c r="BK41" s="3"/>
      <c r="BL41" s="3"/>
      <c r="BM41" s="4"/>
      <c r="BN41" s="4"/>
      <c r="BO41" s="4"/>
      <c r="CA41" s="31" t="str">
        <f>IF(CH41=1,"* Las consultas de 60 años NO DEBEN ser mayor que el total de Consultas entre 60-64 Años. ","")</f>
        <v/>
      </c>
      <c r="CB41" s="31" t="str">
        <f t="shared" ref="CB41:CB63" si="36">IF(CI41=1,"* Las actividades de usuarios en situación de discapacidad NO DEBEN superar el total. ","")</f>
        <v/>
      </c>
      <c r="CC41" s="31" t="str">
        <f>IF(CJ41=1,"* Las consultas de 12 años NO DEBEN ser mayor que el total de Consultas entre 10-14 Años. ","")</f>
        <v/>
      </c>
      <c r="CD41" s="31" t="str">
        <f>IF(CK41=1,"* Las consultas de Pacientes en control PSCV NO DEBEN ser mayor que el total de Consultas. ","")</f>
        <v/>
      </c>
      <c r="CE41" s="31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1" t="str">
        <f>IF(AND(AU41="",D41&lt;&gt;0),"* No olvide digitar la población SENAME (Digite CEROS si no tiene). ",IF(D41&lt;AU41,"* La Población SENAME NO DEBE ser mayor al Total. ",""))</f>
        <v/>
      </c>
      <c r="CG41" s="31" t="str">
        <f>IF(AND(AV41="",D41&lt;&gt;0),"* No olvide digitar la población Migrante (Digite CEROS si no tiene). ",IF(D41&lt;AV41,"* La Población Migrante NO DEBE ser mayor al Total. ",""))</f>
        <v/>
      </c>
      <c r="CH41" s="32">
        <f>IF(AS41&gt;(AK41+AL41),1,0)</f>
        <v>0</v>
      </c>
      <c r="CI41" s="32">
        <f>IF(D41&lt;AT41,1,0)</f>
        <v>0</v>
      </c>
      <c r="CJ41" s="32">
        <f>IF((Y41+Z41)&lt;AQ41,1,0)</f>
        <v>0</v>
      </c>
      <c r="CK41" s="32">
        <f>IF(D41&lt;AW41,1,0)</f>
        <v>0</v>
      </c>
      <c r="CL41" s="32">
        <f>IF(AND(AR41="",D41&lt;&gt;0),1,IF(F41&lt;AR41,1,0))</f>
        <v>0</v>
      </c>
      <c r="CM41" s="32">
        <f>IF(AND(AU41="",D41&lt;&gt;0),1,IF(D41&lt;AU41,1,0))</f>
        <v>0</v>
      </c>
      <c r="CN41" s="32">
        <f>IF(AND(AV41="",D41&lt;&gt;0),1,IF(D41&lt;AV41,1,0))</f>
        <v>0</v>
      </c>
    </row>
    <row r="42" spans="1:92" ht="24" customHeight="1" x14ac:dyDescent="0.2">
      <c r="A42" s="3618" t="s">
        <v>67</v>
      </c>
      <c r="B42" s="3619"/>
      <c r="C42" s="3620"/>
      <c r="D42" s="102">
        <f>SUM(E42+F42)</f>
        <v>0</v>
      </c>
      <c r="E42" s="103">
        <f>+G42+I42+K42+M42+O42+Q42+S42+U42+W42+Y42+AA42</f>
        <v>0</v>
      </c>
      <c r="F42" s="1004">
        <f>+H42+J42+L42+N42+P42+R42+T42+V42+X42+Z42+AB42</f>
        <v>0</v>
      </c>
      <c r="G42" s="105"/>
      <c r="H42" s="106"/>
      <c r="I42" s="105"/>
      <c r="J42" s="107"/>
      <c r="K42" s="105"/>
      <c r="L42" s="106"/>
      <c r="M42" s="105"/>
      <c r="N42" s="106"/>
      <c r="O42" s="105"/>
      <c r="P42" s="106"/>
      <c r="Q42" s="105"/>
      <c r="R42" s="108"/>
      <c r="S42" s="105"/>
      <c r="T42" s="108"/>
      <c r="U42" s="105"/>
      <c r="V42" s="106"/>
      <c r="W42" s="105"/>
      <c r="X42" s="108"/>
      <c r="Y42" s="105"/>
      <c r="Z42" s="108"/>
      <c r="AA42" s="105"/>
      <c r="AB42" s="106"/>
      <c r="AC42" s="2280"/>
      <c r="AD42" s="2281"/>
      <c r="AE42" s="2304"/>
      <c r="AF42" s="2281"/>
      <c r="AG42" s="2280"/>
      <c r="AH42" s="2282"/>
      <c r="AI42" s="2280"/>
      <c r="AJ42" s="2282"/>
      <c r="AK42" s="2304"/>
      <c r="AL42" s="2253"/>
      <c r="AM42" s="2280"/>
      <c r="AN42" s="2281"/>
      <c r="AO42" s="2304"/>
      <c r="AP42" s="2305"/>
      <c r="AQ42" s="2306"/>
      <c r="AR42" s="2282"/>
      <c r="AS42" s="2282"/>
      <c r="AT42" s="106"/>
      <c r="AU42" s="106"/>
      <c r="AV42" s="106"/>
      <c r="AW42" s="106"/>
      <c r="AX42" s="671" t="str">
        <f t="shared" si="35"/>
        <v/>
      </c>
      <c r="BJ42" s="3"/>
      <c r="BK42" s="3"/>
      <c r="BL42" s="3"/>
      <c r="BM42" s="4"/>
      <c r="BN42" s="4"/>
      <c r="BO42" s="4"/>
      <c r="CA42" s="31"/>
      <c r="CB42" s="31" t="str">
        <f t="shared" si="36"/>
        <v/>
      </c>
      <c r="CC42" s="31"/>
      <c r="CD42" s="31" t="str">
        <f t="shared" ref="CD42:CD63" si="37">IF(CK42=1,"* Las consultas de Pacientes en control PSCV NO DEBEN ser mayor que el total de Consultas. ","")</f>
        <v/>
      </c>
      <c r="CE42" s="31"/>
      <c r="CF42" s="31" t="str">
        <f t="shared" ref="CF42:CF63" si="38">IF(AND(AU42="",D42&lt;&gt;0),"* No olvide digitar la población SENAME (Digite CEROS si no tiene). ",IF(D42&lt;AU42,"* La Población SENAME NO DEBE ser mayor al Total. ",""))</f>
        <v/>
      </c>
      <c r="CG42" s="31" t="str">
        <f t="shared" ref="CG42:CG63" si="39">IF(AND(AV42="",D42&lt;&gt;0),"* No olvide digitar la población Migrante (Digite CEROS si no tiene). ",IF(D42&lt;AV42,"* La Población Migrante NO DEBE ser mayor al Total. ",""))</f>
        <v/>
      </c>
      <c r="CH42" s="32"/>
      <c r="CI42" s="32">
        <f t="shared" ref="CI42:CI63" si="40">IF(D42&lt;AT42,1,0)</f>
        <v>0</v>
      </c>
      <c r="CJ42" s="32"/>
      <c r="CK42" s="32">
        <f t="shared" ref="CK42:CK63" si="41">IF(D42&lt;AW42,1,0)</f>
        <v>0</v>
      </c>
      <c r="CL42" s="32"/>
      <c r="CM42" s="32">
        <f t="shared" ref="CM42:CM63" si="42">IF(AND(AU42="",D42&lt;&gt;0),1,IF(D42&lt;AU42,1,0))</f>
        <v>0</v>
      </c>
      <c r="CN42" s="32">
        <f t="shared" ref="CN42:CN63" si="43">IF(AND(AV42="",D42&lt;&gt;0),1,IF(D42&lt;AV42,1,0))</f>
        <v>0</v>
      </c>
    </row>
    <row r="43" spans="1:92" ht="16.350000000000001" customHeight="1" x14ac:dyDescent="0.2">
      <c r="A43" s="3618" t="s">
        <v>68</v>
      </c>
      <c r="B43" s="3619"/>
      <c r="C43" s="3620"/>
      <c r="D43" s="102">
        <f>SUM(E43+F43)</f>
        <v>0</v>
      </c>
      <c r="E43" s="103">
        <f>+G43+I43+K43+M43+O43+Q43+S43+U43+W43+Y43+AA43</f>
        <v>0</v>
      </c>
      <c r="F43" s="1004">
        <f>+H43+J43+L43+N43+P43+R43+T43+V43+X43+Z43+AB43</f>
        <v>0</v>
      </c>
      <c r="G43" s="105"/>
      <c r="H43" s="106"/>
      <c r="I43" s="105"/>
      <c r="J43" s="107"/>
      <c r="K43" s="105"/>
      <c r="L43" s="106"/>
      <c r="M43" s="105"/>
      <c r="N43" s="106"/>
      <c r="O43" s="105"/>
      <c r="P43" s="106"/>
      <c r="Q43" s="105"/>
      <c r="R43" s="108"/>
      <c r="S43" s="105"/>
      <c r="T43" s="108"/>
      <c r="U43" s="105"/>
      <c r="V43" s="106"/>
      <c r="W43" s="105"/>
      <c r="X43" s="108"/>
      <c r="Y43" s="105"/>
      <c r="Z43" s="108"/>
      <c r="AA43" s="105"/>
      <c r="AB43" s="106"/>
      <c r="AC43" s="2280"/>
      <c r="AD43" s="2281"/>
      <c r="AE43" s="2304"/>
      <c r="AF43" s="2281"/>
      <c r="AG43" s="2280"/>
      <c r="AH43" s="2282"/>
      <c r="AI43" s="2280"/>
      <c r="AJ43" s="2282"/>
      <c r="AK43" s="2304"/>
      <c r="AL43" s="2253"/>
      <c r="AM43" s="2280"/>
      <c r="AN43" s="2281"/>
      <c r="AO43" s="2304"/>
      <c r="AP43" s="2305"/>
      <c r="AQ43" s="2306"/>
      <c r="AR43" s="2282"/>
      <c r="AS43" s="2282"/>
      <c r="AT43" s="106"/>
      <c r="AU43" s="106"/>
      <c r="AV43" s="106"/>
      <c r="AW43" s="106"/>
      <c r="AX43" s="671" t="str">
        <f t="shared" si="35"/>
        <v/>
      </c>
      <c r="BJ43" s="3"/>
      <c r="BK43" s="3"/>
      <c r="BL43" s="3"/>
      <c r="BM43" s="4"/>
      <c r="BN43" s="4"/>
      <c r="BO43" s="4"/>
      <c r="CA43" s="31"/>
      <c r="CB43" s="31" t="str">
        <f t="shared" si="36"/>
        <v/>
      </c>
      <c r="CC43" s="31"/>
      <c r="CD43" s="31" t="str">
        <f t="shared" si="37"/>
        <v/>
      </c>
      <c r="CE43" s="31"/>
      <c r="CF43" s="31" t="str">
        <f t="shared" si="38"/>
        <v/>
      </c>
      <c r="CG43" s="31" t="str">
        <f t="shared" si="39"/>
        <v/>
      </c>
      <c r="CH43" s="32"/>
      <c r="CI43" s="32">
        <f t="shared" si="40"/>
        <v>0</v>
      </c>
      <c r="CJ43" s="32"/>
      <c r="CK43" s="32">
        <f t="shared" si="41"/>
        <v>0</v>
      </c>
      <c r="CL43" s="32"/>
      <c r="CM43" s="32">
        <f t="shared" si="42"/>
        <v>0</v>
      </c>
      <c r="CN43" s="32">
        <f t="shared" si="43"/>
        <v>0</v>
      </c>
    </row>
    <row r="44" spans="1:92" ht="16.350000000000001" customHeight="1" x14ac:dyDescent="0.2">
      <c r="A44" s="3618" t="s">
        <v>69</v>
      </c>
      <c r="B44" s="3619"/>
      <c r="C44" s="3620"/>
      <c r="D44" s="2307">
        <f>SUM(E44+F44)</f>
        <v>0</v>
      </c>
      <c r="E44" s="2308">
        <f>+Y44+AA44+AC44+AE44+AG44+AI44+AK44+AM44+AO44</f>
        <v>0</v>
      </c>
      <c r="F44" s="2309">
        <f>+Z44+AB44+AD44+AF44+AH44+AJ44+AL44+AN44+AP44</f>
        <v>0</v>
      </c>
      <c r="G44" s="2280"/>
      <c r="H44" s="2282"/>
      <c r="I44" s="2280"/>
      <c r="J44" s="2282"/>
      <c r="K44" s="2280"/>
      <c r="L44" s="2282"/>
      <c r="M44" s="2280"/>
      <c r="N44" s="2282"/>
      <c r="O44" s="2280"/>
      <c r="P44" s="2282"/>
      <c r="Q44" s="2280"/>
      <c r="R44" s="2282"/>
      <c r="S44" s="2280"/>
      <c r="T44" s="2282"/>
      <c r="U44" s="2280"/>
      <c r="V44" s="2282"/>
      <c r="W44" s="2280"/>
      <c r="X44" s="2282"/>
      <c r="Y44" s="2310"/>
      <c r="Z44" s="2311"/>
      <c r="AA44" s="2312"/>
      <c r="AB44" s="2313"/>
      <c r="AC44" s="2310"/>
      <c r="AD44" s="2311"/>
      <c r="AE44" s="2312"/>
      <c r="AF44" s="2311"/>
      <c r="AG44" s="2310"/>
      <c r="AH44" s="2311"/>
      <c r="AI44" s="2310"/>
      <c r="AJ44" s="2311"/>
      <c r="AK44" s="2312"/>
      <c r="AL44" s="2313"/>
      <c r="AM44" s="2310"/>
      <c r="AN44" s="2311"/>
      <c r="AO44" s="2312"/>
      <c r="AP44" s="2314"/>
      <c r="AQ44" s="2315"/>
      <c r="AR44" s="2316"/>
      <c r="AS44" s="2316"/>
      <c r="AT44" s="2316"/>
      <c r="AU44" s="2316"/>
      <c r="AV44" s="2316"/>
      <c r="AW44" s="2316"/>
      <c r="AX44" s="671" t="str">
        <f t="shared" si="35"/>
        <v/>
      </c>
      <c r="BJ44" s="3"/>
      <c r="BK44" s="3"/>
      <c r="BL44" s="3"/>
      <c r="BM44" s="4"/>
      <c r="BN44" s="4"/>
      <c r="BO44" s="4"/>
      <c r="CA44" s="31" t="str">
        <f t="shared" ref="CA44:CA63" si="44">IF(CH44=1,"* Las consultas de 60 años NO DEBEN ser mayor que el total de Consultas entre 60-64 Años. ","")</f>
        <v/>
      </c>
      <c r="CB44" s="31" t="str">
        <f t="shared" si="36"/>
        <v/>
      </c>
      <c r="CC44" s="31" t="str">
        <f t="shared" ref="CC44:CC63" si="45">IF(CJ44=1,"* Las consultas de 12 años NO DEBEN ser mayor que el total de Consultas entre 10-14 Años. ","")</f>
        <v/>
      </c>
      <c r="CD44" s="31" t="str">
        <f t="shared" si="37"/>
        <v/>
      </c>
      <c r="CE44" s="31" t="str">
        <f t="shared" ref="CE44:CE63" si="46">IF(AND(AR44="",D44&lt;&gt;0),"* Recuerde que las Embarazadas deben ser incluídas en el ingreso por rango Etario (Digite CEROS si no tiene). ",IF(F44&lt;AR44,"* Las Embarazadas NO DEBEN ser mayor al total de mujeres. ",""))</f>
        <v/>
      </c>
      <c r="CF44" s="31" t="str">
        <f t="shared" si="38"/>
        <v/>
      </c>
      <c r="CG44" s="31" t="str">
        <f t="shared" si="39"/>
        <v/>
      </c>
      <c r="CH44" s="32">
        <f t="shared" ref="CH44:CH63" si="47">IF(AS44&gt;(AK44+AL44),1,0)</f>
        <v>0</v>
      </c>
      <c r="CI44" s="32">
        <f t="shared" si="40"/>
        <v>0</v>
      </c>
      <c r="CJ44" s="32">
        <f t="shared" ref="CJ44:CJ63" si="48">IF((Y44+Z44)&lt;AQ44,1,0)</f>
        <v>0</v>
      </c>
      <c r="CK44" s="32">
        <f t="shared" si="41"/>
        <v>0</v>
      </c>
      <c r="CL44" s="32">
        <f t="shared" ref="CL44:CL63" si="49">IF(AND(AR44="",D44&lt;&gt;0),1,IF(F44&lt;AR44,1,0))</f>
        <v>0</v>
      </c>
      <c r="CM44" s="32">
        <f t="shared" si="42"/>
        <v>0</v>
      </c>
      <c r="CN44" s="32">
        <f t="shared" si="43"/>
        <v>0</v>
      </c>
    </row>
    <row r="45" spans="1:92" ht="16.350000000000001" customHeight="1" x14ac:dyDescent="0.2">
      <c r="A45" s="3618" t="s">
        <v>70</v>
      </c>
      <c r="B45" s="3619"/>
      <c r="C45" s="3620"/>
      <c r="D45" s="2317">
        <f>SUM(E45+F45)</f>
        <v>0</v>
      </c>
      <c r="E45" s="2318">
        <f>Y45+AA45+AC45+AE45+AG45+AI45+AK45+AM45+AO45</f>
        <v>0</v>
      </c>
      <c r="F45" s="2319">
        <f>+Z45+AB45+AD45+AF45+AH45+AJ45+AL45+AN45+AP45</f>
        <v>0</v>
      </c>
      <c r="G45" s="2320"/>
      <c r="H45" s="2321"/>
      <c r="I45" s="2320"/>
      <c r="J45" s="2321"/>
      <c r="K45" s="2320"/>
      <c r="L45" s="2321"/>
      <c r="M45" s="2320"/>
      <c r="N45" s="2321"/>
      <c r="O45" s="2320"/>
      <c r="P45" s="2321"/>
      <c r="Q45" s="2320"/>
      <c r="R45" s="2321"/>
      <c r="S45" s="2320"/>
      <c r="T45" s="2321"/>
      <c r="U45" s="2320"/>
      <c r="V45" s="2321"/>
      <c r="W45" s="2320"/>
      <c r="X45" s="2321"/>
      <c r="Y45" s="2322"/>
      <c r="Z45" s="2323"/>
      <c r="AA45" s="2324"/>
      <c r="AB45" s="2325"/>
      <c r="AC45" s="2322"/>
      <c r="AD45" s="2323"/>
      <c r="AE45" s="2326"/>
      <c r="AF45" s="2323"/>
      <c r="AG45" s="2322"/>
      <c r="AH45" s="2323"/>
      <c r="AI45" s="2322"/>
      <c r="AJ45" s="2323"/>
      <c r="AK45" s="2324"/>
      <c r="AL45" s="2325"/>
      <c r="AM45" s="2322"/>
      <c r="AN45" s="2323"/>
      <c r="AO45" s="2326"/>
      <c r="AP45" s="2327"/>
      <c r="AQ45" s="2328"/>
      <c r="AR45" s="2329"/>
      <c r="AS45" s="2330"/>
      <c r="AT45" s="2329"/>
      <c r="AU45" s="2329"/>
      <c r="AV45" s="2329"/>
      <c r="AW45" s="2329"/>
      <c r="AX45" s="671" t="str">
        <f t="shared" si="35"/>
        <v/>
      </c>
      <c r="BJ45" s="3"/>
      <c r="BK45" s="3"/>
      <c r="BL45" s="3"/>
      <c r="BM45" s="4"/>
      <c r="BN45" s="4"/>
      <c r="BO45" s="4"/>
      <c r="CA45" s="31"/>
      <c r="CB45" s="31" t="str">
        <f t="shared" si="36"/>
        <v/>
      </c>
      <c r="CC45" s="31" t="str">
        <f t="shared" si="45"/>
        <v/>
      </c>
      <c r="CD45" s="31" t="str">
        <f t="shared" si="37"/>
        <v/>
      </c>
      <c r="CE45" s="31" t="str">
        <f t="shared" si="46"/>
        <v/>
      </c>
      <c r="CF45" s="31" t="str">
        <f t="shared" si="38"/>
        <v/>
      </c>
      <c r="CG45" s="31" t="str">
        <f t="shared" si="39"/>
        <v/>
      </c>
      <c r="CH45" s="32"/>
      <c r="CI45" s="32">
        <f t="shared" si="40"/>
        <v>0</v>
      </c>
      <c r="CJ45" s="32">
        <f t="shared" si="48"/>
        <v>0</v>
      </c>
      <c r="CK45" s="32">
        <f t="shared" si="41"/>
        <v>0</v>
      </c>
      <c r="CL45" s="32">
        <f t="shared" si="49"/>
        <v>0</v>
      </c>
      <c r="CM45" s="32">
        <f t="shared" si="42"/>
        <v>0</v>
      </c>
      <c r="CN45" s="32">
        <f t="shared" si="43"/>
        <v>0</v>
      </c>
    </row>
    <row r="46" spans="1:92" ht="16.350000000000001" customHeight="1" x14ac:dyDescent="0.2">
      <c r="A46" s="3612" t="s">
        <v>71</v>
      </c>
      <c r="B46" s="3559"/>
      <c r="C46" s="3627"/>
      <c r="D46" s="2224">
        <f t="shared" ref="D46:D59" si="50">SUM(E46+F46)</f>
        <v>0</v>
      </c>
      <c r="E46" s="2275">
        <f>Y46+AA46+AC46+AE46+AG46+AI46+AK46+AM46+AO46</f>
        <v>0</v>
      </c>
      <c r="F46" s="2223">
        <f>+Z46+AB46+AD46+AF46+AH46+AJ46+AL46+AN46+AP46</f>
        <v>0</v>
      </c>
      <c r="G46" s="2331"/>
      <c r="H46" s="2332"/>
      <c r="I46" s="2331"/>
      <c r="J46" s="2332"/>
      <c r="K46" s="2331"/>
      <c r="L46" s="2332"/>
      <c r="M46" s="2331"/>
      <c r="N46" s="2332"/>
      <c r="O46" s="2331"/>
      <c r="P46" s="2332"/>
      <c r="Q46" s="2331"/>
      <c r="R46" s="2332"/>
      <c r="S46" s="2331"/>
      <c r="T46" s="2332"/>
      <c r="U46" s="2331"/>
      <c r="V46" s="2332"/>
      <c r="W46" s="2331"/>
      <c r="X46" s="2332"/>
      <c r="Y46" s="2224">
        <f t="shared" ref="Y46:AD46" si="51">SUM(Y44:Y45)</f>
        <v>0</v>
      </c>
      <c r="Z46" s="2222">
        <f t="shared" si="51"/>
        <v>0</v>
      </c>
      <c r="AA46" s="2224">
        <f t="shared" si="51"/>
        <v>0</v>
      </c>
      <c r="AB46" s="2222">
        <f t="shared" si="51"/>
        <v>0</v>
      </c>
      <c r="AC46" s="2224">
        <f t="shared" si="51"/>
        <v>0</v>
      </c>
      <c r="AD46" s="2223">
        <f t="shared" si="51"/>
        <v>0</v>
      </c>
      <c r="AE46" s="2222">
        <f>SUM(AE44:AE45)</f>
        <v>0</v>
      </c>
      <c r="AF46" s="2222">
        <f t="shared" ref="AF46:AN46" si="52">SUM(AF44:AF45)</f>
        <v>0</v>
      </c>
      <c r="AG46" s="2224">
        <f t="shared" si="52"/>
        <v>0</v>
      </c>
      <c r="AH46" s="2222">
        <f t="shared" si="52"/>
        <v>0</v>
      </c>
      <c r="AI46" s="2224">
        <f t="shared" si="52"/>
        <v>0</v>
      </c>
      <c r="AJ46" s="2222">
        <f t="shared" si="52"/>
        <v>0</v>
      </c>
      <c r="AK46" s="2224">
        <f t="shared" si="52"/>
        <v>0</v>
      </c>
      <c r="AL46" s="2222">
        <f t="shared" si="52"/>
        <v>0</v>
      </c>
      <c r="AM46" s="2224">
        <f t="shared" si="52"/>
        <v>0</v>
      </c>
      <c r="AN46" s="2223">
        <f t="shared" si="52"/>
        <v>0</v>
      </c>
      <c r="AO46" s="2222">
        <f>SUM(AO44:AO45)</f>
        <v>0</v>
      </c>
      <c r="AP46" s="2333">
        <f>SUM(AP44:AP45)</f>
        <v>0</v>
      </c>
      <c r="AQ46" s="2222">
        <f>SUM(AQ44:AQ45)</f>
        <v>0</v>
      </c>
      <c r="AR46" s="2334">
        <f>SUM(AR44:AR45)</f>
        <v>0</v>
      </c>
      <c r="AS46" s="2223">
        <f>SUM(AS44)</f>
        <v>0</v>
      </c>
      <c r="AT46" s="2223">
        <f>SUM(AT44:AT45)</f>
        <v>0</v>
      </c>
      <c r="AU46" s="2223">
        <f>SUM(AU44:AU45)</f>
        <v>0</v>
      </c>
      <c r="AV46" s="2223">
        <f>SUM(AV44:AV45)</f>
        <v>0</v>
      </c>
      <c r="AW46" s="2223">
        <f>SUM(AW44:AW45)</f>
        <v>0</v>
      </c>
      <c r="BJ46" s="3"/>
      <c r="BK46" s="3"/>
      <c r="BL46" s="3"/>
      <c r="BM46" s="4"/>
      <c r="BN46" s="4"/>
      <c r="BO46" s="4"/>
      <c r="CA46" s="31"/>
      <c r="CB46" s="31"/>
      <c r="CC46" s="31"/>
      <c r="CD46" s="31"/>
      <c r="CE46" s="31"/>
      <c r="CF46" s="31"/>
      <c r="CG46" s="31"/>
      <c r="CH46" s="32"/>
      <c r="CI46" s="32"/>
      <c r="CJ46" s="32"/>
      <c r="CK46" s="32"/>
      <c r="CL46" s="32"/>
      <c r="CM46" s="32"/>
      <c r="CN46" s="32"/>
    </row>
    <row r="47" spans="1:92" ht="16.350000000000001" customHeight="1" x14ac:dyDescent="0.2">
      <c r="A47" s="3763" t="s">
        <v>72</v>
      </c>
      <c r="B47" s="3597"/>
      <c r="C47" s="3764"/>
      <c r="D47" s="2224">
        <f t="shared" si="50"/>
        <v>0</v>
      </c>
      <c r="E47" s="2275">
        <f>+G47+I47+K47+M47+O47+Q47+S47+U47+W47+Y47+AA47+AC47+AE47+AG47+AI47+AK47+AM47+AO47</f>
        <v>0</v>
      </c>
      <c r="F47" s="2223">
        <f>+H47+J47+L47+N47+P47+R47+T47+V47+X47+Z47+AB47+AD47+AF47+AH47+AJ47+AL47+AN47+AP47</f>
        <v>0</v>
      </c>
      <c r="G47" s="2335"/>
      <c r="H47" s="2336"/>
      <c r="I47" s="2335"/>
      <c r="J47" s="2337"/>
      <c r="K47" s="2335"/>
      <c r="L47" s="2336"/>
      <c r="M47" s="2335"/>
      <c r="N47" s="2336"/>
      <c r="O47" s="2335"/>
      <c r="P47" s="2336"/>
      <c r="Q47" s="2335"/>
      <c r="R47" s="2338"/>
      <c r="S47" s="2335"/>
      <c r="T47" s="2338"/>
      <c r="U47" s="2335"/>
      <c r="V47" s="2338"/>
      <c r="W47" s="2335"/>
      <c r="X47" s="2338"/>
      <c r="Y47" s="2335"/>
      <c r="Z47" s="2338"/>
      <c r="AA47" s="2335"/>
      <c r="AB47" s="2338"/>
      <c r="AC47" s="2339"/>
      <c r="AD47" s="2338"/>
      <c r="AE47" s="2340"/>
      <c r="AF47" s="2338"/>
      <c r="AG47" s="2335"/>
      <c r="AH47" s="2338"/>
      <c r="AI47" s="2335"/>
      <c r="AJ47" s="2338"/>
      <c r="AK47" s="2335"/>
      <c r="AL47" s="2338"/>
      <c r="AM47" s="2339"/>
      <c r="AN47" s="2338"/>
      <c r="AO47" s="2337"/>
      <c r="AP47" s="2341"/>
      <c r="AQ47" s="2342"/>
      <c r="AR47" s="2336"/>
      <c r="AS47" s="2336"/>
      <c r="AT47" s="2336"/>
      <c r="AU47" s="2336"/>
      <c r="AV47" s="2336"/>
      <c r="AW47" s="2336"/>
      <c r="AX47" s="671" t="str">
        <f t="shared" si="35"/>
        <v/>
      </c>
      <c r="BJ47" s="3"/>
      <c r="BK47" s="3"/>
      <c r="BL47" s="3"/>
      <c r="BM47" s="4"/>
      <c r="BN47" s="4"/>
      <c r="BO47" s="4"/>
      <c r="CA47" s="31" t="str">
        <f t="shared" si="44"/>
        <v/>
      </c>
      <c r="CB47" s="31" t="str">
        <f t="shared" si="36"/>
        <v/>
      </c>
      <c r="CC47" s="31" t="str">
        <f t="shared" si="45"/>
        <v/>
      </c>
      <c r="CD47" s="31" t="str">
        <f t="shared" si="37"/>
        <v/>
      </c>
      <c r="CE47" s="31" t="str">
        <f t="shared" si="46"/>
        <v/>
      </c>
      <c r="CF47" s="31" t="str">
        <f t="shared" si="38"/>
        <v/>
      </c>
      <c r="CG47" s="31" t="str">
        <f t="shared" si="39"/>
        <v/>
      </c>
      <c r="CH47" s="32">
        <f t="shared" si="47"/>
        <v>0</v>
      </c>
      <c r="CI47" s="32">
        <f t="shared" si="40"/>
        <v>0</v>
      </c>
      <c r="CJ47" s="32">
        <f t="shared" si="48"/>
        <v>0</v>
      </c>
      <c r="CK47" s="32">
        <f t="shared" si="41"/>
        <v>0</v>
      </c>
      <c r="CL47" s="32">
        <f t="shared" si="49"/>
        <v>0</v>
      </c>
      <c r="CM47" s="32">
        <f t="shared" si="42"/>
        <v>0</v>
      </c>
      <c r="CN47" s="32">
        <f t="shared" si="43"/>
        <v>0</v>
      </c>
    </row>
    <row r="48" spans="1:92" ht="16.350000000000001" customHeight="1" x14ac:dyDescent="0.2">
      <c r="A48" s="3572" t="s">
        <v>73</v>
      </c>
      <c r="B48" s="3574"/>
      <c r="C48" s="149">
        <v>0</v>
      </c>
      <c r="D48" s="150">
        <f t="shared" si="50"/>
        <v>0</v>
      </c>
      <c r="E48" s="151">
        <f>SUM(G48+I48+K48+M48+O48+Q48+S48+U48+W48+Y48+AA48+AC48+AE48+AG48+AI48+AK48+AM48+AO48)</f>
        <v>0</v>
      </c>
      <c r="F48" s="1004">
        <f>SUM(H48+J48+L48+N48+P48+R48+T48+V48+X48+Z48+AB48+AD48+AF48+AH48+AJ48+AL48+AN48+AP48)</f>
        <v>0</v>
      </c>
      <c r="G48" s="105"/>
      <c r="H48" s="106"/>
      <c r="I48" s="105"/>
      <c r="J48" s="107"/>
      <c r="K48" s="105"/>
      <c r="L48" s="106"/>
      <c r="M48" s="105"/>
      <c r="N48" s="106"/>
      <c r="O48" s="105"/>
      <c r="P48" s="106"/>
      <c r="Q48" s="105"/>
      <c r="R48" s="108"/>
      <c r="S48" s="105"/>
      <c r="T48" s="108"/>
      <c r="U48" s="105"/>
      <c r="V48" s="108"/>
      <c r="W48" s="105"/>
      <c r="X48" s="108"/>
      <c r="Y48" s="105"/>
      <c r="Z48" s="108"/>
      <c r="AA48" s="105"/>
      <c r="AB48" s="108"/>
      <c r="AC48" s="152"/>
      <c r="AD48" s="108"/>
      <c r="AE48" s="153"/>
      <c r="AF48" s="108"/>
      <c r="AG48" s="105"/>
      <c r="AH48" s="108"/>
      <c r="AI48" s="105"/>
      <c r="AJ48" s="108"/>
      <c r="AK48" s="105"/>
      <c r="AL48" s="108"/>
      <c r="AM48" s="152"/>
      <c r="AN48" s="108"/>
      <c r="AO48" s="107"/>
      <c r="AP48" s="154"/>
      <c r="AQ48" s="155"/>
      <c r="AR48" s="106"/>
      <c r="AS48" s="106"/>
      <c r="AT48" s="106"/>
      <c r="AU48" s="106"/>
      <c r="AV48" s="106"/>
      <c r="AW48" s="106"/>
      <c r="AX48" s="671" t="str">
        <f t="shared" si="35"/>
        <v/>
      </c>
      <c r="BJ48" s="3"/>
      <c r="BK48" s="3"/>
      <c r="BL48" s="3"/>
      <c r="BM48" s="4"/>
      <c r="BN48" s="4"/>
      <c r="BO48" s="4"/>
      <c r="CA48" s="31" t="str">
        <f t="shared" si="44"/>
        <v/>
      </c>
      <c r="CB48" s="31" t="str">
        <f t="shared" si="36"/>
        <v/>
      </c>
      <c r="CC48" s="31" t="str">
        <f t="shared" si="45"/>
        <v/>
      </c>
      <c r="CD48" s="31" t="str">
        <f t="shared" si="37"/>
        <v/>
      </c>
      <c r="CE48" s="31" t="str">
        <f t="shared" si="46"/>
        <v/>
      </c>
      <c r="CF48" s="31" t="str">
        <f t="shared" si="38"/>
        <v/>
      </c>
      <c r="CG48" s="31" t="str">
        <f t="shared" si="39"/>
        <v/>
      </c>
      <c r="CH48" s="32">
        <f t="shared" si="47"/>
        <v>0</v>
      </c>
      <c r="CI48" s="32">
        <f t="shared" si="40"/>
        <v>0</v>
      </c>
      <c r="CJ48" s="32">
        <f t="shared" si="48"/>
        <v>0</v>
      </c>
      <c r="CK48" s="32">
        <f t="shared" si="41"/>
        <v>0</v>
      </c>
      <c r="CL48" s="32">
        <f t="shared" si="49"/>
        <v>0</v>
      </c>
      <c r="CM48" s="32">
        <f t="shared" si="42"/>
        <v>0</v>
      </c>
      <c r="CN48" s="32">
        <f t="shared" si="43"/>
        <v>0</v>
      </c>
    </row>
    <row r="49" spans="1:92" ht="16.350000000000001" customHeight="1" x14ac:dyDescent="0.2">
      <c r="A49" s="3011"/>
      <c r="B49" s="3013"/>
      <c r="C49" s="2343" t="s">
        <v>74</v>
      </c>
      <c r="D49" s="2307">
        <f t="shared" si="50"/>
        <v>0</v>
      </c>
      <c r="E49" s="151">
        <f t="shared" ref="E49:F58" si="53">SUM(G49+I49+K49+M49+O49+Q49+S49+U49+W49+Y49+AA49+AC49+AE49+AG49+AI49+AK49+AM49+AO49)</f>
        <v>0</v>
      </c>
      <c r="F49" s="1004">
        <f t="shared" si="53"/>
        <v>0</v>
      </c>
      <c r="G49" s="2310"/>
      <c r="H49" s="2316"/>
      <c r="I49" s="2310"/>
      <c r="J49" s="2344"/>
      <c r="K49" s="2310"/>
      <c r="L49" s="2316"/>
      <c r="M49" s="2310"/>
      <c r="N49" s="2316"/>
      <c r="O49" s="2310"/>
      <c r="P49" s="2316"/>
      <c r="Q49" s="2310"/>
      <c r="R49" s="2311"/>
      <c r="S49" s="2310"/>
      <c r="T49" s="2311"/>
      <c r="U49" s="2310"/>
      <c r="V49" s="2311"/>
      <c r="W49" s="2310"/>
      <c r="X49" s="2311"/>
      <c r="Y49" s="2310"/>
      <c r="Z49" s="2311"/>
      <c r="AA49" s="2310"/>
      <c r="AB49" s="2311"/>
      <c r="AC49" s="2345"/>
      <c r="AD49" s="2311"/>
      <c r="AE49" s="2312"/>
      <c r="AF49" s="2311"/>
      <c r="AG49" s="2310"/>
      <c r="AH49" s="2311"/>
      <c r="AI49" s="2310"/>
      <c r="AJ49" s="2311"/>
      <c r="AK49" s="2310"/>
      <c r="AL49" s="2311"/>
      <c r="AM49" s="2345"/>
      <c r="AN49" s="2311"/>
      <c r="AO49" s="2344"/>
      <c r="AP49" s="2314"/>
      <c r="AQ49" s="2315"/>
      <c r="AR49" s="2316"/>
      <c r="AS49" s="2316"/>
      <c r="AT49" s="2316"/>
      <c r="AU49" s="2316"/>
      <c r="AV49" s="2316"/>
      <c r="AW49" s="2316"/>
      <c r="AX49" s="671" t="str">
        <f t="shared" si="35"/>
        <v/>
      </c>
      <c r="BJ49" s="3"/>
      <c r="BK49" s="3"/>
      <c r="BL49" s="3"/>
      <c r="BM49" s="4"/>
      <c r="BN49" s="4"/>
      <c r="BO49" s="4"/>
      <c r="CA49" s="31" t="str">
        <f t="shared" si="44"/>
        <v/>
      </c>
      <c r="CB49" s="31" t="str">
        <f t="shared" si="36"/>
        <v/>
      </c>
      <c r="CC49" s="31" t="str">
        <f t="shared" si="45"/>
        <v/>
      </c>
      <c r="CD49" s="31" t="str">
        <f t="shared" si="37"/>
        <v/>
      </c>
      <c r="CE49" s="31" t="str">
        <f t="shared" si="46"/>
        <v/>
      </c>
      <c r="CF49" s="31" t="str">
        <f t="shared" si="38"/>
        <v/>
      </c>
      <c r="CG49" s="31" t="str">
        <f t="shared" si="39"/>
        <v/>
      </c>
      <c r="CH49" s="32">
        <f t="shared" si="47"/>
        <v>0</v>
      </c>
      <c r="CI49" s="32">
        <f t="shared" si="40"/>
        <v>0</v>
      </c>
      <c r="CJ49" s="32">
        <f t="shared" si="48"/>
        <v>0</v>
      </c>
      <c r="CK49" s="32">
        <f t="shared" si="41"/>
        <v>0</v>
      </c>
      <c r="CL49" s="32">
        <f t="shared" si="49"/>
        <v>0</v>
      </c>
      <c r="CM49" s="32">
        <f t="shared" si="42"/>
        <v>0</v>
      </c>
      <c r="CN49" s="32">
        <f t="shared" si="43"/>
        <v>0</v>
      </c>
    </row>
    <row r="50" spans="1:92" ht="16.350000000000001" customHeight="1" x14ac:dyDescent="0.2">
      <c r="A50" s="3011"/>
      <c r="B50" s="3013"/>
      <c r="C50" s="2343" t="s">
        <v>75</v>
      </c>
      <c r="D50" s="2307">
        <f t="shared" si="50"/>
        <v>0</v>
      </c>
      <c r="E50" s="151">
        <f t="shared" si="53"/>
        <v>0</v>
      </c>
      <c r="F50" s="1004">
        <f t="shared" si="53"/>
        <v>0</v>
      </c>
      <c r="G50" s="2310"/>
      <c r="H50" s="2316"/>
      <c r="I50" s="2310"/>
      <c r="J50" s="2344"/>
      <c r="K50" s="2310"/>
      <c r="L50" s="2316"/>
      <c r="M50" s="2310"/>
      <c r="N50" s="2316"/>
      <c r="O50" s="2310"/>
      <c r="P50" s="2316"/>
      <c r="Q50" s="2310"/>
      <c r="R50" s="2311"/>
      <c r="S50" s="2310"/>
      <c r="T50" s="2311"/>
      <c r="U50" s="2310"/>
      <c r="V50" s="2311"/>
      <c r="W50" s="2310"/>
      <c r="X50" s="2311"/>
      <c r="Y50" s="2310"/>
      <c r="Z50" s="2311"/>
      <c r="AA50" s="2310"/>
      <c r="AB50" s="2311"/>
      <c r="AC50" s="2345"/>
      <c r="AD50" s="2311"/>
      <c r="AE50" s="2312"/>
      <c r="AF50" s="2311"/>
      <c r="AG50" s="2310"/>
      <c r="AH50" s="2311"/>
      <c r="AI50" s="2310"/>
      <c r="AJ50" s="2311"/>
      <c r="AK50" s="2310"/>
      <c r="AL50" s="2311"/>
      <c r="AM50" s="2345"/>
      <c r="AN50" s="2311"/>
      <c r="AO50" s="2344"/>
      <c r="AP50" s="2314"/>
      <c r="AQ50" s="2315"/>
      <c r="AR50" s="2316"/>
      <c r="AS50" s="2316"/>
      <c r="AT50" s="2316"/>
      <c r="AU50" s="2316"/>
      <c r="AV50" s="2316"/>
      <c r="AW50" s="2316"/>
      <c r="AX50" s="671" t="str">
        <f t="shared" si="35"/>
        <v/>
      </c>
      <c r="BJ50" s="3"/>
      <c r="BK50" s="3"/>
      <c r="BL50" s="3"/>
      <c r="BM50" s="4"/>
      <c r="BN50" s="4"/>
      <c r="BO50" s="4"/>
      <c r="CA50" s="31" t="str">
        <f t="shared" si="44"/>
        <v/>
      </c>
      <c r="CB50" s="31" t="str">
        <f t="shared" si="36"/>
        <v/>
      </c>
      <c r="CC50" s="31" t="str">
        <f t="shared" si="45"/>
        <v/>
      </c>
      <c r="CD50" s="31" t="str">
        <f t="shared" si="37"/>
        <v/>
      </c>
      <c r="CE50" s="31" t="str">
        <f t="shared" si="46"/>
        <v/>
      </c>
      <c r="CF50" s="31" t="str">
        <f t="shared" si="38"/>
        <v/>
      </c>
      <c r="CG50" s="31" t="str">
        <f t="shared" si="39"/>
        <v/>
      </c>
      <c r="CH50" s="32">
        <f t="shared" si="47"/>
        <v>0</v>
      </c>
      <c r="CI50" s="32">
        <f t="shared" si="40"/>
        <v>0</v>
      </c>
      <c r="CJ50" s="32">
        <f t="shared" si="48"/>
        <v>0</v>
      </c>
      <c r="CK50" s="32">
        <f t="shared" si="41"/>
        <v>0</v>
      </c>
      <c r="CL50" s="32">
        <f t="shared" si="49"/>
        <v>0</v>
      </c>
      <c r="CM50" s="32">
        <f t="shared" si="42"/>
        <v>0</v>
      </c>
      <c r="CN50" s="32">
        <f t="shared" si="43"/>
        <v>0</v>
      </c>
    </row>
    <row r="51" spans="1:92" ht="16.350000000000001" customHeight="1" x14ac:dyDescent="0.2">
      <c r="A51" s="3011"/>
      <c r="B51" s="3013"/>
      <c r="C51" s="2343" t="s">
        <v>76</v>
      </c>
      <c r="D51" s="2307">
        <f t="shared" si="50"/>
        <v>0</v>
      </c>
      <c r="E51" s="151">
        <f t="shared" si="53"/>
        <v>0</v>
      </c>
      <c r="F51" s="1004">
        <f t="shared" si="53"/>
        <v>0</v>
      </c>
      <c r="G51" s="2310"/>
      <c r="H51" s="2316"/>
      <c r="I51" s="2310"/>
      <c r="J51" s="2344"/>
      <c r="K51" s="2310"/>
      <c r="L51" s="2316"/>
      <c r="M51" s="2310"/>
      <c r="N51" s="2316"/>
      <c r="O51" s="2310"/>
      <c r="P51" s="2316"/>
      <c r="Q51" s="2310"/>
      <c r="R51" s="2311"/>
      <c r="S51" s="2310"/>
      <c r="T51" s="2311"/>
      <c r="U51" s="2310"/>
      <c r="V51" s="2311"/>
      <c r="W51" s="2310"/>
      <c r="X51" s="2311"/>
      <c r="Y51" s="2310"/>
      <c r="Z51" s="2311"/>
      <c r="AA51" s="2310"/>
      <c r="AB51" s="2311"/>
      <c r="AC51" s="2345"/>
      <c r="AD51" s="2311"/>
      <c r="AE51" s="2312"/>
      <c r="AF51" s="2311"/>
      <c r="AG51" s="2310"/>
      <c r="AH51" s="2311"/>
      <c r="AI51" s="2310"/>
      <c r="AJ51" s="2311"/>
      <c r="AK51" s="2310"/>
      <c r="AL51" s="2311"/>
      <c r="AM51" s="2345"/>
      <c r="AN51" s="2311"/>
      <c r="AO51" s="2344"/>
      <c r="AP51" s="2314"/>
      <c r="AQ51" s="2315"/>
      <c r="AR51" s="2316"/>
      <c r="AS51" s="2316"/>
      <c r="AT51" s="2316"/>
      <c r="AU51" s="2316"/>
      <c r="AV51" s="2316"/>
      <c r="AW51" s="2316"/>
      <c r="AX51" s="671" t="str">
        <f t="shared" si="35"/>
        <v/>
      </c>
      <c r="BJ51" s="3"/>
      <c r="BK51" s="3"/>
      <c r="BL51" s="3"/>
      <c r="BM51" s="4"/>
      <c r="BN51" s="4"/>
      <c r="BO51" s="4"/>
      <c r="CA51" s="31" t="str">
        <f t="shared" si="44"/>
        <v/>
      </c>
      <c r="CB51" s="31" t="str">
        <f t="shared" si="36"/>
        <v/>
      </c>
      <c r="CC51" s="31" t="str">
        <f t="shared" si="45"/>
        <v/>
      </c>
      <c r="CD51" s="31" t="str">
        <f t="shared" si="37"/>
        <v/>
      </c>
      <c r="CE51" s="31" t="str">
        <f t="shared" si="46"/>
        <v/>
      </c>
      <c r="CF51" s="31" t="str">
        <f t="shared" si="38"/>
        <v/>
      </c>
      <c r="CG51" s="31" t="str">
        <f t="shared" si="39"/>
        <v/>
      </c>
      <c r="CH51" s="32">
        <f t="shared" si="47"/>
        <v>0</v>
      </c>
      <c r="CI51" s="32">
        <f t="shared" si="40"/>
        <v>0</v>
      </c>
      <c r="CJ51" s="32">
        <f t="shared" si="48"/>
        <v>0</v>
      </c>
      <c r="CK51" s="32">
        <f t="shared" si="41"/>
        <v>0</v>
      </c>
      <c r="CL51" s="32">
        <f t="shared" si="49"/>
        <v>0</v>
      </c>
      <c r="CM51" s="32">
        <f t="shared" si="42"/>
        <v>0</v>
      </c>
      <c r="CN51" s="32">
        <f t="shared" si="43"/>
        <v>0</v>
      </c>
    </row>
    <row r="52" spans="1:92" ht="16.350000000000001" customHeight="1" x14ac:dyDescent="0.2">
      <c r="A52" s="3011"/>
      <c r="B52" s="3013"/>
      <c r="C52" s="2346" t="s">
        <v>77</v>
      </c>
      <c r="D52" s="2317">
        <f>SUM(E52+F52)</f>
        <v>0</v>
      </c>
      <c r="E52" s="151">
        <f t="shared" si="53"/>
        <v>0</v>
      </c>
      <c r="F52" s="1004">
        <f t="shared" si="53"/>
        <v>0</v>
      </c>
      <c r="G52" s="2347"/>
      <c r="H52" s="2348"/>
      <c r="I52" s="2347"/>
      <c r="J52" s="162"/>
      <c r="K52" s="2347"/>
      <c r="L52" s="2348"/>
      <c r="M52" s="2347"/>
      <c r="N52" s="2348"/>
      <c r="O52" s="2347"/>
      <c r="P52" s="2348"/>
      <c r="Q52" s="2347"/>
      <c r="R52" s="2349"/>
      <c r="S52" s="2347"/>
      <c r="T52" s="2349"/>
      <c r="U52" s="2347"/>
      <c r="V52" s="2349"/>
      <c r="W52" s="2347"/>
      <c r="X52" s="2349"/>
      <c r="Y52" s="2347"/>
      <c r="Z52" s="2349"/>
      <c r="AA52" s="2347"/>
      <c r="AB52" s="2349"/>
      <c r="AC52" s="2350"/>
      <c r="AD52" s="2349"/>
      <c r="AE52" s="2324"/>
      <c r="AF52" s="2349"/>
      <c r="AG52" s="2347"/>
      <c r="AH52" s="2349"/>
      <c r="AI52" s="2347"/>
      <c r="AJ52" s="2349"/>
      <c r="AK52" s="2347"/>
      <c r="AL52" s="2349"/>
      <c r="AM52" s="2350"/>
      <c r="AN52" s="2349"/>
      <c r="AO52" s="162"/>
      <c r="AP52" s="2351"/>
      <c r="AQ52" s="2352"/>
      <c r="AR52" s="2348"/>
      <c r="AS52" s="2348"/>
      <c r="AT52" s="2348"/>
      <c r="AU52" s="2348"/>
      <c r="AV52" s="2348"/>
      <c r="AW52" s="2348"/>
      <c r="AX52" s="671" t="str">
        <f t="shared" si="35"/>
        <v/>
      </c>
      <c r="BJ52" s="3"/>
      <c r="BK52" s="3"/>
      <c r="BL52" s="3"/>
      <c r="BM52" s="4"/>
      <c r="BN52" s="4"/>
      <c r="BO52" s="4"/>
      <c r="CA52" s="31" t="str">
        <f t="shared" si="44"/>
        <v/>
      </c>
      <c r="CB52" s="31" t="str">
        <f t="shared" si="36"/>
        <v/>
      </c>
      <c r="CC52" s="31" t="str">
        <f t="shared" si="45"/>
        <v/>
      </c>
      <c r="CD52" s="31" t="str">
        <f t="shared" si="37"/>
        <v/>
      </c>
      <c r="CE52" s="31" t="str">
        <f t="shared" si="46"/>
        <v/>
      </c>
      <c r="CF52" s="31" t="str">
        <f t="shared" si="38"/>
        <v/>
      </c>
      <c r="CG52" s="31" t="str">
        <f t="shared" si="39"/>
        <v/>
      </c>
      <c r="CH52" s="32">
        <f t="shared" si="47"/>
        <v>0</v>
      </c>
      <c r="CI52" s="32">
        <f t="shared" si="40"/>
        <v>0</v>
      </c>
      <c r="CJ52" s="32">
        <f t="shared" si="48"/>
        <v>0</v>
      </c>
      <c r="CK52" s="32">
        <f t="shared" si="41"/>
        <v>0</v>
      </c>
      <c r="CL52" s="32">
        <f t="shared" si="49"/>
        <v>0</v>
      </c>
      <c r="CM52" s="32">
        <f t="shared" si="42"/>
        <v>0</v>
      </c>
      <c r="CN52" s="32">
        <f t="shared" si="43"/>
        <v>0</v>
      </c>
    </row>
    <row r="53" spans="1:92" ht="16.350000000000001" customHeight="1" x14ac:dyDescent="0.2">
      <c r="A53" s="3011"/>
      <c r="B53" s="3013"/>
      <c r="C53" s="2346" t="s">
        <v>78</v>
      </c>
      <c r="D53" s="2353">
        <f t="shared" si="50"/>
        <v>0</v>
      </c>
      <c r="E53" s="2354">
        <f t="shared" si="53"/>
        <v>0</v>
      </c>
      <c r="F53" s="2355">
        <f t="shared" si="53"/>
        <v>0</v>
      </c>
      <c r="G53" s="2322"/>
      <c r="H53" s="2329"/>
      <c r="I53" s="2322"/>
      <c r="J53" s="2356"/>
      <c r="K53" s="2322"/>
      <c r="L53" s="2329"/>
      <c r="M53" s="2322"/>
      <c r="N53" s="2329"/>
      <c r="O53" s="2322"/>
      <c r="P53" s="2329"/>
      <c r="Q53" s="2322"/>
      <c r="R53" s="2323"/>
      <c r="S53" s="2322"/>
      <c r="T53" s="2323"/>
      <c r="U53" s="2322"/>
      <c r="V53" s="2323"/>
      <c r="W53" s="2322"/>
      <c r="X53" s="2323"/>
      <c r="Y53" s="2322"/>
      <c r="Z53" s="2323"/>
      <c r="AA53" s="2322"/>
      <c r="AB53" s="2323"/>
      <c r="AC53" s="2357"/>
      <c r="AD53" s="2323"/>
      <c r="AE53" s="2326"/>
      <c r="AF53" s="2323"/>
      <c r="AG53" s="2322"/>
      <c r="AH53" s="2323"/>
      <c r="AI53" s="2322"/>
      <c r="AJ53" s="2323"/>
      <c r="AK53" s="2322"/>
      <c r="AL53" s="2323"/>
      <c r="AM53" s="2357"/>
      <c r="AN53" s="2323"/>
      <c r="AO53" s="2356"/>
      <c r="AP53" s="2327"/>
      <c r="AQ53" s="2329"/>
      <c r="AR53" s="2329"/>
      <c r="AS53" s="2329"/>
      <c r="AT53" s="2329"/>
      <c r="AU53" s="2329"/>
      <c r="AV53" s="2329"/>
      <c r="AW53" s="2329"/>
      <c r="AX53" s="671" t="str">
        <f t="shared" si="35"/>
        <v/>
      </c>
      <c r="BJ53" s="3"/>
      <c r="BK53" s="3"/>
      <c r="BL53" s="3"/>
      <c r="BM53" s="4"/>
      <c r="BN53" s="4"/>
      <c r="BO53" s="4"/>
      <c r="CA53" s="31" t="str">
        <f t="shared" si="44"/>
        <v/>
      </c>
      <c r="CB53" s="31" t="str">
        <f t="shared" si="36"/>
        <v/>
      </c>
      <c r="CC53" s="31" t="str">
        <f t="shared" si="45"/>
        <v/>
      </c>
      <c r="CD53" s="31" t="str">
        <f t="shared" si="37"/>
        <v/>
      </c>
      <c r="CE53" s="31" t="str">
        <f t="shared" si="46"/>
        <v/>
      </c>
      <c r="CF53" s="31" t="str">
        <f t="shared" si="38"/>
        <v/>
      </c>
      <c r="CG53" s="31" t="str">
        <f t="shared" si="39"/>
        <v/>
      </c>
      <c r="CH53" s="32">
        <f t="shared" si="47"/>
        <v>0</v>
      </c>
      <c r="CI53" s="32">
        <f t="shared" si="40"/>
        <v>0</v>
      </c>
      <c r="CJ53" s="32">
        <f t="shared" si="48"/>
        <v>0</v>
      </c>
      <c r="CK53" s="32">
        <f t="shared" si="41"/>
        <v>0</v>
      </c>
      <c r="CL53" s="32">
        <f t="shared" si="49"/>
        <v>0</v>
      </c>
      <c r="CM53" s="32">
        <f t="shared" si="42"/>
        <v>0</v>
      </c>
      <c r="CN53" s="32">
        <f t="shared" si="43"/>
        <v>0</v>
      </c>
    </row>
    <row r="54" spans="1:92" ht="16.350000000000001" customHeight="1" x14ac:dyDescent="0.2">
      <c r="A54" s="3743" t="s">
        <v>4</v>
      </c>
      <c r="B54" s="3743"/>
      <c r="C54" s="3743"/>
      <c r="D54" s="2224">
        <f>SUM(D48:D53)</f>
        <v>0</v>
      </c>
      <c r="E54" s="2222">
        <f>SUM(E48:E53)</f>
        <v>0</v>
      </c>
      <c r="F54" s="2223">
        <f>SUM(F48:F53)</f>
        <v>0</v>
      </c>
      <c r="G54" s="2224">
        <f>SUM(G48:G53)</f>
        <v>0</v>
      </c>
      <c r="H54" s="2224">
        <f t="shared" ref="H54:AV54" si="54">SUM(H48:H53)</f>
        <v>0</v>
      </c>
      <c r="I54" s="2224">
        <f t="shared" si="54"/>
        <v>0</v>
      </c>
      <c r="J54" s="2224">
        <f t="shared" si="54"/>
        <v>0</v>
      </c>
      <c r="K54" s="2224">
        <f t="shared" si="54"/>
        <v>0</v>
      </c>
      <c r="L54" s="2224">
        <f t="shared" si="54"/>
        <v>0</v>
      </c>
      <c r="M54" s="2224">
        <f t="shared" si="54"/>
        <v>0</v>
      </c>
      <c r="N54" s="2224">
        <f t="shared" si="54"/>
        <v>0</v>
      </c>
      <c r="O54" s="2224">
        <f t="shared" si="54"/>
        <v>0</v>
      </c>
      <c r="P54" s="2224">
        <f t="shared" si="54"/>
        <v>0</v>
      </c>
      <c r="Q54" s="2224">
        <f t="shared" si="54"/>
        <v>0</v>
      </c>
      <c r="R54" s="2224">
        <f t="shared" si="54"/>
        <v>0</v>
      </c>
      <c r="S54" s="2224">
        <f t="shared" si="54"/>
        <v>0</v>
      </c>
      <c r="T54" s="2224">
        <f t="shared" si="54"/>
        <v>0</v>
      </c>
      <c r="U54" s="2224">
        <f t="shared" si="54"/>
        <v>0</v>
      </c>
      <c r="V54" s="2224">
        <f t="shared" si="54"/>
        <v>0</v>
      </c>
      <c r="W54" s="2224">
        <f t="shared" si="54"/>
        <v>0</v>
      </c>
      <c r="X54" s="2224">
        <f t="shared" si="54"/>
        <v>0</v>
      </c>
      <c r="Y54" s="2224">
        <f t="shared" si="54"/>
        <v>0</v>
      </c>
      <c r="Z54" s="2224">
        <f t="shared" si="54"/>
        <v>0</v>
      </c>
      <c r="AA54" s="2224">
        <f t="shared" si="54"/>
        <v>0</v>
      </c>
      <c r="AB54" s="2224">
        <f t="shared" si="54"/>
        <v>0</v>
      </c>
      <c r="AC54" s="2224">
        <f t="shared" si="54"/>
        <v>0</v>
      </c>
      <c r="AD54" s="2224">
        <f t="shared" si="54"/>
        <v>0</v>
      </c>
      <c r="AE54" s="2224">
        <f t="shared" si="54"/>
        <v>0</v>
      </c>
      <c r="AF54" s="2224">
        <f t="shared" si="54"/>
        <v>0</v>
      </c>
      <c r="AG54" s="2224">
        <f t="shared" si="54"/>
        <v>0</v>
      </c>
      <c r="AH54" s="2224">
        <f t="shared" si="54"/>
        <v>0</v>
      </c>
      <c r="AI54" s="2224">
        <f t="shared" si="54"/>
        <v>0</v>
      </c>
      <c r="AJ54" s="2224">
        <f t="shared" si="54"/>
        <v>0</v>
      </c>
      <c r="AK54" s="2224">
        <f t="shared" si="54"/>
        <v>0</v>
      </c>
      <c r="AL54" s="2224">
        <f t="shared" si="54"/>
        <v>0</v>
      </c>
      <c r="AM54" s="2224">
        <f t="shared" si="54"/>
        <v>0</v>
      </c>
      <c r="AN54" s="2224">
        <f t="shared" si="54"/>
        <v>0</v>
      </c>
      <c r="AO54" s="2224">
        <f t="shared" si="54"/>
        <v>0</v>
      </c>
      <c r="AP54" s="2224">
        <f t="shared" si="54"/>
        <v>0</v>
      </c>
      <c r="AQ54" s="2224">
        <f t="shared" si="54"/>
        <v>0</v>
      </c>
      <c r="AR54" s="2224">
        <f t="shared" si="54"/>
        <v>0</v>
      </c>
      <c r="AS54" s="2224">
        <f t="shared" si="54"/>
        <v>0</v>
      </c>
      <c r="AT54" s="2224">
        <f t="shared" si="54"/>
        <v>0</v>
      </c>
      <c r="AU54" s="2224">
        <f t="shared" si="54"/>
        <v>0</v>
      </c>
      <c r="AV54" s="2224">
        <f t="shared" si="54"/>
        <v>0</v>
      </c>
      <c r="AW54" s="2224">
        <f>SUM(AW48:AW53)</f>
        <v>0</v>
      </c>
      <c r="BJ54" s="3"/>
      <c r="BK54" s="3"/>
      <c r="BL54" s="3"/>
      <c r="BM54" s="4"/>
      <c r="BN54" s="4"/>
      <c r="BO54" s="4"/>
      <c r="CA54" s="31"/>
      <c r="CB54" s="31"/>
      <c r="CC54" s="31"/>
      <c r="CD54" s="31"/>
      <c r="CE54" s="31"/>
      <c r="CF54" s="31"/>
      <c r="CG54" s="31"/>
      <c r="CH54" s="32"/>
      <c r="CI54" s="32"/>
      <c r="CJ54" s="32"/>
      <c r="CK54" s="32"/>
      <c r="CL54" s="32"/>
      <c r="CM54" s="32"/>
      <c r="CN54" s="32"/>
    </row>
    <row r="55" spans="1:92" ht="16.350000000000001" customHeight="1" x14ac:dyDescent="0.2">
      <c r="A55" s="3011" t="s">
        <v>79</v>
      </c>
      <c r="B55" s="3013"/>
      <c r="C55" s="175">
        <v>0</v>
      </c>
      <c r="D55" s="1019">
        <f t="shared" si="50"/>
        <v>0</v>
      </c>
      <c r="E55" s="176">
        <f t="shared" si="53"/>
        <v>0</v>
      </c>
      <c r="F55" s="177">
        <f t="shared" si="53"/>
        <v>0</v>
      </c>
      <c r="G55" s="1021"/>
      <c r="H55" s="95"/>
      <c r="I55" s="1021"/>
      <c r="J55" s="95"/>
      <c r="K55" s="1021"/>
      <c r="L55" s="95"/>
      <c r="M55" s="1021"/>
      <c r="N55" s="95"/>
      <c r="O55" s="1021"/>
      <c r="P55" s="95"/>
      <c r="Q55" s="1021"/>
      <c r="R55" s="95"/>
      <c r="S55" s="1021"/>
      <c r="T55" s="95"/>
      <c r="U55" s="1021"/>
      <c r="V55" s="95"/>
      <c r="W55" s="1021"/>
      <c r="X55" s="95"/>
      <c r="Y55" s="1021"/>
      <c r="Z55" s="95"/>
      <c r="AA55" s="1021"/>
      <c r="AB55" s="95"/>
      <c r="AC55" s="1021"/>
      <c r="AD55" s="95"/>
      <c r="AE55" s="1021"/>
      <c r="AF55" s="95"/>
      <c r="AG55" s="1021"/>
      <c r="AH55" s="95"/>
      <c r="AI55" s="1021"/>
      <c r="AJ55" s="95"/>
      <c r="AK55" s="1021"/>
      <c r="AL55" s="95"/>
      <c r="AM55" s="1021"/>
      <c r="AN55" s="95"/>
      <c r="AO55" s="1021"/>
      <c r="AP55" s="99"/>
      <c r="AQ55" s="2303"/>
      <c r="AR55" s="2303"/>
      <c r="AS55" s="2358"/>
      <c r="AT55" s="2358"/>
      <c r="AU55" s="2358"/>
      <c r="AV55" s="2358"/>
      <c r="AW55" s="2358"/>
      <c r="AX55" s="671" t="str">
        <f t="shared" si="35"/>
        <v/>
      </c>
      <c r="BJ55" s="3"/>
      <c r="BK55" s="3"/>
      <c r="BL55" s="3"/>
      <c r="BM55" s="4"/>
      <c r="BN55" s="4"/>
      <c r="BO55" s="4"/>
      <c r="CA55" s="31" t="str">
        <f t="shared" si="44"/>
        <v/>
      </c>
      <c r="CB55" s="31" t="str">
        <f t="shared" si="36"/>
        <v/>
      </c>
      <c r="CC55" s="31" t="str">
        <f t="shared" si="45"/>
        <v/>
      </c>
      <c r="CD55" s="31" t="str">
        <f t="shared" si="37"/>
        <v/>
      </c>
      <c r="CE55" s="31" t="str">
        <f t="shared" si="46"/>
        <v/>
      </c>
      <c r="CF55" s="31" t="str">
        <f t="shared" si="38"/>
        <v/>
      </c>
      <c r="CG55" s="31" t="str">
        <f t="shared" si="39"/>
        <v/>
      </c>
      <c r="CH55" s="32">
        <f t="shared" si="47"/>
        <v>0</v>
      </c>
      <c r="CI55" s="32">
        <f t="shared" si="40"/>
        <v>0</v>
      </c>
      <c r="CJ55" s="32">
        <f t="shared" si="48"/>
        <v>0</v>
      </c>
      <c r="CK55" s="32">
        <f t="shared" si="41"/>
        <v>0</v>
      </c>
      <c r="CL55" s="32">
        <f t="shared" si="49"/>
        <v>0</v>
      </c>
      <c r="CM55" s="32">
        <f t="shared" si="42"/>
        <v>0</v>
      </c>
      <c r="CN55" s="32">
        <f t="shared" si="43"/>
        <v>0</v>
      </c>
    </row>
    <row r="56" spans="1:92" ht="16.350000000000001" customHeight="1" x14ac:dyDescent="0.2">
      <c r="A56" s="3011"/>
      <c r="B56" s="3013"/>
      <c r="C56" s="2343" t="s">
        <v>80</v>
      </c>
      <c r="D56" s="2307">
        <f t="shared" si="50"/>
        <v>0</v>
      </c>
      <c r="E56" s="2359">
        <f t="shared" si="53"/>
        <v>0</v>
      </c>
      <c r="F56" s="2360">
        <f t="shared" si="53"/>
        <v>0</v>
      </c>
      <c r="G56" s="2310"/>
      <c r="H56" s="2311"/>
      <c r="I56" s="2310"/>
      <c r="J56" s="2311"/>
      <c r="K56" s="2310"/>
      <c r="L56" s="2311"/>
      <c r="M56" s="2310"/>
      <c r="N56" s="2311"/>
      <c r="O56" s="2310"/>
      <c r="P56" s="2311"/>
      <c r="Q56" s="2310"/>
      <c r="R56" s="2311"/>
      <c r="S56" s="2310"/>
      <c r="T56" s="2311"/>
      <c r="U56" s="2310"/>
      <c r="V56" s="2311"/>
      <c r="W56" s="2310"/>
      <c r="X56" s="2311"/>
      <c r="Y56" s="2310"/>
      <c r="Z56" s="2311"/>
      <c r="AA56" s="2310"/>
      <c r="AB56" s="2311"/>
      <c r="AC56" s="2310"/>
      <c r="AD56" s="2311"/>
      <c r="AE56" s="2310"/>
      <c r="AF56" s="2311"/>
      <c r="AG56" s="2310"/>
      <c r="AH56" s="2311"/>
      <c r="AI56" s="2310"/>
      <c r="AJ56" s="2311"/>
      <c r="AK56" s="2310"/>
      <c r="AL56" s="2311"/>
      <c r="AM56" s="2310"/>
      <c r="AN56" s="2311"/>
      <c r="AO56" s="2310"/>
      <c r="AP56" s="2314"/>
      <c r="AQ56" s="2316"/>
      <c r="AR56" s="2316"/>
      <c r="AS56" s="2361"/>
      <c r="AT56" s="2361"/>
      <c r="AU56" s="2361"/>
      <c r="AV56" s="2361"/>
      <c r="AW56" s="2361"/>
      <c r="AX56" s="671" t="str">
        <f t="shared" si="35"/>
        <v/>
      </c>
      <c r="BJ56" s="3"/>
      <c r="BK56" s="3"/>
      <c r="BL56" s="3"/>
      <c r="BM56" s="4"/>
      <c r="BN56" s="4"/>
      <c r="BO56" s="4"/>
      <c r="CA56" s="31" t="str">
        <f t="shared" si="44"/>
        <v/>
      </c>
      <c r="CB56" s="31" t="str">
        <f t="shared" si="36"/>
        <v/>
      </c>
      <c r="CC56" s="31" t="str">
        <f t="shared" si="45"/>
        <v/>
      </c>
      <c r="CD56" s="31" t="str">
        <f t="shared" si="37"/>
        <v/>
      </c>
      <c r="CE56" s="31" t="str">
        <f t="shared" si="46"/>
        <v/>
      </c>
      <c r="CF56" s="31" t="str">
        <f t="shared" si="38"/>
        <v/>
      </c>
      <c r="CG56" s="31" t="str">
        <f t="shared" si="39"/>
        <v/>
      </c>
      <c r="CH56" s="32">
        <f t="shared" si="47"/>
        <v>0</v>
      </c>
      <c r="CI56" s="32">
        <f t="shared" si="40"/>
        <v>0</v>
      </c>
      <c r="CJ56" s="32">
        <f t="shared" si="48"/>
        <v>0</v>
      </c>
      <c r="CK56" s="32">
        <f t="shared" si="41"/>
        <v>0</v>
      </c>
      <c r="CL56" s="32">
        <f t="shared" si="49"/>
        <v>0</v>
      </c>
      <c r="CM56" s="32">
        <f t="shared" si="42"/>
        <v>0</v>
      </c>
      <c r="CN56" s="32">
        <f t="shared" si="43"/>
        <v>0</v>
      </c>
    </row>
    <row r="57" spans="1:92" ht="16.350000000000001" customHeight="1" x14ac:dyDescent="0.2">
      <c r="A57" s="3011"/>
      <c r="B57" s="3013"/>
      <c r="C57" s="2343" t="s">
        <v>81</v>
      </c>
      <c r="D57" s="2307">
        <f t="shared" si="50"/>
        <v>0</v>
      </c>
      <c r="E57" s="2359">
        <f t="shared" si="53"/>
        <v>0</v>
      </c>
      <c r="F57" s="2360">
        <f t="shared" si="53"/>
        <v>0</v>
      </c>
      <c r="G57" s="2310"/>
      <c r="H57" s="2311"/>
      <c r="I57" s="2310"/>
      <c r="J57" s="2311"/>
      <c r="K57" s="2310"/>
      <c r="L57" s="2311"/>
      <c r="M57" s="2310"/>
      <c r="N57" s="2311"/>
      <c r="O57" s="2310"/>
      <c r="P57" s="2311"/>
      <c r="Q57" s="2310"/>
      <c r="R57" s="2311"/>
      <c r="S57" s="2310"/>
      <c r="T57" s="2311"/>
      <c r="U57" s="2310"/>
      <c r="V57" s="2311"/>
      <c r="W57" s="2310"/>
      <c r="X57" s="2311"/>
      <c r="Y57" s="2310"/>
      <c r="Z57" s="2311"/>
      <c r="AA57" s="2310"/>
      <c r="AB57" s="2311"/>
      <c r="AC57" s="2310"/>
      <c r="AD57" s="2311"/>
      <c r="AE57" s="2310"/>
      <c r="AF57" s="2311"/>
      <c r="AG57" s="2310"/>
      <c r="AH57" s="2311"/>
      <c r="AI57" s="2310"/>
      <c r="AJ57" s="2311"/>
      <c r="AK57" s="2310"/>
      <c r="AL57" s="2311"/>
      <c r="AM57" s="2310"/>
      <c r="AN57" s="2311"/>
      <c r="AO57" s="2310"/>
      <c r="AP57" s="2314"/>
      <c r="AQ57" s="2316"/>
      <c r="AR57" s="2316"/>
      <c r="AS57" s="2361"/>
      <c r="AT57" s="2361"/>
      <c r="AU57" s="2361"/>
      <c r="AV57" s="2361"/>
      <c r="AW57" s="2361"/>
      <c r="AX57" s="671" t="str">
        <f t="shared" si="35"/>
        <v/>
      </c>
      <c r="BJ57" s="3"/>
      <c r="BK57" s="3"/>
      <c r="BL57" s="3"/>
      <c r="BM57" s="4"/>
      <c r="BN57" s="4"/>
      <c r="BO57" s="4"/>
      <c r="CA57" s="31" t="str">
        <f t="shared" si="44"/>
        <v/>
      </c>
      <c r="CB57" s="31" t="str">
        <f t="shared" si="36"/>
        <v/>
      </c>
      <c r="CC57" s="31" t="str">
        <f t="shared" si="45"/>
        <v/>
      </c>
      <c r="CD57" s="31" t="str">
        <f t="shared" si="37"/>
        <v/>
      </c>
      <c r="CE57" s="31" t="str">
        <f t="shared" si="46"/>
        <v/>
      </c>
      <c r="CF57" s="31" t="str">
        <f t="shared" si="38"/>
        <v/>
      </c>
      <c r="CG57" s="31" t="str">
        <f t="shared" si="39"/>
        <v/>
      </c>
      <c r="CH57" s="32">
        <f t="shared" si="47"/>
        <v>0</v>
      </c>
      <c r="CI57" s="32">
        <f t="shared" si="40"/>
        <v>0</v>
      </c>
      <c r="CJ57" s="32">
        <f t="shared" si="48"/>
        <v>0</v>
      </c>
      <c r="CK57" s="32">
        <f t="shared" si="41"/>
        <v>0</v>
      </c>
      <c r="CL57" s="32">
        <f t="shared" si="49"/>
        <v>0</v>
      </c>
      <c r="CM57" s="32">
        <f t="shared" si="42"/>
        <v>0</v>
      </c>
      <c r="CN57" s="32">
        <f t="shared" si="43"/>
        <v>0</v>
      </c>
    </row>
    <row r="58" spans="1:92" ht="16.350000000000001" customHeight="1" x14ac:dyDescent="0.2">
      <c r="A58" s="3011"/>
      <c r="B58" s="3013"/>
      <c r="C58" s="2343" t="s">
        <v>82</v>
      </c>
      <c r="D58" s="2307">
        <f t="shared" si="50"/>
        <v>0</v>
      </c>
      <c r="E58" s="2359">
        <f t="shared" si="53"/>
        <v>0</v>
      </c>
      <c r="F58" s="2360">
        <f t="shared" si="53"/>
        <v>0</v>
      </c>
      <c r="G58" s="2310"/>
      <c r="H58" s="2311"/>
      <c r="I58" s="2310"/>
      <c r="J58" s="2311"/>
      <c r="K58" s="2310"/>
      <c r="L58" s="2311"/>
      <c r="M58" s="2310"/>
      <c r="N58" s="2311"/>
      <c r="O58" s="2310"/>
      <c r="P58" s="2311"/>
      <c r="Q58" s="2310"/>
      <c r="R58" s="2311"/>
      <c r="S58" s="2310"/>
      <c r="T58" s="2311"/>
      <c r="U58" s="2310"/>
      <c r="V58" s="2311"/>
      <c r="W58" s="2310"/>
      <c r="X58" s="2311"/>
      <c r="Y58" s="2310"/>
      <c r="Z58" s="2311"/>
      <c r="AA58" s="2310"/>
      <c r="AB58" s="2311"/>
      <c r="AC58" s="2310"/>
      <c r="AD58" s="2311"/>
      <c r="AE58" s="2310"/>
      <c r="AF58" s="2311"/>
      <c r="AG58" s="2310"/>
      <c r="AH58" s="2311"/>
      <c r="AI58" s="2310"/>
      <c r="AJ58" s="2311"/>
      <c r="AK58" s="2310"/>
      <c r="AL58" s="2311"/>
      <c r="AM58" s="2310"/>
      <c r="AN58" s="2311"/>
      <c r="AO58" s="2310"/>
      <c r="AP58" s="2314"/>
      <c r="AQ58" s="2316"/>
      <c r="AR58" s="2316"/>
      <c r="AS58" s="2361"/>
      <c r="AT58" s="2361"/>
      <c r="AU58" s="2361"/>
      <c r="AV58" s="2361"/>
      <c r="AW58" s="2361"/>
      <c r="AX58" s="671" t="str">
        <f t="shared" si="35"/>
        <v/>
      </c>
      <c r="BJ58" s="3"/>
      <c r="BK58" s="3"/>
      <c r="BL58" s="3"/>
      <c r="BM58" s="4"/>
      <c r="BN58" s="4"/>
      <c r="BO58" s="4"/>
      <c r="CA58" s="31" t="str">
        <f t="shared" si="44"/>
        <v/>
      </c>
      <c r="CB58" s="31" t="str">
        <f t="shared" si="36"/>
        <v/>
      </c>
      <c r="CC58" s="31" t="str">
        <f t="shared" si="45"/>
        <v/>
      </c>
      <c r="CD58" s="31" t="str">
        <f t="shared" si="37"/>
        <v/>
      </c>
      <c r="CE58" s="31" t="str">
        <f t="shared" si="46"/>
        <v/>
      </c>
      <c r="CF58" s="31" t="str">
        <f t="shared" si="38"/>
        <v/>
      </c>
      <c r="CG58" s="31" t="str">
        <f t="shared" si="39"/>
        <v/>
      </c>
      <c r="CH58" s="32">
        <f t="shared" si="47"/>
        <v>0</v>
      </c>
      <c r="CI58" s="32">
        <f t="shared" si="40"/>
        <v>0</v>
      </c>
      <c r="CJ58" s="32">
        <f t="shared" si="48"/>
        <v>0</v>
      </c>
      <c r="CK58" s="32">
        <f t="shared" si="41"/>
        <v>0</v>
      </c>
      <c r="CL58" s="32">
        <f t="shared" si="49"/>
        <v>0</v>
      </c>
      <c r="CM58" s="32">
        <f t="shared" si="42"/>
        <v>0</v>
      </c>
      <c r="CN58" s="32">
        <f t="shared" si="43"/>
        <v>0</v>
      </c>
    </row>
    <row r="59" spans="1:92" ht="16.350000000000001" customHeight="1" x14ac:dyDescent="0.2">
      <c r="A59" s="3391"/>
      <c r="B59" s="3243"/>
      <c r="C59" s="2362" t="s">
        <v>83</v>
      </c>
      <c r="D59" s="2353">
        <f t="shared" si="50"/>
        <v>0</v>
      </c>
      <c r="E59" s="2354">
        <f>SUM(G59+I59+K59+M59+O59+Q59+S59+U59+W59+Y59+AA59+AC59+AE59+AG59+AI59+AK59+AM59+AO59)</f>
        <v>0</v>
      </c>
      <c r="F59" s="2363">
        <f>SUM(H59+J59+L59+N59+P59+R59+T59+V59+X59+Z59+AB59+AD59+AF59+AH59+AJ59+AL59+AN59+AP59)</f>
        <v>0</v>
      </c>
      <c r="G59" s="2322"/>
      <c r="H59" s="2323"/>
      <c r="I59" s="2322"/>
      <c r="J59" s="2323"/>
      <c r="K59" s="2322"/>
      <c r="L59" s="2323"/>
      <c r="M59" s="2322"/>
      <c r="N59" s="2323"/>
      <c r="O59" s="2322"/>
      <c r="P59" s="2323"/>
      <c r="Q59" s="2322"/>
      <c r="R59" s="2323"/>
      <c r="S59" s="2322"/>
      <c r="T59" s="2323"/>
      <c r="U59" s="2322"/>
      <c r="V59" s="2323"/>
      <c r="W59" s="2322"/>
      <c r="X59" s="2323"/>
      <c r="Y59" s="2322"/>
      <c r="Z59" s="2323"/>
      <c r="AA59" s="2322"/>
      <c r="AB59" s="2323"/>
      <c r="AC59" s="2322"/>
      <c r="AD59" s="2323"/>
      <c r="AE59" s="2322"/>
      <c r="AF59" s="2323"/>
      <c r="AG59" s="2322"/>
      <c r="AH59" s="2323"/>
      <c r="AI59" s="2322"/>
      <c r="AJ59" s="2323"/>
      <c r="AK59" s="2322"/>
      <c r="AL59" s="2323"/>
      <c r="AM59" s="2322"/>
      <c r="AN59" s="2323"/>
      <c r="AO59" s="2322"/>
      <c r="AP59" s="2327"/>
      <c r="AQ59" s="2329"/>
      <c r="AR59" s="2329"/>
      <c r="AS59" s="2364"/>
      <c r="AT59" s="2364"/>
      <c r="AU59" s="2364"/>
      <c r="AV59" s="2364"/>
      <c r="AW59" s="2364"/>
      <c r="AX59" s="671" t="str">
        <f t="shared" si="35"/>
        <v/>
      </c>
      <c r="BJ59" s="3"/>
      <c r="BK59" s="3"/>
      <c r="BL59" s="3"/>
      <c r="BM59" s="4"/>
      <c r="BN59" s="4"/>
      <c r="BO59" s="4"/>
      <c r="CA59" s="31" t="str">
        <f t="shared" si="44"/>
        <v/>
      </c>
      <c r="CB59" s="31" t="str">
        <f t="shared" si="36"/>
        <v/>
      </c>
      <c r="CC59" s="31" t="str">
        <f t="shared" si="45"/>
        <v/>
      </c>
      <c r="CD59" s="31" t="str">
        <f t="shared" si="37"/>
        <v/>
      </c>
      <c r="CE59" s="31" t="str">
        <f t="shared" si="46"/>
        <v/>
      </c>
      <c r="CF59" s="31" t="str">
        <f t="shared" si="38"/>
        <v/>
      </c>
      <c r="CG59" s="31" t="str">
        <f t="shared" si="39"/>
        <v/>
      </c>
      <c r="CH59" s="32">
        <f t="shared" si="47"/>
        <v>0</v>
      </c>
      <c r="CI59" s="32">
        <f t="shared" si="40"/>
        <v>0</v>
      </c>
      <c r="CJ59" s="32">
        <f t="shared" si="48"/>
        <v>0</v>
      </c>
      <c r="CK59" s="32">
        <f t="shared" si="41"/>
        <v>0</v>
      </c>
      <c r="CL59" s="32">
        <f t="shared" si="49"/>
        <v>0</v>
      </c>
      <c r="CM59" s="32">
        <f t="shared" si="42"/>
        <v>0</v>
      </c>
      <c r="CN59" s="32">
        <f t="shared" si="43"/>
        <v>0</v>
      </c>
    </row>
    <row r="60" spans="1:92" ht="16.350000000000001" customHeight="1" x14ac:dyDescent="0.2">
      <c r="A60" s="3761" t="s">
        <v>4</v>
      </c>
      <c r="B60" s="3762"/>
      <c r="C60" s="3243"/>
      <c r="D60" s="2365">
        <f t="shared" ref="D60:AW60" si="55">SUM(D55:D59)</f>
        <v>0</v>
      </c>
      <c r="E60" s="2366">
        <f>SUM(E55:E59)</f>
        <v>0</v>
      </c>
      <c r="F60" s="2367">
        <f>SUM(F55:F59)</f>
        <v>0</v>
      </c>
      <c r="G60" s="2365">
        <f t="shared" si="55"/>
        <v>0</v>
      </c>
      <c r="H60" s="2368">
        <f t="shared" si="55"/>
        <v>0</v>
      </c>
      <c r="I60" s="2365">
        <f t="shared" si="55"/>
        <v>0</v>
      </c>
      <c r="J60" s="2368">
        <f t="shared" si="55"/>
        <v>0</v>
      </c>
      <c r="K60" s="2365">
        <f t="shared" si="55"/>
        <v>0</v>
      </c>
      <c r="L60" s="2368">
        <f t="shared" si="55"/>
        <v>0</v>
      </c>
      <c r="M60" s="2365">
        <f t="shared" si="55"/>
        <v>0</v>
      </c>
      <c r="N60" s="2368">
        <f t="shared" si="55"/>
        <v>0</v>
      </c>
      <c r="O60" s="2365">
        <f t="shared" si="55"/>
        <v>0</v>
      </c>
      <c r="P60" s="2368">
        <f t="shared" si="55"/>
        <v>0</v>
      </c>
      <c r="Q60" s="2365">
        <f t="shared" si="55"/>
        <v>0</v>
      </c>
      <c r="R60" s="2368">
        <f t="shared" si="55"/>
        <v>0</v>
      </c>
      <c r="S60" s="2365">
        <f t="shared" si="55"/>
        <v>0</v>
      </c>
      <c r="T60" s="2367">
        <f t="shared" si="55"/>
        <v>0</v>
      </c>
      <c r="U60" s="2365">
        <f t="shared" si="55"/>
        <v>0</v>
      </c>
      <c r="V60" s="2368">
        <f t="shared" si="55"/>
        <v>0</v>
      </c>
      <c r="W60" s="2365">
        <f t="shared" si="55"/>
        <v>0</v>
      </c>
      <c r="X60" s="2368">
        <f t="shared" si="55"/>
        <v>0</v>
      </c>
      <c r="Y60" s="2365">
        <f t="shared" si="55"/>
        <v>0</v>
      </c>
      <c r="Z60" s="2368">
        <f t="shared" si="55"/>
        <v>0</v>
      </c>
      <c r="AA60" s="2365">
        <f t="shared" si="55"/>
        <v>0</v>
      </c>
      <c r="AB60" s="2368">
        <f t="shared" si="55"/>
        <v>0</v>
      </c>
      <c r="AC60" s="2365">
        <f t="shared" si="55"/>
        <v>0</v>
      </c>
      <c r="AD60" s="2368">
        <f t="shared" si="55"/>
        <v>0</v>
      </c>
      <c r="AE60" s="2365">
        <f t="shared" si="55"/>
        <v>0</v>
      </c>
      <c r="AF60" s="2368">
        <f t="shared" si="55"/>
        <v>0</v>
      </c>
      <c r="AG60" s="2365">
        <f t="shared" si="55"/>
        <v>0</v>
      </c>
      <c r="AH60" s="2368">
        <f t="shared" si="55"/>
        <v>0</v>
      </c>
      <c r="AI60" s="2365">
        <f t="shared" si="55"/>
        <v>0</v>
      </c>
      <c r="AJ60" s="2368">
        <f t="shared" si="55"/>
        <v>0</v>
      </c>
      <c r="AK60" s="2365">
        <f t="shared" si="55"/>
        <v>0</v>
      </c>
      <c r="AL60" s="2368">
        <f t="shared" si="55"/>
        <v>0</v>
      </c>
      <c r="AM60" s="2365">
        <f t="shared" si="55"/>
        <v>0</v>
      </c>
      <c r="AN60" s="2368">
        <f t="shared" si="55"/>
        <v>0</v>
      </c>
      <c r="AO60" s="2365">
        <f t="shared" si="55"/>
        <v>0</v>
      </c>
      <c r="AP60" s="2369">
        <f t="shared" si="55"/>
        <v>0</v>
      </c>
      <c r="AQ60" s="2368">
        <f t="shared" si="55"/>
        <v>0</v>
      </c>
      <c r="AR60" s="2365">
        <f t="shared" si="55"/>
        <v>0</v>
      </c>
      <c r="AS60" s="2365">
        <f t="shared" si="55"/>
        <v>0</v>
      </c>
      <c r="AT60" s="2365">
        <f t="shared" si="55"/>
        <v>0</v>
      </c>
      <c r="AU60" s="2365">
        <f t="shared" si="55"/>
        <v>0</v>
      </c>
      <c r="AV60" s="2365">
        <f t="shared" si="55"/>
        <v>0</v>
      </c>
      <c r="AW60" s="2370">
        <f t="shared" si="55"/>
        <v>0</v>
      </c>
      <c r="BJ60" s="3"/>
      <c r="BK60" s="3"/>
      <c r="BL60" s="3"/>
      <c r="BM60" s="4"/>
      <c r="BN60" s="4"/>
      <c r="BO60" s="4"/>
      <c r="CA60" s="31"/>
      <c r="CB60" s="31"/>
      <c r="CC60" s="31"/>
      <c r="CD60" s="31"/>
      <c r="CE60" s="31"/>
      <c r="CF60" s="31"/>
      <c r="CG60" s="31"/>
      <c r="CH60" s="32"/>
      <c r="CI60" s="32"/>
      <c r="CJ60" s="32"/>
      <c r="CK60" s="32"/>
      <c r="CL60" s="32"/>
      <c r="CM60" s="32"/>
      <c r="CN60" s="32"/>
    </row>
    <row r="61" spans="1:92" ht="16.350000000000001" customHeight="1" x14ac:dyDescent="0.25">
      <c r="A61" s="3575" t="s">
        <v>84</v>
      </c>
      <c r="B61" s="3554"/>
      <c r="C61" s="2343">
        <v>0</v>
      </c>
      <c r="D61" s="2317">
        <f>SUM(E61:F61)</f>
        <v>0</v>
      </c>
      <c r="E61" s="2318">
        <f t="shared" ref="E61:F63" si="56">SUM(AA61+AC61+AE61+AG61+AI61+AK61+AM61+AO61)</f>
        <v>0</v>
      </c>
      <c r="F61" s="2309">
        <f t="shared" si="56"/>
        <v>0</v>
      </c>
      <c r="G61" s="1026"/>
      <c r="H61" s="192"/>
      <c r="I61" s="2371"/>
      <c r="J61" s="192"/>
      <c r="K61" s="2371"/>
      <c r="L61" s="192"/>
      <c r="M61" s="2371"/>
      <c r="N61" s="192"/>
      <c r="O61" s="2371"/>
      <c r="P61" s="192"/>
      <c r="Q61" s="2371"/>
      <c r="R61" s="192"/>
      <c r="S61" s="2372"/>
      <c r="T61" s="2373"/>
      <c r="U61" s="2371"/>
      <c r="V61" s="192"/>
      <c r="W61" s="2371"/>
      <c r="X61" s="192"/>
      <c r="Y61" s="2372"/>
      <c r="Z61" s="2373"/>
      <c r="AA61" s="2347"/>
      <c r="AB61" s="2349"/>
      <c r="AC61" s="1918"/>
      <c r="AD61" s="1919"/>
      <c r="AE61" s="646"/>
      <c r="AF61" s="648"/>
      <c r="AG61" s="646"/>
      <c r="AH61" s="648"/>
      <c r="AI61" s="2324"/>
      <c r="AJ61" s="2349"/>
      <c r="AK61" s="2347"/>
      <c r="AL61" s="2349"/>
      <c r="AM61" s="1918"/>
      <c r="AN61" s="1919"/>
      <c r="AO61" s="2324"/>
      <c r="AP61" s="99"/>
      <c r="AQ61" s="1920"/>
      <c r="AR61" s="2348"/>
      <c r="AS61" s="2348"/>
      <c r="AT61" s="1921"/>
      <c r="AU61" s="2348"/>
      <c r="AV61" s="1921"/>
      <c r="AW61" s="1921"/>
      <c r="AX61" s="671" t="str">
        <f t="shared" si="35"/>
        <v/>
      </c>
      <c r="BJ61" s="3"/>
      <c r="BK61" s="3"/>
      <c r="BL61" s="3"/>
      <c r="BM61" s="4"/>
      <c r="BN61" s="4"/>
      <c r="BO61" s="4"/>
      <c r="CA61" s="31" t="str">
        <f t="shared" si="44"/>
        <v/>
      </c>
      <c r="CB61" s="31" t="str">
        <f t="shared" si="36"/>
        <v/>
      </c>
      <c r="CC61" s="31" t="str">
        <f t="shared" si="45"/>
        <v/>
      </c>
      <c r="CD61" s="31" t="str">
        <f t="shared" si="37"/>
        <v/>
      </c>
      <c r="CE61" s="31" t="str">
        <f t="shared" si="46"/>
        <v/>
      </c>
      <c r="CF61" s="31" t="str">
        <f t="shared" si="38"/>
        <v/>
      </c>
      <c r="CG61" s="31" t="str">
        <f t="shared" si="39"/>
        <v/>
      </c>
      <c r="CH61" s="32">
        <f t="shared" si="47"/>
        <v>0</v>
      </c>
      <c r="CI61" s="32">
        <f t="shared" si="40"/>
        <v>0</v>
      </c>
      <c r="CJ61" s="32">
        <f t="shared" si="48"/>
        <v>0</v>
      </c>
      <c r="CK61" s="32">
        <f t="shared" si="41"/>
        <v>0</v>
      </c>
      <c r="CL61" s="32">
        <f t="shared" si="49"/>
        <v>0</v>
      </c>
      <c r="CM61" s="32">
        <f t="shared" si="42"/>
        <v>0</v>
      </c>
      <c r="CN61" s="32">
        <f t="shared" si="43"/>
        <v>0</v>
      </c>
    </row>
    <row r="62" spans="1:92" ht="16.350000000000001" customHeight="1" x14ac:dyDescent="0.25">
      <c r="A62" s="3051"/>
      <c r="B62" s="2961"/>
      <c r="C62" s="2343" t="s">
        <v>85</v>
      </c>
      <c r="D62" s="2317">
        <f>SUM(E62:F62)</f>
        <v>0</v>
      </c>
      <c r="E62" s="2318">
        <f t="shared" si="56"/>
        <v>0</v>
      </c>
      <c r="F62" s="2309">
        <f t="shared" si="56"/>
        <v>0</v>
      </c>
      <c r="G62" s="2374"/>
      <c r="H62" s="2375"/>
      <c r="I62" s="2374"/>
      <c r="J62" s="2375"/>
      <c r="K62" s="2374"/>
      <c r="L62" s="2375"/>
      <c r="M62" s="2374"/>
      <c r="N62" s="2375"/>
      <c r="O62" s="2374"/>
      <c r="P62" s="2375"/>
      <c r="Q62" s="2374"/>
      <c r="R62" s="2375"/>
      <c r="S62" s="2372"/>
      <c r="T62" s="2373"/>
      <c r="U62" s="2374"/>
      <c r="V62" s="2375"/>
      <c r="W62" s="2374"/>
      <c r="X62" s="2375"/>
      <c r="Y62" s="2372"/>
      <c r="Z62" s="2373"/>
      <c r="AA62" s="2347"/>
      <c r="AB62" s="2349"/>
      <c r="AC62" s="2347"/>
      <c r="AD62" s="2349"/>
      <c r="AE62" s="2324"/>
      <c r="AF62" s="2349"/>
      <c r="AG62" s="2324"/>
      <c r="AH62" s="2349"/>
      <c r="AI62" s="2324"/>
      <c r="AJ62" s="2349"/>
      <c r="AK62" s="2347"/>
      <c r="AL62" s="2349"/>
      <c r="AM62" s="2347"/>
      <c r="AN62" s="2349"/>
      <c r="AO62" s="2324"/>
      <c r="AP62" s="2351"/>
      <c r="AQ62" s="2352"/>
      <c r="AR62" s="2348"/>
      <c r="AS62" s="2348"/>
      <c r="AT62" s="2376"/>
      <c r="AU62" s="2348"/>
      <c r="AV62" s="2376"/>
      <c r="AW62" s="2376"/>
      <c r="AX62" s="671" t="str">
        <f t="shared" si="35"/>
        <v/>
      </c>
      <c r="BJ62" s="3"/>
      <c r="BK62" s="3"/>
      <c r="BL62" s="3"/>
      <c r="BM62" s="4"/>
      <c r="BN62" s="4"/>
      <c r="BO62" s="4"/>
      <c r="CA62" s="31" t="str">
        <f t="shared" si="44"/>
        <v/>
      </c>
      <c r="CB62" s="31" t="str">
        <f t="shared" si="36"/>
        <v/>
      </c>
      <c r="CC62" s="31" t="str">
        <f t="shared" si="45"/>
        <v/>
      </c>
      <c r="CD62" s="31" t="str">
        <f t="shared" si="37"/>
        <v/>
      </c>
      <c r="CE62" s="31" t="str">
        <f t="shared" si="46"/>
        <v/>
      </c>
      <c r="CF62" s="31" t="str">
        <f t="shared" si="38"/>
        <v/>
      </c>
      <c r="CG62" s="31" t="str">
        <f t="shared" si="39"/>
        <v/>
      </c>
      <c r="CH62" s="32">
        <f t="shared" si="47"/>
        <v>0</v>
      </c>
      <c r="CI62" s="32">
        <f t="shared" si="40"/>
        <v>0</v>
      </c>
      <c r="CJ62" s="32">
        <f t="shared" si="48"/>
        <v>0</v>
      </c>
      <c r="CK62" s="32">
        <f t="shared" si="41"/>
        <v>0</v>
      </c>
      <c r="CL62" s="32">
        <f t="shared" si="49"/>
        <v>0</v>
      </c>
      <c r="CM62" s="32">
        <f t="shared" si="42"/>
        <v>0</v>
      </c>
      <c r="CN62" s="32">
        <f t="shared" si="43"/>
        <v>0</v>
      </c>
    </row>
    <row r="63" spans="1:92" ht="16.350000000000001" customHeight="1" x14ac:dyDescent="0.25">
      <c r="A63" s="3051"/>
      <c r="B63" s="2961"/>
      <c r="C63" s="2346" t="s">
        <v>86</v>
      </c>
      <c r="D63" s="2317">
        <f>SUM(E63:F63)</f>
        <v>0</v>
      </c>
      <c r="E63" s="2318">
        <f t="shared" si="56"/>
        <v>0</v>
      </c>
      <c r="F63" s="2309">
        <f t="shared" si="56"/>
        <v>0</v>
      </c>
      <c r="G63" s="2374"/>
      <c r="H63" s="2375"/>
      <c r="I63" s="2374"/>
      <c r="J63" s="2375"/>
      <c r="K63" s="2374"/>
      <c r="L63" s="2375"/>
      <c r="M63" s="2374"/>
      <c r="N63" s="2375"/>
      <c r="O63" s="2374"/>
      <c r="P63" s="2375"/>
      <c r="Q63" s="2374"/>
      <c r="R63" s="2375"/>
      <c r="S63" s="2372"/>
      <c r="T63" s="2373"/>
      <c r="U63" s="2374"/>
      <c r="V63" s="2375"/>
      <c r="W63" s="2374"/>
      <c r="X63" s="2375"/>
      <c r="Y63" s="2372"/>
      <c r="Z63" s="2373"/>
      <c r="AA63" s="2347"/>
      <c r="AB63" s="2349"/>
      <c r="AC63" s="2347"/>
      <c r="AD63" s="2349"/>
      <c r="AE63" s="2324"/>
      <c r="AF63" s="2349"/>
      <c r="AG63" s="2324"/>
      <c r="AH63" s="2349"/>
      <c r="AI63" s="2324"/>
      <c r="AJ63" s="2349"/>
      <c r="AK63" s="2347"/>
      <c r="AL63" s="2349"/>
      <c r="AM63" s="2322"/>
      <c r="AN63" s="2323"/>
      <c r="AO63" s="2324"/>
      <c r="AP63" s="2351"/>
      <c r="AQ63" s="2328"/>
      <c r="AR63" s="2348"/>
      <c r="AS63" s="2348"/>
      <c r="AT63" s="2376"/>
      <c r="AU63" s="2348"/>
      <c r="AV63" s="2376"/>
      <c r="AW63" s="2376"/>
      <c r="AX63" s="671" t="str">
        <f t="shared" si="35"/>
        <v/>
      </c>
      <c r="BJ63" s="3"/>
      <c r="BK63" s="3"/>
      <c r="BL63" s="3"/>
      <c r="BM63" s="4"/>
      <c r="BN63" s="4"/>
      <c r="BO63" s="4"/>
      <c r="CA63" s="31" t="str">
        <f t="shared" si="44"/>
        <v/>
      </c>
      <c r="CB63" s="31" t="str">
        <f t="shared" si="36"/>
        <v/>
      </c>
      <c r="CC63" s="31" t="str">
        <f t="shared" si="45"/>
        <v/>
      </c>
      <c r="CD63" s="31" t="str">
        <f t="shared" si="37"/>
        <v/>
      </c>
      <c r="CE63" s="31" t="str">
        <f t="shared" si="46"/>
        <v/>
      </c>
      <c r="CF63" s="31" t="str">
        <f t="shared" si="38"/>
        <v/>
      </c>
      <c r="CG63" s="31" t="str">
        <f t="shared" si="39"/>
        <v/>
      </c>
      <c r="CH63" s="32">
        <f t="shared" si="47"/>
        <v>0</v>
      </c>
      <c r="CI63" s="32">
        <f t="shared" si="40"/>
        <v>0</v>
      </c>
      <c r="CJ63" s="32">
        <f t="shared" si="48"/>
        <v>0</v>
      </c>
      <c r="CK63" s="32">
        <f t="shared" si="41"/>
        <v>0</v>
      </c>
      <c r="CL63" s="32">
        <f t="shared" si="49"/>
        <v>0</v>
      </c>
      <c r="CM63" s="32">
        <f t="shared" si="42"/>
        <v>0</v>
      </c>
      <c r="CN63" s="32">
        <f t="shared" si="43"/>
        <v>0</v>
      </c>
    </row>
    <row r="64" spans="1:92" ht="16.350000000000001" customHeight="1" x14ac:dyDescent="0.2">
      <c r="A64" s="3394"/>
      <c r="B64" s="3248"/>
      <c r="C64" s="2334" t="s">
        <v>4</v>
      </c>
      <c r="D64" s="2365">
        <f>SUM(E64:F64)</f>
        <v>0</v>
      </c>
      <c r="E64" s="2366">
        <f>SUM(E61:E63)</f>
        <v>0</v>
      </c>
      <c r="F64" s="2223">
        <f>SUM(F61:F63)</f>
        <v>0</v>
      </c>
      <c r="G64" s="2377"/>
      <c r="H64" s="2378"/>
      <c r="I64" s="2377"/>
      <c r="J64" s="2378"/>
      <c r="K64" s="2377"/>
      <c r="L64" s="2378"/>
      <c r="M64" s="2377"/>
      <c r="N64" s="2378"/>
      <c r="O64" s="2377"/>
      <c r="P64" s="2378"/>
      <c r="Q64" s="2377"/>
      <c r="R64" s="2378"/>
      <c r="S64" s="2377"/>
      <c r="T64" s="2379"/>
      <c r="U64" s="2377"/>
      <c r="V64" s="2378"/>
      <c r="W64" s="2377"/>
      <c r="X64" s="2378"/>
      <c r="Y64" s="2377"/>
      <c r="Z64" s="2379"/>
      <c r="AA64" s="2224">
        <f t="shared" ref="AA64:AW64" si="57">SUM(AA61:AA63)</f>
        <v>0</v>
      </c>
      <c r="AB64" s="2223">
        <f t="shared" si="57"/>
        <v>0</v>
      </c>
      <c r="AC64" s="2224">
        <f t="shared" si="57"/>
        <v>0</v>
      </c>
      <c r="AD64" s="2380">
        <f t="shared" si="57"/>
        <v>0</v>
      </c>
      <c r="AE64" s="2222">
        <f t="shared" si="57"/>
        <v>0</v>
      </c>
      <c r="AF64" s="2380">
        <f t="shared" si="57"/>
        <v>0</v>
      </c>
      <c r="AG64" s="2222">
        <f t="shared" si="57"/>
        <v>0</v>
      </c>
      <c r="AH64" s="2380">
        <f t="shared" si="57"/>
        <v>0</v>
      </c>
      <c r="AI64" s="2222">
        <f t="shared" si="57"/>
        <v>0</v>
      </c>
      <c r="AJ64" s="2223">
        <f t="shared" si="57"/>
        <v>0</v>
      </c>
      <c r="AK64" s="2224">
        <f t="shared" si="57"/>
        <v>0</v>
      </c>
      <c r="AL64" s="2223">
        <f t="shared" si="57"/>
        <v>0</v>
      </c>
      <c r="AM64" s="2224">
        <f t="shared" si="57"/>
        <v>0</v>
      </c>
      <c r="AN64" s="2380">
        <f t="shared" si="57"/>
        <v>0</v>
      </c>
      <c r="AO64" s="2222">
        <f t="shared" si="57"/>
        <v>0</v>
      </c>
      <c r="AP64" s="2333">
        <f t="shared" si="57"/>
        <v>0</v>
      </c>
      <c r="AQ64" s="2381">
        <f t="shared" si="57"/>
        <v>0</v>
      </c>
      <c r="AR64" s="2223">
        <f t="shared" si="57"/>
        <v>0</v>
      </c>
      <c r="AS64" s="2223">
        <f t="shared" si="57"/>
        <v>0</v>
      </c>
      <c r="AT64" s="2334">
        <f t="shared" si="57"/>
        <v>0</v>
      </c>
      <c r="AU64" s="2223">
        <f t="shared" si="57"/>
        <v>0</v>
      </c>
      <c r="AV64" s="2334">
        <f t="shared" si="57"/>
        <v>0</v>
      </c>
      <c r="AW64" s="2334">
        <f t="shared" si="57"/>
        <v>0</v>
      </c>
      <c r="BJ64" s="3"/>
      <c r="BK64" s="3"/>
      <c r="BL64" s="3"/>
      <c r="BM64" s="4"/>
      <c r="BN64" s="4"/>
      <c r="BO64" s="4"/>
      <c r="CA64" s="31"/>
      <c r="CB64" s="31"/>
      <c r="CC64" s="31"/>
      <c r="CD64" s="31"/>
      <c r="CE64" s="31"/>
      <c r="CF64" s="31"/>
      <c r="CG64" s="31"/>
      <c r="CH64" s="32"/>
      <c r="CI64" s="32"/>
      <c r="CJ64" s="32"/>
      <c r="CK64" s="32"/>
      <c r="CL64" s="32"/>
      <c r="CM64" s="32"/>
      <c r="CN64" s="32"/>
    </row>
    <row r="65" spans="1:92" ht="33.75" customHeight="1" x14ac:dyDescent="0.2">
      <c r="A65" s="85" t="s">
        <v>87</v>
      </c>
      <c r="B65" s="210"/>
      <c r="C65" s="210"/>
      <c r="D65" s="211"/>
      <c r="E65" s="87"/>
      <c r="AH65" s="9"/>
      <c r="AI65" s="9"/>
      <c r="AJ65" s="9"/>
      <c r="AK65" s="9"/>
      <c r="AL65" s="212"/>
      <c r="AM65" s="212"/>
      <c r="AN65" s="212"/>
      <c r="AO65" s="212"/>
      <c r="AP65" s="212"/>
      <c r="AQ65" s="212"/>
      <c r="AR65" s="212"/>
      <c r="AS65" s="212"/>
      <c r="AT65" s="9"/>
      <c r="AU65" s="9"/>
      <c r="BU65" s="3"/>
      <c r="BV65" s="3"/>
      <c r="BW65" s="3"/>
      <c r="CA65" s="31"/>
      <c r="CB65" s="31"/>
      <c r="CC65" s="31"/>
      <c r="CD65" s="31"/>
      <c r="CE65" s="31"/>
      <c r="CF65" s="31"/>
      <c r="CG65" s="31"/>
      <c r="CH65" s="32"/>
      <c r="CI65" s="32"/>
      <c r="CJ65" s="32"/>
      <c r="CK65" s="32"/>
      <c r="CL65" s="32"/>
      <c r="CM65" s="14"/>
      <c r="CN65" s="14"/>
    </row>
    <row r="66" spans="1:92" ht="68.25" customHeight="1" x14ac:dyDescent="0.2">
      <c r="A66" s="3728" t="s">
        <v>88</v>
      </c>
      <c r="B66" s="3594"/>
      <c r="C66" s="3614"/>
      <c r="D66" s="1926" t="s">
        <v>4</v>
      </c>
      <c r="E66" s="1926" t="s">
        <v>89</v>
      </c>
      <c r="F66" s="1917" t="s">
        <v>90</v>
      </c>
      <c r="G66" s="1917" t="s">
        <v>298</v>
      </c>
      <c r="H66" s="1927" t="s">
        <v>92</v>
      </c>
      <c r="I66" s="1927" t="s">
        <v>11</v>
      </c>
      <c r="J66" s="9"/>
      <c r="K66" s="9"/>
      <c r="L66" s="9"/>
      <c r="M66" s="9"/>
      <c r="N66" s="9"/>
      <c r="AD66" s="9"/>
      <c r="AE66" s="9"/>
      <c r="AF66" s="9"/>
      <c r="AG66" s="9"/>
      <c r="AH66" s="9"/>
      <c r="AI66" s="9"/>
      <c r="AJ66" s="9"/>
      <c r="AK66" s="9"/>
      <c r="AL66" s="212"/>
      <c r="AM66" s="212"/>
      <c r="AN66" s="212"/>
      <c r="AO66" s="212"/>
      <c r="AP66" s="212"/>
      <c r="AQ66" s="212"/>
      <c r="AR66" s="212"/>
      <c r="AS66" s="212"/>
      <c r="AT66" s="9"/>
      <c r="AU66" s="9"/>
      <c r="BU66" s="3"/>
      <c r="BV66" s="3"/>
      <c r="BW66" s="3"/>
      <c r="CA66" s="31"/>
      <c r="CB66" s="31"/>
      <c r="CC66" s="31"/>
      <c r="CD66" s="31"/>
      <c r="CE66" s="31"/>
      <c r="CF66" s="31"/>
      <c r="CG66" s="31"/>
      <c r="CH66" s="32"/>
      <c r="CI66" s="32"/>
      <c r="CJ66" s="32"/>
      <c r="CK66" s="32"/>
      <c r="CL66" s="32"/>
      <c r="CM66" s="14"/>
      <c r="CN66" s="14"/>
    </row>
    <row r="67" spans="1:92" ht="19.5" customHeight="1" x14ac:dyDescent="0.2">
      <c r="A67" s="3763" t="s">
        <v>93</v>
      </c>
      <c r="B67" s="3597"/>
      <c r="C67" s="3764"/>
      <c r="D67" s="2382"/>
      <c r="E67" s="2382"/>
      <c r="F67" s="2382"/>
      <c r="G67" s="2382"/>
      <c r="H67" s="2382"/>
      <c r="I67" s="2382"/>
      <c r="J67" s="216" t="str">
        <f>CA67&amp;CB67&amp;CC67&amp;CD67&amp;CE67</f>
        <v/>
      </c>
      <c r="K67" s="30"/>
      <c r="L67" s="30"/>
      <c r="M67" s="30"/>
      <c r="N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BU67" s="3"/>
      <c r="BV67" s="3"/>
      <c r="BW67" s="3"/>
      <c r="CA67" s="31" t="str">
        <f>IF(CH67=1,"* Las Interconsultas de Gestantes NO DEBEN ser mayor al Total de Interconsultas. ","")</f>
        <v/>
      </c>
      <c r="CB67" s="31" t="str">
        <f>IF(CI67=1,"* Las Interconsultas de Pacientes de 60 años NO DEBEN ser mayor al Total de Interconsultas. ","")</f>
        <v/>
      </c>
      <c r="CC67" s="31" t="str">
        <f>IF(CJ67=1,"* Las Interconsultas de Usuarios en situación de Discapacidad NO DEBEN ser mayor al Total de Interconsultas. ","")</f>
        <v/>
      </c>
      <c r="CD67" s="31" t="str">
        <f>IF(CK67=1,"* Las Interconsultas de Niños, Niñas, Adolescentes y Jóvenes Red SENAME NO DEBEN ser mayor al Total de Interconsultas. ","")</f>
        <v/>
      </c>
      <c r="CE67" s="31" t="str">
        <f>IF(CL67=1,"* Las Interconsultas de Migrantes NO DEBEN ser mayor al Total de Interconsultas. ","")</f>
        <v/>
      </c>
      <c r="CF67" s="31"/>
      <c r="CG67" s="31"/>
      <c r="CH67" s="32">
        <f>IF($D67&lt;E67,1,0)</f>
        <v>0</v>
      </c>
      <c r="CI67" s="32">
        <f t="shared" ref="CI67:CL81" si="58">IF($D67&lt;F67,1,0)</f>
        <v>0</v>
      </c>
      <c r="CJ67" s="32">
        <f t="shared" si="58"/>
        <v>0</v>
      </c>
      <c r="CK67" s="32">
        <f t="shared" si="58"/>
        <v>0</v>
      </c>
      <c r="CL67" s="32">
        <f t="shared" si="58"/>
        <v>0</v>
      </c>
      <c r="CM67" s="14"/>
      <c r="CN67" s="14"/>
    </row>
    <row r="68" spans="1:92" x14ac:dyDescent="0.2">
      <c r="A68" s="3113" t="s">
        <v>94</v>
      </c>
      <c r="B68" s="3114" t="s">
        <v>95</v>
      </c>
      <c r="C68" s="3115"/>
      <c r="D68" s="217"/>
      <c r="E68" s="217"/>
      <c r="F68" s="217"/>
      <c r="G68" s="217"/>
      <c r="H68" s="217"/>
      <c r="I68" s="217"/>
      <c r="J68" s="216" t="str">
        <f t="shared" ref="J68:J81" si="59">CA68&amp;CB68&amp;CC68&amp;CD68&amp;CE68</f>
        <v/>
      </c>
      <c r="K68" s="30"/>
      <c r="L68" s="30"/>
      <c r="M68" s="30"/>
      <c r="N68" s="9"/>
      <c r="AL68" s="9"/>
      <c r="AM68" s="9"/>
      <c r="AN68" s="9"/>
      <c r="AO68" s="9"/>
      <c r="AP68" s="9"/>
      <c r="AQ68" s="9"/>
      <c r="BQ68" s="3"/>
      <c r="BR68" s="3"/>
      <c r="BS68" s="3"/>
      <c r="BT68" s="4"/>
      <c r="BU68" s="4"/>
      <c r="BV68" s="4"/>
      <c r="CA68" s="31" t="str">
        <f t="shared" ref="CA68:CA79" si="60">IF(CH68=1,"* Las Interconsultas de Gestantes NO DEBEN ser mayor al Total de Interconsultas. ","")</f>
        <v/>
      </c>
      <c r="CB68" s="31" t="str">
        <f t="shared" ref="CB68:CB79" si="61">IF(CI68=1,"* Las Interconsultas de Pacientes de 60 años NO DEBEN ser mayor al Total de Interconsultas. ","")</f>
        <v/>
      </c>
      <c r="CC68" s="31" t="str">
        <f t="shared" ref="CC68:CC79" si="62">IF(CJ68=1,"* Las Interconsultas de Usuarios en situación de Discapacidad NO DEBEN ser mayor al Total de Interconsultas. ","")</f>
        <v/>
      </c>
      <c r="CD68" s="31" t="str">
        <f t="shared" ref="CD68:CD79" si="63">IF(CK68=1,"* Las Interconsultas de Niños, Niñas, Adolescentes y Jóvenes Red SENAME NO DEBEN ser mayor al Total de Interconsultas. ","")</f>
        <v/>
      </c>
      <c r="CE68" s="31" t="str">
        <f t="shared" ref="CE68:CE79" si="64">IF(CL68=1,"* Las Interconsultas de Migrantes NO DEBEN ser mayor al Total de Interconsultas. ","")</f>
        <v/>
      </c>
      <c r="CF68" s="31"/>
      <c r="CG68" s="31"/>
      <c r="CH68" s="32">
        <f t="shared" ref="CH68:CH79" si="65">IF($D68&lt;E68,1,0)</f>
        <v>0</v>
      </c>
      <c r="CI68" s="32">
        <f t="shared" si="58"/>
        <v>0</v>
      </c>
      <c r="CJ68" s="32">
        <f t="shared" si="58"/>
        <v>0</v>
      </c>
      <c r="CK68" s="32">
        <f t="shared" si="58"/>
        <v>0</v>
      </c>
      <c r="CL68" s="32">
        <f t="shared" si="58"/>
        <v>0</v>
      </c>
      <c r="CM68" s="14"/>
      <c r="CN68" s="14"/>
    </row>
    <row r="69" spans="1:92" ht="16.350000000000001" customHeight="1" x14ac:dyDescent="0.2">
      <c r="A69" s="3113"/>
      <c r="B69" s="3618" t="s">
        <v>96</v>
      </c>
      <c r="C69" s="3620"/>
      <c r="D69" s="2383"/>
      <c r="E69" s="2383"/>
      <c r="F69" s="2383"/>
      <c r="G69" s="2383"/>
      <c r="H69" s="2383"/>
      <c r="I69" s="2383"/>
      <c r="J69" s="216" t="str">
        <f t="shared" si="59"/>
        <v/>
      </c>
      <c r="K69" s="30"/>
      <c r="L69" s="30"/>
      <c r="M69" s="30"/>
      <c r="N69" s="30"/>
      <c r="O69" s="30"/>
      <c r="P69" s="30"/>
      <c r="Q69" s="30"/>
      <c r="R69" s="9"/>
      <c r="BR69" s="3"/>
      <c r="BS69" s="3"/>
      <c r="BT69" s="4"/>
      <c r="BU69" s="4"/>
      <c r="BV69" s="4"/>
      <c r="CA69" s="31" t="str">
        <f t="shared" si="60"/>
        <v/>
      </c>
      <c r="CB69" s="31" t="str">
        <f t="shared" si="61"/>
        <v/>
      </c>
      <c r="CC69" s="31" t="str">
        <f t="shared" si="62"/>
        <v/>
      </c>
      <c r="CD69" s="31" t="str">
        <f t="shared" si="63"/>
        <v/>
      </c>
      <c r="CE69" s="31" t="str">
        <f t="shared" si="64"/>
        <v/>
      </c>
      <c r="CF69" s="31"/>
      <c r="CG69" s="31"/>
      <c r="CH69" s="32">
        <f t="shared" si="65"/>
        <v>0</v>
      </c>
      <c r="CI69" s="32">
        <f t="shared" si="58"/>
        <v>0</v>
      </c>
      <c r="CJ69" s="32">
        <f t="shared" si="58"/>
        <v>0</v>
      </c>
      <c r="CK69" s="32">
        <f t="shared" si="58"/>
        <v>0</v>
      </c>
      <c r="CL69" s="32">
        <f t="shared" si="58"/>
        <v>0</v>
      </c>
      <c r="CM69" s="14"/>
      <c r="CN69" s="14"/>
    </row>
    <row r="70" spans="1:92" ht="16.350000000000001" customHeight="1" x14ac:dyDescent="0.25">
      <c r="A70" s="3696"/>
      <c r="B70" s="3756" t="s">
        <v>97</v>
      </c>
      <c r="C70" s="3758"/>
      <c r="D70" s="2374"/>
      <c r="E70" s="2374"/>
      <c r="F70" s="2374"/>
      <c r="G70" s="2374"/>
      <c r="H70" s="2374"/>
      <c r="I70" s="2374"/>
      <c r="J70" s="216" t="str">
        <f t="shared" si="59"/>
        <v/>
      </c>
      <c r="K70" s="30"/>
      <c r="L70" s="30"/>
      <c r="M70" s="30"/>
      <c r="N70" s="30"/>
      <c r="O70" s="30"/>
      <c r="P70" s="30"/>
      <c r="Q70" s="30"/>
      <c r="R70" s="9"/>
      <c r="BR70" s="3"/>
      <c r="BS70" s="3"/>
      <c r="BT70" s="4"/>
      <c r="BU70" s="4"/>
      <c r="BV70" s="4"/>
      <c r="CA70" s="31" t="str">
        <f t="shared" si="60"/>
        <v/>
      </c>
      <c r="CB70" s="31" t="str">
        <f t="shared" si="61"/>
        <v/>
      </c>
      <c r="CC70" s="31" t="str">
        <f t="shared" si="62"/>
        <v/>
      </c>
      <c r="CD70" s="31" t="str">
        <f t="shared" si="63"/>
        <v/>
      </c>
      <c r="CE70" s="31" t="str">
        <f t="shared" si="64"/>
        <v/>
      </c>
      <c r="CF70" s="31"/>
      <c r="CG70" s="31"/>
      <c r="CH70" s="32">
        <f t="shared" si="65"/>
        <v>0</v>
      </c>
      <c r="CI70" s="32">
        <f t="shared" si="58"/>
        <v>0</v>
      </c>
      <c r="CJ70" s="32">
        <f t="shared" si="58"/>
        <v>0</v>
      </c>
      <c r="CK70" s="32">
        <f t="shared" si="58"/>
        <v>0</v>
      </c>
      <c r="CL70" s="32">
        <f t="shared" si="58"/>
        <v>0</v>
      </c>
      <c r="CM70" s="14"/>
      <c r="CN70" s="14"/>
    </row>
    <row r="71" spans="1:92" ht="16.350000000000001" customHeight="1" x14ac:dyDescent="0.2">
      <c r="A71" s="3615" t="s">
        <v>98</v>
      </c>
      <c r="B71" s="3616"/>
      <c r="C71" s="3617"/>
      <c r="D71" s="2384"/>
      <c r="E71" s="2384"/>
      <c r="F71" s="2384"/>
      <c r="G71" s="2384"/>
      <c r="H71" s="2384"/>
      <c r="I71" s="2384"/>
      <c r="J71" s="216" t="str">
        <f t="shared" si="59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60"/>
        <v/>
      </c>
      <c r="CB71" s="31" t="str">
        <f t="shared" si="61"/>
        <v/>
      </c>
      <c r="CC71" s="31" t="str">
        <f t="shared" si="62"/>
        <v/>
      </c>
      <c r="CD71" s="31" t="str">
        <f t="shared" si="63"/>
        <v/>
      </c>
      <c r="CE71" s="31" t="str">
        <f t="shared" si="64"/>
        <v/>
      </c>
      <c r="CF71" s="31"/>
      <c r="CG71" s="31"/>
      <c r="CH71" s="32">
        <f t="shared" si="65"/>
        <v>0</v>
      </c>
      <c r="CI71" s="32">
        <f t="shared" si="58"/>
        <v>0</v>
      </c>
      <c r="CJ71" s="32">
        <f t="shared" si="58"/>
        <v>0</v>
      </c>
      <c r="CK71" s="32">
        <f t="shared" si="58"/>
        <v>0</v>
      </c>
      <c r="CL71" s="32">
        <f t="shared" si="58"/>
        <v>0</v>
      </c>
      <c r="CM71" s="14"/>
      <c r="CN71" s="14"/>
    </row>
    <row r="72" spans="1:92" ht="16.350000000000001" customHeight="1" x14ac:dyDescent="0.2">
      <c r="A72" s="3759" t="s">
        <v>99</v>
      </c>
      <c r="B72" s="3103"/>
      <c r="C72" s="3760"/>
      <c r="D72" s="2383"/>
      <c r="E72" s="2383"/>
      <c r="F72" s="2383"/>
      <c r="G72" s="2383"/>
      <c r="H72" s="2383"/>
      <c r="I72" s="2383"/>
      <c r="J72" s="216" t="str">
        <f t="shared" si="59"/>
        <v/>
      </c>
      <c r="K72" s="30"/>
      <c r="L72" s="30"/>
      <c r="M72" s="30"/>
      <c r="N72" s="30"/>
      <c r="O72" s="30"/>
      <c r="P72" s="30"/>
      <c r="Q72" s="30"/>
      <c r="R72" s="9"/>
      <c r="BV72" s="3"/>
      <c r="BW72" s="3"/>
      <c r="CA72" s="31" t="str">
        <f t="shared" si="60"/>
        <v/>
      </c>
      <c r="CB72" s="31" t="str">
        <f t="shared" si="61"/>
        <v/>
      </c>
      <c r="CC72" s="31" t="str">
        <f t="shared" si="62"/>
        <v/>
      </c>
      <c r="CD72" s="31" t="str">
        <f t="shared" si="63"/>
        <v/>
      </c>
      <c r="CE72" s="31" t="str">
        <f t="shared" si="64"/>
        <v/>
      </c>
      <c r="CF72" s="31"/>
      <c r="CG72" s="31"/>
      <c r="CH72" s="32">
        <f t="shared" si="65"/>
        <v>0</v>
      </c>
      <c r="CI72" s="32">
        <f t="shared" si="58"/>
        <v>0</v>
      </c>
      <c r="CJ72" s="32">
        <f t="shared" si="58"/>
        <v>0</v>
      </c>
      <c r="CK72" s="32">
        <f t="shared" si="58"/>
        <v>0</v>
      </c>
      <c r="CL72" s="32">
        <f t="shared" si="58"/>
        <v>0</v>
      </c>
      <c r="CM72" s="14"/>
      <c r="CN72" s="14"/>
    </row>
    <row r="73" spans="1:92" ht="16.350000000000001" customHeight="1" x14ac:dyDescent="0.2">
      <c r="A73" s="3440" t="s">
        <v>100</v>
      </c>
      <c r="B73" s="3315"/>
      <c r="C73" s="3316"/>
      <c r="D73" s="2385"/>
      <c r="E73" s="2385"/>
      <c r="F73" s="2385"/>
      <c r="G73" s="2385"/>
      <c r="H73" s="2385"/>
      <c r="I73" s="2385"/>
      <c r="J73" s="216" t="str">
        <f t="shared" si="59"/>
        <v/>
      </c>
      <c r="K73" s="30"/>
      <c r="L73" s="30"/>
      <c r="M73" s="30"/>
      <c r="N73" s="30"/>
      <c r="O73" s="30"/>
      <c r="P73" s="30"/>
      <c r="Q73" s="30"/>
      <c r="R73" s="9"/>
      <c r="BV73" s="3"/>
      <c r="BW73" s="3"/>
      <c r="CA73" s="31" t="str">
        <f t="shared" si="60"/>
        <v/>
      </c>
      <c r="CB73" s="31" t="str">
        <f t="shared" si="61"/>
        <v/>
      </c>
      <c r="CC73" s="31" t="str">
        <f t="shared" si="62"/>
        <v/>
      </c>
      <c r="CD73" s="31" t="str">
        <f t="shared" si="63"/>
        <v/>
      </c>
      <c r="CE73" s="31" t="str">
        <f t="shared" si="64"/>
        <v/>
      </c>
      <c r="CF73" s="31"/>
      <c r="CG73" s="31"/>
      <c r="CH73" s="32">
        <f t="shared" si="65"/>
        <v>0</v>
      </c>
      <c r="CI73" s="32">
        <f t="shared" si="58"/>
        <v>0</v>
      </c>
      <c r="CJ73" s="32">
        <f t="shared" si="58"/>
        <v>0</v>
      </c>
      <c r="CK73" s="32">
        <f t="shared" si="58"/>
        <v>0</v>
      </c>
      <c r="CL73" s="32">
        <f t="shared" si="58"/>
        <v>0</v>
      </c>
      <c r="CM73" s="14"/>
      <c r="CN73" s="14"/>
    </row>
    <row r="74" spans="1:92" ht="16.350000000000001" customHeight="1" x14ac:dyDescent="0.2">
      <c r="A74" s="3595" t="s">
        <v>101</v>
      </c>
      <c r="B74" s="3615" t="s">
        <v>101</v>
      </c>
      <c r="C74" s="3617"/>
      <c r="D74" s="2384"/>
      <c r="E74" s="2384"/>
      <c r="F74" s="2386"/>
      <c r="G74" s="2387"/>
      <c r="H74" s="2387"/>
      <c r="I74" s="2387"/>
      <c r="J74" s="216" t="str">
        <f t="shared" si="59"/>
        <v/>
      </c>
      <c r="K74" s="30"/>
      <c r="L74" s="30"/>
      <c r="M74" s="30"/>
      <c r="N74" s="30"/>
      <c r="O74" s="30"/>
      <c r="P74" s="30"/>
      <c r="Q74" s="30"/>
      <c r="R74" s="9"/>
      <c r="BV74" s="3"/>
      <c r="BW74" s="3"/>
      <c r="CA74" s="31" t="str">
        <f t="shared" si="60"/>
        <v/>
      </c>
      <c r="CB74" s="31" t="str">
        <f t="shared" si="61"/>
        <v/>
      </c>
      <c r="CC74" s="31" t="str">
        <f t="shared" si="62"/>
        <v/>
      </c>
      <c r="CD74" s="31" t="str">
        <f t="shared" si="63"/>
        <v/>
      </c>
      <c r="CE74" s="31" t="str">
        <f t="shared" si="64"/>
        <v/>
      </c>
      <c r="CF74" s="31"/>
      <c r="CG74" s="31"/>
      <c r="CH74" s="32">
        <f t="shared" si="65"/>
        <v>0</v>
      </c>
      <c r="CI74" s="32">
        <f t="shared" si="58"/>
        <v>0</v>
      </c>
      <c r="CJ74" s="32">
        <f t="shared" si="58"/>
        <v>0</v>
      </c>
      <c r="CK74" s="32">
        <f t="shared" si="58"/>
        <v>0</v>
      </c>
      <c r="CL74" s="32">
        <f t="shared" si="58"/>
        <v>0</v>
      </c>
      <c r="CM74" s="14"/>
      <c r="CN74" s="14"/>
    </row>
    <row r="75" spans="1:92" ht="16.350000000000001" customHeight="1" x14ac:dyDescent="0.25">
      <c r="A75" s="3696"/>
      <c r="B75" s="3756" t="s">
        <v>103</v>
      </c>
      <c r="C75" s="3758"/>
      <c r="D75" s="2374"/>
      <c r="E75" s="2374"/>
      <c r="F75" s="2374"/>
      <c r="G75" s="2374"/>
      <c r="H75" s="2374"/>
      <c r="I75" s="2374"/>
      <c r="J75" s="216" t="str">
        <f t="shared" si="59"/>
        <v/>
      </c>
      <c r="K75" s="30"/>
      <c r="L75" s="30"/>
      <c r="M75" s="30"/>
      <c r="N75" s="30"/>
      <c r="O75" s="30"/>
      <c r="P75" s="30"/>
      <c r="Q75" s="30"/>
      <c r="R75" s="9"/>
      <c r="BV75" s="3"/>
      <c r="BW75" s="3"/>
      <c r="CA75" s="31" t="str">
        <f t="shared" si="60"/>
        <v/>
      </c>
      <c r="CB75" s="31" t="str">
        <f t="shared" si="61"/>
        <v/>
      </c>
      <c r="CC75" s="31" t="str">
        <f t="shared" si="62"/>
        <v/>
      </c>
      <c r="CD75" s="31" t="str">
        <f t="shared" si="63"/>
        <v/>
      </c>
      <c r="CE75" s="31" t="str">
        <f t="shared" si="64"/>
        <v/>
      </c>
      <c r="CF75" s="31"/>
      <c r="CG75" s="31"/>
      <c r="CH75" s="32">
        <f t="shared" si="65"/>
        <v>0</v>
      </c>
      <c r="CI75" s="32">
        <f t="shared" si="58"/>
        <v>0</v>
      </c>
      <c r="CJ75" s="32">
        <f t="shared" si="58"/>
        <v>0</v>
      </c>
      <c r="CK75" s="32">
        <f t="shared" si="58"/>
        <v>0</v>
      </c>
      <c r="CL75" s="32">
        <f t="shared" si="58"/>
        <v>0</v>
      </c>
      <c r="CM75" s="14"/>
      <c r="CN75" s="14"/>
    </row>
    <row r="76" spans="1:92" ht="16.350000000000001" customHeight="1" x14ac:dyDescent="0.2">
      <c r="A76" s="3615" t="s">
        <v>104</v>
      </c>
      <c r="B76" s="3616"/>
      <c r="C76" s="3617"/>
      <c r="D76" s="2384"/>
      <c r="E76" s="2384"/>
      <c r="F76" s="2384"/>
      <c r="G76" s="2384"/>
      <c r="H76" s="2384"/>
      <c r="I76" s="2384"/>
      <c r="J76" s="216" t="str">
        <f t="shared" si="59"/>
        <v/>
      </c>
      <c r="K76" s="30"/>
      <c r="L76" s="30"/>
      <c r="M76" s="30"/>
      <c r="N76" s="30"/>
      <c r="O76" s="30"/>
      <c r="P76" s="30"/>
      <c r="Q76" s="30"/>
      <c r="R76" s="9"/>
      <c r="BV76" s="3"/>
      <c r="BW76" s="3"/>
      <c r="CA76" s="31" t="str">
        <f t="shared" si="60"/>
        <v/>
      </c>
      <c r="CB76" s="31" t="str">
        <f t="shared" si="61"/>
        <v/>
      </c>
      <c r="CC76" s="31" t="str">
        <f t="shared" si="62"/>
        <v/>
      </c>
      <c r="CD76" s="31" t="str">
        <f t="shared" si="63"/>
        <v/>
      </c>
      <c r="CE76" s="31" t="str">
        <f t="shared" si="64"/>
        <v/>
      </c>
      <c r="CF76" s="31"/>
      <c r="CG76" s="31"/>
      <c r="CH76" s="32">
        <f t="shared" si="65"/>
        <v>0</v>
      </c>
      <c r="CI76" s="32">
        <f t="shared" si="58"/>
        <v>0</v>
      </c>
      <c r="CJ76" s="32">
        <f t="shared" si="58"/>
        <v>0</v>
      </c>
      <c r="CK76" s="32">
        <f t="shared" si="58"/>
        <v>0</v>
      </c>
      <c r="CL76" s="32">
        <f t="shared" si="58"/>
        <v>0</v>
      </c>
      <c r="CM76" s="14"/>
      <c r="CN76" s="14"/>
    </row>
    <row r="77" spans="1:92" ht="16.350000000000001" customHeight="1" x14ac:dyDescent="0.2">
      <c r="A77" s="3618" t="s">
        <v>105</v>
      </c>
      <c r="B77" s="3619"/>
      <c r="C77" s="3620"/>
      <c r="D77" s="2383"/>
      <c r="E77" s="2383"/>
      <c r="F77" s="2388"/>
      <c r="G77" s="2389"/>
      <c r="H77" s="2389"/>
      <c r="I77" s="2389"/>
      <c r="J77" s="216" t="str">
        <f t="shared" si="59"/>
        <v/>
      </c>
      <c r="K77" s="30"/>
      <c r="L77" s="30"/>
      <c r="M77" s="30"/>
      <c r="N77" s="30"/>
      <c r="O77" s="30"/>
      <c r="P77" s="30"/>
      <c r="Q77" s="30"/>
      <c r="R77" s="9"/>
      <c r="BV77" s="3"/>
      <c r="BW77" s="3"/>
      <c r="CA77" s="31" t="str">
        <f t="shared" si="60"/>
        <v/>
      </c>
      <c r="CB77" s="31" t="str">
        <f t="shared" si="61"/>
        <v/>
      </c>
      <c r="CC77" s="31" t="str">
        <f t="shared" si="62"/>
        <v/>
      </c>
      <c r="CD77" s="31" t="str">
        <f t="shared" si="63"/>
        <v/>
      </c>
      <c r="CE77" s="31" t="str">
        <f t="shared" si="64"/>
        <v/>
      </c>
      <c r="CF77" s="31"/>
      <c r="CG77" s="31"/>
      <c r="CH77" s="32">
        <f t="shared" si="65"/>
        <v>0</v>
      </c>
      <c r="CI77" s="32">
        <f t="shared" si="58"/>
        <v>0</v>
      </c>
      <c r="CJ77" s="32">
        <f t="shared" si="58"/>
        <v>0</v>
      </c>
      <c r="CK77" s="32">
        <f t="shared" si="58"/>
        <v>0</v>
      </c>
      <c r="CL77" s="32">
        <f t="shared" si="58"/>
        <v>0</v>
      </c>
      <c r="CM77" s="14"/>
      <c r="CN77" s="14"/>
    </row>
    <row r="78" spans="1:92" ht="16.350000000000001" customHeight="1" x14ac:dyDescent="0.2">
      <c r="A78" s="3618" t="s">
        <v>106</v>
      </c>
      <c r="B78" s="3619"/>
      <c r="C78" s="3620"/>
      <c r="D78" s="2383"/>
      <c r="E78" s="2383"/>
      <c r="F78" s="2388"/>
      <c r="G78" s="2389"/>
      <c r="H78" s="2389"/>
      <c r="I78" s="2389"/>
      <c r="J78" s="216" t="str">
        <f t="shared" si="59"/>
        <v/>
      </c>
      <c r="K78" s="30"/>
      <c r="L78" s="30"/>
      <c r="M78" s="30"/>
      <c r="N78" s="30"/>
      <c r="O78" s="30"/>
      <c r="P78" s="30"/>
      <c r="Q78" s="30"/>
      <c r="R78" s="9"/>
      <c r="BV78" s="3"/>
      <c r="BW78" s="3"/>
      <c r="CA78" s="31" t="str">
        <f t="shared" si="60"/>
        <v/>
      </c>
      <c r="CB78" s="31" t="str">
        <f t="shared" si="61"/>
        <v/>
      </c>
      <c r="CC78" s="31" t="str">
        <f t="shared" si="62"/>
        <v/>
      </c>
      <c r="CD78" s="31" t="str">
        <f t="shared" si="63"/>
        <v/>
      </c>
      <c r="CE78" s="31" t="str">
        <f t="shared" si="64"/>
        <v/>
      </c>
      <c r="CF78" s="31"/>
      <c r="CG78" s="31"/>
      <c r="CH78" s="32">
        <f t="shared" si="65"/>
        <v>0</v>
      </c>
      <c r="CI78" s="32">
        <f t="shared" si="58"/>
        <v>0</v>
      </c>
      <c r="CJ78" s="32">
        <f t="shared" si="58"/>
        <v>0</v>
      </c>
      <c r="CK78" s="32">
        <f t="shared" si="58"/>
        <v>0</v>
      </c>
      <c r="CL78" s="32">
        <f t="shared" si="58"/>
        <v>0</v>
      </c>
      <c r="CM78" s="14"/>
      <c r="CN78" s="14"/>
    </row>
    <row r="79" spans="1:92" ht="16.350000000000001" customHeight="1" x14ac:dyDescent="0.2">
      <c r="A79" s="3618" t="s">
        <v>107</v>
      </c>
      <c r="B79" s="3619"/>
      <c r="C79" s="3620"/>
      <c r="D79" s="2383"/>
      <c r="E79" s="2383"/>
      <c r="F79" s="2388"/>
      <c r="G79" s="2389"/>
      <c r="H79" s="2389"/>
      <c r="I79" s="2389"/>
      <c r="J79" s="216" t="str">
        <f t="shared" si="59"/>
        <v/>
      </c>
      <c r="K79" s="30"/>
      <c r="L79" s="30"/>
      <c r="M79" s="30"/>
      <c r="N79" s="30"/>
      <c r="O79" s="30"/>
      <c r="P79" s="30"/>
      <c r="Q79" s="30"/>
      <c r="R79" s="9"/>
      <c r="BV79" s="3"/>
      <c r="BW79" s="3"/>
      <c r="CA79" s="31" t="str">
        <f t="shared" si="60"/>
        <v/>
      </c>
      <c r="CB79" s="31" t="str">
        <f t="shared" si="61"/>
        <v/>
      </c>
      <c r="CC79" s="31" t="str">
        <f t="shared" si="62"/>
        <v/>
      </c>
      <c r="CD79" s="31" t="str">
        <f t="shared" si="63"/>
        <v/>
      </c>
      <c r="CE79" s="31" t="str">
        <f t="shared" si="64"/>
        <v/>
      </c>
      <c r="CF79" s="31"/>
      <c r="CG79" s="31"/>
      <c r="CH79" s="32">
        <f t="shared" si="65"/>
        <v>0</v>
      </c>
      <c r="CI79" s="32">
        <f t="shared" si="58"/>
        <v>0</v>
      </c>
      <c r="CJ79" s="32">
        <f t="shared" si="58"/>
        <v>0</v>
      </c>
      <c r="CK79" s="32">
        <f t="shared" si="58"/>
        <v>0</v>
      </c>
      <c r="CL79" s="32">
        <f t="shared" si="58"/>
        <v>0</v>
      </c>
      <c r="CM79" s="14"/>
      <c r="CN79" s="14"/>
    </row>
    <row r="80" spans="1:92" ht="16.350000000000001" customHeight="1" x14ac:dyDescent="0.2">
      <c r="A80" s="3618" t="s">
        <v>108</v>
      </c>
      <c r="B80" s="3619"/>
      <c r="C80" s="3620"/>
      <c r="D80" s="2383"/>
      <c r="E80" s="2383"/>
      <c r="F80" s="2388"/>
      <c r="G80" s="2389"/>
      <c r="H80" s="2389"/>
      <c r="I80" s="2389"/>
      <c r="J80" s="216" t="str">
        <f t="shared" si="59"/>
        <v/>
      </c>
      <c r="K80" s="30"/>
      <c r="L80" s="30"/>
      <c r="M80" s="30"/>
      <c r="N80" s="30"/>
      <c r="O80" s="30"/>
      <c r="P80" s="30"/>
      <c r="Q80" s="30"/>
      <c r="R80" s="9"/>
      <c r="BV80" s="3"/>
      <c r="BW80" s="3"/>
      <c r="CA80" s="31" t="str">
        <f>IF(CH80=1,"* Las Interconsultas de Gestantes NO DEBEN ser mayor al Total de Interconsultas. ","")</f>
        <v/>
      </c>
      <c r="CB80" s="31" t="str">
        <f>IF(CI80=1,"* Las Interconsultas de Pacientes de 60 años NO DEBEN ser mayor al Total de Interconsultas. ","")</f>
        <v/>
      </c>
      <c r="CC80" s="31" t="str">
        <f>IF(CJ80=1,"* Las Interconsultas de Usuarios en situación de Discapacidad NO DEBEN ser mayor al Total de Interconsultas. ","")</f>
        <v/>
      </c>
      <c r="CD80" s="31" t="str">
        <f>IF(CK80=1,"* Las Interconsultas de Niños, Niñas, Adolescentes y Jóvenes Red SENAME NO DEBEN ser mayor al Total de Interconsultas. ","")</f>
        <v/>
      </c>
      <c r="CE80" s="31" t="str">
        <f>IF(CL80=1,"* Las Interconsultas de Migrantes NO DEBEN ser mayor al Total de Interconsultas. ","")</f>
        <v/>
      </c>
      <c r="CF80" s="31"/>
      <c r="CG80" s="31"/>
      <c r="CH80" s="32">
        <f>IF($D80&lt;E80,1,0)</f>
        <v>0</v>
      </c>
      <c r="CI80" s="32">
        <f t="shared" si="58"/>
        <v>0</v>
      </c>
      <c r="CJ80" s="32">
        <f t="shared" si="58"/>
        <v>0</v>
      </c>
      <c r="CK80" s="32">
        <f t="shared" si="58"/>
        <v>0</v>
      </c>
      <c r="CL80" s="32">
        <f t="shared" si="58"/>
        <v>0</v>
      </c>
      <c r="CM80" s="14"/>
      <c r="CN80" s="14"/>
    </row>
    <row r="81" spans="1:92" ht="16.350000000000001" customHeight="1" x14ac:dyDescent="0.2">
      <c r="A81" s="3756" t="s">
        <v>109</v>
      </c>
      <c r="B81" s="3757"/>
      <c r="C81" s="3758"/>
      <c r="D81" s="2390"/>
      <c r="E81" s="2390"/>
      <c r="F81" s="2391"/>
      <c r="G81" s="2392"/>
      <c r="H81" s="2392"/>
      <c r="I81" s="2392"/>
      <c r="J81" s="216" t="str">
        <f t="shared" si="59"/>
        <v/>
      </c>
      <c r="K81" s="30"/>
      <c r="L81" s="30"/>
      <c r="M81" s="30"/>
      <c r="N81" s="30"/>
      <c r="O81" s="30"/>
      <c r="P81" s="30"/>
      <c r="Q81" s="30"/>
      <c r="R81" s="9"/>
      <c r="BV81" s="3"/>
      <c r="BW81" s="3"/>
      <c r="CA81" s="31" t="str">
        <f t="shared" ref="CA81" si="66">IF(CH81=1,"* Las Interconsultas de Gestantes NO DEBEN ser mayor al Total de Interconsultas. ","")</f>
        <v/>
      </c>
      <c r="CB81" s="31" t="str">
        <f t="shared" ref="CB81" si="67">IF(CI81=1,"* Las Interconsultas de Pacientes de 60 años NO DEBEN ser mayor al Total de Interconsultas. ","")</f>
        <v/>
      </c>
      <c r="CC81" s="31" t="str">
        <f t="shared" ref="CC81" si="68">IF(CJ81=1,"* Las Interconsultas de Usuarios en situación de Discapacidad NO DEBEN ser mayor al Total de Interconsultas. ","")</f>
        <v/>
      </c>
      <c r="CD81" s="31" t="str">
        <f t="shared" ref="CD81" si="69">IF(CK81=1,"* Las Interconsultas de Niños, Niñas, Adolescentes y Jóvenes Red SENAME NO DEBEN ser mayor al Total de Interconsultas. ","")</f>
        <v/>
      </c>
      <c r="CE81" s="31" t="str">
        <f t="shared" ref="CE81" si="70">IF(CL81=1,"* Las Interconsultas de Migrantes NO DEBEN ser mayor al Total de Interconsultas. ","")</f>
        <v/>
      </c>
      <c r="CF81" s="31"/>
      <c r="CG81" s="31"/>
      <c r="CH81" s="32">
        <f t="shared" ref="CH81" si="71">IF($D81&lt;E81,1,0)</f>
        <v>0</v>
      </c>
      <c r="CI81" s="32">
        <f t="shared" si="58"/>
        <v>0</v>
      </c>
      <c r="CJ81" s="32">
        <f t="shared" si="58"/>
        <v>0</v>
      </c>
      <c r="CK81" s="32">
        <f t="shared" si="58"/>
        <v>0</v>
      </c>
      <c r="CL81" s="32">
        <f t="shared" si="58"/>
        <v>0</v>
      </c>
      <c r="CM81" s="14"/>
      <c r="CN81" s="14"/>
    </row>
    <row r="82" spans="1:92" ht="25.5" customHeight="1" x14ac:dyDescent="0.2">
      <c r="A82" s="230" t="s">
        <v>110</v>
      </c>
      <c r="B82" s="52"/>
      <c r="C82" s="231"/>
      <c r="D82" s="52"/>
      <c r="E82" s="52"/>
      <c r="F82" s="232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BV82" s="3"/>
      <c r="BW82" s="3"/>
      <c r="CA82" s="31"/>
      <c r="CB82" s="31"/>
      <c r="CC82" s="31"/>
      <c r="CD82" s="31"/>
      <c r="CE82" s="31"/>
      <c r="CF82" s="31"/>
      <c r="CG82" s="31"/>
      <c r="CH82" s="32"/>
      <c r="CI82" s="32"/>
      <c r="CJ82" s="32"/>
      <c r="CK82" s="32"/>
      <c r="CL82" s="32"/>
      <c r="CM82" s="32"/>
      <c r="CN82" s="32"/>
    </row>
    <row r="83" spans="1:92" ht="16.350000000000001" customHeight="1" x14ac:dyDescent="0.2">
      <c r="A83" s="3455" t="s">
        <v>111</v>
      </c>
      <c r="B83" s="3456"/>
      <c r="C83" s="3457"/>
      <c r="D83" s="3728" t="s">
        <v>112</v>
      </c>
      <c r="E83" s="3594"/>
      <c r="F83" s="3614"/>
      <c r="BV83" s="3"/>
      <c r="BW83" s="3"/>
      <c r="CA83" s="31"/>
      <c r="CB83" s="31"/>
      <c r="CC83" s="31"/>
      <c r="CD83" s="31"/>
      <c r="CE83" s="31"/>
      <c r="CF83" s="31"/>
      <c r="CG83" s="31"/>
      <c r="CH83" s="32"/>
      <c r="CI83" s="32"/>
      <c r="CJ83" s="32"/>
      <c r="CK83" s="32"/>
      <c r="CL83" s="32"/>
      <c r="CM83" s="32"/>
      <c r="CN83" s="32"/>
    </row>
    <row r="84" spans="1:92" ht="32.1" customHeight="1" x14ac:dyDescent="0.2">
      <c r="A84" s="3169"/>
      <c r="B84" s="3170"/>
      <c r="C84" s="3171"/>
      <c r="D84" s="2393" t="s">
        <v>4</v>
      </c>
      <c r="E84" s="2296" t="s">
        <v>32</v>
      </c>
      <c r="F84" s="2394" t="s">
        <v>33</v>
      </c>
      <c r="BV84" s="3"/>
      <c r="BW84" s="3"/>
      <c r="CA84" s="31"/>
      <c r="CB84" s="31"/>
      <c r="CC84" s="31"/>
      <c r="CD84" s="31"/>
      <c r="CE84" s="31"/>
      <c r="CF84" s="31"/>
      <c r="CG84" s="31"/>
      <c r="CH84" s="32"/>
      <c r="CI84" s="32"/>
      <c r="CJ84" s="32"/>
      <c r="CK84" s="32"/>
      <c r="CL84" s="32"/>
      <c r="CM84" s="32"/>
      <c r="CN84" s="32"/>
    </row>
    <row r="85" spans="1:92" ht="16.350000000000001" customHeight="1" x14ac:dyDescent="0.2">
      <c r="A85" s="3595" t="s">
        <v>113</v>
      </c>
      <c r="B85" s="3754" t="s">
        <v>114</v>
      </c>
      <c r="C85" s="3755"/>
      <c r="D85" s="2395">
        <f>SUM(E85+F85)</f>
        <v>0</v>
      </c>
      <c r="E85" s="23"/>
      <c r="F85" s="26"/>
      <c r="BV85" s="3"/>
      <c r="BW85" s="3"/>
      <c r="CA85" s="31"/>
      <c r="CB85" s="31"/>
      <c r="CC85" s="31"/>
      <c r="CD85" s="31"/>
      <c r="CE85" s="31"/>
      <c r="CF85" s="31"/>
      <c r="CG85" s="31"/>
      <c r="CH85" s="32"/>
      <c r="CI85" s="32"/>
      <c r="CJ85" s="32"/>
      <c r="CK85" s="32"/>
      <c r="CL85" s="32"/>
      <c r="CM85" s="32"/>
      <c r="CN85" s="32"/>
    </row>
    <row r="86" spans="1:92" ht="16.350000000000001" customHeight="1" x14ac:dyDescent="0.2">
      <c r="A86" s="3696"/>
      <c r="B86" s="3624" t="s">
        <v>115</v>
      </c>
      <c r="C86" s="3626"/>
      <c r="D86" s="2238">
        <f>SUM(E86+F86)</f>
        <v>0</v>
      </c>
      <c r="E86" s="2272"/>
      <c r="F86" s="2240"/>
      <c r="BV86" s="3"/>
      <c r="BW86" s="3"/>
      <c r="CA86" s="31"/>
      <c r="CB86" s="31"/>
      <c r="CC86" s="31"/>
      <c r="CD86" s="31"/>
      <c r="CE86" s="31"/>
      <c r="CF86" s="31"/>
      <c r="CG86" s="31"/>
      <c r="CH86" s="32"/>
      <c r="CI86" s="32"/>
      <c r="CJ86" s="32"/>
      <c r="CK86" s="32"/>
      <c r="CL86" s="32"/>
      <c r="CM86" s="32"/>
      <c r="CN86" s="32"/>
    </row>
    <row r="87" spans="1:92" ht="33" customHeight="1" x14ac:dyDescent="0.2">
      <c r="A87" s="237" t="s">
        <v>116</v>
      </c>
      <c r="B87" s="238"/>
      <c r="C87" s="238"/>
      <c r="BV87" s="3"/>
      <c r="BW87" s="3"/>
      <c r="CA87" s="31"/>
      <c r="CB87" s="31"/>
      <c r="CC87" s="31"/>
      <c r="CD87" s="31"/>
      <c r="CE87" s="31"/>
      <c r="CF87" s="31"/>
      <c r="CG87" s="31"/>
      <c r="CH87" s="32"/>
      <c r="CI87" s="32"/>
      <c r="CJ87" s="32"/>
      <c r="CK87" s="32"/>
      <c r="CL87" s="32"/>
      <c r="CM87" s="32"/>
      <c r="CN87" s="32"/>
    </row>
    <row r="88" spans="1:92" ht="27.75" customHeight="1" x14ac:dyDescent="0.2">
      <c r="A88" s="3456" t="s">
        <v>117</v>
      </c>
      <c r="B88" s="3456"/>
      <c r="C88" s="3457"/>
      <c r="D88" s="3455" t="s">
        <v>4</v>
      </c>
      <c r="E88" s="3456"/>
      <c r="F88" s="3457"/>
      <c r="G88" s="3612" t="s">
        <v>5</v>
      </c>
      <c r="H88" s="3559"/>
      <c r="I88" s="3559"/>
      <c r="J88" s="3559"/>
      <c r="K88" s="3559"/>
      <c r="L88" s="3559"/>
      <c r="M88" s="3559"/>
      <c r="N88" s="3559"/>
      <c r="O88" s="3559"/>
      <c r="P88" s="3559"/>
      <c r="Q88" s="3559"/>
      <c r="R88" s="3559"/>
      <c r="S88" s="3559"/>
      <c r="T88" s="3559"/>
      <c r="U88" s="3559"/>
      <c r="V88" s="3559"/>
      <c r="W88" s="3559"/>
      <c r="X88" s="3559"/>
      <c r="Y88" s="3559"/>
      <c r="Z88" s="3559"/>
      <c r="AA88" s="3559"/>
      <c r="AB88" s="3559"/>
      <c r="AC88" s="3559"/>
      <c r="AD88" s="3559"/>
      <c r="AE88" s="3559"/>
      <c r="AF88" s="3559"/>
      <c r="AG88" s="3559"/>
      <c r="AH88" s="3559"/>
      <c r="AI88" s="3559"/>
      <c r="AJ88" s="3559"/>
      <c r="AK88" s="3559"/>
      <c r="AL88" s="3559"/>
      <c r="AM88" s="3559"/>
      <c r="AN88" s="3723"/>
      <c r="AO88" s="3627" t="s">
        <v>118</v>
      </c>
      <c r="AP88" s="3743" t="s">
        <v>7</v>
      </c>
      <c r="AQ88" s="3593" t="s">
        <v>41</v>
      </c>
      <c r="AR88" s="3454" t="s">
        <v>119</v>
      </c>
      <c r="AS88" s="3454" t="s">
        <v>120</v>
      </c>
      <c r="AT88" s="3733" t="s">
        <v>299</v>
      </c>
      <c r="AU88" s="3733" t="s">
        <v>122</v>
      </c>
      <c r="AV88" s="3556" t="s">
        <v>11</v>
      </c>
      <c r="BW88" s="3"/>
      <c r="BX88" s="3"/>
      <c r="CA88" s="31"/>
      <c r="CB88" s="31"/>
      <c r="CC88" s="31"/>
      <c r="CD88" s="31"/>
      <c r="CE88" s="31"/>
      <c r="CF88" s="31"/>
      <c r="CG88" s="31"/>
      <c r="CH88" s="32"/>
      <c r="CI88" s="32"/>
      <c r="CJ88" s="32"/>
      <c r="CK88" s="32"/>
      <c r="CL88" s="32"/>
      <c r="CM88" s="32"/>
      <c r="CN88" s="32"/>
    </row>
    <row r="89" spans="1:92" ht="27.75" customHeight="1" x14ac:dyDescent="0.2">
      <c r="A89" s="2934"/>
      <c r="B89" s="2934"/>
      <c r="C89" s="2935"/>
      <c r="D89" s="3169"/>
      <c r="E89" s="3170"/>
      <c r="F89" s="3171"/>
      <c r="G89" s="3716" t="s">
        <v>123</v>
      </c>
      <c r="H89" s="3638"/>
      <c r="I89" s="3612" t="s">
        <v>15</v>
      </c>
      <c r="J89" s="3559"/>
      <c r="K89" s="3612" t="s">
        <v>16</v>
      </c>
      <c r="L89" s="3627"/>
      <c r="M89" s="3612" t="s">
        <v>17</v>
      </c>
      <c r="N89" s="3627"/>
      <c r="O89" s="3612" t="s">
        <v>18</v>
      </c>
      <c r="P89" s="3627"/>
      <c r="Q89" s="3612" t="s">
        <v>19</v>
      </c>
      <c r="R89" s="3627"/>
      <c r="S89" s="3612" t="s">
        <v>20</v>
      </c>
      <c r="T89" s="3627"/>
      <c r="U89" s="3559" t="s">
        <v>21</v>
      </c>
      <c r="V89" s="3627"/>
      <c r="W89" s="3612" t="s">
        <v>22</v>
      </c>
      <c r="X89" s="3614"/>
      <c r="Y89" s="3612" t="s">
        <v>23</v>
      </c>
      <c r="Z89" s="3614"/>
      <c r="AA89" s="3612" t="s">
        <v>24</v>
      </c>
      <c r="AB89" s="3614"/>
      <c r="AC89" s="3559" t="s">
        <v>25</v>
      </c>
      <c r="AD89" s="3614"/>
      <c r="AE89" s="3559" t="s">
        <v>26</v>
      </c>
      <c r="AF89" s="3614"/>
      <c r="AG89" s="3559" t="s">
        <v>27</v>
      </c>
      <c r="AH89" s="3614"/>
      <c r="AI89" s="3559" t="s">
        <v>28</v>
      </c>
      <c r="AJ89" s="3614"/>
      <c r="AK89" s="3559" t="s">
        <v>29</v>
      </c>
      <c r="AL89" s="3614"/>
      <c r="AM89" s="3612" t="s">
        <v>30</v>
      </c>
      <c r="AN89" s="3736"/>
      <c r="AO89" s="3627"/>
      <c r="AP89" s="3743"/>
      <c r="AQ89" s="3091"/>
      <c r="AR89" s="2912"/>
      <c r="AS89" s="2912"/>
      <c r="AT89" s="3733"/>
      <c r="AU89" s="3733"/>
      <c r="AV89" s="2971"/>
      <c r="BU89" s="3"/>
      <c r="BV89" s="3"/>
      <c r="BW89" s="4"/>
      <c r="CA89" s="31"/>
      <c r="CB89" s="31"/>
      <c r="CC89" s="31"/>
      <c r="CD89" s="31"/>
      <c r="CE89" s="31"/>
      <c r="CF89" s="31"/>
      <c r="CG89" s="31"/>
      <c r="CH89" s="32"/>
      <c r="CI89" s="32"/>
      <c r="CJ89" s="32"/>
      <c r="CK89" s="32"/>
      <c r="CL89" s="32"/>
      <c r="CM89" s="32"/>
      <c r="CN89" s="32"/>
    </row>
    <row r="90" spans="1:92" ht="27.75" customHeight="1" x14ac:dyDescent="0.2">
      <c r="A90" s="3170"/>
      <c r="B90" s="3170"/>
      <c r="C90" s="3171"/>
      <c r="D90" s="2224" t="s">
        <v>31</v>
      </c>
      <c r="E90" s="2222" t="s">
        <v>32</v>
      </c>
      <c r="F90" s="2223" t="s">
        <v>33</v>
      </c>
      <c r="G90" s="2224" t="s">
        <v>32</v>
      </c>
      <c r="H90" s="2223" t="s">
        <v>33</v>
      </c>
      <c r="I90" s="2224" t="s">
        <v>32</v>
      </c>
      <c r="J90" s="1930" t="s">
        <v>33</v>
      </c>
      <c r="K90" s="2224" t="s">
        <v>32</v>
      </c>
      <c r="L90" s="2223" t="s">
        <v>33</v>
      </c>
      <c r="M90" s="2224" t="s">
        <v>32</v>
      </c>
      <c r="N90" s="2223" t="s">
        <v>33</v>
      </c>
      <c r="O90" s="2222" t="s">
        <v>32</v>
      </c>
      <c r="P90" s="2223" t="s">
        <v>33</v>
      </c>
      <c r="Q90" s="2222" t="s">
        <v>32</v>
      </c>
      <c r="R90" s="2223" t="s">
        <v>33</v>
      </c>
      <c r="S90" s="2222" t="s">
        <v>32</v>
      </c>
      <c r="T90" s="2223" t="s">
        <v>33</v>
      </c>
      <c r="U90" s="2222" t="s">
        <v>32</v>
      </c>
      <c r="V90" s="2223" t="s">
        <v>33</v>
      </c>
      <c r="W90" s="2222" t="s">
        <v>32</v>
      </c>
      <c r="X90" s="2223" t="s">
        <v>33</v>
      </c>
      <c r="Y90" s="2222" t="s">
        <v>32</v>
      </c>
      <c r="Z90" s="2223" t="s">
        <v>33</v>
      </c>
      <c r="AA90" s="2222" t="s">
        <v>32</v>
      </c>
      <c r="AB90" s="2223" t="s">
        <v>33</v>
      </c>
      <c r="AC90" s="2222" t="s">
        <v>32</v>
      </c>
      <c r="AD90" s="2223" t="s">
        <v>33</v>
      </c>
      <c r="AE90" s="2222" t="s">
        <v>32</v>
      </c>
      <c r="AF90" s="2223" t="s">
        <v>33</v>
      </c>
      <c r="AG90" s="2222" t="s">
        <v>32</v>
      </c>
      <c r="AH90" s="2223" t="s">
        <v>33</v>
      </c>
      <c r="AI90" s="2222" t="s">
        <v>32</v>
      </c>
      <c r="AJ90" s="2223" t="s">
        <v>33</v>
      </c>
      <c r="AK90" s="2222" t="s">
        <v>32</v>
      </c>
      <c r="AL90" s="2223" t="s">
        <v>33</v>
      </c>
      <c r="AM90" s="2222" t="s">
        <v>32</v>
      </c>
      <c r="AN90" s="2262" t="s">
        <v>33</v>
      </c>
      <c r="AO90" s="3627"/>
      <c r="AP90" s="3743"/>
      <c r="AQ90" s="3693"/>
      <c r="AR90" s="3537"/>
      <c r="AS90" s="3537"/>
      <c r="AT90" s="3733"/>
      <c r="AU90" s="3733"/>
      <c r="AV90" s="3646"/>
      <c r="BU90" s="3"/>
      <c r="BV90" s="3"/>
      <c r="BW90" s="4"/>
      <c r="CA90" s="31"/>
      <c r="CB90" s="31"/>
      <c r="CC90" s="31"/>
      <c r="CD90" s="31"/>
      <c r="CE90" s="31"/>
      <c r="CF90" s="31"/>
      <c r="CG90" s="31"/>
      <c r="CH90" s="32"/>
      <c r="CI90" s="32"/>
      <c r="CJ90" s="32"/>
      <c r="CK90" s="32"/>
      <c r="CL90" s="32"/>
      <c r="CM90" s="32"/>
      <c r="CN90" s="32"/>
    </row>
    <row r="91" spans="1:92" ht="16.350000000000001" customHeight="1" x14ac:dyDescent="0.2">
      <c r="A91" s="3753" t="s">
        <v>124</v>
      </c>
      <c r="B91" s="3753"/>
      <c r="C91" s="3753"/>
      <c r="D91" s="1030">
        <f>SUM(E91:F91)</f>
        <v>73</v>
      </c>
      <c r="E91" s="2263">
        <f>SUM(G91+I91+K91+M91+O91+Q91+S91+U91+W91+Y91+AA91+AC91+AE91+AG91+AI91+AK91+AM91)</f>
        <v>17</v>
      </c>
      <c r="F91" s="22">
        <f>SUM(H91+J91+L91+N91+P91+R91+T91+V91+X91+Z91+AB91+AD91+AF91+AH91+AJ91+AL91+AN91)</f>
        <v>56</v>
      </c>
      <c r="G91" s="1014">
        <v>0</v>
      </c>
      <c r="H91" s="60">
        <v>0</v>
      </c>
      <c r="I91" s="1014">
        <v>0</v>
      </c>
      <c r="J91" s="63">
        <v>0</v>
      </c>
      <c r="K91" s="1014">
        <v>0</v>
      </c>
      <c r="L91" s="60">
        <v>0</v>
      </c>
      <c r="M91" s="1014">
        <v>0</v>
      </c>
      <c r="N91" s="60">
        <v>0</v>
      </c>
      <c r="O91" s="2227">
        <v>1</v>
      </c>
      <c r="P91" s="60">
        <v>0</v>
      </c>
      <c r="Q91" s="2227">
        <v>0</v>
      </c>
      <c r="R91" s="60">
        <v>0</v>
      </c>
      <c r="S91" s="2227">
        <v>0</v>
      </c>
      <c r="T91" s="60">
        <v>0</v>
      </c>
      <c r="U91" s="2227">
        <v>0</v>
      </c>
      <c r="V91" s="60">
        <v>0</v>
      </c>
      <c r="W91" s="2227">
        <v>2</v>
      </c>
      <c r="X91" s="60">
        <v>3</v>
      </c>
      <c r="Y91" s="2227">
        <v>2</v>
      </c>
      <c r="Z91" s="60">
        <v>2</v>
      </c>
      <c r="AA91" s="2227">
        <v>0</v>
      </c>
      <c r="AB91" s="60">
        <v>1</v>
      </c>
      <c r="AC91" s="2227">
        <v>2</v>
      </c>
      <c r="AD91" s="60">
        <v>9</v>
      </c>
      <c r="AE91" s="2227">
        <v>1</v>
      </c>
      <c r="AF91" s="60">
        <v>9</v>
      </c>
      <c r="AG91" s="2227">
        <v>6</v>
      </c>
      <c r="AH91" s="60">
        <v>9</v>
      </c>
      <c r="AI91" s="2227">
        <v>0</v>
      </c>
      <c r="AJ91" s="60">
        <v>10</v>
      </c>
      <c r="AK91" s="2227">
        <v>3</v>
      </c>
      <c r="AL91" s="60">
        <v>9</v>
      </c>
      <c r="AM91" s="2227">
        <v>0</v>
      </c>
      <c r="AN91" s="64">
        <v>4</v>
      </c>
      <c r="AO91" s="2276">
        <v>0</v>
      </c>
      <c r="AP91" s="2252">
        <v>0</v>
      </c>
      <c r="AQ91" s="2252">
        <v>73</v>
      </c>
      <c r="AR91" s="2252">
        <v>2</v>
      </c>
      <c r="AS91" s="2252"/>
      <c r="AT91" s="2252">
        <v>1</v>
      </c>
      <c r="AU91" s="2252">
        <v>0</v>
      </c>
      <c r="AV91" s="2252">
        <v>0</v>
      </c>
      <c r="AW91" s="671" t="str">
        <f t="shared" ref="AW91:AW144" si="72">$CA91&amp;$CB91&amp;$CC91&amp;$CD91&amp;$CE91&amp;$CF91&amp;$CG91</f>
        <v/>
      </c>
      <c r="BT91" s="3"/>
      <c r="BU91" s="3"/>
      <c r="BV91" s="4"/>
      <c r="BW91" s="4"/>
      <c r="CA91" s="31" t="str">
        <f>IF(CH91=1,"* Las consultas de 12 años NO DEBEN ser mayor que el total de Consultas entre 10-14 Años. ","")</f>
        <v/>
      </c>
      <c r="CB91" s="31" t="str">
        <f>IF(CI91=1,"* Las consultas de 60 años NO DEBEN ser mayor que el total de Consultas entre 60-64 Años. ","")</f>
        <v/>
      </c>
      <c r="CC91" s="31" t="str">
        <f>IF(CJ91=1,"* Las actividades de usuarios en situación de discapacidad NO DEBEN superar el total. ","")</f>
        <v/>
      </c>
      <c r="CD91" s="31" t="str">
        <f>IF(AND(AP91="",D91&lt;&gt;0),"* Recuerde que las Embarazadas deben ser incluídas en el ingreso por rango Etario (Digite CEROS si no tiene). ",IF(F91&lt;AP91,"* Las Embarazadas NO DEBEN ser mayor al total de mujeres. ",""))</f>
        <v/>
      </c>
      <c r="CE91" s="31" t="str">
        <f>IF(AND(AQ91="",D91&lt;&gt;0),"* No olvide digitar la columna Beneficiarios (Digite CEROS si no tiene). ",IF(D91&lt;AQ91,"* El número de Beneficiarios NO DEBE ser mayor que el Total. ",""))</f>
        <v/>
      </c>
      <c r="CF91" s="31" t="str">
        <f>IF(AND(AU91="",D91&lt;&gt;0),"* No olvide digitar la Población SENAME (Digite CEROS si no tiene). ",IF(D91&lt;AU91,"* La Población SENAME NO DEBE ser mayor al Total. ",""))</f>
        <v/>
      </c>
      <c r="CG91" s="31" t="str">
        <f>IF(AND(AV91="",D91&lt;&gt;0),"* No olvide digitar la Población Migrante (Digite CEROS si no tiene). ",IF(D91&lt;AV91,"* La Población Migrante NO DEBE superar el Total. ",""))</f>
        <v/>
      </c>
      <c r="CH91" s="32">
        <f>IF(AO91&gt;(W91+X91),1,0)</f>
        <v>0</v>
      </c>
      <c r="CI91" s="32">
        <f>IF(AR91&gt;(AI91+AJ91),1,0)</f>
        <v>0</v>
      </c>
      <c r="CJ91" s="32">
        <f>IF(D91&lt;AT91,1,0)</f>
        <v>0</v>
      </c>
      <c r="CK91" s="32">
        <f>IF(AND(AP91="",D91&lt;&gt;0),1,IF(F91&lt;AP91,1,0))</f>
        <v>0</v>
      </c>
      <c r="CL91" s="32">
        <f>IF(AND(AQ91="",D91&lt;&gt;0),1,IF(D91&lt;AQ91,1,0))</f>
        <v>0</v>
      </c>
      <c r="CM91" s="32">
        <f>IF(AND(AU91="",D91&lt;&gt;0),1,IF(D91&lt;AU91,1,0))</f>
        <v>0</v>
      </c>
      <c r="CN91" s="32">
        <f>IF(AND(AV91="",D91&lt;&gt;0),1,IF(D91&lt;AV91,1,0))</f>
        <v>0</v>
      </c>
    </row>
    <row r="92" spans="1:92" x14ac:dyDescent="0.2">
      <c r="A92" s="3748" t="s">
        <v>125</v>
      </c>
      <c r="B92" s="3748"/>
      <c r="C92" s="3748"/>
      <c r="D92" s="2396">
        <f t="shared" ref="D92:D145" si="73">SUM(E92:F92)</f>
        <v>5</v>
      </c>
      <c r="E92" s="2264">
        <f t="shared" ref="E92:E145" si="74">SUM(G92+I92+K92+M92+O92+Q92+S92+U92+W92+Y92+AA92+AC92+AE92+AG92+AI92+AK92+AM92)</f>
        <v>2</v>
      </c>
      <c r="F92" s="2266">
        <f t="shared" ref="F92:F145" si="75">SUM(H92+J92+L92+N92+P92+R92+T92+V92+X92+Z92+AB92+AD92+AF92+AH92+AJ92+AL92+AN92)</f>
        <v>3</v>
      </c>
      <c r="G92" s="2267">
        <v>0</v>
      </c>
      <c r="H92" s="2231">
        <v>0</v>
      </c>
      <c r="I92" s="2267">
        <v>0</v>
      </c>
      <c r="J92" s="2283">
        <v>0</v>
      </c>
      <c r="K92" s="2267">
        <v>0</v>
      </c>
      <c r="L92" s="2231">
        <v>0</v>
      </c>
      <c r="M92" s="2267">
        <v>0</v>
      </c>
      <c r="N92" s="2231">
        <v>0</v>
      </c>
      <c r="O92" s="2230">
        <v>0</v>
      </c>
      <c r="P92" s="2231">
        <v>0</v>
      </c>
      <c r="Q92" s="2230">
        <v>0</v>
      </c>
      <c r="R92" s="2231">
        <v>0</v>
      </c>
      <c r="S92" s="2230">
        <v>0</v>
      </c>
      <c r="T92" s="2231">
        <v>0</v>
      </c>
      <c r="U92" s="2230">
        <v>0</v>
      </c>
      <c r="V92" s="2231">
        <v>0</v>
      </c>
      <c r="W92" s="2230">
        <v>0</v>
      </c>
      <c r="X92" s="2231">
        <v>0</v>
      </c>
      <c r="Y92" s="2230">
        <v>0</v>
      </c>
      <c r="Z92" s="2231">
        <v>0</v>
      </c>
      <c r="AA92" s="2230">
        <v>1</v>
      </c>
      <c r="AB92" s="2231">
        <v>0</v>
      </c>
      <c r="AC92" s="2230">
        <v>0</v>
      </c>
      <c r="AD92" s="2231">
        <v>1</v>
      </c>
      <c r="AE92" s="2230">
        <v>0</v>
      </c>
      <c r="AF92" s="2231">
        <v>1</v>
      </c>
      <c r="AG92" s="2230">
        <v>0</v>
      </c>
      <c r="AH92" s="2231">
        <v>1</v>
      </c>
      <c r="AI92" s="2230">
        <v>1</v>
      </c>
      <c r="AJ92" s="2231">
        <v>0</v>
      </c>
      <c r="AK92" s="2230">
        <v>0</v>
      </c>
      <c r="AL92" s="2231">
        <v>0</v>
      </c>
      <c r="AM92" s="2230">
        <v>0</v>
      </c>
      <c r="AN92" s="2232">
        <v>0</v>
      </c>
      <c r="AO92" s="2268">
        <v>0</v>
      </c>
      <c r="AP92" s="2268">
        <v>1</v>
      </c>
      <c r="AQ92" s="2234">
        <v>5</v>
      </c>
      <c r="AR92" s="2234">
        <v>0</v>
      </c>
      <c r="AS92" s="2234"/>
      <c r="AT92" s="2268">
        <v>0</v>
      </c>
      <c r="AU92" s="2268">
        <v>0</v>
      </c>
      <c r="AV92" s="2268">
        <v>0</v>
      </c>
      <c r="AW92" s="671" t="str">
        <f t="shared" si="72"/>
        <v/>
      </c>
      <c r="BT92" s="3"/>
      <c r="BU92" s="3"/>
      <c r="BV92" s="4"/>
      <c r="BW92" s="4"/>
      <c r="CA92" s="31" t="str">
        <f t="shared" ref="CA92:CA144" si="76">IF(CH92=1,"* Las consultas de 12 años NO DEBEN ser mayor que el total de Consultas entre 10-14 Años. ","")</f>
        <v/>
      </c>
      <c r="CB92" s="31" t="str">
        <f t="shared" ref="CB92:CB144" si="77">IF(CI92=1,"* Las consultas de 60 años NO DEBEN ser mayor que el total de Consultas entre 60-64 Años. ","")</f>
        <v/>
      </c>
      <c r="CC92" s="31" t="str">
        <f t="shared" ref="CC92:CC144" si="78">IF(CJ92=1,"* Las actividades de usuarios en situación de discapacidad NO DEBEN superar el total. ","")</f>
        <v/>
      </c>
      <c r="CD92" s="31" t="str">
        <f t="shared" ref="CD92:CD144" si="79">IF(AND(AP92="",D92&lt;&gt;0),"* Recuerde que las Embarazadas deben ser incluídas en el ingreso por rango Etario (Digite CEROS si no tiene). ",IF(F92&lt;AP92,"* Las Embarazadas NO DEBEN ser mayor al total de mujeres. ",""))</f>
        <v/>
      </c>
      <c r="CE92" s="31" t="str">
        <f t="shared" ref="CE92:CE144" si="80">IF(AND(AQ92="",D92&lt;&gt;0),"* No olvide digitar la columna Beneficiarios (Digite CEROS si no tiene). ",IF(D92&lt;AQ92,"* El número de Beneficiarios NO DEBE ser mayor que el Total. ",""))</f>
        <v/>
      </c>
      <c r="CF92" s="31" t="str">
        <f t="shared" ref="CF92:CF144" si="81">IF(AND(AU92="",D92&lt;&gt;0),"* No olvide digitar la Población SENAME (Digite CEROS si no tiene). ",IF(D92&lt;AU92,"* La Población SENAME NO DEBE ser mayor al Total. ",""))</f>
        <v/>
      </c>
      <c r="CG92" s="31" t="str">
        <f t="shared" ref="CG92:CG144" si="82">IF(AND(AV92="",D92&lt;&gt;0),"* No olvide digitar la Población Migrante (Digite CEROS si no tiene). ",IF(D92&lt;AV92,"* La Población Migrante NO DEBE superar el Total. ",""))</f>
        <v/>
      </c>
      <c r="CH92" s="32">
        <f t="shared" ref="CH92:CH144" si="83">IF(AO92&gt;(W92+X92),1,0)</f>
        <v>0</v>
      </c>
      <c r="CI92" s="32">
        <f t="shared" ref="CI92:CI144" si="84">IF(AR92&gt;(AI92+AJ92),1,0)</f>
        <v>0</v>
      </c>
      <c r="CJ92" s="32">
        <f t="shared" ref="CJ92:CJ144" si="85">IF(D92&lt;AT92,1,0)</f>
        <v>0</v>
      </c>
      <c r="CK92" s="32">
        <f t="shared" ref="CK92:CK144" si="86">IF(AND(AP92="",D92&lt;&gt;0),1,IF(F92&lt;AP92,1,0))</f>
        <v>0</v>
      </c>
      <c r="CL92" s="32">
        <f t="shared" ref="CL92:CL144" si="87">IF(AND(AQ92="",D92&lt;&gt;0),1,IF(D92&lt;AQ92,1,0))</f>
        <v>0</v>
      </c>
      <c r="CM92" s="32">
        <f t="shared" ref="CM92:CM144" si="88">IF(AND(AU92="",D92&lt;&gt;0),1,IF(D92&lt;AU92,1,0))</f>
        <v>0</v>
      </c>
      <c r="CN92" s="32">
        <f t="shared" ref="CN92:CN144" si="89">IF(AND(AV92="",D92&lt;&gt;0),1,IF(D92&lt;AV92,1,0))</f>
        <v>0</v>
      </c>
    </row>
    <row r="93" spans="1:92" ht="16.350000000000001" customHeight="1" x14ac:dyDescent="0.2">
      <c r="A93" s="3740" t="s">
        <v>126</v>
      </c>
      <c r="B93" s="3741"/>
      <c r="C93" s="3742"/>
      <c r="D93" s="2396">
        <f t="shared" si="73"/>
        <v>9</v>
      </c>
      <c r="E93" s="2264">
        <f t="shared" si="74"/>
        <v>3</v>
      </c>
      <c r="F93" s="2266">
        <f t="shared" si="75"/>
        <v>6</v>
      </c>
      <c r="G93" s="2267">
        <v>0</v>
      </c>
      <c r="H93" s="26">
        <v>2</v>
      </c>
      <c r="I93" s="23">
        <v>0</v>
      </c>
      <c r="J93" s="242">
        <v>0</v>
      </c>
      <c r="K93" s="23">
        <v>0</v>
      </c>
      <c r="L93" s="2231">
        <v>0</v>
      </c>
      <c r="M93" s="2267">
        <v>0</v>
      </c>
      <c r="N93" s="2231">
        <v>0</v>
      </c>
      <c r="O93" s="2230">
        <v>0</v>
      </c>
      <c r="P93" s="2231">
        <v>0</v>
      </c>
      <c r="Q93" s="2230">
        <v>0</v>
      </c>
      <c r="R93" s="2231">
        <v>0</v>
      </c>
      <c r="S93" s="2230">
        <v>0</v>
      </c>
      <c r="T93" s="2231">
        <v>0</v>
      </c>
      <c r="U93" s="2230">
        <v>0</v>
      </c>
      <c r="V93" s="2231">
        <v>0</v>
      </c>
      <c r="W93" s="2230">
        <v>0</v>
      </c>
      <c r="X93" s="2231">
        <v>0</v>
      </c>
      <c r="Y93" s="2230">
        <v>0</v>
      </c>
      <c r="Z93" s="2231">
        <v>0</v>
      </c>
      <c r="AA93" s="2230">
        <v>0</v>
      </c>
      <c r="AB93" s="2231">
        <v>1</v>
      </c>
      <c r="AC93" s="2230">
        <v>0</v>
      </c>
      <c r="AD93" s="2231">
        <v>2</v>
      </c>
      <c r="AE93" s="2230">
        <v>1</v>
      </c>
      <c r="AF93" s="2231">
        <v>0</v>
      </c>
      <c r="AG93" s="2230">
        <v>2</v>
      </c>
      <c r="AH93" s="2231">
        <v>0</v>
      </c>
      <c r="AI93" s="2230">
        <v>0</v>
      </c>
      <c r="AJ93" s="2231">
        <v>0</v>
      </c>
      <c r="AK93" s="2230">
        <v>0</v>
      </c>
      <c r="AL93" s="2231">
        <v>0</v>
      </c>
      <c r="AM93" s="2230">
        <v>0</v>
      </c>
      <c r="AN93" s="2232">
        <v>1</v>
      </c>
      <c r="AO93" s="2268">
        <v>0</v>
      </c>
      <c r="AP93" s="24">
        <v>0</v>
      </c>
      <c r="AQ93" s="28">
        <v>9</v>
      </c>
      <c r="AR93" s="28">
        <v>0</v>
      </c>
      <c r="AS93" s="28"/>
      <c r="AT93" s="24">
        <v>0</v>
      </c>
      <c r="AU93" s="24">
        <v>0</v>
      </c>
      <c r="AV93" s="24">
        <v>0</v>
      </c>
      <c r="AW93" s="671" t="str">
        <f t="shared" si="72"/>
        <v/>
      </c>
      <c r="BU93" s="3"/>
      <c r="BV93" s="3"/>
      <c r="BW93" s="4"/>
      <c r="CA93" s="31" t="str">
        <f t="shared" si="76"/>
        <v/>
      </c>
      <c r="CB93" s="31" t="str">
        <f t="shared" si="77"/>
        <v/>
      </c>
      <c r="CC93" s="31" t="str">
        <f t="shared" si="78"/>
        <v/>
      </c>
      <c r="CD93" s="31" t="str">
        <f t="shared" si="79"/>
        <v/>
      </c>
      <c r="CE93" s="31" t="str">
        <f t="shared" si="80"/>
        <v/>
      </c>
      <c r="CF93" s="31" t="str">
        <f t="shared" si="81"/>
        <v/>
      </c>
      <c r="CG93" s="31" t="str">
        <f t="shared" si="82"/>
        <v/>
      </c>
      <c r="CH93" s="32">
        <f t="shared" si="83"/>
        <v>0</v>
      </c>
      <c r="CI93" s="32">
        <f t="shared" si="84"/>
        <v>0</v>
      </c>
      <c r="CJ93" s="32">
        <f t="shared" si="85"/>
        <v>0</v>
      </c>
      <c r="CK93" s="32">
        <f t="shared" si="86"/>
        <v>0</v>
      </c>
      <c r="CL93" s="32">
        <f t="shared" si="87"/>
        <v>0</v>
      </c>
      <c r="CM93" s="32">
        <f t="shared" si="88"/>
        <v>0</v>
      </c>
      <c r="CN93" s="32">
        <f t="shared" si="89"/>
        <v>0</v>
      </c>
    </row>
    <row r="94" spans="1:92" ht="16.350000000000001" customHeight="1" x14ac:dyDescent="0.2">
      <c r="A94" s="3740" t="s">
        <v>127</v>
      </c>
      <c r="B94" s="3741"/>
      <c r="C94" s="3742"/>
      <c r="D94" s="2396">
        <f t="shared" si="73"/>
        <v>9</v>
      </c>
      <c r="E94" s="2264">
        <f t="shared" si="74"/>
        <v>3</v>
      </c>
      <c r="F94" s="2266">
        <f t="shared" si="75"/>
        <v>6</v>
      </c>
      <c r="G94" s="2267">
        <v>0</v>
      </c>
      <c r="H94" s="26">
        <v>2</v>
      </c>
      <c r="I94" s="23">
        <v>0</v>
      </c>
      <c r="J94" s="242">
        <v>0</v>
      </c>
      <c r="K94" s="23">
        <v>0</v>
      </c>
      <c r="L94" s="2231">
        <v>0</v>
      </c>
      <c r="M94" s="2267">
        <v>0</v>
      </c>
      <c r="N94" s="2231">
        <v>0</v>
      </c>
      <c r="O94" s="2230">
        <v>0</v>
      </c>
      <c r="P94" s="2231">
        <v>0</v>
      </c>
      <c r="Q94" s="2230">
        <v>0</v>
      </c>
      <c r="R94" s="2231">
        <v>0</v>
      </c>
      <c r="S94" s="2230">
        <v>0</v>
      </c>
      <c r="T94" s="2231">
        <v>0</v>
      </c>
      <c r="U94" s="2230">
        <v>0</v>
      </c>
      <c r="V94" s="2231">
        <v>0</v>
      </c>
      <c r="W94" s="2230">
        <v>0</v>
      </c>
      <c r="X94" s="2231">
        <v>0</v>
      </c>
      <c r="Y94" s="2230">
        <v>0</v>
      </c>
      <c r="Z94" s="2231">
        <v>0</v>
      </c>
      <c r="AA94" s="2230">
        <v>0</v>
      </c>
      <c r="AB94" s="2231">
        <v>1</v>
      </c>
      <c r="AC94" s="2230">
        <v>0</v>
      </c>
      <c r="AD94" s="2231">
        <v>2</v>
      </c>
      <c r="AE94" s="2230">
        <v>1</v>
      </c>
      <c r="AF94" s="2231">
        <v>0</v>
      </c>
      <c r="AG94" s="2230">
        <v>2</v>
      </c>
      <c r="AH94" s="2231">
        <v>0</v>
      </c>
      <c r="AI94" s="2230">
        <v>0</v>
      </c>
      <c r="AJ94" s="2231">
        <v>0</v>
      </c>
      <c r="AK94" s="2230">
        <v>0</v>
      </c>
      <c r="AL94" s="2231">
        <v>0</v>
      </c>
      <c r="AM94" s="2230">
        <v>0</v>
      </c>
      <c r="AN94" s="2232">
        <v>1</v>
      </c>
      <c r="AO94" s="2268">
        <v>0</v>
      </c>
      <c r="AP94" s="24">
        <v>0</v>
      </c>
      <c r="AQ94" s="28">
        <v>9</v>
      </c>
      <c r="AR94" s="28">
        <v>0</v>
      </c>
      <c r="AS94" s="28"/>
      <c r="AT94" s="24">
        <v>0</v>
      </c>
      <c r="AU94" s="24">
        <v>0</v>
      </c>
      <c r="AV94" s="24">
        <v>0</v>
      </c>
      <c r="AW94" s="671" t="str">
        <f t="shared" si="72"/>
        <v/>
      </c>
      <c r="BU94" s="3"/>
      <c r="BV94" s="3"/>
      <c r="BW94" s="4"/>
      <c r="CA94" s="31" t="str">
        <f t="shared" si="76"/>
        <v/>
      </c>
      <c r="CB94" s="31" t="str">
        <f t="shared" si="77"/>
        <v/>
      </c>
      <c r="CC94" s="31" t="str">
        <f t="shared" si="78"/>
        <v/>
      </c>
      <c r="CD94" s="31" t="str">
        <f t="shared" si="79"/>
        <v/>
      </c>
      <c r="CE94" s="31" t="str">
        <f t="shared" si="80"/>
        <v/>
      </c>
      <c r="CF94" s="31" t="str">
        <f t="shared" si="81"/>
        <v/>
      </c>
      <c r="CG94" s="31" t="str">
        <f t="shared" si="82"/>
        <v/>
      </c>
      <c r="CH94" s="32">
        <f t="shared" si="83"/>
        <v>0</v>
      </c>
      <c r="CI94" s="32">
        <f t="shared" si="84"/>
        <v>0</v>
      </c>
      <c r="CJ94" s="32">
        <f t="shared" si="85"/>
        <v>0</v>
      </c>
      <c r="CK94" s="32">
        <f t="shared" si="86"/>
        <v>0</v>
      </c>
      <c r="CL94" s="32">
        <f t="shared" si="87"/>
        <v>0</v>
      </c>
      <c r="CM94" s="32">
        <f t="shared" si="88"/>
        <v>0</v>
      </c>
      <c r="CN94" s="32">
        <f t="shared" si="89"/>
        <v>0</v>
      </c>
    </row>
    <row r="95" spans="1:92" ht="16.350000000000001" customHeight="1" x14ac:dyDescent="0.2">
      <c r="A95" s="3740" t="s">
        <v>128</v>
      </c>
      <c r="B95" s="3741"/>
      <c r="C95" s="3742"/>
      <c r="D95" s="2396">
        <f t="shared" si="73"/>
        <v>0</v>
      </c>
      <c r="E95" s="2264">
        <f t="shared" si="74"/>
        <v>0</v>
      </c>
      <c r="F95" s="2266">
        <f t="shared" si="75"/>
        <v>0</v>
      </c>
      <c r="G95" s="2267"/>
      <c r="H95" s="26"/>
      <c r="I95" s="23"/>
      <c r="J95" s="242"/>
      <c r="K95" s="23"/>
      <c r="L95" s="2231"/>
      <c r="M95" s="2267"/>
      <c r="N95" s="2231"/>
      <c r="O95" s="2230"/>
      <c r="P95" s="2231"/>
      <c r="Q95" s="2230"/>
      <c r="R95" s="2231"/>
      <c r="S95" s="2230"/>
      <c r="T95" s="2231"/>
      <c r="U95" s="2230"/>
      <c r="V95" s="2231"/>
      <c r="W95" s="2230"/>
      <c r="X95" s="2231"/>
      <c r="Y95" s="2230"/>
      <c r="Z95" s="2231"/>
      <c r="AA95" s="2230"/>
      <c r="AB95" s="2231"/>
      <c r="AC95" s="2230"/>
      <c r="AD95" s="2231"/>
      <c r="AE95" s="2230"/>
      <c r="AF95" s="2231"/>
      <c r="AG95" s="2230"/>
      <c r="AH95" s="2231"/>
      <c r="AI95" s="2230"/>
      <c r="AJ95" s="2231"/>
      <c r="AK95" s="2230"/>
      <c r="AL95" s="2231"/>
      <c r="AM95" s="2230"/>
      <c r="AN95" s="2232"/>
      <c r="AO95" s="2268"/>
      <c r="AP95" s="24"/>
      <c r="AQ95" s="28"/>
      <c r="AR95" s="28"/>
      <c r="AS95" s="28"/>
      <c r="AT95" s="24"/>
      <c r="AU95" s="24"/>
      <c r="AV95" s="24"/>
      <c r="AW95" s="671" t="str">
        <f t="shared" si="72"/>
        <v/>
      </c>
      <c r="BU95" s="3"/>
      <c r="BV95" s="3"/>
      <c r="BW95" s="4"/>
      <c r="CA95" s="31" t="str">
        <f t="shared" si="76"/>
        <v/>
      </c>
      <c r="CB95" s="31" t="str">
        <f t="shared" si="77"/>
        <v/>
      </c>
      <c r="CC95" s="31" t="str">
        <f t="shared" si="78"/>
        <v/>
      </c>
      <c r="CD95" s="31" t="str">
        <f t="shared" si="79"/>
        <v/>
      </c>
      <c r="CE95" s="31" t="str">
        <f t="shared" si="80"/>
        <v/>
      </c>
      <c r="CF95" s="31" t="str">
        <f t="shared" si="81"/>
        <v/>
      </c>
      <c r="CG95" s="31" t="str">
        <f t="shared" si="82"/>
        <v/>
      </c>
      <c r="CH95" s="32">
        <f t="shared" si="83"/>
        <v>0</v>
      </c>
      <c r="CI95" s="32">
        <f t="shared" si="84"/>
        <v>0</v>
      </c>
      <c r="CJ95" s="32">
        <f t="shared" si="85"/>
        <v>0</v>
      </c>
      <c r="CK95" s="32">
        <f t="shared" si="86"/>
        <v>0</v>
      </c>
      <c r="CL95" s="32">
        <f t="shared" si="87"/>
        <v>0</v>
      </c>
      <c r="CM95" s="32">
        <f t="shared" si="88"/>
        <v>0</v>
      </c>
      <c r="CN95" s="32">
        <f t="shared" si="89"/>
        <v>0</v>
      </c>
    </row>
    <row r="96" spans="1:92" ht="16.350000000000001" customHeight="1" x14ac:dyDescent="0.2">
      <c r="A96" s="3740" t="s">
        <v>129</v>
      </c>
      <c r="B96" s="3741"/>
      <c r="C96" s="3742"/>
      <c r="D96" s="2396">
        <f t="shared" si="73"/>
        <v>0</v>
      </c>
      <c r="E96" s="2264">
        <f>SUM(Y96+AA96+AC96+AE96+AG96+AI96+AK96+AM96)</f>
        <v>0</v>
      </c>
      <c r="F96" s="2266">
        <f>SUM(Z96+AB96+AD96+AF96+AH96+AJ96+AL96+AN96)</f>
        <v>0</v>
      </c>
      <c r="G96" s="2397"/>
      <c r="H96" s="2398"/>
      <c r="I96" s="2397"/>
      <c r="J96" s="2399"/>
      <c r="K96" s="2397"/>
      <c r="L96" s="2398"/>
      <c r="M96" s="2397"/>
      <c r="N96" s="2398"/>
      <c r="O96" s="2400"/>
      <c r="P96" s="2398"/>
      <c r="Q96" s="2400"/>
      <c r="R96" s="2398"/>
      <c r="S96" s="2400"/>
      <c r="T96" s="2398"/>
      <c r="U96" s="2400"/>
      <c r="V96" s="2398"/>
      <c r="W96" s="2400"/>
      <c r="X96" s="2398"/>
      <c r="Y96" s="2230"/>
      <c r="Z96" s="2231"/>
      <c r="AA96" s="2230"/>
      <c r="AB96" s="2231"/>
      <c r="AC96" s="2230"/>
      <c r="AD96" s="2231"/>
      <c r="AE96" s="2230"/>
      <c r="AF96" s="2231"/>
      <c r="AG96" s="2230"/>
      <c r="AH96" s="2231"/>
      <c r="AI96" s="2230"/>
      <c r="AJ96" s="2231"/>
      <c r="AK96" s="2230"/>
      <c r="AL96" s="2231"/>
      <c r="AM96" s="2230"/>
      <c r="AN96" s="2232"/>
      <c r="AO96" s="2401"/>
      <c r="AP96" s="24"/>
      <c r="AQ96" s="28"/>
      <c r="AR96" s="28"/>
      <c r="AS96" s="28"/>
      <c r="AT96" s="24"/>
      <c r="AU96" s="24"/>
      <c r="AV96" s="24"/>
      <c r="AW96" s="671" t="str">
        <f t="shared" si="72"/>
        <v/>
      </c>
      <c r="BU96" s="3"/>
      <c r="BV96" s="3"/>
      <c r="BW96" s="4"/>
      <c r="CA96" s="31"/>
      <c r="CB96" s="31" t="str">
        <f t="shared" si="77"/>
        <v/>
      </c>
      <c r="CC96" s="31" t="str">
        <f t="shared" si="78"/>
        <v/>
      </c>
      <c r="CD96" s="31" t="str">
        <f t="shared" si="79"/>
        <v/>
      </c>
      <c r="CE96" s="31" t="str">
        <f t="shared" si="80"/>
        <v/>
      </c>
      <c r="CF96" s="31" t="str">
        <f t="shared" si="81"/>
        <v/>
      </c>
      <c r="CG96" s="31" t="str">
        <f t="shared" si="82"/>
        <v/>
      </c>
      <c r="CH96" s="32"/>
      <c r="CI96" s="32">
        <f t="shared" si="84"/>
        <v>0</v>
      </c>
      <c r="CJ96" s="32">
        <f t="shared" si="85"/>
        <v>0</v>
      </c>
      <c r="CK96" s="32">
        <f t="shared" si="86"/>
        <v>0</v>
      </c>
      <c r="CL96" s="32">
        <f t="shared" si="87"/>
        <v>0</v>
      </c>
      <c r="CM96" s="32">
        <f t="shared" si="88"/>
        <v>0</v>
      </c>
      <c r="CN96" s="32">
        <f t="shared" si="89"/>
        <v>0</v>
      </c>
    </row>
    <row r="97" spans="1:92" ht="16.350000000000001" customHeight="1" x14ac:dyDescent="0.2">
      <c r="A97" s="3748" t="s">
        <v>130</v>
      </c>
      <c r="B97" s="3748"/>
      <c r="C97" s="3748"/>
      <c r="D97" s="2396">
        <f t="shared" si="73"/>
        <v>14</v>
      </c>
      <c r="E97" s="2264">
        <f t="shared" si="74"/>
        <v>3</v>
      </c>
      <c r="F97" s="2266">
        <f t="shared" si="75"/>
        <v>11</v>
      </c>
      <c r="G97" s="2267">
        <v>0</v>
      </c>
      <c r="H97" s="2231">
        <v>1</v>
      </c>
      <c r="I97" s="2267">
        <v>0</v>
      </c>
      <c r="J97" s="2283">
        <v>0</v>
      </c>
      <c r="K97" s="2267">
        <v>0</v>
      </c>
      <c r="L97" s="2231">
        <v>0</v>
      </c>
      <c r="M97" s="2267">
        <v>0</v>
      </c>
      <c r="N97" s="2231">
        <v>0</v>
      </c>
      <c r="O97" s="2230">
        <v>0</v>
      </c>
      <c r="P97" s="2231">
        <v>0</v>
      </c>
      <c r="Q97" s="2230">
        <v>0</v>
      </c>
      <c r="R97" s="2231">
        <v>0</v>
      </c>
      <c r="S97" s="2230">
        <v>0</v>
      </c>
      <c r="T97" s="2231">
        <v>0</v>
      </c>
      <c r="U97" s="2230">
        <v>0</v>
      </c>
      <c r="V97" s="2231">
        <v>1</v>
      </c>
      <c r="W97" s="2230">
        <v>0</v>
      </c>
      <c r="X97" s="2231">
        <v>0</v>
      </c>
      <c r="Y97" s="2230">
        <v>0</v>
      </c>
      <c r="Z97" s="2231">
        <v>0</v>
      </c>
      <c r="AA97" s="2230">
        <v>3</v>
      </c>
      <c r="AB97" s="2231">
        <v>0</v>
      </c>
      <c r="AC97" s="2230">
        <v>0</v>
      </c>
      <c r="AD97" s="2231">
        <v>1</v>
      </c>
      <c r="AE97" s="2230">
        <v>0</v>
      </c>
      <c r="AF97" s="2231">
        <v>2</v>
      </c>
      <c r="AG97" s="2230">
        <v>0</v>
      </c>
      <c r="AH97" s="2231">
        <v>5</v>
      </c>
      <c r="AI97" s="2230">
        <v>0</v>
      </c>
      <c r="AJ97" s="2231">
        <v>1</v>
      </c>
      <c r="AK97" s="2230">
        <v>0</v>
      </c>
      <c r="AL97" s="2231">
        <v>0</v>
      </c>
      <c r="AM97" s="2230">
        <v>0</v>
      </c>
      <c r="AN97" s="2232">
        <v>0</v>
      </c>
      <c r="AO97" s="2268">
        <v>0</v>
      </c>
      <c r="AP97" s="2268">
        <v>0</v>
      </c>
      <c r="AQ97" s="2234">
        <v>14</v>
      </c>
      <c r="AR97" s="2234">
        <v>0</v>
      </c>
      <c r="AS97" s="2234"/>
      <c r="AT97" s="2268">
        <v>0</v>
      </c>
      <c r="AU97" s="2268">
        <v>0</v>
      </c>
      <c r="AV97" s="2268">
        <v>0</v>
      </c>
      <c r="AW97" s="671" t="str">
        <f t="shared" si="72"/>
        <v/>
      </c>
      <c r="BU97" s="3"/>
      <c r="BV97" s="3"/>
      <c r="BW97" s="4"/>
      <c r="CA97" s="31" t="str">
        <f t="shared" si="76"/>
        <v/>
      </c>
      <c r="CB97" s="31" t="str">
        <f t="shared" si="77"/>
        <v/>
      </c>
      <c r="CC97" s="31" t="str">
        <f t="shared" si="78"/>
        <v/>
      </c>
      <c r="CD97" s="31" t="str">
        <f t="shared" si="79"/>
        <v/>
      </c>
      <c r="CE97" s="31" t="str">
        <f t="shared" si="80"/>
        <v/>
      </c>
      <c r="CF97" s="31" t="str">
        <f t="shared" si="81"/>
        <v/>
      </c>
      <c r="CG97" s="31" t="str">
        <f t="shared" si="82"/>
        <v/>
      </c>
      <c r="CH97" s="32">
        <f t="shared" si="83"/>
        <v>0</v>
      </c>
      <c r="CI97" s="32">
        <f t="shared" si="84"/>
        <v>0</v>
      </c>
      <c r="CJ97" s="32">
        <f t="shared" si="85"/>
        <v>0</v>
      </c>
      <c r="CK97" s="32">
        <f t="shared" si="86"/>
        <v>0</v>
      </c>
      <c r="CL97" s="32">
        <f t="shared" si="87"/>
        <v>0</v>
      </c>
      <c r="CM97" s="32">
        <f t="shared" si="88"/>
        <v>0</v>
      </c>
      <c r="CN97" s="32">
        <f t="shared" si="89"/>
        <v>0</v>
      </c>
    </row>
    <row r="98" spans="1:92" ht="16.350000000000001" customHeight="1" x14ac:dyDescent="0.2">
      <c r="A98" s="3748" t="s">
        <v>131</v>
      </c>
      <c r="B98" s="3748"/>
      <c r="C98" s="3748"/>
      <c r="D98" s="2396">
        <f t="shared" si="73"/>
        <v>4</v>
      </c>
      <c r="E98" s="2264">
        <f t="shared" si="74"/>
        <v>1</v>
      </c>
      <c r="F98" s="2266">
        <f t="shared" si="75"/>
        <v>3</v>
      </c>
      <c r="G98" s="2267">
        <v>0</v>
      </c>
      <c r="H98" s="2231">
        <v>0</v>
      </c>
      <c r="I98" s="2267">
        <v>0</v>
      </c>
      <c r="J98" s="2283">
        <v>0</v>
      </c>
      <c r="K98" s="2267">
        <v>0</v>
      </c>
      <c r="L98" s="2231">
        <v>0</v>
      </c>
      <c r="M98" s="2267">
        <v>0</v>
      </c>
      <c r="N98" s="2231">
        <v>0</v>
      </c>
      <c r="O98" s="2230">
        <v>0</v>
      </c>
      <c r="P98" s="2231">
        <v>0</v>
      </c>
      <c r="Q98" s="2230">
        <v>0</v>
      </c>
      <c r="R98" s="2231">
        <v>0</v>
      </c>
      <c r="S98" s="2230">
        <v>0</v>
      </c>
      <c r="T98" s="2231">
        <v>0</v>
      </c>
      <c r="U98" s="2230">
        <v>0</v>
      </c>
      <c r="V98" s="2231">
        <v>1</v>
      </c>
      <c r="W98" s="2230">
        <v>0</v>
      </c>
      <c r="X98" s="2231">
        <v>0</v>
      </c>
      <c r="Y98" s="2230">
        <v>1</v>
      </c>
      <c r="Z98" s="2231">
        <v>0</v>
      </c>
      <c r="AA98" s="2230">
        <v>0</v>
      </c>
      <c r="AB98" s="2231">
        <v>0</v>
      </c>
      <c r="AC98" s="2230">
        <v>0</v>
      </c>
      <c r="AD98" s="2231">
        <v>0</v>
      </c>
      <c r="AE98" s="2230">
        <v>0</v>
      </c>
      <c r="AF98" s="2231">
        <v>0</v>
      </c>
      <c r="AG98" s="2230">
        <v>0</v>
      </c>
      <c r="AH98" s="2231">
        <v>1</v>
      </c>
      <c r="AI98" s="2230">
        <v>0</v>
      </c>
      <c r="AJ98" s="2231">
        <v>1</v>
      </c>
      <c r="AK98" s="2230">
        <v>0</v>
      </c>
      <c r="AL98" s="2231">
        <v>0</v>
      </c>
      <c r="AM98" s="2230">
        <v>0</v>
      </c>
      <c r="AN98" s="2232">
        <v>0</v>
      </c>
      <c r="AO98" s="2268">
        <v>0</v>
      </c>
      <c r="AP98" s="2268">
        <v>0</v>
      </c>
      <c r="AQ98" s="2234">
        <v>4</v>
      </c>
      <c r="AR98" s="2234">
        <v>0</v>
      </c>
      <c r="AS98" s="2234"/>
      <c r="AT98" s="2268">
        <v>0</v>
      </c>
      <c r="AU98" s="2268">
        <v>0</v>
      </c>
      <c r="AV98" s="2268">
        <v>0</v>
      </c>
      <c r="AW98" s="671" t="str">
        <f t="shared" si="72"/>
        <v/>
      </c>
      <c r="BU98" s="3"/>
      <c r="BV98" s="3"/>
      <c r="BW98" s="4"/>
      <c r="CA98" s="31" t="str">
        <f t="shared" si="76"/>
        <v/>
      </c>
      <c r="CB98" s="31" t="str">
        <f t="shared" si="77"/>
        <v/>
      </c>
      <c r="CC98" s="31" t="str">
        <f t="shared" si="78"/>
        <v/>
      </c>
      <c r="CD98" s="31" t="str">
        <f t="shared" si="79"/>
        <v/>
      </c>
      <c r="CE98" s="31" t="str">
        <f t="shared" si="80"/>
        <v/>
      </c>
      <c r="CF98" s="31" t="str">
        <f t="shared" si="81"/>
        <v/>
      </c>
      <c r="CG98" s="31" t="str">
        <f t="shared" si="82"/>
        <v/>
      </c>
      <c r="CH98" s="32">
        <f t="shared" si="83"/>
        <v>0</v>
      </c>
      <c r="CI98" s="32">
        <f t="shared" si="84"/>
        <v>0</v>
      </c>
      <c r="CJ98" s="32">
        <f t="shared" si="85"/>
        <v>0</v>
      </c>
      <c r="CK98" s="32">
        <f t="shared" si="86"/>
        <v>0</v>
      </c>
      <c r="CL98" s="32">
        <f t="shared" si="87"/>
        <v>0</v>
      </c>
      <c r="CM98" s="32">
        <f t="shared" si="88"/>
        <v>0</v>
      </c>
      <c r="CN98" s="32">
        <f t="shared" si="89"/>
        <v>0</v>
      </c>
    </row>
    <row r="99" spans="1:92" ht="16.350000000000001" customHeight="1" x14ac:dyDescent="0.2">
      <c r="A99" s="3639" t="s">
        <v>132</v>
      </c>
      <c r="B99" s="3639"/>
      <c r="C99" s="3639"/>
      <c r="D99" s="2396">
        <f t="shared" si="73"/>
        <v>1</v>
      </c>
      <c r="E99" s="2264">
        <f t="shared" si="74"/>
        <v>0</v>
      </c>
      <c r="F99" s="2266">
        <f t="shared" si="75"/>
        <v>1</v>
      </c>
      <c r="G99" s="2267">
        <v>0</v>
      </c>
      <c r="H99" s="2231">
        <v>0</v>
      </c>
      <c r="I99" s="2267">
        <v>0</v>
      </c>
      <c r="J99" s="2283">
        <v>0</v>
      </c>
      <c r="K99" s="2267">
        <v>0</v>
      </c>
      <c r="L99" s="2231">
        <v>0</v>
      </c>
      <c r="M99" s="2267">
        <v>0</v>
      </c>
      <c r="N99" s="2231">
        <v>0</v>
      </c>
      <c r="O99" s="2230">
        <v>0</v>
      </c>
      <c r="P99" s="2231">
        <v>0</v>
      </c>
      <c r="Q99" s="2230">
        <v>0</v>
      </c>
      <c r="R99" s="2231">
        <v>0</v>
      </c>
      <c r="S99" s="2230">
        <v>0</v>
      </c>
      <c r="T99" s="2231">
        <v>0</v>
      </c>
      <c r="U99" s="2230">
        <v>0</v>
      </c>
      <c r="V99" s="2231">
        <v>0</v>
      </c>
      <c r="W99" s="2230">
        <v>0</v>
      </c>
      <c r="X99" s="2231">
        <v>0</v>
      </c>
      <c r="Y99" s="2230">
        <v>0</v>
      </c>
      <c r="Z99" s="2231">
        <v>0</v>
      </c>
      <c r="AA99" s="2230">
        <v>0</v>
      </c>
      <c r="AB99" s="2231">
        <v>0</v>
      </c>
      <c r="AC99" s="2230">
        <v>0</v>
      </c>
      <c r="AD99" s="2231">
        <v>0</v>
      </c>
      <c r="AE99" s="2230">
        <v>0</v>
      </c>
      <c r="AF99" s="2231">
        <v>1</v>
      </c>
      <c r="AG99" s="2230">
        <v>0</v>
      </c>
      <c r="AH99" s="2231">
        <v>0</v>
      </c>
      <c r="AI99" s="2230">
        <v>0</v>
      </c>
      <c r="AJ99" s="2231">
        <v>0</v>
      </c>
      <c r="AK99" s="2230">
        <v>0</v>
      </c>
      <c r="AL99" s="2231">
        <v>0</v>
      </c>
      <c r="AM99" s="2230">
        <v>0</v>
      </c>
      <c r="AN99" s="2232">
        <v>0</v>
      </c>
      <c r="AO99" s="2268">
        <v>0</v>
      </c>
      <c r="AP99" s="2268">
        <v>0</v>
      </c>
      <c r="AQ99" s="2234">
        <v>1</v>
      </c>
      <c r="AR99" s="2234">
        <v>0</v>
      </c>
      <c r="AS99" s="2234"/>
      <c r="AT99" s="2268">
        <v>0</v>
      </c>
      <c r="AU99" s="2268">
        <v>0</v>
      </c>
      <c r="AV99" s="2268">
        <v>0</v>
      </c>
      <c r="AW99" s="671" t="str">
        <f t="shared" si="72"/>
        <v/>
      </c>
      <c r="BU99" s="3"/>
      <c r="BV99" s="3"/>
      <c r="BW99" s="4"/>
      <c r="CA99" s="31" t="str">
        <f t="shared" si="76"/>
        <v/>
      </c>
      <c r="CB99" s="31" t="str">
        <f t="shared" si="77"/>
        <v/>
      </c>
      <c r="CC99" s="31" t="str">
        <f t="shared" si="78"/>
        <v/>
      </c>
      <c r="CD99" s="31" t="str">
        <f t="shared" si="79"/>
        <v/>
      </c>
      <c r="CE99" s="31" t="str">
        <f t="shared" si="80"/>
        <v/>
      </c>
      <c r="CF99" s="31" t="str">
        <f t="shared" si="81"/>
        <v/>
      </c>
      <c r="CG99" s="31" t="str">
        <f t="shared" si="82"/>
        <v/>
      </c>
      <c r="CH99" s="32">
        <f t="shared" si="83"/>
        <v>0</v>
      </c>
      <c r="CI99" s="32">
        <f t="shared" si="84"/>
        <v>0</v>
      </c>
      <c r="CJ99" s="32">
        <f t="shared" si="85"/>
        <v>0</v>
      </c>
      <c r="CK99" s="32">
        <f t="shared" si="86"/>
        <v>0</v>
      </c>
      <c r="CL99" s="32">
        <f t="shared" si="87"/>
        <v>0</v>
      </c>
      <c r="CM99" s="32">
        <f t="shared" si="88"/>
        <v>0</v>
      </c>
      <c r="CN99" s="32">
        <f t="shared" si="89"/>
        <v>0</v>
      </c>
    </row>
    <row r="100" spans="1:92" ht="16.350000000000001" customHeight="1" x14ac:dyDescent="0.2">
      <c r="A100" s="3618" t="s">
        <v>133</v>
      </c>
      <c r="B100" s="3619"/>
      <c r="C100" s="3620"/>
      <c r="D100" s="2396">
        <f t="shared" si="73"/>
        <v>63</v>
      </c>
      <c r="E100" s="2264">
        <f t="shared" si="74"/>
        <v>13</v>
      </c>
      <c r="F100" s="2266">
        <f t="shared" si="75"/>
        <v>50</v>
      </c>
      <c r="G100" s="2267">
        <v>0</v>
      </c>
      <c r="H100" s="26">
        <v>0</v>
      </c>
      <c r="I100" s="23">
        <v>0</v>
      </c>
      <c r="J100" s="242">
        <v>0</v>
      </c>
      <c r="K100" s="23">
        <v>0</v>
      </c>
      <c r="L100" s="2231">
        <v>0</v>
      </c>
      <c r="M100" s="2267">
        <v>0</v>
      </c>
      <c r="N100" s="2231">
        <v>0</v>
      </c>
      <c r="O100" s="2230">
        <v>0</v>
      </c>
      <c r="P100" s="2231">
        <v>0</v>
      </c>
      <c r="Q100" s="2230">
        <v>0</v>
      </c>
      <c r="R100" s="2231">
        <v>0</v>
      </c>
      <c r="S100" s="2230">
        <v>0</v>
      </c>
      <c r="T100" s="2231">
        <v>0</v>
      </c>
      <c r="U100" s="2230">
        <v>0</v>
      </c>
      <c r="V100" s="2231">
        <v>0</v>
      </c>
      <c r="W100" s="2230">
        <v>0</v>
      </c>
      <c r="X100" s="2231">
        <v>0</v>
      </c>
      <c r="Y100" s="2230">
        <v>0</v>
      </c>
      <c r="Z100" s="2231">
        <v>2</v>
      </c>
      <c r="AA100" s="2230">
        <v>0</v>
      </c>
      <c r="AB100" s="2231">
        <v>1</v>
      </c>
      <c r="AC100" s="2230">
        <v>0</v>
      </c>
      <c r="AD100" s="2231">
        <v>11</v>
      </c>
      <c r="AE100" s="2230">
        <v>4</v>
      </c>
      <c r="AF100" s="2231">
        <v>14</v>
      </c>
      <c r="AG100" s="2230">
        <v>9</v>
      </c>
      <c r="AH100" s="2231">
        <v>7</v>
      </c>
      <c r="AI100" s="2230">
        <v>0</v>
      </c>
      <c r="AJ100" s="2231">
        <v>8</v>
      </c>
      <c r="AK100" s="2230">
        <v>0</v>
      </c>
      <c r="AL100" s="2231">
        <v>7</v>
      </c>
      <c r="AM100" s="2230">
        <v>0</v>
      </c>
      <c r="AN100" s="2232">
        <v>0</v>
      </c>
      <c r="AO100" s="2268">
        <v>0</v>
      </c>
      <c r="AP100" s="24">
        <v>0</v>
      </c>
      <c r="AQ100" s="28">
        <v>63</v>
      </c>
      <c r="AR100" s="28">
        <v>0</v>
      </c>
      <c r="AS100" s="28"/>
      <c r="AT100" s="24">
        <v>0</v>
      </c>
      <c r="AU100" s="24">
        <v>0</v>
      </c>
      <c r="AV100" s="24">
        <v>0</v>
      </c>
      <c r="AW100" s="671" t="str">
        <f t="shared" si="72"/>
        <v/>
      </c>
      <c r="BU100" s="3"/>
      <c r="BV100" s="3"/>
      <c r="BW100" s="4"/>
      <c r="CA100" s="31" t="str">
        <f t="shared" si="76"/>
        <v/>
      </c>
      <c r="CB100" s="31" t="str">
        <f t="shared" si="77"/>
        <v/>
      </c>
      <c r="CC100" s="31" t="str">
        <f t="shared" si="78"/>
        <v/>
      </c>
      <c r="CD100" s="31" t="str">
        <f t="shared" si="79"/>
        <v/>
      </c>
      <c r="CE100" s="31" t="str">
        <f t="shared" si="80"/>
        <v/>
      </c>
      <c r="CF100" s="31" t="str">
        <f t="shared" si="81"/>
        <v/>
      </c>
      <c r="CG100" s="31" t="str">
        <f t="shared" si="82"/>
        <v/>
      </c>
      <c r="CH100" s="32">
        <f t="shared" si="83"/>
        <v>0</v>
      </c>
      <c r="CI100" s="32">
        <f t="shared" si="84"/>
        <v>0</v>
      </c>
      <c r="CJ100" s="32">
        <f t="shared" si="85"/>
        <v>0</v>
      </c>
      <c r="CK100" s="32">
        <f t="shared" si="86"/>
        <v>0</v>
      </c>
      <c r="CL100" s="32">
        <f t="shared" si="87"/>
        <v>0</v>
      </c>
      <c r="CM100" s="32">
        <f t="shared" si="88"/>
        <v>0</v>
      </c>
      <c r="CN100" s="32">
        <f t="shared" si="89"/>
        <v>0</v>
      </c>
    </row>
    <row r="101" spans="1:92" ht="16.350000000000001" customHeight="1" x14ac:dyDescent="0.2">
      <c r="A101" s="3740" t="s">
        <v>134</v>
      </c>
      <c r="B101" s="3741"/>
      <c r="C101" s="3742"/>
      <c r="D101" s="2396">
        <f t="shared" si="73"/>
        <v>0</v>
      </c>
      <c r="E101" s="2264">
        <f>SUM(Y101+AA101+AC101+AE101+AG101+AI101+AK101+AM101)</f>
        <v>0</v>
      </c>
      <c r="F101" s="2266">
        <f>SUM(Z101+AB101+AD101+AF101+AH101+AJ101+AL101+AN101)</f>
        <v>0</v>
      </c>
      <c r="G101" s="2397"/>
      <c r="H101" s="2398"/>
      <c r="I101" s="2397"/>
      <c r="J101" s="2399"/>
      <c r="K101" s="2397"/>
      <c r="L101" s="2398"/>
      <c r="M101" s="2397"/>
      <c r="N101" s="2398"/>
      <c r="O101" s="2400"/>
      <c r="P101" s="2398"/>
      <c r="Q101" s="2400"/>
      <c r="R101" s="2398"/>
      <c r="S101" s="2400"/>
      <c r="T101" s="2398"/>
      <c r="U101" s="2400"/>
      <c r="V101" s="2398"/>
      <c r="W101" s="2400"/>
      <c r="X101" s="2398"/>
      <c r="Y101" s="2230"/>
      <c r="Z101" s="2231"/>
      <c r="AA101" s="2230"/>
      <c r="AB101" s="2231"/>
      <c r="AC101" s="2230"/>
      <c r="AD101" s="2231"/>
      <c r="AE101" s="2230"/>
      <c r="AF101" s="2231"/>
      <c r="AG101" s="2230"/>
      <c r="AH101" s="2231"/>
      <c r="AI101" s="2230"/>
      <c r="AJ101" s="2231"/>
      <c r="AK101" s="2230"/>
      <c r="AL101" s="2231"/>
      <c r="AM101" s="2230"/>
      <c r="AN101" s="2232"/>
      <c r="AO101" s="2401"/>
      <c r="AP101" s="24"/>
      <c r="AQ101" s="28"/>
      <c r="AR101" s="28"/>
      <c r="AS101" s="28"/>
      <c r="AT101" s="24"/>
      <c r="AU101" s="24"/>
      <c r="AV101" s="24"/>
      <c r="AW101" s="671" t="str">
        <f t="shared" si="72"/>
        <v/>
      </c>
      <c r="BU101" s="3"/>
      <c r="BV101" s="3"/>
      <c r="BW101" s="4"/>
      <c r="CA101" s="31"/>
      <c r="CB101" s="31" t="str">
        <f t="shared" si="77"/>
        <v/>
      </c>
      <c r="CC101" s="31" t="str">
        <f t="shared" si="78"/>
        <v/>
      </c>
      <c r="CD101" s="31" t="str">
        <f t="shared" si="79"/>
        <v/>
      </c>
      <c r="CE101" s="31" t="str">
        <f t="shared" si="80"/>
        <v/>
      </c>
      <c r="CF101" s="31" t="str">
        <f t="shared" si="81"/>
        <v/>
      </c>
      <c r="CG101" s="31" t="str">
        <f t="shared" si="82"/>
        <v/>
      </c>
      <c r="CH101" s="32"/>
      <c r="CI101" s="32">
        <f t="shared" si="84"/>
        <v>0</v>
      </c>
      <c r="CJ101" s="32">
        <f t="shared" si="85"/>
        <v>0</v>
      </c>
      <c r="CK101" s="32">
        <f t="shared" si="86"/>
        <v>0</v>
      </c>
      <c r="CL101" s="32">
        <f t="shared" si="87"/>
        <v>0</v>
      </c>
      <c r="CM101" s="32">
        <f t="shared" si="88"/>
        <v>0</v>
      </c>
      <c r="CN101" s="32">
        <f t="shared" si="89"/>
        <v>0</v>
      </c>
    </row>
    <row r="102" spans="1:92" ht="16.350000000000001" customHeight="1" x14ac:dyDescent="0.2">
      <c r="A102" s="3748" t="s">
        <v>135</v>
      </c>
      <c r="B102" s="3748"/>
      <c r="C102" s="3748"/>
      <c r="D102" s="2396">
        <f t="shared" si="73"/>
        <v>3</v>
      </c>
      <c r="E102" s="2264">
        <f>SUM(G102+I102+K102+M102+O102+Q102+S102+U102+W102+Y102)</f>
        <v>0</v>
      </c>
      <c r="F102" s="2266">
        <f>SUM(H102+J102+L102+N102+P102+R102+T102+V102+X102+Z102)</f>
        <v>3</v>
      </c>
      <c r="G102" s="2267"/>
      <c r="H102" s="2231"/>
      <c r="I102" s="2267"/>
      <c r="J102" s="2283"/>
      <c r="K102" s="23"/>
      <c r="L102" s="2231"/>
      <c r="M102" s="2267"/>
      <c r="N102" s="2231"/>
      <c r="O102" s="2230"/>
      <c r="P102" s="2231"/>
      <c r="Q102" s="2230"/>
      <c r="R102" s="2231"/>
      <c r="S102" s="2230"/>
      <c r="T102" s="2231">
        <v>2</v>
      </c>
      <c r="U102" s="2230"/>
      <c r="V102" s="2231"/>
      <c r="W102" s="2230"/>
      <c r="X102" s="2231"/>
      <c r="Y102" s="2230"/>
      <c r="Z102" s="2231">
        <v>1</v>
      </c>
      <c r="AA102" s="2400"/>
      <c r="AB102" s="2398"/>
      <c r="AC102" s="2400"/>
      <c r="AD102" s="2398"/>
      <c r="AE102" s="2400"/>
      <c r="AF102" s="2398"/>
      <c r="AG102" s="2400"/>
      <c r="AH102" s="2398"/>
      <c r="AI102" s="2400"/>
      <c r="AJ102" s="2398"/>
      <c r="AK102" s="2400"/>
      <c r="AL102" s="2398"/>
      <c r="AM102" s="2400"/>
      <c r="AN102" s="2402"/>
      <c r="AO102" s="2268">
        <v>0</v>
      </c>
      <c r="AP102" s="2268">
        <v>0</v>
      </c>
      <c r="AQ102" s="2234">
        <v>3</v>
      </c>
      <c r="AR102" s="2403"/>
      <c r="AS102" s="2234">
        <v>0</v>
      </c>
      <c r="AT102" s="2268">
        <v>0</v>
      </c>
      <c r="AU102" s="2268">
        <v>0</v>
      </c>
      <c r="AV102" s="2268">
        <v>0</v>
      </c>
      <c r="AW102" s="671" t="str">
        <f t="shared" si="72"/>
        <v/>
      </c>
      <c r="BU102" s="3"/>
      <c r="BV102" s="3"/>
      <c r="BW102" s="4"/>
      <c r="CA102" s="31" t="str">
        <f t="shared" si="76"/>
        <v/>
      </c>
      <c r="CB102" s="31"/>
      <c r="CC102" s="31" t="str">
        <f t="shared" si="78"/>
        <v/>
      </c>
      <c r="CD102" s="31" t="str">
        <f t="shared" si="79"/>
        <v/>
      </c>
      <c r="CE102" s="31" t="str">
        <f t="shared" si="80"/>
        <v/>
      </c>
      <c r="CF102" s="31" t="str">
        <f t="shared" si="81"/>
        <v/>
      </c>
      <c r="CG102" s="31" t="str">
        <f t="shared" si="82"/>
        <v/>
      </c>
      <c r="CH102" s="32">
        <f t="shared" si="83"/>
        <v>0</v>
      </c>
      <c r="CI102" s="32"/>
      <c r="CJ102" s="32">
        <f t="shared" si="85"/>
        <v>0</v>
      </c>
      <c r="CK102" s="32">
        <f t="shared" si="86"/>
        <v>0</v>
      </c>
      <c r="CL102" s="32">
        <f t="shared" si="87"/>
        <v>0</v>
      </c>
      <c r="CM102" s="32">
        <f t="shared" si="88"/>
        <v>0</v>
      </c>
      <c r="CN102" s="32">
        <f t="shared" si="89"/>
        <v>0</v>
      </c>
    </row>
    <row r="103" spans="1:92" ht="16.350000000000001" customHeight="1" x14ac:dyDescent="0.2">
      <c r="A103" s="3749" t="s">
        <v>136</v>
      </c>
      <c r="B103" s="3084"/>
      <c r="C103" s="3750"/>
      <c r="D103" s="2396">
        <f t="shared" si="73"/>
        <v>15</v>
      </c>
      <c r="E103" s="2264">
        <f t="shared" si="74"/>
        <v>6</v>
      </c>
      <c r="F103" s="2266">
        <f t="shared" si="75"/>
        <v>9</v>
      </c>
      <c r="G103" s="2267">
        <v>0</v>
      </c>
      <c r="H103" s="2231">
        <v>0</v>
      </c>
      <c r="I103" s="2267">
        <v>0</v>
      </c>
      <c r="J103" s="2283">
        <v>0</v>
      </c>
      <c r="K103" s="23">
        <v>0</v>
      </c>
      <c r="L103" s="2231">
        <v>0</v>
      </c>
      <c r="M103" s="2267">
        <v>0</v>
      </c>
      <c r="N103" s="2231">
        <v>0</v>
      </c>
      <c r="O103" s="2230">
        <v>0</v>
      </c>
      <c r="P103" s="2231">
        <v>0</v>
      </c>
      <c r="Q103" s="2230">
        <v>0</v>
      </c>
      <c r="R103" s="2231">
        <v>0</v>
      </c>
      <c r="S103" s="2230">
        <v>0</v>
      </c>
      <c r="T103" s="2231">
        <v>0</v>
      </c>
      <c r="U103" s="2230">
        <v>0</v>
      </c>
      <c r="V103" s="2231">
        <v>0</v>
      </c>
      <c r="W103" s="2230">
        <v>1</v>
      </c>
      <c r="X103" s="2231">
        <v>2</v>
      </c>
      <c r="Y103" s="2230">
        <v>4</v>
      </c>
      <c r="Z103" s="2231">
        <v>5</v>
      </c>
      <c r="AA103" s="2230">
        <v>1</v>
      </c>
      <c r="AB103" s="2231">
        <v>2</v>
      </c>
      <c r="AC103" s="2230">
        <v>0</v>
      </c>
      <c r="AD103" s="2231">
        <v>0</v>
      </c>
      <c r="AE103" s="2230">
        <v>0</v>
      </c>
      <c r="AF103" s="2231">
        <v>0</v>
      </c>
      <c r="AG103" s="2230">
        <v>0</v>
      </c>
      <c r="AH103" s="2231">
        <v>0</v>
      </c>
      <c r="AI103" s="2230">
        <v>0</v>
      </c>
      <c r="AJ103" s="2231">
        <v>0</v>
      </c>
      <c r="AK103" s="2230">
        <v>0</v>
      </c>
      <c r="AL103" s="2231">
        <v>0</v>
      </c>
      <c r="AM103" s="2230">
        <v>0</v>
      </c>
      <c r="AN103" s="2232">
        <v>0</v>
      </c>
      <c r="AO103" s="2268">
        <v>0</v>
      </c>
      <c r="AP103" s="2268">
        <v>0</v>
      </c>
      <c r="AQ103" s="2234">
        <v>15</v>
      </c>
      <c r="AR103" s="28">
        <v>0</v>
      </c>
      <c r="AS103" s="2234"/>
      <c r="AT103" s="2268">
        <v>0</v>
      </c>
      <c r="AU103" s="2268">
        <v>0</v>
      </c>
      <c r="AV103" s="2268">
        <v>0</v>
      </c>
      <c r="AW103" s="671" t="str">
        <f t="shared" si="72"/>
        <v/>
      </c>
      <c r="BU103" s="3"/>
      <c r="BV103" s="3"/>
      <c r="BW103" s="4"/>
      <c r="CA103" s="31" t="str">
        <f t="shared" si="76"/>
        <v/>
      </c>
      <c r="CB103" s="31" t="str">
        <f t="shared" si="77"/>
        <v/>
      </c>
      <c r="CC103" s="31" t="str">
        <f t="shared" si="78"/>
        <v/>
      </c>
      <c r="CD103" s="31" t="str">
        <f t="shared" si="79"/>
        <v/>
      </c>
      <c r="CE103" s="31" t="str">
        <f t="shared" si="80"/>
        <v/>
      </c>
      <c r="CF103" s="31" t="str">
        <f t="shared" si="81"/>
        <v/>
      </c>
      <c r="CG103" s="31" t="str">
        <f t="shared" si="82"/>
        <v/>
      </c>
      <c r="CH103" s="32">
        <f t="shared" si="83"/>
        <v>0</v>
      </c>
      <c r="CI103" s="32">
        <f t="shared" si="84"/>
        <v>0</v>
      </c>
      <c r="CJ103" s="32">
        <f t="shared" si="85"/>
        <v>0</v>
      </c>
      <c r="CK103" s="32">
        <f t="shared" si="86"/>
        <v>0</v>
      </c>
      <c r="CL103" s="32">
        <f t="shared" si="87"/>
        <v>0</v>
      </c>
      <c r="CM103" s="32">
        <f t="shared" si="88"/>
        <v>0</v>
      </c>
      <c r="CN103" s="32">
        <f t="shared" si="89"/>
        <v>0</v>
      </c>
    </row>
    <row r="104" spans="1:92" ht="16.350000000000001" customHeight="1" x14ac:dyDescent="0.2">
      <c r="A104" s="3749" t="s">
        <v>137</v>
      </c>
      <c r="B104" s="3084"/>
      <c r="C104" s="3750"/>
      <c r="D104" s="2396">
        <f t="shared" si="73"/>
        <v>12</v>
      </c>
      <c r="E104" s="2264">
        <f t="shared" si="74"/>
        <v>2</v>
      </c>
      <c r="F104" s="2266">
        <f t="shared" si="75"/>
        <v>10</v>
      </c>
      <c r="G104" s="2267">
        <v>0</v>
      </c>
      <c r="H104" s="2231">
        <v>0</v>
      </c>
      <c r="I104" s="2267">
        <v>0</v>
      </c>
      <c r="J104" s="2283">
        <v>0</v>
      </c>
      <c r="K104" s="23">
        <v>0</v>
      </c>
      <c r="L104" s="2231">
        <v>0</v>
      </c>
      <c r="M104" s="2267">
        <v>0</v>
      </c>
      <c r="N104" s="2231">
        <v>0</v>
      </c>
      <c r="O104" s="2230">
        <v>0</v>
      </c>
      <c r="P104" s="2231">
        <v>0</v>
      </c>
      <c r="Q104" s="2230">
        <v>0</v>
      </c>
      <c r="R104" s="2231">
        <v>0</v>
      </c>
      <c r="S104" s="2230">
        <v>0</v>
      </c>
      <c r="T104" s="2231">
        <v>0</v>
      </c>
      <c r="U104" s="2230">
        <v>0</v>
      </c>
      <c r="V104" s="2231">
        <v>0</v>
      </c>
      <c r="W104" s="2230">
        <v>0</v>
      </c>
      <c r="X104" s="2231">
        <v>0</v>
      </c>
      <c r="Y104" s="2230">
        <v>0</v>
      </c>
      <c r="Z104" s="2231">
        <v>5</v>
      </c>
      <c r="AA104" s="2230">
        <v>0</v>
      </c>
      <c r="AB104" s="2231">
        <v>1</v>
      </c>
      <c r="AC104" s="2230">
        <v>0</v>
      </c>
      <c r="AD104" s="2231">
        <v>0</v>
      </c>
      <c r="AE104" s="2230">
        <v>0</v>
      </c>
      <c r="AF104" s="2231">
        <v>0</v>
      </c>
      <c r="AG104" s="2230">
        <v>1</v>
      </c>
      <c r="AH104" s="2231">
        <v>1</v>
      </c>
      <c r="AI104" s="2230">
        <v>1</v>
      </c>
      <c r="AJ104" s="2231">
        <v>0</v>
      </c>
      <c r="AK104" s="2230">
        <v>0</v>
      </c>
      <c r="AL104" s="2231">
        <v>3</v>
      </c>
      <c r="AM104" s="2230">
        <v>0</v>
      </c>
      <c r="AN104" s="2232">
        <v>0</v>
      </c>
      <c r="AO104" s="2268">
        <v>0</v>
      </c>
      <c r="AP104" s="2268">
        <v>0</v>
      </c>
      <c r="AQ104" s="2234">
        <v>12</v>
      </c>
      <c r="AR104" s="28"/>
      <c r="AS104" s="2234"/>
      <c r="AT104" s="2268">
        <v>0</v>
      </c>
      <c r="AU104" s="2268">
        <v>0</v>
      </c>
      <c r="AV104" s="2268">
        <v>0</v>
      </c>
      <c r="AW104" s="671" t="str">
        <f t="shared" si="72"/>
        <v/>
      </c>
      <c r="BU104" s="3"/>
      <c r="BV104" s="3"/>
      <c r="BW104" s="4"/>
      <c r="CA104" s="31" t="str">
        <f t="shared" si="76"/>
        <v/>
      </c>
      <c r="CB104" s="31" t="str">
        <f t="shared" si="77"/>
        <v/>
      </c>
      <c r="CC104" s="31" t="str">
        <f t="shared" si="78"/>
        <v/>
      </c>
      <c r="CD104" s="31" t="str">
        <f t="shared" si="79"/>
        <v/>
      </c>
      <c r="CE104" s="31" t="str">
        <f t="shared" si="80"/>
        <v/>
      </c>
      <c r="CF104" s="31" t="str">
        <f t="shared" si="81"/>
        <v/>
      </c>
      <c r="CG104" s="31" t="str">
        <f t="shared" si="82"/>
        <v/>
      </c>
      <c r="CH104" s="32">
        <f t="shared" si="83"/>
        <v>0</v>
      </c>
      <c r="CI104" s="32">
        <f t="shared" si="84"/>
        <v>0</v>
      </c>
      <c r="CJ104" s="32">
        <f t="shared" si="85"/>
        <v>0</v>
      </c>
      <c r="CK104" s="32">
        <f t="shared" si="86"/>
        <v>0</v>
      </c>
      <c r="CL104" s="32">
        <f t="shared" si="87"/>
        <v>0</v>
      </c>
      <c r="CM104" s="32">
        <f t="shared" si="88"/>
        <v>0</v>
      </c>
      <c r="CN104" s="32">
        <f t="shared" si="89"/>
        <v>0</v>
      </c>
    </row>
    <row r="105" spans="1:92" ht="16.350000000000001" customHeight="1" x14ac:dyDescent="0.2">
      <c r="A105" s="3748" t="s">
        <v>138</v>
      </c>
      <c r="B105" s="3748"/>
      <c r="C105" s="3748"/>
      <c r="D105" s="2396">
        <f t="shared" si="73"/>
        <v>5</v>
      </c>
      <c r="E105" s="2264">
        <f t="shared" si="74"/>
        <v>2</v>
      </c>
      <c r="F105" s="2266">
        <f t="shared" si="75"/>
        <v>3</v>
      </c>
      <c r="G105" s="2267">
        <v>0</v>
      </c>
      <c r="H105" s="2231">
        <v>0</v>
      </c>
      <c r="I105" s="2267">
        <v>0</v>
      </c>
      <c r="J105" s="2283">
        <v>0</v>
      </c>
      <c r="K105" s="2267">
        <v>0</v>
      </c>
      <c r="L105" s="2231">
        <v>0</v>
      </c>
      <c r="M105" s="2267">
        <v>0</v>
      </c>
      <c r="N105" s="2231">
        <v>0</v>
      </c>
      <c r="O105" s="2230">
        <v>0</v>
      </c>
      <c r="P105" s="2231">
        <v>0</v>
      </c>
      <c r="Q105" s="2230">
        <v>0</v>
      </c>
      <c r="R105" s="2231">
        <v>0</v>
      </c>
      <c r="S105" s="2230">
        <v>0</v>
      </c>
      <c r="T105" s="2231">
        <v>0</v>
      </c>
      <c r="U105" s="2230">
        <v>0</v>
      </c>
      <c r="V105" s="2231">
        <v>0</v>
      </c>
      <c r="W105" s="2230">
        <v>0</v>
      </c>
      <c r="X105" s="2231">
        <v>0</v>
      </c>
      <c r="Y105" s="2230">
        <v>2</v>
      </c>
      <c r="Z105" s="2231">
        <v>2</v>
      </c>
      <c r="AA105" s="2230">
        <v>0</v>
      </c>
      <c r="AB105" s="2231">
        <v>1</v>
      </c>
      <c r="AC105" s="2230">
        <v>0</v>
      </c>
      <c r="AD105" s="2231">
        <v>0</v>
      </c>
      <c r="AE105" s="2230">
        <v>0</v>
      </c>
      <c r="AF105" s="2231">
        <v>0</v>
      </c>
      <c r="AG105" s="2230">
        <v>0</v>
      </c>
      <c r="AH105" s="2231">
        <v>0</v>
      </c>
      <c r="AI105" s="2230">
        <v>0</v>
      </c>
      <c r="AJ105" s="2231">
        <v>0</v>
      </c>
      <c r="AK105" s="2230">
        <v>0</v>
      </c>
      <c r="AL105" s="2231">
        <v>0</v>
      </c>
      <c r="AM105" s="2230">
        <v>0</v>
      </c>
      <c r="AN105" s="2232">
        <v>0</v>
      </c>
      <c r="AO105" s="2268">
        <v>0</v>
      </c>
      <c r="AP105" s="2268">
        <v>0</v>
      </c>
      <c r="AQ105" s="2234">
        <v>5</v>
      </c>
      <c r="AR105" s="28">
        <v>0</v>
      </c>
      <c r="AS105" s="2234"/>
      <c r="AT105" s="2268">
        <v>0</v>
      </c>
      <c r="AU105" s="2268">
        <v>0</v>
      </c>
      <c r="AV105" s="2268">
        <v>0</v>
      </c>
      <c r="AW105" s="671" t="str">
        <f t="shared" si="72"/>
        <v/>
      </c>
      <c r="BU105" s="3"/>
      <c r="BV105" s="3"/>
      <c r="BW105" s="4"/>
      <c r="CA105" s="31" t="str">
        <f t="shared" si="76"/>
        <v/>
      </c>
      <c r="CB105" s="31" t="str">
        <f t="shared" si="77"/>
        <v/>
      </c>
      <c r="CC105" s="31" t="str">
        <f t="shared" si="78"/>
        <v/>
      </c>
      <c r="CD105" s="31" t="str">
        <f t="shared" si="79"/>
        <v/>
      </c>
      <c r="CE105" s="31" t="str">
        <f t="shared" si="80"/>
        <v/>
      </c>
      <c r="CF105" s="31" t="str">
        <f t="shared" si="81"/>
        <v/>
      </c>
      <c r="CG105" s="31" t="str">
        <f t="shared" si="82"/>
        <v/>
      </c>
      <c r="CH105" s="32">
        <f t="shared" si="83"/>
        <v>0</v>
      </c>
      <c r="CI105" s="32">
        <f t="shared" si="84"/>
        <v>0</v>
      </c>
      <c r="CJ105" s="32">
        <f t="shared" si="85"/>
        <v>0</v>
      </c>
      <c r="CK105" s="32">
        <f t="shared" si="86"/>
        <v>0</v>
      </c>
      <c r="CL105" s="32">
        <f t="shared" si="87"/>
        <v>0</v>
      </c>
      <c r="CM105" s="32">
        <f t="shared" si="88"/>
        <v>0</v>
      </c>
      <c r="CN105" s="32">
        <f t="shared" si="89"/>
        <v>0</v>
      </c>
    </row>
    <row r="106" spans="1:92" ht="16.350000000000001" customHeight="1" x14ac:dyDescent="0.2">
      <c r="A106" s="3748" t="s">
        <v>139</v>
      </c>
      <c r="B106" s="3748"/>
      <c r="C106" s="3748"/>
      <c r="D106" s="2396">
        <f t="shared" si="73"/>
        <v>0</v>
      </c>
      <c r="E106" s="2264">
        <f t="shared" si="74"/>
        <v>0</v>
      </c>
      <c r="F106" s="2266">
        <f t="shared" si="75"/>
        <v>0</v>
      </c>
      <c r="G106" s="2267"/>
      <c r="H106" s="2231"/>
      <c r="I106" s="2267"/>
      <c r="J106" s="2283"/>
      <c r="K106" s="2267"/>
      <c r="L106" s="2231"/>
      <c r="M106" s="2267"/>
      <c r="N106" s="2231"/>
      <c r="O106" s="2230"/>
      <c r="P106" s="2231"/>
      <c r="Q106" s="2230"/>
      <c r="R106" s="2231"/>
      <c r="S106" s="2230"/>
      <c r="T106" s="2231"/>
      <c r="U106" s="2230"/>
      <c r="V106" s="2231"/>
      <c r="W106" s="2230"/>
      <c r="X106" s="2231"/>
      <c r="Y106" s="2230"/>
      <c r="Z106" s="2231"/>
      <c r="AA106" s="2230"/>
      <c r="AB106" s="2231"/>
      <c r="AC106" s="2230"/>
      <c r="AD106" s="2231"/>
      <c r="AE106" s="2230"/>
      <c r="AF106" s="2231"/>
      <c r="AG106" s="2230"/>
      <c r="AH106" s="2231"/>
      <c r="AI106" s="2230"/>
      <c r="AJ106" s="2231"/>
      <c r="AK106" s="2230"/>
      <c r="AL106" s="2231"/>
      <c r="AM106" s="2230"/>
      <c r="AN106" s="2232"/>
      <c r="AO106" s="2268"/>
      <c r="AP106" s="2268"/>
      <c r="AQ106" s="2234"/>
      <c r="AR106" s="28"/>
      <c r="AS106" s="2234"/>
      <c r="AT106" s="2268"/>
      <c r="AU106" s="2268"/>
      <c r="AV106" s="2268"/>
      <c r="AW106" s="671" t="str">
        <f t="shared" si="72"/>
        <v/>
      </c>
      <c r="BU106" s="3"/>
      <c r="BV106" s="3"/>
      <c r="BW106" s="4"/>
      <c r="CA106" s="31" t="str">
        <f t="shared" si="76"/>
        <v/>
      </c>
      <c r="CB106" s="31" t="str">
        <f t="shared" si="77"/>
        <v/>
      </c>
      <c r="CC106" s="31" t="str">
        <f t="shared" si="78"/>
        <v/>
      </c>
      <c r="CD106" s="31" t="str">
        <f t="shared" si="79"/>
        <v/>
      </c>
      <c r="CE106" s="31" t="str">
        <f t="shared" si="80"/>
        <v/>
      </c>
      <c r="CF106" s="31" t="str">
        <f t="shared" si="81"/>
        <v/>
      </c>
      <c r="CG106" s="31" t="str">
        <f t="shared" si="82"/>
        <v/>
      </c>
      <c r="CH106" s="32">
        <f t="shared" si="83"/>
        <v>0</v>
      </c>
      <c r="CI106" s="32">
        <f t="shared" si="84"/>
        <v>0</v>
      </c>
      <c r="CJ106" s="32">
        <f t="shared" si="85"/>
        <v>0</v>
      </c>
      <c r="CK106" s="32">
        <f t="shared" si="86"/>
        <v>0</v>
      </c>
      <c r="CL106" s="32">
        <f t="shared" si="87"/>
        <v>0</v>
      </c>
      <c r="CM106" s="32">
        <f t="shared" si="88"/>
        <v>0</v>
      </c>
      <c r="CN106" s="32">
        <f t="shared" si="89"/>
        <v>0</v>
      </c>
    </row>
    <row r="107" spans="1:92" ht="16.350000000000001" customHeight="1" x14ac:dyDescent="0.2">
      <c r="A107" s="3748" t="s">
        <v>140</v>
      </c>
      <c r="B107" s="3748"/>
      <c r="C107" s="3748"/>
      <c r="D107" s="2396">
        <f t="shared" si="73"/>
        <v>0</v>
      </c>
      <c r="E107" s="2264">
        <f>SUM(G107+I107+K107+M107+O107+Q107+S107+U107+W107)</f>
        <v>0</v>
      </c>
      <c r="F107" s="2266">
        <f>SUM(H107+J107+L107+N107+P107+R107+T107+V107+X107)</f>
        <v>0</v>
      </c>
      <c r="G107" s="2404"/>
      <c r="H107" s="2231"/>
      <c r="I107" s="2404"/>
      <c r="J107" s="2283"/>
      <c r="K107" s="2267"/>
      <c r="L107" s="2231"/>
      <c r="M107" s="2267"/>
      <c r="N107" s="2231"/>
      <c r="O107" s="2230"/>
      <c r="P107" s="2231"/>
      <c r="Q107" s="2230"/>
      <c r="R107" s="2231"/>
      <c r="S107" s="2230"/>
      <c r="T107" s="2231"/>
      <c r="U107" s="2230"/>
      <c r="V107" s="2231"/>
      <c r="W107" s="2230"/>
      <c r="X107" s="2231"/>
      <c r="Y107" s="2400"/>
      <c r="Z107" s="2398"/>
      <c r="AA107" s="2400"/>
      <c r="AB107" s="2398"/>
      <c r="AC107" s="2400"/>
      <c r="AD107" s="2398"/>
      <c r="AE107" s="2400"/>
      <c r="AF107" s="2398"/>
      <c r="AG107" s="2400"/>
      <c r="AH107" s="2398"/>
      <c r="AI107" s="2400"/>
      <c r="AJ107" s="2398"/>
      <c r="AK107" s="2400"/>
      <c r="AL107" s="2398"/>
      <c r="AM107" s="2400"/>
      <c r="AN107" s="2402"/>
      <c r="AO107" s="2268"/>
      <c r="AP107" s="2268"/>
      <c r="AQ107" s="2234"/>
      <c r="AR107" s="2403"/>
      <c r="AS107" s="2234"/>
      <c r="AT107" s="2268"/>
      <c r="AU107" s="2268"/>
      <c r="AV107" s="2268"/>
      <c r="AW107" s="671" t="str">
        <f t="shared" si="72"/>
        <v/>
      </c>
      <c r="BU107" s="3"/>
      <c r="BV107" s="3"/>
      <c r="BW107" s="4"/>
      <c r="CA107" s="31" t="str">
        <f t="shared" si="76"/>
        <v/>
      </c>
      <c r="CB107" s="31"/>
      <c r="CC107" s="31" t="str">
        <f t="shared" si="78"/>
        <v/>
      </c>
      <c r="CD107" s="31" t="str">
        <f t="shared" si="79"/>
        <v/>
      </c>
      <c r="CE107" s="31" t="str">
        <f t="shared" si="80"/>
        <v/>
      </c>
      <c r="CF107" s="31" t="str">
        <f t="shared" si="81"/>
        <v/>
      </c>
      <c r="CG107" s="31" t="str">
        <f t="shared" si="82"/>
        <v/>
      </c>
      <c r="CH107" s="32">
        <f t="shared" si="83"/>
        <v>0</v>
      </c>
      <c r="CI107" s="32"/>
      <c r="CJ107" s="32">
        <f t="shared" si="85"/>
        <v>0</v>
      </c>
      <c r="CK107" s="32">
        <f t="shared" si="86"/>
        <v>0</v>
      </c>
      <c r="CL107" s="32">
        <f t="shared" si="87"/>
        <v>0</v>
      </c>
      <c r="CM107" s="32">
        <f t="shared" si="88"/>
        <v>0</v>
      </c>
      <c r="CN107" s="32">
        <f t="shared" si="89"/>
        <v>0</v>
      </c>
    </row>
    <row r="108" spans="1:92" ht="16.350000000000001" customHeight="1" x14ac:dyDescent="0.2">
      <c r="A108" s="3748" t="s">
        <v>141</v>
      </c>
      <c r="B108" s="3748"/>
      <c r="C108" s="3748"/>
      <c r="D108" s="2396">
        <f t="shared" si="73"/>
        <v>5</v>
      </c>
      <c r="E108" s="2264">
        <f>SUM(Q108+S108+U108+W108+Y108+AA108+AC108+AE108+AG108+AI108+AK108+AM108)</f>
        <v>2</v>
      </c>
      <c r="F108" s="2266">
        <f>SUM(R108+T108+V108+X108+Z108+AB108+AD108+AF108+AH108+AJ108+AL108+AN108)</f>
        <v>3</v>
      </c>
      <c r="G108" s="2280"/>
      <c r="H108" s="2281"/>
      <c r="I108" s="2280"/>
      <c r="J108" s="2405"/>
      <c r="K108" s="2280"/>
      <c r="L108" s="2281"/>
      <c r="M108" s="2280"/>
      <c r="N108" s="2281"/>
      <c r="O108" s="2304"/>
      <c r="P108" s="2281"/>
      <c r="Q108" s="2230">
        <v>0</v>
      </c>
      <c r="R108" s="2231">
        <v>0</v>
      </c>
      <c r="S108" s="2230">
        <v>0</v>
      </c>
      <c r="T108" s="2231">
        <v>0</v>
      </c>
      <c r="U108" s="2230">
        <v>0</v>
      </c>
      <c r="V108" s="2231">
        <v>0</v>
      </c>
      <c r="W108" s="2230">
        <v>0</v>
      </c>
      <c r="X108" s="2231">
        <v>0</v>
      </c>
      <c r="Y108" s="2230">
        <v>1</v>
      </c>
      <c r="Z108" s="2231">
        <v>0</v>
      </c>
      <c r="AA108" s="2230">
        <v>0</v>
      </c>
      <c r="AB108" s="2231">
        <v>0</v>
      </c>
      <c r="AC108" s="2230">
        <v>0</v>
      </c>
      <c r="AD108" s="2231">
        <v>1</v>
      </c>
      <c r="AE108" s="2230">
        <v>0</v>
      </c>
      <c r="AF108" s="2231">
        <v>1</v>
      </c>
      <c r="AG108" s="2230">
        <v>1</v>
      </c>
      <c r="AH108" s="2231">
        <v>0</v>
      </c>
      <c r="AI108" s="2230">
        <v>0</v>
      </c>
      <c r="AJ108" s="2231">
        <v>1</v>
      </c>
      <c r="AK108" s="2230">
        <v>0</v>
      </c>
      <c r="AL108" s="2231">
        <v>0</v>
      </c>
      <c r="AM108" s="2230">
        <v>0</v>
      </c>
      <c r="AN108" s="2232">
        <v>0</v>
      </c>
      <c r="AO108" s="2268">
        <v>0</v>
      </c>
      <c r="AP108" s="2268">
        <v>0</v>
      </c>
      <c r="AQ108" s="2234">
        <v>5</v>
      </c>
      <c r="AR108" s="2234">
        <v>0</v>
      </c>
      <c r="AS108" s="2234"/>
      <c r="AT108" s="2268">
        <v>0</v>
      </c>
      <c r="AU108" s="2268">
        <v>0</v>
      </c>
      <c r="AV108" s="2268">
        <v>0</v>
      </c>
      <c r="AW108" s="671" t="str">
        <f t="shared" si="72"/>
        <v/>
      </c>
      <c r="BU108" s="3"/>
      <c r="BV108" s="3"/>
      <c r="BW108" s="4"/>
      <c r="CA108" s="31" t="str">
        <f t="shared" si="76"/>
        <v/>
      </c>
      <c r="CB108" s="31" t="str">
        <f t="shared" si="77"/>
        <v/>
      </c>
      <c r="CC108" s="31" t="str">
        <f t="shared" si="78"/>
        <v/>
      </c>
      <c r="CD108" s="31" t="str">
        <f t="shared" si="79"/>
        <v/>
      </c>
      <c r="CE108" s="31" t="str">
        <f t="shared" si="80"/>
        <v/>
      </c>
      <c r="CF108" s="31" t="str">
        <f t="shared" si="81"/>
        <v/>
      </c>
      <c r="CG108" s="31" t="str">
        <f t="shared" si="82"/>
        <v/>
      </c>
      <c r="CH108" s="32">
        <f t="shared" si="83"/>
        <v>0</v>
      </c>
      <c r="CI108" s="32">
        <f t="shared" si="84"/>
        <v>0</v>
      </c>
      <c r="CJ108" s="32">
        <f t="shared" si="85"/>
        <v>0</v>
      </c>
      <c r="CK108" s="32">
        <f t="shared" si="86"/>
        <v>0</v>
      </c>
      <c r="CL108" s="32">
        <f t="shared" si="87"/>
        <v>0</v>
      </c>
      <c r="CM108" s="32">
        <f t="shared" si="88"/>
        <v>0</v>
      </c>
      <c r="CN108" s="32">
        <f t="shared" si="89"/>
        <v>0</v>
      </c>
    </row>
    <row r="109" spans="1:92" ht="16.350000000000001" customHeight="1" x14ac:dyDescent="0.2">
      <c r="A109" s="3748" t="s">
        <v>142</v>
      </c>
      <c r="B109" s="3748"/>
      <c r="C109" s="3748"/>
      <c r="D109" s="2396">
        <f t="shared" si="73"/>
        <v>4</v>
      </c>
      <c r="E109" s="2264">
        <f t="shared" ref="E109:F110" si="90">SUM(Q109+S109+U109+W109+Y109+AA109+AC109+AE109+AG109+AI109+AK109+AM109)</f>
        <v>0</v>
      </c>
      <c r="F109" s="2266">
        <f t="shared" si="90"/>
        <v>4</v>
      </c>
      <c r="G109" s="2280"/>
      <c r="H109" s="2281"/>
      <c r="I109" s="2280"/>
      <c r="J109" s="2405"/>
      <c r="K109" s="2280"/>
      <c r="L109" s="2281"/>
      <c r="M109" s="2280"/>
      <c r="N109" s="2281"/>
      <c r="O109" s="2304"/>
      <c r="P109" s="2281"/>
      <c r="Q109" s="2230">
        <v>0</v>
      </c>
      <c r="R109" s="2231">
        <v>0</v>
      </c>
      <c r="S109" s="2230">
        <v>0</v>
      </c>
      <c r="T109" s="2231">
        <v>0</v>
      </c>
      <c r="U109" s="2230">
        <v>0</v>
      </c>
      <c r="V109" s="2231">
        <v>0</v>
      </c>
      <c r="W109" s="2230">
        <v>0</v>
      </c>
      <c r="X109" s="2231">
        <v>0</v>
      </c>
      <c r="Y109" s="2230">
        <v>0</v>
      </c>
      <c r="Z109" s="2231">
        <v>1</v>
      </c>
      <c r="AA109" s="2230">
        <v>0</v>
      </c>
      <c r="AB109" s="2231">
        <v>0</v>
      </c>
      <c r="AC109" s="2230">
        <v>0</v>
      </c>
      <c r="AD109" s="2231">
        <v>1</v>
      </c>
      <c r="AE109" s="2230">
        <v>0</v>
      </c>
      <c r="AF109" s="2231">
        <v>1</v>
      </c>
      <c r="AG109" s="2230">
        <v>0</v>
      </c>
      <c r="AH109" s="2231">
        <v>1</v>
      </c>
      <c r="AI109" s="2230">
        <v>0</v>
      </c>
      <c r="AJ109" s="2231">
        <v>0</v>
      </c>
      <c r="AK109" s="2230">
        <v>0</v>
      </c>
      <c r="AL109" s="2231">
        <v>0</v>
      </c>
      <c r="AM109" s="2230">
        <v>0</v>
      </c>
      <c r="AN109" s="2232">
        <v>0</v>
      </c>
      <c r="AO109" s="2268">
        <v>0</v>
      </c>
      <c r="AP109" s="2268">
        <v>1</v>
      </c>
      <c r="AQ109" s="2234">
        <v>4</v>
      </c>
      <c r="AR109" s="2234">
        <v>0</v>
      </c>
      <c r="AS109" s="2234"/>
      <c r="AT109" s="2268">
        <v>0</v>
      </c>
      <c r="AU109" s="2268">
        <v>0</v>
      </c>
      <c r="AV109" s="2268">
        <v>0</v>
      </c>
      <c r="AW109" s="671" t="str">
        <f t="shared" si="72"/>
        <v/>
      </c>
      <c r="BU109" s="3"/>
      <c r="BV109" s="3"/>
      <c r="BW109" s="4"/>
      <c r="CA109" s="31" t="str">
        <f t="shared" si="76"/>
        <v/>
      </c>
      <c r="CB109" s="31" t="str">
        <f t="shared" si="77"/>
        <v/>
      </c>
      <c r="CC109" s="31" t="str">
        <f t="shared" si="78"/>
        <v/>
      </c>
      <c r="CD109" s="31" t="str">
        <f t="shared" si="79"/>
        <v/>
      </c>
      <c r="CE109" s="31" t="str">
        <f t="shared" si="80"/>
        <v/>
      </c>
      <c r="CF109" s="31" t="str">
        <f t="shared" si="81"/>
        <v/>
      </c>
      <c r="CG109" s="31" t="str">
        <f t="shared" si="82"/>
        <v/>
      </c>
      <c r="CH109" s="32">
        <f t="shared" si="83"/>
        <v>0</v>
      </c>
      <c r="CI109" s="32">
        <f t="shared" si="84"/>
        <v>0</v>
      </c>
      <c r="CJ109" s="32">
        <f t="shared" si="85"/>
        <v>0</v>
      </c>
      <c r="CK109" s="32">
        <f t="shared" si="86"/>
        <v>0</v>
      </c>
      <c r="CL109" s="32">
        <f t="shared" si="87"/>
        <v>0</v>
      </c>
      <c r="CM109" s="32">
        <f t="shared" si="88"/>
        <v>0</v>
      </c>
      <c r="CN109" s="32">
        <f t="shared" si="89"/>
        <v>0</v>
      </c>
    </row>
    <row r="110" spans="1:92" ht="16.350000000000001" customHeight="1" x14ac:dyDescent="0.2">
      <c r="A110" s="3748" t="s">
        <v>143</v>
      </c>
      <c r="B110" s="3748"/>
      <c r="C110" s="3748"/>
      <c r="D110" s="2396">
        <f t="shared" si="73"/>
        <v>7</v>
      </c>
      <c r="E110" s="2264">
        <f t="shared" si="90"/>
        <v>3</v>
      </c>
      <c r="F110" s="2266">
        <f t="shared" si="90"/>
        <v>4</v>
      </c>
      <c r="G110" s="2280"/>
      <c r="H110" s="2281"/>
      <c r="I110" s="2280"/>
      <c r="J110" s="2405"/>
      <c r="K110" s="2280"/>
      <c r="L110" s="2281"/>
      <c r="M110" s="2280"/>
      <c r="N110" s="2281"/>
      <c r="O110" s="2304"/>
      <c r="P110" s="2281"/>
      <c r="Q110" s="2230">
        <v>0</v>
      </c>
      <c r="R110" s="2231">
        <v>0</v>
      </c>
      <c r="S110" s="2230">
        <v>0</v>
      </c>
      <c r="T110" s="2231">
        <v>0</v>
      </c>
      <c r="U110" s="2230">
        <v>0</v>
      </c>
      <c r="V110" s="2231">
        <v>0</v>
      </c>
      <c r="W110" s="2230">
        <v>1</v>
      </c>
      <c r="X110" s="2231">
        <v>2</v>
      </c>
      <c r="Y110" s="2230">
        <v>0</v>
      </c>
      <c r="Z110" s="2231">
        <v>1</v>
      </c>
      <c r="AA110" s="2230">
        <v>0</v>
      </c>
      <c r="AB110" s="2231">
        <v>0</v>
      </c>
      <c r="AC110" s="2230">
        <v>1</v>
      </c>
      <c r="AD110" s="2231">
        <v>0</v>
      </c>
      <c r="AE110" s="2230">
        <v>0</v>
      </c>
      <c r="AF110" s="2231">
        <v>1</v>
      </c>
      <c r="AG110" s="2230">
        <v>0</v>
      </c>
      <c r="AH110" s="2231">
        <v>0</v>
      </c>
      <c r="AI110" s="2230">
        <v>1</v>
      </c>
      <c r="AJ110" s="2231">
        <v>0</v>
      </c>
      <c r="AK110" s="2230">
        <v>0</v>
      </c>
      <c r="AL110" s="2231">
        <v>0</v>
      </c>
      <c r="AM110" s="2230">
        <v>0</v>
      </c>
      <c r="AN110" s="2232">
        <v>0</v>
      </c>
      <c r="AO110" s="2268">
        <v>0</v>
      </c>
      <c r="AP110" s="2268">
        <v>0</v>
      </c>
      <c r="AQ110" s="2234">
        <v>7</v>
      </c>
      <c r="AR110" s="2234">
        <v>0</v>
      </c>
      <c r="AS110" s="2234"/>
      <c r="AT110" s="2268">
        <v>0</v>
      </c>
      <c r="AU110" s="2268">
        <v>0</v>
      </c>
      <c r="AV110" s="2268">
        <v>0</v>
      </c>
      <c r="AW110" s="671" t="str">
        <f t="shared" si="72"/>
        <v/>
      </c>
      <c r="BU110" s="3"/>
      <c r="BV110" s="3"/>
      <c r="BW110" s="4"/>
      <c r="CA110" s="31" t="str">
        <f t="shared" si="76"/>
        <v/>
      </c>
      <c r="CB110" s="31" t="str">
        <f t="shared" si="77"/>
        <v/>
      </c>
      <c r="CC110" s="31" t="str">
        <f t="shared" si="78"/>
        <v/>
      </c>
      <c r="CD110" s="31" t="str">
        <f t="shared" si="79"/>
        <v/>
      </c>
      <c r="CE110" s="31" t="str">
        <f t="shared" si="80"/>
        <v/>
      </c>
      <c r="CF110" s="31" t="str">
        <f t="shared" si="81"/>
        <v/>
      </c>
      <c r="CG110" s="31" t="str">
        <f t="shared" si="82"/>
        <v/>
      </c>
      <c r="CH110" s="32">
        <f t="shared" si="83"/>
        <v>0</v>
      </c>
      <c r="CI110" s="32">
        <f t="shared" si="84"/>
        <v>0</v>
      </c>
      <c r="CJ110" s="32">
        <f t="shared" si="85"/>
        <v>0</v>
      </c>
      <c r="CK110" s="32">
        <f t="shared" si="86"/>
        <v>0</v>
      </c>
      <c r="CL110" s="32">
        <f t="shared" si="87"/>
        <v>0</v>
      </c>
      <c r="CM110" s="32">
        <f t="shared" si="88"/>
        <v>0</v>
      </c>
      <c r="CN110" s="32">
        <f t="shared" si="89"/>
        <v>0</v>
      </c>
    </row>
    <row r="111" spans="1:92" ht="16.350000000000001" customHeight="1" x14ac:dyDescent="0.2">
      <c r="A111" s="3740" t="s">
        <v>144</v>
      </c>
      <c r="B111" s="3741"/>
      <c r="C111" s="3742"/>
      <c r="D111" s="2396">
        <f t="shared" si="73"/>
        <v>0</v>
      </c>
      <c r="E111" s="2264">
        <f>SUM(Q111+S111+U111+W111+Y111)</f>
        <v>0</v>
      </c>
      <c r="F111" s="2266">
        <f>SUM(R111+T111+V111+X111+Z111)</f>
        <v>0</v>
      </c>
      <c r="G111" s="2397"/>
      <c r="H111" s="2398"/>
      <c r="I111" s="2397"/>
      <c r="J111" s="2399"/>
      <c r="K111" s="2397"/>
      <c r="L111" s="2398"/>
      <c r="M111" s="2397"/>
      <c r="N111" s="2398"/>
      <c r="O111" s="2400"/>
      <c r="P111" s="2398"/>
      <c r="Q111" s="2230"/>
      <c r="R111" s="2231"/>
      <c r="S111" s="2230"/>
      <c r="T111" s="2231"/>
      <c r="U111" s="2230"/>
      <c r="V111" s="2231"/>
      <c r="W111" s="2230"/>
      <c r="X111" s="2231"/>
      <c r="Y111" s="2230"/>
      <c r="Z111" s="2231"/>
      <c r="AA111" s="2400"/>
      <c r="AB111" s="2398"/>
      <c r="AC111" s="2400"/>
      <c r="AD111" s="2398"/>
      <c r="AE111" s="2400"/>
      <c r="AF111" s="2398"/>
      <c r="AG111" s="2400"/>
      <c r="AH111" s="2398"/>
      <c r="AI111" s="2400"/>
      <c r="AJ111" s="2398"/>
      <c r="AK111" s="2400"/>
      <c r="AL111" s="2398"/>
      <c r="AM111" s="2400"/>
      <c r="AN111" s="2402"/>
      <c r="AO111" s="2268"/>
      <c r="AP111" s="2268"/>
      <c r="AQ111" s="2234"/>
      <c r="AR111" s="2403"/>
      <c r="AS111" s="2234"/>
      <c r="AT111" s="2268"/>
      <c r="AU111" s="2268"/>
      <c r="AV111" s="2268"/>
      <c r="AW111" s="671" t="str">
        <f t="shared" si="72"/>
        <v/>
      </c>
      <c r="BU111" s="3"/>
      <c r="BV111" s="3"/>
      <c r="BW111" s="4"/>
      <c r="CA111" s="31" t="str">
        <f t="shared" si="76"/>
        <v/>
      </c>
      <c r="CB111" s="31"/>
      <c r="CC111" s="31" t="str">
        <f t="shared" si="78"/>
        <v/>
      </c>
      <c r="CD111" s="31"/>
      <c r="CE111" s="31" t="str">
        <f t="shared" si="80"/>
        <v/>
      </c>
      <c r="CF111" s="31" t="str">
        <f t="shared" si="81"/>
        <v/>
      </c>
      <c r="CG111" s="31" t="str">
        <f t="shared" si="82"/>
        <v/>
      </c>
      <c r="CH111" s="32">
        <f t="shared" si="83"/>
        <v>0</v>
      </c>
      <c r="CI111" s="32"/>
      <c r="CJ111" s="32">
        <f t="shared" si="85"/>
        <v>0</v>
      </c>
      <c r="CK111" s="32"/>
      <c r="CL111" s="32">
        <f t="shared" si="87"/>
        <v>0</v>
      </c>
      <c r="CM111" s="32">
        <f t="shared" si="88"/>
        <v>0</v>
      </c>
      <c r="CN111" s="32">
        <f t="shared" si="89"/>
        <v>0</v>
      </c>
    </row>
    <row r="112" spans="1:92" ht="16.350000000000001" customHeight="1" x14ac:dyDescent="0.2">
      <c r="A112" s="3740" t="s">
        <v>145</v>
      </c>
      <c r="B112" s="3741"/>
      <c r="C112" s="3742"/>
      <c r="D112" s="2396">
        <f t="shared" si="73"/>
        <v>0</v>
      </c>
      <c r="E112" s="2264">
        <f>SUM(Q112+S112+U112+W112+Y112+AA112+AC112+AE112+AG112+AI112+AK112+AM112)</f>
        <v>0</v>
      </c>
      <c r="F112" s="2266">
        <f>SUM(R112+T112+V112+X112+Z112+AB112+AD112+AF112+AH112+AJ112+AL112+AN112)</f>
        <v>0</v>
      </c>
      <c r="G112" s="2397"/>
      <c r="H112" s="2398"/>
      <c r="I112" s="2397"/>
      <c r="J112" s="2399"/>
      <c r="K112" s="2397"/>
      <c r="L112" s="2398"/>
      <c r="M112" s="2397"/>
      <c r="N112" s="2398"/>
      <c r="O112" s="2400"/>
      <c r="P112" s="2398"/>
      <c r="Q112" s="2230"/>
      <c r="R112" s="2231"/>
      <c r="S112" s="2230"/>
      <c r="T112" s="2231"/>
      <c r="U112" s="2230"/>
      <c r="V112" s="2231"/>
      <c r="W112" s="2230"/>
      <c r="X112" s="2231"/>
      <c r="Y112" s="2230"/>
      <c r="Z112" s="2231"/>
      <c r="AA112" s="2230"/>
      <c r="AB112" s="2231"/>
      <c r="AC112" s="2230"/>
      <c r="AD112" s="2231"/>
      <c r="AE112" s="2230"/>
      <c r="AF112" s="2231"/>
      <c r="AG112" s="2230"/>
      <c r="AH112" s="2231"/>
      <c r="AI112" s="2230"/>
      <c r="AJ112" s="2231"/>
      <c r="AK112" s="2230"/>
      <c r="AL112" s="2231"/>
      <c r="AM112" s="2230"/>
      <c r="AN112" s="2232"/>
      <c r="AO112" s="2268"/>
      <c r="AP112" s="2268"/>
      <c r="AQ112" s="2234"/>
      <c r="AR112" s="2234"/>
      <c r="AS112" s="2234"/>
      <c r="AT112" s="2268"/>
      <c r="AU112" s="2268"/>
      <c r="AV112" s="2268"/>
      <c r="AW112" s="671" t="str">
        <f t="shared" si="72"/>
        <v/>
      </c>
      <c r="BU112" s="3"/>
      <c r="BV112" s="3"/>
      <c r="BW112" s="4"/>
      <c r="CA112" s="31" t="str">
        <f t="shared" si="76"/>
        <v/>
      </c>
      <c r="CB112" s="31" t="str">
        <f t="shared" si="77"/>
        <v/>
      </c>
      <c r="CC112" s="31" t="str">
        <f t="shared" si="78"/>
        <v/>
      </c>
      <c r="CD112" s="31" t="str">
        <f t="shared" si="79"/>
        <v/>
      </c>
      <c r="CE112" s="31" t="str">
        <f t="shared" si="80"/>
        <v/>
      </c>
      <c r="CF112" s="31" t="str">
        <f t="shared" si="81"/>
        <v/>
      </c>
      <c r="CG112" s="31" t="str">
        <f t="shared" si="82"/>
        <v/>
      </c>
      <c r="CH112" s="32">
        <f t="shared" si="83"/>
        <v>0</v>
      </c>
      <c r="CI112" s="32">
        <f t="shared" si="84"/>
        <v>0</v>
      </c>
      <c r="CJ112" s="32">
        <f t="shared" si="85"/>
        <v>0</v>
      </c>
      <c r="CK112" s="32">
        <f t="shared" si="86"/>
        <v>0</v>
      </c>
      <c r="CL112" s="32">
        <f t="shared" si="87"/>
        <v>0</v>
      </c>
      <c r="CM112" s="32">
        <f t="shared" si="88"/>
        <v>0</v>
      </c>
      <c r="CN112" s="32">
        <f t="shared" si="89"/>
        <v>0</v>
      </c>
    </row>
    <row r="113" spans="1:92" ht="16.350000000000001" customHeight="1" x14ac:dyDescent="0.2">
      <c r="A113" s="3740" t="s">
        <v>146</v>
      </c>
      <c r="B113" s="3741"/>
      <c r="C113" s="3742"/>
      <c r="D113" s="2396">
        <f t="shared" si="73"/>
        <v>0</v>
      </c>
      <c r="E113" s="2264">
        <f>SUM(Q113+S113+U113+W113+Y113+AA113+AC113+AE113+AG113+AI113+AK113+AM113)</f>
        <v>0</v>
      </c>
      <c r="F113" s="2266">
        <f>SUM(R113+T113+V113+X113+Z113+AB113+AD113+AF113+AH113+AJ113+AL113+AN113)</f>
        <v>0</v>
      </c>
      <c r="G113" s="2397"/>
      <c r="H113" s="2398"/>
      <c r="I113" s="2397"/>
      <c r="J113" s="2399"/>
      <c r="K113" s="2397"/>
      <c r="L113" s="2398"/>
      <c r="M113" s="2397"/>
      <c r="N113" s="2398"/>
      <c r="O113" s="2400"/>
      <c r="P113" s="2398"/>
      <c r="Q113" s="2230"/>
      <c r="R113" s="2231"/>
      <c r="S113" s="2230"/>
      <c r="T113" s="2231"/>
      <c r="U113" s="2230"/>
      <c r="V113" s="2231"/>
      <c r="W113" s="2230"/>
      <c r="X113" s="2231"/>
      <c r="Y113" s="2230"/>
      <c r="Z113" s="2231"/>
      <c r="AA113" s="2230"/>
      <c r="AB113" s="2231"/>
      <c r="AC113" s="2230"/>
      <c r="AD113" s="2231"/>
      <c r="AE113" s="2230"/>
      <c r="AF113" s="2231"/>
      <c r="AG113" s="2230"/>
      <c r="AH113" s="2231"/>
      <c r="AI113" s="2230"/>
      <c r="AJ113" s="2231"/>
      <c r="AK113" s="2230"/>
      <c r="AL113" s="2231"/>
      <c r="AM113" s="2230"/>
      <c r="AN113" s="2232"/>
      <c r="AO113" s="2268"/>
      <c r="AP113" s="2268"/>
      <c r="AQ113" s="2234"/>
      <c r="AR113" s="2234"/>
      <c r="AS113" s="2234"/>
      <c r="AT113" s="2268"/>
      <c r="AU113" s="2268"/>
      <c r="AV113" s="2268"/>
      <c r="AW113" s="671" t="str">
        <f t="shared" si="72"/>
        <v/>
      </c>
      <c r="BU113" s="3"/>
      <c r="BV113" s="3"/>
      <c r="BW113" s="4"/>
      <c r="CA113" s="31" t="str">
        <f t="shared" si="76"/>
        <v/>
      </c>
      <c r="CB113" s="31" t="str">
        <f t="shared" si="77"/>
        <v/>
      </c>
      <c r="CC113" s="31" t="str">
        <f t="shared" si="78"/>
        <v/>
      </c>
      <c r="CD113" s="31" t="str">
        <f t="shared" si="79"/>
        <v/>
      </c>
      <c r="CE113" s="31" t="str">
        <f t="shared" si="80"/>
        <v/>
      </c>
      <c r="CF113" s="31" t="str">
        <f t="shared" si="81"/>
        <v/>
      </c>
      <c r="CG113" s="31" t="str">
        <f t="shared" si="82"/>
        <v/>
      </c>
      <c r="CH113" s="32">
        <f t="shared" si="83"/>
        <v>0</v>
      </c>
      <c r="CI113" s="32">
        <f t="shared" si="84"/>
        <v>0</v>
      </c>
      <c r="CJ113" s="32">
        <f t="shared" si="85"/>
        <v>0</v>
      </c>
      <c r="CK113" s="32">
        <f t="shared" si="86"/>
        <v>0</v>
      </c>
      <c r="CL113" s="32">
        <f t="shared" si="87"/>
        <v>0</v>
      </c>
      <c r="CM113" s="32">
        <f t="shared" si="88"/>
        <v>0</v>
      </c>
      <c r="CN113" s="32">
        <f t="shared" si="89"/>
        <v>0</v>
      </c>
    </row>
    <row r="114" spans="1:92" ht="16.350000000000001" customHeight="1" x14ac:dyDescent="0.2">
      <c r="A114" s="3740" t="s">
        <v>147</v>
      </c>
      <c r="B114" s="3741"/>
      <c r="C114" s="3742"/>
      <c r="D114" s="2396">
        <f t="shared" si="73"/>
        <v>0</v>
      </c>
      <c r="E114" s="2264">
        <f t="shared" si="74"/>
        <v>0</v>
      </c>
      <c r="F114" s="2266">
        <f t="shared" si="75"/>
        <v>0</v>
      </c>
      <c r="G114" s="2404"/>
      <c r="H114" s="2406"/>
      <c r="I114" s="2267"/>
      <c r="J114" s="2283"/>
      <c r="K114" s="2267"/>
      <c r="L114" s="2231"/>
      <c r="M114" s="2267"/>
      <c r="N114" s="2231"/>
      <c r="O114" s="2230"/>
      <c r="P114" s="2231"/>
      <c r="Q114" s="2230"/>
      <c r="R114" s="2231"/>
      <c r="S114" s="2230"/>
      <c r="T114" s="2231"/>
      <c r="U114" s="2230"/>
      <c r="V114" s="2231"/>
      <c r="W114" s="2230"/>
      <c r="X114" s="2231"/>
      <c r="Y114" s="2230"/>
      <c r="Z114" s="2231"/>
      <c r="AA114" s="2230"/>
      <c r="AB114" s="2231"/>
      <c r="AC114" s="2230"/>
      <c r="AD114" s="2231"/>
      <c r="AE114" s="2230"/>
      <c r="AF114" s="2231"/>
      <c r="AG114" s="2230"/>
      <c r="AH114" s="2231"/>
      <c r="AI114" s="2230"/>
      <c r="AJ114" s="2231"/>
      <c r="AK114" s="2230"/>
      <c r="AL114" s="2231"/>
      <c r="AM114" s="2230"/>
      <c r="AN114" s="2232"/>
      <c r="AO114" s="2268"/>
      <c r="AP114" s="2268"/>
      <c r="AQ114" s="2234"/>
      <c r="AR114" s="2234"/>
      <c r="AS114" s="2234"/>
      <c r="AT114" s="2268"/>
      <c r="AU114" s="2268"/>
      <c r="AV114" s="2268"/>
      <c r="AW114" s="671" t="str">
        <f t="shared" si="72"/>
        <v/>
      </c>
      <c r="BU114" s="3"/>
      <c r="BV114" s="3"/>
      <c r="BW114" s="4"/>
      <c r="CA114" s="31" t="str">
        <f t="shared" si="76"/>
        <v/>
      </c>
      <c r="CB114" s="31" t="str">
        <f t="shared" si="77"/>
        <v/>
      </c>
      <c r="CC114" s="31" t="str">
        <f t="shared" si="78"/>
        <v/>
      </c>
      <c r="CD114" s="31" t="str">
        <f t="shared" si="79"/>
        <v/>
      </c>
      <c r="CE114" s="31" t="str">
        <f t="shared" si="80"/>
        <v/>
      </c>
      <c r="CF114" s="31" t="str">
        <f t="shared" si="81"/>
        <v/>
      </c>
      <c r="CG114" s="31" t="str">
        <f t="shared" si="82"/>
        <v/>
      </c>
      <c r="CH114" s="32">
        <f t="shared" si="83"/>
        <v>0</v>
      </c>
      <c r="CI114" s="32">
        <f t="shared" si="84"/>
        <v>0</v>
      </c>
      <c r="CJ114" s="32">
        <f t="shared" si="85"/>
        <v>0</v>
      </c>
      <c r="CK114" s="32">
        <f t="shared" si="86"/>
        <v>0</v>
      </c>
      <c r="CL114" s="32">
        <f t="shared" si="87"/>
        <v>0</v>
      </c>
      <c r="CM114" s="32">
        <f t="shared" si="88"/>
        <v>0</v>
      </c>
      <c r="CN114" s="32">
        <f t="shared" si="89"/>
        <v>0</v>
      </c>
    </row>
    <row r="115" spans="1:92" ht="16.350000000000001" customHeight="1" x14ac:dyDescent="0.2">
      <c r="A115" s="3740" t="s">
        <v>148</v>
      </c>
      <c r="B115" s="3741"/>
      <c r="C115" s="3742"/>
      <c r="D115" s="2396">
        <f t="shared" si="73"/>
        <v>0</v>
      </c>
      <c r="E115" s="2264">
        <f t="shared" si="74"/>
        <v>0</v>
      </c>
      <c r="F115" s="2266">
        <f t="shared" si="75"/>
        <v>0</v>
      </c>
      <c r="G115" s="2404"/>
      <c r="H115" s="2406"/>
      <c r="I115" s="2267"/>
      <c r="J115" s="2283"/>
      <c r="K115" s="2267"/>
      <c r="L115" s="2231"/>
      <c r="M115" s="2267"/>
      <c r="N115" s="2231"/>
      <c r="O115" s="2230"/>
      <c r="P115" s="2231"/>
      <c r="Q115" s="2230"/>
      <c r="R115" s="2231"/>
      <c r="S115" s="2230"/>
      <c r="T115" s="2231"/>
      <c r="U115" s="2230"/>
      <c r="V115" s="2231"/>
      <c r="W115" s="2230"/>
      <c r="X115" s="2231"/>
      <c r="Y115" s="2230"/>
      <c r="Z115" s="2231"/>
      <c r="AA115" s="2230"/>
      <c r="AB115" s="2231"/>
      <c r="AC115" s="2230"/>
      <c r="AD115" s="2231"/>
      <c r="AE115" s="2230"/>
      <c r="AF115" s="2231"/>
      <c r="AG115" s="2230"/>
      <c r="AH115" s="2231"/>
      <c r="AI115" s="2230"/>
      <c r="AJ115" s="2231"/>
      <c r="AK115" s="2230"/>
      <c r="AL115" s="2231"/>
      <c r="AM115" s="2230"/>
      <c r="AN115" s="2232"/>
      <c r="AO115" s="2268"/>
      <c r="AP115" s="2268"/>
      <c r="AQ115" s="2234"/>
      <c r="AR115" s="2234"/>
      <c r="AS115" s="2234"/>
      <c r="AT115" s="2268"/>
      <c r="AU115" s="2268"/>
      <c r="AV115" s="2268"/>
      <c r="AW115" s="671" t="str">
        <f t="shared" si="72"/>
        <v/>
      </c>
      <c r="BU115" s="3"/>
      <c r="BV115" s="3"/>
      <c r="BW115" s="4"/>
      <c r="CA115" s="31" t="str">
        <f t="shared" si="76"/>
        <v/>
      </c>
      <c r="CB115" s="31" t="str">
        <f t="shared" si="77"/>
        <v/>
      </c>
      <c r="CC115" s="31" t="str">
        <f t="shared" si="78"/>
        <v/>
      </c>
      <c r="CD115" s="31" t="str">
        <f t="shared" si="79"/>
        <v/>
      </c>
      <c r="CE115" s="31" t="str">
        <f t="shared" si="80"/>
        <v/>
      </c>
      <c r="CF115" s="31" t="str">
        <f t="shared" si="81"/>
        <v/>
      </c>
      <c r="CG115" s="31" t="str">
        <f t="shared" si="82"/>
        <v/>
      </c>
      <c r="CH115" s="32">
        <f t="shared" si="83"/>
        <v>0</v>
      </c>
      <c r="CI115" s="32">
        <f t="shared" si="84"/>
        <v>0</v>
      </c>
      <c r="CJ115" s="32">
        <f t="shared" si="85"/>
        <v>0</v>
      </c>
      <c r="CK115" s="32">
        <f t="shared" si="86"/>
        <v>0</v>
      </c>
      <c r="CL115" s="32">
        <f t="shared" si="87"/>
        <v>0</v>
      </c>
      <c r="CM115" s="32">
        <f t="shared" si="88"/>
        <v>0</v>
      </c>
      <c r="CN115" s="32">
        <f t="shared" si="89"/>
        <v>0</v>
      </c>
    </row>
    <row r="116" spans="1:92" ht="16.350000000000001" customHeight="1" x14ac:dyDescent="0.2">
      <c r="A116" s="3740" t="s">
        <v>149</v>
      </c>
      <c r="B116" s="3741"/>
      <c r="C116" s="3742"/>
      <c r="D116" s="2396">
        <f t="shared" si="73"/>
        <v>0</v>
      </c>
      <c r="E116" s="2264">
        <f t="shared" si="74"/>
        <v>0</v>
      </c>
      <c r="F116" s="2266">
        <f t="shared" si="75"/>
        <v>0</v>
      </c>
      <c r="G116" s="2404"/>
      <c r="H116" s="2406"/>
      <c r="I116" s="2267"/>
      <c r="J116" s="2283"/>
      <c r="K116" s="2267"/>
      <c r="L116" s="2231"/>
      <c r="M116" s="2267"/>
      <c r="N116" s="2231"/>
      <c r="O116" s="2230"/>
      <c r="P116" s="2231"/>
      <c r="Q116" s="2230"/>
      <c r="R116" s="2231"/>
      <c r="S116" s="2230"/>
      <c r="T116" s="2231"/>
      <c r="U116" s="2230"/>
      <c r="V116" s="2231"/>
      <c r="W116" s="2230"/>
      <c r="X116" s="2231"/>
      <c r="Y116" s="2230"/>
      <c r="Z116" s="2231"/>
      <c r="AA116" s="2230"/>
      <c r="AB116" s="2231"/>
      <c r="AC116" s="2230"/>
      <c r="AD116" s="2231"/>
      <c r="AE116" s="2230"/>
      <c r="AF116" s="2231"/>
      <c r="AG116" s="2230"/>
      <c r="AH116" s="2231"/>
      <c r="AI116" s="2230"/>
      <c r="AJ116" s="2231"/>
      <c r="AK116" s="2230"/>
      <c r="AL116" s="2231"/>
      <c r="AM116" s="2230"/>
      <c r="AN116" s="2232"/>
      <c r="AO116" s="2268"/>
      <c r="AP116" s="2268"/>
      <c r="AQ116" s="2234"/>
      <c r="AR116" s="2234"/>
      <c r="AS116" s="2234"/>
      <c r="AT116" s="2268"/>
      <c r="AU116" s="2268"/>
      <c r="AV116" s="2268"/>
      <c r="AW116" s="671" t="str">
        <f t="shared" si="72"/>
        <v/>
      </c>
      <c r="BU116" s="3"/>
      <c r="BV116" s="3"/>
      <c r="BW116" s="4"/>
      <c r="CA116" s="31" t="str">
        <f t="shared" si="76"/>
        <v/>
      </c>
      <c r="CB116" s="31" t="str">
        <f t="shared" si="77"/>
        <v/>
      </c>
      <c r="CC116" s="31" t="str">
        <f t="shared" si="78"/>
        <v/>
      </c>
      <c r="CD116" s="31" t="str">
        <f t="shared" si="79"/>
        <v/>
      </c>
      <c r="CE116" s="31" t="str">
        <f t="shared" si="80"/>
        <v/>
      </c>
      <c r="CF116" s="31" t="str">
        <f t="shared" si="81"/>
        <v/>
      </c>
      <c r="CG116" s="31" t="str">
        <f t="shared" si="82"/>
        <v/>
      </c>
      <c r="CH116" s="32">
        <f t="shared" si="83"/>
        <v>0</v>
      </c>
      <c r="CI116" s="32">
        <f t="shared" si="84"/>
        <v>0</v>
      </c>
      <c r="CJ116" s="32">
        <f t="shared" si="85"/>
        <v>0</v>
      </c>
      <c r="CK116" s="32">
        <f t="shared" si="86"/>
        <v>0</v>
      </c>
      <c r="CL116" s="32">
        <f t="shared" si="87"/>
        <v>0</v>
      </c>
      <c r="CM116" s="32">
        <f t="shared" si="88"/>
        <v>0</v>
      </c>
      <c r="CN116" s="32">
        <f t="shared" si="89"/>
        <v>0</v>
      </c>
    </row>
    <row r="117" spans="1:92" ht="16.350000000000001" customHeight="1" x14ac:dyDescent="0.2">
      <c r="A117" s="3740" t="s">
        <v>150</v>
      </c>
      <c r="B117" s="3741"/>
      <c r="C117" s="3742"/>
      <c r="D117" s="2396">
        <f t="shared" si="73"/>
        <v>0</v>
      </c>
      <c r="E117" s="2264">
        <f t="shared" si="74"/>
        <v>0</v>
      </c>
      <c r="F117" s="2266">
        <f t="shared" si="75"/>
        <v>0</v>
      </c>
      <c r="G117" s="2404"/>
      <c r="H117" s="2406"/>
      <c r="I117" s="2267"/>
      <c r="J117" s="2283"/>
      <c r="K117" s="2267"/>
      <c r="L117" s="2231"/>
      <c r="M117" s="2267"/>
      <c r="N117" s="2231"/>
      <c r="O117" s="2230"/>
      <c r="P117" s="2231"/>
      <c r="Q117" s="2230"/>
      <c r="R117" s="2231"/>
      <c r="S117" s="2230"/>
      <c r="T117" s="2231"/>
      <c r="U117" s="2230"/>
      <c r="V117" s="2231"/>
      <c r="W117" s="2230"/>
      <c r="X117" s="2231"/>
      <c r="Y117" s="2230"/>
      <c r="Z117" s="2231"/>
      <c r="AA117" s="2230"/>
      <c r="AB117" s="2231"/>
      <c r="AC117" s="2230"/>
      <c r="AD117" s="2231"/>
      <c r="AE117" s="2230"/>
      <c r="AF117" s="2231"/>
      <c r="AG117" s="2230"/>
      <c r="AH117" s="2231"/>
      <c r="AI117" s="2230"/>
      <c r="AJ117" s="2231"/>
      <c r="AK117" s="2230"/>
      <c r="AL117" s="2231"/>
      <c r="AM117" s="2230"/>
      <c r="AN117" s="2232"/>
      <c r="AO117" s="2268"/>
      <c r="AP117" s="2268"/>
      <c r="AQ117" s="2234"/>
      <c r="AR117" s="2234"/>
      <c r="AS117" s="2234"/>
      <c r="AT117" s="2268"/>
      <c r="AU117" s="2268"/>
      <c r="AV117" s="2268"/>
      <c r="AW117" s="671" t="str">
        <f t="shared" si="72"/>
        <v/>
      </c>
      <c r="BU117" s="3"/>
      <c r="BV117" s="3"/>
      <c r="BW117" s="4"/>
      <c r="CA117" s="31" t="str">
        <f t="shared" si="76"/>
        <v/>
      </c>
      <c r="CB117" s="31" t="str">
        <f t="shared" si="77"/>
        <v/>
      </c>
      <c r="CC117" s="31" t="str">
        <f t="shared" si="78"/>
        <v/>
      </c>
      <c r="CD117" s="31" t="str">
        <f t="shared" si="79"/>
        <v/>
      </c>
      <c r="CE117" s="31" t="str">
        <f t="shared" si="80"/>
        <v/>
      </c>
      <c r="CF117" s="31" t="str">
        <f t="shared" si="81"/>
        <v/>
      </c>
      <c r="CG117" s="31" t="str">
        <f t="shared" si="82"/>
        <v/>
      </c>
      <c r="CH117" s="32">
        <f t="shared" si="83"/>
        <v>0</v>
      </c>
      <c r="CI117" s="32">
        <f t="shared" si="84"/>
        <v>0</v>
      </c>
      <c r="CJ117" s="32">
        <f t="shared" si="85"/>
        <v>0</v>
      </c>
      <c r="CK117" s="32">
        <f t="shared" si="86"/>
        <v>0</v>
      </c>
      <c r="CL117" s="32">
        <f t="shared" si="87"/>
        <v>0</v>
      </c>
      <c r="CM117" s="32">
        <f t="shared" si="88"/>
        <v>0</v>
      </c>
      <c r="CN117" s="32">
        <f t="shared" si="89"/>
        <v>0</v>
      </c>
    </row>
    <row r="118" spans="1:92" ht="16.350000000000001" customHeight="1" x14ac:dyDescent="0.2">
      <c r="A118" s="3748" t="s">
        <v>151</v>
      </c>
      <c r="B118" s="3748"/>
      <c r="C118" s="3748"/>
      <c r="D118" s="2396">
        <f t="shared" si="73"/>
        <v>0</v>
      </c>
      <c r="E118" s="2264">
        <f>SUM(S118+U118+W118+Y118+AA118+AC118+AE118+AG118+AI118+AK118+AM118)</f>
        <v>0</v>
      </c>
      <c r="F118" s="2266">
        <f>SUM(T118+V118+X118+Z118+AB118+AD118+AF118+AH118+AJ118+AL118+AN118)</f>
        <v>0</v>
      </c>
      <c r="G118" s="2280"/>
      <c r="H118" s="2281"/>
      <c r="I118" s="2280"/>
      <c r="J118" s="2405"/>
      <c r="K118" s="2280"/>
      <c r="L118" s="2281"/>
      <c r="M118" s="2280"/>
      <c r="N118" s="2281"/>
      <c r="O118" s="2304"/>
      <c r="P118" s="2281"/>
      <c r="Q118" s="2304"/>
      <c r="R118" s="2281"/>
      <c r="S118" s="2230"/>
      <c r="T118" s="2231"/>
      <c r="U118" s="2230"/>
      <c r="V118" s="2231"/>
      <c r="W118" s="2230"/>
      <c r="X118" s="2231"/>
      <c r="Y118" s="2230"/>
      <c r="Z118" s="2231"/>
      <c r="AA118" s="2230"/>
      <c r="AB118" s="2231"/>
      <c r="AC118" s="2230"/>
      <c r="AD118" s="2231"/>
      <c r="AE118" s="2230"/>
      <c r="AF118" s="2231"/>
      <c r="AG118" s="2230"/>
      <c r="AH118" s="2231"/>
      <c r="AI118" s="2230"/>
      <c r="AJ118" s="2231"/>
      <c r="AK118" s="2230"/>
      <c r="AL118" s="2231"/>
      <c r="AM118" s="2230"/>
      <c r="AN118" s="2232"/>
      <c r="AO118" s="2268"/>
      <c r="AP118" s="2268"/>
      <c r="AQ118" s="2234"/>
      <c r="AR118" s="2234"/>
      <c r="AS118" s="2234"/>
      <c r="AT118" s="2268"/>
      <c r="AU118" s="2268"/>
      <c r="AV118" s="2268"/>
      <c r="AW118" s="671" t="str">
        <f t="shared" si="72"/>
        <v/>
      </c>
      <c r="BU118" s="3"/>
      <c r="BV118" s="3"/>
      <c r="BW118" s="4"/>
      <c r="CA118" s="31" t="str">
        <f t="shared" si="76"/>
        <v/>
      </c>
      <c r="CB118" s="31" t="str">
        <f t="shared" si="77"/>
        <v/>
      </c>
      <c r="CC118" s="31" t="str">
        <f t="shared" si="78"/>
        <v/>
      </c>
      <c r="CD118" s="31" t="str">
        <f t="shared" si="79"/>
        <v/>
      </c>
      <c r="CE118" s="31" t="str">
        <f t="shared" si="80"/>
        <v/>
      </c>
      <c r="CF118" s="31" t="str">
        <f t="shared" si="81"/>
        <v/>
      </c>
      <c r="CG118" s="31" t="str">
        <f t="shared" si="82"/>
        <v/>
      </c>
      <c r="CH118" s="32">
        <f t="shared" si="83"/>
        <v>0</v>
      </c>
      <c r="CI118" s="32">
        <f t="shared" si="84"/>
        <v>0</v>
      </c>
      <c r="CJ118" s="32">
        <f t="shared" si="85"/>
        <v>0</v>
      </c>
      <c r="CK118" s="32">
        <f t="shared" si="86"/>
        <v>0</v>
      </c>
      <c r="CL118" s="32">
        <f t="shared" si="87"/>
        <v>0</v>
      </c>
      <c r="CM118" s="32">
        <f t="shared" si="88"/>
        <v>0</v>
      </c>
      <c r="CN118" s="32">
        <f t="shared" si="89"/>
        <v>0</v>
      </c>
    </row>
    <row r="119" spans="1:92" ht="16.350000000000001" customHeight="1" x14ac:dyDescent="0.2">
      <c r="A119" s="3748" t="s">
        <v>152</v>
      </c>
      <c r="B119" s="3748"/>
      <c r="C119" s="3748"/>
      <c r="D119" s="2396">
        <f t="shared" si="73"/>
        <v>10</v>
      </c>
      <c r="E119" s="2264">
        <f>SUM(S119+U119+W119+Y119+AA119+AC119+AE119+AG119+AI119+AK119+AM119)</f>
        <v>3</v>
      </c>
      <c r="F119" s="2266">
        <f>SUM(T119+V119+X119+Z119+AB119+AD119+AF119+AH119+AJ119+AL119+AN119)</f>
        <v>7</v>
      </c>
      <c r="G119" s="2397"/>
      <c r="H119" s="2398"/>
      <c r="I119" s="2397"/>
      <c r="J119" s="2399"/>
      <c r="K119" s="2397"/>
      <c r="L119" s="2398"/>
      <c r="M119" s="2397"/>
      <c r="N119" s="2398"/>
      <c r="O119" s="2400"/>
      <c r="P119" s="2398"/>
      <c r="Q119" s="2400"/>
      <c r="R119" s="2398"/>
      <c r="S119" s="2230"/>
      <c r="T119" s="2231"/>
      <c r="U119" s="2230"/>
      <c r="V119" s="2231"/>
      <c r="W119" s="2230">
        <v>1</v>
      </c>
      <c r="X119" s="2231">
        <v>0</v>
      </c>
      <c r="Y119" s="2230">
        <v>1</v>
      </c>
      <c r="Z119" s="2231">
        <v>1</v>
      </c>
      <c r="AA119" s="2230">
        <v>0</v>
      </c>
      <c r="AB119" s="2231">
        <v>0</v>
      </c>
      <c r="AC119" s="2230">
        <v>0</v>
      </c>
      <c r="AD119" s="2231">
        <v>1</v>
      </c>
      <c r="AE119" s="2230">
        <v>0</v>
      </c>
      <c r="AF119" s="2231">
        <v>3</v>
      </c>
      <c r="AG119" s="2230">
        <v>1</v>
      </c>
      <c r="AH119" s="2231">
        <v>1</v>
      </c>
      <c r="AI119" s="2230">
        <v>0</v>
      </c>
      <c r="AJ119" s="2231">
        <v>0</v>
      </c>
      <c r="AK119" s="2230">
        <v>0</v>
      </c>
      <c r="AL119" s="2231">
        <v>1</v>
      </c>
      <c r="AM119" s="2230">
        <v>0</v>
      </c>
      <c r="AN119" s="2232">
        <v>0</v>
      </c>
      <c r="AO119" s="2268">
        <v>0</v>
      </c>
      <c r="AP119" s="2268">
        <v>0</v>
      </c>
      <c r="AQ119" s="2234">
        <v>10</v>
      </c>
      <c r="AR119" s="2234">
        <v>0</v>
      </c>
      <c r="AS119" s="2234"/>
      <c r="AT119" s="2268">
        <v>0</v>
      </c>
      <c r="AU119" s="2268">
        <v>0</v>
      </c>
      <c r="AV119" s="2268">
        <v>0</v>
      </c>
      <c r="AW119" s="671" t="str">
        <f t="shared" si="72"/>
        <v/>
      </c>
      <c r="BU119" s="3"/>
      <c r="BV119" s="3"/>
      <c r="BW119" s="4"/>
      <c r="CA119" s="31" t="str">
        <f t="shared" si="76"/>
        <v/>
      </c>
      <c r="CB119" s="31" t="str">
        <f t="shared" si="77"/>
        <v/>
      </c>
      <c r="CC119" s="31" t="str">
        <f t="shared" si="78"/>
        <v/>
      </c>
      <c r="CD119" s="31" t="str">
        <f t="shared" si="79"/>
        <v/>
      </c>
      <c r="CE119" s="31" t="str">
        <f t="shared" si="80"/>
        <v/>
      </c>
      <c r="CF119" s="31" t="str">
        <f t="shared" si="81"/>
        <v/>
      </c>
      <c r="CG119" s="31" t="str">
        <f t="shared" si="82"/>
        <v/>
      </c>
      <c r="CH119" s="32">
        <f t="shared" si="83"/>
        <v>0</v>
      </c>
      <c r="CI119" s="32">
        <f t="shared" si="84"/>
        <v>0</v>
      </c>
      <c r="CJ119" s="32">
        <f t="shared" si="85"/>
        <v>0</v>
      </c>
      <c r="CK119" s="32">
        <f t="shared" si="86"/>
        <v>0</v>
      </c>
      <c r="CL119" s="32">
        <f t="shared" si="87"/>
        <v>0</v>
      </c>
      <c r="CM119" s="32">
        <f t="shared" si="88"/>
        <v>0</v>
      </c>
      <c r="CN119" s="32">
        <f t="shared" si="89"/>
        <v>0</v>
      </c>
    </row>
    <row r="120" spans="1:92" ht="16.350000000000001" customHeight="1" x14ac:dyDescent="0.2">
      <c r="A120" s="3740" t="s">
        <v>153</v>
      </c>
      <c r="B120" s="3741"/>
      <c r="C120" s="3742"/>
      <c r="D120" s="2396">
        <f t="shared" si="73"/>
        <v>7</v>
      </c>
      <c r="E120" s="2264">
        <f>SUM(U120+W120+Y120+AA120+AC120+AE120+AG120+AI120+AK120+AM120)</f>
        <v>3</v>
      </c>
      <c r="F120" s="2266">
        <f>SUM(V120+X120+Z120+AB120+AD120+AF120+AH120+AJ120+AL120+AN120)</f>
        <v>4</v>
      </c>
      <c r="G120" s="2397"/>
      <c r="H120" s="2398"/>
      <c r="I120" s="2397"/>
      <c r="J120" s="2399"/>
      <c r="K120" s="2397"/>
      <c r="L120" s="2398"/>
      <c r="M120" s="2397"/>
      <c r="N120" s="2398"/>
      <c r="O120" s="2400"/>
      <c r="P120" s="2398"/>
      <c r="Q120" s="2400"/>
      <c r="R120" s="2398"/>
      <c r="S120" s="2400"/>
      <c r="T120" s="2398"/>
      <c r="U120" s="2230"/>
      <c r="V120" s="2231"/>
      <c r="W120" s="2230">
        <v>1</v>
      </c>
      <c r="X120" s="2231">
        <v>0</v>
      </c>
      <c r="Y120" s="2230">
        <v>0</v>
      </c>
      <c r="Z120" s="2231">
        <v>0</v>
      </c>
      <c r="AA120" s="2230">
        <v>0</v>
      </c>
      <c r="AB120" s="2231">
        <v>0</v>
      </c>
      <c r="AC120" s="2230">
        <v>0</v>
      </c>
      <c r="AD120" s="2231">
        <v>0</v>
      </c>
      <c r="AE120" s="2230">
        <v>0</v>
      </c>
      <c r="AF120" s="2231">
        <v>0</v>
      </c>
      <c r="AG120" s="2230">
        <v>0</v>
      </c>
      <c r="AH120" s="2231">
        <v>1</v>
      </c>
      <c r="AI120" s="2230">
        <v>2</v>
      </c>
      <c r="AJ120" s="2231">
        <v>1</v>
      </c>
      <c r="AK120" s="2230">
        <v>0</v>
      </c>
      <c r="AL120" s="2231">
        <v>2</v>
      </c>
      <c r="AM120" s="2230">
        <v>0</v>
      </c>
      <c r="AN120" s="2232">
        <v>0</v>
      </c>
      <c r="AO120" s="2268">
        <v>0</v>
      </c>
      <c r="AP120" s="2268">
        <v>0</v>
      </c>
      <c r="AQ120" s="2234">
        <v>7</v>
      </c>
      <c r="AR120" s="2234">
        <v>0</v>
      </c>
      <c r="AS120" s="2234"/>
      <c r="AT120" s="2268">
        <v>0</v>
      </c>
      <c r="AU120" s="2268">
        <v>0</v>
      </c>
      <c r="AV120" s="2268">
        <v>0</v>
      </c>
      <c r="AW120" s="671" t="str">
        <f t="shared" si="72"/>
        <v/>
      </c>
      <c r="BU120" s="3"/>
      <c r="BV120" s="3"/>
      <c r="BW120" s="4"/>
      <c r="CA120" s="31" t="str">
        <f t="shared" si="76"/>
        <v/>
      </c>
      <c r="CB120" s="31" t="str">
        <f t="shared" si="77"/>
        <v/>
      </c>
      <c r="CC120" s="31" t="str">
        <f t="shared" si="78"/>
        <v/>
      </c>
      <c r="CD120" s="31" t="str">
        <f t="shared" si="79"/>
        <v/>
      </c>
      <c r="CE120" s="31" t="str">
        <f t="shared" si="80"/>
        <v/>
      </c>
      <c r="CF120" s="31" t="str">
        <f t="shared" si="81"/>
        <v/>
      </c>
      <c r="CG120" s="31" t="str">
        <f t="shared" si="82"/>
        <v/>
      </c>
      <c r="CH120" s="32">
        <f t="shared" si="83"/>
        <v>0</v>
      </c>
      <c r="CI120" s="32">
        <f t="shared" si="84"/>
        <v>0</v>
      </c>
      <c r="CJ120" s="32">
        <f t="shared" si="85"/>
        <v>0</v>
      </c>
      <c r="CK120" s="32">
        <f t="shared" si="86"/>
        <v>0</v>
      </c>
      <c r="CL120" s="32">
        <f t="shared" si="87"/>
        <v>0</v>
      </c>
      <c r="CM120" s="32">
        <f t="shared" si="88"/>
        <v>0</v>
      </c>
      <c r="CN120" s="32">
        <f t="shared" si="89"/>
        <v>0</v>
      </c>
    </row>
    <row r="121" spans="1:92" ht="16.350000000000001" customHeight="1" x14ac:dyDescent="0.2">
      <c r="A121" s="3740" t="s">
        <v>154</v>
      </c>
      <c r="B121" s="3741"/>
      <c r="C121" s="3742"/>
      <c r="D121" s="2396">
        <f t="shared" si="73"/>
        <v>0</v>
      </c>
      <c r="E121" s="2264">
        <f>SUM(Y121+AA121+AC121+AE121+AG121+AI121+AK121+AM121)</f>
        <v>0</v>
      </c>
      <c r="F121" s="2266">
        <f>SUM(Z121+AB121+AD121+AF121+AH121+AJ121+AL121+AN121)</f>
        <v>0</v>
      </c>
      <c r="G121" s="2397"/>
      <c r="H121" s="2398"/>
      <c r="I121" s="2397"/>
      <c r="J121" s="2399"/>
      <c r="K121" s="2397"/>
      <c r="L121" s="2398"/>
      <c r="M121" s="2397"/>
      <c r="N121" s="2398"/>
      <c r="O121" s="2400"/>
      <c r="P121" s="2398"/>
      <c r="Q121" s="2400"/>
      <c r="R121" s="2398"/>
      <c r="S121" s="2400"/>
      <c r="T121" s="2398"/>
      <c r="U121" s="2400"/>
      <c r="V121" s="2398"/>
      <c r="W121" s="2400"/>
      <c r="X121" s="2398"/>
      <c r="Y121" s="2230"/>
      <c r="Z121" s="2231"/>
      <c r="AA121" s="2230"/>
      <c r="AB121" s="2231"/>
      <c r="AC121" s="2230"/>
      <c r="AD121" s="2231"/>
      <c r="AE121" s="2230"/>
      <c r="AF121" s="2231"/>
      <c r="AG121" s="2230"/>
      <c r="AH121" s="2231"/>
      <c r="AI121" s="2230"/>
      <c r="AJ121" s="2231"/>
      <c r="AK121" s="2230"/>
      <c r="AL121" s="2231"/>
      <c r="AM121" s="2230"/>
      <c r="AN121" s="2232"/>
      <c r="AO121" s="2401"/>
      <c r="AP121" s="2268"/>
      <c r="AQ121" s="2234"/>
      <c r="AR121" s="2234"/>
      <c r="AS121" s="2234"/>
      <c r="AT121" s="2268"/>
      <c r="AU121" s="2268"/>
      <c r="AV121" s="2268"/>
      <c r="AW121" s="671" t="str">
        <f t="shared" si="72"/>
        <v/>
      </c>
      <c r="BU121" s="3"/>
      <c r="BV121" s="3"/>
      <c r="BW121" s="4"/>
      <c r="CA121" s="31"/>
      <c r="CB121" s="31" t="str">
        <f t="shared" si="77"/>
        <v/>
      </c>
      <c r="CC121" s="31" t="str">
        <f t="shared" si="78"/>
        <v/>
      </c>
      <c r="CD121" s="31" t="str">
        <f t="shared" si="79"/>
        <v/>
      </c>
      <c r="CE121" s="31" t="str">
        <f t="shared" si="80"/>
        <v/>
      </c>
      <c r="CF121" s="31" t="str">
        <f t="shared" si="81"/>
        <v/>
      </c>
      <c r="CG121" s="31" t="str">
        <f t="shared" si="82"/>
        <v/>
      </c>
      <c r="CH121" s="32"/>
      <c r="CI121" s="32">
        <f t="shared" si="84"/>
        <v>0</v>
      </c>
      <c r="CJ121" s="32">
        <f t="shared" si="85"/>
        <v>0</v>
      </c>
      <c r="CK121" s="32">
        <f t="shared" si="86"/>
        <v>0</v>
      </c>
      <c r="CL121" s="32">
        <f t="shared" si="87"/>
        <v>0</v>
      </c>
      <c r="CM121" s="32">
        <f t="shared" si="88"/>
        <v>0</v>
      </c>
      <c r="CN121" s="32">
        <f t="shared" si="89"/>
        <v>0</v>
      </c>
    </row>
    <row r="122" spans="1:92" ht="16.350000000000001" customHeight="1" x14ac:dyDescent="0.2">
      <c r="A122" s="3751" t="s">
        <v>155</v>
      </c>
      <c r="B122" s="3751"/>
      <c r="C122" s="3751"/>
      <c r="D122" s="2396">
        <f t="shared" si="73"/>
        <v>12</v>
      </c>
      <c r="E122" s="2264">
        <f t="shared" si="74"/>
        <v>2</v>
      </c>
      <c r="F122" s="2266">
        <f t="shared" si="75"/>
        <v>10</v>
      </c>
      <c r="G122" s="2267">
        <v>0</v>
      </c>
      <c r="H122" s="2231">
        <v>0</v>
      </c>
      <c r="I122" s="2267">
        <v>0</v>
      </c>
      <c r="J122" s="2283">
        <v>0</v>
      </c>
      <c r="K122" s="2267">
        <v>0</v>
      </c>
      <c r="L122" s="2231">
        <v>0</v>
      </c>
      <c r="M122" s="2267">
        <v>0</v>
      </c>
      <c r="N122" s="2231">
        <v>0</v>
      </c>
      <c r="O122" s="2230">
        <v>0</v>
      </c>
      <c r="P122" s="2231">
        <v>0</v>
      </c>
      <c r="Q122" s="2230">
        <v>0</v>
      </c>
      <c r="R122" s="2231">
        <v>0</v>
      </c>
      <c r="S122" s="2230">
        <v>0</v>
      </c>
      <c r="T122" s="2231">
        <v>0</v>
      </c>
      <c r="U122" s="2230">
        <v>0</v>
      </c>
      <c r="V122" s="2231">
        <v>0</v>
      </c>
      <c r="W122" s="2230">
        <v>0</v>
      </c>
      <c r="X122" s="2231">
        <v>0</v>
      </c>
      <c r="Y122" s="2230">
        <v>0</v>
      </c>
      <c r="Z122" s="2231">
        <v>5</v>
      </c>
      <c r="AA122" s="2230">
        <v>0</v>
      </c>
      <c r="AB122" s="2231">
        <v>1</v>
      </c>
      <c r="AC122" s="2230">
        <v>0</v>
      </c>
      <c r="AD122" s="2231">
        <v>0</v>
      </c>
      <c r="AE122" s="2230">
        <v>0</v>
      </c>
      <c r="AF122" s="2231">
        <v>0</v>
      </c>
      <c r="AG122" s="2230">
        <v>1</v>
      </c>
      <c r="AH122" s="2231">
        <v>1</v>
      </c>
      <c r="AI122" s="2230">
        <v>1</v>
      </c>
      <c r="AJ122" s="2231">
        <v>0</v>
      </c>
      <c r="AK122" s="2230">
        <v>0</v>
      </c>
      <c r="AL122" s="2231">
        <v>3</v>
      </c>
      <c r="AM122" s="2230">
        <v>0</v>
      </c>
      <c r="AN122" s="2232">
        <v>0</v>
      </c>
      <c r="AO122" s="2268">
        <v>0</v>
      </c>
      <c r="AP122" s="2268">
        <v>0</v>
      </c>
      <c r="AQ122" s="2234">
        <v>12</v>
      </c>
      <c r="AR122" s="2234">
        <v>0</v>
      </c>
      <c r="AS122" s="2234"/>
      <c r="AT122" s="2268">
        <v>0</v>
      </c>
      <c r="AU122" s="2268">
        <v>0</v>
      </c>
      <c r="AV122" s="2268">
        <v>0</v>
      </c>
      <c r="AW122" s="671" t="str">
        <f t="shared" si="72"/>
        <v/>
      </c>
      <c r="BU122" s="3"/>
      <c r="BV122" s="3"/>
      <c r="BW122" s="4"/>
      <c r="CA122" s="31" t="str">
        <f t="shared" si="76"/>
        <v/>
      </c>
      <c r="CB122" s="31" t="str">
        <f t="shared" si="77"/>
        <v/>
      </c>
      <c r="CC122" s="31" t="str">
        <f t="shared" si="78"/>
        <v/>
      </c>
      <c r="CD122" s="31" t="str">
        <f t="shared" si="79"/>
        <v/>
      </c>
      <c r="CE122" s="31" t="str">
        <f t="shared" si="80"/>
        <v/>
      </c>
      <c r="CF122" s="31" t="str">
        <f t="shared" si="81"/>
        <v/>
      </c>
      <c r="CG122" s="31" t="str">
        <f t="shared" si="82"/>
        <v/>
      </c>
      <c r="CH122" s="32">
        <f t="shared" si="83"/>
        <v>0</v>
      </c>
      <c r="CI122" s="32">
        <f t="shared" si="84"/>
        <v>0</v>
      </c>
      <c r="CJ122" s="32">
        <f t="shared" si="85"/>
        <v>0</v>
      </c>
      <c r="CK122" s="32">
        <f t="shared" si="86"/>
        <v>0</v>
      </c>
      <c r="CL122" s="32">
        <f t="shared" si="87"/>
        <v>0</v>
      </c>
      <c r="CM122" s="32">
        <f t="shared" si="88"/>
        <v>0</v>
      </c>
      <c r="CN122" s="32">
        <f t="shared" si="89"/>
        <v>0</v>
      </c>
    </row>
    <row r="123" spans="1:92" ht="16.350000000000001" customHeight="1" x14ac:dyDescent="0.2">
      <c r="A123" s="3724" t="s">
        <v>156</v>
      </c>
      <c r="B123" s="3031"/>
      <c r="C123" s="3752"/>
      <c r="D123" s="2396">
        <f t="shared" si="73"/>
        <v>0</v>
      </c>
      <c r="E123" s="2264">
        <f>SUM(Y123+AA123+AC123+AE123+AG123+AI123+AK123+AM123)</f>
        <v>0</v>
      </c>
      <c r="F123" s="2266">
        <f>SUM(Z123+AB123+AD123+AF123+AH123+AJ123+AL123+AN123)</f>
        <v>0</v>
      </c>
      <c r="G123" s="2397"/>
      <c r="H123" s="2398"/>
      <c r="I123" s="2397"/>
      <c r="J123" s="2399"/>
      <c r="K123" s="2397"/>
      <c r="L123" s="2398"/>
      <c r="M123" s="2397"/>
      <c r="N123" s="2398"/>
      <c r="O123" s="2400"/>
      <c r="P123" s="2398"/>
      <c r="Q123" s="2400"/>
      <c r="R123" s="2398"/>
      <c r="S123" s="2400"/>
      <c r="T123" s="2398"/>
      <c r="U123" s="2400"/>
      <c r="V123" s="2398"/>
      <c r="W123" s="2400"/>
      <c r="X123" s="2398"/>
      <c r="Y123" s="2230"/>
      <c r="Z123" s="2231"/>
      <c r="AA123" s="2230"/>
      <c r="AB123" s="2231"/>
      <c r="AC123" s="2230"/>
      <c r="AD123" s="2231"/>
      <c r="AE123" s="2230"/>
      <c r="AF123" s="2231"/>
      <c r="AG123" s="2230"/>
      <c r="AH123" s="2231"/>
      <c r="AI123" s="2230"/>
      <c r="AJ123" s="2231"/>
      <c r="AK123" s="2230"/>
      <c r="AL123" s="2231"/>
      <c r="AM123" s="2230"/>
      <c r="AN123" s="2232"/>
      <c r="AO123" s="2401"/>
      <c r="AP123" s="2268"/>
      <c r="AQ123" s="2234"/>
      <c r="AR123" s="2407"/>
      <c r="AS123" s="2234"/>
      <c r="AT123" s="2268"/>
      <c r="AU123" s="2268"/>
      <c r="AV123" s="2268"/>
      <c r="AW123" s="671" t="str">
        <f t="shared" si="72"/>
        <v/>
      </c>
      <c r="BU123" s="3"/>
      <c r="BV123" s="3"/>
      <c r="BW123" s="4"/>
      <c r="CA123" s="31"/>
      <c r="CB123" s="31" t="str">
        <f t="shared" si="77"/>
        <v/>
      </c>
      <c r="CC123" s="31" t="str">
        <f t="shared" si="78"/>
        <v/>
      </c>
      <c r="CD123" s="31" t="str">
        <f t="shared" si="79"/>
        <v/>
      </c>
      <c r="CE123" s="31" t="str">
        <f t="shared" si="80"/>
        <v/>
      </c>
      <c r="CF123" s="31" t="str">
        <f t="shared" si="81"/>
        <v/>
      </c>
      <c r="CG123" s="31" t="str">
        <f t="shared" si="82"/>
        <v/>
      </c>
      <c r="CH123" s="32"/>
      <c r="CI123" s="32">
        <f t="shared" si="84"/>
        <v>0</v>
      </c>
      <c r="CJ123" s="32">
        <f t="shared" si="85"/>
        <v>0</v>
      </c>
      <c r="CK123" s="32">
        <f t="shared" si="86"/>
        <v>0</v>
      </c>
      <c r="CL123" s="32">
        <f t="shared" si="87"/>
        <v>0</v>
      </c>
      <c r="CM123" s="32">
        <f t="shared" si="88"/>
        <v>0</v>
      </c>
      <c r="CN123" s="32">
        <f t="shared" si="89"/>
        <v>0</v>
      </c>
    </row>
    <row r="124" spans="1:92" ht="16.350000000000001" customHeight="1" x14ac:dyDescent="0.2">
      <c r="A124" s="3724" t="s">
        <v>157</v>
      </c>
      <c r="B124" s="3031"/>
      <c r="C124" s="3752"/>
      <c r="D124" s="2396">
        <f t="shared" si="73"/>
        <v>0</v>
      </c>
      <c r="E124" s="2264">
        <f t="shared" ref="E124:F129" si="91">SUM(Y124+AA124+AC124+AE124+AG124+AI124+AK124+AM124)</f>
        <v>0</v>
      </c>
      <c r="F124" s="2266">
        <f t="shared" si="91"/>
        <v>0</v>
      </c>
      <c r="G124" s="2397"/>
      <c r="H124" s="2398"/>
      <c r="I124" s="2397"/>
      <c r="J124" s="2399"/>
      <c r="K124" s="2397"/>
      <c r="L124" s="2398"/>
      <c r="M124" s="2397"/>
      <c r="N124" s="2398"/>
      <c r="O124" s="2400"/>
      <c r="P124" s="2398"/>
      <c r="Q124" s="2400"/>
      <c r="R124" s="2398"/>
      <c r="S124" s="2400"/>
      <c r="T124" s="2398"/>
      <c r="U124" s="2400"/>
      <c r="V124" s="2398"/>
      <c r="W124" s="2400"/>
      <c r="X124" s="2398"/>
      <c r="Y124" s="2230"/>
      <c r="Z124" s="2231"/>
      <c r="AA124" s="2230"/>
      <c r="AB124" s="2231"/>
      <c r="AC124" s="2230"/>
      <c r="AD124" s="2231"/>
      <c r="AE124" s="2230"/>
      <c r="AF124" s="2231"/>
      <c r="AG124" s="2230"/>
      <c r="AH124" s="2231"/>
      <c r="AI124" s="2230"/>
      <c r="AJ124" s="2231"/>
      <c r="AK124" s="2230"/>
      <c r="AL124" s="2231"/>
      <c r="AM124" s="2230"/>
      <c r="AN124" s="2232"/>
      <c r="AO124" s="2401"/>
      <c r="AP124" s="2268"/>
      <c r="AQ124" s="2234"/>
      <c r="AR124" s="2407"/>
      <c r="AS124" s="2234"/>
      <c r="AT124" s="2268"/>
      <c r="AU124" s="2268"/>
      <c r="AV124" s="2268"/>
      <c r="AW124" s="671" t="str">
        <f t="shared" si="72"/>
        <v/>
      </c>
      <c r="BU124" s="3"/>
      <c r="BV124" s="3"/>
      <c r="BW124" s="4"/>
      <c r="CA124" s="31"/>
      <c r="CB124" s="31" t="str">
        <f t="shared" si="77"/>
        <v/>
      </c>
      <c r="CC124" s="31" t="str">
        <f t="shared" si="78"/>
        <v/>
      </c>
      <c r="CD124" s="31" t="str">
        <f t="shared" si="79"/>
        <v/>
      </c>
      <c r="CE124" s="31" t="str">
        <f t="shared" si="80"/>
        <v/>
      </c>
      <c r="CF124" s="31" t="str">
        <f t="shared" si="81"/>
        <v/>
      </c>
      <c r="CG124" s="31" t="str">
        <f t="shared" si="82"/>
        <v/>
      </c>
      <c r="CH124" s="32"/>
      <c r="CI124" s="32">
        <f t="shared" si="84"/>
        <v>0</v>
      </c>
      <c r="CJ124" s="32">
        <f t="shared" si="85"/>
        <v>0</v>
      </c>
      <c r="CK124" s="32">
        <f t="shared" si="86"/>
        <v>0</v>
      </c>
      <c r="CL124" s="32">
        <f t="shared" si="87"/>
        <v>0</v>
      </c>
      <c r="CM124" s="32">
        <f t="shared" si="88"/>
        <v>0</v>
      </c>
      <c r="CN124" s="32">
        <f t="shared" si="89"/>
        <v>0</v>
      </c>
    </row>
    <row r="125" spans="1:92" ht="16.350000000000001" customHeight="1" x14ac:dyDescent="0.2">
      <c r="A125" s="3751" t="s">
        <v>158</v>
      </c>
      <c r="B125" s="3751"/>
      <c r="C125" s="3751"/>
      <c r="D125" s="2396">
        <f t="shared" si="73"/>
        <v>0</v>
      </c>
      <c r="E125" s="2264">
        <f t="shared" si="91"/>
        <v>0</v>
      </c>
      <c r="F125" s="2266">
        <f t="shared" si="91"/>
        <v>0</v>
      </c>
      <c r="G125" s="2397"/>
      <c r="H125" s="2398"/>
      <c r="I125" s="2397"/>
      <c r="J125" s="2399"/>
      <c r="K125" s="2397"/>
      <c r="L125" s="2398"/>
      <c r="M125" s="2397"/>
      <c r="N125" s="2398"/>
      <c r="O125" s="2400"/>
      <c r="P125" s="2398"/>
      <c r="Q125" s="2400"/>
      <c r="R125" s="2398"/>
      <c r="S125" s="2400"/>
      <c r="T125" s="2398"/>
      <c r="U125" s="2400"/>
      <c r="V125" s="2398"/>
      <c r="W125" s="2400"/>
      <c r="X125" s="2398"/>
      <c r="Y125" s="2230"/>
      <c r="Z125" s="2231"/>
      <c r="AA125" s="2230"/>
      <c r="AB125" s="2231"/>
      <c r="AC125" s="2230"/>
      <c r="AD125" s="2231"/>
      <c r="AE125" s="2230"/>
      <c r="AF125" s="2231"/>
      <c r="AG125" s="2230"/>
      <c r="AH125" s="2231"/>
      <c r="AI125" s="2230"/>
      <c r="AJ125" s="2231"/>
      <c r="AK125" s="2230"/>
      <c r="AL125" s="2231"/>
      <c r="AM125" s="2230"/>
      <c r="AN125" s="2232"/>
      <c r="AO125" s="2401"/>
      <c r="AP125" s="2268"/>
      <c r="AQ125" s="2234"/>
      <c r="AR125" s="2234"/>
      <c r="AS125" s="2234"/>
      <c r="AT125" s="2268"/>
      <c r="AU125" s="2268"/>
      <c r="AV125" s="2268"/>
      <c r="AW125" s="671" t="str">
        <f t="shared" si="72"/>
        <v/>
      </c>
      <c r="BU125" s="3"/>
      <c r="BV125" s="3"/>
      <c r="BW125" s="4"/>
      <c r="CA125" s="31"/>
      <c r="CB125" s="31" t="str">
        <f t="shared" si="77"/>
        <v/>
      </c>
      <c r="CC125" s="31" t="str">
        <f t="shared" si="78"/>
        <v/>
      </c>
      <c r="CD125" s="31" t="str">
        <f t="shared" si="79"/>
        <v/>
      </c>
      <c r="CE125" s="31" t="str">
        <f t="shared" si="80"/>
        <v/>
      </c>
      <c r="CF125" s="31" t="str">
        <f t="shared" si="81"/>
        <v/>
      </c>
      <c r="CG125" s="31" t="str">
        <f t="shared" si="82"/>
        <v/>
      </c>
      <c r="CH125" s="32"/>
      <c r="CI125" s="32">
        <f t="shared" si="84"/>
        <v>0</v>
      </c>
      <c r="CJ125" s="32">
        <f t="shared" si="85"/>
        <v>0</v>
      </c>
      <c r="CK125" s="32">
        <f t="shared" si="86"/>
        <v>0</v>
      </c>
      <c r="CL125" s="32">
        <f t="shared" si="87"/>
        <v>0</v>
      </c>
      <c r="CM125" s="32">
        <f t="shared" si="88"/>
        <v>0</v>
      </c>
      <c r="CN125" s="32">
        <f t="shared" si="89"/>
        <v>0</v>
      </c>
    </row>
    <row r="126" spans="1:92" ht="16.350000000000001" customHeight="1" x14ac:dyDescent="0.2">
      <c r="A126" s="3748" t="s">
        <v>159</v>
      </c>
      <c r="B126" s="3748"/>
      <c r="C126" s="3748"/>
      <c r="D126" s="2396">
        <f t="shared" si="73"/>
        <v>0</v>
      </c>
      <c r="E126" s="2264">
        <f t="shared" si="91"/>
        <v>0</v>
      </c>
      <c r="F126" s="2266">
        <f t="shared" si="91"/>
        <v>0</v>
      </c>
      <c r="G126" s="2397"/>
      <c r="H126" s="2398"/>
      <c r="I126" s="2397"/>
      <c r="J126" s="2399"/>
      <c r="K126" s="2397"/>
      <c r="L126" s="2398"/>
      <c r="M126" s="2397"/>
      <c r="N126" s="2398"/>
      <c r="O126" s="2400"/>
      <c r="P126" s="2398"/>
      <c r="Q126" s="2400"/>
      <c r="R126" s="2398"/>
      <c r="S126" s="2400"/>
      <c r="T126" s="2398"/>
      <c r="U126" s="2400"/>
      <c r="V126" s="2398"/>
      <c r="W126" s="2400"/>
      <c r="X126" s="2398"/>
      <c r="Y126" s="2230"/>
      <c r="Z126" s="2231"/>
      <c r="AA126" s="2230"/>
      <c r="AB126" s="2231"/>
      <c r="AC126" s="2230"/>
      <c r="AD126" s="2231"/>
      <c r="AE126" s="2230"/>
      <c r="AF126" s="2231"/>
      <c r="AG126" s="2230"/>
      <c r="AH126" s="2231"/>
      <c r="AI126" s="2230"/>
      <c r="AJ126" s="2231"/>
      <c r="AK126" s="2230"/>
      <c r="AL126" s="2231"/>
      <c r="AM126" s="2230"/>
      <c r="AN126" s="2232"/>
      <c r="AO126" s="2401"/>
      <c r="AP126" s="2268"/>
      <c r="AQ126" s="2234"/>
      <c r="AR126" s="2234"/>
      <c r="AS126" s="2234"/>
      <c r="AT126" s="2268"/>
      <c r="AU126" s="2268"/>
      <c r="AV126" s="2268"/>
      <c r="AW126" s="671" t="str">
        <f t="shared" si="72"/>
        <v/>
      </c>
      <c r="BU126" s="3"/>
      <c r="BV126" s="3"/>
      <c r="BW126" s="4"/>
      <c r="CA126" s="31"/>
      <c r="CB126" s="31" t="str">
        <f t="shared" si="77"/>
        <v/>
      </c>
      <c r="CC126" s="31" t="str">
        <f t="shared" si="78"/>
        <v/>
      </c>
      <c r="CD126" s="31" t="str">
        <f t="shared" si="79"/>
        <v/>
      </c>
      <c r="CE126" s="31" t="str">
        <f t="shared" si="80"/>
        <v/>
      </c>
      <c r="CF126" s="31" t="str">
        <f t="shared" si="81"/>
        <v/>
      </c>
      <c r="CG126" s="31" t="str">
        <f t="shared" si="82"/>
        <v/>
      </c>
      <c r="CH126" s="32"/>
      <c r="CI126" s="32">
        <f t="shared" si="84"/>
        <v>0</v>
      </c>
      <c r="CJ126" s="32">
        <f t="shared" si="85"/>
        <v>0</v>
      </c>
      <c r="CK126" s="32">
        <f t="shared" si="86"/>
        <v>0</v>
      </c>
      <c r="CL126" s="32">
        <f t="shared" si="87"/>
        <v>0</v>
      </c>
      <c r="CM126" s="32">
        <f t="shared" si="88"/>
        <v>0</v>
      </c>
      <c r="CN126" s="32">
        <f t="shared" si="89"/>
        <v>0</v>
      </c>
    </row>
    <row r="127" spans="1:92" ht="16.350000000000001" customHeight="1" x14ac:dyDescent="0.2">
      <c r="A127" s="3748" t="s">
        <v>160</v>
      </c>
      <c r="B127" s="3748"/>
      <c r="C127" s="3748"/>
      <c r="D127" s="2396">
        <f t="shared" si="73"/>
        <v>0</v>
      </c>
      <c r="E127" s="2264">
        <f>SUM(Y127+AA127+AC127+AE127+AG127+AI127+AK127+AM127)</f>
        <v>0</v>
      </c>
      <c r="F127" s="2266">
        <f t="shared" si="91"/>
        <v>0</v>
      </c>
      <c r="G127" s="2397"/>
      <c r="H127" s="2398"/>
      <c r="I127" s="2397"/>
      <c r="J127" s="2399"/>
      <c r="K127" s="2397"/>
      <c r="L127" s="2398"/>
      <c r="M127" s="2397"/>
      <c r="N127" s="2398"/>
      <c r="O127" s="2400"/>
      <c r="P127" s="2398"/>
      <c r="Q127" s="2400"/>
      <c r="R127" s="2398"/>
      <c r="S127" s="2400"/>
      <c r="T127" s="2398"/>
      <c r="U127" s="2400"/>
      <c r="V127" s="2398"/>
      <c r="W127" s="2400"/>
      <c r="X127" s="2398"/>
      <c r="Y127" s="2230"/>
      <c r="Z127" s="2231"/>
      <c r="AA127" s="2230"/>
      <c r="AB127" s="2231"/>
      <c r="AC127" s="2230"/>
      <c r="AD127" s="2231"/>
      <c r="AE127" s="2230"/>
      <c r="AF127" s="2231"/>
      <c r="AG127" s="2230"/>
      <c r="AH127" s="2231"/>
      <c r="AI127" s="2230"/>
      <c r="AJ127" s="2231"/>
      <c r="AK127" s="2230"/>
      <c r="AL127" s="2231"/>
      <c r="AM127" s="2230"/>
      <c r="AN127" s="2232"/>
      <c r="AO127" s="2401"/>
      <c r="AP127" s="2268"/>
      <c r="AQ127" s="2234"/>
      <c r="AR127" s="2234"/>
      <c r="AS127" s="2234"/>
      <c r="AT127" s="2268"/>
      <c r="AU127" s="2268"/>
      <c r="AV127" s="2268"/>
      <c r="AW127" s="671" t="str">
        <f t="shared" si="72"/>
        <v/>
      </c>
      <c r="BU127" s="3"/>
      <c r="BV127" s="3"/>
      <c r="BW127" s="4"/>
      <c r="CA127" s="31"/>
      <c r="CB127" s="31" t="str">
        <f t="shared" si="77"/>
        <v/>
      </c>
      <c r="CC127" s="31" t="str">
        <f t="shared" si="78"/>
        <v/>
      </c>
      <c r="CD127" s="31" t="str">
        <f t="shared" si="79"/>
        <v/>
      </c>
      <c r="CE127" s="31" t="str">
        <f t="shared" si="80"/>
        <v/>
      </c>
      <c r="CF127" s="31" t="str">
        <f t="shared" si="81"/>
        <v/>
      </c>
      <c r="CG127" s="31" t="str">
        <f t="shared" si="82"/>
        <v/>
      </c>
      <c r="CH127" s="32"/>
      <c r="CI127" s="32">
        <f t="shared" si="84"/>
        <v>0</v>
      </c>
      <c r="CJ127" s="32">
        <f t="shared" si="85"/>
        <v>0</v>
      </c>
      <c r="CK127" s="32">
        <f t="shared" si="86"/>
        <v>0</v>
      </c>
      <c r="CL127" s="32">
        <f t="shared" si="87"/>
        <v>0</v>
      </c>
      <c r="CM127" s="32">
        <f t="shared" si="88"/>
        <v>0</v>
      </c>
      <c r="CN127" s="32">
        <f t="shared" si="89"/>
        <v>0</v>
      </c>
    </row>
    <row r="128" spans="1:92" ht="16.350000000000001" customHeight="1" x14ac:dyDescent="0.2">
      <c r="A128" s="3749" t="s">
        <v>161</v>
      </c>
      <c r="B128" s="3084"/>
      <c r="C128" s="3750"/>
      <c r="D128" s="2396">
        <f t="shared" si="73"/>
        <v>5</v>
      </c>
      <c r="E128" s="2264">
        <f t="shared" si="91"/>
        <v>1</v>
      </c>
      <c r="F128" s="2266">
        <f t="shared" si="91"/>
        <v>4</v>
      </c>
      <c r="G128" s="2397"/>
      <c r="H128" s="2398"/>
      <c r="I128" s="2397"/>
      <c r="J128" s="2399"/>
      <c r="K128" s="2397"/>
      <c r="L128" s="2398"/>
      <c r="M128" s="2397"/>
      <c r="N128" s="2398"/>
      <c r="O128" s="2400"/>
      <c r="P128" s="2398"/>
      <c r="Q128" s="2400"/>
      <c r="R128" s="2398"/>
      <c r="S128" s="2400"/>
      <c r="T128" s="2398"/>
      <c r="U128" s="2400"/>
      <c r="V128" s="2398"/>
      <c r="W128" s="2400"/>
      <c r="X128" s="2398"/>
      <c r="Y128" s="2230">
        <v>0</v>
      </c>
      <c r="Z128" s="2231">
        <v>0</v>
      </c>
      <c r="AA128" s="2230">
        <v>0</v>
      </c>
      <c r="AB128" s="2231">
        <v>0</v>
      </c>
      <c r="AC128" s="2230">
        <v>0</v>
      </c>
      <c r="AD128" s="2231">
        <v>0</v>
      </c>
      <c r="AE128" s="2230">
        <v>0</v>
      </c>
      <c r="AF128" s="2231">
        <v>0</v>
      </c>
      <c r="AG128" s="2230">
        <v>0</v>
      </c>
      <c r="AH128" s="2231">
        <v>1</v>
      </c>
      <c r="AI128" s="2230">
        <v>0</v>
      </c>
      <c r="AJ128" s="2231">
        <v>0</v>
      </c>
      <c r="AK128" s="2230">
        <v>0</v>
      </c>
      <c r="AL128" s="2231">
        <v>3</v>
      </c>
      <c r="AM128" s="2230">
        <v>1</v>
      </c>
      <c r="AN128" s="2232">
        <v>0</v>
      </c>
      <c r="AO128" s="2401"/>
      <c r="AP128" s="2268">
        <v>0</v>
      </c>
      <c r="AQ128" s="2234">
        <v>5</v>
      </c>
      <c r="AR128" s="2407">
        <v>0</v>
      </c>
      <c r="AS128" s="2234"/>
      <c r="AT128" s="2268">
        <v>0</v>
      </c>
      <c r="AU128" s="2268">
        <v>0</v>
      </c>
      <c r="AV128" s="2268">
        <v>0</v>
      </c>
      <c r="AW128" s="671" t="str">
        <f t="shared" si="72"/>
        <v/>
      </c>
      <c r="BU128" s="3"/>
      <c r="BV128" s="3"/>
      <c r="BW128" s="4"/>
      <c r="CA128" s="31"/>
      <c r="CB128" s="31" t="str">
        <f t="shared" si="77"/>
        <v/>
      </c>
      <c r="CC128" s="31" t="str">
        <f t="shared" si="78"/>
        <v/>
      </c>
      <c r="CD128" s="31" t="str">
        <f t="shared" si="79"/>
        <v/>
      </c>
      <c r="CE128" s="31" t="str">
        <f t="shared" si="80"/>
        <v/>
      </c>
      <c r="CF128" s="31" t="str">
        <f t="shared" si="81"/>
        <v/>
      </c>
      <c r="CG128" s="31" t="str">
        <f t="shared" si="82"/>
        <v/>
      </c>
      <c r="CH128" s="32"/>
      <c r="CI128" s="32">
        <f t="shared" si="84"/>
        <v>0</v>
      </c>
      <c r="CJ128" s="32">
        <f t="shared" si="85"/>
        <v>0</v>
      </c>
      <c r="CK128" s="32">
        <f t="shared" si="86"/>
        <v>0</v>
      </c>
      <c r="CL128" s="32">
        <f t="shared" si="87"/>
        <v>0</v>
      </c>
      <c r="CM128" s="32">
        <f t="shared" si="88"/>
        <v>0</v>
      </c>
      <c r="CN128" s="32">
        <f t="shared" si="89"/>
        <v>0</v>
      </c>
    </row>
    <row r="129" spans="1:92" ht="16.350000000000001" customHeight="1" x14ac:dyDescent="0.2">
      <c r="A129" s="3740" t="s">
        <v>162</v>
      </c>
      <c r="B129" s="3741"/>
      <c r="C129" s="3742"/>
      <c r="D129" s="2396">
        <f t="shared" si="73"/>
        <v>0</v>
      </c>
      <c r="E129" s="2264">
        <f t="shared" si="91"/>
        <v>0</v>
      </c>
      <c r="F129" s="2266">
        <f t="shared" si="91"/>
        <v>0</v>
      </c>
      <c r="G129" s="2397"/>
      <c r="H129" s="2398"/>
      <c r="I129" s="2397"/>
      <c r="J129" s="2399"/>
      <c r="K129" s="2397"/>
      <c r="L129" s="2398"/>
      <c r="M129" s="2397"/>
      <c r="N129" s="2398"/>
      <c r="O129" s="2400"/>
      <c r="P129" s="2398"/>
      <c r="Q129" s="2400"/>
      <c r="R129" s="2398"/>
      <c r="S129" s="2400"/>
      <c r="T129" s="2398"/>
      <c r="U129" s="2400"/>
      <c r="V129" s="2398"/>
      <c r="W129" s="2400"/>
      <c r="X129" s="2398"/>
      <c r="Y129" s="2230"/>
      <c r="Z129" s="2231"/>
      <c r="AA129" s="2230"/>
      <c r="AB129" s="2231"/>
      <c r="AC129" s="2230"/>
      <c r="AD129" s="2231"/>
      <c r="AE129" s="2230"/>
      <c r="AF129" s="2231"/>
      <c r="AG129" s="2230"/>
      <c r="AH129" s="2231"/>
      <c r="AI129" s="2230"/>
      <c r="AJ129" s="2231"/>
      <c r="AK129" s="2230"/>
      <c r="AL129" s="2231"/>
      <c r="AM129" s="2230"/>
      <c r="AN129" s="2232"/>
      <c r="AO129" s="2401"/>
      <c r="AP129" s="2268"/>
      <c r="AQ129" s="2234"/>
      <c r="AR129" s="2407"/>
      <c r="AS129" s="2234"/>
      <c r="AT129" s="2268"/>
      <c r="AU129" s="2268"/>
      <c r="AV129" s="2268"/>
      <c r="AW129" s="671" t="str">
        <f t="shared" si="72"/>
        <v/>
      </c>
      <c r="BU129" s="3"/>
      <c r="BV129" s="3"/>
      <c r="BW129" s="4"/>
      <c r="CA129" s="31"/>
      <c r="CB129" s="31" t="str">
        <f t="shared" si="77"/>
        <v/>
      </c>
      <c r="CC129" s="31" t="str">
        <f t="shared" si="78"/>
        <v/>
      </c>
      <c r="CD129" s="31" t="str">
        <f t="shared" si="79"/>
        <v/>
      </c>
      <c r="CE129" s="31" t="str">
        <f t="shared" si="80"/>
        <v/>
      </c>
      <c r="CF129" s="31" t="str">
        <f t="shared" si="81"/>
        <v/>
      </c>
      <c r="CG129" s="31" t="str">
        <f t="shared" si="82"/>
        <v/>
      </c>
      <c r="CH129" s="32"/>
      <c r="CI129" s="32">
        <f t="shared" si="84"/>
        <v>0</v>
      </c>
      <c r="CJ129" s="32">
        <f t="shared" si="85"/>
        <v>0</v>
      </c>
      <c r="CK129" s="32">
        <f t="shared" si="86"/>
        <v>0</v>
      </c>
      <c r="CL129" s="32">
        <f t="shared" si="87"/>
        <v>0</v>
      </c>
      <c r="CM129" s="32">
        <f t="shared" si="88"/>
        <v>0</v>
      </c>
      <c r="CN129" s="32">
        <f t="shared" si="89"/>
        <v>0</v>
      </c>
    </row>
    <row r="130" spans="1:92" ht="16.350000000000001" customHeight="1" x14ac:dyDescent="0.2">
      <c r="A130" s="3740" t="s">
        <v>163</v>
      </c>
      <c r="B130" s="3741"/>
      <c r="C130" s="3742"/>
      <c r="D130" s="2396">
        <f t="shared" si="73"/>
        <v>2</v>
      </c>
      <c r="E130" s="2264">
        <f t="shared" si="74"/>
        <v>0</v>
      </c>
      <c r="F130" s="2266">
        <f t="shared" si="75"/>
        <v>2</v>
      </c>
      <c r="G130" s="2404">
        <v>0</v>
      </c>
      <c r="H130" s="2406">
        <v>0</v>
      </c>
      <c r="I130" s="2404">
        <v>0</v>
      </c>
      <c r="J130" s="2408">
        <v>0</v>
      </c>
      <c r="K130" s="2404">
        <v>0</v>
      </c>
      <c r="L130" s="2406">
        <v>0</v>
      </c>
      <c r="M130" s="2404">
        <v>0</v>
      </c>
      <c r="N130" s="2406">
        <v>0</v>
      </c>
      <c r="O130" s="2409">
        <v>0</v>
      </c>
      <c r="P130" s="2231">
        <v>0</v>
      </c>
      <c r="Q130" s="2230">
        <v>0</v>
      </c>
      <c r="R130" s="2231">
        <v>0</v>
      </c>
      <c r="S130" s="2230">
        <v>0</v>
      </c>
      <c r="T130" s="2406">
        <v>0</v>
      </c>
      <c r="U130" s="2409">
        <v>0</v>
      </c>
      <c r="V130" s="2231">
        <v>0</v>
      </c>
      <c r="W130" s="2230">
        <v>0</v>
      </c>
      <c r="X130" s="2231">
        <v>0</v>
      </c>
      <c r="Y130" s="2230">
        <v>0</v>
      </c>
      <c r="Z130" s="2231">
        <v>0</v>
      </c>
      <c r="AA130" s="2230">
        <v>0</v>
      </c>
      <c r="AB130" s="2231">
        <v>0</v>
      </c>
      <c r="AC130" s="2230">
        <v>0</v>
      </c>
      <c r="AD130" s="2231">
        <v>0</v>
      </c>
      <c r="AE130" s="2230">
        <v>0</v>
      </c>
      <c r="AF130" s="2231">
        <v>0</v>
      </c>
      <c r="AG130" s="2230">
        <v>0</v>
      </c>
      <c r="AH130" s="2231">
        <v>0</v>
      </c>
      <c r="AI130" s="2230">
        <v>0</v>
      </c>
      <c r="AJ130" s="2231">
        <v>2</v>
      </c>
      <c r="AK130" s="2230">
        <v>0</v>
      </c>
      <c r="AL130" s="2231">
        <v>0</v>
      </c>
      <c r="AM130" s="2230">
        <v>0</v>
      </c>
      <c r="AN130" s="2232">
        <v>0</v>
      </c>
      <c r="AO130" s="2268">
        <v>0</v>
      </c>
      <c r="AP130" s="2410">
        <v>0</v>
      </c>
      <c r="AQ130" s="2407">
        <v>2</v>
      </c>
      <c r="AR130" s="2407">
        <v>0</v>
      </c>
      <c r="AS130" s="2234"/>
      <c r="AT130" s="2268">
        <v>0</v>
      </c>
      <c r="AU130" s="2268">
        <v>0</v>
      </c>
      <c r="AV130" s="2268">
        <v>0</v>
      </c>
      <c r="AW130" s="671" t="str">
        <f t="shared" si="72"/>
        <v/>
      </c>
      <c r="BU130" s="3"/>
      <c r="BV130" s="3"/>
      <c r="BW130" s="4"/>
      <c r="CA130" s="31" t="str">
        <f t="shared" si="76"/>
        <v/>
      </c>
      <c r="CB130" s="31" t="str">
        <f t="shared" si="77"/>
        <v/>
      </c>
      <c r="CC130" s="31" t="str">
        <f t="shared" si="78"/>
        <v/>
      </c>
      <c r="CD130" s="31" t="str">
        <f t="shared" si="79"/>
        <v/>
      </c>
      <c r="CE130" s="31" t="str">
        <f t="shared" si="80"/>
        <v/>
      </c>
      <c r="CF130" s="31" t="str">
        <f t="shared" si="81"/>
        <v/>
      </c>
      <c r="CG130" s="31" t="str">
        <f t="shared" si="82"/>
        <v/>
      </c>
      <c r="CH130" s="32">
        <f t="shared" si="83"/>
        <v>0</v>
      </c>
      <c r="CI130" s="32">
        <f t="shared" si="84"/>
        <v>0</v>
      </c>
      <c r="CJ130" s="32">
        <f t="shared" si="85"/>
        <v>0</v>
      </c>
      <c r="CK130" s="32">
        <f t="shared" si="86"/>
        <v>0</v>
      </c>
      <c r="CL130" s="32">
        <f t="shared" si="87"/>
        <v>0</v>
      </c>
      <c r="CM130" s="32">
        <f t="shared" si="88"/>
        <v>0</v>
      </c>
      <c r="CN130" s="32">
        <f t="shared" si="89"/>
        <v>0</v>
      </c>
    </row>
    <row r="131" spans="1:92" ht="16.350000000000001" customHeight="1" x14ac:dyDescent="0.2">
      <c r="A131" s="3740" t="s">
        <v>164</v>
      </c>
      <c r="B131" s="3741"/>
      <c r="C131" s="3742"/>
      <c r="D131" s="2396">
        <f t="shared" si="73"/>
        <v>0</v>
      </c>
      <c r="E131" s="2264">
        <f t="shared" si="74"/>
        <v>0</v>
      </c>
      <c r="F131" s="2266">
        <f t="shared" si="75"/>
        <v>0</v>
      </c>
      <c r="G131" s="2404"/>
      <c r="H131" s="2406"/>
      <c r="I131" s="2404"/>
      <c r="J131" s="2408"/>
      <c r="K131" s="2404"/>
      <c r="L131" s="2406"/>
      <c r="M131" s="2404"/>
      <c r="N131" s="2406"/>
      <c r="O131" s="2409"/>
      <c r="P131" s="2231"/>
      <c r="Q131" s="2230"/>
      <c r="R131" s="2231"/>
      <c r="S131" s="2230"/>
      <c r="T131" s="2406"/>
      <c r="U131" s="2409"/>
      <c r="V131" s="2231"/>
      <c r="W131" s="2230"/>
      <c r="X131" s="2231"/>
      <c r="Y131" s="2230"/>
      <c r="Z131" s="2231"/>
      <c r="AA131" s="2230"/>
      <c r="AB131" s="2231"/>
      <c r="AC131" s="2230"/>
      <c r="AD131" s="2231"/>
      <c r="AE131" s="2230"/>
      <c r="AF131" s="2231"/>
      <c r="AG131" s="2230"/>
      <c r="AH131" s="2231"/>
      <c r="AI131" s="2230"/>
      <c r="AJ131" s="2231"/>
      <c r="AK131" s="2230"/>
      <c r="AL131" s="2231"/>
      <c r="AM131" s="2230"/>
      <c r="AN131" s="2232"/>
      <c r="AO131" s="2268"/>
      <c r="AP131" s="2410"/>
      <c r="AQ131" s="2407"/>
      <c r="AR131" s="2407"/>
      <c r="AS131" s="2234"/>
      <c r="AT131" s="2268"/>
      <c r="AU131" s="2268"/>
      <c r="AV131" s="2268"/>
      <c r="AW131" s="671" t="str">
        <f t="shared" si="72"/>
        <v/>
      </c>
      <c r="BU131" s="3"/>
      <c r="BV131" s="3"/>
      <c r="BW131" s="4"/>
      <c r="CA131" s="31" t="str">
        <f t="shared" si="76"/>
        <v/>
      </c>
      <c r="CB131" s="31" t="str">
        <f t="shared" si="77"/>
        <v/>
      </c>
      <c r="CC131" s="31" t="str">
        <f t="shared" si="78"/>
        <v/>
      </c>
      <c r="CD131" s="31" t="str">
        <f t="shared" si="79"/>
        <v/>
      </c>
      <c r="CE131" s="31" t="str">
        <f t="shared" si="80"/>
        <v/>
      </c>
      <c r="CF131" s="31" t="str">
        <f t="shared" si="81"/>
        <v/>
      </c>
      <c r="CG131" s="31" t="str">
        <f t="shared" si="82"/>
        <v/>
      </c>
      <c r="CH131" s="32">
        <f t="shared" si="83"/>
        <v>0</v>
      </c>
      <c r="CI131" s="32">
        <f t="shared" si="84"/>
        <v>0</v>
      </c>
      <c r="CJ131" s="32">
        <f t="shared" si="85"/>
        <v>0</v>
      </c>
      <c r="CK131" s="32">
        <f t="shared" si="86"/>
        <v>0</v>
      </c>
      <c r="CL131" s="32">
        <f t="shared" si="87"/>
        <v>0</v>
      </c>
      <c r="CM131" s="32">
        <f t="shared" si="88"/>
        <v>0</v>
      </c>
      <c r="CN131" s="32">
        <f t="shared" si="89"/>
        <v>0</v>
      </c>
    </row>
    <row r="132" spans="1:92" ht="16.350000000000001" customHeight="1" x14ac:dyDescent="0.2">
      <c r="A132" s="3740" t="s">
        <v>165</v>
      </c>
      <c r="B132" s="3741"/>
      <c r="C132" s="3742"/>
      <c r="D132" s="2396">
        <f t="shared" si="73"/>
        <v>0</v>
      </c>
      <c r="E132" s="2264">
        <f t="shared" si="74"/>
        <v>0</v>
      </c>
      <c r="F132" s="2266">
        <f t="shared" si="75"/>
        <v>0</v>
      </c>
      <c r="G132" s="2404"/>
      <c r="H132" s="2406"/>
      <c r="I132" s="2404"/>
      <c r="J132" s="2408"/>
      <c r="K132" s="2404"/>
      <c r="L132" s="2406"/>
      <c r="M132" s="2404"/>
      <c r="N132" s="2406"/>
      <c r="O132" s="2409"/>
      <c r="P132" s="2231"/>
      <c r="Q132" s="2230"/>
      <c r="R132" s="2231"/>
      <c r="S132" s="2230"/>
      <c r="T132" s="2406"/>
      <c r="U132" s="2409"/>
      <c r="V132" s="2231"/>
      <c r="W132" s="2230"/>
      <c r="X132" s="2231"/>
      <c r="Y132" s="2230"/>
      <c r="Z132" s="2231"/>
      <c r="AA132" s="2230"/>
      <c r="AB132" s="2231"/>
      <c r="AC132" s="2230"/>
      <c r="AD132" s="2231"/>
      <c r="AE132" s="2230"/>
      <c r="AF132" s="2231"/>
      <c r="AG132" s="2230"/>
      <c r="AH132" s="2231"/>
      <c r="AI132" s="2230"/>
      <c r="AJ132" s="2231"/>
      <c r="AK132" s="2230"/>
      <c r="AL132" s="2231"/>
      <c r="AM132" s="2230"/>
      <c r="AN132" s="2232"/>
      <c r="AO132" s="2268"/>
      <c r="AP132" s="2410"/>
      <c r="AQ132" s="2407"/>
      <c r="AR132" s="2407"/>
      <c r="AS132" s="2234"/>
      <c r="AT132" s="2268"/>
      <c r="AU132" s="2268"/>
      <c r="AV132" s="2268"/>
      <c r="AW132" s="671" t="str">
        <f t="shared" si="72"/>
        <v/>
      </c>
      <c r="BU132" s="3"/>
      <c r="BV132" s="3"/>
      <c r="BW132" s="4"/>
      <c r="CA132" s="31" t="str">
        <f t="shared" si="76"/>
        <v/>
      </c>
      <c r="CB132" s="31" t="str">
        <f t="shared" si="77"/>
        <v/>
      </c>
      <c r="CC132" s="31" t="str">
        <f t="shared" si="78"/>
        <v/>
      </c>
      <c r="CD132" s="31" t="str">
        <f t="shared" si="79"/>
        <v/>
      </c>
      <c r="CE132" s="31" t="str">
        <f t="shared" si="80"/>
        <v/>
      </c>
      <c r="CF132" s="31" t="str">
        <f t="shared" si="81"/>
        <v/>
      </c>
      <c r="CG132" s="31" t="str">
        <f t="shared" si="82"/>
        <v/>
      </c>
      <c r="CH132" s="32">
        <f t="shared" si="83"/>
        <v>0</v>
      </c>
      <c r="CI132" s="32">
        <f t="shared" si="84"/>
        <v>0</v>
      </c>
      <c r="CJ132" s="32">
        <f t="shared" si="85"/>
        <v>0</v>
      </c>
      <c r="CK132" s="32">
        <f t="shared" si="86"/>
        <v>0</v>
      </c>
      <c r="CL132" s="32">
        <f t="shared" si="87"/>
        <v>0</v>
      </c>
      <c r="CM132" s="32">
        <f t="shared" si="88"/>
        <v>0</v>
      </c>
      <c r="CN132" s="32">
        <f t="shared" si="89"/>
        <v>0</v>
      </c>
    </row>
    <row r="133" spans="1:92" ht="16.350000000000001" customHeight="1" x14ac:dyDescent="0.2">
      <c r="A133" s="3740" t="s">
        <v>166</v>
      </c>
      <c r="B133" s="3741"/>
      <c r="C133" s="3742"/>
      <c r="D133" s="2396">
        <f t="shared" si="73"/>
        <v>0</v>
      </c>
      <c r="E133" s="2264">
        <f t="shared" si="74"/>
        <v>0</v>
      </c>
      <c r="F133" s="2266">
        <f t="shared" si="75"/>
        <v>0</v>
      </c>
      <c r="G133" s="2404"/>
      <c r="H133" s="2406"/>
      <c r="I133" s="2404"/>
      <c r="J133" s="2408"/>
      <c r="K133" s="2404"/>
      <c r="L133" s="2406"/>
      <c r="M133" s="2404"/>
      <c r="N133" s="2406"/>
      <c r="O133" s="2409"/>
      <c r="P133" s="2231"/>
      <c r="Q133" s="2230"/>
      <c r="R133" s="2231"/>
      <c r="S133" s="2230"/>
      <c r="T133" s="2406"/>
      <c r="U133" s="2409"/>
      <c r="V133" s="2231"/>
      <c r="W133" s="2230"/>
      <c r="X133" s="2231"/>
      <c r="Y133" s="2230"/>
      <c r="Z133" s="2231"/>
      <c r="AA133" s="2230"/>
      <c r="AB133" s="2231"/>
      <c r="AC133" s="2230"/>
      <c r="AD133" s="2231"/>
      <c r="AE133" s="2230"/>
      <c r="AF133" s="2231"/>
      <c r="AG133" s="2230"/>
      <c r="AH133" s="2231"/>
      <c r="AI133" s="2230"/>
      <c r="AJ133" s="2231"/>
      <c r="AK133" s="2230"/>
      <c r="AL133" s="2231"/>
      <c r="AM133" s="2230"/>
      <c r="AN133" s="2232"/>
      <c r="AO133" s="2268"/>
      <c r="AP133" s="2410"/>
      <c r="AQ133" s="2407"/>
      <c r="AR133" s="2407"/>
      <c r="AS133" s="2234"/>
      <c r="AT133" s="2268"/>
      <c r="AU133" s="2268"/>
      <c r="AV133" s="2268"/>
      <c r="AW133" s="671" t="str">
        <f t="shared" si="72"/>
        <v/>
      </c>
      <c r="BU133" s="3"/>
      <c r="BV133" s="3"/>
      <c r="BW133" s="4"/>
      <c r="CA133" s="31" t="str">
        <f t="shared" si="76"/>
        <v/>
      </c>
      <c r="CB133" s="31" t="str">
        <f t="shared" si="77"/>
        <v/>
      </c>
      <c r="CC133" s="31" t="str">
        <f t="shared" si="78"/>
        <v/>
      </c>
      <c r="CD133" s="31" t="str">
        <f t="shared" si="79"/>
        <v/>
      </c>
      <c r="CE133" s="31" t="str">
        <f t="shared" si="80"/>
        <v/>
      </c>
      <c r="CF133" s="31" t="str">
        <f t="shared" si="81"/>
        <v/>
      </c>
      <c r="CG133" s="31" t="str">
        <f t="shared" si="82"/>
        <v/>
      </c>
      <c r="CH133" s="32">
        <f t="shared" si="83"/>
        <v>0</v>
      </c>
      <c r="CI133" s="32">
        <f t="shared" si="84"/>
        <v>0</v>
      </c>
      <c r="CJ133" s="32">
        <f t="shared" si="85"/>
        <v>0</v>
      </c>
      <c r="CK133" s="32">
        <f t="shared" si="86"/>
        <v>0</v>
      </c>
      <c r="CL133" s="32">
        <f t="shared" si="87"/>
        <v>0</v>
      </c>
      <c r="CM133" s="32">
        <f t="shared" si="88"/>
        <v>0</v>
      </c>
      <c r="CN133" s="32">
        <f t="shared" si="89"/>
        <v>0</v>
      </c>
    </row>
    <row r="134" spans="1:92" ht="16.350000000000001" customHeight="1" x14ac:dyDescent="0.2">
      <c r="A134" s="3740" t="s">
        <v>167</v>
      </c>
      <c r="B134" s="3741"/>
      <c r="C134" s="3742"/>
      <c r="D134" s="2396">
        <f t="shared" si="73"/>
        <v>0</v>
      </c>
      <c r="E134" s="2264">
        <f t="shared" si="74"/>
        <v>0</v>
      </c>
      <c r="F134" s="2266">
        <f t="shared" si="75"/>
        <v>0</v>
      </c>
      <c r="G134" s="2404"/>
      <c r="H134" s="2406"/>
      <c r="I134" s="2404"/>
      <c r="J134" s="2408"/>
      <c r="K134" s="2404"/>
      <c r="L134" s="2406"/>
      <c r="M134" s="2404"/>
      <c r="N134" s="2406"/>
      <c r="O134" s="2409"/>
      <c r="P134" s="2231"/>
      <c r="Q134" s="2230"/>
      <c r="R134" s="2231"/>
      <c r="S134" s="2230"/>
      <c r="T134" s="2406"/>
      <c r="U134" s="2409"/>
      <c r="V134" s="2231"/>
      <c r="W134" s="2230"/>
      <c r="X134" s="2231"/>
      <c r="Y134" s="2230"/>
      <c r="Z134" s="2231"/>
      <c r="AA134" s="2230"/>
      <c r="AB134" s="2231"/>
      <c r="AC134" s="2230"/>
      <c r="AD134" s="2231"/>
      <c r="AE134" s="2230"/>
      <c r="AF134" s="2231"/>
      <c r="AG134" s="2230"/>
      <c r="AH134" s="2231"/>
      <c r="AI134" s="2230"/>
      <c r="AJ134" s="2231"/>
      <c r="AK134" s="2230"/>
      <c r="AL134" s="2231"/>
      <c r="AM134" s="2230"/>
      <c r="AN134" s="2232"/>
      <c r="AO134" s="2268"/>
      <c r="AP134" s="2410"/>
      <c r="AQ134" s="2407"/>
      <c r="AR134" s="2407"/>
      <c r="AS134" s="2234"/>
      <c r="AT134" s="2268"/>
      <c r="AU134" s="2268"/>
      <c r="AV134" s="2268"/>
      <c r="AW134" s="671" t="str">
        <f t="shared" si="72"/>
        <v/>
      </c>
      <c r="BU134" s="3"/>
      <c r="BV134" s="3"/>
      <c r="BW134" s="4"/>
      <c r="CA134" s="31" t="str">
        <f t="shared" si="76"/>
        <v/>
      </c>
      <c r="CB134" s="31" t="str">
        <f t="shared" si="77"/>
        <v/>
      </c>
      <c r="CC134" s="31" t="str">
        <f t="shared" si="78"/>
        <v/>
      </c>
      <c r="CD134" s="31" t="str">
        <f t="shared" si="79"/>
        <v/>
      </c>
      <c r="CE134" s="31" t="str">
        <f t="shared" si="80"/>
        <v/>
      </c>
      <c r="CF134" s="31" t="str">
        <f t="shared" si="81"/>
        <v/>
      </c>
      <c r="CG134" s="31" t="str">
        <f t="shared" si="82"/>
        <v/>
      </c>
      <c r="CH134" s="32">
        <f t="shared" si="83"/>
        <v>0</v>
      </c>
      <c r="CI134" s="32">
        <f t="shared" si="84"/>
        <v>0</v>
      </c>
      <c r="CJ134" s="32">
        <f t="shared" si="85"/>
        <v>0</v>
      </c>
      <c r="CK134" s="32">
        <f t="shared" si="86"/>
        <v>0</v>
      </c>
      <c r="CL134" s="32">
        <f t="shared" si="87"/>
        <v>0</v>
      </c>
      <c r="CM134" s="32">
        <f t="shared" si="88"/>
        <v>0</v>
      </c>
      <c r="CN134" s="32">
        <f t="shared" si="89"/>
        <v>0</v>
      </c>
    </row>
    <row r="135" spans="1:92" ht="16.350000000000001" customHeight="1" x14ac:dyDescent="0.2">
      <c r="A135" s="3740" t="s">
        <v>168</v>
      </c>
      <c r="B135" s="3741"/>
      <c r="C135" s="3742"/>
      <c r="D135" s="2396">
        <f t="shared" si="73"/>
        <v>0</v>
      </c>
      <c r="E135" s="2264">
        <f t="shared" si="74"/>
        <v>0</v>
      </c>
      <c r="F135" s="2266">
        <f t="shared" si="75"/>
        <v>0</v>
      </c>
      <c r="G135" s="2404"/>
      <c r="H135" s="2406"/>
      <c r="I135" s="2404"/>
      <c r="J135" s="2408"/>
      <c r="K135" s="2404"/>
      <c r="L135" s="2406"/>
      <c r="M135" s="2404"/>
      <c r="N135" s="2406"/>
      <c r="O135" s="2409"/>
      <c r="P135" s="2231"/>
      <c r="Q135" s="2230"/>
      <c r="R135" s="2231"/>
      <c r="S135" s="2230"/>
      <c r="T135" s="2406"/>
      <c r="U135" s="2409"/>
      <c r="V135" s="2231"/>
      <c r="W135" s="2230"/>
      <c r="X135" s="2231"/>
      <c r="Y135" s="2230"/>
      <c r="Z135" s="2231"/>
      <c r="AA135" s="2230"/>
      <c r="AB135" s="2231"/>
      <c r="AC135" s="2230"/>
      <c r="AD135" s="2231"/>
      <c r="AE135" s="2230"/>
      <c r="AF135" s="2231"/>
      <c r="AG135" s="2230"/>
      <c r="AH135" s="2231"/>
      <c r="AI135" s="2230"/>
      <c r="AJ135" s="2231"/>
      <c r="AK135" s="2230"/>
      <c r="AL135" s="2231"/>
      <c r="AM135" s="2230"/>
      <c r="AN135" s="2232"/>
      <c r="AO135" s="2268"/>
      <c r="AP135" s="2410"/>
      <c r="AQ135" s="2407"/>
      <c r="AR135" s="2407"/>
      <c r="AS135" s="2234"/>
      <c r="AT135" s="2268"/>
      <c r="AU135" s="2268"/>
      <c r="AV135" s="2268"/>
      <c r="AW135" s="671" t="str">
        <f t="shared" si="72"/>
        <v/>
      </c>
      <c r="BU135" s="3"/>
      <c r="BV135" s="3"/>
      <c r="BW135" s="4"/>
      <c r="CA135" s="31" t="str">
        <f t="shared" si="76"/>
        <v/>
      </c>
      <c r="CB135" s="31" t="str">
        <f t="shared" si="77"/>
        <v/>
      </c>
      <c r="CC135" s="31" t="str">
        <f t="shared" si="78"/>
        <v/>
      </c>
      <c r="CD135" s="31" t="str">
        <f t="shared" si="79"/>
        <v/>
      </c>
      <c r="CE135" s="31" t="str">
        <f t="shared" si="80"/>
        <v/>
      </c>
      <c r="CF135" s="31" t="str">
        <f t="shared" si="81"/>
        <v/>
      </c>
      <c r="CG135" s="31" t="str">
        <f t="shared" si="82"/>
        <v/>
      </c>
      <c r="CH135" s="32">
        <f t="shared" si="83"/>
        <v>0</v>
      </c>
      <c r="CI135" s="32">
        <f t="shared" si="84"/>
        <v>0</v>
      </c>
      <c r="CJ135" s="32">
        <f t="shared" si="85"/>
        <v>0</v>
      </c>
      <c r="CK135" s="32">
        <f t="shared" si="86"/>
        <v>0</v>
      </c>
      <c r="CL135" s="32">
        <f t="shared" si="87"/>
        <v>0</v>
      </c>
      <c r="CM135" s="32">
        <f t="shared" si="88"/>
        <v>0</v>
      </c>
      <c r="CN135" s="32">
        <f t="shared" si="89"/>
        <v>0</v>
      </c>
    </row>
    <row r="136" spans="1:92" ht="16.350000000000001" customHeight="1" x14ac:dyDescent="0.2">
      <c r="A136" s="3748" t="s">
        <v>169</v>
      </c>
      <c r="B136" s="3748"/>
      <c r="C136" s="3748"/>
      <c r="D136" s="2396">
        <f t="shared" si="73"/>
        <v>0</v>
      </c>
      <c r="E136" s="2264">
        <f t="shared" si="74"/>
        <v>0</v>
      </c>
      <c r="F136" s="2266">
        <f t="shared" si="75"/>
        <v>0</v>
      </c>
      <c r="G136" s="2267"/>
      <c r="H136" s="2231"/>
      <c r="I136" s="2267"/>
      <c r="J136" s="2283"/>
      <c r="K136" s="2267"/>
      <c r="L136" s="2231"/>
      <c r="M136" s="2267"/>
      <c r="N136" s="2231"/>
      <c r="O136" s="2230"/>
      <c r="P136" s="2231"/>
      <c r="Q136" s="2230"/>
      <c r="R136" s="2231"/>
      <c r="S136" s="2230"/>
      <c r="T136" s="2231"/>
      <c r="U136" s="2230"/>
      <c r="V136" s="2231"/>
      <c r="W136" s="2230"/>
      <c r="X136" s="2231"/>
      <c r="Y136" s="2230"/>
      <c r="Z136" s="2231"/>
      <c r="AA136" s="2230"/>
      <c r="AB136" s="2231"/>
      <c r="AC136" s="2230"/>
      <c r="AD136" s="2231"/>
      <c r="AE136" s="2230"/>
      <c r="AF136" s="2231"/>
      <c r="AG136" s="2230"/>
      <c r="AH136" s="2231"/>
      <c r="AI136" s="2230"/>
      <c r="AJ136" s="2231"/>
      <c r="AK136" s="2230"/>
      <c r="AL136" s="2231"/>
      <c r="AM136" s="2230"/>
      <c r="AN136" s="2232"/>
      <c r="AO136" s="2268"/>
      <c r="AP136" s="2268"/>
      <c r="AQ136" s="2234"/>
      <c r="AR136" s="2234"/>
      <c r="AS136" s="2234"/>
      <c r="AT136" s="2268"/>
      <c r="AU136" s="2268"/>
      <c r="AV136" s="2268"/>
      <c r="AW136" s="671" t="str">
        <f t="shared" si="72"/>
        <v/>
      </c>
      <c r="BU136" s="3"/>
      <c r="BV136" s="3"/>
      <c r="BW136" s="4"/>
      <c r="CA136" s="31" t="str">
        <f t="shared" si="76"/>
        <v/>
      </c>
      <c r="CB136" s="31" t="str">
        <f t="shared" si="77"/>
        <v/>
      </c>
      <c r="CC136" s="31" t="str">
        <f t="shared" si="78"/>
        <v/>
      </c>
      <c r="CD136" s="31" t="str">
        <f t="shared" si="79"/>
        <v/>
      </c>
      <c r="CE136" s="31" t="str">
        <f t="shared" si="80"/>
        <v/>
      </c>
      <c r="CF136" s="31" t="str">
        <f t="shared" si="81"/>
        <v/>
      </c>
      <c r="CG136" s="31" t="str">
        <f t="shared" si="82"/>
        <v/>
      </c>
      <c r="CH136" s="32">
        <f t="shared" si="83"/>
        <v>0</v>
      </c>
      <c r="CI136" s="32">
        <f t="shared" si="84"/>
        <v>0</v>
      </c>
      <c r="CJ136" s="32">
        <f t="shared" si="85"/>
        <v>0</v>
      </c>
      <c r="CK136" s="32">
        <f t="shared" si="86"/>
        <v>0</v>
      </c>
      <c r="CL136" s="32">
        <f t="shared" si="87"/>
        <v>0</v>
      </c>
      <c r="CM136" s="32">
        <f t="shared" si="88"/>
        <v>0</v>
      </c>
      <c r="CN136" s="32">
        <f t="shared" si="89"/>
        <v>0</v>
      </c>
    </row>
    <row r="137" spans="1:92" ht="16.350000000000001" customHeight="1" x14ac:dyDescent="0.2">
      <c r="A137" s="3740" t="s">
        <v>170</v>
      </c>
      <c r="B137" s="3741"/>
      <c r="C137" s="3742"/>
      <c r="D137" s="2396">
        <f t="shared" si="73"/>
        <v>0</v>
      </c>
      <c r="E137" s="2264">
        <f t="shared" si="74"/>
        <v>0</v>
      </c>
      <c r="F137" s="2266">
        <f t="shared" si="75"/>
        <v>0</v>
      </c>
      <c r="G137" s="2267"/>
      <c r="H137" s="2231"/>
      <c r="I137" s="2267"/>
      <c r="J137" s="2283"/>
      <c r="K137" s="2267"/>
      <c r="L137" s="2231"/>
      <c r="M137" s="2267"/>
      <c r="N137" s="2231"/>
      <c r="O137" s="2230"/>
      <c r="P137" s="2231"/>
      <c r="Q137" s="2230"/>
      <c r="R137" s="2231"/>
      <c r="S137" s="2230"/>
      <c r="T137" s="2231"/>
      <c r="U137" s="2230"/>
      <c r="V137" s="2231"/>
      <c r="W137" s="2230"/>
      <c r="X137" s="2231"/>
      <c r="Y137" s="2230"/>
      <c r="Z137" s="2231"/>
      <c r="AA137" s="2230"/>
      <c r="AB137" s="2231"/>
      <c r="AC137" s="2230"/>
      <c r="AD137" s="2231"/>
      <c r="AE137" s="2230"/>
      <c r="AF137" s="2231"/>
      <c r="AG137" s="2230"/>
      <c r="AH137" s="2231"/>
      <c r="AI137" s="2230"/>
      <c r="AJ137" s="2231"/>
      <c r="AK137" s="2230"/>
      <c r="AL137" s="2231"/>
      <c r="AM137" s="2230"/>
      <c r="AN137" s="2232"/>
      <c r="AO137" s="2268"/>
      <c r="AP137" s="2268"/>
      <c r="AQ137" s="2234"/>
      <c r="AR137" s="2234"/>
      <c r="AS137" s="2234"/>
      <c r="AT137" s="2268"/>
      <c r="AU137" s="2268"/>
      <c r="AV137" s="2268"/>
      <c r="AW137" s="671" t="str">
        <f t="shared" si="72"/>
        <v/>
      </c>
      <c r="BU137" s="3"/>
      <c r="BV137" s="3"/>
      <c r="BW137" s="4"/>
      <c r="CA137" s="31" t="str">
        <f t="shared" si="76"/>
        <v/>
      </c>
      <c r="CB137" s="31" t="str">
        <f t="shared" si="77"/>
        <v/>
      </c>
      <c r="CC137" s="31" t="str">
        <f t="shared" si="78"/>
        <v/>
      </c>
      <c r="CD137" s="31" t="str">
        <f t="shared" si="79"/>
        <v/>
      </c>
      <c r="CE137" s="31" t="str">
        <f t="shared" si="80"/>
        <v/>
      </c>
      <c r="CF137" s="31" t="str">
        <f t="shared" si="81"/>
        <v/>
      </c>
      <c r="CG137" s="31" t="str">
        <f t="shared" si="82"/>
        <v/>
      </c>
      <c r="CH137" s="32">
        <f t="shared" si="83"/>
        <v>0</v>
      </c>
      <c r="CI137" s="32">
        <f t="shared" si="84"/>
        <v>0</v>
      </c>
      <c r="CJ137" s="32">
        <f t="shared" si="85"/>
        <v>0</v>
      </c>
      <c r="CK137" s="32">
        <f t="shared" si="86"/>
        <v>0</v>
      </c>
      <c r="CL137" s="32">
        <f t="shared" si="87"/>
        <v>0</v>
      </c>
      <c r="CM137" s="32">
        <f t="shared" si="88"/>
        <v>0</v>
      </c>
      <c r="CN137" s="32">
        <f t="shared" si="89"/>
        <v>0</v>
      </c>
    </row>
    <row r="138" spans="1:92" ht="16.350000000000001" customHeight="1" x14ac:dyDescent="0.2">
      <c r="A138" s="3740" t="s">
        <v>171</v>
      </c>
      <c r="B138" s="3741"/>
      <c r="C138" s="3742"/>
      <c r="D138" s="2396">
        <f t="shared" si="73"/>
        <v>0</v>
      </c>
      <c r="E138" s="2264">
        <f t="shared" si="74"/>
        <v>0</v>
      </c>
      <c r="F138" s="2266">
        <f t="shared" si="75"/>
        <v>0</v>
      </c>
      <c r="G138" s="2411"/>
      <c r="H138" s="2412"/>
      <c r="I138" s="2411"/>
      <c r="J138" s="2413"/>
      <c r="K138" s="2411"/>
      <c r="L138" s="2231"/>
      <c r="M138" s="2267"/>
      <c r="N138" s="2231"/>
      <c r="O138" s="2230"/>
      <c r="P138" s="2231"/>
      <c r="Q138" s="2230"/>
      <c r="R138" s="2231"/>
      <c r="S138" s="2230"/>
      <c r="T138" s="2231"/>
      <c r="U138" s="2230"/>
      <c r="V138" s="2231"/>
      <c r="W138" s="2230"/>
      <c r="X138" s="2231"/>
      <c r="Y138" s="2230"/>
      <c r="Z138" s="2231"/>
      <c r="AA138" s="2230"/>
      <c r="AB138" s="2231"/>
      <c r="AC138" s="2230"/>
      <c r="AD138" s="2231"/>
      <c r="AE138" s="2230"/>
      <c r="AF138" s="2231"/>
      <c r="AG138" s="2230"/>
      <c r="AH138" s="2231"/>
      <c r="AI138" s="2230"/>
      <c r="AJ138" s="2231"/>
      <c r="AK138" s="2230"/>
      <c r="AL138" s="2231"/>
      <c r="AM138" s="2230"/>
      <c r="AN138" s="2232"/>
      <c r="AO138" s="2268"/>
      <c r="AP138" s="2414"/>
      <c r="AQ138" s="2234"/>
      <c r="AR138" s="2234"/>
      <c r="AS138" s="2236"/>
      <c r="AT138" s="2268"/>
      <c r="AU138" s="2268"/>
      <c r="AV138" s="2268"/>
      <c r="AW138" s="671" t="str">
        <f t="shared" si="72"/>
        <v/>
      </c>
      <c r="BU138" s="3"/>
      <c r="BV138" s="3"/>
      <c r="BW138" s="4"/>
      <c r="CA138" s="31" t="str">
        <f t="shared" si="76"/>
        <v/>
      </c>
      <c r="CB138" s="31" t="str">
        <f t="shared" si="77"/>
        <v/>
      </c>
      <c r="CC138" s="31" t="str">
        <f t="shared" si="78"/>
        <v/>
      </c>
      <c r="CD138" s="31" t="str">
        <f t="shared" si="79"/>
        <v/>
      </c>
      <c r="CE138" s="31" t="str">
        <f t="shared" si="80"/>
        <v/>
      </c>
      <c r="CF138" s="31" t="str">
        <f t="shared" si="81"/>
        <v/>
      </c>
      <c r="CG138" s="31" t="str">
        <f t="shared" si="82"/>
        <v/>
      </c>
      <c r="CH138" s="32">
        <f t="shared" si="83"/>
        <v>0</v>
      </c>
      <c r="CI138" s="32">
        <f t="shared" si="84"/>
        <v>0</v>
      </c>
      <c r="CJ138" s="32">
        <f t="shared" si="85"/>
        <v>0</v>
      </c>
      <c r="CK138" s="32">
        <f t="shared" si="86"/>
        <v>0</v>
      </c>
      <c r="CL138" s="32">
        <f t="shared" si="87"/>
        <v>0</v>
      </c>
      <c r="CM138" s="32">
        <f t="shared" si="88"/>
        <v>0</v>
      </c>
      <c r="CN138" s="32">
        <f t="shared" si="89"/>
        <v>0</v>
      </c>
    </row>
    <row r="139" spans="1:92" ht="16.350000000000001" customHeight="1" x14ac:dyDescent="0.2">
      <c r="A139" s="3740" t="s">
        <v>172</v>
      </c>
      <c r="B139" s="3741"/>
      <c r="C139" s="3742"/>
      <c r="D139" s="2396">
        <f t="shared" si="73"/>
        <v>0</v>
      </c>
      <c r="E139" s="2264">
        <f t="shared" si="74"/>
        <v>0</v>
      </c>
      <c r="F139" s="2266">
        <f t="shared" si="75"/>
        <v>0</v>
      </c>
      <c r="G139" s="2411"/>
      <c r="H139" s="2412"/>
      <c r="I139" s="2411"/>
      <c r="J139" s="2413"/>
      <c r="K139" s="2411"/>
      <c r="L139" s="2231"/>
      <c r="M139" s="2267"/>
      <c r="N139" s="2231"/>
      <c r="O139" s="2230"/>
      <c r="P139" s="2231"/>
      <c r="Q139" s="2230"/>
      <c r="R139" s="2231"/>
      <c r="S139" s="2230"/>
      <c r="T139" s="2231"/>
      <c r="U139" s="2230"/>
      <c r="V139" s="2231"/>
      <c r="W139" s="2230"/>
      <c r="X139" s="2231"/>
      <c r="Y139" s="2230"/>
      <c r="Z139" s="2231"/>
      <c r="AA139" s="2230"/>
      <c r="AB139" s="2231"/>
      <c r="AC139" s="2230"/>
      <c r="AD139" s="2231"/>
      <c r="AE139" s="2230"/>
      <c r="AF139" s="2231"/>
      <c r="AG139" s="2230"/>
      <c r="AH139" s="2231"/>
      <c r="AI139" s="2230"/>
      <c r="AJ139" s="2231"/>
      <c r="AK139" s="2230"/>
      <c r="AL139" s="2231"/>
      <c r="AM139" s="2230"/>
      <c r="AN139" s="2232"/>
      <c r="AO139" s="2268"/>
      <c r="AP139" s="2414"/>
      <c r="AQ139" s="2234"/>
      <c r="AR139" s="2234"/>
      <c r="AS139" s="2236"/>
      <c r="AT139" s="2268"/>
      <c r="AU139" s="2268"/>
      <c r="AV139" s="2268"/>
      <c r="AW139" s="671" t="str">
        <f t="shared" si="72"/>
        <v/>
      </c>
      <c r="BU139" s="3"/>
      <c r="BV139" s="3"/>
      <c r="BW139" s="4"/>
      <c r="CA139" s="31" t="str">
        <f t="shared" si="76"/>
        <v/>
      </c>
      <c r="CB139" s="31" t="str">
        <f t="shared" si="77"/>
        <v/>
      </c>
      <c r="CC139" s="31" t="str">
        <f t="shared" si="78"/>
        <v/>
      </c>
      <c r="CD139" s="31" t="str">
        <f t="shared" si="79"/>
        <v/>
      </c>
      <c r="CE139" s="31" t="str">
        <f t="shared" si="80"/>
        <v/>
      </c>
      <c r="CF139" s="31" t="str">
        <f t="shared" si="81"/>
        <v/>
      </c>
      <c r="CG139" s="31" t="str">
        <f t="shared" si="82"/>
        <v/>
      </c>
      <c r="CH139" s="32">
        <f t="shared" si="83"/>
        <v>0</v>
      </c>
      <c r="CI139" s="32">
        <f t="shared" si="84"/>
        <v>0</v>
      </c>
      <c r="CJ139" s="32">
        <f t="shared" si="85"/>
        <v>0</v>
      </c>
      <c r="CK139" s="32">
        <f t="shared" si="86"/>
        <v>0</v>
      </c>
      <c r="CL139" s="32">
        <f t="shared" si="87"/>
        <v>0</v>
      </c>
      <c r="CM139" s="32">
        <f t="shared" si="88"/>
        <v>0</v>
      </c>
      <c r="CN139" s="32">
        <f t="shared" si="89"/>
        <v>0</v>
      </c>
    </row>
    <row r="140" spans="1:92" ht="16.350000000000001" customHeight="1" x14ac:dyDescent="0.2">
      <c r="A140" s="3740" t="s">
        <v>173</v>
      </c>
      <c r="B140" s="3741"/>
      <c r="C140" s="3742"/>
      <c r="D140" s="2396">
        <f t="shared" si="73"/>
        <v>0</v>
      </c>
      <c r="E140" s="2264">
        <f t="shared" si="74"/>
        <v>0</v>
      </c>
      <c r="F140" s="2266">
        <f t="shared" si="75"/>
        <v>0</v>
      </c>
      <c r="G140" s="2411"/>
      <c r="H140" s="2412"/>
      <c r="I140" s="2411"/>
      <c r="J140" s="2413"/>
      <c r="K140" s="2411"/>
      <c r="L140" s="2231"/>
      <c r="M140" s="2267"/>
      <c r="N140" s="2231"/>
      <c r="O140" s="2230"/>
      <c r="P140" s="2231"/>
      <c r="Q140" s="2230"/>
      <c r="R140" s="2231"/>
      <c r="S140" s="2230"/>
      <c r="T140" s="2231"/>
      <c r="U140" s="2230"/>
      <c r="V140" s="2231"/>
      <c r="W140" s="2230"/>
      <c r="X140" s="2231"/>
      <c r="Y140" s="2230"/>
      <c r="Z140" s="2231"/>
      <c r="AA140" s="2230"/>
      <c r="AB140" s="2231"/>
      <c r="AC140" s="2230"/>
      <c r="AD140" s="2231"/>
      <c r="AE140" s="2230"/>
      <c r="AF140" s="2231"/>
      <c r="AG140" s="2230"/>
      <c r="AH140" s="2231"/>
      <c r="AI140" s="2230"/>
      <c r="AJ140" s="2231"/>
      <c r="AK140" s="2230"/>
      <c r="AL140" s="2231"/>
      <c r="AM140" s="2230"/>
      <c r="AN140" s="2232"/>
      <c r="AO140" s="2268"/>
      <c r="AP140" s="2414"/>
      <c r="AQ140" s="2234"/>
      <c r="AR140" s="2234"/>
      <c r="AS140" s="2236"/>
      <c r="AT140" s="2268"/>
      <c r="AU140" s="2268"/>
      <c r="AV140" s="2268"/>
      <c r="AW140" s="671" t="str">
        <f t="shared" si="72"/>
        <v/>
      </c>
      <c r="BU140" s="3"/>
      <c r="BV140" s="3"/>
      <c r="BW140" s="4"/>
      <c r="CA140" s="31" t="str">
        <f t="shared" si="76"/>
        <v/>
      </c>
      <c r="CB140" s="31" t="str">
        <f t="shared" si="77"/>
        <v/>
      </c>
      <c r="CC140" s="31" t="str">
        <f t="shared" si="78"/>
        <v/>
      </c>
      <c r="CD140" s="31" t="str">
        <f t="shared" si="79"/>
        <v/>
      </c>
      <c r="CE140" s="31" t="str">
        <f t="shared" si="80"/>
        <v/>
      </c>
      <c r="CF140" s="31" t="str">
        <f t="shared" si="81"/>
        <v/>
      </c>
      <c r="CG140" s="31" t="str">
        <f t="shared" si="82"/>
        <v/>
      </c>
      <c r="CH140" s="32">
        <f t="shared" si="83"/>
        <v>0</v>
      </c>
      <c r="CI140" s="32">
        <f t="shared" si="84"/>
        <v>0</v>
      </c>
      <c r="CJ140" s="32">
        <f t="shared" si="85"/>
        <v>0</v>
      </c>
      <c r="CK140" s="32">
        <f t="shared" si="86"/>
        <v>0</v>
      </c>
      <c r="CL140" s="32">
        <f t="shared" si="87"/>
        <v>0</v>
      </c>
      <c r="CM140" s="32">
        <f t="shared" si="88"/>
        <v>0</v>
      </c>
      <c r="CN140" s="32">
        <f t="shared" si="89"/>
        <v>0</v>
      </c>
    </row>
    <row r="141" spans="1:92" ht="16.350000000000001" customHeight="1" x14ac:dyDescent="0.2">
      <c r="A141" s="3740" t="s">
        <v>174</v>
      </c>
      <c r="B141" s="3741"/>
      <c r="C141" s="3742"/>
      <c r="D141" s="2396">
        <f t="shared" si="73"/>
        <v>0</v>
      </c>
      <c r="E141" s="2264">
        <f t="shared" si="74"/>
        <v>0</v>
      </c>
      <c r="F141" s="2266">
        <f t="shared" si="75"/>
        <v>0</v>
      </c>
      <c r="G141" s="2411"/>
      <c r="H141" s="2412"/>
      <c r="I141" s="2411"/>
      <c r="J141" s="2413"/>
      <c r="K141" s="2411"/>
      <c r="L141" s="2231"/>
      <c r="M141" s="2267"/>
      <c r="N141" s="2231"/>
      <c r="O141" s="2230"/>
      <c r="P141" s="2231"/>
      <c r="Q141" s="2230"/>
      <c r="R141" s="2231"/>
      <c r="S141" s="2230"/>
      <c r="T141" s="2231"/>
      <c r="U141" s="2230"/>
      <c r="V141" s="2231"/>
      <c r="W141" s="2230"/>
      <c r="X141" s="2231"/>
      <c r="Y141" s="2230"/>
      <c r="Z141" s="2231"/>
      <c r="AA141" s="2230"/>
      <c r="AB141" s="2231"/>
      <c r="AC141" s="2230"/>
      <c r="AD141" s="2231"/>
      <c r="AE141" s="2230"/>
      <c r="AF141" s="2231"/>
      <c r="AG141" s="2230"/>
      <c r="AH141" s="2231"/>
      <c r="AI141" s="2230"/>
      <c r="AJ141" s="2231"/>
      <c r="AK141" s="2230"/>
      <c r="AL141" s="2231"/>
      <c r="AM141" s="2230"/>
      <c r="AN141" s="2232"/>
      <c r="AO141" s="2268"/>
      <c r="AP141" s="2414"/>
      <c r="AQ141" s="2234"/>
      <c r="AR141" s="2234"/>
      <c r="AS141" s="2236"/>
      <c r="AT141" s="2268"/>
      <c r="AU141" s="2268"/>
      <c r="AV141" s="2268"/>
      <c r="AW141" s="671" t="str">
        <f t="shared" si="72"/>
        <v/>
      </c>
      <c r="BU141" s="3"/>
      <c r="BV141" s="3"/>
      <c r="BW141" s="4"/>
      <c r="CA141" s="31" t="str">
        <f t="shared" si="76"/>
        <v/>
      </c>
      <c r="CB141" s="31" t="str">
        <f t="shared" si="77"/>
        <v/>
      </c>
      <c r="CC141" s="31" t="str">
        <f t="shared" si="78"/>
        <v/>
      </c>
      <c r="CD141" s="31" t="str">
        <f t="shared" si="79"/>
        <v/>
      </c>
      <c r="CE141" s="31" t="str">
        <f t="shared" si="80"/>
        <v/>
      </c>
      <c r="CF141" s="31" t="str">
        <f t="shared" si="81"/>
        <v/>
      </c>
      <c r="CG141" s="31" t="str">
        <f t="shared" si="82"/>
        <v/>
      </c>
      <c r="CH141" s="32">
        <f t="shared" si="83"/>
        <v>0</v>
      </c>
      <c r="CI141" s="32">
        <f t="shared" si="84"/>
        <v>0</v>
      </c>
      <c r="CJ141" s="32">
        <f t="shared" si="85"/>
        <v>0</v>
      </c>
      <c r="CK141" s="32">
        <f t="shared" si="86"/>
        <v>0</v>
      </c>
      <c r="CL141" s="32">
        <f t="shared" si="87"/>
        <v>0</v>
      </c>
      <c r="CM141" s="32">
        <f t="shared" si="88"/>
        <v>0</v>
      </c>
      <c r="CN141" s="32">
        <f t="shared" si="89"/>
        <v>0</v>
      </c>
    </row>
    <row r="142" spans="1:92" ht="16.350000000000001" customHeight="1" x14ac:dyDescent="0.2">
      <c r="A142" s="3740" t="s">
        <v>175</v>
      </c>
      <c r="B142" s="3741"/>
      <c r="C142" s="3742"/>
      <c r="D142" s="2396">
        <f t="shared" si="73"/>
        <v>0</v>
      </c>
      <c r="E142" s="2264">
        <f t="shared" si="74"/>
        <v>0</v>
      </c>
      <c r="F142" s="2266">
        <f t="shared" si="75"/>
        <v>0</v>
      </c>
      <c r="G142" s="2411"/>
      <c r="H142" s="2412"/>
      <c r="I142" s="2411"/>
      <c r="J142" s="2413"/>
      <c r="K142" s="2411"/>
      <c r="L142" s="2231"/>
      <c r="M142" s="2267"/>
      <c r="N142" s="2231"/>
      <c r="O142" s="2230"/>
      <c r="P142" s="2231"/>
      <c r="Q142" s="2230"/>
      <c r="R142" s="2231"/>
      <c r="S142" s="2230"/>
      <c r="T142" s="2231"/>
      <c r="U142" s="2230"/>
      <c r="V142" s="2231"/>
      <c r="W142" s="2230"/>
      <c r="X142" s="2231"/>
      <c r="Y142" s="2230"/>
      <c r="Z142" s="2231"/>
      <c r="AA142" s="2230"/>
      <c r="AB142" s="2231"/>
      <c r="AC142" s="2230"/>
      <c r="AD142" s="2231"/>
      <c r="AE142" s="2230"/>
      <c r="AF142" s="2231"/>
      <c r="AG142" s="2230"/>
      <c r="AH142" s="2231"/>
      <c r="AI142" s="2230"/>
      <c r="AJ142" s="2231"/>
      <c r="AK142" s="2230"/>
      <c r="AL142" s="2231"/>
      <c r="AM142" s="2230"/>
      <c r="AN142" s="2232"/>
      <c r="AO142" s="2268"/>
      <c r="AP142" s="2414"/>
      <c r="AQ142" s="2234"/>
      <c r="AR142" s="2234"/>
      <c r="AS142" s="2236"/>
      <c r="AT142" s="2268"/>
      <c r="AU142" s="2268"/>
      <c r="AV142" s="2268"/>
      <c r="AW142" s="671" t="str">
        <f t="shared" si="72"/>
        <v/>
      </c>
      <c r="BU142" s="3"/>
      <c r="BV142" s="3"/>
      <c r="BW142" s="4"/>
      <c r="CA142" s="31" t="str">
        <f t="shared" si="76"/>
        <v/>
      </c>
      <c r="CB142" s="31" t="str">
        <f t="shared" si="77"/>
        <v/>
      </c>
      <c r="CC142" s="31" t="str">
        <f t="shared" si="78"/>
        <v/>
      </c>
      <c r="CD142" s="31" t="str">
        <f t="shared" si="79"/>
        <v/>
      </c>
      <c r="CE142" s="31" t="str">
        <f t="shared" si="80"/>
        <v/>
      </c>
      <c r="CF142" s="31" t="str">
        <f t="shared" si="81"/>
        <v/>
      </c>
      <c r="CG142" s="31" t="str">
        <f t="shared" si="82"/>
        <v/>
      </c>
      <c r="CH142" s="32">
        <f t="shared" si="83"/>
        <v>0</v>
      </c>
      <c r="CI142" s="32">
        <f t="shared" si="84"/>
        <v>0</v>
      </c>
      <c r="CJ142" s="32">
        <f t="shared" si="85"/>
        <v>0</v>
      </c>
      <c r="CK142" s="32">
        <f t="shared" si="86"/>
        <v>0</v>
      </c>
      <c r="CL142" s="32">
        <f t="shared" si="87"/>
        <v>0</v>
      </c>
      <c r="CM142" s="32">
        <f t="shared" si="88"/>
        <v>0</v>
      </c>
      <c r="CN142" s="32">
        <f t="shared" si="89"/>
        <v>0</v>
      </c>
    </row>
    <row r="143" spans="1:92" ht="16.350000000000001" customHeight="1" x14ac:dyDescent="0.2">
      <c r="A143" s="3740" t="s">
        <v>176</v>
      </c>
      <c r="B143" s="3741"/>
      <c r="C143" s="3742"/>
      <c r="D143" s="2396">
        <f t="shared" si="73"/>
        <v>0</v>
      </c>
      <c r="E143" s="2264">
        <f t="shared" si="74"/>
        <v>0</v>
      </c>
      <c r="F143" s="2266">
        <f t="shared" si="75"/>
        <v>0</v>
      </c>
      <c r="G143" s="2404"/>
      <c r="H143" s="2406"/>
      <c r="I143" s="2404"/>
      <c r="J143" s="2283"/>
      <c r="K143" s="2267"/>
      <c r="L143" s="2231"/>
      <c r="M143" s="2267"/>
      <c r="N143" s="2231"/>
      <c r="O143" s="2230"/>
      <c r="P143" s="2231"/>
      <c r="Q143" s="2230"/>
      <c r="R143" s="2231"/>
      <c r="S143" s="2230"/>
      <c r="T143" s="2231"/>
      <c r="U143" s="2230"/>
      <c r="V143" s="2231"/>
      <c r="W143" s="2230"/>
      <c r="X143" s="2231"/>
      <c r="Y143" s="2230"/>
      <c r="Z143" s="2231"/>
      <c r="AA143" s="2230"/>
      <c r="AB143" s="2231"/>
      <c r="AC143" s="2230"/>
      <c r="AD143" s="2231"/>
      <c r="AE143" s="2230"/>
      <c r="AF143" s="2231"/>
      <c r="AG143" s="2230"/>
      <c r="AH143" s="2231"/>
      <c r="AI143" s="2230"/>
      <c r="AJ143" s="2231"/>
      <c r="AK143" s="2230"/>
      <c r="AL143" s="2231"/>
      <c r="AM143" s="2230"/>
      <c r="AN143" s="2232"/>
      <c r="AO143" s="2268"/>
      <c r="AP143" s="2268"/>
      <c r="AQ143" s="2234"/>
      <c r="AR143" s="2234"/>
      <c r="AS143" s="2234"/>
      <c r="AT143" s="2268"/>
      <c r="AU143" s="2268"/>
      <c r="AV143" s="2268"/>
      <c r="AW143" s="671" t="str">
        <f t="shared" si="72"/>
        <v/>
      </c>
      <c r="BU143" s="3"/>
      <c r="BV143" s="3"/>
      <c r="BW143" s="4"/>
      <c r="CA143" s="31" t="str">
        <f t="shared" si="76"/>
        <v/>
      </c>
      <c r="CB143" s="31" t="str">
        <f t="shared" si="77"/>
        <v/>
      </c>
      <c r="CC143" s="31" t="str">
        <f t="shared" si="78"/>
        <v/>
      </c>
      <c r="CD143" s="31" t="str">
        <f t="shared" si="79"/>
        <v/>
      </c>
      <c r="CE143" s="31" t="str">
        <f t="shared" si="80"/>
        <v/>
      </c>
      <c r="CF143" s="31" t="str">
        <f t="shared" si="81"/>
        <v/>
      </c>
      <c r="CG143" s="31" t="str">
        <f t="shared" si="82"/>
        <v/>
      </c>
      <c r="CH143" s="32">
        <f t="shared" si="83"/>
        <v>0</v>
      </c>
      <c r="CI143" s="32">
        <f t="shared" si="84"/>
        <v>0</v>
      </c>
      <c r="CJ143" s="32">
        <f t="shared" si="85"/>
        <v>0</v>
      </c>
      <c r="CK143" s="32">
        <f t="shared" si="86"/>
        <v>0</v>
      </c>
      <c r="CL143" s="32">
        <f t="shared" si="87"/>
        <v>0</v>
      </c>
      <c r="CM143" s="32">
        <f t="shared" si="88"/>
        <v>0</v>
      </c>
      <c r="CN143" s="32">
        <f t="shared" si="89"/>
        <v>0</v>
      </c>
    </row>
    <row r="144" spans="1:92" ht="16.350000000000001" customHeight="1" x14ac:dyDescent="0.2">
      <c r="A144" s="3745" t="s">
        <v>177</v>
      </c>
      <c r="B144" s="3746"/>
      <c r="C144" s="3747"/>
      <c r="D144" s="2415">
        <f t="shared" si="73"/>
        <v>0</v>
      </c>
      <c r="E144" s="2269">
        <f t="shared" si="74"/>
        <v>0</v>
      </c>
      <c r="F144" s="2271">
        <f t="shared" si="75"/>
        <v>0</v>
      </c>
      <c r="G144" s="255"/>
      <c r="H144" s="649"/>
      <c r="I144" s="255"/>
      <c r="J144" s="647"/>
      <c r="K144" s="256"/>
      <c r="L144" s="2240"/>
      <c r="M144" s="2272"/>
      <c r="N144" s="2240"/>
      <c r="O144" s="2239"/>
      <c r="P144" s="2240"/>
      <c r="Q144" s="2239"/>
      <c r="R144" s="2240"/>
      <c r="S144" s="2239"/>
      <c r="T144" s="2240"/>
      <c r="U144" s="2239"/>
      <c r="V144" s="2240"/>
      <c r="W144" s="2239"/>
      <c r="X144" s="2240"/>
      <c r="Y144" s="2239"/>
      <c r="Z144" s="2240"/>
      <c r="AA144" s="2239"/>
      <c r="AB144" s="2240"/>
      <c r="AC144" s="2239"/>
      <c r="AD144" s="2240"/>
      <c r="AE144" s="2239"/>
      <c r="AF144" s="2240"/>
      <c r="AG144" s="2239"/>
      <c r="AH144" s="2240"/>
      <c r="AI144" s="2239"/>
      <c r="AJ144" s="2240"/>
      <c r="AK144" s="2239"/>
      <c r="AL144" s="2240"/>
      <c r="AM144" s="2239"/>
      <c r="AN144" s="2241"/>
      <c r="AO144" s="2273"/>
      <c r="AP144" s="2268"/>
      <c r="AQ144" s="2234"/>
      <c r="AR144" s="2234"/>
      <c r="AS144" s="2234"/>
      <c r="AT144" s="2268"/>
      <c r="AU144" s="77"/>
      <c r="AV144" s="77"/>
      <c r="AW144" s="671" t="str">
        <f t="shared" si="72"/>
        <v/>
      </c>
      <c r="BU144" s="3"/>
      <c r="BV144" s="3"/>
      <c r="BW144" s="4"/>
      <c r="CA144" s="31" t="str">
        <f t="shared" si="76"/>
        <v/>
      </c>
      <c r="CB144" s="31" t="str">
        <f t="shared" si="77"/>
        <v/>
      </c>
      <c r="CC144" s="31" t="str">
        <f t="shared" si="78"/>
        <v/>
      </c>
      <c r="CD144" s="31" t="str">
        <f t="shared" si="79"/>
        <v/>
      </c>
      <c r="CE144" s="31" t="str">
        <f t="shared" si="80"/>
        <v/>
      </c>
      <c r="CF144" s="31" t="str">
        <f t="shared" si="81"/>
        <v/>
      </c>
      <c r="CG144" s="31" t="str">
        <f t="shared" si="82"/>
        <v/>
      </c>
      <c r="CH144" s="32">
        <f t="shared" si="83"/>
        <v>0</v>
      </c>
      <c r="CI144" s="32">
        <f t="shared" si="84"/>
        <v>0</v>
      </c>
      <c r="CJ144" s="32">
        <f t="shared" si="85"/>
        <v>0</v>
      </c>
      <c r="CK144" s="32">
        <f t="shared" si="86"/>
        <v>0</v>
      </c>
      <c r="CL144" s="32">
        <f t="shared" si="87"/>
        <v>0</v>
      </c>
      <c r="CM144" s="32">
        <f t="shared" si="88"/>
        <v>0</v>
      </c>
      <c r="CN144" s="32">
        <f t="shared" si="89"/>
        <v>0</v>
      </c>
    </row>
    <row r="145" spans="1:92" ht="16.350000000000001" customHeight="1" x14ac:dyDescent="0.2">
      <c r="A145" s="3612" t="s">
        <v>4</v>
      </c>
      <c r="B145" s="3559"/>
      <c r="C145" s="3627"/>
      <c r="D145" s="2416">
        <f t="shared" si="73"/>
        <v>265</v>
      </c>
      <c r="E145" s="2292">
        <f t="shared" si="74"/>
        <v>66</v>
      </c>
      <c r="F145" s="2417">
        <f t="shared" si="75"/>
        <v>199</v>
      </c>
      <c r="G145" s="2416">
        <f t="shared" ref="G145:AN145" si="92">SUM(G91:G144)</f>
        <v>0</v>
      </c>
      <c r="H145" s="2418">
        <f t="shared" si="92"/>
        <v>5</v>
      </c>
      <c r="I145" s="2416">
        <f t="shared" si="92"/>
        <v>0</v>
      </c>
      <c r="J145" s="1934">
        <f t="shared" si="92"/>
        <v>0</v>
      </c>
      <c r="K145" s="2416">
        <f t="shared" si="92"/>
        <v>0</v>
      </c>
      <c r="L145" s="2418">
        <f t="shared" si="92"/>
        <v>0</v>
      </c>
      <c r="M145" s="2419">
        <f t="shared" si="92"/>
        <v>0</v>
      </c>
      <c r="N145" s="2420">
        <f t="shared" si="92"/>
        <v>0</v>
      </c>
      <c r="O145" s="1937">
        <f t="shared" si="92"/>
        <v>1</v>
      </c>
      <c r="P145" s="2420">
        <f t="shared" si="92"/>
        <v>0</v>
      </c>
      <c r="Q145" s="1937">
        <f t="shared" si="92"/>
        <v>0</v>
      </c>
      <c r="R145" s="2420">
        <f t="shared" si="92"/>
        <v>0</v>
      </c>
      <c r="S145" s="1937">
        <f t="shared" si="92"/>
        <v>0</v>
      </c>
      <c r="T145" s="2420">
        <f t="shared" si="92"/>
        <v>2</v>
      </c>
      <c r="U145" s="1937">
        <f t="shared" si="92"/>
        <v>0</v>
      </c>
      <c r="V145" s="2420">
        <f t="shared" si="92"/>
        <v>2</v>
      </c>
      <c r="W145" s="1937">
        <f t="shared" si="92"/>
        <v>6</v>
      </c>
      <c r="X145" s="2420">
        <f t="shared" si="92"/>
        <v>7</v>
      </c>
      <c r="Y145" s="1937">
        <f t="shared" si="92"/>
        <v>11</v>
      </c>
      <c r="Z145" s="2420">
        <f t="shared" si="92"/>
        <v>25</v>
      </c>
      <c r="AA145" s="1937">
        <f t="shared" si="92"/>
        <v>5</v>
      </c>
      <c r="AB145" s="2420">
        <f t="shared" si="92"/>
        <v>9</v>
      </c>
      <c r="AC145" s="1937">
        <f t="shared" si="92"/>
        <v>3</v>
      </c>
      <c r="AD145" s="2420">
        <f t="shared" si="92"/>
        <v>29</v>
      </c>
      <c r="AE145" s="1937">
        <f t="shared" si="92"/>
        <v>7</v>
      </c>
      <c r="AF145" s="2420">
        <f t="shared" si="92"/>
        <v>33</v>
      </c>
      <c r="AG145" s="1937">
        <f t="shared" si="92"/>
        <v>23</v>
      </c>
      <c r="AH145" s="2420">
        <f t="shared" si="92"/>
        <v>29</v>
      </c>
      <c r="AI145" s="1937">
        <f t="shared" si="92"/>
        <v>6</v>
      </c>
      <c r="AJ145" s="2420">
        <f t="shared" si="92"/>
        <v>24</v>
      </c>
      <c r="AK145" s="1937">
        <f t="shared" si="92"/>
        <v>3</v>
      </c>
      <c r="AL145" s="2420">
        <f t="shared" si="92"/>
        <v>28</v>
      </c>
      <c r="AM145" s="1937">
        <f t="shared" si="92"/>
        <v>1</v>
      </c>
      <c r="AN145" s="2421">
        <f t="shared" si="92"/>
        <v>6</v>
      </c>
      <c r="AO145" s="2422">
        <f>SUM(AO91:AO144)</f>
        <v>0</v>
      </c>
      <c r="AP145" s="2423">
        <f>SUM(AP91:AP144)</f>
        <v>2</v>
      </c>
      <c r="AQ145" s="2423">
        <f>SUM(AQ91:AQ144)</f>
        <v>265</v>
      </c>
      <c r="AR145" s="2423">
        <f>SUM(AR91:AR144)</f>
        <v>2</v>
      </c>
      <c r="AS145" s="2423">
        <f t="shared" ref="AS145:AV145" si="93">SUM(AS91:AS144)</f>
        <v>0</v>
      </c>
      <c r="AT145" s="2423">
        <f t="shared" si="93"/>
        <v>1</v>
      </c>
      <c r="AU145" s="2423">
        <f t="shared" si="93"/>
        <v>0</v>
      </c>
      <c r="AV145" s="2423">
        <f t="shared" si="93"/>
        <v>0</v>
      </c>
      <c r="BU145" s="3"/>
      <c r="BV145" s="3"/>
      <c r="BW145" s="4"/>
      <c r="CA145" s="31"/>
      <c r="CB145" s="31"/>
      <c r="CC145" s="31"/>
      <c r="CD145" s="31"/>
      <c r="CE145" s="31"/>
      <c r="CF145" s="31"/>
      <c r="CG145" s="31"/>
      <c r="CH145" s="32"/>
      <c r="CI145" s="32"/>
      <c r="CJ145" s="32"/>
      <c r="CK145" s="32"/>
      <c r="CL145" s="32"/>
      <c r="CM145" s="32"/>
      <c r="CN145" s="32"/>
    </row>
    <row r="146" spans="1:92" ht="24" customHeight="1" x14ac:dyDescent="0.2">
      <c r="A146" s="237" t="s">
        <v>178</v>
      </c>
      <c r="B146" s="232"/>
      <c r="C146" s="232"/>
      <c r="BW146" s="3"/>
      <c r="BX146" s="3"/>
      <c r="CH146" s="14"/>
      <c r="CI146" s="14"/>
      <c r="CJ146" s="14"/>
      <c r="CK146" s="14"/>
      <c r="CL146" s="14"/>
      <c r="CM146" s="14"/>
      <c r="CN146" s="14"/>
    </row>
    <row r="147" spans="1:92" ht="33" customHeight="1" x14ac:dyDescent="0.2">
      <c r="A147" s="3744" t="s">
        <v>179</v>
      </c>
      <c r="B147" s="3744"/>
      <c r="C147" s="3744"/>
      <c r="D147" s="3575" t="s">
        <v>4</v>
      </c>
      <c r="E147" s="3576"/>
      <c r="F147" s="3554"/>
      <c r="G147" s="3612" t="s">
        <v>5</v>
      </c>
      <c r="H147" s="3559"/>
      <c r="I147" s="3559"/>
      <c r="J147" s="3559"/>
      <c r="K147" s="3559"/>
      <c r="L147" s="3559"/>
      <c r="M147" s="3559"/>
      <c r="N147" s="3559"/>
      <c r="O147" s="3559"/>
      <c r="P147" s="3559"/>
      <c r="Q147" s="3559"/>
      <c r="R147" s="3559"/>
      <c r="S147" s="3559"/>
      <c r="T147" s="3559"/>
      <c r="U147" s="3559"/>
      <c r="V147" s="3559"/>
      <c r="W147" s="3559"/>
      <c r="X147" s="3559"/>
      <c r="Y147" s="3559"/>
      <c r="Z147" s="3559"/>
      <c r="AA147" s="3559"/>
      <c r="AB147" s="3559"/>
      <c r="AC147" s="3559"/>
      <c r="AD147" s="3559"/>
      <c r="AE147" s="3559"/>
      <c r="AF147" s="3559"/>
      <c r="AG147" s="3559"/>
      <c r="AH147" s="3559"/>
      <c r="AI147" s="3559"/>
      <c r="AJ147" s="3559"/>
      <c r="AK147" s="3559"/>
      <c r="AL147" s="3559"/>
      <c r="AM147" s="3559"/>
      <c r="AN147" s="3559"/>
      <c r="AO147" s="3559"/>
      <c r="AP147" s="3723"/>
      <c r="AQ147" s="3627" t="s">
        <v>118</v>
      </c>
      <c r="AR147" s="3743" t="s">
        <v>7</v>
      </c>
      <c r="AS147" s="3743" t="s">
        <v>41</v>
      </c>
      <c r="AT147" s="3743" t="s">
        <v>8</v>
      </c>
      <c r="AU147" s="3743" t="s">
        <v>42</v>
      </c>
      <c r="AV147" s="3733" t="s">
        <v>299</v>
      </c>
      <c r="AW147" s="3733" t="s">
        <v>122</v>
      </c>
      <c r="AX147" s="3733" t="s">
        <v>11</v>
      </c>
      <c r="BV147" s="3"/>
      <c r="BW147" s="3"/>
      <c r="CH147" s="14"/>
      <c r="CI147" s="14"/>
      <c r="CJ147" s="14"/>
      <c r="CK147" s="14"/>
      <c r="CL147" s="14"/>
      <c r="CM147" s="14"/>
      <c r="CN147" s="14"/>
    </row>
    <row r="148" spans="1:92" ht="37.5" customHeight="1" x14ac:dyDescent="0.2">
      <c r="A148" s="3744"/>
      <c r="B148" s="3744"/>
      <c r="C148" s="3744"/>
      <c r="D148" s="3394"/>
      <c r="E148" s="3247"/>
      <c r="F148" s="3248"/>
      <c r="G148" s="3716" t="s">
        <v>13</v>
      </c>
      <c r="H148" s="3638"/>
      <c r="I148" s="3612" t="s">
        <v>14</v>
      </c>
      <c r="J148" s="3627"/>
      <c r="K148" s="3559" t="s">
        <v>15</v>
      </c>
      <c r="L148" s="3627"/>
      <c r="M148" s="3612" t="s">
        <v>16</v>
      </c>
      <c r="N148" s="3627"/>
      <c r="O148" s="3612" t="s">
        <v>17</v>
      </c>
      <c r="P148" s="3627"/>
      <c r="Q148" s="3612" t="s">
        <v>18</v>
      </c>
      <c r="R148" s="3627"/>
      <c r="S148" s="3612" t="s">
        <v>19</v>
      </c>
      <c r="T148" s="3627"/>
      <c r="U148" s="3612" t="s">
        <v>20</v>
      </c>
      <c r="V148" s="3627"/>
      <c r="W148" s="3612" t="s">
        <v>21</v>
      </c>
      <c r="X148" s="3627"/>
      <c r="Y148" s="3612" t="s">
        <v>22</v>
      </c>
      <c r="Z148" s="3614"/>
      <c r="AA148" s="3612" t="s">
        <v>23</v>
      </c>
      <c r="AB148" s="3614"/>
      <c r="AC148" s="3612" t="s">
        <v>24</v>
      </c>
      <c r="AD148" s="3614"/>
      <c r="AE148" s="3612" t="s">
        <v>25</v>
      </c>
      <c r="AF148" s="3614"/>
      <c r="AG148" s="3612" t="s">
        <v>26</v>
      </c>
      <c r="AH148" s="3614"/>
      <c r="AI148" s="3612" t="s">
        <v>27</v>
      </c>
      <c r="AJ148" s="3614"/>
      <c r="AK148" s="3612" t="s">
        <v>28</v>
      </c>
      <c r="AL148" s="3614"/>
      <c r="AM148" s="3612" t="s">
        <v>29</v>
      </c>
      <c r="AN148" s="3614"/>
      <c r="AO148" s="3612" t="s">
        <v>30</v>
      </c>
      <c r="AP148" s="3736"/>
      <c r="AQ148" s="3627"/>
      <c r="AR148" s="3743"/>
      <c r="AS148" s="3743"/>
      <c r="AT148" s="3743"/>
      <c r="AU148" s="3743"/>
      <c r="AV148" s="3733"/>
      <c r="AW148" s="3733"/>
      <c r="AX148" s="3733"/>
      <c r="BV148" s="3"/>
      <c r="BW148" s="3"/>
      <c r="CH148" s="14"/>
      <c r="CI148" s="14"/>
      <c r="CJ148" s="14"/>
      <c r="CK148" s="14"/>
      <c r="CL148" s="14"/>
      <c r="CM148" s="14"/>
      <c r="CN148" s="14"/>
    </row>
    <row r="149" spans="1:92" ht="45.75" customHeight="1" x14ac:dyDescent="0.2">
      <c r="A149" s="3744"/>
      <c r="B149" s="3744"/>
      <c r="C149" s="3744"/>
      <c r="D149" s="2223" t="s">
        <v>180</v>
      </c>
      <c r="E149" s="2224" t="s">
        <v>32</v>
      </c>
      <c r="F149" s="2223" t="s">
        <v>33</v>
      </c>
      <c r="G149" s="2224" t="s">
        <v>32</v>
      </c>
      <c r="H149" s="2223" t="s">
        <v>33</v>
      </c>
      <c r="I149" s="2224" t="s">
        <v>32</v>
      </c>
      <c r="J149" s="2223" t="s">
        <v>33</v>
      </c>
      <c r="K149" s="2224" t="s">
        <v>32</v>
      </c>
      <c r="L149" s="2223" t="s">
        <v>33</v>
      </c>
      <c r="M149" s="2224" t="s">
        <v>32</v>
      </c>
      <c r="N149" s="2223" t="s">
        <v>33</v>
      </c>
      <c r="O149" s="2224" t="s">
        <v>32</v>
      </c>
      <c r="P149" s="2223" t="s">
        <v>33</v>
      </c>
      <c r="Q149" s="2224" t="s">
        <v>32</v>
      </c>
      <c r="R149" s="2223" t="s">
        <v>33</v>
      </c>
      <c r="S149" s="2224" t="s">
        <v>32</v>
      </c>
      <c r="T149" s="2223" t="s">
        <v>33</v>
      </c>
      <c r="U149" s="2224" t="s">
        <v>32</v>
      </c>
      <c r="V149" s="2223" t="s">
        <v>33</v>
      </c>
      <c r="W149" s="2224" t="s">
        <v>32</v>
      </c>
      <c r="X149" s="2223" t="s">
        <v>33</v>
      </c>
      <c r="Y149" s="2224" t="s">
        <v>32</v>
      </c>
      <c r="Z149" s="2223" t="s">
        <v>33</v>
      </c>
      <c r="AA149" s="2224" t="s">
        <v>32</v>
      </c>
      <c r="AB149" s="2223" t="s">
        <v>33</v>
      </c>
      <c r="AC149" s="2224" t="s">
        <v>32</v>
      </c>
      <c r="AD149" s="2223" t="s">
        <v>33</v>
      </c>
      <c r="AE149" s="2224" t="s">
        <v>32</v>
      </c>
      <c r="AF149" s="2223" t="s">
        <v>33</v>
      </c>
      <c r="AG149" s="2224" t="s">
        <v>32</v>
      </c>
      <c r="AH149" s="2223" t="s">
        <v>33</v>
      </c>
      <c r="AI149" s="2224" t="s">
        <v>32</v>
      </c>
      <c r="AJ149" s="2223" t="s">
        <v>33</v>
      </c>
      <c r="AK149" s="2224" t="s">
        <v>32</v>
      </c>
      <c r="AL149" s="2223" t="s">
        <v>33</v>
      </c>
      <c r="AM149" s="2224" t="s">
        <v>32</v>
      </c>
      <c r="AN149" s="2223" t="s">
        <v>33</v>
      </c>
      <c r="AO149" s="2224" t="s">
        <v>32</v>
      </c>
      <c r="AP149" s="2262" t="s">
        <v>33</v>
      </c>
      <c r="AQ149" s="3627"/>
      <c r="AR149" s="3743"/>
      <c r="AS149" s="3743"/>
      <c r="AT149" s="3743"/>
      <c r="AU149" s="3743"/>
      <c r="AV149" s="3733"/>
      <c r="AW149" s="3733"/>
      <c r="AX149" s="3733"/>
      <c r="BV149" s="3"/>
      <c r="BW149" s="3"/>
      <c r="CA149" s="31"/>
      <c r="CB149" s="31"/>
      <c r="CC149" s="31"/>
      <c r="CD149" s="31"/>
      <c r="CH149" s="32"/>
      <c r="CI149" s="32"/>
      <c r="CJ149" s="32"/>
      <c r="CK149" s="32"/>
      <c r="CM149" s="14"/>
      <c r="CN149" s="14"/>
    </row>
    <row r="150" spans="1:92" ht="16.350000000000001" customHeight="1" x14ac:dyDescent="0.2">
      <c r="A150" s="3737" t="s">
        <v>181</v>
      </c>
      <c r="B150" s="3738"/>
      <c r="C150" s="3739"/>
      <c r="D150" s="2225">
        <f>SUM(G150:AP150)</f>
        <v>279</v>
      </c>
      <c r="E150" s="2263">
        <f>SUM(G150+I150+K150+M150+O150+Q150+S150+U150+W150+Y150+AA150+AC150+AE150+AG150+AI150+AK150+AM150+AO150)</f>
        <v>98</v>
      </c>
      <c r="F150" s="22">
        <f>SUM(H150+J150+L150+N150+P150+R150+T150+V150+X150+Z150+AB150+AD150+AF150+AH150+AJ150+AL150+AN150+AP150)</f>
        <v>181</v>
      </c>
      <c r="G150" s="1014">
        <v>0</v>
      </c>
      <c r="H150" s="60">
        <v>0</v>
      </c>
      <c r="I150" s="2227">
        <v>0</v>
      </c>
      <c r="J150" s="60">
        <v>0</v>
      </c>
      <c r="K150" s="2227">
        <v>0</v>
      </c>
      <c r="L150" s="60">
        <v>0</v>
      </c>
      <c r="M150" s="2227">
        <v>0</v>
      </c>
      <c r="N150" s="60">
        <v>0</v>
      </c>
      <c r="O150" s="268">
        <v>0</v>
      </c>
      <c r="P150" s="60">
        <v>0</v>
      </c>
      <c r="Q150" s="268">
        <v>1</v>
      </c>
      <c r="R150" s="60">
        <v>0</v>
      </c>
      <c r="S150" s="268">
        <v>0</v>
      </c>
      <c r="T150" s="60">
        <v>3</v>
      </c>
      <c r="U150" s="2227">
        <v>0</v>
      </c>
      <c r="V150" s="60">
        <v>0</v>
      </c>
      <c r="W150" s="2227">
        <v>0</v>
      </c>
      <c r="X150" s="60">
        <v>2</v>
      </c>
      <c r="Y150" s="2227">
        <v>14</v>
      </c>
      <c r="Z150" s="60">
        <v>12</v>
      </c>
      <c r="AA150" s="2227">
        <v>4</v>
      </c>
      <c r="AB150" s="60">
        <v>10</v>
      </c>
      <c r="AC150" s="2227">
        <v>3</v>
      </c>
      <c r="AD150" s="60">
        <v>7</v>
      </c>
      <c r="AE150" s="2227">
        <v>4</v>
      </c>
      <c r="AF150" s="60">
        <v>47</v>
      </c>
      <c r="AG150" s="2227">
        <v>35</v>
      </c>
      <c r="AH150" s="60">
        <v>34</v>
      </c>
      <c r="AI150" s="2227">
        <v>3</v>
      </c>
      <c r="AJ150" s="60">
        <v>19</v>
      </c>
      <c r="AK150" s="2227">
        <v>6</v>
      </c>
      <c r="AL150" s="60">
        <v>22</v>
      </c>
      <c r="AM150" s="2227">
        <v>27</v>
      </c>
      <c r="AN150" s="60">
        <v>19</v>
      </c>
      <c r="AO150" s="2227">
        <v>1</v>
      </c>
      <c r="AP150" s="64">
        <v>6</v>
      </c>
      <c r="AQ150" s="2276">
        <v>3</v>
      </c>
      <c r="AR150" s="24">
        <v>1</v>
      </c>
      <c r="AS150" s="24">
        <v>279</v>
      </c>
      <c r="AT150" s="28">
        <v>2</v>
      </c>
      <c r="AU150" s="28"/>
      <c r="AV150" s="28">
        <v>0</v>
      </c>
      <c r="AW150" s="28">
        <v>0</v>
      </c>
      <c r="AX150" s="28">
        <v>0</v>
      </c>
      <c r="AY150" s="671" t="str">
        <f t="shared" ref="AY150:AY158" si="94">$CA150&amp;$CB150&amp;$CC150&amp;$CD150&amp;$CE150&amp;$CF150&amp;$CG150</f>
        <v/>
      </c>
      <c r="BV150" s="3"/>
      <c r="BW150" s="3"/>
      <c r="CA150" s="31" t="str">
        <f t="shared" ref="CA150:CA158" si="95">IF(CH150=1,"* Las consultas de 12 años NO DEBEN ser mayor que el total de Consultas entre 10-14 Años. ","")</f>
        <v/>
      </c>
      <c r="CB150" s="31" t="str">
        <f t="shared" ref="CB150:CB158" si="96">IF(CI150=1,"* Las consultas de 60 años NO DEBEN ser mayor que el total de Consultas entre 60-64 Años. ","")</f>
        <v/>
      </c>
      <c r="CC150" s="31" t="str">
        <f t="shared" ref="CC150:CC158" si="97">IF(CJ150=1,"* Las actividades de usuarios en situación de discapacidad NO DEBEN superar el total. ","")</f>
        <v/>
      </c>
      <c r="CD150" s="31" t="str">
        <f t="shared" ref="CD150:CD158" si="98">IF(AND(AR150="",D150&lt;&gt;0),"* Recuerde que las Embarazadas deben ser incluídas en el ingreso por rango Etario (Digite CEROS si no tiene). ",IF(F150&lt;AR150,"* Las Embarazadas NO DEBEN ser mayor al total de mujeres. ",""))</f>
        <v/>
      </c>
      <c r="CE150" s="31" t="str">
        <f t="shared" ref="CE150:CE158" si="99">IF(AND(AS150="",D150&lt;&gt;0),"* No olvide digitar la columna Beneficiarios (Digite CEROS si no tiene). ",IF(D150&lt;AS150,"* El número de Beneficiarios NO DEBE ser mayor que el Total. ",""))</f>
        <v/>
      </c>
      <c r="CF150" s="31" t="str">
        <f t="shared" ref="CF150:CF158" si="100">IF(AND(AW150="",D150&lt;&gt;0),"* No olvide digitar la Población SENAME (Digite CEROS si no tiene). ",IF(D150&lt;AW150,"* La Población SENAME NO DEBE ser mayor al Total. ",""))</f>
        <v/>
      </c>
      <c r="CG150" s="31" t="str">
        <f t="shared" ref="CG150:CG158" si="101">IF(AND(AX150="",D150&lt;&gt;0),"* No olvide digitar la Población Migrante (Digite CEROS si no tiene). ",IF(D150&lt;AX150,"* La Población Migrante NO DEBE superar el Total. ",""))</f>
        <v/>
      </c>
      <c r="CH150" s="32">
        <f t="shared" ref="CH150:CH158" si="102">IF(AQ150&gt;(Y150+Z150),1,0)</f>
        <v>0</v>
      </c>
      <c r="CI150" s="32">
        <f t="shared" ref="CI150:CI158" si="103">IF(AT150&gt;(AK150+AL150),1,0)</f>
        <v>0</v>
      </c>
      <c r="CJ150" s="32">
        <f t="shared" ref="CJ150:CJ158" si="104">IF(D150&lt;AV150,1,0)</f>
        <v>0</v>
      </c>
      <c r="CK150" s="32">
        <f t="shared" ref="CK150:CK158" si="105">IF(AND(AR150="",D150&lt;&gt;0),1,IF(F150&lt;AR150,1,0))</f>
        <v>0</v>
      </c>
      <c r="CL150" s="32">
        <f t="shared" ref="CL150:CL158" si="106">IF(AND(AS150="",D150&lt;&gt;0),1,IF(D150&lt;AS150,1,0))</f>
        <v>0</v>
      </c>
      <c r="CM150" s="32">
        <f t="shared" ref="CM150:CM158" si="107">IF(AND(AW150="",D150&lt;&gt;0),1,IF(D150&lt;AW150,1,0))</f>
        <v>0</v>
      </c>
      <c r="CN150" s="32">
        <f t="shared" ref="CN150:CN158" si="108">IF(AND(AX150="",D150&lt;&gt;0),1,IF(D150&lt;AX150,1,0))</f>
        <v>0</v>
      </c>
    </row>
    <row r="151" spans="1:92" ht="16.350000000000001" customHeight="1" x14ac:dyDescent="0.2">
      <c r="A151" s="3740" t="s">
        <v>304</v>
      </c>
      <c r="B151" s="3741"/>
      <c r="C151" s="3742"/>
      <c r="D151" s="269">
        <f t="shared" ref="D151:D158" si="109">SUM(G151:AP151)</f>
        <v>72</v>
      </c>
      <c r="E151" s="2264">
        <f t="shared" ref="E151:E157" si="110">SUM(G151+I151+K151+M151+O151+Q151+S151+U151+W151+Y151+AA151+AC151+AE151+AG151+AI151+AK151+AM151+AO151)</f>
        <v>25</v>
      </c>
      <c r="F151" s="2266">
        <f t="shared" ref="F151:F158" si="111">SUM(H151+J151+L151+N151+P151+R151+T151+V151+X151+Z151+AB151+AD151+AF151+AH151+AJ151+AL151+AN151+AP151)</f>
        <v>47</v>
      </c>
      <c r="G151" s="2267">
        <v>0</v>
      </c>
      <c r="H151" s="2231">
        <v>0</v>
      </c>
      <c r="I151" s="2230">
        <v>0</v>
      </c>
      <c r="J151" s="2231">
        <v>0</v>
      </c>
      <c r="K151" s="2230">
        <v>0</v>
      </c>
      <c r="L151" s="2231">
        <v>0</v>
      </c>
      <c r="M151" s="2230">
        <v>0</v>
      </c>
      <c r="N151" s="2231">
        <v>0</v>
      </c>
      <c r="O151" s="2424">
        <v>0</v>
      </c>
      <c r="P151" s="2231">
        <v>0</v>
      </c>
      <c r="Q151" s="2424">
        <v>0</v>
      </c>
      <c r="R151" s="2231">
        <v>2</v>
      </c>
      <c r="S151" s="2424">
        <v>2</v>
      </c>
      <c r="T151" s="2231">
        <v>4</v>
      </c>
      <c r="U151" s="2230">
        <v>2</v>
      </c>
      <c r="V151" s="2231">
        <v>0</v>
      </c>
      <c r="W151" s="2230">
        <v>0</v>
      </c>
      <c r="X151" s="2231">
        <v>2</v>
      </c>
      <c r="Y151" s="2230">
        <v>12</v>
      </c>
      <c r="Z151" s="2231">
        <v>4</v>
      </c>
      <c r="AA151" s="2230">
        <v>0</v>
      </c>
      <c r="AB151" s="2231">
        <v>4</v>
      </c>
      <c r="AC151" s="2230">
        <v>0</v>
      </c>
      <c r="AD151" s="2231">
        <v>4</v>
      </c>
      <c r="AE151" s="2230">
        <v>0</v>
      </c>
      <c r="AF151" s="2231">
        <v>4</v>
      </c>
      <c r="AG151" s="2230">
        <v>0</v>
      </c>
      <c r="AH151" s="2231">
        <v>13</v>
      </c>
      <c r="AI151" s="2230">
        <v>4</v>
      </c>
      <c r="AJ151" s="2231">
        <v>2</v>
      </c>
      <c r="AK151" s="2230">
        <v>5</v>
      </c>
      <c r="AL151" s="2231">
        <v>4</v>
      </c>
      <c r="AM151" s="2230">
        <v>0</v>
      </c>
      <c r="AN151" s="2231">
        <v>4</v>
      </c>
      <c r="AO151" s="2230">
        <v>0</v>
      </c>
      <c r="AP151" s="2232">
        <v>0</v>
      </c>
      <c r="AQ151" s="2268">
        <v>0</v>
      </c>
      <c r="AR151" s="24">
        <v>0</v>
      </c>
      <c r="AS151" s="24">
        <v>72</v>
      </c>
      <c r="AT151" s="28">
        <v>1</v>
      </c>
      <c r="AU151" s="28"/>
      <c r="AV151" s="28">
        <v>0</v>
      </c>
      <c r="AW151" s="28">
        <v>0</v>
      </c>
      <c r="AX151" s="28">
        <v>0</v>
      </c>
      <c r="AY151" s="671" t="str">
        <f t="shared" si="94"/>
        <v/>
      </c>
      <c r="BV151" s="3"/>
      <c r="BW151" s="3"/>
      <c r="CA151" s="31" t="str">
        <f t="shared" si="95"/>
        <v/>
      </c>
      <c r="CB151" s="31" t="str">
        <f t="shared" si="96"/>
        <v/>
      </c>
      <c r="CC151" s="31" t="str">
        <f t="shared" si="97"/>
        <v/>
      </c>
      <c r="CD151" s="31" t="str">
        <f t="shared" si="98"/>
        <v/>
      </c>
      <c r="CE151" s="31" t="str">
        <f t="shared" si="99"/>
        <v/>
      </c>
      <c r="CF151" s="31" t="str">
        <f t="shared" si="100"/>
        <v/>
      </c>
      <c r="CG151" s="31" t="str">
        <f t="shared" si="101"/>
        <v/>
      </c>
      <c r="CH151" s="32">
        <f t="shared" si="102"/>
        <v>0</v>
      </c>
      <c r="CI151" s="32">
        <f t="shared" si="103"/>
        <v>0</v>
      </c>
      <c r="CJ151" s="32">
        <f t="shared" si="104"/>
        <v>0</v>
      </c>
      <c r="CK151" s="32">
        <f t="shared" si="105"/>
        <v>0</v>
      </c>
      <c r="CL151" s="32">
        <f t="shared" si="106"/>
        <v>0</v>
      </c>
      <c r="CM151" s="32">
        <f t="shared" si="107"/>
        <v>0</v>
      </c>
      <c r="CN151" s="32">
        <f t="shared" si="108"/>
        <v>0</v>
      </c>
    </row>
    <row r="152" spans="1:92" ht="16.350000000000001" customHeight="1" x14ac:dyDescent="0.2">
      <c r="A152" s="3618" t="s">
        <v>183</v>
      </c>
      <c r="B152" s="3619"/>
      <c r="C152" s="3620"/>
      <c r="D152" s="2425">
        <f>SUM(G152:AP152)</f>
        <v>0</v>
      </c>
      <c r="E152" s="2264">
        <f t="shared" si="110"/>
        <v>0</v>
      </c>
      <c r="F152" s="2266">
        <f t="shared" si="111"/>
        <v>0</v>
      </c>
      <c r="G152" s="2267"/>
      <c r="H152" s="2231"/>
      <c r="I152" s="2230"/>
      <c r="J152" s="2231"/>
      <c r="K152" s="2230"/>
      <c r="L152" s="2231"/>
      <c r="M152" s="2230"/>
      <c r="N152" s="2231"/>
      <c r="O152" s="2424"/>
      <c r="P152" s="2231"/>
      <c r="Q152" s="2424"/>
      <c r="R152" s="2231"/>
      <c r="S152" s="2424"/>
      <c r="T152" s="2231"/>
      <c r="U152" s="2230"/>
      <c r="V152" s="2231"/>
      <c r="W152" s="2230"/>
      <c r="X152" s="2231"/>
      <c r="Y152" s="2230"/>
      <c r="Z152" s="2231"/>
      <c r="AA152" s="2230"/>
      <c r="AB152" s="2231"/>
      <c r="AC152" s="2230"/>
      <c r="AD152" s="2231"/>
      <c r="AE152" s="2230"/>
      <c r="AF152" s="2231"/>
      <c r="AG152" s="2230"/>
      <c r="AH152" s="2231"/>
      <c r="AI152" s="2230"/>
      <c r="AJ152" s="2231"/>
      <c r="AK152" s="2230"/>
      <c r="AL152" s="2231"/>
      <c r="AM152" s="2230"/>
      <c r="AN152" s="2231"/>
      <c r="AO152" s="2230"/>
      <c r="AP152" s="2232"/>
      <c r="AQ152" s="2268"/>
      <c r="AR152" s="24"/>
      <c r="AS152" s="24"/>
      <c r="AT152" s="28"/>
      <c r="AU152" s="28"/>
      <c r="AV152" s="28"/>
      <c r="AW152" s="28"/>
      <c r="AX152" s="28"/>
      <c r="AY152" s="671" t="str">
        <f t="shared" si="94"/>
        <v/>
      </c>
      <c r="BV152" s="3"/>
      <c r="BW152" s="3"/>
      <c r="CA152" s="31" t="str">
        <f t="shared" si="95"/>
        <v/>
      </c>
      <c r="CB152" s="31" t="str">
        <f t="shared" si="96"/>
        <v/>
      </c>
      <c r="CC152" s="31" t="str">
        <f t="shared" si="97"/>
        <v/>
      </c>
      <c r="CD152" s="31" t="str">
        <f t="shared" si="98"/>
        <v/>
      </c>
      <c r="CE152" s="31" t="str">
        <f t="shared" si="99"/>
        <v/>
      </c>
      <c r="CF152" s="31" t="str">
        <f t="shared" si="100"/>
        <v/>
      </c>
      <c r="CG152" s="31" t="str">
        <f t="shared" si="101"/>
        <v/>
      </c>
      <c r="CH152" s="32">
        <f t="shared" si="102"/>
        <v>0</v>
      </c>
      <c r="CI152" s="32">
        <f t="shared" si="103"/>
        <v>0</v>
      </c>
      <c r="CJ152" s="32">
        <f t="shared" si="104"/>
        <v>0</v>
      </c>
      <c r="CK152" s="32">
        <f t="shared" si="105"/>
        <v>0</v>
      </c>
      <c r="CL152" s="32">
        <f t="shared" si="106"/>
        <v>0</v>
      </c>
      <c r="CM152" s="32">
        <f t="shared" si="107"/>
        <v>0</v>
      </c>
      <c r="CN152" s="32">
        <f t="shared" si="108"/>
        <v>0</v>
      </c>
    </row>
    <row r="153" spans="1:92" ht="16.350000000000001" customHeight="1" x14ac:dyDescent="0.2">
      <c r="A153" s="3618" t="s">
        <v>184</v>
      </c>
      <c r="B153" s="3619"/>
      <c r="C153" s="3620"/>
      <c r="D153" s="2213">
        <f t="shared" si="109"/>
        <v>0</v>
      </c>
      <c r="E153" s="2264">
        <f t="shared" si="110"/>
        <v>0</v>
      </c>
      <c r="F153" s="2266">
        <f t="shared" si="111"/>
        <v>0</v>
      </c>
      <c r="G153" s="2267"/>
      <c r="H153" s="2231"/>
      <c r="I153" s="2230"/>
      <c r="J153" s="2231"/>
      <c r="K153" s="2230"/>
      <c r="L153" s="2231"/>
      <c r="M153" s="2230"/>
      <c r="N153" s="2231"/>
      <c r="O153" s="2424"/>
      <c r="P153" s="2231"/>
      <c r="Q153" s="2424"/>
      <c r="R153" s="2231"/>
      <c r="S153" s="2424"/>
      <c r="T153" s="2231"/>
      <c r="U153" s="2230"/>
      <c r="V153" s="2231"/>
      <c r="W153" s="2230"/>
      <c r="X153" s="2231"/>
      <c r="Y153" s="2230"/>
      <c r="Z153" s="2231"/>
      <c r="AA153" s="2230"/>
      <c r="AB153" s="2231"/>
      <c r="AC153" s="2230"/>
      <c r="AD153" s="2231"/>
      <c r="AE153" s="2230"/>
      <c r="AF153" s="2231"/>
      <c r="AG153" s="2230"/>
      <c r="AH153" s="2231"/>
      <c r="AI153" s="2230"/>
      <c r="AJ153" s="2231"/>
      <c r="AK153" s="2230"/>
      <c r="AL153" s="2231"/>
      <c r="AM153" s="2230"/>
      <c r="AN153" s="2231"/>
      <c r="AO153" s="2230"/>
      <c r="AP153" s="2232"/>
      <c r="AQ153" s="2268"/>
      <c r="AR153" s="24"/>
      <c r="AS153" s="24"/>
      <c r="AT153" s="28"/>
      <c r="AU153" s="28"/>
      <c r="AV153" s="28"/>
      <c r="AW153" s="28"/>
      <c r="AX153" s="28"/>
      <c r="AY153" s="671" t="str">
        <f t="shared" si="94"/>
        <v/>
      </c>
      <c r="BV153" s="3"/>
      <c r="BW153" s="3"/>
      <c r="CA153" s="31" t="str">
        <f t="shared" si="95"/>
        <v/>
      </c>
      <c r="CB153" s="31" t="str">
        <f t="shared" si="96"/>
        <v/>
      </c>
      <c r="CC153" s="31" t="str">
        <f t="shared" si="97"/>
        <v/>
      </c>
      <c r="CD153" s="31" t="str">
        <f t="shared" si="98"/>
        <v/>
      </c>
      <c r="CE153" s="31" t="str">
        <f t="shared" si="99"/>
        <v/>
      </c>
      <c r="CF153" s="31" t="str">
        <f t="shared" si="100"/>
        <v/>
      </c>
      <c r="CG153" s="31" t="str">
        <f t="shared" si="101"/>
        <v/>
      </c>
      <c r="CH153" s="32">
        <f t="shared" si="102"/>
        <v>0</v>
      </c>
      <c r="CI153" s="32">
        <f t="shared" si="103"/>
        <v>0</v>
      </c>
      <c r="CJ153" s="32">
        <f t="shared" si="104"/>
        <v>0</v>
      </c>
      <c r="CK153" s="32">
        <f t="shared" si="105"/>
        <v>0</v>
      </c>
      <c r="CL153" s="32">
        <f t="shared" si="106"/>
        <v>0</v>
      </c>
      <c r="CM153" s="32">
        <f t="shared" si="107"/>
        <v>0</v>
      </c>
      <c r="CN153" s="32">
        <f t="shared" si="108"/>
        <v>0</v>
      </c>
    </row>
    <row r="154" spans="1:92" ht="16.350000000000001" customHeight="1" x14ac:dyDescent="0.2">
      <c r="A154" s="3640" t="s">
        <v>185</v>
      </c>
      <c r="B154" s="3727"/>
      <c r="C154" s="3641"/>
      <c r="D154" s="2213">
        <f t="shared" si="109"/>
        <v>0</v>
      </c>
      <c r="E154" s="2264">
        <f t="shared" si="110"/>
        <v>0</v>
      </c>
      <c r="F154" s="2266">
        <f t="shared" si="111"/>
        <v>0</v>
      </c>
      <c r="G154" s="2267"/>
      <c r="H154" s="2231"/>
      <c r="I154" s="2230"/>
      <c r="J154" s="2231"/>
      <c r="K154" s="2230"/>
      <c r="L154" s="2231"/>
      <c r="M154" s="2230"/>
      <c r="N154" s="2231"/>
      <c r="O154" s="2424"/>
      <c r="P154" s="2231"/>
      <c r="Q154" s="2424"/>
      <c r="R154" s="2231"/>
      <c r="S154" s="2424"/>
      <c r="T154" s="2231"/>
      <c r="U154" s="2230"/>
      <c r="V154" s="2231"/>
      <c r="W154" s="2230"/>
      <c r="X154" s="2231"/>
      <c r="Y154" s="2230"/>
      <c r="Z154" s="2231"/>
      <c r="AA154" s="2230"/>
      <c r="AB154" s="2231"/>
      <c r="AC154" s="2230"/>
      <c r="AD154" s="2231"/>
      <c r="AE154" s="2230"/>
      <c r="AF154" s="2231"/>
      <c r="AG154" s="2230"/>
      <c r="AH154" s="2231"/>
      <c r="AI154" s="2230"/>
      <c r="AJ154" s="2231"/>
      <c r="AK154" s="2230"/>
      <c r="AL154" s="2231"/>
      <c r="AM154" s="2230"/>
      <c r="AN154" s="2231"/>
      <c r="AO154" s="2230"/>
      <c r="AP154" s="2232"/>
      <c r="AQ154" s="2268"/>
      <c r="AR154" s="24"/>
      <c r="AS154" s="24"/>
      <c r="AT154" s="28"/>
      <c r="AU154" s="28"/>
      <c r="AV154" s="28"/>
      <c r="AW154" s="28"/>
      <c r="AX154" s="28"/>
      <c r="AY154" s="671" t="str">
        <f t="shared" si="94"/>
        <v/>
      </c>
      <c r="BV154" s="3"/>
      <c r="BW154" s="3"/>
      <c r="CA154" s="31" t="str">
        <f t="shared" si="95"/>
        <v/>
      </c>
      <c r="CB154" s="31" t="str">
        <f t="shared" si="96"/>
        <v/>
      </c>
      <c r="CC154" s="31" t="str">
        <f t="shared" si="97"/>
        <v/>
      </c>
      <c r="CD154" s="31" t="str">
        <f t="shared" si="98"/>
        <v/>
      </c>
      <c r="CE154" s="31" t="str">
        <f t="shared" si="99"/>
        <v/>
      </c>
      <c r="CF154" s="31" t="str">
        <f t="shared" si="100"/>
        <v/>
      </c>
      <c r="CG154" s="31" t="str">
        <f t="shared" si="101"/>
        <v/>
      </c>
      <c r="CH154" s="32">
        <f t="shared" si="102"/>
        <v>0</v>
      </c>
      <c r="CI154" s="32">
        <f t="shared" si="103"/>
        <v>0</v>
      </c>
      <c r="CJ154" s="32">
        <f t="shared" si="104"/>
        <v>0</v>
      </c>
      <c r="CK154" s="32">
        <f t="shared" si="105"/>
        <v>0</v>
      </c>
      <c r="CL154" s="32">
        <f t="shared" si="106"/>
        <v>0</v>
      </c>
      <c r="CM154" s="32">
        <f t="shared" si="107"/>
        <v>0</v>
      </c>
      <c r="CN154" s="32">
        <f t="shared" si="108"/>
        <v>0</v>
      </c>
    </row>
    <row r="155" spans="1:92" ht="16.350000000000001" customHeight="1" x14ac:dyDescent="0.2">
      <c r="A155" s="3640" t="s">
        <v>186</v>
      </c>
      <c r="B155" s="3727"/>
      <c r="C155" s="3641"/>
      <c r="D155" s="2213">
        <f t="shared" si="109"/>
        <v>0</v>
      </c>
      <c r="E155" s="2264">
        <f t="shared" si="110"/>
        <v>0</v>
      </c>
      <c r="F155" s="2266">
        <f t="shared" si="111"/>
        <v>0</v>
      </c>
      <c r="G155" s="2267"/>
      <c r="H155" s="2231"/>
      <c r="I155" s="2230"/>
      <c r="J155" s="2231"/>
      <c r="K155" s="2230"/>
      <c r="L155" s="2231"/>
      <c r="M155" s="2230"/>
      <c r="N155" s="2231"/>
      <c r="O155" s="2424"/>
      <c r="P155" s="2231"/>
      <c r="Q155" s="2424"/>
      <c r="R155" s="2231"/>
      <c r="S155" s="2424"/>
      <c r="T155" s="2231"/>
      <c r="U155" s="2230"/>
      <c r="V155" s="2231"/>
      <c r="W155" s="2230"/>
      <c r="X155" s="2231"/>
      <c r="Y155" s="2230"/>
      <c r="Z155" s="2231"/>
      <c r="AA155" s="2230"/>
      <c r="AB155" s="2231"/>
      <c r="AC155" s="2230"/>
      <c r="AD155" s="2231"/>
      <c r="AE155" s="2230"/>
      <c r="AF155" s="2231"/>
      <c r="AG155" s="2230"/>
      <c r="AH155" s="2231"/>
      <c r="AI155" s="2230"/>
      <c r="AJ155" s="2231"/>
      <c r="AK155" s="2230"/>
      <c r="AL155" s="2231"/>
      <c r="AM155" s="2230"/>
      <c r="AN155" s="2231"/>
      <c r="AO155" s="2230"/>
      <c r="AP155" s="2232"/>
      <c r="AQ155" s="2268"/>
      <c r="AR155" s="24"/>
      <c r="AS155" s="24"/>
      <c r="AT155" s="28"/>
      <c r="AU155" s="28"/>
      <c r="AV155" s="28"/>
      <c r="AW155" s="28"/>
      <c r="AX155" s="28"/>
      <c r="AY155" s="671" t="str">
        <f t="shared" si="94"/>
        <v/>
      </c>
      <c r="BV155" s="3"/>
      <c r="BW155" s="3"/>
      <c r="CA155" s="31" t="str">
        <f t="shared" si="95"/>
        <v/>
      </c>
      <c r="CB155" s="31" t="str">
        <f t="shared" si="96"/>
        <v/>
      </c>
      <c r="CC155" s="31" t="str">
        <f t="shared" si="97"/>
        <v/>
      </c>
      <c r="CD155" s="31" t="str">
        <f t="shared" si="98"/>
        <v/>
      </c>
      <c r="CE155" s="31" t="str">
        <f t="shared" si="99"/>
        <v/>
      </c>
      <c r="CF155" s="31" t="str">
        <f t="shared" si="100"/>
        <v/>
      </c>
      <c r="CG155" s="31" t="str">
        <f t="shared" si="101"/>
        <v/>
      </c>
      <c r="CH155" s="32">
        <f t="shared" si="102"/>
        <v>0</v>
      </c>
      <c r="CI155" s="32">
        <f t="shared" si="103"/>
        <v>0</v>
      </c>
      <c r="CJ155" s="32">
        <f t="shared" si="104"/>
        <v>0</v>
      </c>
      <c r="CK155" s="32">
        <f t="shared" si="105"/>
        <v>0</v>
      </c>
      <c r="CL155" s="32">
        <f t="shared" si="106"/>
        <v>0</v>
      </c>
      <c r="CM155" s="32">
        <f t="shared" si="107"/>
        <v>0</v>
      </c>
      <c r="CN155" s="32">
        <f t="shared" si="108"/>
        <v>0</v>
      </c>
    </row>
    <row r="156" spans="1:92" ht="16.350000000000001" customHeight="1" x14ac:dyDescent="0.2">
      <c r="A156" s="3640" t="s">
        <v>187</v>
      </c>
      <c r="B156" s="3727"/>
      <c r="C156" s="3641"/>
      <c r="D156" s="2213">
        <f t="shared" si="109"/>
        <v>0</v>
      </c>
      <c r="E156" s="2264">
        <f t="shared" si="110"/>
        <v>0</v>
      </c>
      <c r="F156" s="2266">
        <f t="shared" si="111"/>
        <v>0</v>
      </c>
      <c r="G156" s="2267"/>
      <c r="H156" s="2231"/>
      <c r="I156" s="2230"/>
      <c r="J156" s="2231"/>
      <c r="K156" s="2230"/>
      <c r="L156" s="2231"/>
      <c r="M156" s="2230"/>
      <c r="N156" s="2231"/>
      <c r="O156" s="2424"/>
      <c r="P156" s="2231"/>
      <c r="Q156" s="2424"/>
      <c r="R156" s="2231"/>
      <c r="S156" s="2424"/>
      <c r="T156" s="2231"/>
      <c r="U156" s="2230"/>
      <c r="V156" s="2231"/>
      <c r="W156" s="2230"/>
      <c r="X156" s="2231"/>
      <c r="Y156" s="2230"/>
      <c r="Z156" s="2231"/>
      <c r="AA156" s="2230"/>
      <c r="AB156" s="2231"/>
      <c r="AC156" s="2230"/>
      <c r="AD156" s="2231"/>
      <c r="AE156" s="2230"/>
      <c r="AF156" s="2231"/>
      <c r="AG156" s="2230"/>
      <c r="AH156" s="2231"/>
      <c r="AI156" s="2230"/>
      <c r="AJ156" s="2231"/>
      <c r="AK156" s="2230"/>
      <c r="AL156" s="2231"/>
      <c r="AM156" s="2230"/>
      <c r="AN156" s="2231"/>
      <c r="AO156" s="2230"/>
      <c r="AP156" s="2232"/>
      <c r="AQ156" s="2268"/>
      <c r="AR156" s="24"/>
      <c r="AS156" s="24"/>
      <c r="AT156" s="28"/>
      <c r="AU156" s="28"/>
      <c r="AV156" s="28"/>
      <c r="AW156" s="28"/>
      <c r="AX156" s="28"/>
      <c r="AY156" s="671" t="str">
        <f t="shared" si="94"/>
        <v/>
      </c>
      <c r="BV156" s="3"/>
      <c r="BW156" s="3"/>
      <c r="CA156" s="31" t="str">
        <f t="shared" si="95"/>
        <v/>
      </c>
      <c r="CB156" s="31" t="str">
        <f t="shared" si="96"/>
        <v/>
      </c>
      <c r="CC156" s="31" t="str">
        <f t="shared" si="97"/>
        <v/>
      </c>
      <c r="CD156" s="31" t="str">
        <f t="shared" si="98"/>
        <v/>
      </c>
      <c r="CE156" s="31" t="str">
        <f t="shared" si="99"/>
        <v/>
      </c>
      <c r="CF156" s="31" t="str">
        <f t="shared" si="100"/>
        <v/>
      </c>
      <c r="CG156" s="31" t="str">
        <f t="shared" si="101"/>
        <v/>
      </c>
      <c r="CH156" s="32">
        <f t="shared" si="102"/>
        <v>0</v>
      </c>
      <c r="CI156" s="32">
        <f t="shared" si="103"/>
        <v>0</v>
      </c>
      <c r="CJ156" s="32">
        <f t="shared" si="104"/>
        <v>0</v>
      </c>
      <c r="CK156" s="32">
        <f t="shared" si="105"/>
        <v>0</v>
      </c>
      <c r="CL156" s="32">
        <f t="shared" si="106"/>
        <v>0</v>
      </c>
      <c r="CM156" s="32">
        <f t="shared" si="107"/>
        <v>0</v>
      </c>
      <c r="CN156" s="32">
        <f t="shared" si="108"/>
        <v>0</v>
      </c>
    </row>
    <row r="157" spans="1:92" ht="16.350000000000001" customHeight="1" x14ac:dyDescent="0.2">
      <c r="A157" s="3618" t="s">
        <v>188</v>
      </c>
      <c r="B157" s="3619"/>
      <c r="C157" s="3620"/>
      <c r="D157" s="2213">
        <f t="shared" si="109"/>
        <v>0</v>
      </c>
      <c r="E157" s="2264">
        <f t="shared" si="110"/>
        <v>0</v>
      </c>
      <c r="F157" s="2266">
        <f t="shared" si="111"/>
        <v>0</v>
      </c>
      <c r="G157" s="2267"/>
      <c r="H157" s="2231"/>
      <c r="I157" s="2230"/>
      <c r="J157" s="2231"/>
      <c r="K157" s="2230"/>
      <c r="L157" s="2231"/>
      <c r="M157" s="2230"/>
      <c r="N157" s="2231"/>
      <c r="O157" s="2424"/>
      <c r="P157" s="2231"/>
      <c r="Q157" s="2424"/>
      <c r="R157" s="2231"/>
      <c r="S157" s="2424"/>
      <c r="T157" s="2231"/>
      <c r="U157" s="2230"/>
      <c r="V157" s="2231"/>
      <c r="W157" s="2230"/>
      <c r="X157" s="2231"/>
      <c r="Y157" s="2230"/>
      <c r="Z157" s="2231"/>
      <c r="AA157" s="2230"/>
      <c r="AB157" s="2231"/>
      <c r="AC157" s="2230"/>
      <c r="AD157" s="2231"/>
      <c r="AE157" s="2230"/>
      <c r="AF157" s="2231"/>
      <c r="AG157" s="2230"/>
      <c r="AH157" s="2231"/>
      <c r="AI157" s="2230"/>
      <c r="AJ157" s="2231"/>
      <c r="AK157" s="2230"/>
      <c r="AL157" s="2231"/>
      <c r="AM157" s="2230"/>
      <c r="AN157" s="2231"/>
      <c r="AO157" s="2230"/>
      <c r="AP157" s="2232"/>
      <c r="AQ157" s="2268"/>
      <c r="AR157" s="24"/>
      <c r="AS157" s="24"/>
      <c r="AT157" s="28"/>
      <c r="AU157" s="28"/>
      <c r="AV157" s="28"/>
      <c r="AW157" s="28"/>
      <c r="AX157" s="28"/>
      <c r="AY157" s="671" t="str">
        <f t="shared" si="94"/>
        <v/>
      </c>
      <c r="BV157" s="3"/>
      <c r="BW157" s="3"/>
      <c r="CA157" s="31" t="str">
        <f t="shared" si="95"/>
        <v/>
      </c>
      <c r="CB157" s="31" t="str">
        <f t="shared" si="96"/>
        <v/>
      </c>
      <c r="CC157" s="31" t="str">
        <f t="shared" si="97"/>
        <v/>
      </c>
      <c r="CD157" s="31" t="str">
        <f t="shared" si="98"/>
        <v/>
      </c>
      <c r="CE157" s="31" t="str">
        <f t="shared" si="99"/>
        <v/>
      </c>
      <c r="CF157" s="31" t="str">
        <f t="shared" si="100"/>
        <v/>
      </c>
      <c r="CG157" s="31" t="str">
        <f t="shared" si="101"/>
        <v/>
      </c>
      <c r="CH157" s="32">
        <f t="shared" si="102"/>
        <v>0</v>
      </c>
      <c r="CI157" s="32">
        <f t="shared" si="103"/>
        <v>0</v>
      </c>
      <c r="CJ157" s="32">
        <f t="shared" si="104"/>
        <v>0</v>
      </c>
      <c r="CK157" s="32">
        <f t="shared" si="105"/>
        <v>0</v>
      </c>
      <c r="CL157" s="32">
        <f t="shared" si="106"/>
        <v>0</v>
      </c>
      <c r="CM157" s="32">
        <f t="shared" si="107"/>
        <v>0</v>
      </c>
      <c r="CN157" s="32">
        <f t="shared" si="108"/>
        <v>0</v>
      </c>
    </row>
    <row r="158" spans="1:92" ht="16.350000000000001" customHeight="1" x14ac:dyDescent="0.2">
      <c r="A158" s="3734" t="s">
        <v>189</v>
      </c>
      <c r="B158" s="3734"/>
      <c r="C158" s="3735"/>
      <c r="D158" s="2425">
        <f t="shared" si="109"/>
        <v>0</v>
      </c>
      <c r="E158" s="2264">
        <f>SUM(G158+I158+K158+M158+O158+Q158+S158+U158+W158+Y158+AA158+AC158+AE158+AG158+AI158+AK158+AM158+AO158)</f>
        <v>0</v>
      </c>
      <c r="F158" s="2266">
        <f t="shared" si="111"/>
        <v>0</v>
      </c>
      <c r="G158" s="2272"/>
      <c r="H158" s="2240"/>
      <c r="I158" s="2239"/>
      <c r="J158" s="2240"/>
      <c r="K158" s="2239"/>
      <c r="L158" s="2240"/>
      <c r="M158" s="2239"/>
      <c r="N158" s="2240"/>
      <c r="O158" s="2426"/>
      <c r="P158" s="2240"/>
      <c r="Q158" s="2426"/>
      <c r="R158" s="2240"/>
      <c r="S158" s="2426"/>
      <c r="T158" s="2240"/>
      <c r="U158" s="2239"/>
      <c r="V158" s="2240"/>
      <c r="W158" s="2239"/>
      <c r="X158" s="2240"/>
      <c r="Y158" s="2239"/>
      <c r="Z158" s="2240"/>
      <c r="AA158" s="2239"/>
      <c r="AB158" s="2240"/>
      <c r="AC158" s="2239"/>
      <c r="AD158" s="2240"/>
      <c r="AE158" s="2239"/>
      <c r="AF158" s="2240"/>
      <c r="AG158" s="2239"/>
      <c r="AH158" s="2240"/>
      <c r="AI158" s="2239"/>
      <c r="AJ158" s="2240"/>
      <c r="AK158" s="2239"/>
      <c r="AL158" s="2240"/>
      <c r="AM158" s="2239"/>
      <c r="AN158" s="2240"/>
      <c r="AO158" s="2239"/>
      <c r="AP158" s="2241"/>
      <c r="AQ158" s="2414"/>
      <c r="AR158" s="2268"/>
      <c r="AS158" s="2268"/>
      <c r="AT158" s="2234"/>
      <c r="AU158" s="2236"/>
      <c r="AV158" s="2236"/>
      <c r="AW158" s="2236"/>
      <c r="AX158" s="2236"/>
      <c r="AY158" s="671" t="str">
        <f t="shared" si="94"/>
        <v/>
      </c>
      <c r="BV158" s="3"/>
      <c r="BW158" s="3"/>
      <c r="CA158" s="31" t="str">
        <f t="shared" si="95"/>
        <v/>
      </c>
      <c r="CB158" s="31" t="str">
        <f t="shared" si="96"/>
        <v/>
      </c>
      <c r="CC158" s="31" t="str">
        <f t="shared" si="97"/>
        <v/>
      </c>
      <c r="CD158" s="31" t="str">
        <f t="shared" si="98"/>
        <v/>
      </c>
      <c r="CE158" s="31" t="str">
        <f t="shared" si="99"/>
        <v/>
      </c>
      <c r="CF158" s="31" t="str">
        <f t="shared" si="100"/>
        <v/>
      </c>
      <c r="CG158" s="31" t="str">
        <f t="shared" si="101"/>
        <v/>
      </c>
      <c r="CH158" s="32">
        <f t="shared" si="102"/>
        <v>0</v>
      </c>
      <c r="CI158" s="32">
        <f t="shared" si="103"/>
        <v>0</v>
      </c>
      <c r="CJ158" s="32">
        <f t="shared" si="104"/>
        <v>0</v>
      </c>
      <c r="CK158" s="32">
        <f t="shared" si="105"/>
        <v>0</v>
      </c>
      <c r="CL158" s="32">
        <f t="shared" si="106"/>
        <v>0</v>
      </c>
      <c r="CM158" s="32">
        <f t="shared" si="107"/>
        <v>0</v>
      </c>
      <c r="CN158" s="32">
        <f t="shared" si="108"/>
        <v>0</v>
      </c>
    </row>
    <row r="159" spans="1:92" ht="16.350000000000001" customHeight="1" x14ac:dyDescent="0.2">
      <c r="A159" s="3612" t="s">
        <v>4</v>
      </c>
      <c r="B159" s="3559"/>
      <c r="C159" s="3627"/>
      <c r="D159" s="2418">
        <f>SUM(D150:D158)</f>
        <v>351</v>
      </c>
      <c r="E159" s="2416">
        <f>SUM(E150:E158)</f>
        <v>123</v>
      </c>
      <c r="F159" s="2420">
        <f>SUM(F150:F158)</f>
        <v>228</v>
      </c>
      <c r="G159" s="2427">
        <f t="shared" ref="G159:AU159" si="112">SUM(G150:G158)</f>
        <v>0</v>
      </c>
      <c r="H159" s="2420">
        <f t="shared" si="112"/>
        <v>0</v>
      </c>
      <c r="I159" s="2427">
        <f t="shared" si="112"/>
        <v>0</v>
      </c>
      <c r="J159" s="2428">
        <f t="shared" si="112"/>
        <v>0</v>
      </c>
      <c r="K159" s="2427">
        <f t="shared" si="112"/>
        <v>0</v>
      </c>
      <c r="L159" s="2428">
        <f t="shared" si="112"/>
        <v>0</v>
      </c>
      <c r="M159" s="2427">
        <f t="shared" si="112"/>
        <v>0</v>
      </c>
      <c r="N159" s="2420">
        <f t="shared" si="112"/>
        <v>0</v>
      </c>
      <c r="O159" s="2427">
        <f t="shared" si="112"/>
        <v>0</v>
      </c>
      <c r="P159" s="2420">
        <f t="shared" si="112"/>
        <v>0</v>
      </c>
      <c r="Q159" s="2427">
        <f t="shared" si="112"/>
        <v>1</v>
      </c>
      <c r="R159" s="2420">
        <f t="shared" si="112"/>
        <v>2</v>
      </c>
      <c r="S159" s="2427">
        <f t="shared" si="112"/>
        <v>2</v>
      </c>
      <c r="T159" s="2420">
        <f t="shared" si="112"/>
        <v>7</v>
      </c>
      <c r="U159" s="2427">
        <f t="shared" si="112"/>
        <v>2</v>
      </c>
      <c r="V159" s="2420">
        <f t="shared" si="112"/>
        <v>0</v>
      </c>
      <c r="W159" s="2427">
        <f t="shared" si="112"/>
        <v>0</v>
      </c>
      <c r="X159" s="2420">
        <f t="shared" si="112"/>
        <v>4</v>
      </c>
      <c r="Y159" s="2427">
        <f t="shared" si="112"/>
        <v>26</v>
      </c>
      <c r="Z159" s="2420">
        <f t="shared" si="112"/>
        <v>16</v>
      </c>
      <c r="AA159" s="2427">
        <f t="shared" si="112"/>
        <v>4</v>
      </c>
      <c r="AB159" s="2420">
        <f t="shared" si="112"/>
        <v>14</v>
      </c>
      <c r="AC159" s="2427">
        <f t="shared" si="112"/>
        <v>3</v>
      </c>
      <c r="AD159" s="2420">
        <f t="shared" si="112"/>
        <v>11</v>
      </c>
      <c r="AE159" s="2427">
        <f t="shared" si="112"/>
        <v>4</v>
      </c>
      <c r="AF159" s="2420">
        <f t="shared" si="112"/>
        <v>51</v>
      </c>
      <c r="AG159" s="2427">
        <f t="shared" si="112"/>
        <v>35</v>
      </c>
      <c r="AH159" s="2420">
        <f t="shared" si="112"/>
        <v>47</v>
      </c>
      <c r="AI159" s="2427">
        <f t="shared" si="112"/>
        <v>7</v>
      </c>
      <c r="AJ159" s="2420">
        <f t="shared" si="112"/>
        <v>21</v>
      </c>
      <c r="AK159" s="2427">
        <f t="shared" si="112"/>
        <v>11</v>
      </c>
      <c r="AL159" s="2420">
        <f t="shared" si="112"/>
        <v>26</v>
      </c>
      <c r="AM159" s="2427">
        <f t="shared" si="112"/>
        <v>27</v>
      </c>
      <c r="AN159" s="2420">
        <f t="shared" si="112"/>
        <v>23</v>
      </c>
      <c r="AO159" s="2427">
        <f t="shared" si="112"/>
        <v>1</v>
      </c>
      <c r="AP159" s="2421">
        <f t="shared" si="112"/>
        <v>6</v>
      </c>
      <c r="AQ159" s="2420">
        <f t="shared" si="112"/>
        <v>3</v>
      </c>
      <c r="AR159" s="1937">
        <f t="shared" si="112"/>
        <v>1</v>
      </c>
      <c r="AS159" s="2423">
        <f t="shared" si="112"/>
        <v>351</v>
      </c>
      <c r="AT159" s="2420">
        <f t="shared" si="112"/>
        <v>3</v>
      </c>
      <c r="AU159" s="2429">
        <f t="shared" si="112"/>
        <v>0</v>
      </c>
      <c r="AV159" s="2429">
        <f>SUM(AV150:AV158)</f>
        <v>0</v>
      </c>
      <c r="AW159" s="2429">
        <f>SUM(AW150:AW158)</f>
        <v>0</v>
      </c>
      <c r="AX159" s="2429">
        <f t="shared" ref="AX159" si="113">SUM(AX150:AX158)</f>
        <v>0</v>
      </c>
      <c r="BV159" s="3"/>
      <c r="BW159" s="3"/>
      <c r="CA159" s="31"/>
      <c r="CB159" s="31"/>
      <c r="CC159" s="31"/>
      <c r="CD159" s="31"/>
      <c r="CH159" s="32"/>
      <c r="CI159" s="32"/>
      <c r="CJ159" s="32"/>
      <c r="CK159" s="32"/>
      <c r="CL159" s="14"/>
      <c r="CM159" s="14"/>
      <c r="CN159" s="14"/>
    </row>
    <row r="160" spans="1:92" ht="27" customHeight="1" x14ac:dyDescent="0.2">
      <c r="A160" s="85" t="s">
        <v>190</v>
      </c>
      <c r="B160" s="86"/>
      <c r="C160" s="86"/>
      <c r="D160" s="86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30"/>
      <c r="R160" s="52"/>
      <c r="S160" s="9"/>
      <c r="T160" s="9"/>
      <c r="U160" s="9"/>
      <c r="V160" s="9"/>
      <c r="W160" s="9"/>
      <c r="X160" s="232"/>
      <c r="Y160" s="9"/>
      <c r="Z160" s="9"/>
      <c r="AA160" s="9"/>
      <c r="AB160" s="9"/>
      <c r="AC160" s="9"/>
      <c r="AD160" s="9"/>
      <c r="AE160" s="9"/>
      <c r="AF160" s="9"/>
      <c r="BV160" s="3"/>
      <c r="BW160" s="3"/>
      <c r="CA160" s="31"/>
      <c r="CB160" s="31"/>
      <c r="CC160" s="31"/>
      <c r="CD160" s="31"/>
      <c r="CH160" s="32"/>
      <c r="CI160" s="32"/>
      <c r="CJ160" s="32"/>
      <c r="CK160" s="32"/>
      <c r="CL160" s="14"/>
      <c r="CM160" s="14"/>
      <c r="CN160" s="14"/>
    </row>
    <row r="161" spans="1:92" ht="16.350000000000001" customHeight="1" x14ac:dyDescent="0.2">
      <c r="A161" s="3455" t="s">
        <v>191</v>
      </c>
      <c r="B161" s="3456"/>
      <c r="C161" s="3457"/>
      <c r="D161" s="3575" t="s">
        <v>4</v>
      </c>
      <c r="E161" s="3576"/>
      <c r="F161" s="3554"/>
      <c r="G161" s="3612" t="s">
        <v>5</v>
      </c>
      <c r="H161" s="3559"/>
      <c r="I161" s="3559"/>
      <c r="J161" s="3559"/>
      <c r="K161" s="3559"/>
      <c r="L161" s="3559"/>
      <c r="M161" s="3559"/>
      <c r="N161" s="3559"/>
      <c r="O161" s="3559"/>
      <c r="P161" s="3559"/>
      <c r="Q161" s="3559"/>
      <c r="R161" s="3559"/>
      <c r="S161" s="3559"/>
      <c r="T161" s="3559"/>
      <c r="U161" s="3559"/>
      <c r="V161" s="3559"/>
      <c r="W161" s="3559"/>
      <c r="X161" s="3559"/>
      <c r="Y161" s="3559"/>
      <c r="Z161" s="3559"/>
      <c r="AA161" s="3559"/>
      <c r="AB161" s="3559"/>
      <c r="AC161" s="3559"/>
      <c r="AD161" s="3559"/>
      <c r="AE161" s="3559"/>
      <c r="AF161" s="3559"/>
      <c r="AG161" s="3559"/>
      <c r="AH161" s="3559"/>
      <c r="AI161" s="3559"/>
      <c r="AJ161" s="3559"/>
      <c r="AK161" s="3559"/>
      <c r="AL161" s="3559"/>
      <c r="AM161" s="3559"/>
      <c r="AN161" s="3559"/>
      <c r="AO161" s="3559"/>
      <c r="AP161" s="3627"/>
      <c r="AQ161" s="3461" t="s">
        <v>42</v>
      </c>
      <c r="AR161" s="3574" t="s">
        <v>298</v>
      </c>
      <c r="AS161" s="3733" t="s">
        <v>122</v>
      </c>
      <c r="AT161" s="3733" t="s">
        <v>11</v>
      </c>
      <c r="AU161" s="3556" t="s">
        <v>193</v>
      </c>
      <c r="AV161" s="3460" t="s">
        <v>194</v>
      </c>
      <c r="BV161" s="3"/>
      <c r="BW161" s="3"/>
      <c r="CA161" s="31"/>
      <c r="CB161" s="31"/>
      <c r="CC161" s="31"/>
      <c r="CD161" s="31"/>
      <c r="CH161" s="32"/>
      <c r="CI161" s="32"/>
      <c r="CJ161" s="32"/>
      <c r="CK161" s="32"/>
      <c r="CL161" s="14"/>
      <c r="CM161" s="14"/>
      <c r="CN161" s="14"/>
    </row>
    <row r="162" spans="1:92" ht="32.1" customHeight="1" x14ac:dyDescent="0.2">
      <c r="A162" s="2933"/>
      <c r="B162" s="2934"/>
      <c r="C162" s="2935"/>
      <c r="D162" s="3051"/>
      <c r="E162" s="3052"/>
      <c r="F162" s="2961"/>
      <c r="G162" s="3716" t="s">
        <v>13</v>
      </c>
      <c r="H162" s="3638"/>
      <c r="I162" s="3612" t="s">
        <v>14</v>
      </c>
      <c r="J162" s="3627"/>
      <c r="K162" s="3559" t="s">
        <v>15</v>
      </c>
      <c r="L162" s="3627"/>
      <c r="M162" s="3612" t="s">
        <v>16</v>
      </c>
      <c r="N162" s="3627"/>
      <c r="O162" s="3612" t="s">
        <v>17</v>
      </c>
      <c r="P162" s="3627"/>
      <c r="Q162" s="3612" t="s">
        <v>18</v>
      </c>
      <c r="R162" s="3627"/>
      <c r="S162" s="3612" t="s">
        <v>19</v>
      </c>
      <c r="T162" s="3627"/>
      <c r="U162" s="3612" t="s">
        <v>20</v>
      </c>
      <c r="V162" s="3627"/>
      <c r="W162" s="3612" t="s">
        <v>21</v>
      </c>
      <c r="X162" s="3627"/>
      <c r="Y162" s="3612" t="s">
        <v>22</v>
      </c>
      <c r="Z162" s="3614"/>
      <c r="AA162" s="3612" t="s">
        <v>23</v>
      </c>
      <c r="AB162" s="3614"/>
      <c r="AC162" s="3612" t="s">
        <v>24</v>
      </c>
      <c r="AD162" s="3614"/>
      <c r="AE162" s="3612" t="s">
        <v>25</v>
      </c>
      <c r="AF162" s="3614"/>
      <c r="AG162" s="3612" t="s">
        <v>26</v>
      </c>
      <c r="AH162" s="3614"/>
      <c r="AI162" s="3612" t="s">
        <v>27</v>
      </c>
      <c r="AJ162" s="3614"/>
      <c r="AK162" s="3612" t="s">
        <v>28</v>
      </c>
      <c r="AL162" s="3614"/>
      <c r="AM162" s="3612" t="s">
        <v>29</v>
      </c>
      <c r="AN162" s="3614"/>
      <c r="AO162" s="3612" t="s">
        <v>30</v>
      </c>
      <c r="AP162" s="3614"/>
      <c r="AQ162" s="2947"/>
      <c r="AR162" s="3013"/>
      <c r="AS162" s="3733"/>
      <c r="AT162" s="3733"/>
      <c r="AU162" s="2971"/>
      <c r="AV162" s="3064"/>
      <c r="BV162" s="3"/>
      <c r="BW162" s="3"/>
      <c r="CA162" s="31"/>
      <c r="CB162" s="31"/>
      <c r="CC162" s="31"/>
      <c r="CD162" s="31"/>
      <c r="CH162" s="32"/>
      <c r="CI162" s="32"/>
      <c r="CJ162" s="32"/>
      <c r="CK162" s="32"/>
      <c r="CL162" s="14"/>
      <c r="CM162" s="14"/>
      <c r="CN162" s="14"/>
    </row>
    <row r="163" spans="1:92" ht="16.350000000000001" customHeight="1" x14ac:dyDescent="0.2">
      <c r="A163" s="3169"/>
      <c r="B163" s="3170"/>
      <c r="C163" s="3171"/>
      <c r="D163" s="2393" t="s">
        <v>31</v>
      </c>
      <c r="E163" s="2297" t="s">
        <v>32</v>
      </c>
      <c r="F163" s="2334" t="s">
        <v>33</v>
      </c>
      <c r="G163" s="2224" t="s">
        <v>32</v>
      </c>
      <c r="H163" s="2223" t="s">
        <v>33</v>
      </c>
      <c r="I163" s="2224" t="s">
        <v>32</v>
      </c>
      <c r="J163" s="2223" t="s">
        <v>33</v>
      </c>
      <c r="K163" s="2224" t="s">
        <v>32</v>
      </c>
      <c r="L163" s="2223" t="s">
        <v>33</v>
      </c>
      <c r="M163" s="2224" t="s">
        <v>32</v>
      </c>
      <c r="N163" s="2223" t="s">
        <v>33</v>
      </c>
      <c r="O163" s="2224" t="s">
        <v>32</v>
      </c>
      <c r="P163" s="2223" t="s">
        <v>33</v>
      </c>
      <c r="Q163" s="2224" t="s">
        <v>32</v>
      </c>
      <c r="R163" s="2223" t="s">
        <v>33</v>
      </c>
      <c r="S163" s="2224" t="s">
        <v>32</v>
      </c>
      <c r="T163" s="2223" t="s">
        <v>33</v>
      </c>
      <c r="U163" s="2224" t="s">
        <v>32</v>
      </c>
      <c r="V163" s="2223" t="s">
        <v>33</v>
      </c>
      <c r="W163" s="2224" t="s">
        <v>32</v>
      </c>
      <c r="X163" s="2223" t="s">
        <v>33</v>
      </c>
      <c r="Y163" s="2224" t="s">
        <v>32</v>
      </c>
      <c r="Z163" s="2223" t="s">
        <v>33</v>
      </c>
      <c r="AA163" s="2224" t="s">
        <v>32</v>
      </c>
      <c r="AB163" s="2223" t="s">
        <v>33</v>
      </c>
      <c r="AC163" s="2224" t="s">
        <v>32</v>
      </c>
      <c r="AD163" s="2223" t="s">
        <v>33</v>
      </c>
      <c r="AE163" s="2224" t="s">
        <v>32</v>
      </c>
      <c r="AF163" s="2223" t="s">
        <v>33</v>
      </c>
      <c r="AG163" s="2224" t="s">
        <v>32</v>
      </c>
      <c r="AH163" s="2223" t="s">
        <v>33</v>
      </c>
      <c r="AI163" s="2224" t="s">
        <v>32</v>
      </c>
      <c r="AJ163" s="2223" t="s">
        <v>33</v>
      </c>
      <c r="AK163" s="2224" t="s">
        <v>32</v>
      </c>
      <c r="AL163" s="2223" t="s">
        <v>33</v>
      </c>
      <c r="AM163" s="2224" t="s">
        <v>32</v>
      </c>
      <c r="AN163" s="2223" t="s">
        <v>33</v>
      </c>
      <c r="AO163" s="2224" t="s">
        <v>32</v>
      </c>
      <c r="AP163" s="2223" t="s">
        <v>33</v>
      </c>
      <c r="AQ163" s="3550"/>
      <c r="AR163" s="3243"/>
      <c r="AS163" s="3733"/>
      <c r="AT163" s="3733"/>
      <c r="AU163" s="3646"/>
      <c r="AV163" s="3177"/>
      <c r="BV163" s="3"/>
      <c r="BW163" s="3"/>
      <c r="CA163" s="31"/>
      <c r="CB163" s="31"/>
      <c r="CC163" s="31"/>
      <c r="CD163" s="31"/>
      <c r="CH163" s="32"/>
      <c r="CI163" s="32"/>
      <c r="CJ163" s="32"/>
      <c r="CK163" s="32"/>
      <c r="CL163" s="14"/>
      <c r="CM163" s="14"/>
      <c r="CN163" s="14"/>
    </row>
    <row r="164" spans="1:92" ht="16.350000000000001" customHeight="1" x14ac:dyDescent="0.2">
      <c r="A164" s="3454" t="s">
        <v>195</v>
      </c>
      <c r="B164" s="3729" t="s">
        <v>196</v>
      </c>
      <c r="C164" s="3730"/>
      <c r="D164" s="2430">
        <f>SUM(E164+F164)</f>
        <v>0</v>
      </c>
      <c r="E164" s="2431"/>
      <c r="F164" s="2432">
        <f>SUM(AD164+AF164+AH164+AJ164+AL164+AN164+AP164)</f>
        <v>0</v>
      </c>
      <c r="G164" s="1036"/>
      <c r="H164" s="281"/>
      <c r="I164" s="1036"/>
      <c r="J164" s="281"/>
      <c r="K164" s="1036"/>
      <c r="L164" s="281"/>
      <c r="M164" s="1036"/>
      <c r="N164" s="281"/>
      <c r="O164" s="1036"/>
      <c r="P164" s="281"/>
      <c r="Q164" s="1036"/>
      <c r="R164" s="281"/>
      <c r="S164" s="1036"/>
      <c r="T164" s="281"/>
      <c r="U164" s="1036"/>
      <c r="V164" s="281"/>
      <c r="W164" s="1036"/>
      <c r="X164" s="281"/>
      <c r="Y164" s="1036"/>
      <c r="Z164" s="281"/>
      <c r="AA164" s="1036"/>
      <c r="AB164" s="281"/>
      <c r="AC164" s="1037"/>
      <c r="AD164" s="60"/>
      <c r="AE164" s="1037"/>
      <c r="AF164" s="60"/>
      <c r="AG164" s="1037"/>
      <c r="AH164" s="60"/>
      <c r="AI164" s="1037"/>
      <c r="AJ164" s="60"/>
      <c r="AK164" s="1037"/>
      <c r="AL164" s="60"/>
      <c r="AM164" s="1037"/>
      <c r="AN164" s="60"/>
      <c r="AO164" s="1037"/>
      <c r="AP164" s="60"/>
      <c r="AQ164" s="1038"/>
      <c r="AR164" s="60"/>
      <c r="AS164" s="2276"/>
      <c r="AT164" s="60"/>
      <c r="AU164" s="2433"/>
      <c r="AV164" s="2434"/>
      <c r="AW164" s="671" t="str">
        <f t="shared" ref="AW164:AW198" si="114">$CA164&amp;$CB164&amp;$CC164&amp;$CD164&amp;$CE164&amp;$CF164&amp;$CG164</f>
        <v/>
      </c>
      <c r="BV164" s="3"/>
      <c r="BW164" s="3"/>
      <c r="CA164" s="31" t="str">
        <f t="shared" ref="CA164:CA198" si="115">IF(CH164=1,"* El número de actividades en usuarios en situacion de discapacidad NO DEBE ser mayor al total. ","")</f>
        <v/>
      </c>
      <c r="CB164" s="31" t="str">
        <f t="shared" ref="CB164:CB198" si="116">IF(CI164=1," * El número de actividades en Niños, Niñas, Adolescentes y Jóvenes de la red SENAME NO DEBE ser mayor al total. ","")</f>
        <v/>
      </c>
      <c r="CC164" s="31" t="str">
        <f t="shared" ref="CC164:CC198" si="117">IF(CJ164=1," * El número de actividades en Población Migrante NO DEBE ser mayor al total. ","")</f>
        <v/>
      </c>
      <c r="CD164" s="31" t="str">
        <f>IF(CK164=1," * El número de actividades en Pacientes Diabéticos en Control PSCV NO DEBE superar el total. ","")</f>
        <v/>
      </c>
      <c r="CH164" s="32">
        <f>IF($D164&lt;AR164,1,0)</f>
        <v>0</v>
      </c>
      <c r="CI164" s="32">
        <f>IF($D164&lt;AS164,1,0)</f>
        <v>0</v>
      </c>
      <c r="CJ164" s="32">
        <f>IF($D164&lt;AT164,1,0)</f>
        <v>0</v>
      </c>
      <c r="CK164" s="32">
        <f>IF($D164&lt;AV164,1,0)</f>
        <v>0</v>
      </c>
      <c r="CM164" s="14"/>
      <c r="CN164" s="14"/>
    </row>
    <row r="165" spans="1:92" ht="16.350000000000001" customHeight="1" x14ac:dyDescent="0.2">
      <c r="A165" s="2912"/>
      <c r="B165" s="3640" t="s">
        <v>95</v>
      </c>
      <c r="C165" s="3641"/>
      <c r="D165" s="2435">
        <f t="shared" ref="D165:D177" si="118">SUM(E165+F165)</f>
        <v>0</v>
      </c>
      <c r="E165" s="2436"/>
      <c r="F165" s="2437">
        <f t="shared" ref="F165:F173" si="119">SUM(AD165+AF165+AH165+AJ165+AL165+AN165+AP165)</f>
        <v>0</v>
      </c>
      <c r="G165" s="289"/>
      <c r="H165" s="650"/>
      <c r="I165" s="289"/>
      <c r="J165" s="650"/>
      <c r="K165" s="289"/>
      <c r="L165" s="650"/>
      <c r="M165" s="289"/>
      <c r="N165" s="650"/>
      <c r="O165" s="289"/>
      <c r="P165" s="650"/>
      <c r="Q165" s="289"/>
      <c r="R165" s="650"/>
      <c r="S165" s="289"/>
      <c r="T165" s="650"/>
      <c r="U165" s="289"/>
      <c r="V165" s="650"/>
      <c r="W165" s="289"/>
      <c r="X165" s="650"/>
      <c r="Y165" s="289"/>
      <c r="Z165" s="650"/>
      <c r="AA165" s="289"/>
      <c r="AB165" s="650"/>
      <c r="AC165" s="291"/>
      <c r="AD165" s="26"/>
      <c r="AE165" s="291"/>
      <c r="AF165" s="26"/>
      <c r="AG165" s="291"/>
      <c r="AH165" s="26"/>
      <c r="AI165" s="291"/>
      <c r="AJ165" s="26"/>
      <c r="AK165" s="291"/>
      <c r="AL165" s="26"/>
      <c r="AM165" s="291"/>
      <c r="AN165" s="26"/>
      <c r="AO165" s="291"/>
      <c r="AP165" s="26"/>
      <c r="AQ165" s="292"/>
      <c r="AR165" s="26"/>
      <c r="AS165" s="24"/>
      <c r="AT165" s="26"/>
      <c r="AU165" s="293"/>
      <c r="AV165" s="294"/>
      <c r="AW165" s="671" t="str">
        <f t="shared" si="114"/>
        <v/>
      </c>
      <c r="BV165" s="3"/>
      <c r="BW165" s="3"/>
      <c r="CA165" s="31" t="str">
        <f t="shared" si="115"/>
        <v/>
      </c>
      <c r="CB165" s="31" t="str">
        <f t="shared" si="116"/>
        <v/>
      </c>
      <c r="CC165" s="31" t="str">
        <f t="shared" si="117"/>
        <v/>
      </c>
      <c r="CD165" s="31" t="str">
        <f t="shared" ref="CD165:CD197" si="120">IF(CK165=1," * El número de actividades en Pacientes Diabéticos en Control PSCV NO DEBE superar el total. ","")</f>
        <v/>
      </c>
      <c r="CH165" s="32">
        <f t="shared" ref="CH165:CJ197" si="121">IF($D165&lt;AR165,1,0)</f>
        <v>0</v>
      </c>
      <c r="CI165" s="32">
        <f t="shared" si="121"/>
        <v>0</v>
      </c>
      <c r="CJ165" s="32">
        <f t="shared" si="121"/>
        <v>0</v>
      </c>
      <c r="CK165" s="32">
        <f t="shared" ref="CK165:CK197" si="122">IF($D165&lt;AV165,1,0)</f>
        <v>0</v>
      </c>
      <c r="CL165" s="14"/>
      <c r="CM165" s="14"/>
      <c r="CN165" s="14"/>
    </row>
    <row r="166" spans="1:92" ht="16.350000000000001" customHeight="1" x14ac:dyDescent="0.2">
      <c r="A166" s="2912"/>
      <c r="B166" s="3731" t="s">
        <v>161</v>
      </c>
      <c r="C166" s="3732"/>
      <c r="D166" s="2438">
        <f t="shared" si="118"/>
        <v>0</v>
      </c>
      <c r="E166" s="2439"/>
      <c r="F166" s="2440">
        <f t="shared" si="119"/>
        <v>0</v>
      </c>
      <c r="G166" s="2441"/>
      <c r="H166" s="2442"/>
      <c r="I166" s="2441"/>
      <c r="J166" s="2442"/>
      <c r="K166" s="2441"/>
      <c r="L166" s="2442"/>
      <c r="M166" s="2441"/>
      <c r="N166" s="2442"/>
      <c r="O166" s="2441"/>
      <c r="P166" s="2442"/>
      <c r="Q166" s="2441"/>
      <c r="R166" s="2442"/>
      <c r="S166" s="2441"/>
      <c r="T166" s="2442"/>
      <c r="U166" s="2441"/>
      <c r="V166" s="2442"/>
      <c r="W166" s="2441"/>
      <c r="X166" s="2442"/>
      <c r="Y166" s="2441"/>
      <c r="Z166" s="2442"/>
      <c r="AA166" s="2441"/>
      <c r="AB166" s="2442"/>
      <c r="AC166" s="2067"/>
      <c r="AD166" s="2068"/>
      <c r="AE166" s="2067"/>
      <c r="AF166" s="2068"/>
      <c r="AG166" s="2067"/>
      <c r="AH166" s="2068"/>
      <c r="AI166" s="2067"/>
      <c r="AJ166" s="2068"/>
      <c r="AK166" s="2067"/>
      <c r="AL166" s="2068"/>
      <c r="AM166" s="2067"/>
      <c r="AN166" s="2068"/>
      <c r="AO166" s="2067"/>
      <c r="AP166" s="2068"/>
      <c r="AQ166" s="2069"/>
      <c r="AR166" s="2068"/>
      <c r="AS166" s="713"/>
      <c r="AT166" s="2068"/>
      <c r="AU166" s="2070"/>
      <c r="AV166" s="714"/>
      <c r="AW166" s="671" t="str">
        <f t="shared" si="114"/>
        <v/>
      </c>
      <c r="BV166" s="3"/>
      <c r="BW166" s="3"/>
      <c r="CA166" s="31" t="str">
        <f t="shared" si="115"/>
        <v/>
      </c>
      <c r="CB166" s="31" t="str">
        <f t="shared" si="116"/>
        <v/>
      </c>
      <c r="CC166" s="31" t="str">
        <f t="shared" si="117"/>
        <v/>
      </c>
      <c r="CD166" s="31" t="str">
        <f t="shared" si="120"/>
        <v/>
      </c>
      <c r="CH166" s="32">
        <f t="shared" si="121"/>
        <v>0</v>
      </c>
      <c r="CI166" s="32">
        <f t="shared" si="121"/>
        <v>0</v>
      </c>
      <c r="CJ166" s="32">
        <f t="shared" si="121"/>
        <v>0</v>
      </c>
      <c r="CK166" s="32">
        <f t="shared" si="122"/>
        <v>0</v>
      </c>
      <c r="CL166" s="14"/>
      <c r="CM166" s="14"/>
      <c r="CN166" s="14"/>
    </row>
    <row r="167" spans="1:92" ht="16.350000000000001" customHeight="1" x14ac:dyDescent="0.2">
      <c r="A167" s="2912"/>
      <c r="B167" s="3454" t="s">
        <v>197</v>
      </c>
      <c r="C167" s="2443" t="s">
        <v>4</v>
      </c>
      <c r="D167" s="2438">
        <f t="shared" si="118"/>
        <v>0</v>
      </c>
      <c r="E167" s="2439"/>
      <c r="F167" s="2429">
        <f t="shared" si="119"/>
        <v>0</v>
      </c>
      <c r="G167" s="2331"/>
      <c r="H167" s="2444"/>
      <c r="I167" s="2331"/>
      <c r="J167" s="2444"/>
      <c r="K167" s="2331"/>
      <c r="L167" s="2444"/>
      <c r="M167" s="2331"/>
      <c r="N167" s="2444"/>
      <c r="O167" s="2331"/>
      <c r="P167" s="2444"/>
      <c r="Q167" s="2331"/>
      <c r="R167" s="2444"/>
      <c r="S167" s="2331"/>
      <c r="T167" s="2444"/>
      <c r="U167" s="2331"/>
      <c r="V167" s="2444"/>
      <c r="W167" s="2331"/>
      <c r="X167" s="2444"/>
      <c r="Y167" s="2331"/>
      <c r="Z167" s="2444"/>
      <c r="AA167" s="2331"/>
      <c r="AB167" s="2444"/>
      <c r="AC167" s="2445"/>
      <c r="AD167" s="2417">
        <f t="shared" ref="AD167:AV167" si="123">SUM(AD168:AD173)</f>
        <v>0</v>
      </c>
      <c r="AE167" s="2445"/>
      <c r="AF167" s="2417">
        <f t="shared" si="123"/>
        <v>0</v>
      </c>
      <c r="AG167" s="2445"/>
      <c r="AH167" s="2417">
        <f t="shared" si="123"/>
        <v>0</v>
      </c>
      <c r="AI167" s="2445"/>
      <c r="AJ167" s="2417">
        <f t="shared" si="123"/>
        <v>0</v>
      </c>
      <c r="AK167" s="2445"/>
      <c r="AL167" s="2417">
        <f t="shared" si="123"/>
        <v>0</v>
      </c>
      <c r="AM167" s="2445"/>
      <c r="AN167" s="2417">
        <f t="shared" si="123"/>
        <v>0</v>
      </c>
      <c r="AO167" s="2445"/>
      <c r="AP167" s="2417">
        <f t="shared" si="123"/>
        <v>0</v>
      </c>
      <c r="AQ167" s="2446">
        <f>SUM(AQ168:AQ173)</f>
        <v>0</v>
      </c>
      <c r="AR167" s="2417">
        <f t="shared" si="123"/>
        <v>0</v>
      </c>
      <c r="AS167" s="2291">
        <f t="shared" si="123"/>
        <v>0</v>
      </c>
      <c r="AT167" s="2417">
        <f t="shared" si="123"/>
        <v>0</v>
      </c>
      <c r="AU167" s="2295">
        <f t="shared" si="123"/>
        <v>0</v>
      </c>
      <c r="AV167" s="2291">
        <f t="shared" si="123"/>
        <v>0</v>
      </c>
      <c r="AW167" s="671" t="str">
        <f t="shared" si="114"/>
        <v/>
      </c>
      <c r="BV167" s="3"/>
      <c r="BW167" s="3"/>
      <c r="CA167" s="31"/>
      <c r="CB167" s="31"/>
      <c r="CC167" s="31"/>
      <c r="CD167" s="31"/>
      <c r="CH167" s="32"/>
      <c r="CI167" s="32"/>
      <c r="CJ167" s="32"/>
      <c r="CK167" s="32"/>
      <c r="CL167" s="14"/>
      <c r="CM167" s="14"/>
      <c r="CN167" s="14"/>
    </row>
    <row r="168" spans="1:92" ht="16.350000000000001" customHeight="1" x14ac:dyDescent="0.2">
      <c r="A168" s="2912"/>
      <c r="B168" s="2912"/>
      <c r="C168" s="310" t="s">
        <v>198</v>
      </c>
      <c r="D168" s="311">
        <f t="shared" si="118"/>
        <v>0</v>
      </c>
      <c r="E168" s="2431"/>
      <c r="F168" s="312">
        <f>SUM(AD168+AF168+AH168+AJ168+AL168+AN168+AP168)</f>
        <v>0</v>
      </c>
      <c r="G168" s="289"/>
      <c r="H168" s="650"/>
      <c r="I168" s="289"/>
      <c r="J168" s="650"/>
      <c r="K168" s="289"/>
      <c r="L168" s="650"/>
      <c r="M168" s="289"/>
      <c r="N168" s="650"/>
      <c r="O168" s="289"/>
      <c r="P168" s="650"/>
      <c r="Q168" s="289"/>
      <c r="R168" s="650"/>
      <c r="S168" s="289"/>
      <c r="T168" s="650"/>
      <c r="U168" s="289"/>
      <c r="V168" s="650"/>
      <c r="W168" s="289"/>
      <c r="X168" s="650"/>
      <c r="Y168" s="289"/>
      <c r="Z168" s="650"/>
      <c r="AA168" s="289"/>
      <c r="AB168" s="650"/>
      <c r="AC168" s="291"/>
      <c r="AD168" s="26"/>
      <c r="AE168" s="291"/>
      <c r="AF168" s="26"/>
      <c r="AG168" s="291"/>
      <c r="AH168" s="26"/>
      <c r="AI168" s="291"/>
      <c r="AJ168" s="26"/>
      <c r="AK168" s="291"/>
      <c r="AL168" s="26"/>
      <c r="AM168" s="291"/>
      <c r="AN168" s="26"/>
      <c r="AO168" s="291"/>
      <c r="AP168" s="26"/>
      <c r="AQ168" s="292"/>
      <c r="AR168" s="26"/>
      <c r="AS168" s="24"/>
      <c r="AT168" s="26"/>
      <c r="AU168" s="28"/>
      <c r="AV168" s="24"/>
      <c r="AW168" s="671" t="str">
        <f t="shared" si="114"/>
        <v/>
      </c>
      <c r="BV168" s="3"/>
      <c r="BW168" s="3"/>
      <c r="CA168" s="31" t="str">
        <f t="shared" si="115"/>
        <v/>
      </c>
      <c r="CB168" s="31" t="str">
        <f t="shared" si="116"/>
        <v/>
      </c>
      <c r="CC168" s="31" t="str">
        <f t="shared" si="117"/>
        <v/>
      </c>
      <c r="CD168" s="31" t="str">
        <f t="shared" si="120"/>
        <v/>
      </c>
      <c r="CH168" s="32">
        <f t="shared" si="121"/>
        <v>0</v>
      </c>
      <c r="CI168" s="32">
        <f t="shared" si="121"/>
        <v>0</v>
      </c>
      <c r="CJ168" s="32">
        <f t="shared" si="121"/>
        <v>0</v>
      </c>
      <c r="CK168" s="32">
        <f t="shared" si="122"/>
        <v>0</v>
      </c>
      <c r="CL168" s="14"/>
      <c r="CM168" s="14"/>
      <c r="CN168" s="14"/>
    </row>
    <row r="169" spans="1:92" ht="16.350000000000001" customHeight="1" x14ac:dyDescent="0.2">
      <c r="A169" s="2912"/>
      <c r="B169" s="2912"/>
      <c r="C169" s="2447" t="s">
        <v>199</v>
      </c>
      <c r="D169" s="311">
        <f t="shared" si="118"/>
        <v>0</v>
      </c>
      <c r="E169" s="2436"/>
      <c r="F169" s="2437">
        <f t="shared" si="119"/>
        <v>0</v>
      </c>
      <c r="G169" s="2280"/>
      <c r="H169" s="2281"/>
      <c r="I169" s="2280"/>
      <c r="J169" s="2281"/>
      <c r="K169" s="2280"/>
      <c r="L169" s="2281"/>
      <c r="M169" s="2280"/>
      <c r="N169" s="2281"/>
      <c r="O169" s="2280"/>
      <c r="P169" s="2281"/>
      <c r="Q169" s="2280"/>
      <c r="R169" s="2281"/>
      <c r="S169" s="2280"/>
      <c r="T169" s="2281"/>
      <c r="U169" s="2280"/>
      <c r="V169" s="2281"/>
      <c r="W169" s="2280"/>
      <c r="X169" s="2281"/>
      <c r="Y169" s="2280"/>
      <c r="Z169" s="2281"/>
      <c r="AA169" s="2280"/>
      <c r="AB169" s="2281"/>
      <c r="AC169" s="291"/>
      <c r="AD169" s="26"/>
      <c r="AE169" s="291"/>
      <c r="AF169" s="26"/>
      <c r="AG169" s="291"/>
      <c r="AH169" s="26"/>
      <c r="AI169" s="291"/>
      <c r="AJ169" s="26"/>
      <c r="AK169" s="291"/>
      <c r="AL169" s="26"/>
      <c r="AM169" s="291"/>
      <c r="AN169" s="26"/>
      <c r="AO169" s="291"/>
      <c r="AP169" s="26"/>
      <c r="AQ169" s="292"/>
      <c r="AR169" s="26"/>
      <c r="AS169" s="24"/>
      <c r="AT169" s="26"/>
      <c r="AU169" s="28"/>
      <c r="AV169" s="24"/>
      <c r="AW169" s="671" t="str">
        <f t="shared" si="114"/>
        <v/>
      </c>
      <c r="BV169" s="3"/>
      <c r="BW169" s="3"/>
      <c r="CA169" s="31" t="str">
        <f t="shared" si="115"/>
        <v/>
      </c>
      <c r="CB169" s="31" t="str">
        <f t="shared" si="116"/>
        <v/>
      </c>
      <c r="CC169" s="31" t="str">
        <f t="shared" si="117"/>
        <v/>
      </c>
      <c r="CD169" s="31" t="str">
        <f t="shared" si="120"/>
        <v/>
      </c>
      <c r="CH169" s="32">
        <f t="shared" si="121"/>
        <v>0</v>
      </c>
      <c r="CI169" s="32">
        <f t="shared" si="121"/>
        <v>0</v>
      </c>
      <c r="CJ169" s="32">
        <f t="shared" si="121"/>
        <v>0</v>
      </c>
      <c r="CK169" s="32">
        <f t="shared" si="122"/>
        <v>0</v>
      </c>
      <c r="CL169" s="14"/>
      <c r="CM169" s="14"/>
      <c r="CN169" s="14"/>
    </row>
    <row r="170" spans="1:92" ht="16.350000000000001" customHeight="1" x14ac:dyDescent="0.2">
      <c r="A170" s="2912"/>
      <c r="B170" s="2912"/>
      <c r="C170" s="310" t="s">
        <v>200</v>
      </c>
      <c r="D170" s="311">
        <f t="shared" si="118"/>
        <v>0</v>
      </c>
      <c r="E170" s="2436"/>
      <c r="F170" s="2437">
        <f t="shared" si="119"/>
        <v>0</v>
      </c>
      <c r="G170" s="289"/>
      <c r="H170" s="650"/>
      <c r="I170" s="289"/>
      <c r="J170" s="650"/>
      <c r="K170" s="289"/>
      <c r="L170" s="650"/>
      <c r="M170" s="289"/>
      <c r="N170" s="650"/>
      <c r="O170" s="289"/>
      <c r="P170" s="650"/>
      <c r="Q170" s="289"/>
      <c r="R170" s="650"/>
      <c r="S170" s="289"/>
      <c r="T170" s="650"/>
      <c r="U170" s="289"/>
      <c r="V170" s="650"/>
      <c r="W170" s="289"/>
      <c r="X170" s="650"/>
      <c r="Y170" s="289"/>
      <c r="Z170" s="650"/>
      <c r="AA170" s="289"/>
      <c r="AB170" s="650"/>
      <c r="AC170" s="291"/>
      <c r="AD170" s="26"/>
      <c r="AE170" s="291"/>
      <c r="AF170" s="26"/>
      <c r="AG170" s="291"/>
      <c r="AH170" s="26"/>
      <c r="AI170" s="291"/>
      <c r="AJ170" s="26"/>
      <c r="AK170" s="291"/>
      <c r="AL170" s="26"/>
      <c r="AM170" s="291"/>
      <c r="AN170" s="26"/>
      <c r="AO170" s="291"/>
      <c r="AP170" s="26"/>
      <c r="AQ170" s="292"/>
      <c r="AR170" s="26"/>
      <c r="AS170" s="24"/>
      <c r="AT170" s="26"/>
      <c r="AU170" s="28"/>
      <c r="AV170" s="24"/>
      <c r="AW170" s="671" t="str">
        <f t="shared" si="114"/>
        <v/>
      </c>
      <c r="BV170" s="3"/>
      <c r="BW170" s="3"/>
      <c r="CA170" s="31" t="str">
        <f t="shared" si="115"/>
        <v/>
      </c>
      <c r="CB170" s="31" t="str">
        <f t="shared" si="116"/>
        <v/>
      </c>
      <c r="CC170" s="31" t="str">
        <f t="shared" si="117"/>
        <v/>
      </c>
      <c r="CD170" s="31" t="str">
        <f t="shared" si="120"/>
        <v/>
      </c>
      <c r="CH170" s="32">
        <f t="shared" si="121"/>
        <v>0</v>
      </c>
      <c r="CI170" s="32">
        <f t="shared" si="121"/>
        <v>0</v>
      </c>
      <c r="CJ170" s="32">
        <f t="shared" si="121"/>
        <v>0</v>
      </c>
      <c r="CK170" s="32">
        <f t="shared" si="122"/>
        <v>0</v>
      </c>
      <c r="CL170" s="14"/>
      <c r="CM170" s="14"/>
      <c r="CN170" s="14"/>
    </row>
    <row r="171" spans="1:92" ht="16.350000000000001" customHeight="1" x14ac:dyDescent="0.2">
      <c r="A171" s="2912"/>
      <c r="B171" s="2912"/>
      <c r="C171" s="310" t="s">
        <v>201</v>
      </c>
      <c r="D171" s="311">
        <f t="shared" si="118"/>
        <v>0</v>
      </c>
      <c r="E171" s="2436"/>
      <c r="F171" s="2437">
        <f t="shared" si="119"/>
        <v>0</v>
      </c>
      <c r="G171" s="289"/>
      <c r="H171" s="650"/>
      <c r="I171" s="289"/>
      <c r="J171" s="650"/>
      <c r="K171" s="289"/>
      <c r="L171" s="650"/>
      <c r="M171" s="289"/>
      <c r="N171" s="650"/>
      <c r="O171" s="289"/>
      <c r="P171" s="650"/>
      <c r="Q171" s="289"/>
      <c r="R171" s="650"/>
      <c r="S171" s="289"/>
      <c r="T171" s="650"/>
      <c r="U171" s="289"/>
      <c r="V171" s="650"/>
      <c r="W171" s="289"/>
      <c r="X171" s="650"/>
      <c r="Y171" s="289"/>
      <c r="Z171" s="650"/>
      <c r="AA171" s="289"/>
      <c r="AB171" s="650"/>
      <c r="AC171" s="291"/>
      <c r="AD171" s="26"/>
      <c r="AE171" s="291"/>
      <c r="AF171" s="26"/>
      <c r="AG171" s="291"/>
      <c r="AH171" s="26"/>
      <c r="AI171" s="291"/>
      <c r="AJ171" s="26"/>
      <c r="AK171" s="291"/>
      <c r="AL171" s="26"/>
      <c r="AM171" s="291"/>
      <c r="AN171" s="26"/>
      <c r="AO171" s="291"/>
      <c r="AP171" s="26"/>
      <c r="AQ171" s="292"/>
      <c r="AR171" s="2234"/>
      <c r="AS171" s="24"/>
      <c r="AT171" s="26"/>
      <c r="AU171" s="28"/>
      <c r="AV171" s="24"/>
      <c r="AW171" s="671" t="str">
        <f t="shared" si="114"/>
        <v/>
      </c>
      <c r="BV171" s="3"/>
      <c r="BW171" s="3"/>
      <c r="CA171" s="31" t="str">
        <f t="shared" si="115"/>
        <v/>
      </c>
      <c r="CB171" s="31" t="str">
        <f t="shared" si="116"/>
        <v/>
      </c>
      <c r="CC171" s="31" t="str">
        <f t="shared" si="117"/>
        <v/>
      </c>
      <c r="CD171" s="31" t="str">
        <f t="shared" si="120"/>
        <v/>
      </c>
      <c r="CH171" s="32">
        <f t="shared" si="121"/>
        <v>0</v>
      </c>
      <c r="CI171" s="32">
        <f t="shared" si="121"/>
        <v>0</v>
      </c>
      <c r="CJ171" s="32">
        <f t="shared" si="121"/>
        <v>0</v>
      </c>
      <c r="CK171" s="32">
        <f t="shared" si="122"/>
        <v>0</v>
      </c>
      <c r="CL171" s="14"/>
      <c r="CM171" s="14"/>
      <c r="CN171" s="14"/>
    </row>
    <row r="172" spans="1:92" ht="16.350000000000001" customHeight="1" x14ac:dyDescent="0.2">
      <c r="A172" s="2912"/>
      <c r="B172" s="2912"/>
      <c r="C172" s="2447" t="s">
        <v>202</v>
      </c>
      <c r="D172" s="311">
        <f t="shared" si="118"/>
        <v>0</v>
      </c>
      <c r="E172" s="2436"/>
      <c r="F172" s="2437">
        <f t="shared" si="119"/>
        <v>0</v>
      </c>
      <c r="G172" s="2280"/>
      <c r="H172" s="2281"/>
      <c r="I172" s="2280"/>
      <c r="J172" s="2281"/>
      <c r="K172" s="2280"/>
      <c r="L172" s="2281"/>
      <c r="M172" s="2280"/>
      <c r="N172" s="2281"/>
      <c r="O172" s="2280"/>
      <c r="P172" s="2281"/>
      <c r="Q172" s="2280"/>
      <c r="R172" s="2281"/>
      <c r="S172" s="2280"/>
      <c r="T172" s="2281"/>
      <c r="U172" s="2280"/>
      <c r="V172" s="2281"/>
      <c r="W172" s="2280"/>
      <c r="X172" s="2281"/>
      <c r="Y172" s="2280"/>
      <c r="Z172" s="2281"/>
      <c r="AA172" s="2280"/>
      <c r="AB172" s="2281"/>
      <c r="AC172" s="291"/>
      <c r="AD172" s="26"/>
      <c r="AE172" s="291"/>
      <c r="AF172" s="26"/>
      <c r="AG172" s="291"/>
      <c r="AH172" s="26"/>
      <c r="AI172" s="291"/>
      <c r="AJ172" s="26"/>
      <c r="AK172" s="291"/>
      <c r="AL172" s="26"/>
      <c r="AM172" s="291"/>
      <c r="AN172" s="26"/>
      <c r="AO172" s="291"/>
      <c r="AP172" s="26"/>
      <c r="AQ172" s="2233"/>
      <c r="AR172" s="28"/>
      <c r="AS172" s="2268"/>
      <c r="AT172" s="26"/>
      <c r="AU172" s="28"/>
      <c r="AV172" s="24"/>
      <c r="AW172" s="671" t="str">
        <f t="shared" si="114"/>
        <v/>
      </c>
      <c r="BV172" s="3"/>
      <c r="BW172" s="3"/>
      <c r="CA172" s="31" t="str">
        <f t="shared" si="115"/>
        <v/>
      </c>
      <c r="CB172" s="31" t="str">
        <f t="shared" si="116"/>
        <v/>
      </c>
      <c r="CC172" s="31" t="str">
        <f t="shared" si="117"/>
        <v/>
      </c>
      <c r="CD172" s="31" t="str">
        <f t="shared" si="120"/>
        <v/>
      </c>
      <c r="CH172" s="32">
        <f t="shared" si="121"/>
        <v>0</v>
      </c>
      <c r="CI172" s="32">
        <f t="shared" si="121"/>
        <v>0</v>
      </c>
      <c r="CJ172" s="32">
        <f t="shared" si="121"/>
        <v>0</v>
      </c>
      <c r="CK172" s="32">
        <f t="shared" si="122"/>
        <v>0</v>
      </c>
      <c r="CL172" s="14"/>
      <c r="CM172" s="14"/>
      <c r="CN172" s="14"/>
    </row>
    <row r="173" spans="1:92" ht="16.350000000000001" customHeight="1" x14ac:dyDescent="0.2">
      <c r="A173" s="3537"/>
      <c r="B173" s="3537"/>
      <c r="C173" s="310" t="s">
        <v>203</v>
      </c>
      <c r="D173" s="2438">
        <f t="shared" si="118"/>
        <v>0</v>
      </c>
      <c r="E173" s="2448"/>
      <c r="F173" s="2449">
        <f t="shared" si="119"/>
        <v>0</v>
      </c>
      <c r="G173" s="289"/>
      <c r="H173" s="2450"/>
      <c r="I173" s="289"/>
      <c r="J173" s="2450"/>
      <c r="K173" s="289"/>
      <c r="L173" s="2450"/>
      <c r="M173" s="289"/>
      <c r="N173" s="2450"/>
      <c r="O173" s="289"/>
      <c r="P173" s="2450"/>
      <c r="Q173" s="289"/>
      <c r="R173" s="2450"/>
      <c r="S173" s="289"/>
      <c r="T173" s="2450"/>
      <c r="U173" s="289"/>
      <c r="V173" s="2450"/>
      <c r="W173" s="289"/>
      <c r="X173" s="2450"/>
      <c r="Y173" s="289"/>
      <c r="Z173" s="2450"/>
      <c r="AA173" s="289"/>
      <c r="AB173" s="2450"/>
      <c r="AC173" s="2067"/>
      <c r="AD173" s="651"/>
      <c r="AE173" s="2067"/>
      <c r="AF173" s="651"/>
      <c r="AG173" s="2067"/>
      <c r="AH173" s="651"/>
      <c r="AI173" s="2067"/>
      <c r="AJ173" s="651"/>
      <c r="AK173" s="2067"/>
      <c r="AL173" s="651"/>
      <c r="AM173" s="2067"/>
      <c r="AN173" s="651"/>
      <c r="AO173" s="2067"/>
      <c r="AP173" s="651"/>
      <c r="AQ173" s="319"/>
      <c r="AR173" s="651"/>
      <c r="AS173" s="77"/>
      <c r="AT173" s="651"/>
      <c r="AU173" s="320"/>
      <c r="AV173" s="2243"/>
      <c r="AW173" s="671" t="str">
        <f t="shared" si="114"/>
        <v/>
      </c>
      <c r="BV173" s="3"/>
      <c r="BW173" s="3"/>
      <c r="CA173" s="31" t="str">
        <f t="shared" si="115"/>
        <v/>
      </c>
      <c r="CB173" s="31" t="str">
        <f t="shared" si="116"/>
        <v/>
      </c>
      <c r="CC173" s="31" t="str">
        <f t="shared" si="117"/>
        <v/>
      </c>
      <c r="CD173" s="31" t="str">
        <f t="shared" si="120"/>
        <v/>
      </c>
      <c r="CH173" s="32">
        <f t="shared" si="121"/>
        <v>0</v>
      </c>
      <c r="CI173" s="32">
        <f t="shared" si="121"/>
        <v>0</v>
      </c>
      <c r="CJ173" s="32">
        <f t="shared" si="121"/>
        <v>0</v>
      </c>
      <c r="CK173" s="32">
        <f t="shared" si="122"/>
        <v>0</v>
      </c>
      <c r="CL173" s="14"/>
      <c r="CM173" s="14"/>
      <c r="CN173" s="14"/>
    </row>
    <row r="174" spans="1:92" ht="16.350000000000001" customHeight="1" x14ac:dyDescent="0.2">
      <c r="A174" s="3454" t="s">
        <v>204</v>
      </c>
      <c r="B174" s="3454" t="s">
        <v>205</v>
      </c>
      <c r="C174" s="2451" t="s">
        <v>95</v>
      </c>
      <c r="D174" s="311">
        <f>SUM(E174+F174)</f>
        <v>0</v>
      </c>
      <c r="E174" s="2430">
        <f>SUM(AC174+AE174+AG174+AI174+AK174+AM174+AO174)</f>
        <v>0</v>
      </c>
      <c r="F174" s="2431"/>
      <c r="G174" s="1036"/>
      <c r="H174" s="281"/>
      <c r="I174" s="1036"/>
      <c r="J174" s="322"/>
      <c r="K174" s="1036"/>
      <c r="L174" s="281"/>
      <c r="M174" s="1036"/>
      <c r="N174" s="322"/>
      <c r="O174" s="1036"/>
      <c r="P174" s="281"/>
      <c r="Q174" s="1036"/>
      <c r="R174" s="322"/>
      <c r="S174" s="1036"/>
      <c r="T174" s="281"/>
      <c r="U174" s="1036"/>
      <c r="V174" s="322"/>
      <c r="W174" s="1036"/>
      <c r="X174" s="281"/>
      <c r="Y174" s="1036"/>
      <c r="Z174" s="322"/>
      <c r="AA174" s="1036"/>
      <c r="AB174" s="322"/>
      <c r="AC174" s="1014"/>
      <c r="AD174" s="2452"/>
      <c r="AE174" s="1014"/>
      <c r="AF174" s="2452"/>
      <c r="AG174" s="1014"/>
      <c r="AH174" s="2452"/>
      <c r="AI174" s="1014"/>
      <c r="AJ174" s="2452"/>
      <c r="AK174" s="1014"/>
      <c r="AL174" s="2452"/>
      <c r="AM174" s="1014"/>
      <c r="AN174" s="2452"/>
      <c r="AO174" s="1014"/>
      <c r="AP174" s="2452"/>
      <c r="AQ174" s="1038"/>
      <c r="AR174" s="2276"/>
      <c r="AS174" s="2276"/>
      <c r="AT174" s="2276"/>
      <c r="AU174" s="2433"/>
      <c r="AV174" s="24"/>
      <c r="AW174" s="671" t="str">
        <f t="shared" si="114"/>
        <v/>
      </c>
      <c r="BV174" s="3"/>
      <c r="BW174" s="3"/>
      <c r="CA174" s="31" t="str">
        <f t="shared" si="115"/>
        <v/>
      </c>
      <c r="CB174" s="31" t="str">
        <f t="shared" si="116"/>
        <v/>
      </c>
      <c r="CC174" s="31" t="str">
        <f t="shared" si="117"/>
        <v/>
      </c>
      <c r="CD174" s="31" t="str">
        <f t="shared" si="120"/>
        <v/>
      </c>
      <c r="CH174" s="32">
        <f t="shared" si="121"/>
        <v>0</v>
      </c>
      <c r="CI174" s="32">
        <f t="shared" si="121"/>
        <v>0</v>
      </c>
      <c r="CJ174" s="32">
        <f t="shared" si="121"/>
        <v>0</v>
      </c>
      <c r="CK174" s="32">
        <f t="shared" si="122"/>
        <v>0</v>
      </c>
      <c r="CL174" s="14"/>
      <c r="CM174" s="14"/>
      <c r="CN174" s="14"/>
    </row>
    <row r="175" spans="1:92" ht="16.350000000000001" customHeight="1" x14ac:dyDescent="0.2">
      <c r="A175" s="2912"/>
      <c r="B175" s="2912"/>
      <c r="C175" s="2447" t="s">
        <v>206</v>
      </c>
      <c r="D175" s="311">
        <f t="shared" si="118"/>
        <v>0</v>
      </c>
      <c r="E175" s="2435">
        <f t="shared" ref="E175:E177" si="124">SUM(AC175+AE175+AG175+AI175+AK175+AM175+AO175)</f>
        <v>0</v>
      </c>
      <c r="F175" s="2436"/>
      <c r="G175" s="2280"/>
      <c r="H175" s="2281"/>
      <c r="I175" s="2280"/>
      <c r="J175" s="324"/>
      <c r="K175" s="2280"/>
      <c r="L175" s="2281"/>
      <c r="M175" s="2280"/>
      <c r="N175" s="324"/>
      <c r="O175" s="2280"/>
      <c r="P175" s="2281"/>
      <c r="Q175" s="2280"/>
      <c r="R175" s="324"/>
      <c r="S175" s="2280"/>
      <c r="T175" s="2281"/>
      <c r="U175" s="2280"/>
      <c r="V175" s="324"/>
      <c r="W175" s="2280"/>
      <c r="X175" s="2281"/>
      <c r="Y175" s="2280"/>
      <c r="Z175" s="324"/>
      <c r="AA175" s="2280"/>
      <c r="AB175" s="324"/>
      <c r="AC175" s="2267"/>
      <c r="AD175" s="325"/>
      <c r="AE175" s="2267"/>
      <c r="AF175" s="325"/>
      <c r="AG175" s="2267"/>
      <c r="AH175" s="325"/>
      <c r="AI175" s="2267"/>
      <c r="AJ175" s="325"/>
      <c r="AK175" s="2267"/>
      <c r="AL175" s="325"/>
      <c r="AM175" s="2267"/>
      <c r="AN175" s="325"/>
      <c r="AO175" s="2267"/>
      <c r="AP175" s="325"/>
      <c r="AQ175" s="2233"/>
      <c r="AR175" s="24"/>
      <c r="AS175" s="2268"/>
      <c r="AT175" s="24"/>
      <c r="AU175" s="28"/>
      <c r="AV175" s="24"/>
      <c r="AW175" s="671" t="str">
        <f t="shared" si="114"/>
        <v/>
      </c>
      <c r="BV175" s="3"/>
      <c r="BW175" s="3"/>
      <c r="CA175" s="31" t="str">
        <f t="shared" si="115"/>
        <v/>
      </c>
      <c r="CB175" s="31" t="str">
        <f t="shared" si="116"/>
        <v/>
      </c>
      <c r="CC175" s="31" t="str">
        <f t="shared" si="117"/>
        <v/>
      </c>
      <c r="CD175" s="31" t="str">
        <f t="shared" si="120"/>
        <v/>
      </c>
      <c r="CH175" s="32">
        <f t="shared" si="121"/>
        <v>0</v>
      </c>
      <c r="CI175" s="32">
        <f t="shared" si="121"/>
        <v>0</v>
      </c>
      <c r="CJ175" s="32">
        <f t="shared" si="121"/>
        <v>0</v>
      </c>
      <c r="CK175" s="32">
        <f t="shared" si="122"/>
        <v>0</v>
      </c>
      <c r="CL175" s="14"/>
      <c r="CM175" s="14"/>
      <c r="CN175" s="14"/>
    </row>
    <row r="176" spans="1:92" ht="16.350000000000001" customHeight="1" x14ac:dyDescent="0.2">
      <c r="A176" s="2912"/>
      <c r="B176" s="2912"/>
      <c r="C176" s="326" t="s">
        <v>207</v>
      </c>
      <c r="D176" s="311">
        <f t="shared" si="118"/>
        <v>0</v>
      </c>
      <c r="E176" s="2435">
        <f t="shared" si="124"/>
        <v>0</v>
      </c>
      <c r="F176" s="327"/>
      <c r="G176" s="2280"/>
      <c r="H176" s="2281"/>
      <c r="I176" s="2280"/>
      <c r="J176" s="324"/>
      <c r="K176" s="2280"/>
      <c r="L176" s="2281"/>
      <c r="M176" s="2280"/>
      <c r="N176" s="324"/>
      <c r="O176" s="2280"/>
      <c r="P176" s="2281"/>
      <c r="Q176" s="2280"/>
      <c r="R176" s="324"/>
      <c r="S176" s="2280"/>
      <c r="T176" s="2281"/>
      <c r="U176" s="2280"/>
      <c r="V176" s="324"/>
      <c r="W176" s="2280"/>
      <c r="X176" s="2281"/>
      <c r="Y176" s="2280"/>
      <c r="Z176" s="324"/>
      <c r="AA176" s="2280"/>
      <c r="AB176" s="324"/>
      <c r="AC176" s="2267"/>
      <c r="AD176" s="325"/>
      <c r="AE176" s="2267"/>
      <c r="AF176" s="325"/>
      <c r="AG176" s="2267"/>
      <c r="AH176" s="325"/>
      <c r="AI176" s="2267"/>
      <c r="AJ176" s="325"/>
      <c r="AK176" s="2267"/>
      <c r="AL176" s="325"/>
      <c r="AM176" s="2267"/>
      <c r="AN176" s="325"/>
      <c r="AO176" s="2267"/>
      <c r="AP176" s="325"/>
      <c r="AQ176" s="2233"/>
      <c r="AR176" s="24"/>
      <c r="AS176" s="2268"/>
      <c r="AT176" s="24"/>
      <c r="AU176" s="293"/>
      <c r="AV176" s="24"/>
      <c r="AW176" s="671" t="str">
        <f t="shared" si="114"/>
        <v/>
      </c>
      <c r="BV176" s="3"/>
      <c r="BW176" s="3"/>
      <c r="CA176" s="31" t="str">
        <f t="shared" si="115"/>
        <v/>
      </c>
      <c r="CB176" s="31" t="str">
        <f t="shared" si="116"/>
        <v/>
      </c>
      <c r="CC176" s="31" t="str">
        <f t="shared" si="117"/>
        <v/>
      </c>
      <c r="CD176" s="31" t="str">
        <f t="shared" si="120"/>
        <v/>
      </c>
      <c r="CH176" s="32">
        <f t="shared" si="121"/>
        <v>0</v>
      </c>
      <c r="CI176" s="32">
        <f t="shared" si="121"/>
        <v>0</v>
      </c>
      <c r="CJ176" s="32">
        <f t="shared" si="121"/>
        <v>0</v>
      </c>
      <c r="CK176" s="32">
        <f t="shared" si="122"/>
        <v>0</v>
      </c>
      <c r="CL176" s="14"/>
      <c r="CM176" s="14"/>
      <c r="CN176" s="14"/>
    </row>
    <row r="177" spans="1:92" ht="16.350000000000001" customHeight="1" x14ac:dyDescent="0.2">
      <c r="A177" s="3537"/>
      <c r="B177" s="2912"/>
      <c r="C177" s="326" t="s">
        <v>208</v>
      </c>
      <c r="D177" s="2438">
        <f t="shared" si="118"/>
        <v>0</v>
      </c>
      <c r="E177" s="2438">
        <f t="shared" si="124"/>
        <v>0</v>
      </c>
      <c r="F177" s="2453"/>
      <c r="G177" s="2441"/>
      <c r="H177" s="2442"/>
      <c r="I177" s="2441"/>
      <c r="J177" s="2074"/>
      <c r="K177" s="2441"/>
      <c r="L177" s="2442"/>
      <c r="M177" s="2441"/>
      <c r="N177" s="2074"/>
      <c r="O177" s="2441"/>
      <c r="P177" s="2442"/>
      <c r="Q177" s="2441"/>
      <c r="R177" s="2074"/>
      <c r="S177" s="2441"/>
      <c r="T177" s="2442"/>
      <c r="U177" s="2441"/>
      <c r="V177" s="2074"/>
      <c r="W177" s="2441"/>
      <c r="X177" s="2442"/>
      <c r="Y177" s="2441"/>
      <c r="Z177" s="2074"/>
      <c r="AA177" s="2441"/>
      <c r="AB177" s="2074"/>
      <c r="AC177" s="2272"/>
      <c r="AD177" s="715"/>
      <c r="AE177" s="2272"/>
      <c r="AF177" s="715"/>
      <c r="AG177" s="2272"/>
      <c r="AH177" s="715"/>
      <c r="AI177" s="2272"/>
      <c r="AJ177" s="715"/>
      <c r="AK177" s="2272"/>
      <c r="AL177" s="715"/>
      <c r="AM177" s="2272"/>
      <c r="AN177" s="715"/>
      <c r="AO177" s="2272"/>
      <c r="AP177" s="715"/>
      <c r="AQ177" s="2242"/>
      <c r="AR177" s="713"/>
      <c r="AS177" s="2273"/>
      <c r="AT177" s="713"/>
      <c r="AU177" s="2454"/>
      <c r="AV177" s="2273"/>
      <c r="AW177" s="671" t="str">
        <f t="shared" si="114"/>
        <v/>
      </c>
      <c r="BV177" s="3"/>
      <c r="BW177" s="3"/>
      <c r="CA177" s="31" t="str">
        <f t="shared" si="115"/>
        <v/>
      </c>
      <c r="CB177" s="31" t="str">
        <f t="shared" si="116"/>
        <v/>
      </c>
      <c r="CC177" s="31" t="str">
        <f t="shared" si="117"/>
        <v/>
      </c>
      <c r="CD177" s="31" t="str">
        <f t="shared" si="120"/>
        <v/>
      </c>
      <c r="CH177" s="32">
        <f t="shared" si="121"/>
        <v>0</v>
      </c>
      <c r="CI177" s="32">
        <f t="shared" si="121"/>
        <v>0</v>
      </c>
      <c r="CJ177" s="32">
        <f t="shared" si="121"/>
        <v>0</v>
      </c>
      <c r="CK177" s="32">
        <f t="shared" si="122"/>
        <v>0</v>
      </c>
      <c r="CL177" s="14"/>
      <c r="CM177" s="14"/>
      <c r="CN177" s="14"/>
    </row>
    <row r="178" spans="1:92" ht="21.75" customHeight="1" x14ac:dyDescent="0.2">
      <c r="A178" s="3588" t="s">
        <v>209</v>
      </c>
      <c r="B178" s="3556" t="s">
        <v>210</v>
      </c>
      <c r="C178" s="2455" t="s">
        <v>211</v>
      </c>
      <c r="D178" s="2075">
        <f>SUM(E178:F178)</f>
        <v>0</v>
      </c>
      <c r="E178" s="2075">
        <f t="shared" ref="E178:F180" si="125">+G178+I178+K178+M178+O178+Q178+S178+U178+W178+Y178+AA178+AC178+AE178+AG178+AI178+AK178+AM178+AO178</f>
        <v>0</v>
      </c>
      <c r="F178" s="2076">
        <f t="shared" si="125"/>
        <v>0</v>
      </c>
      <c r="G178" s="2077">
        <f>SUM(G179:G180)</f>
        <v>0</v>
      </c>
      <c r="H178" s="716">
        <f t="shared" ref="H178:AT178" si="126">SUM(H179:H180)</f>
        <v>0</v>
      </c>
      <c r="I178" s="2077">
        <f t="shared" si="126"/>
        <v>0</v>
      </c>
      <c r="J178" s="716">
        <f t="shared" si="126"/>
        <v>0</v>
      </c>
      <c r="K178" s="2077">
        <f>SUM(K179:K180)</f>
        <v>0</v>
      </c>
      <c r="L178" s="664">
        <f t="shared" si="126"/>
        <v>0</v>
      </c>
      <c r="M178" s="2077">
        <f t="shared" si="126"/>
        <v>0</v>
      </c>
      <c r="N178" s="2078">
        <f t="shared" si="126"/>
        <v>0</v>
      </c>
      <c r="O178" s="2456">
        <f t="shared" si="126"/>
        <v>0</v>
      </c>
      <c r="P178" s="716">
        <f t="shared" si="126"/>
        <v>0</v>
      </c>
      <c r="Q178" s="2456">
        <f t="shared" si="126"/>
        <v>0</v>
      </c>
      <c r="R178" s="716">
        <f t="shared" si="126"/>
        <v>0</v>
      </c>
      <c r="S178" s="2456">
        <f t="shared" si="126"/>
        <v>0</v>
      </c>
      <c r="T178" s="716">
        <f t="shared" si="126"/>
        <v>0</v>
      </c>
      <c r="U178" s="2456">
        <f t="shared" si="126"/>
        <v>0</v>
      </c>
      <c r="V178" s="716">
        <f t="shared" si="126"/>
        <v>0</v>
      </c>
      <c r="W178" s="2456">
        <f t="shared" si="126"/>
        <v>0</v>
      </c>
      <c r="X178" s="716">
        <f t="shared" si="126"/>
        <v>0</v>
      </c>
      <c r="Y178" s="2456">
        <f t="shared" si="126"/>
        <v>0</v>
      </c>
      <c r="Z178" s="716">
        <f t="shared" si="126"/>
        <v>0</v>
      </c>
      <c r="AA178" s="2456">
        <f t="shared" si="126"/>
        <v>0</v>
      </c>
      <c r="AB178" s="716">
        <f t="shared" si="126"/>
        <v>0</v>
      </c>
      <c r="AC178" s="2077">
        <f t="shared" si="126"/>
        <v>0</v>
      </c>
      <c r="AD178" s="716">
        <f t="shared" si="126"/>
        <v>0</v>
      </c>
      <c r="AE178" s="2077">
        <f t="shared" si="126"/>
        <v>0</v>
      </c>
      <c r="AF178" s="716">
        <f t="shared" si="126"/>
        <v>0</v>
      </c>
      <c r="AG178" s="2077">
        <f t="shared" si="126"/>
        <v>0</v>
      </c>
      <c r="AH178" s="716">
        <f t="shared" si="126"/>
        <v>0</v>
      </c>
      <c r="AI178" s="2077">
        <f t="shared" si="126"/>
        <v>0</v>
      </c>
      <c r="AJ178" s="716">
        <f t="shared" si="126"/>
        <v>0</v>
      </c>
      <c r="AK178" s="2077">
        <f t="shared" si="126"/>
        <v>0</v>
      </c>
      <c r="AL178" s="716">
        <f t="shared" si="126"/>
        <v>0</v>
      </c>
      <c r="AM178" s="2077">
        <f t="shared" si="126"/>
        <v>0</v>
      </c>
      <c r="AN178" s="716">
        <f t="shared" si="126"/>
        <v>0</v>
      </c>
      <c r="AO178" s="2077">
        <f t="shared" si="126"/>
        <v>0</v>
      </c>
      <c r="AP178" s="716">
        <f t="shared" si="126"/>
        <v>0</v>
      </c>
      <c r="AQ178" s="2079">
        <f t="shared" si="126"/>
        <v>0</v>
      </c>
      <c r="AR178" s="716">
        <f t="shared" si="126"/>
        <v>0</v>
      </c>
      <c r="AS178" s="716">
        <f t="shared" si="126"/>
        <v>0</v>
      </c>
      <c r="AT178" s="716">
        <f t="shared" si="126"/>
        <v>0</v>
      </c>
      <c r="AU178" s="2080">
        <f>SUM(AU179:AU180)</f>
        <v>0</v>
      </c>
      <c r="AV178" s="716">
        <f>SUM(AV179:AV180)</f>
        <v>0</v>
      </c>
      <c r="AW178" s="671" t="str">
        <f t="shared" si="114"/>
        <v/>
      </c>
      <c r="BV178" s="3"/>
      <c r="BW178" s="3"/>
      <c r="CA178" s="31"/>
      <c r="CB178" s="31"/>
      <c r="CC178" s="31"/>
      <c r="CD178" s="31"/>
      <c r="CH178" s="32"/>
      <c r="CI178" s="32"/>
      <c r="CJ178" s="32"/>
      <c r="CK178" s="32"/>
      <c r="CL178" s="14"/>
      <c r="CM178" s="14"/>
      <c r="CN178" s="14"/>
    </row>
    <row r="179" spans="1:92" ht="16.5" customHeight="1" x14ac:dyDescent="0.2">
      <c r="A179" s="3049"/>
      <c r="B179" s="2971"/>
      <c r="C179" s="2455" t="s">
        <v>212</v>
      </c>
      <c r="D179" s="311">
        <f>SUM(E179:F179)</f>
        <v>0</v>
      </c>
      <c r="E179" s="311">
        <f t="shared" si="125"/>
        <v>0</v>
      </c>
      <c r="F179" s="2430">
        <f t="shared" si="125"/>
        <v>0</v>
      </c>
      <c r="G179" s="2227"/>
      <c r="H179" s="60"/>
      <c r="I179" s="1014"/>
      <c r="J179" s="2276"/>
      <c r="K179" s="1014"/>
      <c r="L179" s="2251"/>
      <c r="M179" s="1014"/>
      <c r="N179" s="60"/>
      <c r="O179" s="1014"/>
      <c r="P179" s="24"/>
      <c r="Q179" s="1014"/>
      <c r="R179" s="24"/>
      <c r="S179" s="1014"/>
      <c r="T179" s="24"/>
      <c r="U179" s="1014"/>
      <c r="V179" s="24"/>
      <c r="W179" s="1014"/>
      <c r="X179" s="24"/>
      <c r="Y179" s="1014"/>
      <c r="Z179" s="24"/>
      <c r="AA179" s="23"/>
      <c r="AB179" s="24"/>
      <c r="AC179" s="23"/>
      <c r="AD179" s="24"/>
      <c r="AE179" s="23"/>
      <c r="AF179" s="24"/>
      <c r="AG179" s="23"/>
      <c r="AH179" s="24"/>
      <c r="AI179" s="23"/>
      <c r="AJ179" s="24"/>
      <c r="AK179" s="23"/>
      <c r="AL179" s="24"/>
      <c r="AM179" s="23"/>
      <c r="AN179" s="24"/>
      <c r="AO179" s="23"/>
      <c r="AP179" s="24"/>
      <c r="AQ179" s="292"/>
      <c r="AR179" s="24"/>
      <c r="AS179" s="24"/>
      <c r="AT179" s="24"/>
      <c r="AU179" s="28"/>
      <c r="AV179" s="24"/>
      <c r="AW179" s="671" t="str">
        <f t="shared" si="114"/>
        <v/>
      </c>
      <c r="BV179" s="3"/>
      <c r="BW179" s="3"/>
      <c r="CA179" s="31" t="str">
        <f t="shared" si="115"/>
        <v/>
      </c>
      <c r="CB179" s="31" t="str">
        <f t="shared" si="116"/>
        <v/>
      </c>
      <c r="CC179" s="31" t="str">
        <f t="shared" si="117"/>
        <v/>
      </c>
      <c r="CD179" s="31" t="str">
        <f t="shared" si="120"/>
        <v/>
      </c>
      <c r="CH179" s="32">
        <f t="shared" si="121"/>
        <v>0</v>
      </c>
      <c r="CI179" s="32">
        <f t="shared" si="121"/>
        <v>0</v>
      </c>
      <c r="CJ179" s="32">
        <f t="shared" si="121"/>
        <v>0</v>
      </c>
      <c r="CK179" s="32">
        <f t="shared" si="122"/>
        <v>0</v>
      </c>
      <c r="CL179" s="14"/>
      <c r="CM179" s="14"/>
      <c r="CN179" s="14"/>
    </row>
    <row r="180" spans="1:92" ht="27" customHeight="1" x14ac:dyDescent="0.2">
      <c r="A180" s="3679"/>
      <c r="B180" s="3646"/>
      <c r="C180" s="344" t="s">
        <v>213</v>
      </c>
      <c r="D180" s="2438">
        <f>SUM(E180:F180)</f>
        <v>0</v>
      </c>
      <c r="E180" s="2438">
        <f t="shared" si="125"/>
        <v>0</v>
      </c>
      <c r="F180" s="2438">
        <f t="shared" si="125"/>
        <v>0</v>
      </c>
      <c r="G180" s="2239"/>
      <c r="H180" s="2240"/>
      <c r="I180" s="2272"/>
      <c r="J180" s="2273"/>
      <c r="K180" s="2272"/>
      <c r="L180" s="2258"/>
      <c r="M180" s="2272"/>
      <c r="N180" s="2240"/>
      <c r="O180" s="2272"/>
      <c r="P180" s="2273"/>
      <c r="Q180" s="2272"/>
      <c r="R180" s="2273"/>
      <c r="S180" s="2272"/>
      <c r="T180" s="2273"/>
      <c r="U180" s="2272"/>
      <c r="V180" s="2273"/>
      <c r="W180" s="2272"/>
      <c r="X180" s="2273"/>
      <c r="Y180" s="2272"/>
      <c r="Z180" s="2273"/>
      <c r="AA180" s="2272"/>
      <c r="AB180" s="2273"/>
      <c r="AC180" s="2272"/>
      <c r="AD180" s="2273"/>
      <c r="AE180" s="2272"/>
      <c r="AF180" s="2273"/>
      <c r="AG180" s="2272"/>
      <c r="AH180" s="2273"/>
      <c r="AI180" s="2272"/>
      <c r="AJ180" s="2273"/>
      <c r="AK180" s="2272"/>
      <c r="AL180" s="2273"/>
      <c r="AM180" s="2272"/>
      <c r="AN180" s="2273"/>
      <c r="AO180" s="2272"/>
      <c r="AP180" s="2273"/>
      <c r="AQ180" s="2242"/>
      <c r="AR180" s="2273"/>
      <c r="AS180" s="2273"/>
      <c r="AT180" s="2273"/>
      <c r="AU180" s="2243"/>
      <c r="AV180" s="2273"/>
      <c r="AW180" s="671" t="str">
        <f t="shared" si="114"/>
        <v/>
      </c>
      <c r="BV180" s="3"/>
      <c r="BW180" s="3"/>
      <c r="CA180" s="31" t="str">
        <f t="shared" si="115"/>
        <v/>
      </c>
      <c r="CB180" s="31" t="str">
        <f t="shared" si="116"/>
        <v/>
      </c>
      <c r="CC180" s="31" t="str">
        <f t="shared" si="117"/>
        <v/>
      </c>
      <c r="CD180" s="31" t="str">
        <f t="shared" si="120"/>
        <v/>
      </c>
      <c r="CH180" s="32">
        <f t="shared" si="121"/>
        <v>0</v>
      </c>
      <c r="CI180" s="32">
        <f t="shared" si="121"/>
        <v>0</v>
      </c>
      <c r="CJ180" s="32">
        <f t="shared" si="121"/>
        <v>0</v>
      </c>
      <c r="CK180" s="32">
        <f t="shared" si="122"/>
        <v>0</v>
      </c>
      <c r="CL180" s="14"/>
      <c r="CM180" s="14"/>
      <c r="CN180" s="14"/>
    </row>
    <row r="181" spans="1:92" ht="16.350000000000001" customHeight="1" x14ac:dyDescent="0.2">
      <c r="A181" s="3588" t="s">
        <v>214</v>
      </c>
      <c r="B181" s="3454" t="s">
        <v>215</v>
      </c>
      <c r="C181" s="2457" t="s">
        <v>216</v>
      </c>
      <c r="D181" s="311">
        <f>SUM(E181+F181)</f>
        <v>0</v>
      </c>
      <c r="E181" s="311">
        <f>SUM(AA181+AC181+AE181+AG181+AI181+AK181+AM181+AO181)</f>
        <v>0</v>
      </c>
      <c r="F181" s="311">
        <f>SUM(AB181+AD181+AF181+AH181+AJ181+AL181+AN181+AP181)</f>
        <v>0</v>
      </c>
      <c r="G181" s="294"/>
      <c r="H181" s="325"/>
      <c r="I181" s="294"/>
      <c r="J181" s="325"/>
      <c r="K181" s="294"/>
      <c r="L181" s="325"/>
      <c r="M181" s="294"/>
      <c r="N181" s="325"/>
      <c r="O181" s="294"/>
      <c r="P181" s="325"/>
      <c r="Q181" s="294"/>
      <c r="R181" s="325"/>
      <c r="S181" s="294"/>
      <c r="T181" s="325"/>
      <c r="U181" s="294"/>
      <c r="V181" s="325"/>
      <c r="W181" s="294"/>
      <c r="X181" s="325"/>
      <c r="Y181" s="294"/>
      <c r="Z181" s="324"/>
      <c r="AA181" s="23"/>
      <c r="AB181" s="24"/>
      <c r="AC181" s="23"/>
      <c r="AD181" s="24"/>
      <c r="AE181" s="23"/>
      <c r="AF181" s="24"/>
      <c r="AG181" s="23"/>
      <c r="AH181" s="24"/>
      <c r="AI181" s="23"/>
      <c r="AJ181" s="24"/>
      <c r="AK181" s="23"/>
      <c r="AL181" s="24"/>
      <c r="AM181" s="23"/>
      <c r="AN181" s="24"/>
      <c r="AO181" s="23"/>
      <c r="AP181" s="24"/>
      <c r="AQ181" s="292"/>
      <c r="AR181" s="26"/>
      <c r="AS181" s="24"/>
      <c r="AT181" s="26"/>
      <c r="AU181" s="28"/>
      <c r="AV181" s="24"/>
      <c r="AW181" s="671" t="str">
        <f t="shared" si="114"/>
        <v/>
      </c>
      <c r="BV181" s="3"/>
      <c r="BW181" s="3"/>
      <c r="CA181" s="31" t="str">
        <f t="shared" si="115"/>
        <v/>
      </c>
      <c r="CB181" s="31" t="str">
        <f t="shared" si="116"/>
        <v/>
      </c>
      <c r="CC181" s="31" t="str">
        <f t="shared" si="117"/>
        <v/>
      </c>
      <c r="CD181" s="31" t="str">
        <f t="shared" si="120"/>
        <v/>
      </c>
      <c r="CH181" s="32">
        <f t="shared" si="121"/>
        <v>0</v>
      </c>
      <c r="CI181" s="32">
        <f t="shared" si="121"/>
        <v>0</v>
      </c>
      <c r="CJ181" s="32">
        <f t="shared" si="121"/>
        <v>0</v>
      </c>
      <c r="CK181" s="32">
        <f t="shared" si="122"/>
        <v>0</v>
      </c>
      <c r="CL181" s="14"/>
      <c r="CM181" s="14"/>
      <c r="CN181" s="14"/>
    </row>
    <row r="182" spans="1:92" ht="16.350000000000001" customHeight="1" x14ac:dyDescent="0.2">
      <c r="A182" s="3049"/>
      <c r="B182" s="2912"/>
      <c r="C182" s="2447" t="s">
        <v>217</v>
      </c>
      <c r="D182" s="2458">
        <f>SUM(E182+F182)</f>
        <v>0</v>
      </c>
      <c r="E182" s="311">
        <f t="shared" ref="E182:F185" si="127">SUM(AA182+AC182+AE182+AG182+AI182+AK182+AM182+AO182)</f>
        <v>0</v>
      </c>
      <c r="F182" s="311">
        <f t="shared" si="127"/>
        <v>0</v>
      </c>
      <c r="G182" s="2459"/>
      <c r="H182" s="2460"/>
      <c r="I182" s="2459"/>
      <c r="J182" s="2460"/>
      <c r="K182" s="2459"/>
      <c r="L182" s="2460"/>
      <c r="M182" s="2459"/>
      <c r="N182" s="2460"/>
      <c r="O182" s="2459"/>
      <c r="P182" s="2460"/>
      <c r="Q182" s="2459"/>
      <c r="R182" s="2460"/>
      <c r="S182" s="2459"/>
      <c r="T182" s="2460"/>
      <c r="U182" s="2459"/>
      <c r="V182" s="2460"/>
      <c r="W182" s="2459"/>
      <c r="X182" s="2460"/>
      <c r="Y182" s="2459"/>
      <c r="Z182" s="2461"/>
      <c r="AA182" s="256"/>
      <c r="AB182" s="77"/>
      <c r="AC182" s="256"/>
      <c r="AD182" s="77"/>
      <c r="AE182" s="256"/>
      <c r="AF182" s="77"/>
      <c r="AG182" s="256"/>
      <c r="AH182" s="77"/>
      <c r="AI182" s="256"/>
      <c r="AJ182" s="77"/>
      <c r="AK182" s="256"/>
      <c r="AL182" s="77"/>
      <c r="AM182" s="256"/>
      <c r="AN182" s="77"/>
      <c r="AO182" s="256"/>
      <c r="AP182" s="77"/>
      <c r="AQ182" s="319"/>
      <c r="AR182" s="651"/>
      <c r="AS182" s="77"/>
      <c r="AT182" s="651"/>
      <c r="AU182" s="2462"/>
      <c r="AV182" s="77"/>
      <c r="AW182" s="671" t="str">
        <f t="shared" si="114"/>
        <v/>
      </c>
      <c r="BV182" s="3"/>
      <c r="BW182" s="3"/>
      <c r="CA182" s="31" t="str">
        <f t="shared" si="115"/>
        <v/>
      </c>
      <c r="CB182" s="31" t="str">
        <f t="shared" si="116"/>
        <v/>
      </c>
      <c r="CC182" s="31" t="str">
        <f t="shared" si="117"/>
        <v/>
      </c>
      <c r="CD182" s="31" t="str">
        <f t="shared" si="120"/>
        <v/>
      </c>
      <c r="CH182" s="32">
        <f t="shared" si="121"/>
        <v>0</v>
      </c>
      <c r="CI182" s="32">
        <f t="shared" si="121"/>
        <v>0</v>
      </c>
      <c r="CJ182" s="32">
        <f t="shared" si="121"/>
        <v>0</v>
      </c>
      <c r="CK182" s="32">
        <f t="shared" si="122"/>
        <v>0</v>
      </c>
      <c r="CL182" s="14"/>
      <c r="CM182" s="14"/>
      <c r="CN182" s="14"/>
    </row>
    <row r="183" spans="1:92" ht="16.350000000000001" customHeight="1" x14ac:dyDescent="0.2">
      <c r="A183" s="3049"/>
      <c r="B183" s="3537"/>
      <c r="C183" s="352" t="s">
        <v>218</v>
      </c>
      <c r="D183" s="2458">
        <f t="shared" ref="D183:D196" si="128">SUM(E183+F183)</f>
        <v>0</v>
      </c>
      <c r="E183" s="2438">
        <f>SUM(AA183+AC183+AE183+AG183+AI183+AK183+AM183+AO183)</f>
        <v>0</v>
      </c>
      <c r="F183" s="2438">
        <f t="shared" si="127"/>
        <v>0</v>
      </c>
      <c r="G183" s="2463"/>
      <c r="H183" s="2464"/>
      <c r="I183" s="2463"/>
      <c r="J183" s="2464"/>
      <c r="K183" s="2463"/>
      <c r="L183" s="2464"/>
      <c r="M183" s="2463"/>
      <c r="N183" s="2464"/>
      <c r="O183" s="2463"/>
      <c r="P183" s="2464"/>
      <c r="Q183" s="2463"/>
      <c r="R183" s="2464"/>
      <c r="S183" s="2463"/>
      <c r="T183" s="2464"/>
      <c r="U183" s="2463"/>
      <c r="V183" s="2464"/>
      <c r="W183" s="2463"/>
      <c r="X183" s="2464"/>
      <c r="Y183" s="2463"/>
      <c r="Z183" s="2465"/>
      <c r="AA183" s="2272"/>
      <c r="AB183" s="2273"/>
      <c r="AC183" s="2272"/>
      <c r="AD183" s="2273"/>
      <c r="AE183" s="2272"/>
      <c r="AF183" s="2273"/>
      <c r="AG183" s="2272"/>
      <c r="AH183" s="2273"/>
      <c r="AI183" s="2272"/>
      <c r="AJ183" s="2273"/>
      <c r="AK183" s="2272"/>
      <c r="AL183" s="2273"/>
      <c r="AM183" s="2272"/>
      <c r="AN183" s="2273"/>
      <c r="AO183" s="2272"/>
      <c r="AP183" s="2273"/>
      <c r="AQ183" s="2242"/>
      <c r="AR183" s="2240"/>
      <c r="AS183" s="2273"/>
      <c r="AT183" s="2240"/>
      <c r="AU183" s="2454"/>
      <c r="AV183" s="2273"/>
      <c r="AW183" s="671" t="str">
        <f t="shared" si="114"/>
        <v/>
      </c>
      <c r="BV183" s="3"/>
      <c r="BW183" s="3"/>
      <c r="CA183" s="31" t="str">
        <f t="shared" si="115"/>
        <v/>
      </c>
      <c r="CB183" s="31" t="str">
        <f t="shared" si="116"/>
        <v/>
      </c>
      <c r="CC183" s="31" t="str">
        <f t="shared" si="117"/>
        <v/>
      </c>
      <c r="CD183" s="31" t="str">
        <f t="shared" si="120"/>
        <v/>
      </c>
      <c r="CH183" s="32">
        <f t="shared" si="121"/>
        <v>0</v>
      </c>
      <c r="CI183" s="32">
        <f t="shared" si="121"/>
        <v>0</v>
      </c>
      <c r="CJ183" s="32">
        <f t="shared" si="121"/>
        <v>0</v>
      </c>
      <c r="CK183" s="32">
        <f t="shared" si="122"/>
        <v>0</v>
      </c>
      <c r="CL183" s="14"/>
      <c r="CM183" s="14"/>
      <c r="CN183" s="14"/>
    </row>
    <row r="184" spans="1:92" ht="16.350000000000001" customHeight="1" x14ac:dyDescent="0.2">
      <c r="A184" s="3049"/>
      <c r="B184" s="3556" t="s">
        <v>219</v>
      </c>
      <c r="C184" s="2455" t="s">
        <v>216</v>
      </c>
      <c r="D184" s="2430">
        <f t="shared" si="128"/>
        <v>0</v>
      </c>
      <c r="E184" s="311">
        <f>SUM(AA184+AC184+AE184+AG184+AI184+AK184+AM184+AO184)</f>
        <v>0</v>
      </c>
      <c r="F184" s="311">
        <f t="shared" si="127"/>
        <v>0</v>
      </c>
      <c r="G184" s="356"/>
      <c r="H184" s="322"/>
      <c r="I184" s="294"/>
      <c r="J184" s="322"/>
      <c r="K184" s="294"/>
      <c r="L184" s="322"/>
      <c r="M184" s="294"/>
      <c r="N184" s="322"/>
      <c r="O184" s="294"/>
      <c r="P184" s="322"/>
      <c r="Q184" s="294"/>
      <c r="R184" s="322"/>
      <c r="S184" s="294"/>
      <c r="T184" s="322"/>
      <c r="U184" s="294"/>
      <c r="V184" s="322"/>
      <c r="W184" s="294"/>
      <c r="X184" s="322"/>
      <c r="Y184" s="294"/>
      <c r="Z184" s="324"/>
      <c r="AA184" s="256"/>
      <c r="AB184" s="77"/>
      <c r="AC184" s="256"/>
      <c r="AD184" s="77"/>
      <c r="AE184" s="256"/>
      <c r="AF184" s="77"/>
      <c r="AG184" s="256"/>
      <c r="AH184" s="77"/>
      <c r="AI184" s="256"/>
      <c r="AJ184" s="77"/>
      <c r="AK184" s="256"/>
      <c r="AL184" s="77"/>
      <c r="AM184" s="256"/>
      <c r="AN184" s="77"/>
      <c r="AO184" s="256"/>
      <c r="AP184" s="77"/>
      <c r="AQ184" s="319"/>
      <c r="AR184" s="651"/>
      <c r="AS184" s="77"/>
      <c r="AT184" s="651"/>
      <c r="AU184" s="320"/>
      <c r="AV184" s="77"/>
      <c r="AW184" s="671" t="str">
        <f t="shared" si="114"/>
        <v/>
      </c>
      <c r="BV184" s="3"/>
      <c r="BW184" s="3"/>
      <c r="CA184" s="31" t="str">
        <f t="shared" si="115"/>
        <v/>
      </c>
      <c r="CB184" s="31" t="str">
        <f t="shared" si="116"/>
        <v/>
      </c>
      <c r="CC184" s="31" t="str">
        <f t="shared" si="117"/>
        <v/>
      </c>
      <c r="CD184" s="31" t="str">
        <f t="shared" si="120"/>
        <v/>
      </c>
      <c r="CH184" s="32">
        <f t="shared" si="121"/>
        <v>0</v>
      </c>
      <c r="CI184" s="32">
        <f t="shared" si="121"/>
        <v>0</v>
      </c>
      <c r="CJ184" s="32">
        <f t="shared" si="121"/>
        <v>0</v>
      </c>
      <c r="CK184" s="32">
        <f t="shared" si="122"/>
        <v>0</v>
      </c>
      <c r="CL184" s="14"/>
      <c r="CM184" s="14"/>
      <c r="CN184" s="14"/>
    </row>
    <row r="185" spans="1:92" ht="16.350000000000001" customHeight="1" x14ac:dyDescent="0.2">
      <c r="A185" s="3049"/>
      <c r="B185" s="3646"/>
      <c r="C185" s="2466" t="s">
        <v>220</v>
      </c>
      <c r="D185" s="2075">
        <f t="shared" si="128"/>
        <v>0</v>
      </c>
      <c r="E185" s="2438">
        <f>SUM(AA185+AC185+AE185+AG185+AI185+AK185+AM185+AO185)</f>
        <v>0</v>
      </c>
      <c r="F185" s="2438">
        <f t="shared" si="127"/>
        <v>0</v>
      </c>
      <c r="G185" s="2463"/>
      <c r="H185" s="2467"/>
      <c r="I185" s="2463"/>
      <c r="J185" s="2467"/>
      <c r="K185" s="2463"/>
      <c r="L185" s="2467"/>
      <c r="M185" s="2463"/>
      <c r="N185" s="2467"/>
      <c r="O185" s="2463"/>
      <c r="P185" s="2467"/>
      <c r="Q185" s="2463"/>
      <c r="R185" s="2467"/>
      <c r="S185" s="2463"/>
      <c r="T185" s="2467"/>
      <c r="U185" s="2463"/>
      <c r="V185" s="2467"/>
      <c r="W185" s="2463"/>
      <c r="X185" s="2467"/>
      <c r="Y185" s="2463"/>
      <c r="Z185" s="2465"/>
      <c r="AA185" s="256"/>
      <c r="AB185" s="77"/>
      <c r="AC185" s="256"/>
      <c r="AD185" s="77"/>
      <c r="AE185" s="256"/>
      <c r="AF185" s="77"/>
      <c r="AG185" s="256"/>
      <c r="AH185" s="77"/>
      <c r="AI185" s="256"/>
      <c r="AJ185" s="77"/>
      <c r="AK185" s="256"/>
      <c r="AL185" s="77"/>
      <c r="AM185" s="256"/>
      <c r="AN185" s="77"/>
      <c r="AO185" s="256"/>
      <c r="AP185" s="77"/>
      <c r="AQ185" s="319"/>
      <c r="AR185" s="651"/>
      <c r="AS185" s="77"/>
      <c r="AT185" s="651"/>
      <c r="AU185" s="293"/>
      <c r="AV185" s="77"/>
      <c r="AW185" s="671" t="str">
        <f t="shared" si="114"/>
        <v/>
      </c>
      <c r="BV185" s="3"/>
      <c r="BW185" s="3"/>
      <c r="CA185" s="31" t="str">
        <f t="shared" si="115"/>
        <v/>
      </c>
      <c r="CB185" s="31" t="str">
        <f t="shared" si="116"/>
        <v/>
      </c>
      <c r="CC185" s="31" t="str">
        <f t="shared" si="117"/>
        <v/>
      </c>
      <c r="CD185" s="31" t="str">
        <f t="shared" si="120"/>
        <v/>
      </c>
      <c r="CH185" s="32">
        <f t="shared" si="121"/>
        <v>0</v>
      </c>
      <c r="CI185" s="32">
        <f t="shared" si="121"/>
        <v>0</v>
      </c>
      <c r="CJ185" s="32">
        <f t="shared" si="121"/>
        <v>0</v>
      </c>
      <c r="CK185" s="32">
        <f t="shared" si="122"/>
        <v>0</v>
      </c>
      <c r="CL185" s="14"/>
      <c r="CM185" s="14"/>
      <c r="CN185" s="14"/>
    </row>
    <row r="186" spans="1:92" ht="16.350000000000001" customHeight="1" x14ac:dyDescent="0.2">
      <c r="A186" s="3049"/>
      <c r="B186" s="3575" t="s">
        <v>95</v>
      </c>
      <c r="C186" s="2457" t="s">
        <v>216</v>
      </c>
      <c r="D186" s="311">
        <f t="shared" si="128"/>
        <v>0</v>
      </c>
      <c r="E186" s="311">
        <f>SUM(AC186+AE186+AG186+AI186+AK186+AM186+AO186)</f>
        <v>0</v>
      </c>
      <c r="F186" s="311">
        <f>SUM(AD186+AF186+AH186+AJ186+AL186+AN186+AP186)</f>
        <v>0</v>
      </c>
      <c r="G186" s="291"/>
      <c r="H186" s="325"/>
      <c r="I186" s="291"/>
      <c r="J186" s="325"/>
      <c r="K186" s="291"/>
      <c r="L186" s="325"/>
      <c r="M186" s="291"/>
      <c r="N186" s="325"/>
      <c r="O186" s="291"/>
      <c r="P186" s="325"/>
      <c r="Q186" s="291"/>
      <c r="R186" s="325"/>
      <c r="S186" s="291"/>
      <c r="T186" s="325"/>
      <c r="U186" s="291"/>
      <c r="V186" s="325"/>
      <c r="W186" s="291"/>
      <c r="X186" s="325"/>
      <c r="Y186" s="291"/>
      <c r="Z186" s="325"/>
      <c r="AA186" s="1037"/>
      <c r="AB186" s="2452"/>
      <c r="AC186" s="1014"/>
      <c r="AD186" s="2276"/>
      <c r="AE186" s="1014"/>
      <c r="AF186" s="2276"/>
      <c r="AG186" s="1014"/>
      <c r="AH186" s="2276"/>
      <c r="AI186" s="1014"/>
      <c r="AJ186" s="2276"/>
      <c r="AK186" s="1014"/>
      <c r="AL186" s="2276"/>
      <c r="AM186" s="1014"/>
      <c r="AN186" s="2276"/>
      <c r="AO186" s="1014"/>
      <c r="AP186" s="2276"/>
      <c r="AQ186" s="1038"/>
      <c r="AR186" s="60"/>
      <c r="AS186" s="2276"/>
      <c r="AT186" s="60"/>
      <c r="AU186" s="2252"/>
      <c r="AV186" s="2276"/>
      <c r="AW186" s="671" t="str">
        <f t="shared" si="114"/>
        <v/>
      </c>
      <c r="BV186" s="3"/>
      <c r="BW186" s="3"/>
      <c r="CA186" s="31" t="str">
        <f t="shared" si="115"/>
        <v/>
      </c>
      <c r="CB186" s="31" t="str">
        <f t="shared" si="116"/>
        <v/>
      </c>
      <c r="CC186" s="31" t="str">
        <f t="shared" si="117"/>
        <v/>
      </c>
      <c r="CD186" s="31" t="str">
        <f t="shared" si="120"/>
        <v/>
      </c>
      <c r="CH186" s="32">
        <f t="shared" si="121"/>
        <v>0</v>
      </c>
      <c r="CI186" s="32">
        <f t="shared" si="121"/>
        <v>0</v>
      </c>
      <c r="CJ186" s="32">
        <f t="shared" si="121"/>
        <v>0</v>
      </c>
      <c r="CK186" s="32">
        <f t="shared" si="122"/>
        <v>0</v>
      </c>
      <c r="CL186" s="32"/>
      <c r="CM186" s="14"/>
      <c r="CN186" s="14"/>
    </row>
    <row r="187" spans="1:92" ht="16.350000000000001" customHeight="1" x14ac:dyDescent="0.2">
      <c r="A187" s="3049"/>
      <c r="B187" s="3051"/>
      <c r="C187" s="2447" t="s">
        <v>221</v>
      </c>
      <c r="D187" s="2458">
        <f t="shared" si="128"/>
        <v>0</v>
      </c>
      <c r="E187" s="311">
        <f t="shared" ref="E187:F188" si="129">SUM(AC187+AE187+AG187+AI187+AK187+AM187+AO187)</f>
        <v>0</v>
      </c>
      <c r="F187" s="311">
        <f t="shared" si="129"/>
        <v>0</v>
      </c>
      <c r="G187" s="2459"/>
      <c r="H187" s="359"/>
      <c r="I187" s="2459"/>
      <c r="J187" s="359"/>
      <c r="K187" s="2459"/>
      <c r="L187" s="359"/>
      <c r="M187" s="2459"/>
      <c r="N187" s="359"/>
      <c r="O187" s="2459"/>
      <c r="P187" s="359"/>
      <c r="Q187" s="2459"/>
      <c r="R187" s="359"/>
      <c r="S187" s="2459"/>
      <c r="T187" s="359"/>
      <c r="U187" s="2459"/>
      <c r="V187" s="359"/>
      <c r="W187" s="2459"/>
      <c r="X187" s="359"/>
      <c r="Y187" s="2459"/>
      <c r="Z187" s="359"/>
      <c r="AA187" s="2459"/>
      <c r="AB187" s="359"/>
      <c r="AC187" s="256"/>
      <c r="AD187" s="77"/>
      <c r="AE187" s="256"/>
      <c r="AF187" s="77"/>
      <c r="AG187" s="256"/>
      <c r="AH187" s="77"/>
      <c r="AI187" s="256"/>
      <c r="AJ187" s="77"/>
      <c r="AK187" s="256"/>
      <c r="AL187" s="77"/>
      <c r="AM187" s="256"/>
      <c r="AN187" s="77"/>
      <c r="AO187" s="256"/>
      <c r="AP187" s="77"/>
      <c r="AQ187" s="319"/>
      <c r="AR187" s="651"/>
      <c r="AS187" s="77"/>
      <c r="AT187" s="651"/>
      <c r="AU187" s="360"/>
      <c r="AV187" s="77"/>
      <c r="AW187" s="671" t="str">
        <f t="shared" si="114"/>
        <v/>
      </c>
      <c r="BV187" s="3"/>
      <c r="BW187" s="3"/>
      <c r="CA187" s="31" t="str">
        <f t="shared" si="115"/>
        <v/>
      </c>
      <c r="CB187" s="31" t="str">
        <f t="shared" si="116"/>
        <v/>
      </c>
      <c r="CC187" s="31" t="str">
        <f t="shared" si="117"/>
        <v/>
      </c>
      <c r="CD187" s="31" t="str">
        <f t="shared" si="120"/>
        <v/>
      </c>
      <c r="CH187" s="32">
        <f t="shared" si="121"/>
        <v>0</v>
      </c>
      <c r="CI187" s="32">
        <f t="shared" si="121"/>
        <v>0</v>
      </c>
      <c r="CJ187" s="32">
        <f t="shared" si="121"/>
        <v>0</v>
      </c>
      <c r="CK187" s="32">
        <f t="shared" si="122"/>
        <v>0</v>
      </c>
      <c r="CL187" s="32"/>
      <c r="CM187" s="14"/>
      <c r="CN187" s="14"/>
    </row>
    <row r="188" spans="1:92" ht="16.350000000000001" customHeight="1" x14ac:dyDescent="0.2">
      <c r="A188" s="3679"/>
      <c r="B188" s="3394"/>
      <c r="C188" s="2081" t="s">
        <v>222</v>
      </c>
      <c r="D188" s="2458">
        <f t="shared" si="128"/>
        <v>0</v>
      </c>
      <c r="E188" s="2438">
        <f t="shared" si="129"/>
        <v>0</v>
      </c>
      <c r="F188" s="2438">
        <f>SUM(AD188+AF188+AH188+AJ188+AL188+AN188+AP188)</f>
        <v>0</v>
      </c>
      <c r="G188" s="2463"/>
      <c r="H188" s="2468"/>
      <c r="I188" s="2463"/>
      <c r="J188" s="2468"/>
      <c r="K188" s="2463"/>
      <c r="L188" s="2468"/>
      <c r="M188" s="2463"/>
      <c r="N188" s="2468"/>
      <c r="O188" s="2463"/>
      <c r="P188" s="2468"/>
      <c r="Q188" s="2463"/>
      <c r="R188" s="2468"/>
      <c r="S188" s="2463"/>
      <c r="T188" s="2468"/>
      <c r="U188" s="2463"/>
      <c r="V188" s="2468"/>
      <c r="W188" s="2463"/>
      <c r="X188" s="2468"/>
      <c r="Y188" s="2463"/>
      <c r="Z188" s="2468"/>
      <c r="AA188" s="2463"/>
      <c r="AB188" s="2468"/>
      <c r="AC188" s="2272"/>
      <c r="AD188" s="2273"/>
      <c r="AE188" s="2272"/>
      <c r="AF188" s="2273"/>
      <c r="AG188" s="2272"/>
      <c r="AH188" s="2273"/>
      <c r="AI188" s="2272"/>
      <c r="AJ188" s="2273"/>
      <c r="AK188" s="2272"/>
      <c r="AL188" s="2273"/>
      <c r="AM188" s="2272"/>
      <c r="AN188" s="2273"/>
      <c r="AO188" s="2272"/>
      <c r="AP188" s="2273"/>
      <c r="AQ188" s="2242"/>
      <c r="AR188" s="2240"/>
      <c r="AS188" s="2273"/>
      <c r="AT188" s="2240"/>
      <c r="AU188" s="2454"/>
      <c r="AV188" s="2273"/>
      <c r="AW188" s="671" t="str">
        <f t="shared" si="114"/>
        <v/>
      </c>
      <c r="BV188" s="3"/>
      <c r="BW188" s="3"/>
      <c r="CA188" s="31" t="str">
        <f t="shared" si="115"/>
        <v/>
      </c>
      <c r="CB188" s="31" t="str">
        <f t="shared" si="116"/>
        <v/>
      </c>
      <c r="CC188" s="31" t="str">
        <f t="shared" si="117"/>
        <v/>
      </c>
      <c r="CD188" s="31" t="str">
        <f t="shared" si="120"/>
        <v/>
      </c>
      <c r="CH188" s="32">
        <f t="shared" si="121"/>
        <v>0</v>
      </c>
      <c r="CI188" s="32">
        <f t="shared" si="121"/>
        <v>0</v>
      </c>
      <c r="CJ188" s="32">
        <f t="shared" si="121"/>
        <v>0</v>
      </c>
      <c r="CK188" s="32">
        <f t="shared" si="122"/>
        <v>0</v>
      </c>
      <c r="CL188" s="32"/>
      <c r="CM188" s="14"/>
      <c r="CN188" s="14"/>
    </row>
    <row r="189" spans="1:92" ht="16.350000000000001" customHeight="1" x14ac:dyDescent="0.2">
      <c r="A189" s="3454" t="s">
        <v>223</v>
      </c>
      <c r="B189" s="3728" t="s">
        <v>197</v>
      </c>
      <c r="C189" s="3614"/>
      <c r="D189" s="2469">
        <f>SUM(E189+F189)</f>
        <v>0</v>
      </c>
      <c r="E189" s="2469">
        <f>SUM(AC189+AE189+AG189+AI189+AK189)</f>
        <v>0</v>
      </c>
      <c r="F189" s="2469">
        <f>SUM(AD189+AF189+AH189+AJ189+AL189)</f>
        <v>0</v>
      </c>
      <c r="G189" s="2331"/>
      <c r="H189" s="2332"/>
      <c r="I189" s="2331"/>
      <c r="J189" s="2332"/>
      <c r="K189" s="2331"/>
      <c r="L189" s="2332"/>
      <c r="M189" s="2331"/>
      <c r="N189" s="2332"/>
      <c r="O189" s="2331"/>
      <c r="P189" s="2332"/>
      <c r="Q189" s="2331"/>
      <c r="R189" s="2332"/>
      <c r="S189" s="2331"/>
      <c r="T189" s="2332"/>
      <c r="U189" s="2331"/>
      <c r="V189" s="2332"/>
      <c r="W189" s="2331"/>
      <c r="X189" s="2332"/>
      <c r="Y189" s="2331"/>
      <c r="Z189" s="2332"/>
      <c r="AA189" s="2331"/>
      <c r="AB189" s="2332"/>
      <c r="AC189" s="2470"/>
      <c r="AD189" s="2471"/>
      <c r="AE189" s="2470"/>
      <c r="AF189" s="2471"/>
      <c r="AG189" s="2470"/>
      <c r="AH189" s="2471"/>
      <c r="AI189" s="2470"/>
      <c r="AJ189" s="2471"/>
      <c r="AK189" s="2470"/>
      <c r="AL189" s="2471"/>
      <c r="AM189" s="2331"/>
      <c r="AN189" s="2332"/>
      <c r="AO189" s="2331"/>
      <c r="AP189" s="2332"/>
      <c r="AQ189" s="2472"/>
      <c r="AR189" s="2473"/>
      <c r="AS189" s="2471"/>
      <c r="AT189" s="2473"/>
      <c r="AU189" s="2474"/>
      <c r="AV189" s="2474"/>
      <c r="AW189" s="671" t="str">
        <f t="shared" si="114"/>
        <v/>
      </c>
      <c r="BV189" s="3"/>
      <c r="BW189" s="3"/>
      <c r="CA189" s="31" t="str">
        <f t="shared" si="115"/>
        <v/>
      </c>
      <c r="CB189" s="31" t="str">
        <f t="shared" si="116"/>
        <v/>
      </c>
      <c r="CC189" s="31" t="str">
        <f t="shared" si="117"/>
        <v/>
      </c>
      <c r="CD189" s="31" t="str">
        <f t="shared" si="120"/>
        <v/>
      </c>
      <c r="CH189" s="32">
        <f t="shared" si="121"/>
        <v>0</v>
      </c>
      <c r="CI189" s="32">
        <f t="shared" si="121"/>
        <v>0</v>
      </c>
      <c r="CJ189" s="32">
        <f t="shared" si="121"/>
        <v>0</v>
      </c>
      <c r="CK189" s="32">
        <f t="shared" si="122"/>
        <v>0</v>
      </c>
      <c r="CL189" s="32"/>
      <c r="CM189" s="14"/>
      <c r="CN189" s="14"/>
    </row>
    <row r="190" spans="1:92" ht="16.350000000000001" customHeight="1" x14ac:dyDescent="0.2">
      <c r="A190" s="2912"/>
      <c r="B190" s="2912" t="s">
        <v>215</v>
      </c>
      <c r="C190" s="310" t="s">
        <v>216</v>
      </c>
      <c r="D190" s="2430">
        <f t="shared" si="128"/>
        <v>0</v>
      </c>
      <c r="E190" s="2430">
        <f>SUM(AC190+AE190+AG190+AI190+AK190)</f>
        <v>0</v>
      </c>
      <c r="F190" s="369">
        <f t="shared" ref="E190:F193" si="130">SUM(AD190+AF190+AH190+AJ190+AL190)</f>
        <v>0</v>
      </c>
      <c r="G190" s="370"/>
      <c r="H190" s="371"/>
      <c r="I190" s="370"/>
      <c r="J190" s="371"/>
      <c r="K190" s="370"/>
      <c r="L190" s="371"/>
      <c r="M190" s="370"/>
      <c r="N190" s="371"/>
      <c r="O190" s="370"/>
      <c r="P190" s="371"/>
      <c r="Q190" s="370"/>
      <c r="R190" s="371"/>
      <c r="S190" s="370"/>
      <c r="T190" s="371"/>
      <c r="U190" s="370"/>
      <c r="V190" s="371"/>
      <c r="W190" s="370"/>
      <c r="X190" s="371"/>
      <c r="Y190" s="370"/>
      <c r="Z190" s="371"/>
      <c r="AA190" s="370"/>
      <c r="AB190" s="371"/>
      <c r="AC190" s="23"/>
      <c r="AD190" s="24"/>
      <c r="AE190" s="23"/>
      <c r="AF190" s="24"/>
      <c r="AG190" s="23"/>
      <c r="AH190" s="24"/>
      <c r="AI190" s="23"/>
      <c r="AJ190" s="24"/>
      <c r="AK190" s="23"/>
      <c r="AL190" s="24"/>
      <c r="AM190" s="370"/>
      <c r="AN190" s="371"/>
      <c r="AO190" s="370"/>
      <c r="AP190" s="371"/>
      <c r="AQ190" s="292"/>
      <c r="AR190" s="26"/>
      <c r="AS190" s="24"/>
      <c r="AT190" s="26"/>
      <c r="AU190" s="28"/>
      <c r="AV190" s="24"/>
      <c r="AW190" s="671" t="str">
        <f t="shared" si="114"/>
        <v/>
      </c>
      <c r="BV190" s="3"/>
      <c r="BW190" s="3"/>
      <c r="CA190" s="31" t="str">
        <f t="shared" si="115"/>
        <v/>
      </c>
      <c r="CB190" s="31" t="str">
        <f t="shared" si="116"/>
        <v/>
      </c>
      <c r="CC190" s="31" t="str">
        <f t="shared" si="117"/>
        <v/>
      </c>
      <c r="CD190" s="31" t="str">
        <f t="shared" si="120"/>
        <v/>
      </c>
      <c r="CH190" s="32">
        <f t="shared" si="121"/>
        <v>0</v>
      </c>
      <c r="CI190" s="32">
        <f t="shared" si="121"/>
        <v>0</v>
      </c>
      <c r="CJ190" s="32">
        <f t="shared" si="121"/>
        <v>0</v>
      </c>
      <c r="CK190" s="32">
        <f t="shared" si="122"/>
        <v>0</v>
      </c>
      <c r="CL190" s="32"/>
      <c r="CM190" s="14"/>
      <c r="CN190" s="14"/>
    </row>
    <row r="191" spans="1:92" ht="16.350000000000001" customHeight="1" x14ac:dyDescent="0.2">
      <c r="A191" s="2912"/>
      <c r="B191" s="2912"/>
      <c r="C191" s="2475" t="s">
        <v>224</v>
      </c>
      <c r="D191" s="2438">
        <f t="shared" si="128"/>
        <v>0</v>
      </c>
      <c r="E191" s="2438">
        <f t="shared" si="130"/>
        <v>0</v>
      </c>
      <c r="F191" s="2221">
        <f t="shared" si="130"/>
        <v>0</v>
      </c>
      <c r="G191" s="2320"/>
      <c r="H191" s="374"/>
      <c r="I191" s="2320"/>
      <c r="J191" s="374"/>
      <c r="K191" s="2320"/>
      <c r="L191" s="374"/>
      <c r="M191" s="2320"/>
      <c r="N191" s="374"/>
      <c r="O191" s="2320"/>
      <c r="P191" s="374"/>
      <c r="Q191" s="2320"/>
      <c r="R191" s="374"/>
      <c r="S191" s="2320"/>
      <c r="T191" s="374"/>
      <c r="U191" s="2320"/>
      <c r="V191" s="374"/>
      <c r="W191" s="2320"/>
      <c r="X191" s="374"/>
      <c r="Y191" s="2320"/>
      <c r="Z191" s="374"/>
      <c r="AA191" s="2320"/>
      <c r="AB191" s="374"/>
      <c r="AC191" s="256"/>
      <c r="AD191" s="77"/>
      <c r="AE191" s="256"/>
      <c r="AF191" s="77"/>
      <c r="AG191" s="256"/>
      <c r="AH191" s="77"/>
      <c r="AI191" s="256"/>
      <c r="AJ191" s="77"/>
      <c r="AK191" s="256"/>
      <c r="AL191" s="77"/>
      <c r="AM191" s="289"/>
      <c r="AN191" s="374"/>
      <c r="AO191" s="289"/>
      <c r="AP191" s="374"/>
      <c r="AQ191" s="319"/>
      <c r="AR191" s="651"/>
      <c r="AS191" s="77"/>
      <c r="AT191" s="651"/>
      <c r="AU191" s="2454"/>
      <c r="AV191" s="2243"/>
      <c r="AW191" s="671" t="str">
        <f t="shared" si="114"/>
        <v/>
      </c>
      <c r="BV191" s="3"/>
      <c r="BW191" s="3"/>
      <c r="CA191" s="31" t="str">
        <f t="shared" si="115"/>
        <v/>
      </c>
      <c r="CB191" s="31" t="str">
        <f t="shared" si="116"/>
        <v/>
      </c>
      <c r="CC191" s="31" t="str">
        <f t="shared" si="117"/>
        <v/>
      </c>
      <c r="CD191" s="31" t="str">
        <f t="shared" si="120"/>
        <v/>
      </c>
      <c r="CH191" s="32">
        <f t="shared" si="121"/>
        <v>0</v>
      </c>
      <c r="CI191" s="32">
        <f t="shared" si="121"/>
        <v>0</v>
      </c>
      <c r="CJ191" s="32">
        <f t="shared" si="121"/>
        <v>0</v>
      </c>
      <c r="CK191" s="32">
        <f t="shared" si="122"/>
        <v>0</v>
      </c>
      <c r="CL191" s="14"/>
      <c r="CM191" s="14"/>
      <c r="CN191" s="14"/>
    </row>
    <row r="192" spans="1:92" ht="16.350000000000001" customHeight="1" x14ac:dyDescent="0.2">
      <c r="A192" s="2912"/>
      <c r="B192" s="3454" t="s">
        <v>95</v>
      </c>
      <c r="C192" s="2457" t="s">
        <v>216</v>
      </c>
      <c r="D192" s="2430">
        <f t="shared" si="128"/>
        <v>0</v>
      </c>
      <c r="E192" s="311">
        <f t="shared" si="130"/>
        <v>0</v>
      </c>
      <c r="F192" s="369">
        <f t="shared" si="130"/>
        <v>0</v>
      </c>
      <c r="G192" s="1036"/>
      <c r="H192" s="2476"/>
      <c r="I192" s="1036"/>
      <c r="J192" s="2476"/>
      <c r="K192" s="1036"/>
      <c r="L192" s="2476"/>
      <c r="M192" s="1036"/>
      <c r="N192" s="2476"/>
      <c r="O192" s="1036"/>
      <c r="P192" s="2476"/>
      <c r="Q192" s="1036"/>
      <c r="R192" s="2476"/>
      <c r="S192" s="1036"/>
      <c r="T192" s="2476"/>
      <c r="U192" s="1036"/>
      <c r="V192" s="2476"/>
      <c r="W192" s="1036"/>
      <c r="X192" s="2476"/>
      <c r="Y192" s="1036"/>
      <c r="Z192" s="2476"/>
      <c r="AA192" s="1036"/>
      <c r="AB192" s="2476"/>
      <c r="AC192" s="1014"/>
      <c r="AD192" s="2276"/>
      <c r="AE192" s="1014"/>
      <c r="AF192" s="2276"/>
      <c r="AG192" s="1014"/>
      <c r="AH192" s="2276"/>
      <c r="AI192" s="1014"/>
      <c r="AJ192" s="2276"/>
      <c r="AK192" s="1014"/>
      <c r="AL192" s="2276"/>
      <c r="AM192" s="1036"/>
      <c r="AN192" s="2476"/>
      <c r="AO192" s="1036"/>
      <c r="AP192" s="2476"/>
      <c r="AQ192" s="1038"/>
      <c r="AR192" s="60"/>
      <c r="AS192" s="2276"/>
      <c r="AT192" s="60"/>
      <c r="AU192" s="28"/>
      <c r="AV192" s="28"/>
      <c r="AW192" s="671" t="str">
        <f t="shared" si="114"/>
        <v/>
      </c>
      <c r="BV192" s="3"/>
      <c r="BW192" s="3"/>
      <c r="CA192" s="31" t="str">
        <f t="shared" si="115"/>
        <v/>
      </c>
      <c r="CB192" s="31" t="str">
        <f t="shared" si="116"/>
        <v/>
      </c>
      <c r="CC192" s="31" t="str">
        <f t="shared" si="117"/>
        <v/>
      </c>
      <c r="CD192" s="31" t="str">
        <f t="shared" si="120"/>
        <v/>
      </c>
      <c r="CH192" s="32">
        <f t="shared" si="121"/>
        <v>0</v>
      </c>
      <c r="CI192" s="32">
        <f t="shared" si="121"/>
        <v>0</v>
      </c>
      <c r="CJ192" s="32">
        <f t="shared" si="121"/>
        <v>0</v>
      </c>
      <c r="CK192" s="32">
        <f t="shared" si="122"/>
        <v>0</v>
      </c>
      <c r="CL192" s="14"/>
      <c r="CM192" s="14"/>
      <c r="CN192" s="14"/>
    </row>
    <row r="193" spans="1:92" ht="16.350000000000001" customHeight="1" x14ac:dyDescent="0.2">
      <c r="A193" s="3537"/>
      <c r="B193" s="3537"/>
      <c r="C193" s="2477" t="s">
        <v>225</v>
      </c>
      <c r="D193" s="2438">
        <f t="shared" si="128"/>
        <v>0</v>
      </c>
      <c r="E193" s="311">
        <f t="shared" si="130"/>
        <v>0</v>
      </c>
      <c r="F193" s="369">
        <f t="shared" si="130"/>
        <v>0</v>
      </c>
      <c r="G193" s="2441"/>
      <c r="H193" s="717"/>
      <c r="I193" s="2441"/>
      <c r="J193" s="717"/>
      <c r="K193" s="2441"/>
      <c r="L193" s="717"/>
      <c r="M193" s="2441"/>
      <c r="N193" s="717"/>
      <c r="O193" s="2441"/>
      <c r="P193" s="717"/>
      <c r="Q193" s="2441"/>
      <c r="R193" s="717"/>
      <c r="S193" s="2441"/>
      <c r="T193" s="717"/>
      <c r="U193" s="2441"/>
      <c r="V193" s="717"/>
      <c r="W193" s="2441"/>
      <c r="X193" s="717"/>
      <c r="Y193" s="2441"/>
      <c r="Z193" s="717"/>
      <c r="AA193" s="2441"/>
      <c r="AB193" s="717"/>
      <c r="AC193" s="2086"/>
      <c r="AD193" s="713"/>
      <c r="AE193" s="2086"/>
      <c r="AF193" s="713"/>
      <c r="AG193" s="2086"/>
      <c r="AH193" s="713"/>
      <c r="AI193" s="2086"/>
      <c r="AJ193" s="713"/>
      <c r="AK193" s="2086"/>
      <c r="AL193" s="713"/>
      <c r="AM193" s="2087"/>
      <c r="AN193" s="717"/>
      <c r="AO193" s="2087"/>
      <c r="AP193" s="717"/>
      <c r="AQ193" s="2069"/>
      <c r="AR193" s="2068"/>
      <c r="AS193" s="713"/>
      <c r="AT193" s="2068"/>
      <c r="AU193" s="2454"/>
      <c r="AV193" s="2273"/>
      <c r="AW193" s="671" t="str">
        <f t="shared" si="114"/>
        <v/>
      </c>
      <c r="BV193" s="3"/>
      <c r="BW193" s="3"/>
      <c r="CA193" s="31" t="str">
        <f t="shared" si="115"/>
        <v/>
      </c>
      <c r="CB193" s="31" t="str">
        <f t="shared" si="116"/>
        <v/>
      </c>
      <c r="CC193" s="31" t="str">
        <f t="shared" si="117"/>
        <v/>
      </c>
      <c r="CD193" s="31" t="str">
        <f t="shared" si="120"/>
        <v/>
      </c>
      <c r="CH193" s="32">
        <f t="shared" si="121"/>
        <v>0</v>
      </c>
      <c r="CI193" s="32">
        <f t="shared" si="121"/>
        <v>0</v>
      </c>
      <c r="CJ193" s="32">
        <f t="shared" si="121"/>
        <v>0</v>
      </c>
      <c r="CK193" s="32">
        <f t="shared" si="122"/>
        <v>0</v>
      </c>
      <c r="CL193" s="14"/>
      <c r="CM193" s="14"/>
      <c r="CN193" s="14"/>
    </row>
    <row r="194" spans="1:92" ht="19.5" customHeight="1" x14ac:dyDescent="0.2">
      <c r="A194" s="3586" t="s">
        <v>300</v>
      </c>
      <c r="B194" s="3587" t="s">
        <v>301</v>
      </c>
      <c r="C194" s="2478" t="s">
        <v>228</v>
      </c>
      <c r="D194" s="2430">
        <f t="shared" si="128"/>
        <v>0</v>
      </c>
      <c r="E194" s="2430">
        <f>SUM(Y194+AA194+AC194+AE194+AG194+AI194+AK194+AM194+AO194)</f>
        <v>0</v>
      </c>
      <c r="F194" s="2479">
        <f>SUM(Z194+AB194+AD194+AF194+AH194+AJ194+AL194+AN194+AP194)</f>
        <v>0</v>
      </c>
      <c r="G194" s="291"/>
      <c r="H194" s="325"/>
      <c r="I194" s="291"/>
      <c r="J194" s="325"/>
      <c r="K194" s="291"/>
      <c r="L194" s="325"/>
      <c r="M194" s="291"/>
      <c r="N194" s="325"/>
      <c r="O194" s="291"/>
      <c r="P194" s="325"/>
      <c r="Q194" s="291"/>
      <c r="R194" s="325"/>
      <c r="S194" s="291"/>
      <c r="T194" s="325"/>
      <c r="U194" s="291"/>
      <c r="V194" s="325"/>
      <c r="W194" s="291"/>
      <c r="X194" s="325"/>
      <c r="Y194" s="23"/>
      <c r="Z194" s="24"/>
      <c r="AA194" s="23"/>
      <c r="AB194" s="24"/>
      <c r="AC194" s="23"/>
      <c r="AD194" s="24"/>
      <c r="AE194" s="23"/>
      <c r="AF194" s="24"/>
      <c r="AG194" s="23"/>
      <c r="AH194" s="24"/>
      <c r="AI194" s="23"/>
      <c r="AJ194" s="24"/>
      <c r="AK194" s="23"/>
      <c r="AL194" s="24"/>
      <c r="AM194" s="23"/>
      <c r="AN194" s="24"/>
      <c r="AO194" s="23"/>
      <c r="AP194" s="24"/>
      <c r="AQ194" s="292"/>
      <c r="AR194" s="26"/>
      <c r="AS194" s="24"/>
      <c r="AT194" s="26"/>
      <c r="AU194" s="28"/>
      <c r="AV194" s="24"/>
      <c r="AW194" s="671" t="str">
        <f t="shared" si="114"/>
        <v/>
      </c>
      <c r="BV194" s="3"/>
      <c r="BW194" s="3"/>
      <c r="CA194" s="31" t="str">
        <f t="shared" si="115"/>
        <v/>
      </c>
      <c r="CB194" s="31" t="str">
        <f t="shared" si="116"/>
        <v/>
      </c>
      <c r="CC194" s="31" t="str">
        <f t="shared" si="117"/>
        <v/>
      </c>
      <c r="CD194" s="31" t="str">
        <f t="shared" si="120"/>
        <v/>
      </c>
      <c r="CH194" s="32">
        <f t="shared" si="121"/>
        <v>0</v>
      </c>
      <c r="CI194" s="32">
        <f t="shared" si="121"/>
        <v>0</v>
      </c>
      <c r="CJ194" s="32">
        <f t="shared" si="121"/>
        <v>0</v>
      </c>
      <c r="CK194" s="32">
        <f t="shared" si="122"/>
        <v>0</v>
      </c>
      <c r="CL194" s="14"/>
      <c r="CM194" s="14"/>
      <c r="CN194" s="14"/>
    </row>
    <row r="195" spans="1:92" ht="24.75" customHeight="1" x14ac:dyDescent="0.2">
      <c r="A195" s="3497"/>
      <c r="B195" s="3500"/>
      <c r="C195" s="2480" t="s">
        <v>229</v>
      </c>
      <c r="D195" s="2435">
        <f t="shared" si="128"/>
        <v>0</v>
      </c>
      <c r="E195" s="2435">
        <f t="shared" ref="E195:F196" si="131">SUM(Y195+AA195+AC195+AE195+AG195+AI195+AK195+AM195+AO195)</f>
        <v>0</v>
      </c>
      <c r="F195" s="2481">
        <f>SUM(Z195+AB195+AD195+AF195+AH195+AJ195+AL195+AN195+AP195)</f>
        <v>0</v>
      </c>
      <c r="G195" s="384"/>
      <c r="H195" s="359"/>
      <c r="I195" s="384"/>
      <c r="J195" s="359"/>
      <c r="K195" s="384"/>
      <c r="L195" s="359"/>
      <c r="M195" s="384"/>
      <c r="N195" s="359"/>
      <c r="O195" s="384"/>
      <c r="P195" s="359"/>
      <c r="Q195" s="384"/>
      <c r="R195" s="359"/>
      <c r="S195" s="384"/>
      <c r="T195" s="359"/>
      <c r="U195" s="384"/>
      <c r="V195" s="359"/>
      <c r="W195" s="384"/>
      <c r="X195" s="359"/>
      <c r="Y195" s="256"/>
      <c r="Z195" s="77"/>
      <c r="AA195" s="256"/>
      <c r="AB195" s="77"/>
      <c r="AC195" s="256"/>
      <c r="AD195" s="77"/>
      <c r="AE195" s="256"/>
      <c r="AF195" s="77"/>
      <c r="AG195" s="256"/>
      <c r="AH195" s="77"/>
      <c r="AI195" s="256"/>
      <c r="AJ195" s="77"/>
      <c r="AK195" s="256"/>
      <c r="AL195" s="77"/>
      <c r="AM195" s="256"/>
      <c r="AN195" s="77"/>
      <c r="AO195" s="256"/>
      <c r="AP195" s="77"/>
      <c r="AQ195" s="319"/>
      <c r="AR195" s="651"/>
      <c r="AS195" s="77"/>
      <c r="AT195" s="651"/>
      <c r="AU195" s="320"/>
      <c r="AV195" s="77"/>
      <c r="AW195" s="671" t="str">
        <f t="shared" si="114"/>
        <v/>
      </c>
      <c r="BV195" s="3"/>
      <c r="BW195" s="3"/>
      <c r="CA195" s="31" t="str">
        <f t="shared" si="115"/>
        <v/>
      </c>
      <c r="CB195" s="31" t="str">
        <f t="shared" si="116"/>
        <v/>
      </c>
      <c r="CC195" s="31" t="str">
        <f t="shared" si="117"/>
        <v/>
      </c>
      <c r="CD195" s="31" t="str">
        <f t="shared" si="120"/>
        <v/>
      </c>
      <c r="CH195" s="32">
        <f t="shared" si="121"/>
        <v>0</v>
      </c>
      <c r="CI195" s="32">
        <f t="shared" si="121"/>
        <v>0</v>
      </c>
      <c r="CJ195" s="32">
        <f t="shared" si="121"/>
        <v>0</v>
      </c>
      <c r="CK195" s="32">
        <f t="shared" si="122"/>
        <v>0</v>
      </c>
      <c r="CL195" s="14"/>
      <c r="CM195" s="14"/>
      <c r="CN195" s="14"/>
    </row>
    <row r="196" spans="1:92" ht="27" customHeight="1" x14ac:dyDescent="0.2">
      <c r="A196" s="3684"/>
      <c r="B196" s="3686"/>
      <c r="C196" s="2482" t="s">
        <v>230</v>
      </c>
      <c r="D196" s="2438">
        <f t="shared" si="128"/>
        <v>0</v>
      </c>
      <c r="E196" s="2438">
        <f t="shared" si="131"/>
        <v>0</v>
      </c>
      <c r="F196" s="2483">
        <f t="shared" si="131"/>
        <v>0</v>
      </c>
      <c r="G196" s="2463"/>
      <c r="H196" s="2468"/>
      <c r="I196" s="2463"/>
      <c r="J196" s="2468"/>
      <c r="K196" s="2463"/>
      <c r="L196" s="2468"/>
      <c r="M196" s="2463"/>
      <c r="N196" s="2468"/>
      <c r="O196" s="2463"/>
      <c r="P196" s="2468"/>
      <c r="Q196" s="2463"/>
      <c r="R196" s="2468"/>
      <c r="S196" s="2463"/>
      <c r="T196" s="2468"/>
      <c r="U196" s="2463"/>
      <c r="V196" s="2468"/>
      <c r="W196" s="2463"/>
      <c r="X196" s="2468"/>
      <c r="Y196" s="2272"/>
      <c r="Z196" s="2273"/>
      <c r="AA196" s="2272"/>
      <c r="AB196" s="2273"/>
      <c r="AC196" s="2272"/>
      <c r="AD196" s="2273"/>
      <c r="AE196" s="2272"/>
      <c r="AF196" s="2273"/>
      <c r="AG196" s="2272"/>
      <c r="AH196" s="2273"/>
      <c r="AI196" s="2272"/>
      <c r="AJ196" s="2273"/>
      <c r="AK196" s="2272"/>
      <c r="AL196" s="2273"/>
      <c r="AM196" s="2272"/>
      <c r="AN196" s="2273"/>
      <c r="AO196" s="2272"/>
      <c r="AP196" s="2273"/>
      <c r="AQ196" s="2242"/>
      <c r="AR196" s="2273"/>
      <c r="AS196" s="2273"/>
      <c r="AT196" s="2273"/>
      <c r="AU196" s="2243"/>
      <c r="AV196" s="2273"/>
      <c r="AW196" s="671" t="str">
        <f t="shared" si="114"/>
        <v/>
      </c>
      <c r="BV196" s="3"/>
      <c r="BW196" s="3"/>
      <c r="CA196" s="31" t="str">
        <f t="shared" si="115"/>
        <v/>
      </c>
      <c r="CB196" s="31" t="str">
        <f t="shared" si="116"/>
        <v/>
      </c>
      <c r="CC196" s="31" t="str">
        <f t="shared" si="117"/>
        <v/>
      </c>
      <c r="CD196" s="31" t="str">
        <f t="shared" si="120"/>
        <v/>
      </c>
      <c r="CH196" s="32">
        <f t="shared" si="121"/>
        <v>0</v>
      </c>
      <c r="CI196" s="32">
        <f t="shared" si="121"/>
        <v>0</v>
      </c>
      <c r="CJ196" s="32">
        <f t="shared" si="121"/>
        <v>0</v>
      </c>
      <c r="CK196" s="32">
        <f t="shared" si="122"/>
        <v>0</v>
      </c>
      <c r="CL196" s="14"/>
      <c r="CM196" s="14"/>
      <c r="CN196" s="14"/>
    </row>
    <row r="197" spans="1:92" ht="32.25" customHeight="1" x14ac:dyDescent="0.2">
      <c r="A197" s="3049" t="s">
        <v>231</v>
      </c>
      <c r="B197" s="3454" t="s">
        <v>232</v>
      </c>
      <c r="C197" s="2484" t="s">
        <v>233</v>
      </c>
      <c r="D197" s="311">
        <f>SUM(E197+F197)</f>
        <v>0</v>
      </c>
      <c r="E197" s="311">
        <f>SUM(AC197+AE197+AG197+AI197+AK197+AM197+AO197)</f>
        <v>0</v>
      </c>
      <c r="F197" s="388">
        <f>SUM(AD197+AF197+AH197+AJ197+AL197+AN197+AP197)</f>
        <v>0</v>
      </c>
      <c r="G197" s="1036"/>
      <c r="H197" s="2476"/>
      <c r="I197" s="1036"/>
      <c r="J197" s="2476"/>
      <c r="K197" s="1036"/>
      <c r="L197" s="2476"/>
      <c r="M197" s="1036"/>
      <c r="N197" s="2476"/>
      <c r="O197" s="1036"/>
      <c r="P197" s="2476"/>
      <c r="Q197" s="1036"/>
      <c r="R197" s="2476"/>
      <c r="S197" s="1036"/>
      <c r="T197" s="2476"/>
      <c r="U197" s="1036"/>
      <c r="V197" s="2476"/>
      <c r="W197" s="1036"/>
      <c r="X197" s="2476"/>
      <c r="Y197" s="1036"/>
      <c r="Z197" s="2476"/>
      <c r="AA197" s="1036"/>
      <c r="AB197" s="2476"/>
      <c r="AC197" s="1014"/>
      <c r="AD197" s="2276"/>
      <c r="AE197" s="1014"/>
      <c r="AF197" s="2276"/>
      <c r="AG197" s="1014"/>
      <c r="AH197" s="2276"/>
      <c r="AI197" s="1014"/>
      <c r="AJ197" s="2276"/>
      <c r="AK197" s="1014"/>
      <c r="AL197" s="2276"/>
      <c r="AM197" s="1014"/>
      <c r="AN197" s="2276"/>
      <c r="AO197" s="1014"/>
      <c r="AP197" s="2276"/>
      <c r="AQ197" s="1048"/>
      <c r="AR197" s="2276"/>
      <c r="AS197" s="2276"/>
      <c r="AT197" s="2276"/>
      <c r="AU197" s="2250"/>
      <c r="AV197" s="2276"/>
      <c r="AW197" s="671" t="str">
        <f t="shared" si="114"/>
        <v/>
      </c>
      <c r="BV197" s="3"/>
      <c r="BW197" s="3"/>
      <c r="CA197" s="31" t="str">
        <f t="shared" si="115"/>
        <v/>
      </c>
      <c r="CB197" s="31" t="str">
        <f t="shared" si="116"/>
        <v/>
      </c>
      <c r="CC197" s="31" t="str">
        <f t="shared" si="117"/>
        <v/>
      </c>
      <c r="CD197" s="31" t="str">
        <f t="shared" si="120"/>
        <v/>
      </c>
      <c r="CH197" s="32">
        <f t="shared" si="121"/>
        <v>0</v>
      </c>
      <c r="CI197" s="32">
        <f t="shared" si="121"/>
        <v>0</v>
      </c>
      <c r="CJ197" s="32">
        <f t="shared" si="121"/>
        <v>0</v>
      </c>
      <c r="CK197" s="32">
        <f t="shared" si="122"/>
        <v>0</v>
      </c>
      <c r="CL197" s="14"/>
      <c r="CM197" s="14"/>
      <c r="CN197" s="14"/>
    </row>
    <row r="198" spans="1:92" ht="29.25" customHeight="1" x14ac:dyDescent="0.2">
      <c r="A198" s="3679"/>
      <c r="B198" s="3537"/>
      <c r="C198" s="2485" t="s">
        <v>234</v>
      </c>
      <c r="D198" s="2438">
        <f>SUM(E198+F198)</f>
        <v>0</v>
      </c>
      <c r="E198" s="2438">
        <f>SUM(AC198+AE198+AG198+AI198+AK198+AM198+AO198)</f>
        <v>0</v>
      </c>
      <c r="F198" s="2483">
        <f>SUM(AD198+AF198+AH198+AJ198+AL198+AN198+AP198)</f>
        <v>0</v>
      </c>
      <c r="G198" s="2441"/>
      <c r="H198" s="2330"/>
      <c r="I198" s="2441"/>
      <c r="J198" s="2330"/>
      <c r="K198" s="2441"/>
      <c r="L198" s="2330"/>
      <c r="M198" s="2441"/>
      <c r="N198" s="2330"/>
      <c r="O198" s="2441"/>
      <c r="P198" s="2330"/>
      <c r="Q198" s="2441"/>
      <c r="R198" s="2330"/>
      <c r="S198" s="2441"/>
      <c r="T198" s="2330"/>
      <c r="U198" s="2441"/>
      <c r="V198" s="2330"/>
      <c r="W198" s="2441"/>
      <c r="X198" s="2330"/>
      <c r="Y198" s="2441"/>
      <c r="Z198" s="2330"/>
      <c r="AA198" s="2441"/>
      <c r="AB198" s="2330"/>
      <c r="AC198" s="2272"/>
      <c r="AD198" s="2273"/>
      <c r="AE198" s="2272"/>
      <c r="AF198" s="2273"/>
      <c r="AG198" s="2272"/>
      <c r="AH198" s="2273"/>
      <c r="AI198" s="2272"/>
      <c r="AJ198" s="2273"/>
      <c r="AK198" s="2272"/>
      <c r="AL198" s="2273"/>
      <c r="AM198" s="2272"/>
      <c r="AN198" s="2273"/>
      <c r="AO198" s="2272"/>
      <c r="AP198" s="2273"/>
      <c r="AQ198" s="2486"/>
      <c r="AR198" s="2273"/>
      <c r="AS198" s="2273"/>
      <c r="AT198" s="2273"/>
      <c r="AU198" s="2257"/>
      <c r="AV198" s="2273"/>
      <c r="AW198" s="671" t="str">
        <f t="shared" si="114"/>
        <v/>
      </c>
      <c r="BV198" s="3"/>
      <c r="BW198" s="3"/>
      <c r="CA198" s="31" t="str">
        <f t="shared" si="115"/>
        <v/>
      </c>
      <c r="CB198" s="31" t="str">
        <f t="shared" si="116"/>
        <v/>
      </c>
      <c r="CC198" s="31" t="str">
        <f t="shared" si="117"/>
        <v/>
      </c>
      <c r="CD198" s="31" t="str">
        <f>IF(CK198=1," * El número de actividades en Pacientes Diabéticos en Control PSCV NO DEBE superar el total. ","")</f>
        <v/>
      </c>
      <c r="CH198" s="32">
        <f>IF($D198&lt;AR198,1,0)</f>
        <v>0</v>
      </c>
      <c r="CI198" s="32">
        <f>IF($D198&lt;AS198,1,0)</f>
        <v>0</v>
      </c>
      <c r="CJ198" s="32">
        <f>IF($D198&lt;AT198,1,0)</f>
        <v>0</v>
      </c>
      <c r="CK198" s="32">
        <f>IF($D198&lt;AV198,1,0)</f>
        <v>0</v>
      </c>
      <c r="CL198" s="14"/>
      <c r="CM198" s="14"/>
      <c r="CN198" s="14"/>
    </row>
    <row r="199" spans="1:92" ht="37.5" customHeight="1" x14ac:dyDescent="0.2">
      <c r="A199" s="49" t="s">
        <v>235</v>
      </c>
      <c r="B199" s="86"/>
      <c r="C199" s="86"/>
      <c r="D199" s="86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2" ht="30" customHeight="1" x14ac:dyDescent="0.2">
      <c r="A200" s="3455" t="s">
        <v>236</v>
      </c>
      <c r="B200" s="3456"/>
      <c r="C200" s="3457"/>
      <c r="D200" s="3575" t="s">
        <v>4</v>
      </c>
      <c r="E200" s="3576"/>
      <c r="F200" s="3554"/>
      <c r="G200" s="3612" t="s">
        <v>5</v>
      </c>
      <c r="H200" s="3559"/>
      <c r="I200" s="3559"/>
      <c r="J200" s="3559"/>
      <c r="K200" s="3559"/>
      <c r="L200" s="3559"/>
      <c r="M200" s="3559"/>
      <c r="N200" s="3559"/>
      <c r="O200" s="3559"/>
      <c r="P200" s="3559"/>
      <c r="Q200" s="3559"/>
      <c r="R200" s="3559"/>
      <c r="S200" s="3559"/>
      <c r="T200" s="3559"/>
      <c r="U200" s="3559"/>
      <c r="V200" s="3559"/>
      <c r="W200" s="3559"/>
      <c r="X200" s="3559"/>
      <c r="Y200" s="3559"/>
      <c r="Z200" s="3559"/>
      <c r="AA200" s="3559"/>
      <c r="AB200" s="3559"/>
      <c r="AC200" s="3559"/>
      <c r="AD200" s="3559"/>
      <c r="AE200" s="3559"/>
      <c r="AF200" s="3559"/>
      <c r="AG200" s="3559"/>
      <c r="AH200" s="3559"/>
      <c r="AI200" s="3559"/>
      <c r="AJ200" s="3559"/>
      <c r="AK200" s="3559"/>
      <c r="AL200" s="3559"/>
      <c r="AM200" s="3559"/>
      <c r="AN200" s="3559"/>
      <c r="AO200" s="3559"/>
      <c r="AP200" s="3627"/>
      <c r="AQ200" s="3583" t="s">
        <v>298</v>
      </c>
      <c r="AR200" s="3574" t="s">
        <v>237</v>
      </c>
      <c r="AS200" s="3574" t="s">
        <v>238</v>
      </c>
      <c r="AT200" s="3574" t="s">
        <v>239</v>
      </c>
      <c r="AU200" s="3574" t="s">
        <v>240</v>
      </c>
      <c r="BV200" s="3"/>
      <c r="BW200" s="3"/>
      <c r="CH200" s="14"/>
      <c r="CI200" s="14"/>
      <c r="CJ200" s="14"/>
      <c r="CK200" s="14"/>
      <c r="CL200" s="14"/>
      <c r="CM200" s="14"/>
      <c r="CN200" s="14"/>
    </row>
    <row r="201" spans="1:92" ht="32.1" customHeight="1" x14ac:dyDescent="0.2">
      <c r="A201" s="2933"/>
      <c r="B201" s="2934"/>
      <c r="C201" s="2935"/>
      <c r="D201" s="3051"/>
      <c r="E201" s="3052"/>
      <c r="F201" s="2961"/>
      <c r="G201" s="3716" t="s">
        <v>13</v>
      </c>
      <c r="H201" s="3638"/>
      <c r="I201" s="3612" t="s">
        <v>14</v>
      </c>
      <c r="J201" s="3627"/>
      <c r="K201" s="3559" t="s">
        <v>15</v>
      </c>
      <c r="L201" s="3627"/>
      <c r="M201" s="3612" t="s">
        <v>16</v>
      </c>
      <c r="N201" s="3627"/>
      <c r="O201" s="3612" t="s">
        <v>17</v>
      </c>
      <c r="P201" s="3627"/>
      <c r="Q201" s="3612" t="s">
        <v>18</v>
      </c>
      <c r="R201" s="3627"/>
      <c r="S201" s="3612" t="s">
        <v>19</v>
      </c>
      <c r="T201" s="3627"/>
      <c r="U201" s="3612" t="s">
        <v>20</v>
      </c>
      <c r="V201" s="3627"/>
      <c r="W201" s="3612" t="s">
        <v>21</v>
      </c>
      <c r="X201" s="3627"/>
      <c r="Y201" s="3612" t="s">
        <v>22</v>
      </c>
      <c r="Z201" s="3614"/>
      <c r="AA201" s="3612" t="s">
        <v>23</v>
      </c>
      <c r="AB201" s="3614"/>
      <c r="AC201" s="3612" t="s">
        <v>24</v>
      </c>
      <c r="AD201" s="3614"/>
      <c r="AE201" s="3612" t="s">
        <v>25</v>
      </c>
      <c r="AF201" s="3614"/>
      <c r="AG201" s="3612" t="s">
        <v>26</v>
      </c>
      <c r="AH201" s="3614"/>
      <c r="AI201" s="3612" t="s">
        <v>27</v>
      </c>
      <c r="AJ201" s="3614"/>
      <c r="AK201" s="3612" t="s">
        <v>28</v>
      </c>
      <c r="AL201" s="3614"/>
      <c r="AM201" s="3612" t="s">
        <v>29</v>
      </c>
      <c r="AN201" s="3614"/>
      <c r="AO201" s="3612" t="s">
        <v>30</v>
      </c>
      <c r="AP201" s="3614"/>
      <c r="AQ201" s="3054"/>
      <c r="AR201" s="3013"/>
      <c r="AS201" s="3013"/>
      <c r="AT201" s="3013"/>
      <c r="AU201" s="3013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2" ht="16.350000000000001" customHeight="1" x14ac:dyDescent="0.2">
      <c r="A202" s="3169"/>
      <c r="B202" s="3170"/>
      <c r="C202" s="3171"/>
      <c r="D202" s="2296" t="s">
        <v>31</v>
      </c>
      <c r="E202" s="2261" t="s">
        <v>32</v>
      </c>
      <c r="F202" s="2223" t="s">
        <v>33</v>
      </c>
      <c r="G202" s="2298" t="s">
        <v>32</v>
      </c>
      <c r="H202" s="2223" t="s">
        <v>33</v>
      </c>
      <c r="I202" s="2298" t="s">
        <v>32</v>
      </c>
      <c r="J202" s="2223" t="s">
        <v>33</v>
      </c>
      <c r="K202" s="2224" t="s">
        <v>32</v>
      </c>
      <c r="L202" s="2223" t="s">
        <v>33</v>
      </c>
      <c r="M202" s="2224" t="s">
        <v>32</v>
      </c>
      <c r="N202" s="2223" t="s">
        <v>33</v>
      </c>
      <c r="O202" s="2224" t="s">
        <v>32</v>
      </c>
      <c r="P202" s="2223" t="s">
        <v>33</v>
      </c>
      <c r="Q202" s="2224" t="s">
        <v>32</v>
      </c>
      <c r="R202" s="2223" t="s">
        <v>33</v>
      </c>
      <c r="S202" s="2224" t="s">
        <v>32</v>
      </c>
      <c r="T202" s="2223" t="s">
        <v>33</v>
      </c>
      <c r="U202" s="2224" t="s">
        <v>32</v>
      </c>
      <c r="V202" s="2223" t="s">
        <v>33</v>
      </c>
      <c r="W202" s="2224" t="s">
        <v>32</v>
      </c>
      <c r="X202" s="2223" t="s">
        <v>33</v>
      </c>
      <c r="Y202" s="2224" t="s">
        <v>32</v>
      </c>
      <c r="Z202" s="2223" t="s">
        <v>33</v>
      </c>
      <c r="AA202" s="2224" t="s">
        <v>32</v>
      </c>
      <c r="AB202" s="2223" t="s">
        <v>33</v>
      </c>
      <c r="AC202" s="2224" t="s">
        <v>32</v>
      </c>
      <c r="AD202" s="2223" t="s">
        <v>33</v>
      </c>
      <c r="AE202" s="2224" t="s">
        <v>32</v>
      </c>
      <c r="AF202" s="2223" t="s">
        <v>33</v>
      </c>
      <c r="AG202" s="2224" t="s">
        <v>32</v>
      </c>
      <c r="AH202" s="2223" t="s">
        <v>33</v>
      </c>
      <c r="AI202" s="2224" t="s">
        <v>32</v>
      </c>
      <c r="AJ202" s="2223" t="s">
        <v>33</v>
      </c>
      <c r="AK202" s="2224" t="s">
        <v>32</v>
      </c>
      <c r="AL202" s="2223" t="s">
        <v>33</v>
      </c>
      <c r="AM202" s="2224" t="s">
        <v>32</v>
      </c>
      <c r="AN202" s="2223" t="s">
        <v>33</v>
      </c>
      <c r="AO202" s="2224" t="s">
        <v>32</v>
      </c>
      <c r="AP202" s="2223" t="s">
        <v>33</v>
      </c>
      <c r="AQ202" s="3681"/>
      <c r="AR202" s="3243"/>
      <c r="AS202" s="3243"/>
      <c r="AT202" s="3243"/>
      <c r="AU202" s="3243"/>
      <c r="BX202" s="2"/>
      <c r="BY202" s="2"/>
      <c r="CH202" s="14"/>
      <c r="CI202" s="14"/>
      <c r="CJ202" s="14"/>
      <c r="CK202" s="14"/>
      <c r="CL202" s="14"/>
      <c r="CM202" s="14"/>
      <c r="CN202" s="14"/>
    </row>
    <row r="203" spans="1:92" ht="16.350000000000001" customHeight="1" x14ac:dyDescent="0.2">
      <c r="A203" s="3711" t="s">
        <v>241</v>
      </c>
      <c r="B203" s="3726"/>
      <c r="C203" s="3712"/>
      <c r="D203" s="1050">
        <f>SUM(E203+F203)</f>
        <v>0</v>
      </c>
      <c r="E203" s="21">
        <f>+K203+M203+O203+Q203+S203</f>
        <v>0</v>
      </c>
      <c r="F203" s="2487">
        <f>+L203+N203+P203+R203+T203</f>
        <v>0</v>
      </c>
      <c r="G203" s="1036"/>
      <c r="H203" s="2476"/>
      <c r="I203" s="1036"/>
      <c r="J203" s="2476"/>
      <c r="K203" s="1014"/>
      <c r="L203" s="2276"/>
      <c r="M203" s="1014"/>
      <c r="N203" s="2276"/>
      <c r="O203" s="1014"/>
      <c r="P203" s="2276"/>
      <c r="Q203" s="1014"/>
      <c r="R203" s="2276"/>
      <c r="S203" s="1014"/>
      <c r="T203" s="2276"/>
      <c r="U203" s="1052"/>
      <c r="V203" s="2488"/>
      <c r="W203" s="1052"/>
      <c r="X203" s="2488"/>
      <c r="Y203" s="1052"/>
      <c r="Z203" s="2488"/>
      <c r="AA203" s="1052"/>
      <c r="AB203" s="2489"/>
      <c r="AC203" s="1052"/>
      <c r="AD203" s="2489"/>
      <c r="AE203" s="1052"/>
      <c r="AF203" s="2489"/>
      <c r="AG203" s="1052"/>
      <c r="AH203" s="2489"/>
      <c r="AI203" s="1052"/>
      <c r="AJ203" s="2489"/>
      <c r="AK203" s="1052"/>
      <c r="AL203" s="2489"/>
      <c r="AM203" s="1052"/>
      <c r="AN203" s="2489"/>
      <c r="AO203" s="1052"/>
      <c r="AP203" s="2489"/>
      <c r="AQ203" s="1038"/>
      <c r="AR203" s="2226">
        <f>SUM(AS203:AU203)</f>
        <v>0</v>
      </c>
      <c r="AS203" s="2276"/>
      <c r="AT203" s="2276"/>
      <c r="AU203" s="2276"/>
      <c r="AV203" s="671" t="str">
        <f t="shared" ref="AV203:AV206" si="132">$CA203&amp;$CB203&amp;$CC203&amp;$CD203&amp;$CE203&amp;$CF203&amp;$CG203</f>
        <v/>
      </c>
      <c r="BX203" s="2"/>
      <c r="BY203" s="2"/>
      <c r="CA203" s="31" t="str">
        <f t="shared" ref="CA203:CA208" si="133">IF(CH203=1,"* El número de actividades en usuarios en situacion de discapacidad NO DEBE ser mayor al total. ","")</f>
        <v/>
      </c>
      <c r="CB203" s="31" t="str">
        <f>IF(CI203=1,"* El número de actividades en usuarios JUNJI NO DEBE ser mayor al total. ","")</f>
        <v/>
      </c>
      <c r="CC203" s="31" t="str">
        <f>IF(CJ203=1,"* El número de actividades en usuarios INTEGRA NO DEBE ser mayor al total. ","")</f>
        <v/>
      </c>
      <c r="CD203" s="31" t="str">
        <f>IF(CK203=1,"* El número de actividades en usuarios MINEDUC NO DEBE ser mayor al total. ","")</f>
        <v/>
      </c>
      <c r="CE203" s="31" t="str">
        <f>IF(CL203=1,"* El total de actividades de JUNJI, Integra y MINEDUC no puede superar el Total.","")</f>
        <v/>
      </c>
      <c r="CH203" s="32">
        <f>IF(D203&lt;AQ203,1,0)</f>
        <v>0</v>
      </c>
      <c r="CI203" s="32">
        <f>IF(D203&lt;AS203,1,0)</f>
        <v>0</v>
      </c>
      <c r="CJ203" s="32">
        <f>IF(D203&lt;AT203,1,0)</f>
        <v>0</v>
      </c>
      <c r="CK203" s="32">
        <f>IF(D203&lt;AU203,1,0)</f>
        <v>0</v>
      </c>
      <c r="CL203" s="32">
        <f>IF(D203&lt;AR203,1,0)</f>
        <v>0</v>
      </c>
      <c r="CM203" s="14"/>
      <c r="CN203" s="14"/>
    </row>
    <row r="204" spans="1:92" ht="16.350000000000001" customHeight="1" x14ac:dyDescent="0.2">
      <c r="A204" s="3640" t="s">
        <v>242</v>
      </c>
      <c r="B204" s="3727"/>
      <c r="C204" s="3641"/>
      <c r="D204" s="400">
        <f>SUM(E204+F204)</f>
        <v>0</v>
      </c>
      <c r="E204" s="2265">
        <f t="shared" ref="E204:F206" si="134">+K204+M204+O204+Q204+S204</f>
        <v>0</v>
      </c>
      <c r="F204" s="2490">
        <f t="shared" si="134"/>
        <v>0</v>
      </c>
      <c r="G204" s="370"/>
      <c r="H204" s="371"/>
      <c r="I204" s="370"/>
      <c r="J204" s="371"/>
      <c r="K204" s="23"/>
      <c r="L204" s="24"/>
      <c r="M204" s="23"/>
      <c r="N204" s="24"/>
      <c r="O204" s="23"/>
      <c r="P204" s="24"/>
      <c r="Q204" s="23"/>
      <c r="R204" s="24"/>
      <c r="S204" s="23"/>
      <c r="T204" s="24"/>
      <c r="U204" s="402"/>
      <c r="V204" s="403"/>
      <c r="W204" s="402"/>
      <c r="X204" s="403"/>
      <c r="Y204" s="402"/>
      <c r="Z204" s="403"/>
      <c r="AA204" s="402"/>
      <c r="AB204" s="404"/>
      <c r="AC204" s="402"/>
      <c r="AD204" s="404"/>
      <c r="AE204" s="402"/>
      <c r="AF204" s="404"/>
      <c r="AG204" s="402"/>
      <c r="AH204" s="404"/>
      <c r="AI204" s="402"/>
      <c r="AJ204" s="404"/>
      <c r="AK204" s="402"/>
      <c r="AL204" s="404"/>
      <c r="AM204" s="402"/>
      <c r="AN204" s="404"/>
      <c r="AO204" s="402"/>
      <c r="AP204" s="404"/>
      <c r="AQ204" s="292"/>
      <c r="AR204" s="2229">
        <f t="shared" ref="AR204:AR207" si="135">SUM(AS204:AU204)</f>
        <v>0</v>
      </c>
      <c r="AS204" s="24"/>
      <c r="AT204" s="24"/>
      <c r="AU204" s="24"/>
      <c r="AV204" s="671" t="str">
        <f t="shared" si="132"/>
        <v/>
      </c>
      <c r="BX204" s="2"/>
      <c r="BY204" s="2"/>
      <c r="CA204" s="31" t="str">
        <f t="shared" si="133"/>
        <v/>
      </c>
      <c r="CB204" s="31" t="str">
        <f t="shared" ref="CB204:CB208" si="136">IF(CI204=1,"* El número de actividades en usuarios JUNJI NO DEBE ser mayor al total. ","")</f>
        <v/>
      </c>
      <c r="CC204" s="31" t="str">
        <f t="shared" ref="CC204:CC208" si="137">IF(CJ204=1,"* El número de actividades en usuarios INTEGRA NO DEBE ser mayor al total. ","")</f>
        <v/>
      </c>
      <c r="CD204" s="31" t="str">
        <f t="shared" ref="CD204:CD208" si="138">IF(CK204=1,"* El número de actividades en usuarios MINEDUC NO DEBE ser mayor al total. ","")</f>
        <v/>
      </c>
      <c r="CE204" s="31" t="str">
        <f t="shared" ref="CE204:CE208" si="139">IF(CL204=1,"* El total de actividades de JUNJI, Integra y MINEDUC no puede superar el Total.","")</f>
        <v/>
      </c>
      <c r="CH204" s="32">
        <f t="shared" ref="CH204:CH206" si="140">IF(D204&lt;AQ204,1,0)</f>
        <v>0</v>
      </c>
      <c r="CI204" s="32">
        <f t="shared" ref="CI204:CI206" si="141">IF(D204&lt;AS204,1,0)</f>
        <v>0</v>
      </c>
      <c r="CJ204" s="32">
        <f t="shared" ref="CJ204:CJ206" si="142">IF(D204&lt;AT204,1,0)</f>
        <v>0</v>
      </c>
      <c r="CK204" s="32">
        <f t="shared" ref="CK204:CK206" si="143">IF(D204&lt;AU204,1,0)</f>
        <v>0</v>
      </c>
      <c r="CL204" s="32">
        <f t="shared" ref="CL204:CL206" si="144">IF(D204&lt;AR204,1,0)</f>
        <v>0</v>
      </c>
      <c r="CM204" s="14"/>
      <c r="CN204" s="14"/>
    </row>
    <row r="205" spans="1:92" ht="16.350000000000001" customHeight="1" x14ac:dyDescent="0.2">
      <c r="A205" s="3046" t="s">
        <v>243</v>
      </c>
      <c r="B205" s="3047"/>
      <c r="C205" s="3048"/>
      <c r="D205" s="2109">
        <f>SUM(E205+F205)</f>
        <v>0</v>
      </c>
      <c r="E205" s="2491">
        <f t="shared" si="134"/>
        <v>0</v>
      </c>
      <c r="F205" s="408">
        <f t="shared" si="134"/>
        <v>0</v>
      </c>
      <c r="G205" s="370"/>
      <c r="H205" s="371"/>
      <c r="I205" s="370"/>
      <c r="J205" s="371"/>
      <c r="K205" s="23"/>
      <c r="L205" s="24"/>
      <c r="M205" s="23"/>
      <c r="N205" s="24"/>
      <c r="O205" s="23"/>
      <c r="P205" s="24"/>
      <c r="Q205" s="23"/>
      <c r="R205" s="24"/>
      <c r="S205" s="23"/>
      <c r="T205" s="24"/>
      <c r="U205" s="402"/>
      <c r="V205" s="403"/>
      <c r="W205" s="402"/>
      <c r="X205" s="403"/>
      <c r="Y205" s="402"/>
      <c r="Z205" s="403"/>
      <c r="AA205" s="402"/>
      <c r="AB205" s="404"/>
      <c r="AC205" s="402"/>
      <c r="AD205" s="404"/>
      <c r="AE205" s="402"/>
      <c r="AF205" s="404"/>
      <c r="AG205" s="402"/>
      <c r="AH205" s="404"/>
      <c r="AI205" s="402"/>
      <c r="AJ205" s="404"/>
      <c r="AK205" s="402"/>
      <c r="AL205" s="404"/>
      <c r="AM205" s="402"/>
      <c r="AN205" s="404"/>
      <c r="AO205" s="402"/>
      <c r="AP205" s="404"/>
      <c r="AQ205" s="292"/>
      <c r="AR205" s="2229">
        <f t="shared" si="135"/>
        <v>0</v>
      </c>
      <c r="AS205" s="24"/>
      <c r="AT205" s="24"/>
      <c r="AU205" s="24"/>
      <c r="AV205" s="671" t="str">
        <f t="shared" si="132"/>
        <v/>
      </c>
      <c r="BX205" s="2"/>
      <c r="BY205" s="2"/>
      <c r="CA205" s="31" t="str">
        <f t="shared" si="133"/>
        <v/>
      </c>
      <c r="CB205" s="31" t="str">
        <f t="shared" si="136"/>
        <v/>
      </c>
      <c r="CC205" s="31" t="str">
        <f t="shared" si="137"/>
        <v/>
      </c>
      <c r="CD205" s="31" t="str">
        <f t="shared" si="138"/>
        <v/>
      </c>
      <c r="CE205" s="31" t="str">
        <f t="shared" si="139"/>
        <v/>
      </c>
      <c r="CH205" s="32">
        <f t="shared" si="140"/>
        <v>0</v>
      </c>
      <c r="CI205" s="32">
        <f t="shared" si="141"/>
        <v>0</v>
      </c>
      <c r="CJ205" s="32">
        <f t="shared" si="142"/>
        <v>0</v>
      </c>
      <c r="CK205" s="32">
        <f t="shared" si="143"/>
        <v>0</v>
      </c>
      <c r="CL205" s="32">
        <f t="shared" si="144"/>
        <v>0</v>
      </c>
      <c r="CM205" s="14"/>
      <c r="CN205" s="14"/>
    </row>
    <row r="206" spans="1:92" ht="16.350000000000001" customHeight="1" x14ac:dyDescent="0.2">
      <c r="A206" s="3640" t="s">
        <v>244</v>
      </c>
      <c r="B206" s="3727"/>
      <c r="C206" s="3641"/>
      <c r="D206" s="2109">
        <f>SUM(E206+F206)</f>
        <v>0</v>
      </c>
      <c r="E206" s="2491">
        <f t="shared" si="134"/>
        <v>0</v>
      </c>
      <c r="F206" s="2492">
        <f t="shared" si="134"/>
        <v>0</v>
      </c>
      <c r="G206" s="2280"/>
      <c r="H206" s="2282"/>
      <c r="I206" s="2280"/>
      <c r="J206" s="2282"/>
      <c r="K206" s="2267"/>
      <c r="L206" s="2268"/>
      <c r="M206" s="2267"/>
      <c r="N206" s="2268"/>
      <c r="O206" s="2267"/>
      <c r="P206" s="2268"/>
      <c r="Q206" s="2267"/>
      <c r="R206" s="2268"/>
      <c r="S206" s="2267"/>
      <c r="T206" s="2268"/>
      <c r="U206" s="2493"/>
      <c r="V206" s="2494"/>
      <c r="W206" s="2493"/>
      <c r="X206" s="2494"/>
      <c r="Y206" s="2493"/>
      <c r="Z206" s="2494"/>
      <c r="AA206" s="2493"/>
      <c r="AB206" s="2495"/>
      <c r="AC206" s="2493"/>
      <c r="AD206" s="2495"/>
      <c r="AE206" s="2493"/>
      <c r="AF206" s="2495"/>
      <c r="AG206" s="2493"/>
      <c r="AH206" s="2495"/>
      <c r="AI206" s="2493"/>
      <c r="AJ206" s="2495"/>
      <c r="AK206" s="2493"/>
      <c r="AL206" s="2495"/>
      <c r="AM206" s="2493"/>
      <c r="AN206" s="2495"/>
      <c r="AO206" s="2493"/>
      <c r="AP206" s="2495"/>
      <c r="AQ206" s="2233"/>
      <c r="AR206" s="2229">
        <f t="shared" si="135"/>
        <v>0</v>
      </c>
      <c r="AS206" s="2268"/>
      <c r="AT206" s="2268"/>
      <c r="AU206" s="2268"/>
      <c r="AV206" s="671" t="str">
        <f t="shared" si="132"/>
        <v/>
      </c>
      <c r="BX206" s="2"/>
      <c r="BY206" s="2"/>
      <c r="CA206" s="31" t="str">
        <f t="shared" si="133"/>
        <v/>
      </c>
      <c r="CB206" s="31" t="str">
        <f t="shared" si="136"/>
        <v/>
      </c>
      <c r="CC206" s="31" t="str">
        <f t="shared" si="137"/>
        <v/>
      </c>
      <c r="CD206" s="31" t="str">
        <f t="shared" si="138"/>
        <v/>
      </c>
      <c r="CE206" s="31" t="str">
        <f t="shared" si="139"/>
        <v/>
      </c>
      <c r="CH206" s="32">
        <f t="shared" si="140"/>
        <v>0</v>
      </c>
      <c r="CI206" s="32">
        <f t="shared" si="141"/>
        <v>0</v>
      </c>
      <c r="CJ206" s="32">
        <f t="shared" si="142"/>
        <v>0</v>
      </c>
      <c r="CK206" s="32">
        <f t="shared" si="143"/>
        <v>0</v>
      </c>
      <c r="CL206" s="32">
        <f t="shared" si="144"/>
        <v>0</v>
      </c>
      <c r="CM206" s="14"/>
      <c r="CN206" s="14"/>
    </row>
    <row r="207" spans="1:92" ht="16.350000000000001" customHeight="1" x14ac:dyDescent="0.2">
      <c r="A207" s="3724" t="s">
        <v>245</v>
      </c>
      <c r="B207" s="3031"/>
      <c r="C207" s="3031"/>
      <c r="D207" s="2496"/>
      <c r="E207" s="2497"/>
      <c r="F207" s="2498"/>
      <c r="G207" s="2499"/>
      <c r="H207" s="2321"/>
      <c r="I207" s="2320"/>
      <c r="J207" s="2321"/>
      <c r="K207" s="2320"/>
      <c r="L207" s="2321"/>
      <c r="M207" s="2320"/>
      <c r="N207" s="2321"/>
      <c r="O207" s="2320"/>
      <c r="P207" s="2321"/>
      <c r="Q207" s="2320"/>
      <c r="R207" s="2321"/>
      <c r="S207" s="2320"/>
      <c r="T207" s="2321"/>
      <c r="U207" s="2320"/>
      <c r="V207" s="2321"/>
      <c r="W207" s="2320"/>
      <c r="X207" s="2321"/>
      <c r="Y207" s="2320"/>
      <c r="Z207" s="2321"/>
      <c r="AA207" s="2320"/>
      <c r="AB207" s="2500"/>
      <c r="AC207" s="2320"/>
      <c r="AD207" s="2500"/>
      <c r="AE207" s="2320"/>
      <c r="AF207" s="2500"/>
      <c r="AG207" s="2320"/>
      <c r="AH207" s="2500"/>
      <c r="AI207" s="2320"/>
      <c r="AJ207" s="2500"/>
      <c r="AK207" s="2320"/>
      <c r="AL207" s="2500"/>
      <c r="AM207" s="2320"/>
      <c r="AN207" s="2500"/>
      <c r="AO207" s="2320"/>
      <c r="AP207" s="2500"/>
      <c r="AQ207" s="2501"/>
      <c r="AR207" s="2502">
        <f t="shared" si="135"/>
        <v>0</v>
      </c>
      <c r="AS207" s="2414"/>
      <c r="AT207" s="2414"/>
      <c r="AU207" s="2414"/>
      <c r="AV207" s="671"/>
      <c r="BX207" s="2"/>
      <c r="BY207" s="2"/>
      <c r="CA207" s="31" t="str">
        <f t="shared" si="133"/>
        <v/>
      </c>
      <c r="CB207" s="31" t="str">
        <f t="shared" si="136"/>
        <v/>
      </c>
      <c r="CC207" s="31" t="str">
        <f t="shared" si="137"/>
        <v/>
      </c>
      <c r="CD207" s="31" t="str">
        <f t="shared" si="138"/>
        <v/>
      </c>
      <c r="CE207" s="31" t="str">
        <f t="shared" si="139"/>
        <v/>
      </c>
      <c r="CH207" s="32"/>
      <c r="CI207" s="32"/>
      <c r="CJ207" s="32"/>
      <c r="CK207" s="32"/>
      <c r="CL207" s="32"/>
      <c r="CM207" s="14"/>
      <c r="CN207" s="14"/>
    </row>
    <row r="208" spans="1:92" ht="16.350000000000001" customHeight="1" x14ac:dyDescent="0.2">
      <c r="A208" s="3725" t="s">
        <v>246</v>
      </c>
      <c r="B208" s="3725"/>
      <c r="C208" s="3725"/>
      <c r="D208" s="2219"/>
      <c r="E208" s="2503"/>
      <c r="F208" s="2504"/>
      <c r="G208" s="2441"/>
      <c r="H208" s="2330"/>
      <c r="I208" s="2441"/>
      <c r="J208" s="2330"/>
      <c r="K208" s="2441"/>
      <c r="L208" s="2330"/>
      <c r="M208" s="2441"/>
      <c r="N208" s="2330"/>
      <c r="O208" s="2441"/>
      <c r="P208" s="2330"/>
      <c r="Q208" s="2441"/>
      <c r="R208" s="2330"/>
      <c r="S208" s="2441"/>
      <c r="T208" s="2330"/>
      <c r="U208" s="2441"/>
      <c r="V208" s="2330"/>
      <c r="W208" s="2441"/>
      <c r="X208" s="2330"/>
      <c r="Y208" s="2441"/>
      <c r="Z208" s="2330"/>
      <c r="AA208" s="2441"/>
      <c r="AB208" s="2505"/>
      <c r="AC208" s="2441"/>
      <c r="AD208" s="2505"/>
      <c r="AE208" s="2441"/>
      <c r="AF208" s="2505"/>
      <c r="AG208" s="2441"/>
      <c r="AH208" s="2505"/>
      <c r="AI208" s="2441"/>
      <c r="AJ208" s="2505"/>
      <c r="AK208" s="2441"/>
      <c r="AL208" s="2505"/>
      <c r="AM208" s="2441"/>
      <c r="AN208" s="2505"/>
      <c r="AO208" s="2441"/>
      <c r="AP208" s="2505"/>
      <c r="AQ208" s="2506"/>
      <c r="AR208" s="2238">
        <f>SUM(AS208:AU208)</f>
        <v>0</v>
      </c>
      <c r="AS208" s="2273"/>
      <c r="AT208" s="2273"/>
      <c r="AU208" s="2273"/>
      <c r="AV208" s="671"/>
      <c r="BX208" s="2"/>
      <c r="BY208" s="2"/>
      <c r="CA208" s="31" t="str">
        <f t="shared" si="133"/>
        <v/>
      </c>
      <c r="CB208" s="31" t="str">
        <f t="shared" si="136"/>
        <v/>
      </c>
      <c r="CC208" s="31" t="str">
        <f t="shared" si="137"/>
        <v/>
      </c>
      <c r="CD208" s="31" t="str">
        <f t="shared" si="138"/>
        <v/>
      </c>
      <c r="CE208" s="31" t="str">
        <f t="shared" si="139"/>
        <v/>
      </c>
      <c r="CH208" s="32"/>
      <c r="CI208" s="32"/>
      <c r="CJ208" s="32"/>
      <c r="CK208" s="32"/>
      <c r="CL208" s="32"/>
      <c r="CM208" s="14"/>
      <c r="CN208" s="14"/>
    </row>
    <row r="209" spans="1:98" ht="28.5" customHeight="1" x14ac:dyDescent="0.2">
      <c r="A209" s="49" t="s">
        <v>247</v>
      </c>
      <c r="B209" s="665"/>
      <c r="C209" s="86"/>
      <c r="D209" s="87"/>
      <c r="E209" s="87"/>
      <c r="F209" s="426"/>
      <c r="G209" s="426"/>
      <c r="H209" s="426"/>
      <c r="I209" s="52"/>
      <c r="J209" s="2091"/>
      <c r="K209" s="428"/>
      <c r="L209" s="52"/>
      <c r="M209" s="652"/>
      <c r="N209" s="652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30"/>
      <c r="AM209" s="30"/>
      <c r="AN209" s="30"/>
      <c r="AO209" s="30"/>
      <c r="AP209" s="30"/>
      <c r="AQ209" s="30"/>
      <c r="AR209" s="30"/>
      <c r="AS209" s="9"/>
      <c r="AT209" s="9"/>
      <c r="BX209" s="2"/>
      <c r="BY209" s="2"/>
      <c r="CA209" s="31"/>
      <c r="CB209" s="31"/>
      <c r="CC209" s="31"/>
      <c r="CD209" s="31"/>
      <c r="CE209" s="31"/>
      <c r="CF209" s="31"/>
      <c r="CG209" s="31"/>
      <c r="CH209" s="32"/>
      <c r="CI209" s="32"/>
      <c r="CJ209" s="32"/>
      <c r="CK209" s="32"/>
      <c r="CL209" s="32"/>
      <c r="CM209" s="32"/>
      <c r="CN209" s="32"/>
    </row>
    <row r="210" spans="1:98" ht="16.350000000000001" customHeight="1" x14ac:dyDescent="0.2">
      <c r="A210" s="3455" t="s">
        <v>236</v>
      </c>
      <c r="B210" s="3456"/>
      <c r="C210" s="3457"/>
      <c r="D210" s="3575" t="s">
        <v>4</v>
      </c>
      <c r="E210" s="3576"/>
      <c r="F210" s="3582"/>
      <c r="G210" s="3612" t="s">
        <v>5</v>
      </c>
      <c r="H210" s="3559"/>
      <c r="I210" s="3559"/>
      <c r="J210" s="3559"/>
      <c r="K210" s="3559"/>
      <c r="L210" s="3559"/>
      <c r="M210" s="3559"/>
      <c r="N210" s="3559"/>
      <c r="O210" s="3559"/>
      <c r="P210" s="3559"/>
      <c r="Q210" s="3559"/>
      <c r="R210" s="3559"/>
      <c r="S210" s="3559"/>
      <c r="T210" s="3559"/>
      <c r="U210" s="3559"/>
      <c r="V210" s="3559"/>
      <c r="W210" s="3559"/>
      <c r="X210" s="3559"/>
      <c r="Y210" s="3559"/>
      <c r="Z210" s="3559"/>
      <c r="AA210" s="3559"/>
      <c r="AB210" s="3559"/>
      <c r="AC210" s="3559"/>
      <c r="AD210" s="3559"/>
      <c r="AE210" s="3559"/>
      <c r="AF210" s="3559"/>
      <c r="AG210" s="3559"/>
      <c r="AH210" s="3559"/>
      <c r="AI210" s="3559"/>
      <c r="AJ210" s="3559"/>
      <c r="AK210" s="3559"/>
      <c r="AL210" s="3559"/>
      <c r="AM210" s="3559"/>
      <c r="AN210" s="3559"/>
      <c r="AO210" s="3559"/>
      <c r="AP210" s="3627"/>
      <c r="AQ210" s="30"/>
      <c r="AR210" s="30"/>
      <c r="AS210" s="9"/>
      <c r="AT210" s="9"/>
      <c r="BX210" s="2"/>
      <c r="BY210" s="2"/>
      <c r="CA210" s="31"/>
      <c r="CB210" s="31"/>
      <c r="CC210" s="31"/>
      <c r="CD210" s="31"/>
      <c r="CE210" s="31"/>
      <c r="CF210" s="31"/>
      <c r="CG210" s="31"/>
      <c r="CH210" s="32"/>
      <c r="CI210" s="32"/>
      <c r="CJ210" s="32"/>
      <c r="CK210" s="32"/>
      <c r="CL210" s="32"/>
      <c r="CM210" s="32"/>
      <c r="CN210" s="32"/>
    </row>
    <row r="211" spans="1:98" ht="32.1" customHeight="1" x14ac:dyDescent="0.2">
      <c r="A211" s="2933"/>
      <c r="B211" s="2934"/>
      <c r="C211" s="2935"/>
      <c r="D211" s="3394"/>
      <c r="E211" s="3247"/>
      <c r="F211" s="3262"/>
      <c r="G211" s="3716" t="s">
        <v>13</v>
      </c>
      <c r="H211" s="3638"/>
      <c r="I211" s="3612" t="s">
        <v>14</v>
      </c>
      <c r="J211" s="3627"/>
      <c r="K211" s="3559" t="s">
        <v>15</v>
      </c>
      <c r="L211" s="3627"/>
      <c r="M211" s="3612" t="s">
        <v>16</v>
      </c>
      <c r="N211" s="3627"/>
      <c r="O211" s="3612" t="s">
        <v>17</v>
      </c>
      <c r="P211" s="3627"/>
      <c r="Q211" s="3612" t="s">
        <v>18</v>
      </c>
      <c r="R211" s="3627"/>
      <c r="S211" s="3612" t="s">
        <v>19</v>
      </c>
      <c r="T211" s="3627"/>
      <c r="U211" s="3612" t="s">
        <v>20</v>
      </c>
      <c r="V211" s="3627"/>
      <c r="W211" s="3612" t="s">
        <v>21</v>
      </c>
      <c r="X211" s="3627"/>
      <c r="Y211" s="3612" t="s">
        <v>22</v>
      </c>
      <c r="Z211" s="3614"/>
      <c r="AA211" s="3612" t="s">
        <v>23</v>
      </c>
      <c r="AB211" s="3614"/>
      <c r="AC211" s="3612" t="s">
        <v>24</v>
      </c>
      <c r="AD211" s="3614"/>
      <c r="AE211" s="3612" t="s">
        <v>25</v>
      </c>
      <c r="AF211" s="3614"/>
      <c r="AG211" s="3612" t="s">
        <v>26</v>
      </c>
      <c r="AH211" s="3614"/>
      <c r="AI211" s="3612" t="s">
        <v>27</v>
      </c>
      <c r="AJ211" s="3614"/>
      <c r="AK211" s="3612" t="s">
        <v>28</v>
      </c>
      <c r="AL211" s="3614"/>
      <c r="AM211" s="3612" t="s">
        <v>29</v>
      </c>
      <c r="AN211" s="3614"/>
      <c r="AO211" s="3612" t="s">
        <v>30</v>
      </c>
      <c r="AP211" s="3614"/>
      <c r="AQ211" s="30"/>
      <c r="AR211" s="30"/>
      <c r="AS211" s="9"/>
      <c r="AT211" s="9"/>
      <c r="BV211" s="3"/>
      <c r="BW211" s="3"/>
      <c r="CA211" s="31"/>
      <c r="CB211" s="31"/>
      <c r="CC211" s="31"/>
      <c r="CD211" s="31"/>
      <c r="CE211" s="31"/>
      <c r="CF211" s="31"/>
      <c r="CG211" s="31"/>
      <c r="CH211" s="32"/>
      <c r="CI211" s="32"/>
      <c r="CJ211" s="32"/>
      <c r="CK211" s="32"/>
      <c r="CL211" s="32"/>
      <c r="CM211" s="32"/>
      <c r="CN211" s="32"/>
    </row>
    <row r="212" spans="1:98" ht="16.350000000000001" customHeight="1" x14ac:dyDescent="0.2">
      <c r="A212" s="3169"/>
      <c r="B212" s="3170"/>
      <c r="C212" s="3171"/>
      <c r="D212" s="2507" t="s">
        <v>31</v>
      </c>
      <c r="E212" s="2393" t="s">
        <v>32</v>
      </c>
      <c r="F212" s="431" t="s">
        <v>33</v>
      </c>
      <c r="G212" s="2224" t="s">
        <v>32</v>
      </c>
      <c r="H212" s="2223" t="s">
        <v>33</v>
      </c>
      <c r="I212" s="2224" t="s">
        <v>32</v>
      </c>
      <c r="J212" s="2223" t="s">
        <v>33</v>
      </c>
      <c r="K212" s="2224" t="s">
        <v>32</v>
      </c>
      <c r="L212" s="2223" t="s">
        <v>33</v>
      </c>
      <c r="M212" s="2224" t="s">
        <v>32</v>
      </c>
      <c r="N212" s="2223" t="s">
        <v>33</v>
      </c>
      <c r="O212" s="2224" t="s">
        <v>32</v>
      </c>
      <c r="P212" s="2223" t="s">
        <v>33</v>
      </c>
      <c r="Q212" s="2224" t="s">
        <v>32</v>
      </c>
      <c r="R212" s="2223" t="s">
        <v>33</v>
      </c>
      <c r="S212" s="2224" t="s">
        <v>32</v>
      </c>
      <c r="T212" s="2223" t="s">
        <v>33</v>
      </c>
      <c r="U212" s="2224" t="s">
        <v>32</v>
      </c>
      <c r="V212" s="2223" t="s">
        <v>33</v>
      </c>
      <c r="W212" s="2224" t="s">
        <v>32</v>
      </c>
      <c r="X212" s="2223" t="s">
        <v>33</v>
      </c>
      <c r="Y212" s="2224" t="s">
        <v>32</v>
      </c>
      <c r="Z212" s="2223" t="s">
        <v>33</v>
      </c>
      <c r="AA212" s="2224" t="s">
        <v>32</v>
      </c>
      <c r="AB212" s="2223" t="s">
        <v>33</v>
      </c>
      <c r="AC212" s="2224" t="s">
        <v>32</v>
      </c>
      <c r="AD212" s="2223" t="s">
        <v>33</v>
      </c>
      <c r="AE212" s="2224" t="s">
        <v>32</v>
      </c>
      <c r="AF212" s="2223" t="s">
        <v>33</v>
      </c>
      <c r="AG212" s="2224" t="s">
        <v>32</v>
      </c>
      <c r="AH212" s="2223" t="s">
        <v>33</v>
      </c>
      <c r="AI212" s="2224" t="s">
        <v>32</v>
      </c>
      <c r="AJ212" s="2223" t="s">
        <v>33</v>
      </c>
      <c r="AK212" s="2224" t="s">
        <v>32</v>
      </c>
      <c r="AL212" s="2223" t="s">
        <v>33</v>
      </c>
      <c r="AM212" s="2224" t="s">
        <v>32</v>
      </c>
      <c r="AN212" s="2223" t="s">
        <v>33</v>
      </c>
      <c r="AO212" s="2224" t="s">
        <v>32</v>
      </c>
      <c r="AP212" s="2223" t="s">
        <v>33</v>
      </c>
      <c r="BV212" s="3"/>
      <c r="BW212" s="3"/>
      <c r="CA212" s="31"/>
      <c r="CB212" s="31"/>
      <c r="CC212" s="31"/>
      <c r="CD212" s="31"/>
      <c r="CE212" s="31"/>
      <c r="CF212" s="31"/>
      <c r="CG212" s="31"/>
      <c r="CH212" s="32"/>
      <c r="CI212" s="32"/>
      <c r="CJ212" s="32"/>
      <c r="CK212" s="32"/>
      <c r="CL212" s="32"/>
      <c r="CM212" s="32"/>
      <c r="CN212" s="32"/>
    </row>
    <row r="213" spans="1:98" ht="17.25" customHeight="1" x14ac:dyDescent="0.2">
      <c r="A213" s="3232" t="s">
        <v>248</v>
      </c>
      <c r="B213" s="3003"/>
      <c r="C213" s="3004"/>
      <c r="D213" s="2225">
        <f>SUM(E213:F213)</f>
        <v>0</v>
      </c>
      <c r="E213" s="2508">
        <f>SUM(G213+I213+K213+M213+O213+Q213+S213+U213+W213+Y213+AA213+AC213+AE213+AG213+AI213+AK213+AM213+AO213)</f>
        <v>0</v>
      </c>
      <c r="F213" s="2509">
        <f>SUM(H213+J213+L213+N213+P213+R213+T213+V213+X213+Z213+AB213+AD213+AF213+AH213+AJ213+AL213+AN213+AP213)</f>
        <v>0</v>
      </c>
      <c r="G213" s="1057"/>
      <c r="H213" s="60"/>
      <c r="I213" s="2227"/>
      <c r="J213" s="60"/>
      <c r="K213" s="2227"/>
      <c r="L213" s="60"/>
      <c r="M213" s="2227"/>
      <c r="N213" s="60"/>
      <c r="O213" s="2227"/>
      <c r="P213" s="60"/>
      <c r="Q213" s="2227"/>
      <c r="R213" s="60"/>
      <c r="S213" s="2227"/>
      <c r="T213" s="60"/>
      <c r="U213" s="2227"/>
      <c r="V213" s="60"/>
      <c r="W213" s="268"/>
      <c r="X213" s="60"/>
      <c r="Y213" s="2227"/>
      <c r="Z213" s="60"/>
      <c r="AA213" s="2227"/>
      <c r="AB213" s="60"/>
      <c r="AC213" s="2227"/>
      <c r="AD213" s="60"/>
      <c r="AE213" s="2227"/>
      <c r="AF213" s="60"/>
      <c r="AG213" s="2227"/>
      <c r="AH213" s="60"/>
      <c r="AI213" s="2227"/>
      <c r="AJ213" s="60"/>
      <c r="AK213" s="268"/>
      <c r="AL213" s="60"/>
      <c r="AM213" s="2227"/>
      <c r="AN213" s="60"/>
      <c r="AO213" s="2227"/>
      <c r="AP213" s="60"/>
      <c r="BV213" s="3"/>
      <c r="BW213" s="3"/>
      <c r="CA213" s="31"/>
      <c r="CB213" s="31"/>
      <c r="CC213" s="31"/>
      <c r="CD213" s="31"/>
      <c r="CE213" s="31"/>
      <c r="CF213" s="31"/>
      <c r="CG213" s="31"/>
      <c r="CH213" s="32"/>
      <c r="CI213" s="32"/>
      <c r="CJ213" s="32"/>
      <c r="CK213" s="32"/>
      <c r="CL213" s="32"/>
      <c r="CM213" s="32"/>
      <c r="CN213" s="32"/>
    </row>
    <row r="214" spans="1:98" ht="16.350000000000001" customHeight="1" x14ac:dyDescent="0.2">
      <c r="A214" s="3618" t="s">
        <v>249</v>
      </c>
      <c r="B214" s="3619"/>
      <c r="C214" s="3620"/>
      <c r="D214" s="2228">
        <f t="shared" ref="D214:D216" si="145">SUM(E214:F214)</f>
        <v>0</v>
      </c>
      <c r="E214" s="2510">
        <f t="shared" ref="E214:F216" si="146">SUM(G214+I214+K214+M214+O214+Q214+S214+U214+W214+Y214+AA214+AC214+AE214+AG214+AI214+AK214+AM214+AO214)</f>
        <v>0</v>
      </c>
      <c r="F214" s="2511">
        <f t="shared" si="146"/>
        <v>0</v>
      </c>
      <c r="G214" s="2512"/>
      <c r="H214" s="2231"/>
      <c r="I214" s="2230"/>
      <c r="J214" s="2231"/>
      <c r="K214" s="2230"/>
      <c r="L214" s="2231"/>
      <c r="M214" s="2230"/>
      <c r="N214" s="2231"/>
      <c r="O214" s="2230"/>
      <c r="P214" s="2231"/>
      <c r="Q214" s="2230"/>
      <c r="R214" s="2231"/>
      <c r="S214" s="2230"/>
      <c r="T214" s="2231"/>
      <c r="U214" s="2230"/>
      <c r="V214" s="2231"/>
      <c r="W214" s="2424"/>
      <c r="X214" s="2231"/>
      <c r="Y214" s="2230"/>
      <c r="Z214" s="2231"/>
      <c r="AA214" s="2230"/>
      <c r="AB214" s="2231"/>
      <c r="AC214" s="2230"/>
      <c r="AD214" s="2231"/>
      <c r="AE214" s="2230"/>
      <c r="AF214" s="2231"/>
      <c r="AG214" s="2230"/>
      <c r="AH214" s="2231"/>
      <c r="AI214" s="2230"/>
      <c r="AJ214" s="2231"/>
      <c r="AK214" s="2424"/>
      <c r="AL214" s="2231"/>
      <c r="AM214" s="2230"/>
      <c r="AN214" s="2231"/>
      <c r="AO214" s="2230"/>
      <c r="AP214" s="2231"/>
      <c r="BV214" s="3"/>
      <c r="BW214" s="3"/>
      <c r="CA214" s="31"/>
      <c r="CB214" s="31"/>
      <c r="CC214" s="31"/>
      <c r="CD214" s="31"/>
      <c r="CE214" s="31"/>
      <c r="CF214" s="31"/>
      <c r="CG214" s="31"/>
      <c r="CH214" s="32"/>
      <c r="CI214" s="32"/>
      <c r="CJ214" s="32"/>
      <c r="CK214" s="32"/>
      <c r="CL214" s="32"/>
      <c r="CM214" s="32"/>
      <c r="CN214" s="32"/>
    </row>
    <row r="215" spans="1:98" ht="16.350000000000001" customHeight="1" x14ac:dyDescent="0.2">
      <c r="A215" s="3720" t="s">
        <v>250</v>
      </c>
      <c r="B215" s="3721"/>
      <c r="C215" s="3722"/>
      <c r="D215" s="2228">
        <f t="shared" si="145"/>
        <v>0</v>
      </c>
      <c r="E215" s="2510">
        <f t="shared" si="146"/>
        <v>0</v>
      </c>
      <c r="F215" s="2511">
        <f t="shared" si="146"/>
        <v>0</v>
      </c>
      <c r="G215" s="2512"/>
      <c r="H215" s="2231"/>
      <c r="I215" s="2230"/>
      <c r="J215" s="2231"/>
      <c r="K215" s="2230"/>
      <c r="L215" s="2231"/>
      <c r="M215" s="2230"/>
      <c r="N215" s="2231"/>
      <c r="O215" s="2230"/>
      <c r="P215" s="2231"/>
      <c r="Q215" s="2230"/>
      <c r="R215" s="2231"/>
      <c r="S215" s="2230"/>
      <c r="T215" s="2231"/>
      <c r="U215" s="2230"/>
      <c r="V215" s="2231"/>
      <c r="W215" s="2424"/>
      <c r="X215" s="2231"/>
      <c r="Y215" s="2230"/>
      <c r="Z215" s="2231"/>
      <c r="AA215" s="2230"/>
      <c r="AB215" s="2231"/>
      <c r="AC215" s="2230"/>
      <c r="AD215" s="2231"/>
      <c r="AE215" s="2230"/>
      <c r="AF215" s="2231"/>
      <c r="AG215" s="2230"/>
      <c r="AH215" s="2231"/>
      <c r="AI215" s="2230"/>
      <c r="AJ215" s="2231"/>
      <c r="AK215" s="2424"/>
      <c r="AL215" s="2231"/>
      <c r="AM215" s="2230"/>
      <c r="AN215" s="2231"/>
      <c r="AO215" s="2230"/>
      <c r="AP215" s="2231"/>
      <c r="BV215" s="3"/>
      <c r="BW215" s="3"/>
      <c r="CA215" s="31"/>
      <c r="CB215" s="31"/>
      <c r="CC215" s="31"/>
      <c r="CD215" s="31"/>
      <c r="CE215" s="31"/>
      <c r="CF215" s="31"/>
      <c r="CG215" s="31"/>
      <c r="CH215" s="32"/>
      <c r="CI215" s="32"/>
      <c r="CJ215" s="32"/>
      <c r="CK215" s="32"/>
      <c r="CL215" s="32"/>
      <c r="CM215" s="32"/>
      <c r="CN215" s="32"/>
    </row>
    <row r="216" spans="1:98" ht="16.350000000000001" customHeight="1" x14ac:dyDescent="0.2">
      <c r="A216" s="3625" t="s">
        <v>251</v>
      </c>
      <c r="B216" s="3625"/>
      <c r="C216" s="3626"/>
      <c r="D216" s="2237">
        <f t="shared" si="145"/>
        <v>0</v>
      </c>
      <c r="E216" s="2513">
        <f>SUM(G216+I216+K216+M216+O216+Q216+S216+U216+W216+Y216+AA216+AC216+AE216+AG216+AI216+AK216+AM216+AO216)</f>
        <v>0</v>
      </c>
      <c r="F216" s="2514">
        <f t="shared" si="146"/>
        <v>0</v>
      </c>
      <c r="G216" s="2515"/>
      <c r="H216" s="2240"/>
      <c r="I216" s="2239"/>
      <c r="J216" s="2240"/>
      <c r="K216" s="2239"/>
      <c r="L216" s="2240"/>
      <c r="M216" s="2239"/>
      <c r="N216" s="2240"/>
      <c r="O216" s="2239"/>
      <c r="P216" s="2240"/>
      <c r="Q216" s="2239"/>
      <c r="R216" s="2240"/>
      <c r="S216" s="2239"/>
      <c r="T216" s="2240"/>
      <c r="U216" s="2239"/>
      <c r="V216" s="2240"/>
      <c r="W216" s="2426"/>
      <c r="X216" s="2240"/>
      <c r="Y216" s="2239"/>
      <c r="Z216" s="2240"/>
      <c r="AA216" s="2239"/>
      <c r="AB216" s="2240"/>
      <c r="AC216" s="2239"/>
      <c r="AD216" s="2240"/>
      <c r="AE216" s="2239"/>
      <c r="AF216" s="2240"/>
      <c r="AG216" s="2239"/>
      <c r="AH216" s="2240"/>
      <c r="AI216" s="2239"/>
      <c r="AJ216" s="2240"/>
      <c r="AK216" s="2426"/>
      <c r="AL216" s="2240"/>
      <c r="AM216" s="2239"/>
      <c r="AN216" s="2240"/>
      <c r="AO216" s="2239"/>
      <c r="AP216" s="2240"/>
      <c r="BV216" s="3"/>
      <c r="BW216" s="3"/>
      <c r="CA216" s="31"/>
      <c r="CB216" s="31"/>
      <c r="CC216" s="31"/>
      <c r="CD216" s="31"/>
      <c r="CE216" s="31"/>
      <c r="CF216" s="31"/>
      <c r="CG216" s="31"/>
      <c r="CH216" s="32"/>
      <c r="CI216" s="32"/>
      <c r="CJ216" s="32"/>
      <c r="CK216" s="32"/>
      <c r="CL216" s="32"/>
      <c r="CM216" s="32"/>
      <c r="CN216" s="32"/>
    </row>
    <row r="217" spans="1:98" ht="27.75" customHeight="1" x14ac:dyDescent="0.2">
      <c r="A217" s="237" t="s">
        <v>252</v>
      </c>
      <c r="B217" s="443"/>
      <c r="C217" s="443"/>
      <c r="D217" s="444"/>
      <c r="E217" s="444"/>
      <c r="F217" s="444"/>
      <c r="G217" s="666"/>
      <c r="H217" s="666"/>
      <c r="I217" s="666"/>
      <c r="J217" s="667"/>
      <c r="K217" s="2093"/>
      <c r="L217" s="666"/>
      <c r="M217" s="2093"/>
      <c r="N217" s="2094"/>
      <c r="O217" s="9"/>
      <c r="P217" s="9"/>
      <c r="Q217" s="9"/>
      <c r="R217" s="9"/>
      <c r="S217" s="9"/>
      <c r="T217" s="9"/>
      <c r="U217" s="9"/>
      <c r="V217" s="9"/>
      <c r="W217" s="9"/>
      <c r="BV217" s="3"/>
      <c r="BW217" s="3"/>
      <c r="CA217" s="31"/>
      <c r="CB217" s="31"/>
      <c r="CC217" s="31"/>
      <c r="CD217" s="31"/>
      <c r="CE217" s="31"/>
      <c r="CF217" s="31"/>
      <c r="CG217" s="31"/>
      <c r="CH217" s="32"/>
      <c r="CI217" s="32"/>
      <c r="CJ217" s="32"/>
      <c r="CK217" s="32"/>
      <c r="CL217" s="32"/>
      <c r="CM217" s="32"/>
      <c r="CN217" s="32"/>
    </row>
    <row r="218" spans="1:98" s="1005" customFormat="1" ht="16.350000000000001" customHeight="1" x14ac:dyDescent="0.2">
      <c r="A218" s="3572" t="s">
        <v>253</v>
      </c>
      <c r="B218" s="3573"/>
      <c r="C218" s="3574"/>
      <c r="D218" s="3575" t="s">
        <v>254</v>
      </c>
      <c r="E218" s="3576"/>
      <c r="F218" s="3554"/>
      <c r="G218" s="3612" t="s">
        <v>5</v>
      </c>
      <c r="H218" s="3559"/>
      <c r="I218" s="3559"/>
      <c r="J218" s="3559"/>
      <c r="K218" s="3559"/>
      <c r="L218" s="3559"/>
      <c r="M218" s="3559"/>
      <c r="N218" s="3559"/>
      <c r="O218" s="3559"/>
      <c r="P218" s="3559"/>
      <c r="Q218" s="3559"/>
      <c r="R218" s="3559"/>
      <c r="S218" s="3559"/>
      <c r="T218" s="3559"/>
      <c r="U218" s="3559"/>
      <c r="V218" s="3559"/>
      <c r="W218" s="3559"/>
      <c r="X218" s="3559"/>
      <c r="Y218" s="3559"/>
      <c r="Z218" s="3559"/>
      <c r="AA218" s="3559"/>
      <c r="AB218" s="3559"/>
      <c r="AC218" s="3559"/>
      <c r="AD218" s="3559"/>
      <c r="AE218" s="3559"/>
      <c r="AF218" s="3559"/>
      <c r="AG218" s="3559"/>
      <c r="AH218" s="3559"/>
      <c r="AI218" s="3559"/>
      <c r="AJ218" s="3559"/>
      <c r="AK218" s="3559"/>
      <c r="AL218" s="3559"/>
      <c r="AM218" s="3559"/>
      <c r="AN218" s="3723"/>
      <c r="AO218" s="3578" t="s">
        <v>7</v>
      </c>
      <c r="AP218" s="3580" t="s">
        <v>255</v>
      </c>
      <c r="AQ218" s="3717" t="s">
        <v>256</v>
      </c>
      <c r="AR218" s="3718"/>
      <c r="AS218" s="3563" t="s">
        <v>302</v>
      </c>
      <c r="AT218" s="3565" t="s">
        <v>42</v>
      </c>
      <c r="AU218" s="3568" t="s">
        <v>298</v>
      </c>
      <c r="AV218" s="3719" t="s">
        <v>122</v>
      </c>
      <c r="AW218" s="3718" t="s">
        <v>11</v>
      </c>
      <c r="AY218" s="653"/>
      <c r="AZ218" s="653"/>
      <c r="BA218" s="653"/>
      <c r="BB218" s="654"/>
      <c r="BD218" s="654"/>
      <c r="BF218" s="653"/>
      <c r="BG218" s="653"/>
      <c r="BH218" s="653"/>
      <c r="BI218" s="653"/>
      <c r="BJ218" s="653"/>
      <c r="BK218" s="653"/>
      <c r="BL218" s="653"/>
      <c r="BM218" s="654"/>
      <c r="BO218" s="653"/>
      <c r="BP218" s="653"/>
      <c r="BQ218" s="653"/>
      <c r="BR218" s="653"/>
      <c r="BS218" s="654"/>
      <c r="BT218" s="451"/>
      <c r="BU218" s="655"/>
      <c r="BV218" s="4"/>
      <c r="BW218" s="656"/>
      <c r="BX218" s="4"/>
      <c r="CA218" s="31"/>
      <c r="CB218" s="31"/>
      <c r="CC218" s="31"/>
      <c r="CD218" s="31"/>
      <c r="CE218" s="31"/>
      <c r="CF218" s="31"/>
      <c r="CG218" s="31"/>
      <c r="CH218" s="32"/>
      <c r="CI218" s="32"/>
      <c r="CJ218" s="32"/>
      <c r="CK218" s="32"/>
      <c r="CL218" s="32"/>
      <c r="CM218" s="32"/>
      <c r="CN218" s="32"/>
      <c r="CO218" s="5"/>
      <c r="CP218" s="5"/>
      <c r="CQ218" s="5"/>
      <c r="CR218" s="5"/>
      <c r="CS218" s="5"/>
      <c r="CT218" s="5"/>
    </row>
    <row r="219" spans="1:98" ht="32.1" customHeight="1" x14ac:dyDescent="0.2">
      <c r="A219" s="3011"/>
      <c r="B219" s="3012"/>
      <c r="C219" s="3013"/>
      <c r="D219" s="3394"/>
      <c r="E219" s="3247"/>
      <c r="F219" s="3248"/>
      <c r="G219" s="3716" t="s">
        <v>123</v>
      </c>
      <c r="H219" s="3638"/>
      <c r="I219" s="3559" t="s">
        <v>15</v>
      </c>
      <c r="J219" s="3627"/>
      <c r="K219" s="3612" t="s">
        <v>16</v>
      </c>
      <c r="L219" s="3627"/>
      <c r="M219" s="3612" t="s">
        <v>17</v>
      </c>
      <c r="N219" s="3627"/>
      <c r="O219" s="3612" t="s">
        <v>18</v>
      </c>
      <c r="P219" s="3627"/>
      <c r="Q219" s="3612" t="s">
        <v>19</v>
      </c>
      <c r="R219" s="3627"/>
      <c r="S219" s="3612" t="s">
        <v>20</v>
      </c>
      <c r="T219" s="3627"/>
      <c r="U219" s="3612" t="s">
        <v>21</v>
      </c>
      <c r="V219" s="3627"/>
      <c r="W219" s="3612" t="s">
        <v>22</v>
      </c>
      <c r="X219" s="3614"/>
      <c r="Y219" s="3612" t="s">
        <v>23</v>
      </c>
      <c r="Z219" s="3614"/>
      <c r="AA219" s="3612" t="s">
        <v>24</v>
      </c>
      <c r="AB219" s="3614"/>
      <c r="AC219" s="3612" t="s">
        <v>25</v>
      </c>
      <c r="AD219" s="3614"/>
      <c r="AE219" s="3612" t="s">
        <v>26</v>
      </c>
      <c r="AF219" s="3614"/>
      <c r="AG219" s="3612" t="s">
        <v>27</v>
      </c>
      <c r="AH219" s="3614"/>
      <c r="AI219" s="3612" t="s">
        <v>28</v>
      </c>
      <c r="AJ219" s="3614"/>
      <c r="AK219" s="3612" t="s">
        <v>29</v>
      </c>
      <c r="AL219" s="3614"/>
      <c r="AM219" s="3612" t="s">
        <v>30</v>
      </c>
      <c r="AN219" s="3614"/>
      <c r="AO219" s="3025"/>
      <c r="AP219" s="3253"/>
      <c r="AQ219" s="3567" t="s">
        <v>258</v>
      </c>
      <c r="AR219" s="3570" t="s">
        <v>259</v>
      </c>
      <c r="AS219" s="2988"/>
      <c r="AT219" s="3222"/>
      <c r="AU219" s="2997"/>
      <c r="AV219" s="3719"/>
      <c r="AW219" s="3718"/>
      <c r="BT219" s="3"/>
      <c r="BU219" s="3"/>
      <c r="BV219" s="4"/>
      <c r="BW219" s="4"/>
      <c r="CA219" s="31"/>
      <c r="CB219" s="31"/>
      <c r="CC219" s="31"/>
      <c r="CD219" s="31"/>
      <c r="CE219" s="31"/>
      <c r="CF219" s="31"/>
      <c r="CG219" s="31"/>
      <c r="CH219" s="32"/>
      <c r="CI219" s="32"/>
      <c r="CJ219" s="32"/>
      <c r="CK219" s="32"/>
      <c r="CL219" s="32"/>
      <c r="CM219" s="32"/>
      <c r="CN219" s="32"/>
    </row>
    <row r="220" spans="1:98" ht="25.35" customHeight="1" x14ac:dyDescent="0.2">
      <c r="A220" s="3391"/>
      <c r="B220" s="3242"/>
      <c r="C220" s="3243"/>
      <c r="D220" s="1962" t="s">
        <v>31</v>
      </c>
      <c r="E220" s="1963" t="s">
        <v>32</v>
      </c>
      <c r="F220" s="1003" t="s">
        <v>33</v>
      </c>
      <c r="G220" s="2224" t="s">
        <v>32</v>
      </c>
      <c r="H220" s="2223" t="s">
        <v>33</v>
      </c>
      <c r="I220" s="2224" t="s">
        <v>32</v>
      </c>
      <c r="J220" s="2223" t="s">
        <v>33</v>
      </c>
      <c r="K220" s="2224" t="s">
        <v>32</v>
      </c>
      <c r="L220" s="2223" t="s">
        <v>33</v>
      </c>
      <c r="M220" s="2224" t="s">
        <v>32</v>
      </c>
      <c r="N220" s="2223" t="s">
        <v>33</v>
      </c>
      <c r="O220" s="2224" t="s">
        <v>32</v>
      </c>
      <c r="P220" s="2223" t="s">
        <v>33</v>
      </c>
      <c r="Q220" s="2224" t="s">
        <v>32</v>
      </c>
      <c r="R220" s="2223" t="s">
        <v>33</v>
      </c>
      <c r="S220" s="2224" t="s">
        <v>32</v>
      </c>
      <c r="T220" s="2223" t="s">
        <v>33</v>
      </c>
      <c r="U220" s="2224" t="s">
        <v>32</v>
      </c>
      <c r="V220" s="2223" t="s">
        <v>33</v>
      </c>
      <c r="W220" s="2224" t="s">
        <v>32</v>
      </c>
      <c r="X220" s="2223" t="s">
        <v>33</v>
      </c>
      <c r="Y220" s="2224" t="s">
        <v>32</v>
      </c>
      <c r="Z220" s="2223" t="s">
        <v>33</v>
      </c>
      <c r="AA220" s="2224" t="s">
        <v>32</v>
      </c>
      <c r="AB220" s="2223" t="s">
        <v>33</v>
      </c>
      <c r="AC220" s="2224" t="s">
        <v>32</v>
      </c>
      <c r="AD220" s="2223" t="s">
        <v>33</v>
      </c>
      <c r="AE220" s="2224" t="s">
        <v>32</v>
      </c>
      <c r="AF220" s="2223" t="s">
        <v>33</v>
      </c>
      <c r="AG220" s="2224" t="s">
        <v>32</v>
      </c>
      <c r="AH220" s="2223" t="s">
        <v>33</v>
      </c>
      <c r="AI220" s="2224" t="s">
        <v>32</v>
      </c>
      <c r="AJ220" s="2223" t="s">
        <v>33</v>
      </c>
      <c r="AK220" s="2224" t="s">
        <v>32</v>
      </c>
      <c r="AL220" s="2223" t="s">
        <v>33</v>
      </c>
      <c r="AM220" s="2224" t="s">
        <v>32</v>
      </c>
      <c r="AN220" s="2223" t="s">
        <v>33</v>
      </c>
      <c r="AO220" s="3675"/>
      <c r="AP220" s="3677"/>
      <c r="AQ220" s="3226"/>
      <c r="AR220" s="3666"/>
      <c r="AS220" s="3659"/>
      <c r="AT220" s="3223"/>
      <c r="AU220" s="3664"/>
      <c r="AV220" s="3719"/>
      <c r="AW220" s="3718"/>
      <c r="BT220" s="3"/>
      <c r="BU220" s="3"/>
      <c r="BV220" s="4"/>
      <c r="BW220" s="4"/>
      <c r="CA220" s="31"/>
      <c r="CB220" s="31"/>
      <c r="CC220" s="31"/>
      <c r="CD220" s="31"/>
      <c r="CE220" s="31"/>
      <c r="CF220" s="31"/>
      <c r="CG220" s="31"/>
      <c r="CH220" s="32"/>
      <c r="CI220" s="32"/>
      <c r="CJ220" s="32"/>
      <c r="CK220" s="32"/>
      <c r="CL220" s="32"/>
      <c r="CM220" s="32"/>
      <c r="CN220" s="32"/>
    </row>
    <row r="221" spans="1:98" ht="16.350000000000001" customHeight="1" x14ac:dyDescent="0.2">
      <c r="A221" s="3713" t="s">
        <v>260</v>
      </c>
      <c r="B221" s="3714" t="s">
        <v>303</v>
      </c>
      <c r="C221" s="3715"/>
      <c r="D221" s="1058">
        <f t="shared" ref="D221:D271" si="147">SUM(E221+F221)</f>
        <v>2</v>
      </c>
      <c r="E221" s="457">
        <f>SUM(G221+I221+K221+M221+O221+Q221+S221+U221+W221+Y221+AA221+AC221+AE221+AG221+AI221+AK221+AM221)</f>
        <v>1</v>
      </c>
      <c r="F221" s="2516">
        <f>SUM(H221+J221+L221+N221+P221+R221+T221+V221+X221+Z221+AB221+AD221+AF221+AH221+AJ221+AL221+AN221)</f>
        <v>1</v>
      </c>
      <c r="G221" s="1060">
        <v>0</v>
      </c>
      <c r="H221" s="459">
        <v>0</v>
      </c>
      <c r="I221" s="2517">
        <v>0</v>
      </c>
      <c r="J221" s="459">
        <v>0</v>
      </c>
      <c r="K221" s="2517">
        <v>0</v>
      </c>
      <c r="L221" s="459">
        <v>0</v>
      </c>
      <c r="M221" s="2517">
        <v>0</v>
      </c>
      <c r="N221" s="459">
        <v>0</v>
      </c>
      <c r="O221" s="2517">
        <v>0</v>
      </c>
      <c r="P221" s="459">
        <v>0</v>
      </c>
      <c r="Q221" s="2517">
        <v>0</v>
      </c>
      <c r="R221" s="459">
        <v>0</v>
      </c>
      <c r="S221" s="2517">
        <v>0</v>
      </c>
      <c r="T221" s="459">
        <v>0</v>
      </c>
      <c r="U221" s="2517">
        <v>0</v>
      </c>
      <c r="V221" s="2518">
        <v>0</v>
      </c>
      <c r="W221" s="2517">
        <v>0</v>
      </c>
      <c r="X221" s="2518">
        <v>0</v>
      </c>
      <c r="Y221" s="2517">
        <v>0</v>
      </c>
      <c r="Z221" s="2518">
        <v>0</v>
      </c>
      <c r="AA221" s="2517">
        <v>0</v>
      </c>
      <c r="AB221" s="2518">
        <v>0</v>
      </c>
      <c r="AC221" s="2517">
        <v>0</v>
      </c>
      <c r="AD221" s="2518">
        <v>0</v>
      </c>
      <c r="AE221" s="2517">
        <v>1</v>
      </c>
      <c r="AF221" s="2518">
        <v>0</v>
      </c>
      <c r="AG221" s="2517">
        <v>0</v>
      </c>
      <c r="AH221" s="2518">
        <v>1</v>
      </c>
      <c r="AI221" s="2517">
        <v>0</v>
      </c>
      <c r="AJ221" s="2518">
        <v>0</v>
      </c>
      <c r="AK221" s="2517">
        <v>0</v>
      </c>
      <c r="AL221" s="2518">
        <v>0</v>
      </c>
      <c r="AM221" s="2517">
        <v>0</v>
      </c>
      <c r="AN221" s="2518">
        <v>0</v>
      </c>
      <c r="AO221" s="1062">
        <v>0</v>
      </c>
      <c r="AP221" s="460">
        <v>0</v>
      </c>
      <c r="AQ221" s="2097"/>
      <c r="AR221" s="2098"/>
      <c r="AS221" s="2098"/>
      <c r="AT221" s="2517">
        <v>0</v>
      </c>
      <c r="AU221" s="461">
        <v>0</v>
      </c>
      <c r="AV221" s="461">
        <v>0</v>
      </c>
      <c r="AW221" s="2518">
        <v>0</v>
      </c>
      <c r="AX221" s="671" t="str">
        <f t="shared" ref="AX221:AX284" si="148">$CA221&amp;$CB221&amp;$CC221&amp;$CD221&amp;$CE221&amp;$CF221&amp;$CG221</f>
        <v/>
      </c>
      <c r="BT221" s="3"/>
      <c r="BU221" s="3"/>
      <c r="BV221" s="4"/>
      <c r="BW221" s="4"/>
      <c r="CA221" s="31" t="str">
        <f>IF(CH221=1,"* El número de pacientes de 60 años NO DEBE Ser mayor a lo registrado en el grupo Etario 60-64 años. ","")</f>
        <v/>
      </c>
      <c r="CB221" s="31" t="str">
        <f>IF(CI221=1,"* La consulta pertinente según Protocolo de Referencia NO DEBE ser mayor al Total registrado. ","")</f>
        <v/>
      </c>
      <c r="CC221" s="31" t="str">
        <f t="shared" ref="CC221:CC284" si="149">IF(CJ221=1,"* La consulta pertinente según condición clínica NO DEBE ser mayor al Total registrado. ","")</f>
        <v/>
      </c>
      <c r="CD221" s="31" t="str">
        <f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1" t="str">
        <f>IF(AND($D221&lt;&gt;0,AU221=""),"* No olvide digitar la columna Usuarios en Situación de Discapacidad (Digite CEROS si no tiene). ",IF($D221&lt;AU221,"* Los Usuarios en Situación de Discapacidad NO DEBEN ser mayor al total. ",""))</f>
        <v/>
      </c>
      <c r="CF221" s="31" t="str">
        <f>IF(AND($D221&lt;&gt;0,AV221=""),"* No olvide digitar la columna Niños, Niñas, Adolescentes y Jóvenes Población SENAME (Digite CEROS si no tiene). ",IF($D221&lt;AV221,"* Los Niños, Niñas, Adolescentes y Jóvenes Población SENAME NO DEBEN ser mayor al total. ",""))</f>
        <v/>
      </c>
      <c r="CG221" s="31" t="str">
        <f>IF(AND($D221&lt;&gt;0,AW221=""),"* No olvide digitar la columna Migrantes (Digite CEROS si no tiene). ",IF($D221&lt;AW221,"* Los Migrantes NO DEBEN ser mayor al total. ",""))</f>
        <v/>
      </c>
      <c r="CH221" s="32">
        <f>IF((AI221+AJ221)&lt;AP221,1,0)</f>
        <v>0</v>
      </c>
      <c r="CI221" s="32">
        <f>IF(D221&lt;AQ221,1,0)</f>
        <v>0</v>
      </c>
      <c r="CJ221" s="32">
        <f>IF(D221&lt;AR221,1,0)</f>
        <v>0</v>
      </c>
      <c r="CK221" s="32">
        <f>IF(AND(D221&lt;&gt;0,AO221=""),1,IF(F221&lt;AO221,1,0))</f>
        <v>0</v>
      </c>
      <c r="CL221" s="32">
        <f>IF(AND($D221&lt;&gt;0,AU221=""),1,IF($D221&lt;AU221,1,0))</f>
        <v>0</v>
      </c>
      <c r="CM221" s="32">
        <f>IF(AND($D221&lt;&gt;0,AV221=""),1,IF($D221&lt;AV221,1,0))</f>
        <v>0</v>
      </c>
      <c r="CN221" s="32">
        <f>IF(AND($D221&lt;&gt;0,AW221=""),1,IF($D221&lt;AW221,1,0))</f>
        <v>0</v>
      </c>
    </row>
    <row r="222" spans="1:98" ht="16.350000000000001" customHeight="1" x14ac:dyDescent="0.2">
      <c r="A222" s="3648"/>
      <c r="B222" s="3649" t="s">
        <v>262</v>
      </c>
      <c r="C222" s="3650"/>
      <c r="D222" s="2099">
        <f>SUM(E222+F222)</f>
        <v>21</v>
      </c>
      <c r="E222" s="2100">
        <f t="shared" ref="E222:E240" si="150">SUM(G222+I222+K222+M222+O222+Q222+S222+U222+W222+Y222+AA222+AC222+AE222+AG222+AI222+AK222+AM222)</f>
        <v>5</v>
      </c>
      <c r="F222" s="2101">
        <f t="shared" ref="F222:F270" si="151">SUM(H222+J222+L222+N222+P222+R222+T222+V222+X222+Z222+AB222+AD222+AF222+AH222+AJ222+AL222+AN222)</f>
        <v>16</v>
      </c>
      <c r="G222" s="2102">
        <v>0</v>
      </c>
      <c r="H222" s="2103">
        <v>1</v>
      </c>
      <c r="I222" s="2104">
        <v>0</v>
      </c>
      <c r="J222" s="2103">
        <v>0</v>
      </c>
      <c r="K222" s="2104">
        <v>0</v>
      </c>
      <c r="L222" s="2103">
        <v>0</v>
      </c>
      <c r="M222" s="2104">
        <v>0</v>
      </c>
      <c r="N222" s="2103">
        <v>0</v>
      </c>
      <c r="O222" s="2104">
        <v>0</v>
      </c>
      <c r="P222" s="2103">
        <v>0</v>
      </c>
      <c r="Q222" s="2104">
        <v>0</v>
      </c>
      <c r="R222" s="2103">
        <v>0</v>
      </c>
      <c r="S222" s="2104">
        <v>0</v>
      </c>
      <c r="T222" s="2103">
        <v>0</v>
      </c>
      <c r="U222" s="2104">
        <v>2</v>
      </c>
      <c r="V222" s="2105">
        <v>0</v>
      </c>
      <c r="W222" s="2104">
        <v>0</v>
      </c>
      <c r="X222" s="2105">
        <v>2</v>
      </c>
      <c r="Y222" s="2104">
        <v>0</v>
      </c>
      <c r="Z222" s="2105">
        <v>0</v>
      </c>
      <c r="AA222" s="2104">
        <v>0</v>
      </c>
      <c r="AB222" s="2105">
        <v>2</v>
      </c>
      <c r="AC222" s="2104">
        <v>0</v>
      </c>
      <c r="AD222" s="2105">
        <v>3</v>
      </c>
      <c r="AE222" s="2104">
        <v>0</v>
      </c>
      <c r="AF222" s="2105">
        <v>4</v>
      </c>
      <c r="AG222" s="2104">
        <v>1</v>
      </c>
      <c r="AH222" s="2105">
        <v>1</v>
      </c>
      <c r="AI222" s="2104">
        <v>0</v>
      </c>
      <c r="AJ222" s="2105">
        <v>1</v>
      </c>
      <c r="AK222" s="2104">
        <v>2</v>
      </c>
      <c r="AL222" s="2105">
        <v>2</v>
      </c>
      <c r="AM222" s="2104">
        <v>0</v>
      </c>
      <c r="AN222" s="2105">
        <v>0</v>
      </c>
      <c r="AO222" s="2106">
        <v>0</v>
      </c>
      <c r="AP222" s="2107">
        <v>0</v>
      </c>
      <c r="AQ222" s="2097"/>
      <c r="AR222" s="2098"/>
      <c r="AS222" s="2098"/>
      <c r="AT222" s="2104">
        <v>0</v>
      </c>
      <c r="AU222" s="2108">
        <v>0</v>
      </c>
      <c r="AV222" s="2108">
        <v>0</v>
      </c>
      <c r="AW222" s="2105">
        <v>0</v>
      </c>
      <c r="AX222" s="671" t="str">
        <f t="shared" si="148"/>
        <v/>
      </c>
      <c r="BT222" s="3"/>
      <c r="BU222" s="3"/>
      <c r="BV222" s="4"/>
      <c r="BW222" s="4"/>
      <c r="CA222" s="31" t="str">
        <f t="shared" ref="CA222:CA285" si="152">IF(CH222=1,"* El número de pacientes de 60 años NO DEBE Ser mayor a lo registrado en el grupo Etario 60-64 años. ","")</f>
        <v/>
      </c>
      <c r="CB222" s="31" t="str">
        <f t="shared" ref="CB222:CB285" si="153">IF(CI222=1,"* La consulta pertinente según Protocolo de Referencia NO DEBE ser mayor al Total registrado. ","")</f>
        <v/>
      </c>
      <c r="CC222" s="31" t="str">
        <f t="shared" si="149"/>
        <v/>
      </c>
      <c r="CD222" s="31" t="str">
        <f t="shared" ref="CD222:CD285" si="154">IF(AND(D222&lt;&gt;0,AO222=""),"* Recuerde que las Embarazadas deben ser incluídas en el ingreso por rango Etario (Digite CEROS si no tiene). ",IF(F222&lt;AO222,"* Las Embarazadas NO DEBEN ser mayor al total de Mujeres. ",""))</f>
        <v/>
      </c>
      <c r="CE222" s="31" t="str">
        <f t="shared" ref="CE222:CE285" si="155">IF(AND($D222&lt;&gt;0,AU222=""),"* No olvide digitar la columna Usuarios en Situación de Discapacidad (Digite CEROS si no tiene). ",IF($D222&lt;AU222,"* Los Usuarios en Situación de Discapacidad NO DEBEN ser mayor al total. ",""))</f>
        <v/>
      </c>
      <c r="CF222" s="31" t="str">
        <f t="shared" ref="CF222:CF285" si="156">IF(AND($D222&lt;&gt;0,AV222=""),"* No olvide digitar la columna Niños, Niñas, Adolescentes y Jóvenes Población SENAME (Digite CEROS si no tiene). ",IF($D222&lt;AV222,"* Los Niños, Niñas, Adolescentes y Jóvenes Población SENAME NO DEBEN ser mayor al total. ",""))</f>
        <v/>
      </c>
      <c r="CG222" s="31" t="str">
        <f t="shared" ref="CG222:CG285" si="157">IF(AND($D222&lt;&gt;0,AW222=""),"* No olvide digitar la columna Migrantes (Digite CEROS si no tiene). ",IF($D222&lt;AW222,"* Los Migrantes NO DEBEN ser mayor al total. ",""))</f>
        <v/>
      </c>
      <c r="CH222" s="32">
        <f t="shared" ref="CH222:CH285" si="158">IF((AI222+AJ222)&lt;AP222,1,0)</f>
        <v>0</v>
      </c>
      <c r="CI222" s="32">
        <f t="shared" ref="CI222:CI283" si="159">IF(D222&lt;AQ222,1,0)</f>
        <v>0</v>
      </c>
      <c r="CJ222" s="32">
        <f t="shared" ref="CJ222:CJ283" si="160">IF(D222&lt;AR222,1,0)</f>
        <v>0</v>
      </c>
      <c r="CK222" s="32">
        <f t="shared" ref="CK222:CK285" si="161">IF(AND(D222&lt;&gt;0,AO222=""),1,IF(F222&lt;AO222,1,0))</f>
        <v>0</v>
      </c>
      <c r="CL222" s="32">
        <f t="shared" ref="CL222:CN285" si="162">IF(AND($D222&lt;&gt;0,AU222=""),1,IF($D222&lt;AU222,1,0))</f>
        <v>0</v>
      </c>
      <c r="CM222" s="32">
        <f t="shared" si="162"/>
        <v>0</v>
      </c>
      <c r="CN222" s="32">
        <f t="shared" si="162"/>
        <v>0</v>
      </c>
    </row>
    <row r="223" spans="1:98" ht="16.350000000000001" customHeight="1" x14ac:dyDescent="0.2">
      <c r="A223" s="2912" t="s">
        <v>263</v>
      </c>
      <c r="B223" s="3184" t="s">
        <v>264</v>
      </c>
      <c r="C223" s="3184"/>
      <c r="D223" s="400">
        <f t="shared" si="147"/>
        <v>0</v>
      </c>
      <c r="E223" s="465">
        <f t="shared" si="150"/>
        <v>0</v>
      </c>
      <c r="F223" s="466">
        <f t="shared" si="151"/>
        <v>0</v>
      </c>
      <c r="G223" s="467"/>
      <c r="H223" s="468"/>
      <c r="I223" s="469"/>
      <c r="J223" s="468"/>
      <c r="K223" s="469"/>
      <c r="L223" s="468"/>
      <c r="M223" s="469"/>
      <c r="N223" s="468"/>
      <c r="O223" s="469"/>
      <c r="P223" s="468"/>
      <c r="Q223" s="469"/>
      <c r="R223" s="468"/>
      <c r="S223" s="469"/>
      <c r="T223" s="468"/>
      <c r="U223" s="469"/>
      <c r="V223" s="470"/>
      <c r="W223" s="469"/>
      <c r="X223" s="470"/>
      <c r="Y223" s="469"/>
      <c r="Z223" s="470"/>
      <c r="AA223" s="469"/>
      <c r="AB223" s="470"/>
      <c r="AC223" s="469"/>
      <c r="AD223" s="470"/>
      <c r="AE223" s="469"/>
      <c r="AF223" s="470"/>
      <c r="AG223" s="469"/>
      <c r="AH223" s="470"/>
      <c r="AI223" s="469"/>
      <c r="AJ223" s="470"/>
      <c r="AK223" s="469"/>
      <c r="AL223" s="470"/>
      <c r="AM223" s="469"/>
      <c r="AN223" s="470"/>
      <c r="AO223" s="471">
        <v>0</v>
      </c>
      <c r="AP223" s="472">
        <v>0</v>
      </c>
      <c r="AQ223" s="467">
        <v>0</v>
      </c>
      <c r="AR223" s="472">
        <v>0</v>
      </c>
      <c r="AS223" s="1060">
        <v>0</v>
      </c>
      <c r="AT223" s="469">
        <v>0</v>
      </c>
      <c r="AU223" s="473">
        <v>0</v>
      </c>
      <c r="AV223" s="473">
        <v>0</v>
      </c>
      <c r="AW223" s="468">
        <v>0</v>
      </c>
      <c r="AX223" s="671" t="str">
        <f t="shared" si="148"/>
        <v/>
      </c>
      <c r="BT223" s="3"/>
      <c r="BU223" s="3"/>
      <c r="BV223" s="4"/>
      <c r="BW223" s="4"/>
      <c r="CA223" s="31" t="str">
        <f t="shared" si="152"/>
        <v/>
      </c>
      <c r="CB223" s="31" t="str">
        <f t="shared" si="153"/>
        <v/>
      </c>
      <c r="CC223" s="31" t="str">
        <f t="shared" si="149"/>
        <v/>
      </c>
      <c r="CD223" s="31" t="str">
        <f t="shared" si="154"/>
        <v/>
      </c>
      <c r="CE223" s="31" t="str">
        <f t="shared" si="155"/>
        <v/>
      </c>
      <c r="CF223" s="31" t="str">
        <f t="shared" si="156"/>
        <v/>
      </c>
      <c r="CG223" s="31" t="str">
        <f t="shared" si="157"/>
        <v/>
      </c>
      <c r="CH223" s="32">
        <f t="shared" si="158"/>
        <v>0</v>
      </c>
      <c r="CI223" s="32">
        <f t="shared" si="159"/>
        <v>0</v>
      </c>
      <c r="CJ223" s="32">
        <f t="shared" si="160"/>
        <v>0</v>
      </c>
      <c r="CK223" s="32">
        <f t="shared" si="161"/>
        <v>0</v>
      </c>
      <c r="CL223" s="32">
        <f t="shared" si="162"/>
        <v>0</v>
      </c>
      <c r="CM223" s="32">
        <f t="shared" si="162"/>
        <v>0</v>
      </c>
      <c r="CN223" s="32">
        <f t="shared" si="162"/>
        <v>0</v>
      </c>
    </row>
    <row r="224" spans="1:98" ht="16.350000000000001" customHeight="1" x14ac:dyDescent="0.2">
      <c r="A224" s="2912"/>
      <c r="B224" s="3639" t="s">
        <v>265</v>
      </c>
      <c r="C224" s="3639"/>
      <c r="D224" s="2109">
        <f t="shared" si="147"/>
        <v>0</v>
      </c>
      <c r="E224" s="2110">
        <f t="shared" si="150"/>
        <v>0</v>
      </c>
      <c r="F224" s="2111">
        <f t="shared" si="151"/>
        <v>0</v>
      </c>
      <c r="G224" s="2112"/>
      <c r="H224" s="2113"/>
      <c r="I224" s="2114"/>
      <c r="J224" s="2113"/>
      <c r="K224" s="2114"/>
      <c r="L224" s="2113"/>
      <c r="M224" s="2114"/>
      <c r="N224" s="2113"/>
      <c r="O224" s="2114"/>
      <c r="P224" s="2113"/>
      <c r="Q224" s="2114"/>
      <c r="R224" s="2113"/>
      <c r="S224" s="2114"/>
      <c r="T224" s="2113"/>
      <c r="U224" s="2114"/>
      <c r="V224" s="2115"/>
      <c r="W224" s="2114"/>
      <c r="X224" s="2115"/>
      <c r="Y224" s="2114"/>
      <c r="Z224" s="2115"/>
      <c r="AA224" s="2114"/>
      <c r="AB224" s="2115"/>
      <c r="AC224" s="2114"/>
      <c r="AD224" s="2115"/>
      <c r="AE224" s="2114"/>
      <c r="AF224" s="2115"/>
      <c r="AG224" s="2114"/>
      <c r="AH224" s="2115"/>
      <c r="AI224" s="2114"/>
      <c r="AJ224" s="2115"/>
      <c r="AK224" s="2114"/>
      <c r="AL224" s="2115"/>
      <c r="AM224" s="2114"/>
      <c r="AN224" s="2115"/>
      <c r="AO224" s="2116">
        <v>0</v>
      </c>
      <c r="AP224" s="2117">
        <v>0</v>
      </c>
      <c r="AQ224" s="2097"/>
      <c r="AR224" s="2098"/>
      <c r="AS224" s="467">
        <v>0</v>
      </c>
      <c r="AT224" s="2114">
        <v>0</v>
      </c>
      <c r="AU224" s="2118">
        <v>0</v>
      </c>
      <c r="AV224" s="2118">
        <v>0</v>
      </c>
      <c r="AW224" s="2113">
        <v>0</v>
      </c>
      <c r="AX224" s="671" t="str">
        <f t="shared" si="148"/>
        <v/>
      </c>
      <c r="BT224" s="3"/>
      <c r="BU224" s="3"/>
      <c r="BV224" s="4"/>
      <c r="BW224" s="4"/>
      <c r="CA224" s="31" t="str">
        <f t="shared" si="152"/>
        <v/>
      </c>
      <c r="CB224" s="31"/>
      <c r="CC224" s="31" t="str">
        <f t="shared" si="149"/>
        <v/>
      </c>
      <c r="CD224" s="31" t="str">
        <f t="shared" si="154"/>
        <v/>
      </c>
      <c r="CE224" s="31" t="str">
        <f t="shared" si="155"/>
        <v/>
      </c>
      <c r="CF224" s="31" t="str">
        <f t="shared" si="156"/>
        <v/>
      </c>
      <c r="CG224" s="31" t="str">
        <f t="shared" si="157"/>
        <v/>
      </c>
      <c r="CH224" s="32">
        <f t="shared" si="158"/>
        <v>0</v>
      </c>
      <c r="CI224" s="32"/>
      <c r="CJ224" s="32"/>
      <c r="CK224" s="32">
        <f t="shared" si="161"/>
        <v>0</v>
      </c>
      <c r="CL224" s="32">
        <f t="shared" si="162"/>
        <v>0</v>
      </c>
      <c r="CM224" s="32">
        <f t="shared" si="162"/>
        <v>0</v>
      </c>
      <c r="CN224" s="32">
        <f t="shared" si="162"/>
        <v>0</v>
      </c>
    </row>
    <row r="225" spans="1:92" ht="16.350000000000001" customHeight="1" x14ac:dyDescent="0.2">
      <c r="A225" s="2912"/>
      <c r="B225" s="3639" t="s">
        <v>266</v>
      </c>
      <c r="C225" s="3639"/>
      <c r="D225" s="2109">
        <f t="shared" si="147"/>
        <v>0</v>
      </c>
      <c r="E225" s="2110">
        <f t="shared" si="150"/>
        <v>0</v>
      </c>
      <c r="F225" s="2111">
        <f t="shared" si="151"/>
        <v>0</v>
      </c>
      <c r="G225" s="2112"/>
      <c r="H225" s="2113"/>
      <c r="I225" s="2114"/>
      <c r="J225" s="2113"/>
      <c r="K225" s="2114"/>
      <c r="L225" s="2113"/>
      <c r="M225" s="2114"/>
      <c r="N225" s="2113"/>
      <c r="O225" s="2114"/>
      <c r="P225" s="2113"/>
      <c r="Q225" s="2114"/>
      <c r="R225" s="2113"/>
      <c r="S225" s="2114"/>
      <c r="T225" s="2113"/>
      <c r="U225" s="2114"/>
      <c r="V225" s="2115"/>
      <c r="W225" s="2114"/>
      <c r="X225" s="2115"/>
      <c r="Y225" s="2114"/>
      <c r="Z225" s="2115"/>
      <c r="AA225" s="2114"/>
      <c r="AB225" s="2115"/>
      <c r="AC225" s="2114"/>
      <c r="AD225" s="2115"/>
      <c r="AE225" s="2114"/>
      <c r="AF225" s="2115"/>
      <c r="AG225" s="2114"/>
      <c r="AH225" s="2115"/>
      <c r="AI225" s="2114"/>
      <c r="AJ225" s="2115"/>
      <c r="AK225" s="2114"/>
      <c r="AL225" s="2115"/>
      <c r="AM225" s="2114"/>
      <c r="AN225" s="2115"/>
      <c r="AO225" s="2116">
        <v>0</v>
      </c>
      <c r="AP225" s="2117">
        <v>0</v>
      </c>
      <c r="AQ225" s="2097"/>
      <c r="AR225" s="2098"/>
      <c r="AS225" s="2098"/>
      <c r="AT225" s="2114">
        <v>0</v>
      </c>
      <c r="AU225" s="2118">
        <v>0</v>
      </c>
      <c r="AV225" s="2118">
        <v>0</v>
      </c>
      <c r="AW225" s="2113">
        <v>0</v>
      </c>
      <c r="AX225" s="671" t="str">
        <f t="shared" si="148"/>
        <v/>
      </c>
      <c r="BT225" s="3"/>
      <c r="BU225" s="3"/>
      <c r="BV225" s="4"/>
      <c r="BW225" s="4"/>
      <c r="CA225" s="31" t="str">
        <f t="shared" si="152"/>
        <v/>
      </c>
      <c r="CB225" s="31"/>
      <c r="CC225" s="31" t="str">
        <f t="shared" si="149"/>
        <v/>
      </c>
      <c r="CD225" s="31" t="str">
        <f t="shared" si="154"/>
        <v/>
      </c>
      <c r="CE225" s="31" t="str">
        <f t="shared" si="155"/>
        <v/>
      </c>
      <c r="CF225" s="31" t="str">
        <f t="shared" si="156"/>
        <v/>
      </c>
      <c r="CG225" s="31" t="str">
        <f t="shared" si="157"/>
        <v/>
      </c>
      <c r="CH225" s="32">
        <f t="shared" si="158"/>
        <v>0</v>
      </c>
      <c r="CI225" s="32"/>
      <c r="CJ225" s="32"/>
      <c r="CK225" s="32">
        <f t="shared" si="161"/>
        <v>0</v>
      </c>
      <c r="CL225" s="32">
        <f t="shared" si="162"/>
        <v>0</v>
      </c>
      <c r="CM225" s="32">
        <f t="shared" si="162"/>
        <v>0</v>
      </c>
      <c r="CN225" s="32">
        <f t="shared" si="162"/>
        <v>0</v>
      </c>
    </row>
    <row r="226" spans="1:92" ht="16.350000000000001" customHeight="1" x14ac:dyDescent="0.2">
      <c r="A226" s="2912"/>
      <c r="B226" s="3640" t="s">
        <v>267</v>
      </c>
      <c r="C226" s="3641"/>
      <c r="D226" s="2109">
        <f t="shared" si="147"/>
        <v>0</v>
      </c>
      <c r="E226" s="2110">
        <f t="shared" si="150"/>
        <v>0</v>
      </c>
      <c r="F226" s="2111">
        <f t="shared" si="151"/>
        <v>0</v>
      </c>
      <c r="G226" s="2119"/>
      <c r="H226" s="2120"/>
      <c r="I226" s="2121"/>
      <c r="J226" s="2120"/>
      <c r="K226" s="2121"/>
      <c r="L226" s="2120"/>
      <c r="M226" s="2121"/>
      <c r="N226" s="2120"/>
      <c r="O226" s="2121"/>
      <c r="P226" s="2120"/>
      <c r="Q226" s="2121"/>
      <c r="R226" s="2120"/>
      <c r="S226" s="2121"/>
      <c r="T226" s="2120"/>
      <c r="U226" s="2121"/>
      <c r="V226" s="2122"/>
      <c r="W226" s="2121"/>
      <c r="X226" s="2122"/>
      <c r="Y226" s="2121"/>
      <c r="Z226" s="2122"/>
      <c r="AA226" s="2121"/>
      <c r="AB226" s="2122"/>
      <c r="AC226" s="2121"/>
      <c r="AD226" s="2122"/>
      <c r="AE226" s="2121"/>
      <c r="AF226" s="2122"/>
      <c r="AG226" s="2121"/>
      <c r="AH226" s="2122"/>
      <c r="AI226" s="2121"/>
      <c r="AJ226" s="2122"/>
      <c r="AK226" s="2121"/>
      <c r="AL226" s="2122"/>
      <c r="AM226" s="2121"/>
      <c r="AN226" s="2122"/>
      <c r="AO226" s="2123">
        <v>0</v>
      </c>
      <c r="AP226" s="2124">
        <v>0</v>
      </c>
      <c r="AQ226" s="2125"/>
      <c r="AR226" s="2126"/>
      <c r="AS226" s="2126"/>
      <c r="AT226" s="2121">
        <v>0</v>
      </c>
      <c r="AU226" s="2127">
        <v>0</v>
      </c>
      <c r="AV226" s="2127">
        <v>0</v>
      </c>
      <c r="AW226" s="2120">
        <v>0</v>
      </c>
      <c r="AX226" s="671" t="str">
        <f t="shared" si="148"/>
        <v/>
      </c>
      <c r="BT226" s="3"/>
      <c r="BU226" s="3"/>
      <c r="BV226" s="4"/>
      <c r="BW226" s="4"/>
      <c r="CA226" s="31" t="str">
        <f t="shared" si="152"/>
        <v/>
      </c>
      <c r="CB226" s="31"/>
      <c r="CC226" s="31" t="str">
        <f t="shared" si="149"/>
        <v/>
      </c>
      <c r="CD226" s="31" t="str">
        <f t="shared" si="154"/>
        <v/>
      </c>
      <c r="CE226" s="31" t="str">
        <f t="shared" si="155"/>
        <v/>
      </c>
      <c r="CF226" s="31" t="str">
        <f t="shared" si="156"/>
        <v/>
      </c>
      <c r="CG226" s="31" t="str">
        <f t="shared" si="157"/>
        <v/>
      </c>
      <c r="CH226" s="32">
        <f t="shared" si="158"/>
        <v>0</v>
      </c>
      <c r="CI226" s="32"/>
      <c r="CJ226" s="32"/>
      <c r="CK226" s="32">
        <f t="shared" si="161"/>
        <v>0</v>
      </c>
      <c r="CL226" s="32">
        <f t="shared" si="162"/>
        <v>0</v>
      </c>
      <c r="CM226" s="32">
        <f t="shared" si="162"/>
        <v>0</v>
      </c>
      <c r="CN226" s="32">
        <f t="shared" si="162"/>
        <v>0</v>
      </c>
    </row>
    <row r="227" spans="1:92" ht="16.350000000000001" customHeight="1" x14ac:dyDescent="0.2">
      <c r="A227" s="2912"/>
      <c r="B227" s="3640" t="s">
        <v>268</v>
      </c>
      <c r="C227" s="3641"/>
      <c r="D227" s="2109">
        <f t="shared" si="147"/>
        <v>0</v>
      </c>
      <c r="E227" s="2110">
        <f t="shared" si="150"/>
        <v>0</v>
      </c>
      <c r="F227" s="2111">
        <f t="shared" si="151"/>
        <v>0</v>
      </c>
      <c r="G227" s="2119"/>
      <c r="H227" s="2120"/>
      <c r="I227" s="2121"/>
      <c r="J227" s="2120"/>
      <c r="K227" s="2121"/>
      <c r="L227" s="2120"/>
      <c r="M227" s="2121"/>
      <c r="N227" s="2120"/>
      <c r="O227" s="2121"/>
      <c r="P227" s="2120"/>
      <c r="Q227" s="2121"/>
      <c r="R227" s="2120"/>
      <c r="S227" s="2121"/>
      <c r="T227" s="2120"/>
      <c r="U227" s="2121"/>
      <c r="V227" s="2122"/>
      <c r="W227" s="2121"/>
      <c r="X227" s="2122"/>
      <c r="Y227" s="2121"/>
      <c r="Z227" s="2122"/>
      <c r="AA227" s="2121"/>
      <c r="AB227" s="2122"/>
      <c r="AC227" s="2121"/>
      <c r="AD227" s="2122"/>
      <c r="AE227" s="2121"/>
      <c r="AF227" s="2122"/>
      <c r="AG227" s="2121"/>
      <c r="AH227" s="2122"/>
      <c r="AI227" s="2121"/>
      <c r="AJ227" s="2122"/>
      <c r="AK227" s="2121"/>
      <c r="AL227" s="2122"/>
      <c r="AM227" s="2121"/>
      <c r="AN227" s="2122"/>
      <c r="AO227" s="2123">
        <v>0</v>
      </c>
      <c r="AP227" s="2124">
        <v>0</v>
      </c>
      <c r="AQ227" s="2125"/>
      <c r="AR227" s="2126"/>
      <c r="AS227" s="2126"/>
      <c r="AT227" s="2121">
        <v>0</v>
      </c>
      <c r="AU227" s="2127">
        <v>0</v>
      </c>
      <c r="AV227" s="2127">
        <v>0</v>
      </c>
      <c r="AW227" s="2120">
        <v>0</v>
      </c>
      <c r="AX227" s="671" t="str">
        <f t="shared" si="148"/>
        <v/>
      </c>
      <c r="BT227" s="3"/>
      <c r="BU227" s="3"/>
      <c r="BV227" s="4"/>
      <c r="BW227" s="4"/>
      <c r="CA227" s="31" t="str">
        <f t="shared" si="152"/>
        <v/>
      </c>
      <c r="CB227" s="31"/>
      <c r="CC227" s="31" t="str">
        <f t="shared" si="149"/>
        <v/>
      </c>
      <c r="CD227" s="31" t="str">
        <f t="shared" si="154"/>
        <v/>
      </c>
      <c r="CE227" s="31" t="str">
        <f t="shared" si="155"/>
        <v/>
      </c>
      <c r="CF227" s="31" t="str">
        <f t="shared" si="156"/>
        <v/>
      </c>
      <c r="CG227" s="31" t="str">
        <f t="shared" si="157"/>
        <v/>
      </c>
      <c r="CH227" s="32">
        <f t="shared" si="158"/>
        <v>0</v>
      </c>
      <c r="CI227" s="32"/>
      <c r="CJ227" s="32"/>
      <c r="CK227" s="32">
        <f t="shared" si="161"/>
        <v>0</v>
      </c>
      <c r="CL227" s="32">
        <f t="shared" si="162"/>
        <v>0</v>
      </c>
      <c r="CM227" s="32">
        <f t="shared" si="162"/>
        <v>0</v>
      </c>
      <c r="CN227" s="32">
        <f t="shared" si="162"/>
        <v>0</v>
      </c>
    </row>
    <row r="228" spans="1:92" ht="16.350000000000001" customHeight="1" x14ac:dyDescent="0.2">
      <c r="A228" s="3537"/>
      <c r="B228" s="3642" t="s">
        <v>269</v>
      </c>
      <c r="C228" s="3642"/>
      <c r="D228" s="2128">
        <f t="shared" si="147"/>
        <v>0</v>
      </c>
      <c r="E228" s="2129">
        <f t="shared" si="150"/>
        <v>0</v>
      </c>
      <c r="F228" s="2130">
        <f t="shared" si="151"/>
        <v>0</v>
      </c>
      <c r="G228" s="2102"/>
      <c r="H228" s="2103"/>
      <c r="I228" s="2104"/>
      <c r="J228" s="2103"/>
      <c r="K228" s="2104"/>
      <c r="L228" s="2103"/>
      <c r="M228" s="2104"/>
      <c r="N228" s="2103"/>
      <c r="O228" s="2104"/>
      <c r="P228" s="2103"/>
      <c r="Q228" s="2104"/>
      <c r="R228" s="2103"/>
      <c r="S228" s="2104"/>
      <c r="T228" s="2103"/>
      <c r="U228" s="2104"/>
      <c r="V228" s="2105"/>
      <c r="W228" s="2104"/>
      <c r="X228" s="2105"/>
      <c r="Y228" s="2104"/>
      <c r="Z228" s="2105"/>
      <c r="AA228" s="2104"/>
      <c r="AB228" s="2105"/>
      <c r="AC228" s="2104"/>
      <c r="AD228" s="2105"/>
      <c r="AE228" s="2104"/>
      <c r="AF228" s="2105"/>
      <c r="AG228" s="2104"/>
      <c r="AH228" s="2105"/>
      <c r="AI228" s="2104"/>
      <c r="AJ228" s="2105"/>
      <c r="AK228" s="2104"/>
      <c r="AL228" s="2105"/>
      <c r="AM228" s="2104"/>
      <c r="AN228" s="2105"/>
      <c r="AO228" s="2106">
        <v>0</v>
      </c>
      <c r="AP228" s="2107">
        <v>0</v>
      </c>
      <c r="AQ228" s="2131"/>
      <c r="AR228" s="2132"/>
      <c r="AS228" s="2132"/>
      <c r="AT228" s="2104">
        <v>0</v>
      </c>
      <c r="AU228" s="2108">
        <v>0</v>
      </c>
      <c r="AV228" s="2108">
        <v>0</v>
      </c>
      <c r="AW228" s="2103">
        <v>0</v>
      </c>
      <c r="AX228" s="671" t="str">
        <f t="shared" si="148"/>
        <v/>
      </c>
      <c r="BT228" s="3"/>
      <c r="BU228" s="3"/>
      <c r="BV228" s="4"/>
      <c r="BW228" s="4"/>
      <c r="CA228" s="31" t="str">
        <f t="shared" si="152"/>
        <v/>
      </c>
      <c r="CB228" s="31"/>
      <c r="CC228" s="31" t="str">
        <f t="shared" si="149"/>
        <v/>
      </c>
      <c r="CD228" s="31" t="str">
        <f t="shared" si="154"/>
        <v/>
      </c>
      <c r="CE228" s="31" t="str">
        <f t="shared" si="155"/>
        <v/>
      </c>
      <c r="CF228" s="31" t="str">
        <f t="shared" si="156"/>
        <v/>
      </c>
      <c r="CG228" s="31" t="str">
        <f t="shared" si="157"/>
        <v/>
      </c>
      <c r="CH228" s="32">
        <f t="shared" si="158"/>
        <v>0</v>
      </c>
      <c r="CI228" s="32"/>
      <c r="CJ228" s="32"/>
      <c r="CK228" s="32">
        <f t="shared" si="161"/>
        <v>0</v>
      </c>
      <c r="CL228" s="32">
        <f t="shared" si="162"/>
        <v>0</v>
      </c>
      <c r="CM228" s="32">
        <f t="shared" si="162"/>
        <v>0</v>
      </c>
      <c r="CN228" s="32">
        <f t="shared" si="162"/>
        <v>0</v>
      </c>
    </row>
    <row r="229" spans="1:92" ht="16.350000000000001" customHeight="1" x14ac:dyDescent="0.2">
      <c r="A229" s="3454" t="s">
        <v>99</v>
      </c>
      <c r="B229" s="3184" t="s">
        <v>264</v>
      </c>
      <c r="C229" s="3184"/>
      <c r="D229" s="1050">
        <f t="shared" si="147"/>
        <v>63</v>
      </c>
      <c r="E229" s="485">
        <f t="shared" si="150"/>
        <v>27</v>
      </c>
      <c r="F229" s="2519">
        <f t="shared" si="151"/>
        <v>36</v>
      </c>
      <c r="G229" s="1060">
        <v>0</v>
      </c>
      <c r="H229" s="459">
        <v>2</v>
      </c>
      <c r="I229" s="2517">
        <v>0</v>
      </c>
      <c r="J229" s="459">
        <v>0</v>
      </c>
      <c r="K229" s="2517">
        <v>1</v>
      </c>
      <c r="L229" s="459">
        <v>0</v>
      </c>
      <c r="M229" s="2517">
        <v>0</v>
      </c>
      <c r="N229" s="459">
        <v>0</v>
      </c>
      <c r="O229" s="2517">
        <v>1</v>
      </c>
      <c r="P229" s="459">
        <v>1</v>
      </c>
      <c r="Q229" s="2517">
        <v>0</v>
      </c>
      <c r="R229" s="459">
        <v>0</v>
      </c>
      <c r="S229" s="2517">
        <v>0</v>
      </c>
      <c r="T229" s="459">
        <v>1</v>
      </c>
      <c r="U229" s="2517">
        <v>1</v>
      </c>
      <c r="V229" s="2518">
        <v>1</v>
      </c>
      <c r="W229" s="2517">
        <v>1</v>
      </c>
      <c r="X229" s="2518">
        <v>4</v>
      </c>
      <c r="Y229" s="2517">
        <v>14</v>
      </c>
      <c r="Z229" s="2518">
        <v>8</v>
      </c>
      <c r="AA229" s="2517">
        <v>1</v>
      </c>
      <c r="AB229" s="2518">
        <v>7</v>
      </c>
      <c r="AC229" s="2517">
        <v>3</v>
      </c>
      <c r="AD229" s="2518">
        <v>7</v>
      </c>
      <c r="AE229" s="2517">
        <v>1</v>
      </c>
      <c r="AF229" s="2518">
        <v>0</v>
      </c>
      <c r="AG229" s="2517">
        <v>2</v>
      </c>
      <c r="AH229" s="2518">
        <v>3</v>
      </c>
      <c r="AI229" s="2517">
        <v>0</v>
      </c>
      <c r="AJ229" s="2518">
        <v>0</v>
      </c>
      <c r="AK229" s="2517">
        <v>1</v>
      </c>
      <c r="AL229" s="2518">
        <v>1</v>
      </c>
      <c r="AM229" s="2517">
        <v>1</v>
      </c>
      <c r="AN229" s="2518">
        <v>1</v>
      </c>
      <c r="AO229" s="471">
        <v>0</v>
      </c>
      <c r="AP229" s="472">
        <v>0</v>
      </c>
      <c r="AQ229" s="1060">
        <v>0</v>
      </c>
      <c r="AR229" s="473">
        <v>0</v>
      </c>
      <c r="AS229" s="1060">
        <v>11</v>
      </c>
      <c r="AT229" s="469">
        <v>0</v>
      </c>
      <c r="AU229" s="473">
        <v>0</v>
      </c>
      <c r="AV229" s="473">
        <v>0</v>
      </c>
      <c r="AW229" s="468">
        <v>0</v>
      </c>
      <c r="AX229" s="671" t="str">
        <f t="shared" si="148"/>
        <v/>
      </c>
      <c r="BT229" s="3"/>
      <c r="BU229" s="3"/>
      <c r="BV229" s="4"/>
      <c r="BW229" s="4"/>
      <c r="CA229" s="31" t="str">
        <f t="shared" si="152"/>
        <v/>
      </c>
      <c r="CB229" s="31" t="str">
        <f t="shared" si="153"/>
        <v/>
      </c>
      <c r="CC229" s="31" t="str">
        <f t="shared" si="149"/>
        <v/>
      </c>
      <c r="CD229" s="31" t="str">
        <f t="shared" si="154"/>
        <v/>
      </c>
      <c r="CE229" s="31" t="str">
        <f t="shared" si="155"/>
        <v/>
      </c>
      <c r="CF229" s="31" t="str">
        <f t="shared" si="156"/>
        <v/>
      </c>
      <c r="CG229" s="31" t="str">
        <f t="shared" si="157"/>
        <v/>
      </c>
      <c r="CH229" s="32">
        <f t="shared" si="158"/>
        <v>0</v>
      </c>
      <c r="CI229" s="32">
        <f t="shared" si="159"/>
        <v>0</v>
      </c>
      <c r="CJ229" s="32">
        <f t="shared" si="160"/>
        <v>0</v>
      </c>
      <c r="CK229" s="32">
        <f t="shared" si="161"/>
        <v>0</v>
      </c>
      <c r="CL229" s="32">
        <f t="shared" si="162"/>
        <v>0</v>
      </c>
      <c r="CM229" s="32">
        <f t="shared" si="162"/>
        <v>0</v>
      </c>
      <c r="CN229" s="32">
        <f t="shared" si="162"/>
        <v>0</v>
      </c>
    </row>
    <row r="230" spans="1:92" ht="16.350000000000001" customHeight="1" x14ac:dyDescent="0.2">
      <c r="A230" s="2912"/>
      <c r="B230" s="3639" t="s">
        <v>265</v>
      </c>
      <c r="C230" s="3639"/>
      <c r="D230" s="2109">
        <f t="shared" si="147"/>
        <v>114</v>
      </c>
      <c r="E230" s="2110">
        <f t="shared" si="150"/>
        <v>47</v>
      </c>
      <c r="F230" s="2111">
        <f t="shared" si="151"/>
        <v>67</v>
      </c>
      <c r="G230" s="2112">
        <v>0</v>
      </c>
      <c r="H230" s="2113">
        <v>1</v>
      </c>
      <c r="I230" s="2114">
        <v>1</v>
      </c>
      <c r="J230" s="2113">
        <v>2</v>
      </c>
      <c r="K230" s="2114">
        <v>0</v>
      </c>
      <c r="L230" s="2113">
        <v>0</v>
      </c>
      <c r="M230" s="2114">
        <v>0</v>
      </c>
      <c r="N230" s="2113">
        <v>0</v>
      </c>
      <c r="O230" s="2114">
        <v>0</v>
      </c>
      <c r="P230" s="2113">
        <v>0</v>
      </c>
      <c r="Q230" s="2114">
        <v>0</v>
      </c>
      <c r="R230" s="2113">
        <v>0</v>
      </c>
      <c r="S230" s="2114">
        <v>0</v>
      </c>
      <c r="T230" s="2113">
        <v>0</v>
      </c>
      <c r="U230" s="2114">
        <v>3</v>
      </c>
      <c r="V230" s="2115">
        <v>2</v>
      </c>
      <c r="W230" s="2114">
        <v>1</v>
      </c>
      <c r="X230" s="2115">
        <v>2</v>
      </c>
      <c r="Y230" s="2114">
        <v>16</v>
      </c>
      <c r="Z230" s="2115">
        <v>16</v>
      </c>
      <c r="AA230" s="2114">
        <v>6</v>
      </c>
      <c r="AB230" s="2115">
        <v>14</v>
      </c>
      <c r="AC230" s="2114">
        <v>3</v>
      </c>
      <c r="AD230" s="2115">
        <v>8</v>
      </c>
      <c r="AE230" s="2114">
        <v>3</v>
      </c>
      <c r="AF230" s="2115">
        <v>5</v>
      </c>
      <c r="AG230" s="2114">
        <v>8</v>
      </c>
      <c r="AH230" s="2115">
        <v>5</v>
      </c>
      <c r="AI230" s="2114">
        <v>1</v>
      </c>
      <c r="AJ230" s="2115">
        <v>6</v>
      </c>
      <c r="AK230" s="2114">
        <v>5</v>
      </c>
      <c r="AL230" s="2115">
        <v>5</v>
      </c>
      <c r="AM230" s="2114">
        <v>0</v>
      </c>
      <c r="AN230" s="2115">
        <v>1</v>
      </c>
      <c r="AO230" s="2116">
        <v>0</v>
      </c>
      <c r="AP230" s="2117">
        <v>0</v>
      </c>
      <c r="AQ230" s="2097"/>
      <c r="AR230" s="2133"/>
      <c r="AS230" s="467">
        <v>11</v>
      </c>
      <c r="AT230" s="2114">
        <v>0</v>
      </c>
      <c r="AU230" s="2118">
        <v>0</v>
      </c>
      <c r="AV230" s="2118">
        <v>0</v>
      </c>
      <c r="AW230" s="2113">
        <v>0</v>
      </c>
      <c r="AX230" s="671" t="str">
        <f t="shared" si="148"/>
        <v/>
      </c>
      <c r="BT230" s="3"/>
      <c r="BU230" s="3"/>
      <c r="BV230" s="4"/>
      <c r="BW230" s="4"/>
      <c r="CA230" s="31" t="str">
        <f t="shared" si="152"/>
        <v/>
      </c>
      <c r="CB230" s="31"/>
      <c r="CC230" s="31" t="str">
        <f t="shared" si="149"/>
        <v/>
      </c>
      <c r="CD230" s="31" t="str">
        <f t="shared" si="154"/>
        <v/>
      </c>
      <c r="CE230" s="31" t="str">
        <f t="shared" si="155"/>
        <v/>
      </c>
      <c r="CF230" s="31" t="str">
        <f t="shared" si="156"/>
        <v/>
      </c>
      <c r="CG230" s="31" t="str">
        <f t="shared" si="157"/>
        <v/>
      </c>
      <c r="CH230" s="32">
        <f t="shared" si="158"/>
        <v>0</v>
      </c>
      <c r="CI230" s="32"/>
      <c r="CJ230" s="32"/>
      <c r="CK230" s="32">
        <f t="shared" si="161"/>
        <v>0</v>
      </c>
      <c r="CL230" s="32">
        <f t="shared" si="162"/>
        <v>0</v>
      </c>
      <c r="CM230" s="32">
        <f t="shared" si="162"/>
        <v>0</v>
      </c>
      <c r="CN230" s="32">
        <f t="shared" si="162"/>
        <v>0</v>
      </c>
    </row>
    <row r="231" spans="1:92" ht="16.350000000000001" customHeight="1" x14ac:dyDescent="0.2">
      <c r="A231" s="2912"/>
      <c r="B231" s="3639" t="s">
        <v>266</v>
      </c>
      <c r="C231" s="3639"/>
      <c r="D231" s="2109">
        <f t="shared" si="147"/>
        <v>56</v>
      </c>
      <c r="E231" s="2110">
        <f t="shared" si="150"/>
        <v>26</v>
      </c>
      <c r="F231" s="2111">
        <f t="shared" si="151"/>
        <v>30</v>
      </c>
      <c r="G231" s="2112">
        <v>0</v>
      </c>
      <c r="H231" s="2113">
        <v>2</v>
      </c>
      <c r="I231" s="2114">
        <v>0</v>
      </c>
      <c r="J231" s="2113">
        <v>0</v>
      </c>
      <c r="K231" s="2114">
        <v>1</v>
      </c>
      <c r="L231" s="2113">
        <v>0</v>
      </c>
      <c r="M231" s="2114">
        <v>0</v>
      </c>
      <c r="N231" s="2113">
        <v>0</v>
      </c>
      <c r="O231" s="2114">
        <v>1</v>
      </c>
      <c r="P231" s="2113">
        <v>1</v>
      </c>
      <c r="Q231" s="2114">
        <v>0</v>
      </c>
      <c r="R231" s="2113">
        <v>0</v>
      </c>
      <c r="S231" s="2114">
        <v>0</v>
      </c>
      <c r="T231" s="2113">
        <v>1</v>
      </c>
      <c r="U231" s="2114">
        <v>1</v>
      </c>
      <c r="V231" s="2115">
        <v>1</v>
      </c>
      <c r="W231" s="2114">
        <v>1</v>
      </c>
      <c r="X231" s="2115">
        <v>3</v>
      </c>
      <c r="Y231" s="2114">
        <v>16</v>
      </c>
      <c r="Z231" s="2115">
        <v>8</v>
      </c>
      <c r="AA231" s="2114">
        <v>2</v>
      </c>
      <c r="AB231" s="2115">
        <v>5</v>
      </c>
      <c r="AC231" s="2114">
        <v>2</v>
      </c>
      <c r="AD231" s="2115">
        <v>5</v>
      </c>
      <c r="AE231" s="2114">
        <v>0</v>
      </c>
      <c r="AF231" s="2115">
        <v>0</v>
      </c>
      <c r="AG231" s="2114">
        <v>2</v>
      </c>
      <c r="AH231" s="2115">
        <v>2</v>
      </c>
      <c r="AI231" s="2114">
        <v>0</v>
      </c>
      <c r="AJ231" s="2115">
        <v>0</v>
      </c>
      <c r="AK231" s="2114">
        <v>0</v>
      </c>
      <c r="AL231" s="2115">
        <v>1</v>
      </c>
      <c r="AM231" s="2114">
        <v>0</v>
      </c>
      <c r="AN231" s="2115">
        <v>1</v>
      </c>
      <c r="AO231" s="2116">
        <v>0</v>
      </c>
      <c r="AP231" s="2117">
        <v>0</v>
      </c>
      <c r="AQ231" s="2097"/>
      <c r="AR231" s="2133"/>
      <c r="AS231" s="2133"/>
      <c r="AT231" s="2114">
        <v>0</v>
      </c>
      <c r="AU231" s="2118">
        <v>0</v>
      </c>
      <c r="AV231" s="2118">
        <v>0</v>
      </c>
      <c r="AW231" s="2113">
        <v>0</v>
      </c>
      <c r="AX231" s="671" t="str">
        <f t="shared" si="148"/>
        <v/>
      </c>
      <c r="BT231" s="3"/>
      <c r="BU231" s="3"/>
      <c r="BV231" s="4"/>
      <c r="BW231" s="4"/>
      <c r="CA231" s="31" t="str">
        <f t="shared" si="152"/>
        <v/>
      </c>
      <c r="CB231" s="31"/>
      <c r="CC231" s="31" t="str">
        <f t="shared" si="149"/>
        <v/>
      </c>
      <c r="CD231" s="31" t="str">
        <f t="shared" si="154"/>
        <v/>
      </c>
      <c r="CE231" s="31" t="str">
        <f t="shared" si="155"/>
        <v/>
      </c>
      <c r="CF231" s="31" t="str">
        <f t="shared" si="156"/>
        <v/>
      </c>
      <c r="CG231" s="31" t="str">
        <f t="shared" si="157"/>
        <v/>
      </c>
      <c r="CH231" s="32">
        <f t="shared" si="158"/>
        <v>0</v>
      </c>
      <c r="CI231" s="32"/>
      <c r="CJ231" s="32"/>
      <c r="CK231" s="32">
        <f t="shared" si="161"/>
        <v>0</v>
      </c>
      <c r="CL231" s="32">
        <f t="shared" si="162"/>
        <v>0</v>
      </c>
      <c r="CM231" s="32">
        <f t="shared" si="162"/>
        <v>0</v>
      </c>
      <c r="CN231" s="32">
        <f t="shared" si="162"/>
        <v>0</v>
      </c>
    </row>
    <row r="232" spans="1:92" ht="16.350000000000001" customHeight="1" x14ac:dyDescent="0.2">
      <c r="A232" s="2912"/>
      <c r="B232" s="3640" t="s">
        <v>267</v>
      </c>
      <c r="C232" s="3641"/>
      <c r="D232" s="2109">
        <f t="shared" si="147"/>
        <v>39</v>
      </c>
      <c r="E232" s="2110">
        <f t="shared" si="150"/>
        <v>12</v>
      </c>
      <c r="F232" s="2111">
        <f t="shared" si="151"/>
        <v>27</v>
      </c>
      <c r="G232" s="2119">
        <v>0</v>
      </c>
      <c r="H232" s="2120">
        <v>0</v>
      </c>
      <c r="I232" s="2121">
        <v>0</v>
      </c>
      <c r="J232" s="2120">
        <v>1</v>
      </c>
      <c r="K232" s="2121">
        <v>0</v>
      </c>
      <c r="L232" s="2120">
        <v>0</v>
      </c>
      <c r="M232" s="2121">
        <v>0</v>
      </c>
      <c r="N232" s="2120">
        <v>0</v>
      </c>
      <c r="O232" s="2121">
        <v>0</v>
      </c>
      <c r="P232" s="2120">
        <v>0</v>
      </c>
      <c r="Q232" s="2121">
        <v>0</v>
      </c>
      <c r="R232" s="2120">
        <v>0</v>
      </c>
      <c r="S232" s="2121">
        <v>0</v>
      </c>
      <c r="T232" s="2120">
        <v>0</v>
      </c>
      <c r="U232" s="2121">
        <v>1</v>
      </c>
      <c r="V232" s="2122">
        <v>1</v>
      </c>
      <c r="W232" s="2121">
        <v>1</v>
      </c>
      <c r="X232" s="2122">
        <v>2</v>
      </c>
      <c r="Y232" s="2121">
        <v>3</v>
      </c>
      <c r="Z232" s="2122">
        <v>6</v>
      </c>
      <c r="AA232" s="2121">
        <v>1</v>
      </c>
      <c r="AB232" s="2122">
        <v>9</v>
      </c>
      <c r="AC232" s="2121">
        <v>0</v>
      </c>
      <c r="AD232" s="2122">
        <v>4</v>
      </c>
      <c r="AE232" s="2121">
        <v>2</v>
      </c>
      <c r="AF232" s="2122">
        <v>0</v>
      </c>
      <c r="AG232" s="2121">
        <v>1</v>
      </c>
      <c r="AH232" s="2122">
        <v>3</v>
      </c>
      <c r="AI232" s="2121">
        <v>0</v>
      </c>
      <c r="AJ232" s="2122">
        <v>0</v>
      </c>
      <c r="AK232" s="2121">
        <v>1</v>
      </c>
      <c r="AL232" s="2122">
        <v>1</v>
      </c>
      <c r="AM232" s="2121">
        <v>2</v>
      </c>
      <c r="AN232" s="2122">
        <v>0</v>
      </c>
      <c r="AO232" s="2123">
        <v>0</v>
      </c>
      <c r="AP232" s="2124">
        <v>0</v>
      </c>
      <c r="AQ232" s="2097"/>
      <c r="AR232" s="2133"/>
      <c r="AS232" s="2133"/>
      <c r="AT232" s="2121">
        <v>0</v>
      </c>
      <c r="AU232" s="2127">
        <v>0</v>
      </c>
      <c r="AV232" s="2127">
        <v>0</v>
      </c>
      <c r="AW232" s="2120">
        <v>0</v>
      </c>
      <c r="AX232" s="671" t="str">
        <f t="shared" si="148"/>
        <v/>
      </c>
      <c r="BT232" s="3"/>
      <c r="BU232" s="3"/>
      <c r="BV232" s="4"/>
      <c r="BW232" s="4"/>
      <c r="CA232" s="31" t="str">
        <f t="shared" si="152"/>
        <v/>
      </c>
      <c r="CB232" s="31"/>
      <c r="CC232" s="31" t="str">
        <f t="shared" si="149"/>
        <v/>
      </c>
      <c r="CD232" s="31" t="str">
        <f t="shared" si="154"/>
        <v/>
      </c>
      <c r="CE232" s="31" t="str">
        <f t="shared" si="155"/>
        <v/>
      </c>
      <c r="CF232" s="31" t="str">
        <f t="shared" si="156"/>
        <v/>
      </c>
      <c r="CG232" s="31" t="str">
        <f t="shared" si="157"/>
        <v/>
      </c>
      <c r="CH232" s="32">
        <f t="shared" si="158"/>
        <v>0</v>
      </c>
      <c r="CI232" s="32"/>
      <c r="CJ232" s="32"/>
      <c r="CK232" s="32">
        <f t="shared" si="161"/>
        <v>0</v>
      </c>
      <c r="CL232" s="32">
        <f t="shared" si="162"/>
        <v>0</v>
      </c>
      <c r="CM232" s="32">
        <f t="shared" si="162"/>
        <v>0</v>
      </c>
      <c r="CN232" s="32">
        <f t="shared" si="162"/>
        <v>0</v>
      </c>
    </row>
    <row r="233" spans="1:92" ht="16.350000000000001" customHeight="1" x14ac:dyDescent="0.2">
      <c r="A233" s="2912"/>
      <c r="B233" s="3640" t="s">
        <v>268</v>
      </c>
      <c r="C233" s="3641"/>
      <c r="D233" s="2109">
        <f t="shared" si="147"/>
        <v>0</v>
      </c>
      <c r="E233" s="2110">
        <f t="shared" si="150"/>
        <v>0</v>
      </c>
      <c r="F233" s="2111">
        <f t="shared" si="151"/>
        <v>0</v>
      </c>
      <c r="G233" s="2119">
        <v>0</v>
      </c>
      <c r="H233" s="2120">
        <v>0</v>
      </c>
      <c r="I233" s="2121">
        <v>0</v>
      </c>
      <c r="J233" s="2120">
        <v>0</v>
      </c>
      <c r="K233" s="2121">
        <v>0</v>
      </c>
      <c r="L233" s="2120">
        <v>0</v>
      </c>
      <c r="M233" s="2121">
        <v>0</v>
      </c>
      <c r="N233" s="2120">
        <v>0</v>
      </c>
      <c r="O233" s="2121">
        <v>0</v>
      </c>
      <c r="P233" s="2120">
        <v>0</v>
      </c>
      <c r="Q233" s="2121">
        <v>0</v>
      </c>
      <c r="R233" s="2120">
        <v>0</v>
      </c>
      <c r="S233" s="2121">
        <v>0</v>
      </c>
      <c r="T233" s="2120">
        <v>0</v>
      </c>
      <c r="U233" s="2121">
        <v>0</v>
      </c>
      <c r="V233" s="2122">
        <v>0</v>
      </c>
      <c r="W233" s="2121">
        <v>0</v>
      </c>
      <c r="X233" s="2122">
        <v>0</v>
      </c>
      <c r="Y233" s="2121">
        <v>0</v>
      </c>
      <c r="Z233" s="2122">
        <v>0</v>
      </c>
      <c r="AA233" s="2121">
        <v>0</v>
      </c>
      <c r="AB233" s="2122">
        <v>0</v>
      </c>
      <c r="AC233" s="2121">
        <v>0</v>
      </c>
      <c r="AD233" s="2122">
        <v>0</v>
      </c>
      <c r="AE233" s="2121">
        <v>0</v>
      </c>
      <c r="AF233" s="2122">
        <v>0</v>
      </c>
      <c r="AG233" s="2121">
        <v>0</v>
      </c>
      <c r="AH233" s="2122">
        <v>0</v>
      </c>
      <c r="AI233" s="2121">
        <v>0</v>
      </c>
      <c r="AJ233" s="2122">
        <v>0</v>
      </c>
      <c r="AK233" s="2121">
        <v>0</v>
      </c>
      <c r="AL233" s="2122">
        <v>0</v>
      </c>
      <c r="AM233" s="2121">
        <v>0</v>
      </c>
      <c r="AN233" s="2122">
        <v>0</v>
      </c>
      <c r="AO233" s="2123">
        <v>0</v>
      </c>
      <c r="AP233" s="2124">
        <v>0</v>
      </c>
      <c r="AQ233" s="2125"/>
      <c r="AR233" s="2126"/>
      <c r="AS233" s="2126"/>
      <c r="AT233" s="2121">
        <v>0</v>
      </c>
      <c r="AU233" s="2127">
        <v>0</v>
      </c>
      <c r="AV233" s="2127">
        <v>0</v>
      </c>
      <c r="AW233" s="2120">
        <v>0</v>
      </c>
      <c r="AX233" s="671" t="str">
        <f t="shared" si="148"/>
        <v/>
      </c>
      <c r="BT233" s="3"/>
      <c r="BU233" s="3"/>
      <c r="BV233" s="4"/>
      <c r="BW233" s="4"/>
      <c r="CA233" s="31" t="str">
        <f t="shared" si="152"/>
        <v/>
      </c>
      <c r="CB233" s="31"/>
      <c r="CC233" s="31" t="str">
        <f t="shared" si="149"/>
        <v/>
      </c>
      <c r="CD233" s="31" t="str">
        <f t="shared" si="154"/>
        <v/>
      </c>
      <c r="CE233" s="31" t="str">
        <f t="shared" si="155"/>
        <v/>
      </c>
      <c r="CF233" s="31" t="str">
        <f t="shared" si="156"/>
        <v/>
      </c>
      <c r="CG233" s="31" t="str">
        <f t="shared" si="157"/>
        <v/>
      </c>
      <c r="CH233" s="32">
        <f t="shared" si="158"/>
        <v>0</v>
      </c>
      <c r="CI233" s="32"/>
      <c r="CJ233" s="32"/>
      <c r="CK233" s="32">
        <f t="shared" si="161"/>
        <v>0</v>
      </c>
      <c r="CL233" s="32">
        <f t="shared" si="162"/>
        <v>0</v>
      </c>
      <c r="CM233" s="32">
        <f t="shared" si="162"/>
        <v>0</v>
      </c>
      <c r="CN233" s="32">
        <f t="shared" si="162"/>
        <v>0</v>
      </c>
    </row>
    <row r="234" spans="1:92" ht="16.350000000000001" customHeight="1" x14ac:dyDescent="0.2">
      <c r="A234" s="3537"/>
      <c r="B234" s="3642" t="s">
        <v>269</v>
      </c>
      <c r="C234" s="3642"/>
      <c r="D234" s="2128">
        <f t="shared" si="147"/>
        <v>0</v>
      </c>
      <c r="E234" s="2129">
        <f t="shared" si="150"/>
        <v>0</v>
      </c>
      <c r="F234" s="2130">
        <f t="shared" si="151"/>
        <v>0</v>
      </c>
      <c r="G234" s="2102">
        <v>0</v>
      </c>
      <c r="H234" s="2103">
        <v>0</v>
      </c>
      <c r="I234" s="2104">
        <v>0</v>
      </c>
      <c r="J234" s="2103">
        <v>0</v>
      </c>
      <c r="K234" s="2104">
        <v>0</v>
      </c>
      <c r="L234" s="2103">
        <v>0</v>
      </c>
      <c r="M234" s="2104">
        <v>0</v>
      </c>
      <c r="N234" s="2103">
        <v>0</v>
      </c>
      <c r="O234" s="2104">
        <v>0</v>
      </c>
      <c r="P234" s="2103">
        <v>0</v>
      </c>
      <c r="Q234" s="2104">
        <v>0</v>
      </c>
      <c r="R234" s="2103">
        <v>0</v>
      </c>
      <c r="S234" s="2104">
        <v>0</v>
      </c>
      <c r="T234" s="2103">
        <v>0</v>
      </c>
      <c r="U234" s="2104">
        <v>0</v>
      </c>
      <c r="V234" s="2105">
        <v>0</v>
      </c>
      <c r="W234" s="2104">
        <v>0</v>
      </c>
      <c r="X234" s="2105">
        <v>0</v>
      </c>
      <c r="Y234" s="2104">
        <v>0</v>
      </c>
      <c r="Z234" s="2105">
        <v>0</v>
      </c>
      <c r="AA234" s="2104">
        <v>0</v>
      </c>
      <c r="AB234" s="2105">
        <v>0</v>
      </c>
      <c r="AC234" s="2104">
        <v>0</v>
      </c>
      <c r="AD234" s="2105">
        <v>0</v>
      </c>
      <c r="AE234" s="2104">
        <v>0</v>
      </c>
      <c r="AF234" s="2105">
        <v>0</v>
      </c>
      <c r="AG234" s="2104">
        <v>0</v>
      </c>
      <c r="AH234" s="2105">
        <v>0</v>
      </c>
      <c r="AI234" s="2104">
        <v>0</v>
      </c>
      <c r="AJ234" s="2105">
        <v>0</v>
      </c>
      <c r="AK234" s="2104">
        <v>0</v>
      </c>
      <c r="AL234" s="2105">
        <v>0</v>
      </c>
      <c r="AM234" s="2104">
        <v>0</v>
      </c>
      <c r="AN234" s="2105">
        <v>0</v>
      </c>
      <c r="AO234" s="2106">
        <v>0</v>
      </c>
      <c r="AP234" s="2107">
        <v>0</v>
      </c>
      <c r="AQ234" s="2131"/>
      <c r="AR234" s="2132"/>
      <c r="AS234" s="2132"/>
      <c r="AT234" s="2104">
        <v>0</v>
      </c>
      <c r="AU234" s="2108">
        <v>0</v>
      </c>
      <c r="AV234" s="2108">
        <v>0</v>
      </c>
      <c r="AW234" s="2103">
        <v>0</v>
      </c>
      <c r="AX234" s="671" t="str">
        <f t="shared" si="148"/>
        <v/>
      </c>
      <c r="BT234" s="3"/>
      <c r="BU234" s="3"/>
      <c r="BV234" s="4"/>
      <c r="BW234" s="4"/>
      <c r="CA234" s="31" t="str">
        <f t="shared" si="152"/>
        <v/>
      </c>
      <c r="CB234" s="31"/>
      <c r="CC234" s="31" t="str">
        <f t="shared" si="149"/>
        <v/>
      </c>
      <c r="CD234" s="31" t="str">
        <f t="shared" si="154"/>
        <v/>
      </c>
      <c r="CE234" s="31" t="str">
        <f t="shared" si="155"/>
        <v/>
      </c>
      <c r="CF234" s="31" t="str">
        <f t="shared" si="156"/>
        <v/>
      </c>
      <c r="CG234" s="31" t="str">
        <f t="shared" si="157"/>
        <v/>
      </c>
      <c r="CH234" s="32">
        <f t="shared" si="158"/>
        <v>0</v>
      </c>
      <c r="CI234" s="32"/>
      <c r="CJ234" s="32"/>
      <c r="CK234" s="32">
        <f t="shared" si="161"/>
        <v>0</v>
      </c>
      <c r="CL234" s="32">
        <f t="shared" si="162"/>
        <v>0</v>
      </c>
      <c r="CM234" s="32">
        <f t="shared" si="162"/>
        <v>0</v>
      </c>
      <c r="CN234" s="32">
        <f t="shared" si="162"/>
        <v>0</v>
      </c>
    </row>
    <row r="235" spans="1:92" ht="16.350000000000001" customHeight="1" x14ac:dyDescent="0.2">
      <c r="A235" s="3454" t="s">
        <v>93</v>
      </c>
      <c r="B235" s="3184" t="s">
        <v>264</v>
      </c>
      <c r="C235" s="3184"/>
      <c r="D235" s="1050">
        <f t="shared" si="147"/>
        <v>23</v>
      </c>
      <c r="E235" s="485">
        <f t="shared" si="150"/>
        <v>7</v>
      </c>
      <c r="F235" s="2519">
        <f t="shared" si="151"/>
        <v>16</v>
      </c>
      <c r="G235" s="1060">
        <v>0</v>
      </c>
      <c r="H235" s="459">
        <v>0</v>
      </c>
      <c r="I235" s="2517">
        <v>0</v>
      </c>
      <c r="J235" s="459">
        <v>0</v>
      </c>
      <c r="K235" s="2517">
        <v>0</v>
      </c>
      <c r="L235" s="459">
        <v>0</v>
      </c>
      <c r="M235" s="2517">
        <v>0</v>
      </c>
      <c r="N235" s="459">
        <v>0</v>
      </c>
      <c r="O235" s="2517">
        <v>0</v>
      </c>
      <c r="P235" s="459">
        <v>0</v>
      </c>
      <c r="Q235" s="2517">
        <v>0</v>
      </c>
      <c r="R235" s="459">
        <v>0</v>
      </c>
      <c r="S235" s="2517">
        <v>0</v>
      </c>
      <c r="T235" s="459">
        <v>0</v>
      </c>
      <c r="U235" s="2517">
        <v>0</v>
      </c>
      <c r="V235" s="2518">
        <v>0</v>
      </c>
      <c r="W235" s="2517">
        <v>1</v>
      </c>
      <c r="X235" s="2518">
        <v>3</v>
      </c>
      <c r="Y235" s="2517">
        <v>1</v>
      </c>
      <c r="Z235" s="2518">
        <v>1</v>
      </c>
      <c r="AA235" s="2517">
        <v>0</v>
      </c>
      <c r="AB235" s="2518">
        <v>1</v>
      </c>
      <c r="AC235" s="2517">
        <v>3</v>
      </c>
      <c r="AD235" s="2518">
        <v>4</v>
      </c>
      <c r="AE235" s="2517">
        <v>0</v>
      </c>
      <c r="AF235" s="2518">
        <v>1</v>
      </c>
      <c r="AG235" s="2517">
        <v>1</v>
      </c>
      <c r="AH235" s="2518">
        <v>4</v>
      </c>
      <c r="AI235" s="2517">
        <v>0</v>
      </c>
      <c r="AJ235" s="2518">
        <v>2</v>
      </c>
      <c r="AK235" s="2517">
        <v>1</v>
      </c>
      <c r="AL235" s="2518">
        <v>0</v>
      </c>
      <c r="AM235" s="2517">
        <v>0</v>
      </c>
      <c r="AN235" s="2518">
        <v>0</v>
      </c>
      <c r="AO235" s="471">
        <v>0</v>
      </c>
      <c r="AP235" s="472">
        <v>1</v>
      </c>
      <c r="AQ235" s="1060">
        <v>15</v>
      </c>
      <c r="AR235" s="473">
        <v>0</v>
      </c>
      <c r="AS235" s="1060">
        <v>19</v>
      </c>
      <c r="AT235" s="469">
        <v>0</v>
      </c>
      <c r="AU235" s="473">
        <v>0</v>
      </c>
      <c r="AV235" s="473">
        <v>0</v>
      </c>
      <c r="AW235" s="468">
        <v>0</v>
      </c>
      <c r="AX235" s="671" t="str">
        <f t="shared" si="148"/>
        <v/>
      </c>
      <c r="BT235" s="3"/>
      <c r="BU235" s="3"/>
      <c r="BV235" s="4"/>
      <c r="BW235" s="4"/>
      <c r="CA235" s="31" t="str">
        <f t="shared" si="152"/>
        <v/>
      </c>
      <c r="CB235" s="31" t="str">
        <f t="shared" si="153"/>
        <v/>
      </c>
      <c r="CC235" s="31" t="str">
        <f t="shared" si="149"/>
        <v/>
      </c>
      <c r="CD235" s="31" t="str">
        <f t="shared" si="154"/>
        <v/>
      </c>
      <c r="CE235" s="31" t="str">
        <f t="shared" si="155"/>
        <v/>
      </c>
      <c r="CF235" s="31" t="str">
        <f t="shared" si="156"/>
        <v/>
      </c>
      <c r="CG235" s="31" t="str">
        <f t="shared" si="157"/>
        <v/>
      </c>
      <c r="CH235" s="32">
        <f t="shared" si="158"/>
        <v>0</v>
      </c>
      <c r="CI235" s="32">
        <f t="shared" si="159"/>
        <v>0</v>
      </c>
      <c r="CJ235" s="32">
        <f t="shared" si="160"/>
        <v>0</v>
      </c>
      <c r="CK235" s="32">
        <f t="shared" si="161"/>
        <v>0</v>
      </c>
      <c r="CL235" s="32">
        <f t="shared" si="162"/>
        <v>0</v>
      </c>
      <c r="CM235" s="32">
        <f t="shared" si="162"/>
        <v>0</v>
      </c>
      <c r="CN235" s="32">
        <f t="shared" si="162"/>
        <v>0</v>
      </c>
    </row>
    <row r="236" spans="1:92" ht="16.350000000000001" customHeight="1" x14ac:dyDescent="0.2">
      <c r="A236" s="2912"/>
      <c r="B236" s="3639" t="s">
        <v>265</v>
      </c>
      <c r="C236" s="3639"/>
      <c r="D236" s="2109">
        <f t="shared" si="147"/>
        <v>34</v>
      </c>
      <c r="E236" s="2110">
        <f t="shared" si="150"/>
        <v>12</v>
      </c>
      <c r="F236" s="2111">
        <f t="shared" si="151"/>
        <v>22</v>
      </c>
      <c r="G236" s="2112">
        <v>0</v>
      </c>
      <c r="H236" s="2113">
        <v>0</v>
      </c>
      <c r="I236" s="2114">
        <v>0</v>
      </c>
      <c r="J236" s="2113">
        <v>0</v>
      </c>
      <c r="K236" s="2114">
        <v>0</v>
      </c>
      <c r="L236" s="2113">
        <v>0</v>
      </c>
      <c r="M236" s="2114">
        <v>0</v>
      </c>
      <c r="N236" s="2113">
        <v>0</v>
      </c>
      <c r="O236" s="2114">
        <v>0</v>
      </c>
      <c r="P236" s="2113">
        <v>0</v>
      </c>
      <c r="Q236" s="2114">
        <v>0</v>
      </c>
      <c r="R236" s="2113">
        <v>0</v>
      </c>
      <c r="S236" s="2114">
        <v>0</v>
      </c>
      <c r="T236" s="2113">
        <v>0</v>
      </c>
      <c r="U236" s="2114">
        <v>0</v>
      </c>
      <c r="V236" s="2115">
        <v>0</v>
      </c>
      <c r="W236" s="2114">
        <v>2</v>
      </c>
      <c r="X236" s="2115">
        <v>6</v>
      </c>
      <c r="Y236" s="2114">
        <v>3</v>
      </c>
      <c r="Z236" s="2115">
        <v>3</v>
      </c>
      <c r="AA236" s="2114">
        <v>0</v>
      </c>
      <c r="AB236" s="2115">
        <v>0</v>
      </c>
      <c r="AC236" s="2114">
        <v>2</v>
      </c>
      <c r="AD236" s="2115">
        <v>2</v>
      </c>
      <c r="AE236" s="2114">
        <v>0</v>
      </c>
      <c r="AF236" s="2115">
        <v>4</v>
      </c>
      <c r="AG236" s="2114">
        <v>2</v>
      </c>
      <c r="AH236" s="2115">
        <v>6</v>
      </c>
      <c r="AI236" s="2114">
        <v>2</v>
      </c>
      <c r="AJ236" s="2115">
        <v>1</v>
      </c>
      <c r="AK236" s="2114">
        <v>1</v>
      </c>
      <c r="AL236" s="2115">
        <v>0</v>
      </c>
      <c r="AM236" s="2114">
        <v>0</v>
      </c>
      <c r="AN236" s="2115">
        <v>0</v>
      </c>
      <c r="AO236" s="2116">
        <v>1</v>
      </c>
      <c r="AP236" s="2117">
        <v>0</v>
      </c>
      <c r="AQ236" s="2097"/>
      <c r="AR236" s="2133"/>
      <c r="AS236" s="467">
        <v>12</v>
      </c>
      <c r="AT236" s="2114">
        <v>0</v>
      </c>
      <c r="AU236" s="2118">
        <v>0</v>
      </c>
      <c r="AV236" s="2118">
        <v>0</v>
      </c>
      <c r="AW236" s="2113">
        <v>0</v>
      </c>
      <c r="AX236" s="671" t="str">
        <f t="shared" si="148"/>
        <v/>
      </c>
      <c r="BT236" s="3"/>
      <c r="BU236" s="3"/>
      <c r="BV236" s="4"/>
      <c r="BW236" s="4"/>
      <c r="CA236" s="31" t="str">
        <f t="shared" si="152"/>
        <v/>
      </c>
      <c r="CB236" s="31"/>
      <c r="CC236" s="31" t="str">
        <f t="shared" si="149"/>
        <v/>
      </c>
      <c r="CD236" s="31" t="str">
        <f t="shared" si="154"/>
        <v/>
      </c>
      <c r="CE236" s="31" t="str">
        <f t="shared" si="155"/>
        <v/>
      </c>
      <c r="CF236" s="31" t="str">
        <f t="shared" si="156"/>
        <v/>
      </c>
      <c r="CG236" s="31" t="str">
        <f t="shared" si="157"/>
        <v/>
      </c>
      <c r="CH236" s="32">
        <f t="shared" si="158"/>
        <v>0</v>
      </c>
      <c r="CI236" s="32"/>
      <c r="CJ236" s="32"/>
      <c r="CK236" s="32">
        <f t="shared" si="161"/>
        <v>0</v>
      </c>
      <c r="CL236" s="32">
        <f t="shared" si="162"/>
        <v>0</v>
      </c>
      <c r="CM236" s="32">
        <f t="shared" si="162"/>
        <v>0</v>
      </c>
      <c r="CN236" s="32">
        <f t="shared" si="162"/>
        <v>0</v>
      </c>
    </row>
    <row r="237" spans="1:92" ht="16.350000000000001" customHeight="1" x14ac:dyDescent="0.2">
      <c r="A237" s="2912"/>
      <c r="B237" s="3640" t="s">
        <v>266</v>
      </c>
      <c r="C237" s="3641"/>
      <c r="D237" s="2109">
        <f t="shared" si="147"/>
        <v>16</v>
      </c>
      <c r="E237" s="2110">
        <f t="shared" si="150"/>
        <v>6</v>
      </c>
      <c r="F237" s="2111">
        <f t="shared" si="151"/>
        <v>10</v>
      </c>
      <c r="G237" s="2112">
        <v>0</v>
      </c>
      <c r="H237" s="2113">
        <v>0</v>
      </c>
      <c r="I237" s="2114">
        <v>0</v>
      </c>
      <c r="J237" s="2113">
        <v>0</v>
      </c>
      <c r="K237" s="2114">
        <v>0</v>
      </c>
      <c r="L237" s="2113">
        <v>0</v>
      </c>
      <c r="M237" s="2114">
        <v>0</v>
      </c>
      <c r="N237" s="2113">
        <v>0</v>
      </c>
      <c r="O237" s="2114">
        <v>0</v>
      </c>
      <c r="P237" s="2113">
        <v>0</v>
      </c>
      <c r="Q237" s="2114">
        <v>0</v>
      </c>
      <c r="R237" s="2113">
        <v>0</v>
      </c>
      <c r="S237" s="2114">
        <v>0</v>
      </c>
      <c r="T237" s="2113">
        <v>0</v>
      </c>
      <c r="U237" s="2114">
        <v>0</v>
      </c>
      <c r="V237" s="2115">
        <v>0</v>
      </c>
      <c r="W237" s="2114">
        <v>1</v>
      </c>
      <c r="X237" s="2115">
        <v>2</v>
      </c>
      <c r="Y237" s="2114">
        <v>1</v>
      </c>
      <c r="Z237" s="2115">
        <v>0</v>
      </c>
      <c r="AA237" s="2114">
        <v>0</v>
      </c>
      <c r="AB237" s="2115">
        <v>1</v>
      </c>
      <c r="AC237" s="2114">
        <v>1</v>
      </c>
      <c r="AD237" s="2115">
        <v>1</v>
      </c>
      <c r="AE237" s="2114">
        <v>0</v>
      </c>
      <c r="AF237" s="2115">
        <v>1</v>
      </c>
      <c r="AG237" s="2114">
        <v>2</v>
      </c>
      <c r="AH237" s="2115">
        <v>3</v>
      </c>
      <c r="AI237" s="2114">
        <v>0</v>
      </c>
      <c r="AJ237" s="2115">
        <v>2</v>
      </c>
      <c r="AK237" s="2114">
        <v>1</v>
      </c>
      <c r="AL237" s="2115">
        <v>0</v>
      </c>
      <c r="AM237" s="2114">
        <v>0</v>
      </c>
      <c r="AN237" s="2115">
        <v>0</v>
      </c>
      <c r="AO237" s="2116">
        <v>0</v>
      </c>
      <c r="AP237" s="2117">
        <v>1</v>
      </c>
      <c r="AQ237" s="2097"/>
      <c r="AR237" s="2133"/>
      <c r="AS237" s="2133"/>
      <c r="AT237" s="2114">
        <v>0</v>
      </c>
      <c r="AU237" s="2118">
        <v>0</v>
      </c>
      <c r="AV237" s="2118">
        <v>0</v>
      </c>
      <c r="AW237" s="2113">
        <v>0</v>
      </c>
      <c r="AX237" s="671" t="str">
        <f t="shared" si="148"/>
        <v/>
      </c>
      <c r="BT237" s="3"/>
      <c r="BU237" s="3"/>
      <c r="BV237" s="4"/>
      <c r="BW237" s="4"/>
      <c r="CA237" s="31" t="str">
        <f t="shared" si="152"/>
        <v/>
      </c>
      <c r="CB237" s="31"/>
      <c r="CC237" s="31" t="str">
        <f t="shared" si="149"/>
        <v/>
      </c>
      <c r="CD237" s="31" t="str">
        <f t="shared" si="154"/>
        <v/>
      </c>
      <c r="CE237" s="31" t="str">
        <f t="shared" si="155"/>
        <v/>
      </c>
      <c r="CF237" s="31" t="str">
        <f t="shared" si="156"/>
        <v/>
      </c>
      <c r="CG237" s="31" t="str">
        <f t="shared" si="157"/>
        <v/>
      </c>
      <c r="CH237" s="32">
        <f t="shared" si="158"/>
        <v>0</v>
      </c>
      <c r="CI237" s="32"/>
      <c r="CJ237" s="32"/>
      <c r="CK237" s="32">
        <f t="shared" si="161"/>
        <v>0</v>
      </c>
      <c r="CL237" s="32">
        <f t="shared" si="162"/>
        <v>0</v>
      </c>
      <c r="CM237" s="32">
        <f t="shared" si="162"/>
        <v>0</v>
      </c>
      <c r="CN237" s="32">
        <f t="shared" si="162"/>
        <v>0</v>
      </c>
    </row>
    <row r="238" spans="1:92" ht="16.350000000000001" customHeight="1" x14ac:dyDescent="0.2">
      <c r="A238" s="2912"/>
      <c r="B238" s="3639" t="s">
        <v>267</v>
      </c>
      <c r="C238" s="3639"/>
      <c r="D238" s="2109">
        <f t="shared" si="147"/>
        <v>16</v>
      </c>
      <c r="E238" s="2110">
        <f t="shared" si="150"/>
        <v>4</v>
      </c>
      <c r="F238" s="2111">
        <f t="shared" si="151"/>
        <v>12</v>
      </c>
      <c r="G238" s="2119">
        <v>0</v>
      </c>
      <c r="H238" s="2120">
        <v>0</v>
      </c>
      <c r="I238" s="2121">
        <v>0</v>
      </c>
      <c r="J238" s="2120">
        <v>0</v>
      </c>
      <c r="K238" s="2121">
        <v>0</v>
      </c>
      <c r="L238" s="2120">
        <v>0</v>
      </c>
      <c r="M238" s="2121">
        <v>0</v>
      </c>
      <c r="N238" s="2120">
        <v>0</v>
      </c>
      <c r="O238" s="2121">
        <v>0</v>
      </c>
      <c r="P238" s="2120">
        <v>0</v>
      </c>
      <c r="Q238" s="2121">
        <v>0</v>
      </c>
      <c r="R238" s="2120">
        <v>0</v>
      </c>
      <c r="S238" s="2121">
        <v>0</v>
      </c>
      <c r="T238" s="2120">
        <v>0</v>
      </c>
      <c r="U238" s="2121">
        <v>0</v>
      </c>
      <c r="V238" s="2122">
        <v>0</v>
      </c>
      <c r="W238" s="2121">
        <v>1</v>
      </c>
      <c r="X238" s="2122">
        <v>2</v>
      </c>
      <c r="Y238" s="2121">
        <v>0</v>
      </c>
      <c r="Z238" s="2122">
        <v>2</v>
      </c>
      <c r="AA238" s="2121">
        <v>0</v>
      </c>
      <c r="AB238" s="2122">
        <v>0</v>
      </c>
      <c r="AC238" s="2121">
        <v>1</v>
      </c>
      <c r="AD238" s="2122">
        <v>2</v>
      </c>
      <c r="AE238" s="2121">
        <v>0</v>
      </c>
      <c r="AF238" s="2122">
        <v>3</v>
      </c>
      <c r="AG238" s="2121">
        <v>1</v>
      </c>
      <c r="AH238" s="2122">
        <v>2</v>
      </c>
      <c r="AI238" s="2121">
        <v>1</v>
      </c>
      <c r="AJ238" s="2122">
        <v>1</v>
      </c>
      <c r="AK238" s="2121">
        <v>0</v>
      </c>
      <c r="AL238" s="2122">
        <v>0</v>
      </c>
      <c r="AM238" s="2121">
        <v>0</v>
      </c>
      <c r="AN238" s="2122">
        <v>0</v>
      </c>
      <c r="AO238" s="2123">
        <v>1</v>
      </c>
      <c r="AP238" s="2124">
        <v>0</v>
      </c>
      <c r="AQ238" s="2097"/>
      <c r="AR238" s="2133"/>
      <c r="AS238" s="2133"/>
      <c r="AT238" s="2121">
        <v>0</v>
      </c>
      <c r="AU238" s="2127">
        <v>0</v>
      </c>
      <c r="AV238" s="2127">
        <v>0</v>
      </c>
      <c r="AW238" s="2120">
        <v>0</v>
      </c>
      <c r="AX238" s="671" t="str">
        <f t="shared" si="148"/>
        <v/>
      </c>
      <c r="BT238" s="3"/>
      <c r="BU238" s="3"/>
      <c r="BV238" s="4"/>
      <c r="BW238" s="4"/>
      <c r="CA238" s="31" t="str">
        <f t="shared" si="152"/>
        <v/>
      </c>
      <c r="CB238" s="31"/>
      <c r="CC238" s="31" t="str">
        <f t="shared" si="149"/>
        <v/>
      </c>
      <c r="CD238" s="31" t="str">
        <f t="shared" si="154"/>
        <v/>
      </c>
      <c r="CE238" s="31" t="str">
        <f t="shared" si="155"/>
        <v/>
      </c>
      <c r="CF238" s="31" t="str">
        <f t="shared" si="156"/>
        <v/>
      </c>
      <c r="CG238" s="31" t="str">
        <f t="shared" si="157"/>
        <v/>
      </c>
      <c r="CH238" s="32">
        <f t="shared" si="158"/>
        <v>0</v>
      </c>
      <c r="CI238" s="32"/>
      <c r="CJ238" s="32"/>
      <c r="CK238" s="32">
        <f t="shared" si="161"/>
        <v>0</v>
      </c>
      <c r="CL238" s="32">
        <f t="shared" si="162"/>
        <v>0</v>
      </c>
      <c r="CM238" s="32">
        <f t="shared" si="162"/>
        <v>0</v>
      </c>
      <c r="CN238" s="32">
        <f t="shared" si="162"/>
        <v>0</v>
      </c>
    </row>
    <row r="239" spans="1:92" ht="16.350000000000001" customHeight="1" x14ac:dyDescent="0.2">
      <c r="A239" s="2912"/>
      <c r="B239" s="3640" t="s">
        <v>268</v>
      </c>
      <c r="C239" s="3641"/>
      <c r="D239" s="2109">
        <f t="shared" si="147"/>
        <v>0</v>
      </c>
      <c r="E239" s="2110">
        <f t="shared" si="150"/>
        <v>0</v>
      </c>
      <c r="F239" s="2111">
        <f t="shared" si="151"/>
        <v>0</v>
      </c>
      <c r="G239" s="2119">
        <v>0</v>
      </c>
      <c r="H239" s="2120">
        <v>0</v>
      </c>
      <c r="I239" s="2121">
        <v>0</v>
      </c>
      <c r="J239" s="2120">
        <v>0</v>
      </c>
      <c r="K239" s="2121">
        <v>0</v>
      </c>
      <c r="L239" s="2120">
        <v>0</v>
      </c>
      <c r="M239" s="2121">
        <v>0</v>
      </c>
      <c r="N239" s="2120">
        <v>0</v>
      </c>
      <c r="O239" s="2121">
        <v>0</v>
      </c>
      <c r="P239" s="2120">
        <v>0</v>
      </c>
      <c r="Q239" s="2121">
        <v>0</v>
      </c>
      <c r="R239" s="2120">
        <v>0</v>
      </c>
      <c r="S239" s="2121">
        <v>0</v>
      </c>
      <c r="T239" s="2120">
        <v>0</v>
      </c>
      <c r="U239" s="2121">
        <v>0</v>
      </c>
      <c r="V239" s="2122">
        <v>0</v>
      </c>
      <c r="W239" s="2121">
        <v>0</v>
      </c>
      <c r="X239" s="2122">
        <v>0</v>
      </c>
      <c r="Y239" s="2121">
        <v>0</v>
      </c>
      <c r="Z239" s="2122">
        <v>0</v>
      </c>
      <c r="AA239" s="2121">
        <v>0</v>
      </c>
      <c r="AB239" s="2122">
        <v>0</v>
      </c>
      <c r="AC239" s="2121">
        <v>0</v>
      </c>
      <c r="AD239" s="2122">
        <v>0</v>
      </c>
      <c r="AE239" s="2121">
        <v>0</v>
      </c>
      <c r="AF239" s="2122">
        <v>0</v>
      </c>
      <c r="AG239" s="2121">
        <v>0</v>
      </c>
      <c r="AH239" s="2122">
        <v>0</v>
      </c>
      <c r="AI239" s="2121">
        <v>0</v>
      </c>
      <c r="AJ239" s="2122">
        <v>0</v>
      </c>
      <c r="AK239" s="2121">
        <v>0</v>
      </c>
      <c r="AL239" s="2122">
        <v>0</v>
      </c>
      <c r="AM239" s="2121">
        <v>0</v>
      </c>
      <c r="AN239" s="2122">
        <v>0</v>
      </c>
      <c r="AO239" s="2123">
        <v>0</v>
      </c>
      <c r="AP239" s="2124">
        <v>0</v>
      </c>
      <c r="AQ239" s="2125"/>
      <c r="AR239" s="2126"/>
      <c r="AS239" s="2126"/>
      <c r="AT239" s="2121">
        <v>0</v>
      </c>
      <c r="AU239" s="2127">
        <v>0</v>
      </c>
      <c r="AV239" s="2127">
        <v>0</v>
      </c>
      <c r="AW239" s="2120">
        <v>0</v>
      </c>
      <c r="AX239" s="671" t="str">
        <f t="shared" si="148"/>
        <v/>
      </c>
      <c r="BT239" s="3"/>
      <c r="BU239" s="3"/>
      <c r="BV239" s="4"/>
      <c r="BW239" s="4"/>
      <c r="CA239" s="31" t="str">
        <f t="shared" si="152"/>
        <v/>
      </c>
      <c r="CB239" s="31"/>
      <c r="CC239" s="31" t="str">
        <f t="shared" si="149"/>
        <v/>
      </c>
      <c r="CD239" s="31" t="str">
        <f t="shared" si="154"/>
        <v/>
      </c>
      <c r="CE239" s="31" t="str">
        <f t="shared" si="155"/>
        <v/>
      </c>
      <c r="CF239" s="31" t="str">
        <f t="shared" si="156"/>
        <v/>
      </c>
      <c r="CG239" s="31" t="str">
        <f t="shared" si="157"/>
        <v/>
      </c>
      <c r="CH239" s="32">
        <f t="shared" si="158"/>
        <v>0</v>
      </c>
      <c r="CI239" s="32"/>
      <c r="CJ239" s="32"/>
      <c r="CK239" s="32">
        <f t="shared" si="161"/>
        <v>0</v>
      </c>
      <c r="CL239" s="32">
        <f t="shared" si="162"/>
        <v>0</v>
      </c>
      <c r="CM239" s="32">
        <f t="shared" si="162"/>
        <v>0</v>
      </c>
      <c r="CN239" s="32">
        <f t="shared" si="162"/>
        <v>0</v>
      </c>
    </row>
    <row r="240" spans="1:92" ht="16.350000000000001" customHeight="1" x14ac:dyDescent="0.2">
      <c r="A240" s="3537"/>
      <c r="B240" s="3555" t="s">
        <v>269</v>
      </c>
      <c r="C240" s="3555"/>
      <c r="D240" s="2128">
        <f t="shared" si="147"/>
        <v>1</v>
      </c>
      <c r="E240" s="2129">
        <f t="shared" si="150"/>
        <v>1</v>
      </c>
      <c r="F240" s="2130">
        <f t="shared" si="151"/>
        <v>0</v>
      </c>
      <c r="G240" s="2102">
        <v>0</v>
      </c>
      <c r="H240" s="2103">
        <v>0</v>
      </c>
      <c r="I240" s="2104">
        <v>0</v>
      </c>
      <c r="J240" s="2103">
        <v>0</v>
      </c>
      <c r="K240" s="2104">
        <v>0</v>
      </c>
      <c r="L240" s="2103">
        <v>0</v>
      </c>
      <c r="M240" s="2104">
        <v>0</v>
      </c>
      <c r="N240" s="2103">
        <v>0</v>
      </c>
      <c r="O240" s="2104">
        <v>0</v>
      </c>
      <c r="P240" s="2103">
        <v>0</v>
      </c>
      <c r="Q240" s="2104">
        <v>0</v>
      </c>
      <c r="R240" s="2103">
        <v>0</v>
      </c>
      <c r="S240" s="2104">
        <v>0</v>
      </c>
      <c r="T240" s="2103">
        <v>0</v>
      </c>
      <c r="U240" s="2104">
        <v>0</v>
      </c>
      <c r="V240" s="2105">
        <v>0</v>
      </c>
      <c r="W240" s="2104">
        <v>0</v>
      </c>
      <c r="X240" s="2105">
        <v>0</v>
      </c>
      <c r="Y240" s="2104">
        <v>1</v>
      </c>
      <c r="Z240" s="2105">
        <v>0</v>
      </c>
      <c r="AA240" s="2104">
        <v>0</v>
      </c>
      <c r="AB240" s="2105">
        <v>0</v>
      </c>
      <c r="AC240" s="2104">
        <v>0</v>
      </c>
      <c r="AD240" s="2105">
        <v>0</v>
      </c>
      <c r="AE240" s="2104">
        <v>0</v>
      </c>
      <c r="AF240" s="2105">
        <v>0</v>
      </c>
      <c r="AG240" s="2104">
        <v>0</v>
      </c>
      <c r="AH240" s="2105">
        <v>0</v>
      </c>
      <c r="AI240" s="2104">
        <v>0</v>
      </c>
      <c r="AJ240" s="2105">
        <v>0</v>
      </c>
      <c r="AK240" s="2104">
        <v>0</v>
      </c>
      <c r="AL240" s="2105">
        <v>0</v>
      </c>
      <c r="AM240" s="2104">
        <v>0</v>
      </c>
      <c r="AN240" s="2105">
        <v>0</v>
      </c>
      <c r="AO240" s="2106">
        <v>0</v>
      </c>
      <c r="AP240" s="2107">
        <v>0</v>
      </c>
      <c r="AQ240" s="2131"/>
      <c r="AR240" s="2132"/>
      <c r="AS240" s="2132"/>
      <c r="AT240" s="2104">
        <v>0</v>
      </c>
      <c r="AU240" s="2108">
        <v>0</v>
      </c>
      <c r="AV240" s="2108">
        <v>0</v>
      </c>
      <c r="AW240" s="2103">
        <v>0</v>
      </c>
      <c r="AX240" s="671" t="str">
        <f t="shared" si="148"/>
        <v/>
      </c>
      <c r="BT240" s="3"/>
      <c r="BU240" s="3"/>
      <c r="BV240" s="4"/>
      <c r="BW240" s="4"/>
      <c r="CA240" s="31" t="str">
        <f t="shared" si="152"/>
        <v/>
      </c>
      <c r="CB240" s="31"/>
      <c r="CC240" s="31" t="str">
        <f t="shared" si="149"/>
        <v/>
      </c>
      <c r="CD240" s="31" t="str">
        <f t="shared" si="154"/>
        <v/>
      </c>
      <c r="CE240" s="31" t="str">
        <f t="shared" si="155"/>
        <v/>
      </c>
      <c r="CF240" s="31" t="str">
        <f t="shared" si="156"/>
        <v/>
      </c>
      <c r="CG240" s="31" t="str">
        <f t="shared" si="157"/>
        <v/>
      </c>
      <c r="CH240" s="32">
        <f t="shared" si="158"/>
        <v>0</v>
      </c>
      <c r="CI240" s="32"/>
      <c r="CJ240" s="32"/>
      <c r="CK240" s="32">
        <f t="shared" si="161"/>
        <v>0</v>
      </c>
      <c r="CL240" s="32">
        <f t="shared" si="162"/>
        <v>0</v>
      </c>
      <c r="CM240" s="32">
        <f t="shared" si="162"/>
        <v>0</v>
      </c>
      <c r="CN240" s="32">
        <f t="shared" si="162"/>
        <v>0</v>
      </c>
    </row>
    <row r="241" spans="1:92" ht="16.350000000000001" customHeight="1" x14ac:dyDescent="0.2">
      <c r="A241" s="3454" t="s">
        <v>270</v>
      </c>
      <c r="B241" s="3184" t="s">
        <v>264</v>
      </c>
      <c r="C241" s="3184"/>
      <c r="D241" s="1050">
        <f>SUM(E241+F241)</f>
        <v>2</v>
      </c>
      <c r="E241" s="485">
        <f t="shared" ref="E241:E270" si="163">SUM(G241+I241+K241+M241+O241+Q241+S241+U241+W241+Y241+AA241+AC241+AE241+AG241+AI241+AK241+AM241)</f>
        <v>2</v>
      </c>
      <c r="F241" s="2519">
        <f t="shared" si="151"/>
        <v>0</v>
      </c>
      <c r="G241" s="1060">
        <v>0</v>
      </c>
      <c r="H241" s="459">
        <v>0</v>
      </c>
      <c r="I241" s="2517">
        <v>0</v>
      </c>
      <c r="J241" s="459">
        <v>0</v>
      </c>
      <c r="K241" s="2517">
        <v>0</v>
      </c>
      <c r="L241" s="459">
        <v>0</v>
      </c>
      <c r="M241" s="2517">
        <v>0</v>
      </c>
      <c r="N241" s="459">
        <v>0</v>
      </c>
      <c r="O241" s="2517">
        <v>1</v>
      </c>
      <c r="P241" s="459">
        <v>0</v>
      </c>
      <c r="Q241" s="2517">
        <v>0</v>
      </c>
      <c r="R241" s="459">
        <v>0</v>
      </c>
      <c r="S241" s="2517">
        <v>0</v>
      </c>
      <c r="T241" s="459">
        <v>0</v>
      </c>
      <c r="U241" s="2517">
        <v>0</v>
      </c>
      <c r="V241" s="459">
        <v>0</v>
      </c>
      <c r="W241" s="2517">
        <v>1</v>
      </c>
      <c r="X241" s="459">
        <v>0</v>
      </c>
      <c r="Y241" s="2517">
        <v>0</v>
      </c>
      <c r="Z241" s="459">
        <v>0</v>
      </c>
      <c r="AA241" s="2517">
        <v>0</v>
      </c>
      <c r="AB241" s="459">
        <v>0</v>
      </c>
      <c r="AC241" s="2517">
        <v>0</v>
      </c>
      <c r="AD241" s="459">
        <v>0</v>
      </c>
      <c r="AE241" s="2517">
        <v>0</v>
      </c>
      <c r="AF241" s="459">
        <v>0</v>
      </c>
      <c r="AG241" s="2517">
        <v>0</v>
      </c>
      <c r="AH241" s="459">
        <v>0</v>
      </c>
      <c r="AI241" s="2517">
        <v>0</v>
      </c>
      <c r="AJ241" s="459">
        <v>0</v>
      </c>
      <c r="AK241" s="2517">
        <v>0</v>
      </c>
      <c r="AL241" s="459">
        <v>0</v>
      </c>
      <c r="AM241" s="2517">
        <v>0</v>
      </c>
      <c r="AN241" s="459">
        <v>0</v>
      </c>
      <c r="AO241" s="1062">
        <v>0</v>
      </c>
      <c r="AP241" s="488"/>
      <c r="AQ241" s="1060">
        <v>1</v>
      </c>
      <c r="AR241" s="473">
        <v>1</v>
      </c>
      <c r="AS241" s="1060">
        <v>0</v>
      </c>
      <c r="AT241" s="469">
        <v>0</v>
      </c>
      <c r="AU241" s="473">
        <v>1</v>
      </c>
      <c r="AV241" s="473">
        <v>0</v>
      </c>
      <c r="AW241" s="468">
        <v>0</v>
      </c>
      <c r="AX241" s="671" t="str">
        <f t="shared" si="148"/>
        <v/>
      </c>
      <c r="BT241" s="3"/>
      <c r="BU241" s="3"/>
      <c r="BV241" s="4"/>
      <c r="BW241" s="4"/>
      <c r="CA241" s="31" t="str">
        <f t="shared" si="152"/>
        <v/>
      </c>
      <c r="CB241" s="31" t="str">
        <f t="shared" si="153"/>
        <v/>
      </c>
      <c r="CC241" s="31" t="str">
        <f t="shared" si="149"/>
        <v/>
      </c>
      <c r="CD241" s="31" t="str">
        <f t="shared" si="154"/>
        <v/>
      </c>
      <c r="CE241" s="31" t="str">
        <f t="shared" si="155"/>
        <v/>
      </c>
      <c r="CF241" s="31" t="str">
        <f t="shared" si="156"/>
        <v/>
      </c>
      <c r="CG241" s="31" t="str">
        <f t="shared" si="157"/>
        <v/>
      </c>
      <c r="CH241" s="32"/>
      <c r="CI241" s="32">
        <f t="shared" si="159"/>
        <v>0</v>
      </c>
      <c r="CJ241" s="32">
        <f t="shared" si="160"/>
        <v>0</v>
      </c>
      <c r="CK241" s="32">
        <f t="shared" si="161"/>
        <v>0</v>
      </c>
      <c r="CL241" s="32">
        <f t="shared" si="162"/>
        <v>0</v>
      </c>
      <c r="CM241" s="32">
        <f t="shared" si="162"/>
        <v>0</v>
      </c>
      <c r="CN241" s="32">
        <f t="shared" si="162"/>
        <v>0</v>
      </c>
    </row>
    <row r="242" spans="1:92" ht="16.350000000000001" customHeight="1" x14ac:dyDescent="0.2">
      <c r="A242" s="2912"/>
      <c r="B242" s="3639" t="s">
        <v>265</v>
      </c>
      <c r="C242" s="3639"/>
      <c r="D242" s="2109">
        <f t="shared" si="147"/>
        <v>28</v>
      </c>
      <c r="E242" s="2110">
        <f t="shared" si="163"/>
        <v>14</v>
      </c>
      <c r="F242" s="2111">
        <f t="shared" si="151"/>
        <v>14</v>
      </c>
      <c r="G242" s="2112">
        <v>1</v>
      </c>
      <c r="H242" s="2113">
        <v>1</v>
      </c>
      <c r="I242" s="2114">
        <v>0</v>
      </c>
      <c r="J242" s="2113">
        <v>0</v>
      </c>
      <c r="K242" s="2114">
        <v>0</v>
      </c>
      <c r="L242" s="2113">
        <v>0</v>
      </c>
      <c r="M242" s="2114">
        <v>0</v>
      </c>
      <c r="N242" s="2113">
        <v>1</v>
      </c>
      <c r="O242" s="2114">
        <v>1</v>
      </c>
      <c r="P242" s="2113">
        <v>0</v>
      </c>
      <c r="Q242" s="2114">
        <v>1</v>
      </c>
      <c r="R242" s="2113">
        <v>2</v>
      </c>
      <c r="S242" s="2114">
        <v>2</v>
      </c>
      <c r="T242" s="2113">
        <v>2</v>
      </c>
      <c r="U242" s="2114">
        <v>4</v>
      </c>
      <c r="V242" s="2113">
        <v>3</v>
      </c>
      <c r="W242" s="2114">
        <v>3</v>
      </c>
      <c r="X242" s="2113">
        <v>2</v>
      </c>
      <c r="Y242" s="2114">
        <v>2</v>
      </c>
      <c r="Z242" s="2113">
        <v>3</v>
      </c>
      <c r="AA242" s="2114">
        <v>0</v>
      </c>
      <c r="AB242" s="2113">
        <v>0</v>
      </c>
      <c r="AC242" s="2114">
        <v>0</v>
      </c>
      <c r="AD242" s="2113">
        <v>0</v>
      </c>
      <c r="AE242" s="2114">
        <v>0</v>
      </c>
      <c r="AF242" s="2113">
        <v>0</v>
      </c>
      <c r="AG242" s="2114">
        <v>0</v>
      </c>
      <c r="AH242" s="2113">
        <v>0</v>
      </c>
      <c r="AI242" s="2114">
        <v>0</v>
      </c>
      <c r="AJ242" s="2113">
        <v>0</v>
      </c>
      <c r="AK242" s="2114">
        <v>0</v>
      </c>
      <c r="AL242" s="2113">
        <v>0</v>
      </c>
      <c r="AM242" s="2114">
        <v>0</v>
      </c>
      <c r="AN242" s="2113">
        <v>0</v>
      </c>
      <c r="AO242" s="2116">
        <v>0</v>
      </c>
      <c r="AP242" s="2134"/>
      <c r="AQ242" s="2097"/>
      <c r="AR242" s="2133"/>
      <c r="AS242" s="467">
        <v>7</v>
      </c>
      <c r="AT242" s="2114">
        <v>0</v>
      </c>
      <c r="AU242" s="2118">
        <v>0</v>
      </c>
      <c r="AV242" s="2118">
        <v>0</v>
      </c>
      <c r="AW242" s="2113">
        <v>0</v>
      </c>
      <c r="AX242" s="671" t="str">
        <f t="shared" si="148"/>
        <v/>
      </c>
      <c r="BT242" s="3"/>
      <c r="BU242" s="3"/>
      <c r="BV242" s="4"/>
      <c r="BW242" s="4"/>
      <c r="CA242" s="31" t="str">
        <f t="shared" si="152"/>
        <v/>
      </c>
      <c r="CB242" s="31"/>
      <c r="CC242" s="31" t="str">
        <f t="shared" si="149"/>
        <v/>
      </c>
      <c r="CD242" s="31" t="str">
        <f t="shared" si="154"/>
        <v/>
      </c>
      <c r="CE242" s="31" t="str">
        <f t="shared" si="155"/>
        <v/>
      </c>
      <c r="CF242" s="31" t="str">
        <f t="shared" si="156"/>
        <v/>
      </c>
      <c r="CG242" s="31" t="str">
        <f t="shared" si="157"/>
        <v/>
      </c>
      <c r="CH242" s="32"/>
      <c r="CI242" s="32"/>
      <c r="CJ242" s="32"/>
      <c r="CK242" s="32">
        <f t="shared" si="161"/>
        <v>0</v>
      </c>
      <c r="CL242" s="32">
        <f t="shared" si="162"/>
        <v>0</v>
      </c>
      <c r="CM242" s="32">
        <f t="shared" si="162"/>
        <v>0</v>
      </c>
      <c r="CN242" s="32">
        <f t="shared" si="162"/>
        <v>0</v>
      </c>
    </row>
    <row r="243" spans="1:92" ht="16.350000000000001" customHeight="1" x14ac:dyDescent="0.2">
      <c r="A243" s="2912"/>
      <c r="B243" s="3639" t="s">
        <v>266</v>
      </c>
      <c r="C243" s="3639"/>
      <c r="D243" s="2109">
        <f t="shared" si="147"/>
        <v>2</v>
      </c>
      <c r="E243" s="2110">
        <f t="shared" si="163"/>
        <v>2</v>
      </c>
      <c r="F243" s="2111">
        <f t="shared" si="151"/>
        <v>0</v>
      </c>
      <c r="G243" s="2112">
        <v>0</v>
      </c>
      <c r="H243" s="2113">
        <v>0</v>
      </c>
      <c r="I243" s="2114">
        <v>0</v>
      </c>
      <c r="J243" s="2113">
        <v>0</v>
      </c>
      <c r="K243" s="2114">
        <v>0</v>
      </c>
      <c r="L243" s="2113">
        <v>0</v>
      </c>
      <c r="M243" s="2114">
        <v>0</v>
      </c>
      <c r="N243" s="2113">
        <v>0</v>
      </c>
      <c r="O243" s="2114">
        <v>1</v>
      </c>
      <c r="P243" s="2113">
        <v>0</v>
      </c>
      <c r="Q243" s="2114">
        <v>0</v>
      </c>
      <c r="R243" s="2113">
        <v>0</v>
      </c>
      <c r="S243" s="2114">
        <v>0</v>
      </c>
      <c r="T243" s="2113">
        <v>0</v>
      </c>
      <c r="U243" s="2114">
        <v>0</v>
      </c>
      <c r="V243" s="2113">
        <v>0</v>
      </c>
      <c r="W243" s="2114">
        <v>1</v>
      </c>
      <c r="X243" s="2113">
        <v>0</v>
      </c>
      <c r="Y243" s="2114">
        <v>0</v>
      </c>
      <c r="Z243" s="2113">
        <v>0</v>
      </c>
      <c r="AA243" s="2114">
        <v>0</v>
      </c>
      <c r="AB243" s="2113">
        <v>0</v>
      </c>
      <c r="AC243" s="2114">
        <v>0</v>
      </c>
      <c r="AD243" s="2113">
        <v>0</v>
      </c>
      <c r="AE243" s="2114">
        <v>0</v>
      </c>
      <c r="AF243" s="2113">
        <v>0</v>
      </c>
      <c r="AG243" s="2114">
        <v>0</v>
      </c>
      <c r="AH243" s="2113">
        <v>0</v>
      </c>
      <c r="AI243" s="2114">
        <v>0</v>
      </c>
      <c r="AJ243" s="2113">
        <v>0</v>
      </c>
      <c r="AK243" s="2114">
        <v>0</v>
      </c>
      <c r="AL243" s="2113">
        <v>0</v>
      </c>
      <c r="AM243" s="2114">
        <v>0</v>
      </c>
      <c r="AN243" s="2113">
        <v>0</v>
      </c>
      <c r="AO243" s="2116">
        <v>0</v>
      </c>
      <c r="AP243" s="2134"/>
      <c r="AQ243" s="2097"/>
      <c r="AR243" s="2133"/>
      <c r="AS243" s="2133"/>
      <c r="AT243" s="2114">
        <v>0</v>
      </c>
      <c r="AU243" s="2118">
        <v>1</v>
      </c>
      <c r="AV243" s="2118">
        <v>0</v>
      </c>
      <c r="AW243" s="2113">
        <v>0</v>
      </c>
      <c r="AX243" s="671" t="str">
        <f t="shared" si="148"/>
        <v/>
      </c>
      <c r="BT243" s="3"/>
      <c r="BU243" s="3"/>
      <c r="BV243" s="4"/>
      <c r="BW243" s="4"/>
      <c r="CA243" s="31" t="str">
        <f t="shared" si="152"/>
        <v/>
      </c>
      <c r="CB243" s="31"/>
      <c r="CC243" s="31" t="str">
        <f t="shared" si="149"/>
        <v/>
      </c>
      <c r="CD243" s="31" t="str">
        <f t="shared" si="154"/>
        <v/>
      </c>
      <c r="CE243" s="31" t="str">
        <f t="shared" si="155"/>
        <v/>
      </c>
      <c r="CF243" s="31" t="str">
        <f t="shared" si="156"/>
        <v/>
      </c>
      <c r="CG243" s="31" t="str">
        <f t="shared" si="157"/>
        <v/>
      </c>
      <c r="CH243" s="32"/>
      <c r="CI243" s="32"/>
      <c r="CJ243" s="32"/>
      <c r="CK243" s="32">
        <f t="shared" si="161"/>
        <v>0</v>
      </c>
      <c r="CL243" s="32">
        <f t="shared" si="162"/>
        <v>0</v>
      </c>
      <c r="CM243" s="32">
        <f t="shared" si="162"/>
        <v>0</v>
      </c>
      <c r="CN243" s="32">
        <f t="shared" si="162"/>
        <v>0</v>
      </c>
    </row>
    <row r="244" spans="1:92" ht="16.350000000000001" customHeight="1" x14ac:dyDescent="0.2">
      <c r="A244" s="2912"/>
      <c r="B244" s="3639" t="s">
        <v>267</v>
      </c>
      <c r="C244" s="3639"/>
      <c r="D244" s="2109">
        <f t="shared" si="147"/>
        <v>1</v>
      </c>
      <c r="E244" s="2110">
        <f t="shared" si="163"/>
        <v>1</v>
      </c>
      <c r="F244" s="2111">
        <f t="shared" si="151"/>
        <v>0</v>
      </c>
      <c r="G244" s="2119">
        <v>0</v>
      </c>
      <c r="H244" s="2120">
        <v>0</v>
      </c>
      <c r="I244" s="2121">
        <v>0</v>
      </c>
      <c r="J244" s="2120">
        <v>0</v>
      </c>
      <c r="K244" s="2121">
        <v>0</v>
      </c>
      <c r="L244" s="2120">
        <v>0</v>
      </c>
      <c r="M244" s="2121">
        <v>0</v>
      </c>
      <c r="N244" s="2120">
        <v>0</v>
      </c>
      <c r="O244" s="2121">
        <v>0</v>
      </c>
      <c r="P244" s="2120">
        <v>0</v>
      </c>
      <c r="Q244" s="2121">
        <v>0</v>
      </c>
      <c r="R244" s="2120">
        <v>0</v>
      </c>
      <c r="S244" s="2121">
        <v>0</v>
      </c>
      <c r="T244" s="2120">
        <v>0</v>
      </c>
      <c r="U244" s="2121">
        <v>1</v>
      </c>
      <c r="V244" s="2120">
        <v>0</v>
      </c>
      <c r="W244" s="2121">
        <v>0</v>
      </c>
      <c r="X244" s="2120">
        <v>0</v>
      </c>
      <c r="Y244" s="2121">
        <v>0</v>
      </c>
      <c r="Z244" s="2120">
        <v>0</v>
      </c>
      <c r="AA244" s="2121">
        <v>0</v>
      </c>
      <c r="AB244" s="2120">
        <v>0</v>
      </c>
      <c r="AC244" s="2121">
        <v>0</v>
      </c>
      <c r="AD244" s="2120">
        <v>0</v>
      </c>
      <c r="AE244" s="2121">
        <v>0</v>
      </c>
      <c r="AF244" s="2120">
        <v>0</v>
      </c>
      <c r="AG244" s="2121">
        <v>0</v>
      </c>
      <c r="AH244" s="2120">
        <v>0</v>
      </c>
      <c r="AI244" s="2121">
        <v>0</v>
      </c>
      <c r="AJ244" s="2120">
        <v>0</v>
      </c>
      <c r="AK244" s="2121">
        <v>0</v>
      </c>
      <c r="AL244" s="2120">
        <v>0</v>
      </c>
      <c r="AM244" s="2121">
        <v>0</v>
      </c>
      <c r="AN244" s="2120">
        <v>0</v>
      </c>
      <c r="AO244" s="2116">
        <v>0</v>
      </c>
      <c r="AP244" s="2134"/>
      <c r="AQ244" s="2097"/>
      <c r="AR244" s="2133"/>
      <c r="AS244" s="2133"/>
      <c r="AT244" s="2121">
        <v>0</v>
      </c>
      <c r="AU244" s="2127">
        <v>0</v>
      </c>
      <c r="AV244" s="2127">
        <v>0</v>
      </c>
      <c r="AW244" s="2120">
        <v>0</v>
      </c>
      <c r="AX244" s="671" t="str">
        <f t="shared" si="148"/>
        <v/>
      </c>
      <c r="BT244" s="3"/>
      <c r="BU244" s="3"/>
      <c r="BV244" s="4"/>
      <c r="BW244" s="4"/>
      <c r="CA244" s="31" t="str">
        <f t="shared" si="152"/>
        <v/>
      </c>
      <c r="CB244" s="31"/>
      <c r="CC244" s="31" t="str">
        <f t="shared" si="149"/>
        <v/>
      </c>
      <c r="CD244" s="31" t="str">
        <f t="shared" si="154"/>
        <v/>
      </c>
      <c r="CE244" s="31" t="str">
        <f t="shared" si="155"/>
        <v/>
      </c>
      <c r="CF244" s="31" t="str">
        <f t="shared" si="156"/>
        <v/>
      </c>
      <c r="CG244" s="31" t="str">
        <f t="shared" si="157"/>
        <v/>
      </c>
      <c r="CH244" s="32"/>
      <c r="CI244" s="32"/>
      <c r="CJ244" s="32"/>
      <c r="CK244" s="32">
        <f t="shared" si="161"/>
        <v>0</v>
      </c>
      <c r="CL244" s="32">
        <f t="shared" si="162"/>
        <v>0</v>
      </c>
      <c r="CM244" s="32">
        <f t="shared" si="162"/>
        <v>0</v>
      </c>
      <c r="CN244" s="32">
        <f t="shared" si="162"/>
        <v>0</v>
      </c>
    </row>
    <row r="245" spans="1:92" ht="16.350000000000001" customHeight="1" x14ac:dyDescent="0.2">
      <c r="A245" s="2912"/>
      <c r="B245" s="3640" t="s">
        <v>268</v>
      </c>
      <c r="C245" s="3641"/>
      <c r="D245" s="2109">
        <f t="shared" si="147"/>
        <v>0</v>
      </c>
      <c r="E245" s="2110">
        <f t="shared" si="163"/>
        <v>0</v>
      </c>
      <c r="F245" s="2111">
        <f t="shared" si="151"/>
        <v>0</v>
      </c>
      <c r="G245" s="2119">
        <v>0</v>
      </c>
      <c r="H245" s="2120">
        <v>0</v>
      </c>
      <c r="I245" s="2121">
        <v>0</v>
      </c>
      <c r="J245" s="2120">
        <v>0</v>
      </c>
      <c r="K245" s="2121">
        <v>0</v>
      </c>
      <c r="L245" s="2120">
        <v>0</v>
      </c>
      <c r="M245" s="2121">
        <v>0</v>
      </c>
      <c r="N245" s="2120">
        <v>0</v>
      </c>
      <c r="O245" s="2121">
        <v>0</v>
      </c>
      <c r="P245" s="2120">
        <v>0</v>
      </c>
      <c r="Q245" s="2121">
        <v>0</v>
      </c>
      <c r="R245" s="2120">
        <v>0</v>
      </c>
      <c r="S245" s="2121">
        <v>0</v>
      </c>
      <c r="T245" s="2120">
        <v>0</v>
      </c>
      <c r="U245" s="2121">
        <v>0</v>
      </c>
      <c r="V245" s="2120">
        <v>0</v>
      </c>
      <c r="W245" s="2121">
        <v>0</v>
      </c>
      <c r="X245" s="2120">
        <v>0</v>
      </c>
      <c r="Y245" s="2121">
        <v>0</v>
      </c>
      <c r="Z245" s="2120">
        <v>0</v>
      </c>
      <c r="AA245" s="2121">
        <v>0</v>
      </c>
      <c r="AB245" s="2120">
        <v>0</v>
      </c>
      <c r="AC245" s="2121">
        <v>0</v>
      </c>
      <c r="AD245" s="2120">
        <v>0</v>
      </c>
      <c r="AE245" s="2121">
        <v>0</v>
      </c>
      <c r="AF245" s="2120">
        <v>0</v>
      </c>
      <c r="AG245" s="2121">
        <v>0</v>
      </c>
      <c r="AH245" s="2120">
        <v>0</v>
      </c>
      <c r="AI245" s="2121">
        <v>0</v>
      </c>
      <c r="AJ245" s="2120">
        <v>0</v>
      </c>
      <c r="AK245" s="2121">
        <v>0</v>
      </c>
      <c r="AL245" s="2120">
        <v>0</v>
      </c>
      <c r="AM245" s="2121">
        <v>0</v>
      </c>
      <c r="AN245" s="2120">
        <v>0</v>
      </c>
      <c r="AO245" s="2123">
        <v>0</v>
      </c>
      <c r="AP245" s="2134"/>
      <c r="AQ245" s="2097"/>
      <c r="AR245" s="2135"/>
      <c r="AS245" s="2126"/>
      <c r="AT245" s="2121">
        <v>0</v>
      </c>
      <c r="AU245" s="2127">
        <v>0</v>
      </c>
      <c r="AV245" s="2127">
        <v>0</v>
      </c>
      <c r="AW245" s="2120">
        <v>0</v>
      </c>
      <c r="AX245" s="671" t="str">
        <f t="shared" si="148"/>
        <v/>
      </c>
      <c r="BT245" s="3"/>
      <c r="BU245" s="3"/>
      <c r="BV245" s="4"/>
      <c r="BW245" s="4"/>
      <c r="CA245" s="31" t="str">
        <f t="shared" si="152"/>
        <v/>
      </c>
      <c r="CB245" s="31"/>
      <c r="CC245" s="31" t="str">
        <f t="shared" si="149"/>
        <v/>
      </c>
      <c r="CD245" s="31" t="str">
        <f t="shared" si="154"/>
        <v/>
      </c>
      <c r="CE245" s="31" t="str">
        <f t="shared" si="155"/>
        <v/>
      </c>
      <c r="CF245" s="31" t="str">
        <f t="shared" si="156"/>
        <v/>
      </c>
      <c r="CG245" s="31" t="str">
        <f t="shared" si="157"/>
        <v/>
      </c>
      <c r="CH245" s="32"/>
      <c r="CI245" s="32"/>
      <c r="CJ245" s="32"/>
      <c r="CK245" s="32">
        <f t="shared" si="161"/>
        <v>0</v>
      </c>
      <c r="CL245" s="32">
        <f t="shared" si="162"/>
        <v>0</v>
      </c>
      <c r="CM245" s="32">
        <f t="shared" si="162"/>
        <v>0</v>
      </c>
      <c r="CN245" s="32">
        <f t="shared" si="162"/>
        <v>0</v>
      </c>
    </row>
    <row r="246" spans="1:92" ht="16.350000000000001" customHeight="1" x14ac:dyDescent="0.2">
      <c r="A246" s="3537"/>
      <c r="B246" s="3555" t="s">
        <v>269</v>
      </c>
      <c r="C246" s="3555"/>
      <c r="D246" s="2128">
        <f t="shared" si="147"/>
        <v>0</v>
      </c>
      <c r="E246" s="2129">
        <f t="shared" si="163"/>
        <v>0</v>
      </c>
      <c r="F246" s="2130">
        <f t="shared" si="151"/>
        <v>0</v>
      </c>
      <c r="G246" s="2102">
        <v>0</v>
      </c>
      <c r="H246" s="2103">
        <v>0</v>
      </c>
      <c r="I246" s="2104">
        <v>0</v>
      </c>
      <c r="J246" s="2103">
        <v>0</v>
      </c>
      <c r="K246" s="2104">
        <v>0</v>
      </c>
      <c r="L246" s="2103">
        <v>0</v>
      </c>
      <c r="M246" s="2104">
        <v>0</v>
      </c>
      <c r="N246" s="2103">
        <v>0</v>
      </c>
      <c r="O246" s="2104">
        <v>0</v>
      </c>
      <c r="P246" s="2103">
        <v>0</v>
      </c>
      <c r="Q246" s="2104">
        <v>0</v>
      </c>
      <c r="R246" s="2103">
        <v>0</v>
      </c>
      <c r="S246" s="2104">
        <v>0</v>
      </c>
      <c r="T246" s="2103">
        <v>0</v>
      </c>
      <c r="U246" s="2104">
        <v>0</v>
      </c>
      <c r="V246" s="2103">
        <v>0</v>
      </c>
      <c r="W246" s="2104">
        <v>0</v>
      </c>
      <c r="X246" s="2103">
        <v>0</v>
      </c>
      <c r="Y246" s="2104">
        <v>0</v>
      </c>
      <c r="Z246" s="2103">
        <v>0</v>
      </c>
      <c r="AA246" s="2104">
        <v>0</v>
      </c>
      <c r="AB246" s="2103">
        <v>0</v>
      </c>
      <c r="AC246" s="2104">
        <v>0</v>
      </c>
      <c r="AD246" s="2103">
        <v>0</v>
      </c>
      <c r="AE246" s="2104">
        <v>0</v>
      </c>
      <c r="AF246" s="2103">
        <v>0</v>
      </c>
      <c r="AG246" s="2104">
        <v>0</v>
      </c>
      <c r="AH246" s="2103">
        <v>0</v>
      </c>
      <c r="AI246" s="2104">
        <v>0</v>
      </c>
      <c r="AJ246" s="2103">
        <v>0</v>
      </c>
      <c r="AK246" s="2104">
        <v>0</v>
      </c>
      <c r="AL246" s="2103">
        <v>0</v>
      </c>
      <c r="AM246" s="2104">
        <v>0</v>
      </c>
      <c r="AN246" s="2103">
        <v>0</v>
      </c>
      <c r="AO246" s="2106">
        <v>0</v>
      </c>
      <c r="AP246" s="2132"/>
      <c r="AQ246" s="2131"/>
      <c r="AR246" s="2136"/>
      <c r="AS246" s="2132"/>
      <c r="AT246" s="2104">
        <v>0</v>
      </c>
      <c r="AU246" s="2108">
        <v>0</v>
      </c>
      <c r="AV246" s="2108">
        <v>0</v>
      </c>
      <c r="AW246" s="2103">
        <v>0</v>
      </c>
      <c r="AX246" s="671" t="str">
        <f t="shared" si="148"/>
        <v/>
      </c>
      <c r="BT246" s="3"/>
      <c r="BU246" s="3"/>
      <c r="BV246" s="4"/>
      <c r="BW246" s="4"/>
      <c r="CA246" s="31" t="str">
        <f t="shared" si="152"/>
        <v/>
      </c>
      <c r="CB246" s="31"/>
      <c r="CC246" s="31" t="str">
        <f t="shared" si="149"/>
        <v/>
      </c>
      <c r="CD246" s="31" t="str">
        <f t="shared" si="154"/>
        <v/>
      </c>
      <c r="CE246" s="31" t="str">
        <f t="shared" si="155"/>
        <v/>
      </c>
      <c r="CF246" s="31" t="str">
        <f t="shared" si="156"/>
        <v/>
      </c>
      <c r="CG246" s="31" t="str">
        <f t="shared" si="157"/>
        <v/>
      </c>
      <c r="CH246" s="32"/>
      <c r="CI246" s="32"/>
      <c r="CJ246" s="32"/>
      <c r="CK246" s="32">
        <f t="shared" si="161"/>
        <v>0</v>
      </c>
      <c r="CL246" s="32">
        <f t="shared" si="162"/>
        <v>0</v>
      </c>
      <c r="CM246" s="32">
        <f t="shared" si="162"/>
        <v>0</v>
      </c>
      <c r="CN246" s="32">
        <f t="shared" si="162"/>
        <v>0</v>
      </c>
    </row>
    <row r="247" spans="1:92" ht="16.350000000000001" customHeight="1" x14ac:dyDescent="0.2">
      <c r="A247" s="3454" t="s">
        <v>271</v>
      </c>
      <c r="B247" s="3184" t="s">
        <v>264</v>
      </c>
      <c r="C247" s="3184"/>
      <c r="D247" s="400">
        <f t="shared" si="147"/>
        <v>19</v>
      </c>
      <c r="E247" s="465">
        <f t="shared" si="163"/>
        <v>4</v>
      </c>
      <c r="F247" s="466">
        <f t="shared" si="151"/>
        <v>15</v>
      </c>
      <c r="G247" s="467">
        <v>0</v>
      </c>
      <c r="H247" s="468">
        <v>0</v>
      </c>
      <c r="I247" s="469">
        <v>0</v>
      </c>
      <c r="J247" s="468">
        <v>0</v>
      </c>
      <c r="K247" s="469">
        <v>0</v>
      </c>
      <c r="L247" s="468">
        <v>0</v>
      </c>
      <c r="M247" s="469">
        <v>0</v>
      </c>
      <c r="N247" s="468">
        <v>0</v>
      </c>
      <c r="O247" s="469">
        <v>0</v>
      </c>
      <c r="P247" s="468">
        <v>0</v>
      </c>
      <c r="Q247" s="469">
        <v>0</v>
      </c>
      <c r="R247" s="468">
        <v>0</v>
      </c>
      <c r="S247" s="469">
        <v>0</v>
      </c>
      <c r="T247" s="468">
        <v>0</v>
      </c>
      <c r="U247" s="469">
        <v>0</v>
      </c>
      <c r="V247" s="470">
        <v>0</v>
      </c>
      <c r="W247" s="469">
        <v>0</v>
      </c>
      <c r="X247" s="470">
        <v>0</v>
      </c>
      <c r="Y247" s="469">
        <v>0</v>
      </c>
      <c r="Z247" s="470">
        <v>1</v>
      </c>
      <c r="AA247" s="469">
        <v>0</v>
      </c>
      <c r="AB247" s="470">
        <v>0</v>
      </c>
      <c r="AC247" s="469">
        <v>0</v>
      </c>
      <c r="AD247" s="470">
        <v>3</v>
      </c>
      <c r="AE247" s="469">
        <v>1</v>
      </c>
      <c r="AF247" s="470">
        <v>7</v>
      </c>
      <c r="AG247" s="469">
        <v>3</v>
      </c>
      <c r="AH247" s="470">
        <v>0</v>
      </c>
      <c r="AI247" s="469">
        <v>0</v>
      </c>
      <c r="AJ247" s="470">
        <v>2</v>
      </c>
      <c r="AK247" s="469">
        <v>0</v>
      </c>
      <c r="AL247" s="470">
        <v>2</v>
      </c>
      <c r="AM247" s="469">
        <v>0</v>
      </c>
      <c r="AN247" s="470">
        <v>0</v>
      </c>
      <c r="AO247" s="471">
        <v>0</v>
      </c>
      <c r="AP247" s="472">
        <v>0</v>
      </c>
      <c r="AQ247" s="1060">
        <v>0</v>
      </c>
      <c r="AR247" s="473">
        <v>3</v>
      </c>
      <c r="AS247" s="1060">
        <v>12</v>
      </c>
      <c r="AT247" s="469">
        <v>0</v>
      </c>
      <c r="AU247" s="473">
        <v>0</v>
      </c>
      <c r="AV247" s="473">
        <v>0</v>
      </c>
      <c r="AW247" s="468">
        <v>0</v>
      </c>
      <c r="AX247" s="671" t="str">
        <f t="shared" si="148"/>
        <v/>
      </c>
      <c r="BT247" s="3"/>
      <c r="BU247" s="3"/>
      <c r="BV247" s="4"/>
      <c r="BW247" s="4"/>
      <c r="CA247" s="31" t="str">
        <f t="shared" si="152"/>
        <v/>
      </c>
      <c r="CB247" s="31" t="str">
        <f t="shared" si="153"/>
        <v/>
      </c>
      <c r="CC247" s="31" t="str">
        <f t="shared" si="149"/>
        <v/>
      </c>
      <c r="CD247" s="31" t="str">
        <f t="shared" si="154"/>
        <v/>
      </c>
      <c r="CE247" s="31" t="str">
        <f t="shared" si="155"/>
        <v/>
      </c>
      <c r="CF247" s="31" t="str">
        <f t="shared" si="156"/>
        <v/>
      </c>
      <c r="CG247" s="31" t="str">
        <f t="shared" si="157"/>
        <v/>
      </c>
      <c r="CH247" s="32">
        <f t="shared" si="158"/>
        <v>0</v>
      </c>
      <c r="CI247" s="32">
        <f t="shared" si="159"/>
        <v>0</v>
      </c>
      <c r="CJ247" s="32">
        <f t="shared" si="160"/>
        <v>0</v>
      </c>
      <c r="CK247" s="32">
        <f t="shared" si="161"/>
        <v>0</v>
      </c>
      <c r="CL247" s="32">
        <f t="shared" si="162"/>
        <v>0</v>
      </c>
      <c r="CM247" s="32">
        <f t="shared" si="162"/>
        <v>0</v>
      </c>
      <c r="CN247" s="32">
        <f t="shared" si="162"/>
        <v>0</v>
      </c>
    </row>
    <row r="248" spans="1:92" ht="16.350000000000001" customHeight="1" x14ac:dyDescent="0.2">
      <c r="A248" s="2912"/>
      <c r="B248" s="3639" t="s">
        <v>265</v>
      </c>
      <c r="C248" s="3639"/>
      <c r="D248" s="2109">
        <f t="shared" si="147"/>
        <v>27</v>
      </c>
      <c r="E248" s="2110">
        <f t="shared" si="163"/>
        <v>5</v>
      </c>
      <c r="F248" s="2111">
        <f t="shared" si="151"/>
        <v>22</v>
      </c>
      <c r="G248" s="2112">
        <v>0</v>
      </c>
      <c r="H248" s="2113">
        <v>0</v>
      </c>
      <c r="I248" s="2114">
        <v>0</v>
      </c>
      <c r="J248" s="2113">
        <v>0</v>
      </c>
      <c r="K248" s="2114">
        <v>0</v>
      </c>
      <c r="L248" s="2113">
        <v>0</v>
      </c>
      <c r="M248" s="2114">
        <v>0</v>
      </c>
      <c r="N248" s="2113">
        <v>0</v>
      </c>
      <c r="O248" s="2114">
        <v>0</v>
      </c>
      <c r="P248" s="2113">
        <v>0</v>
      </c>
      <c r="Q248" s="2114">
        <v>0</v>
      </c>
      <c r="R248" s="2113">
        <v>0</v>
      </c>
      <c r="S248" s="2114">
        <v>0</v>
      </c>
      <c r="T248" s="2113">
        <v>0</v>
      </c>
      <c r="U248" s="2114">
        <v>0</v>
      </c>
      <c r="V248" s="2115">
        <v>0</v>
      </c>
      <c r="W248" s="2114">
        <v>0</v>
      </c>
      <c r="X248" s="2115">
        <v>0</v>
      </c>
      <c r="Y248" s="2114">
        <v>0</v>
      </c>
      <c r="Z248" s="2115">
        <v>0</v>
      </c>
      <c r="AA248" s="2114">
        <v>0</v>
      </c>
      <c r="AB248" s="2115">
        <v>1</v>
      </c>
      <c r="AC248" s="2114">
        <v>0</v>
      </c>
      <c r="AD248" s="2115">
        <v>5</v>
      </c>
      <c r="AE248" s="2114">
        <v>1</v>
      </c>
      <c r="AF248" s="2115">
        <v>8</v>
      </c>
      <c r="AG248" s="2114">
        <v>4</v>
      </c>
      <c r="AH248" s="2115">
        <v>5</v>
      </c>
      <c r="AI248" s="2114">
        <v>0</v>
      </c>
      <c r="AJ248" s="2115">
        <v>2</v>
      </c>
      <c r="AK248" s="2114">
        <v>0</v>
      </c>
      <c r="AL248" s="2115">
        <v>1</v>
      </c>
      <c r="AM248" s="2114">
        <v>0</v>
      </c>
      <c r="AN248" s="2115">
        <v>0</v>
      </c>
      <c r="AO248" s="2116">
        <v>0</v>
      </c>
      <c r="AP248" s="2117">
        <v>0</v>
      </c>
      <c r="AQ248" s="2097"/>
      <c r="AR248" s="2133"/>
      <c r="AS248" s="467">
        <v>7</v>
      </c>
      <c r="AT248" s="2114">
        <v>0</v>
      </c>
      <c r="AU248" s="2118">
        <v>0</v>
      </c>
      <c r="AV248" s="2118">
        <v>0</v>
      </c>
      <c r="AW248" s="2113">
        <v>0</v>
      </c>
      <c r="AX248" s="671" t="str">
        <f t="shared" si="148"/>
        <v/>
      </c>
      <c r="BT248" s="3"/>
      <c r="BU248" s="3"/>
      <c r="BV248" s="4"/>
      <c r="BW248" s="4"/>
      <c r="CA248" s="31" t="str">
        <f t="shared" si="152"/>
        <v/>
      </c>
      <c r="CB248" s="31"/>
      <c r="CC248" s="31" t="str">
        <f t="shared" si="149"/>
        <v/>
      </c>
      <c r="CD248" s="31" t="str">
        <f t="shared" si="154"/>
        <v/>
      </c>
      <c r="CE248" s="31" t="str">
        <f t="shared" si="155"/>
        <v/>
      </c>
      <c r="CF248" s="31" t="str">
        <f t="shared" si="156"/>
        <v/>
      </c>
      <c r="CG248" s="31" t="str">
        <f t="shared" si="157"/>
        <v/>
      </c>
      <c r="CH248" s="32">
        <f t="shared" si="158"/>
        <v>0</v>
      </c>
      <c r="CI248" s="32"/>
      <c r="CJ248" s="32"/>
      <c r="CK248" s="32">
        <f t="shared" si="161"/>
        <v>0</v>
      </c>
      <c r="CL248" s="32">
        <f t="shared" si="162"/>
        <v>0</v>
      </c>
      <c r="CM248" s="32">
        <f t="shared" si="162"/>
        <v>0</v>
      </c>
      <c r="CN248" s="32">
        <f t="shared" si="162"/>
        <v>0</v>
      </c>
    </row>
    <row r="249" spans="1:92" ht="16.350000000000001" customHeight="1" x14ac:dyDescent="0.2">
      <c r="A249" s="2912"/>
      <c r="B249" s="3639" t="s">
        <v>266</v>
      </c>
      <c r="C249" s="3639"/>
      <c r="D249" s="2109">
        <f t="shared" si="147"/>
        <v>19</v>
      </c>
      <c r="E249" s="2110">
        <f t="shared" si="163"/>
        <v>5</v>
      </c>
      <c r="F249" s="2111">
        <f t="shared" si="151"/>
        <v>14</v>
      </c>
      <c r="G249" s="2112">
        <v>0</v>
      </c>
      <c r="H249" s="2113">
        <v>0</v>
      </c>
      <c r="I249" s="2114">
        <v>0</v>
      </c>
      <c r="J249" s="2113">
        <v>0</v>
      </c>
      <c r="K249" s="2114">
        <v>0</v>
      </c>
      <c r="L249" s="2113">
        <v>0</v>
      </c>
      <c r="M249" s="2114">
        <v>0</v>
      </c>
      <c r="N249" s="2113">
        <v>0</v>
      </c>
      <c r="O249" s="2114">
        <v>0</v>
      </c>
      <c r="P249" s="2113">
        <v>0</v>
      </c>
      <c r="Q249" s="2114">
        <v>0</v>
      </c>
      <c r="R249" s="2113">
        <v>0</v>
      </c>
      <c r="S249" s="2114">
        <v>0</v>
      </c>
      <c r="T249" s="2113">
        <v>0</v>
      </c>
      <c r="U249" s="2114">
        <v>0</v>
      </c>
      <c r="V249" s="2115">
        <v>0</v>
      </c>
      <c r="W249" s="2114">
        <v>0</v>
      </c>
      <c r="X249" s="2115">
        <v>0</v>
      </c>
      <c r="Y249" s="2114">
        <v>1</v>
      </c>
      <c r="Z249" s="2115">
        <v>1</v>
      </c>
      <c r="AA249" s="2114">
        <v>0</v>
      </c>
      <c r="AB249" s="2115">
        <v>0</v>
      </c>
      <c r="AC249" s="2114">
        <v>0</v>
      </c>
      <c r="AD249" s="2115">
        <v>2</v>
      </c>
      <c r="AE249" s="2114">
        <v>1</v>
      </c>
      <c r="AF249" s="2115">
        <v>5</v>
      </c>
      <c r="AG249" s="2114">
        <v>3</v>
      </c>
      <c r="AH249" s="2115">
        <v>1</v>
      </c>
      <c r="AI249" s="2114">
        <v>0</v>
      </c>
      <c r="AJ249" s="2115">
        <v>2</v>
      </c>
      <c r="AK249" s="2114">
        <v>0</v>
      </c>
      <c r="AL249" s="2115">
        <v>3</v>
      </c>
      <c r="AM249" s="2114">
        <v>0</v>
      </c>
      <c r="AN249" s="2115">
        <v>0</v>
      </c>
      <c r="AO249" s="2116">
        <v>0</v>
      </c>
      <c r="AP249" s="2117">
        <v>0</v>
      </c>
      <c r="AQ249" s="2097"/>
      <c r="AR249" s="2133"/>
      <c r="AS249" s="2133"/>
      <c r="AT249" s="2114">
        <v>0</v>
      </c>
      <c r="AU249" s="2118">
        <v>0</v>
      </c>
      <c r="AV249" s="2118">
        <v>0</v>
      </c>
      <c r="AW249" s="2113">
        <v>0</v>
      </c>
      <c r="AX249" s="671" t="str">
        <f t="shared" si="148"/>
        <v/>
      </c>
      <c r="BT249" s="3"/>
      <c r="BU249" s="3"/>
      <c r="BV249" s="4"/>
      <c r="BW249" s="4"/>
      <c r="CA249" s="31" t="str">
        <f t="shared" si="152"/>
        <v/>
      </c>
      <c r="CB249" s="31"/>
      <c r="CC249" s="31" t="str">
        <f t="shared" si="149"/>
        <v/>
      </c>
      <c r="CD249" s="31" t="str">
        <f t="shared" si="154"/>
        <v/>
      </c>
      <c r="CE249" s="31" t="str">
        <f t="shared" si="155"/>
        <v/>
      </c>
      <c r="CF249" s="31" t="str">
        <f t="shared" si="156"/>
        <v/>
      </c>
      <c r="CG249" s="31" t="str">
        <f t="shared" si="157"/>
        <v/>
      </c>
      <c r="CH249" s="32">
        <f t="shared" si="158"/>
        <v>0</v>
      </c>
      <c r="CI249" s="32"/>
      <c r="CJ249" s="32"/>
      <c r="CK249" s="32">
        <f t="shared" si="161"/>
        <v>0</v>
      </c>
      <c r="CL249" s="32">
        <f t="shared" si="162"/>
        <v>0</v>
      </c>
      <c r="CM249" s="32">
        <f t="shared" si="162"/>
        <v>0</v>
      </c>
      <c r="CN249" s="32">
        <f t="shared" si="162"/>
        <v>0</v>
      </c>
    </row>
    <row r="250" spans="1:92" ht="16.350000000000001" customHeight="1" x14ac:dyDescent="0.2">
      <c r="A250" s="2912"/>
      <c r="B250" s="3647" t="s">
        <v>267</v>
      </c>
      <c r="C250" s="3647"/>
      <c r="D250" s="2109">
        <f t="shared" si="147"/>
        <v>20</v>
      </c>
      <c r="E250" s="2110">
        <f>SUM(G250+I250+K250+M250+O250+Q250+S250+U250+W250+Y250+AA250+AC250+AE250+AG250+AI250+AK250+AM250)</f>
        <v>5</v>
      </c>
      <c r="F250" s="2111">
        <f t="shared" si="151"/>
        <v>15</v>
      </c>
      <c r="G250" s="2119">
        <v>0</v>
      </c>
      <c r="H250" s="2120">
        <v>0</v>
      </c>
      <c r="I250" s="2121">
        <v>0</v>
      </c>
      <c r="J250" s="2120">
        <v>0</v>
      </c>
      <c r="K250" s="2121">
        <v>0</v>
      </c>
      <c r="L250" s="2120">
        <v>0</v>
      </c>
      <c r="M250" s="2121">
        <v>0</v>
      </c>
      <c r="N250" s="2120">
        <v>0</v>
      </c>
      <c r="O250" s="2121">
        <v>0</v>
      </c>
      <c r="P250" s="2120">
        <v>0</v>
      </c>
      <c r="Q250" s="2121">
        <v>0</v>
      </c>
      <c r="R250" s="2120">
        <v>0</v>
      </c>
      <c r="S250" s="2121">
        <v>0</v>
      </c>
      <c r="T250" s="2120">
        <v>0</v>
      </c>
      <c r="U250" s="2121">
        <v>0</v>
      </c>
      <c r="V250" s="2122">
        <v>0</v>
      </c>
      <c r="W250" s="2121">
        <v>0</v>
      </c>
      <c r="X250" s="2122">
        <v>0</v>
      </c>
      <c r="Y250" s="2121">
        <v>1</v>
      </c>
      <c r="Z250" s="2122">
        <v>0</v>
      </c>
      <c r="AA250" s="2121">
        <v>0</v>
      </c>
      <c r="AB250" s="2122">
        <v>1</v>
      </c>
      <c r="AC250" s="2121">
        <v>0</v>
      </c>
      <c r="AD250" s="2122">
        <v>3</v>
      </c>
      <c r="AE250" s="2121">
        <v>2</v>
      </c>
      <c r="AF250" s="2122">
        <v>3</v>
      </c>
      <c r="AG250" s="2121">
        <v>2</v>
      </c>
      <c r="AH250" s="2122">
        <v>3</v>
      </c>
      <c r="AI250" s="2121">
        <v>0</v>
      </c>
      <c r="AJ250" s="2122">
        <v>2</v>
      </c>
      <c r="AK250" s="2121">
        <v>0</v>
      </c>
      <c r="AL250" s="2122">
        <v>3</v>
      </c>
      <c r="AM250" s="2121">
        <v>0</v>
      </c>
      <c r="AN250" s="2122">
        <v>0</v>
      </c>
      <c r="AO250" s="2123">
        <v>0</v>
      </c>
      <c r="AP250" s="2124">
        <v>0</v>
      </c>
      <c r="AQ250" s="2097"/>
      <c r="AR250" s="2133"/>
      <c r="AS250" s="2133"/>
      <c r="AT250" s="2121">
        <v>0</v>
      </c>
      <c r="AU250" s="2127">
        <v>0</v>
      </c>
      <c r="AV250" s="2127">
        <v>0</v>
      </c>
      <c r="AW250" s="2120">
        <v>0</v>
      </c>
      <c r="AX250" s="671" t="str">
        <f t="shared" si="148"/>
        <v/>
      </c>
      <c r="BT250" s="3"/>
      <c r="BU250" s="3"/>
      <c r="BV250" s="4"/>
      <c r="BW250" s="4"/>
      <c r="CA250" s="31" t="str">
        <f t="shared" si="152"/>
        <v/>
      </c>
      <c r="CB250" s="31"/>
      <c r="CC250" s="31" t="str">
        <f t="shared" si="149"/>
        <v/>
      </c>
      <c r="CD250" s="31" t="str">
        <f t="shared" si="154"/>
        <v/>
      </c>
      <c r="CE250" s="31" t="str">
        <f t="shared" si="155"/>
        <v/>
      </c>
      <c r="CF250" s="31" t="str">
        <f t="shared" si="156"/>
        <v/>
      </c>
      <c r="CG250" s="31" t="str">
        <f t="shared" si="157"/>
        <v/>
      </c>
      <c r="CH250" s="32">
        <f t="shared" si="158"/>
        <v>0</v>
      </c>
      <c r="CI250" s="32"/>
      <c r="CJ250" s="32"/>
      <c r="CK250" s="32">
        <f t="shared" si="161"/>
        <v>0</v>
      </c>
      <c r="CL250" s="32">
        <f t="shared" si="162"/>
        <v>0</v>
      </c>
      <c r="CM250" s="32">
        <f t="shared" si="162"/>
        <v>0</v>
      </c>
      <c r="CN250" s="32">
        <f t="shared" si="162"/>
        <v>0</v>
      </c>
    </row>
    <row r="251" spans="1:92" ht="16.350000000000001" customHeight="1" x14ac:dyDescent="0.2">
      <c r="A251" s="2912"/>
      <c r="B251" s="3640" t="s">
        <v>268</v>
      </c>
      <c r="C251" s="3641"/>
      <c r="D251" s="2109">
        <f t="shared" si="147"/>
        <v>1</v>
      </c>
      <c r="E251" s="2110">
        <f t="shared" si="163"/>
        <v>0</v>
      </c>
      <c r="F251" s="2111">
        <f t="shared" si="151"/>
        <v>1</v>
      </c>
      <c r="G251" s="2119">
        <v>0</v>
      </c>
      <c r="H251" s="2120">
        <v>0</v>
      </c>
      <c r="I251" s="2121">
        <v>0</v>
      </c>
      <c r="J251" s="2120">
        <v>0</v>
      </c>
      <c r="K251" s="2121">
        <v>0</v>
      </c>
      <c r="L251" s="2120">
        <v>0</v>
      </c>
      <c r="M251" s="2121">
        <v>0</v>
      </c>
      <c r="N251" s="2120">
        <v>0</v>
      </c>
      <c r="O251" s="2121">
        <v>0</v>
      </c>
      <c r="P251" s="2120">
        <v>0</v>
      </c>
      <c r="Q251" s="2121">
        <v>0</v>
      </c>
      <c r="R251" s="2120">
        <v>0</v>
      </c>
      <c r="S251" s="2121">
        <v>0</v>
      </c>
      <c r="T251" s="2120">
        <v>0</v>
      </c>
      <c r="U251" s="2121">
        <v>0</v>
      </c>
      <c r="V251" s="2122">
        <v>0</v>
      </c>
      <c r="W251" s="2121">
        <v>0</v>
      </c>
      <c r="X251" s="2122">
        <v>0</v>
      </c>
      <c r="Y251" s="2121">
        <v>0</v>
      </c>
      <c r="Z251" s="2122">
        <v>0</v>
      </c>
      <c r="AA251" s="2121">
        <v>0</v>
      </c>
      <c r="AB251" s="2122">
        <v>0</v>
      </c>
      <c r="AC251" s="2121">
        <v>0</v>
      </c>
      <c r="AD251" s="2122">
        <v>0</v>
      </c>
      <c r="AE251" s="2121">
        <v>0</v>
      </c>
      <c r="AF251" s="2122">
        <v>0</v>
      </c>
      <c r="AG251" s="2121">
        <v>0</v>
      </c>
      <c r="AH251" s="2122">
        <v>1</v>
      </c>
      <c r="AI251" s="2121">
        <v>0</v>
      </c>
      <c r="AJ251" s="2122">
        <v>0</v>
      </c>
      <c r="AK251" s="2121">
        <v>0</v>
      </c>
      <c r="AL251" s="2122">
        <v>0</v>
      </c>
      <c r="AM251" s="2121">
        <v>0</v>
      </c>
      <c r="AN251" s="2122">
        <v>0</v>
      </c>
      <c r="AO251" s="2123">
        <v>0</v>
      </c>
      <c r="AP251" s="2124">
        <v>0</v>
      </c>
      <c r="AQ251" s="2125"/>
      <c r="AR251" s="2126"/>
      <c r="AS251" s="2126"/>
      <c r="AT251" s="2121">
        <v>0</v>
      </c>
      <c r="AU251" s="2127">
        <v>0</v>
      </c>
      <c r="AV251" s="2127">
        <v>0</v>
      </c>
      <c r="AW251" s="2120">
        <v>0</v>
      </c>
      <c r="AX251" s="671" t="str">
        <f t="shared" si="148"/>
        <v/>
      </c>
      <c r="BT251" s="3"/>
      <c r="BU251" s="3"/>
      <c r="BV251" s="4"/>
      <c r="BW251" s="4"/>
      <c r="CA251" s="31" t="str">
        <f t="shared" si="152"/>
        <v/>
      </c>
      <c r="CB251" s="31"/>
      <c r="CC251" s="31" t="str">
        <f t="shared" si="149"/>
        <v/>
      </c>
      <c r="CD251" s="31" t="str">
        <f t="shared" si="154"/>
        <v/>
      </c>
      <c r="CE251" s="31" t="str">
        <f t="shared" si="155"/>
        <v/>
      </c>
      <c r="CF251" s="31" t="str">
        <f t="shared" si="156"/>
        <v/>
      </c>
      <c r="CG251" s="31" t="str">
        <f t="shared" si="157"/>
        <v/>
      </c>
      <c r="CH251" s="32">
        <f t="shared" si="158"/>
        <v>0</v>
      </c>
      <c r="CI251" s="32"/>
      <c r="CJ251" s="32"/>
      <c r="CK251" s="32">
        <f t="shared" si="161"/>
        <v>0</v>
      </c>
      <c r="CL251" s="32">
        <f t="shared" si="162"/>
        <v>0</v>
      </c>
      <c r="CM251" s="32">
        <f t="shared" si="162"/>
        <v>0</v>
      </c>
      <c r="CN251" s="32">
        <f t="shared" si="162"/>
        <v>0</v>
      </c>
    </row>
    <row r="252" spans="1:92" ht="16.350000000000001" customHeight="1" x14ac:dyDescent="0.2">
      <c r="A252" s="3537"/>
      <c r="B252" s="3642" t="s">
        <v>269</v>
      </c>
      <c r="C252" s="3642"/>
      <c r="D252" s="2137">
        <f t="shared" si="147"/>
        <v>0</v>
      </c>
      <c r="E252" s="2138">
        <f t="shared" si="163"/>
        <v>0</v>
      </c>
      <c r="F252" s="2139">
        <f t="shared" si="151"/>
        <v>0</v>
      </c>
      <c r="G252" s="2102">
        <v>0</v>
      </c>
      <c r="H252" s="2103">
        <v>0</v>
      </c>
      <c r="I252" s="2104">
        <v>0</v>
      </c>
      <c r="J252" s="2103">
        <v>0</v>
      </c>
      <c r="K252" s="2104">
        <v>0</v>
      </c>
      <c r="L252" s="2103">
        <v>0</v>
      </c>
      <c r="M252" s="2104">
        <v>0</v>
      </c>
      <c r="N252" s="2103">
        <v>0</v>
      </c>
      <c r="O252" s="2104">
        <v>0</v>
      </c>
      <c r="P252" s="2103">
        <v>0</v>
      </c>
      <c r="Q252" s="2104">
        <v>0</v>
      </c>
      <c r="R252" s="2103">
        <v>0</v>
      </c>
      <c r="S252" s="2104">
        <v>0</v>
      </c>
      <c r="T252" s="2103">
        <v>0</v>
      </c>
      <c r="U252" s="2104">
        <v>0</v>
      </c>
      <c r="V252" s="2105">
        <v>0</v>
      </c>
      <c r="W252" s="2104">
        <v>0</v>
      </c>
      <c r="X252" s="2105">
        <v>0</v>
      </c>
      <c r="Y252" s="2121">
        <v>0</v>
      </c>
      <c r="Z252" s="2122">
        <v>0</v>
      </c>
      <c r="AA252" s="2121">
        <v>0</v>
      </c>
      <c r="AB252" s="2122">
        <v>0</v>
      </c>
      <c r="AC252" s="2121">
        <v>0</v>
      </c>
      <c r="AD252" s="2122">
        <v>0</v>
      </c>
      <c r="AE252" s="2121">
        <v>0</v>
      </c>
      <c r="AF252" s="2122">
        <v>0</v>
      </c>
      <c r="AG252" s="2121">
        <v>0</v>
      </c>
      <c r="AH252" s="2122">
        <v>0</v>
      </c>
      <c r="AI252" s="2121">
        <v>0</v>
      </c>
      <c r="AJ252" s="2122">
        <v>0</v>
      </c>
      <c r="AK252" s="2121">
        <v>0</v>
      </c>
      <c r="AL252" s="2122">
        <v>0</v>
      </c>
      <c r="AM252" s="2121">
        <v>0</v>
      </c>
      <c r="AN252" s="2122">
        <v>0</v>
      </c>
      <c r="AO252" s="2106">
        <v>0</v>
      </c>
      <c r="AP252" s="2107">
        <v>0</v>
      </c>
      <c r="AQ252" s="2131"/>
      <c r="AR252" s="2132"/>
      <c r="AS252" s="2132"/>
      <c r="AT252" s="2104">
        <v>0</v>
      </c>
      <c r="AU252" s="2108">
        <v>0</v>
      </c>
      <c r="AV252" s="2108">
        <v>0</v>
      </c>
      <c r="AW252" s="2103">
        <v>0</v>
      </c>
      <c r="AX252" s="671" t="str">
        <f t="shared" si="148"/>
        <v/>
      </c>
      <c r="BT252" s="3"/>
      <c r="BU252" s="3"/>
      <c r="BV252" s="4"/>
      <c r="BW252" s="4"/>
      <c r="CA252" s="31" t="str">
        <f t="shared" si="152"/>
        <v/>
      </c>
      <c r="CB252" s="31"/>
      <c r="CC252" s="31" t="str">
        <f t="shared" si="149"/>
        <v/>
      </c>
      <c r="CD252" s="31" t="str">
        <f t="shared" si="154"/>
        <v/>
      </c>
      <c r="CE252" s="31" t="str">
        <f t="shared" si="155"/>
        <v/>
      </c>
      <c r="CF252" s="31" t="str">
        <f t="shared" si="156"/>
        <v/>
      </c>
      <c r="CG252" s="31" t="str">
        <f t="shared" si="157"/>
        <v/>
      </c>
      <c r="CH252" s="32">
        <f t="shared" si="158"/>
        <v>0</v>
      </c>
      <c r="CI252" s="32"/>
      <c r="CJ252" s="32"/>
      <c r="CK252" s="32">
        <f t="shared" si="161"/>
        <v>0</v>
      </c>
      <c r="CL252" s="32">
        <f t="shared" si="162"/>
        <v>0</v>
      </c>
      <c r="CM252" s="32">
        <f t="shared" si="162"/>
        <v>0</v>
      </c>
      <c r="CN252" s="32">
        <f t="shared" si="162"/>
        <v>0</v>
      </c>
    </row>
    <row r="253" spans="1:92" ht="16.350000000000001" customHeight="1" x14ac:dyDescent="0.2">
      <c r="A253" s="3454" t="s">
        <v>272</v>
      </c>
      <c r="B253" s="3184" t="s">
        <v>264</v>
      </c>
      <c r="C253" s="3184"/>
      <c r="D253" s="1050">
        <f t="shared" si="147"/>
        <v>0</v>
      </c>
      <c r="E253" s="485">
        <f t="shared" si="163"/>
        <v>0</v>
      </c>
      <c r="F253" s="2519">
        <f t="shared" si="151"/>
        <v>0</v>
      </c>
      <c r="G253" s="467"/>
      <c r="H253" s="468"/>
      <c r="I253" s="469"/>
      <c r="J253" s="468"/>
      <c r="K253" s="469"/>
      <c r="L253" s="468"/>
      <c r="M253" s="469"/>
      <c r="N253" s="468"/>
      <c r="O253" s="469"/>
      <c r="P253" s="468"/>
      <c r="Q253" s="469"/>
      <c r="R253" s="468"/>
      <c r="S253" s="469">
        <v>0</v>
      </c>
      <c r="T253" s="468">
        <v>0</v>
      </c>
      <c r="U253" s="469">
        <v>0</v>
      </c>
      <c r="V253" s="470">
        <v>0</v>
      </c>
      <c r="W253" s="469">
        <v>0</v>
      </c>
      <c r="X253" s="470">
        <v>0</v>
      </c>
      <c r="Y253" s="2517">
        <v>0</v>
      </c>
      <c r="Z253" s="2518">
        <v>0</v>
      </c>
      <c r="AA253" s="2517">
        <v>0</v>
      </c>
      <c r="AB253" s="2518">
        <v>0</v>
      </c>
      <c r="AC253" s="2517">
        <v>0</v>
      </c>
      <c r="AD253" s="2518">
        <v>0</v>
      </c>
      <c r="AE253" s="2517">
        <v>0</v>
      </c>
      <c r="AF253" s="2518">
        <v>0</v>
      </c>
      <c r="AG253" s="2517">
        <v>0</v>
      </c>
      <c r="AH253" s="2518">
        <v>0</v>
      </c>
      <c r="AI253" s="2517">
        <v>0</v>
      </c>
      <c r="AJ253" s="2518">
        <v>0</v>
      </c>
      <c r="AK253" s="2517">
        <v>0</v>
      </c>
      <c r="AL253" s="2518">
        <v>0</v>
      </c>
      <c r="AM253" s="2517">
        <v>0</v>
      </c>
      <c r="AN253" s="2518">
        <v>0</v>
      </c>
      <c r="AO253" s="1063"/>
      <c r="AP253" s="488"/>
      <c r="AQ253" s="1060">
        <v>0</v>
      </c>
      <c r="AR253" s="473">
        <v>0</v>
      </c>
      <c r="AS253" s="1060">
        <v>0</v>
      </c>
      <c r="AT253" s="469">
        <v>0</v>
      </c>
      <c r="AU253" s="473">
        <v>0</v>
      </c>
      <c r="AV253" s="473">
        <v>0</v>
      </c>
      <c r="AW253" s="468">
        <v>0</v>
      </c>
      <c r="AX253" s="671" t="str">
        <f t="shared" si="148"/>
        <v/>
      </c>
      <c r="BT253" s="3"/>
      <c r="BU253" s="3"/>
      <c r="BV253" s="4"/>
      <c r="BW253" s="4"/>
      <c r="CA253" s="31" t="str">
        <f t="shared" si="152"/>
        <v/>
      </c>
      <c r="CB253" s="31" t="str">
        <f t="shared" si="153"/>
        <v/>
      </c>
      <c r="CC253" s="31" t="str">
        <f t="shared" si="149"/>
        <v/>
      </c>
      <c r="CD253" s="31"/>
      <c r="CE253" s="31" t="str">
        <f t="shared" si="155"/>
        <v/>
      </c>
      <c r="CF253" s="31" t="str">
        <f t="shared" si="156"/>
        <v/>
      </c>
      <c r="CG253" s="31" t="str">
        <f t="shared" si="157"/>
        <v/>
      </c>
      <c r="CH253" s="32"/>
      <c r="CI253" s="32">
        <f t="shared" si="159"/>
        <v>0</v>
      </c>
      <c r="CJ253" s="32">
        <f t="shared" si="160"/>
        <v>0</v>
      </c>
      <c r="CK253" s="32"/>
      <c r="CL253" s="32">
        <f t="shared" si="162"/>
        <v>0</v>
      </c>
      <c r="CM253" s="32">
        <f t="shared" si="162"/>
        <v>0</v>
      </c>
      <c r="CN253" s="32">
        <f t="shared" si="162"/>
        <v>0</v>
      </c>
    </row>
    <row r="254" spans="1:92" ht="16.350000000000001" customHeight="1" x14ac:dyDescent="0.2">
      <c r="A254" s="2912"/>
      <c r="B254" s="3639" t="s">
        <v>265</v>
      </c>
      <c r="C254" s="3639"/>
      <c r="D254" s="2109">
        <f t="shared" si="147"/>
        <v>158</v>
      </c>
      <c r="E254" s="2110">
        <f t="shared" si="163"/>
        <v>67</v>
      </c>
      <c r="F254" s="2111">
        <f t="shared" si="151"/>
        <v>91</v>
      </c>
      <c r="G254" s="2112"/>
      <c r="H254" s="2113"/>
      <c r="I254" s="2114"/>
      <c r="J254" s="2113"/>
      <c r="K254" s="2114"/>
      <c r="L254" s="2113"/>
      <c r="M254" s="2114"/>
      <c r="N254" s="2113"/>
      <c r="O254" s="2114"/>
      <c r="P254" s="2113"/>
      <c r="Q254" s="2114"/>
      <c r="R254" s="2113"/>
      <c r="S254" s="2114">
        <v>0</v>
      </c>
      <c r="T254" s="2113">
        <v>2</v>
      </c>
      <c r="U254" s="2114">
        <v>0</v>
      </c>
      <c r="V254" s="2115">
        <v>1</v>
      </c>
      <c r="W254" s="2114">
        <v>12</v>
      </c>
      <c r="X254" s="2115">
        <v>20</v>
      </c>
      <c r="Y254" s="2114">
        <v>43</v>
      </c>
      <c r="Z254" s="2115">
        <v>50</v>
      </c>
      <c r="AA254" s="2114">
        <v>12</v>
      </c>
      <c r="AB254" s="2115">
        <v>18</v>
      </c>
      <c r="AC254" s="2114">
        <v>0</v>
      </c>
      <c r="AD254" s="2115">
        <v>0</v>
      </c>
      <c r="AE254" s="2114">
        <v>0</v>
      </c>
      <c r="AF254" s="2115">
        <v>0</v>
      </c>
      <c r="AG254" s="2114">
        <v>0</v>
      </c>
      <c r="AH254" s="2115">
        <v>0</v>
      </c>
      <c r="AI254" s="2114">
        <v>0</v>
      </c>
      <c r="AJ254" s="2115">
        <v>0</v>
      </c>
      <c r="AK254" s="2114">
        <v>0</v>
      </c>
      <c r="AL254" s="2115">
        <v>0</v>
      </c>
      <c r="AM254" s="2114">
        <v>0</v>
      </c>
      <c r="AN254" s="2115">
        <v>0</v>
      </c>
      <c r="AO254" s="2140"/>
      <c r="AP254" s="2134"/>
      <c r="AQ254" s="2097"/>
      <c r="AR254" s="2133"/>
      <c r="AS254" s="467">
        <v>19</v>
      </c>
      <c r="AT254" s="2114">
        <v>0</v>
      </c>
      <c r="AU254" s="2118">
        <v>0</v>
      </c>
      <c r="AV254" s="2118">
        <v>0</v>
      </c>
      <c r="AW254" s="2113">
        <v>0</v>
      </c>
      <c r="AX254" s="671" t="str">
        <f t="shared" si="148"/>
        <v/>
      </c>
      <c r="BT254" s="3"/>
      <c r="BU254" s="3"/>
      <c r="BV254" s="4"/>
      <c r="BW254" s="4"/>
      <c r="CA254" s="31" t="str">
        <f t="shared" si="152"/>
        <v/>
      </c>
      <c r="CB254" s="31"/>
      <c r="CC254" s="31" t="str">
        <f t="shared" si="149"/>
        <v/>
      </c>
      <c r="CD254" s="31"/>
      <c r="CE254" s="31" t="str">
        <f t="shared" si="155"/>
        <v/>
      </c>
      <c r="CF254" s="31" t="str">
        <f t="shared" si="156"/>
        <v/>
      </c>
      <c r="CG254" s="31" t="str">
        <f t="shared" si="157"/>
        <v/>
      </c>
      <c r="CH254" s="32"/>
      <c r="CI254" s="32"/>
      <c r="CJ254" s="32"/>
      <c r="CK254" s="32"/>
      <c r="CL254" s="32">
        <f t="shared" si="162"/>
        <v>0</v>
      </c>
      <c r="CM254" s="32">
        <f t="shared" si="162"/>
        <v>0</v>
      </c>
      <c r="CN254" s="32">
        <f t="shared" si="162"/>
        <v>0</v>
      </c>
    </row>
    <row r="255" spans="1:92" ht="16.350000000000001" customHeight="1" x14ac:dyDescent="0.2">
      <c r="A255" s="2912"/>
      <c r="B255" s="3639" t="s">
        <v>266</v>
      </c>
      <c r="C255" s="3639"/>
      <c r="D255" s="2109">
        <f t="shared" si="147"/>
        <v>2</v>
      </c>
      <c r="E255" s="2110">
        <f t="shared" si="163"/>
        <v>0</v>
      </c>
      <c r="F255" s="2111">
        <f t="shared" si="151"/>
        <v>2</v>
      </c>
      <c r="G255" s="2112"/>
      <c r="H255" s="2113"/>
      <c r="I255" s="2114"/>
      <c r="J255" s="2113"/>
      <c r="K255" s="2114"/>
      <c r="L255" s="2113"/>
      <c r="M255" s="2114"/>
      <c r="N255" s="2113"/>
      <c r="O255" s="2114"/>
      <c r="P255" s="2113"/>
      <c r="Q255" s="2114"/>
      <c r="R255" s="2113"/>
      <c r="S255" s="2114">
        <v>0</v>
      </c>
      <c r="T255" s="2113">
        <v>0</v>
      </c>
      <c r="U255" s="2114">
        <v>0</v>
      </c>
      <c r="V255" s="2115">
        <v>0</v>
      </c>
      <c r="W255" s="2114">
        <v>0</v>
      </c>
      <c r="X255" s="2115">
        <v>1</v>
      </c>
      <c r="Y255" s="2114">
        <v>0</v>
      </c>
      <c r="Z255" s="2115">
        <v>1</v>
      </c>
      <c r="AA255" s="2114">
        <v>0</v>
      </c>
      <c r="AB255" s="2115">
        <v>0</v>
      </c>
      <c r="AC255" s="2114">
        <v>0</v>
      </c>
      <c r="AD255" s="2115">
        <v>0</v>
      </c>
      <c r="AE255" s="2114">
        <v>0</v>
      </c>
      <c r="AF255" s="2115">
        <v>0</v>
      </c>
      <c r="AG255" s="2114">
        <v>0</v>
      </c>
      <c r="AH255" s="2115">
        <v>0</v>
      </c>
      <c r="AI255" s="2114">
        <v>0</v>
      </c>
      <c r="AJ255" s="2115">
        <v>0</v>
      </c>
      <c r="AK255" s="2114">
        <v>0</v>
      </c>
      <c r="AL255" s="2115">
        <v>0</v>
      </c>
      <c r="AM255" s="2114">
        <v>0</v>
      </c>
      <c r="AN255" s="2115">
        <v>0</v>
      </c>
      <c r="AO255" s="2140"/>
      <c r="AP255" s="2134"/>
      <c r="AQ255" s="2097"/>
      <c r="AR255" s="2133"/>
      <c r="AS255" s="2133"/>
      <c r="AT255" s="2114">
        <v>0</v>
      </c>
      <c r="AU255" s="2118">
        <v>0</v>
      </c>
      <c r="AV255" s="2118">
        <v>0</v>
      </c>
      <c r="AW255" s="2113">
        <v>0</v>
      </c>
      <c r="AX255" s="671" t="str">
        <f t="shared" si="148"/>
        <v/>
      </c>
      <c r="BT255" s="3"/>
      <c r="BU255" s="3"/>
      <c r="BV255" s="4"/>
      <c r="BW255" s="4"/>
      <c r="CA255" s="31" t="str">
        <f t="shared" si="152"/>
        <v/>
      </c>
      <c r="CB255" s="31"/>
      <c r="CC255" s="31" t="str">
        <f t="shared" si="149"/>
        <v/>
      </c>
      <c r="CD255" s="31"/>
      <c r="CE255" s="31" t="str">
        <f t="shared" si="155"/>
        <v/>
      </c>
      <c r="CF255" s="31" t="str">
        <f t="shared" si="156"/>
        <v/>
      </c>
      <c r="CG255" s="31" t="str">
        <f t="shared" si="157"/>
        <v/>
      </c>
      <c r="CH255" s="32"/>
      <c r="CI255" s="32"/>
      <c r="CJ255" s="32"/>
      <c r="CK255" s="32"/>
      <c r="CL255" s="32">
        <f t="shared" si="162"/>
        <v>0</v>
      </c>
      <c r="CM255" s="32">
        <f t="shared" si="162"/>
        <v>0</v>
      </c>
      <c r="CN255" s="32">
        <f t="shared" si="162"/>
        <v>0</v>
      </c>
    </row>
    <row r="256" spans="1:92" ht="16.350000000000001" customHeight="1" x14ac:dyDescent="0.2">
      <c r="A256" s="2912"/>
      <c r="B256" s="3639" t="s">
        <v>267</v>
      </c>
      <c r="C256" s="3639"/>
      <c r="D256" s="2109">
        <f t="shared" si="147"/>
        <v>3</v>
      </c>
      <c r="E256" s="2110">
        <f t="shared" si="163"/>
        <v>1</v>
      </c>
      <c r="F256" s="2111">
        <f t="shared" si="151"/>
        <v>2</v>
      </c>
      <c r="G256" s="2119"/>
      <c r="H256" s="2120"/>
      <c r="I256" s="2121"/>
      <c r="J256" s="2120"/>
      <c r="K256" s="2121"/>
      <c r="L256" s="2120"/>
      <c r="M256" s="2121"/>
      <c r="N256" s="2120"/>
      <c r="O256" s="2121"/>
      <c r="P256" s="2120"/>
      <c r="Q256" s="2121"/>
      <c r="R256" s="2120"/>
      <c r="S256" s="2121">
        <v>0</v>
      </c>
      <c r="T256" s="2120">
        <v>0</v>
      </c>
      <c r="U256" s="2121">
        <v>0</v>
      </c>
      <c r="V256" s="2122">
        <v>0</v>
      </c>
      <c r="W256" s="2121">
        <v>0</v>
      </c>
      <c r="X256" s="2122">
        <v>0</v>
      </c>
      <c r="Y256" s="2121">
        <v>0</v>
      </c>
      <c r="Z256" s="2122">
        <v>1</v>
      </c>
      <c r="AA256" s="2121">
        <v>1</v>
      </c>
      <c r="AB256" s="2122">
        <v>1</v>
      </c>
      <c r="AC256" s="2121">
        <v>0</v>
      </c>
      <c r="AD256" s="2122">
        <v>0</v>
      </c>
      <c r="AE256" s="2121">
        <v>0</v>
      </c>
      <c r="AF256" s="2122">
        <v>0</v>
      </c>
      <c r="AG256" s="2121">
        <v>0</v>
      </c>
      <c r="AH256" s="2122">
        <v>0</v>
      </c>
      <c r="AI256" s="2121">
        <v>0</v>
      </c>
      <c r="AJ256" s="2122">
        <v>0</v>
      </c>
      <c r="AK256" s="2121">
        <v>0</v>
      </c>
      <c r="AL256" s="2122">
        <v>0</v>
      </c>
      <c r="AM256" s="2121">
        <v>0</v>
      </c>
      <c r="AN256" s="2122">
        <v>0</v>
      </c>
      <c r="AO256" s="2140"/>
      <c r="AP256" s="2134"/>
      <c r="AQ256" s="2097"/>
      <c r="AR256" s="2133"/>
      <c r="AS256" s="2133"/>
      <c r="AT256" s="2121">
        <v>0</v>
      </c>
      <c r="AU256" s="2127">
        <v>0</v>
      </c>
      <c r="AV256" s="2127">
        <v>0</v>
      </c>
      <c r="AW256" s="2120">
        <v>0</v>
      </c>
      <c r="AX256" s="671" t="str">
        <f t="shared" si="148"/>
        <v/>
      </c>
      <c r="BT256" s="3"/>
      <c r="BU256" s="3"/>
      <c r="BV256" s="4"/>
      <c r="BW256" s="4"/>
      <c r="CA256" s="31" t="str">
        <f t="shared" si="152"/>
        <v/>
      </c>
      <c r="CB256" s="31"/>
      <c r="CC256" s="31" t="str">
        <f t="shared" si="149"/>
        <v/>
      </c>
      <c r="CD256" s="31"/>
      <c r="CE256" s="31" t="str">
        <f t="shared" si="155"/>
        <v/>
      </c>
      <c r="CF256" s="31" t="str">
        <f t="shared" si="156"/>
        <v/>
      </c>
      <c r="CG256" s="31" t="str">
        <f t="shared" si="157"/>
        <v/>
      </c>
      <c r="CH256" s="32"/>
      <c r="CI256" s="32"/>
      <c r="CJ256" s="32"/>
      <c r="CK256" s="32"/>
      <c r="CL256" s="32">
        <f t="shared" si="162"/>
        <v>0</v>
      </c>
      <c r="CM256" s="32">
        <f t="shared" si="162"/>
        <v>0</v>
      </c>
      <c r="CN256" s="32">
        <f t="shared" si="162"/>
        <v>0</v>
      </c>
    </row>
    <row r="257" spans="1:92" ht="16.350000000000001" customHeight="1" x14ac:dyDescent="0.2">
      <c r="A257" s="2912"/>
      <c r="B257" s="3640" t="s">
        <v>268</v>
      </c>
      <c r="C257" s="3641"/>
      <c r="D257" s="2109">
        <f t="shared" si="147"/>
        <v>9</v>
      </c>
      <c r="E257" s="2110">
        <f t="shared" si="163"/>
        <v>2</v>
      </c>
      <c r="F257" s="2111">
        <f t="shared" si="151"/>
        <v>7</v>
      </c>
      <c r="G257" s="2119"/>
      <c r="H257" s="2120"/>
      <c r="I257" s="2121"/>
      <c r="J257" s="2120"/>
      <c r="K257" s="2121"/>
      <c r="L257" s="2120"/>
      <c r="M257" s="2121"/>
      <c r="N257" s="2120"/>
      <c r="O257" s="2121"/>
      <c r="P257" s="2120"/>
      <c r="Q257" s="2121"/>
      <c r="R257" s="2120"/>
      <c r="S257" s="2121">
        <v>0</v>
      </c>
      <c r="T257" s="2120">
        <v>0</v>
      </c>
      <c r="U257" s="2121">
        <v>0</v>
      </c>
      <c r="V257" s="2122">
        <v>0</v>
      </c>
      <c r="W257" s="2121">
        <v>0</v>
      </c>
      <c r="X257" s="2122">
        <v>1</v>
      </c>
      <c r="Y257" s="2121">
        <v>1</v>
      </c>
      <c r="Z257" s="2122">
        <v>4</v>
      </c>
      <c r="AA257" s="2121">
        <v>1</v>
      </c>
      <c r="AB257" s="2122">
        <v>2</v>
      </c>
      <c r="AC257" s="2121">
        <v>0</v>
      </c>
      <c r="AD257" s="2122">
        <v>0</v>
      </c>
      <c r="AE257" s="2121">
        <v>0</v>
      </c>
      <c r="AF257" s="2122">
        <v>0</v>
      </c>
      <c r="AG257" s="2121">
        <v>0</v>
      </c>
      <c r="AH257" s="2122">
        <v>0</v>
      </c>
      <c r="AI257" s="2121">
        <v>0</v>
      </c>
      <c r="AJ257" s="2122">
        <v>0</v>
      </c>
      <c r="AK257" s="2121">
        <v>0</v>
      </c>
      <c r="AL257" s="2122">
        <v>0</v>
      </c>
      <c r="AM257" s="2121">
        <v>0</v>
      </c>
      <c r="AN257" s="2122">
        <v>0</v>
      </c>
      <c r="AO257" s="2140"/>
      <c r="AP257" s="2134"/>
      <c r="AQ257" s="2097"/>
      <c r="AR257" s="2135"/>
      <c r="AS257" s="2126"/>
      <c r="AT257" s="2121">
        <v>0</v>
      </c>
      <c r="AU257" s="2127">
        <v>0</v>
      </c>
      <c r="AV257" s="2127">
        <v>0</v>
      </c>
      <c r="AW257" s="2120">
        <v>0</v>
      </c>
      <c r="AX257" s="671" t="str">
        <f t="shared" si="148"/>
        <v/>
      </c>
      <c r="BT257" s="3"/>
      <c r="BU257" s="3"/>
      <c r="BV257" s="4"/>
      <c r="BW257" s="4"/>
      <c r="CA257" s="31" t="str">
        <f t="shared" si="152"/>
        <v/>
      </c>
      <c r="CB257" s="31"/>
      <c r="CC257" s="31" t="str">
        <f t="shared" si="149"/>
        <v/>
      </c>
      <c r="CD257" s="31"/>
      <c r="CE257" s="31" t="str">
        <f t="shared" si="155"/>
        <v/>
      </c>
      <c r="CF257" s="31" t="str">
        <f t="shared" si="156"/>
        <v/>
      </c>
      <c r="CG257" s="31" t="str">
        <f t="shared" si="157"/>
        <v/>
      </c>
      <c r="CH257" s="32"/>
      <c r="CI257" s="32"/>
      <c r="CJ257" s="32"/>
      <c r="CK257" s="32"/>
      <c r="CL257" s="32">
        <f t="shared" si="162"/>
        <v>0</v>
      </c>
      <c r="CM257" s="32">
        <f t="shared" si="162"/>
        <v>0</v>
      </c>
      <c r="CN257" s="32">
        <f t="shared" si="162"/>
        <v>0</v>
      </c>
    </row>
    <row r="258" spans="1:92" ht="16.350000000000001" customHeight="1" x14ac:dyDescent="0.2">
      <c r="A258" s="3537"/>
      <c r="B258" s="3555" t="s">
        <v>269</v>
      </c>
      <c r="C258" s="3555"/>
      <c r="D258" s="2128">
        <f t="shared" si="147"/>
        <v>1</v>
      </c>
      <c r="E258" s="2129">
        <f t="shared" si="163"/>
        <v>0</v>
      </c>
      <c r="F258" s="2129">
        <f t="shared" si="151"/>
        <v>1</v>
      </c>
      <c r="G258" s="2102"/>
      <c r="H258" s="2103"/>
      <c r="I258" s="2104"/>
      <c r="J258" s="2103"/>
      <c r="K258" s="2104"/>
      <c r="L258" s="2103"/>
      <c r="M258" s="2104"/>
      <c r="N258" s="2103"/>
      <c r="O258" s="2104"/>
      <c r="P258" s="2103"/>
      <c r="Q258" s="2104"/>
      <c r="R258" s="2103"/>
      <c r="S258" s="2104">
        <v>0</v>
      </c>
      <c r="T258" s="2103">
        <v>0</v>
      </c>
      <c r="U258" s="2104">
        <v>0</v>
      </c>
      <c r="V258" s="2105">
        <v>0</v>
      </c>
      <c r="W258" s="2104">
        <v>0</v>
      </c>
      <c r="X258" s="2105">
        <v>0</v>
      </c>
      <c r="Y258" s="2104">
        <v>0</v>
      </c>
      <c r="Z258" s="2105">
        <v>1</v>
      </c>
      <c r="AA258" s="2104">
        <v>0</v>
      </c>
      <c r="AB258" s="2105">
        <v>0</v>
      </c>
      <c r="AC258" s="2104">
        <v>0</v>
      </c>
      <c r="AD258" s="2105">
        <v>0</v>
      </c>
      <c r="AE258" s="2104">
        <v>0</v>
      </c>
      <c r="AF258" s="2105">
        <v>0</v>
      </c>
      <c r="AG258" s="2104">
        <v>0</v>
      </c>
      <c r="AH258" s="2105">
        <v>0</v>
      </c>
      <c r="AI258" s="2104">
        <v>0</v>
      </c>
      <c r="AJ258" s="2105">
        <v>0</v>
      </c>
      <c r="AK258" s="2104">
        <v>0</v>
      </c>
      <c r="AL258" s="2105">
        <v>0</v>
      </c>
      <c r="AM258" s="2104">
        <v>0</v>
      </c>
      <c r="AN258" s="2105">
        <v>0</v>
      </c>
      <c r="AO258" s="2141"/>
      <c r="AP258" s="2132"/>
      <c r="AQ258" s="2131"/>
      <c r="AR258" s="2136"/>
      <c r="AS258" s="2132"/>
      <c r="AT258" s="2104">
        <v>0</v>
      </c>
      <c r="AU258" s="2108">
        <v>0</v>
      </c>
      <c r="AV258" s="2108">
        <v>0</v>
      </c>
      <c r="AW258" s="2103">
        <v>0</v>
      </c>
      <c r="AX258" s="671" t="str">
        <f t="shared" si="148"/>
        <v/>
      </c>
      <c r="BT258" s="3"/>
      <c r="BU258" s="3"/>
      <c r="BV258" s="4"/>
      <c r="BW258" s="4"/>
      <c r="CA258" s="31" t="str">
        <f t="shared" si="152"/>
        <v/>
      </c>
      <c r="CB258" s="31"/>
      <c r="CC258" s="31" t="str">
        <f t="shared" si="149"/>
        <v/>
      </c>
      <c r="CD258" s="31"/>
      <c r="CE258" s="31" t="str">
        <f t="shared" si="155"/>
        <v/>
      </c>
      <c r="CF258" s="31" t="str">
        <f t="shared" si="156"/>
        <v/>
      </c>
      <c r="CG258" s="31" t="str">
        <f t="shared" si="157"/>
        <v/>
      </c>
      <c r="CH258" s="32"/>
      <c r="CI258" s="32"/>
      <c r="CJ258" s="32"/>
      <c r="CK258" s="32"/>
      <c r="CL258" s="32">
        <f t="shared" si="162"/>
        <v>0</v>
      </c>
      <c r="CM258" s="32">
        <f t="shared" si="162"/>
        <v>0</v>
      </c>
      <c r="CN258" s="32">
        <f t="shared" si="162"/>
        <v>0</v>
      </c>
    </row>
    <row r="259" spans="1:92" ht="16.350000000000001" customHeight="1" x14ac:dyDescent="0.2">
      <c r="A259" s="3556" t="s">
        <v>273</v>
      </c>
      <c r="B259" s="3184" t="s">
        <v>264</v>
      </c>
      <c r="C259" s="3184"/>
      <c r="D259" s="1050">
        <f t="shared" si="147"/>
        <v>0</v>
      </c>
      <c r="E259" s="485">
        <f t="shared" si="163"/>
        <v>0</v>
      </c>
      <c r="F259" s="466">
        <f t="shared" si="151"/>
        <v>0</v>
      </c>
      <c r="G259" s="467"/>
      <c r="H259" s="468"/>
      <c r="I259" s="469"/>
      <c r="J259" s="468"/>
      <c r="K259" s="469"/>
      <c r="L259" s="468"/>
      <c r="M259" s="469"/>
      <c r="N259" s="468"/>
      <c r="O259" s="469"/>
      <c r="P259" s="468"/>
      <c r="Q259" s="469"/>
      <c r="R259" s="468"/>
      <c r="S259" s="469"/>
      <c r="T259" s="468"/>
      <c r="U259" s="469"/>
      <c r="V259" s="470"/>
      <c r="W259" s="469"/>
      <c r="X259" s="470"/>
      <c r="Y259" s="469"/>
      <c r="Z259" s="470"/>
      <c r="AA259" s="469"/>
      <c r="AB259" s="470"/>
      <c r="AC259" s="469"/>
      <c r="AD259" s="470"/>
      <c r="AE259" s="469"/>
      <c r="AF259" s="470"/>
      <c r="AG259" s="469"/>
      <c r="AH259" s="2518"/>
      <c r="AI259" s="2517"/>
      <c r="AJ259" s="2518"/>
      <c r="AK259" s="2517"/>
      <c r="AL259" s="2518"/>
      <c r="AM259" s="2517"/>
      <c r="AN259" s="2518"/>
      <c r="AO259" s="1064"/>
      <c r="AP259" s="499"/>
      <c r="AQ259" s="1060">
        <v>0</v>
      </c>
      <c r="AR259" s="473">
        <v>0</v>
      </c>
      <c r="AS259" s="1060">
        <v>0</v>
      </c>
      <c r="AT259" s="469">
        <v>0</v>
      </c>
      <c r="AU259" s="473">
        <v>0</v>
      </c>
      <c r="AV259" s="473">
        <v>0</v>
      </c>
      <c r="AW259" s="468">
        <v>0</v>
      </c>
      <c r="AX259" s="671" t="str">
        <f t="shared" si="148"/>
        <v/>
      </c>
      <c r="BT259" s="3"/>
      <c r="BU259" s="3"/>
      <c r="BV259" s="4"/>
      <c r="BW259" s="4"/>
      <c r="CA259" s="31" t="str">
        <f t="shared" si="152"/>
        <v/>
      </c>
      <c r="CB259" s="31" t="str">
        <f t="shared" si="153"/>
        <v/>
      </c>
      <c r="CC259" s="31" t="str">
        <f t="shared" si="149"/>
        <v/>
      </c>
      <c r="CD259" s="31"/>
      <c r="CE259" s="31" t="str">
        <f t="shared" si="155"/>
        <v/>
      </c>
      <c r="CF259" s="31" t="str">
        <f t="shared" si="156"/>
        <v/>
      </c>
      <c r="CG259" s="31" t="str">
        <f t="shared" si="157"/>
        <v/>
      </c>
      <c r="CH259" s="32"/>
      <c r="CI259" s="32">
        <f t="shared" si="159"/>
        <v>0</v>
      </c>
      <c r="CJ259" s="32">
        <f t="shared" si="160"/>
        <v>0</v>
      </c>
      <c r="CK259" s="32"/>
      <c r="CL259" s="32">
        <f t="shared" si="162"/>
        <v>0</v>
      </c>
      <c r="CM259" s="32">
        <f t="shared" si="162"/>
        <v>0</v>
      </c>
      <c r="CN259" s="32">
        <f t="shared" si="162"/>
        <v>0</v>
      </c>
    </row>
    <row r="260" spans="1:92" ht="16.350000000000001" customHeight="1" x14ac:dyDescent="0.2">
      <c r="A260" s="2971"/>
      <c r="B260" s="3639" t="s">
        <v>265</v>
      </c>
      <c r="C260" s="3639"/>
      <c r="D260" s="2109">
        <f t="shared" si="147"/>
        <v>0</v>
      </c>
      <c r="E260" s="2110">
        <f t="shared" si="163"/>
        <v>0</v>
      </c>
      <c r="F260" s="2111">
        <f t="shared" si="151"/>
        <v>0</v>
      </c>
      <c r="G260" s="2112"/>
      <c r="H260" s="2113"/>
      <c r="I260" s="2114"/>
      <c r="J260" s="2113"/>
      <c r="K260" s="2114"/>
      <c r="L260" s="2113"/>
      <c r="M260" s="2114"/>
      <c r="N260" s="2113"/>
      <c r="O260" s="2114"/>
      <c r="P260" s="2113"/>
      <c r="Q260" s="2114"/>
      <c r="R260" s="2113"/>
      <c r="S260" s="2114"/>
      <c r="T260" s="2113"/>
      <c r="U260" s="2114"/>
      <c r="V260" s="2115"/>
      <c r="W260" s="2114"/>
      <c r="X260" s="2115"/>
      <c r="Y260" s="2114"/>
      <c r="Z260" s="2115"/>
      <c r="AA260" s="2114"/>
      <c r="AB260" s="2115"/>
      <c r="AC260" s="2114"/>
      <c r="AD260" s="2115"/>
      <c r="AE260" s="2114"/>
      <c r="AF260" s="2115"/>
      <c r="AG260" s="2114"/>
      <c r="AH260" s="2115"/>
      <c r="AI260" s="2114"/>
      <c r="AJ260" s="2115"/>
      <c r="AK260" s="2114"/>
      <c r="AL260" s="2115"/>
      <c r="AM260" s="2114"/>
      <c r="AN260" s="2115"/>
      <c r="AO260" s="2142"/>
      <c r="AP260" s="2098"/>
      <c r="AQ260" s="2097"/>
      <c r="AR260" s="2133"/>
      <c r="AS260" s="467">
        <v>0</v>
      </c>
      <c r="AT260" s="2114">
        <v>0</v>
      </c>
      <c r="AU260" s="2118">
        <v>0</v>
      </c>
      <c r="AV260" s="2118">
        <v>0</v>
      </c>
      <c r="AW260" s="2113">
        <v>0</v>
      </c>
      <c r="AX260" s="671" t="str">
        <f t="shared" si="148"/>
        <v/>
      </c>
      <c r="BT260" s="3"/>
      <c r="BU260" s="3"/>
      <c r="BV260" s="4"/>
      <c r="BW260" s="4"/>
      <c r="CA260" s="31" t="str">
        <f t="shared" si="152"/>
        <v/>
      </c>
      <c r="CB260" s="31"/>
      <c r="CC260" s="31" t="str">
        <f t="shared" si="149"/>
        <v/>
      </c>
      <c r="CD260" s="31"/>
      <c r="CE260" s="31" t="str">
        <f t="shared" si="155"/>
        <v/>
      </c>
      <c r="CF260" s="31" t="str">
        <f t="shared" si="156"/>
        <v/>
      </c>
      <c r="CG260" s="31" t="str">
        <f t="shared" si="157"/>
        <v/>
      </c>
      <c r="CH260" s="32"/>
      <c r="CI260" s="32"/>
      <c r="CJ260" s="32"/>
      <c r="CK260" s="32"/>
      <c r="CL260" s="32">
        <f t="shared" si="162"/>
        <v>0</v>
      </c>
      <c r="CM260" s="32">
        <f t="shared" si="162"/>
        <v>0</v>
      </c>
      <c r="CN260" s="32">
        <f t="shared" si="162"/>
        <v>0</v>
      </c>
    </row>
    <row r="261" spans="1:92" ht="16.350000000000001" customHeight="1" x14ac:dyDescent="0.2">
      <c r="A261" s="2971"/>
      <c r="B261" s="3639" t="s">
        <v>266</v>
      </c>
      <c r="C261" s="3639"/>
      <c r="D261" s="2109">
        <f t="shared" si="147"/>
        <v>0</v>
      </c>
      <c r="E261" s="2110">
        <f t="shared" si="163"/>
        <v>0</v>
      </c>
      <c r="F261" s="2111">
        <f t="shared" si="151"/>
        <v>0</v>
      </c>
      <c r="G261" s="2112"/>
      <c r="H261" s="2113"/>
      <c r="I261" s="2114"/>
      <c r="J261" s="2113"/>
      <c r="K261" s="2114"/>
      <c r="L261" s="2113"/>
      <c r="M261" s="2114"/>
      <c r="N261" s="2113"/>
      <c r="O261" s="2114"/>
      <c r="P261" s="2113"/>
      <c r="Q261" s="2114"/>
      <c r="R261" s="2113"/>
      <c r="S261" s="2114"/>
      <c r="T261" s="2113"/>
      <c r="U261" s="2114"/>
      <c r="V261" s="2115"/>
      <c r="W261" s="2114"/>
      <c r="X261" s="2115"/>
      <c r="Y261" s="2114"/>
      <c r="Z261" s="2115"/>
      <c r="AA261" s="2114"/>
      <c r="AB261" s="2115"/>
      <c r="AC261" s="2114"/>
      <c r="AD261" s="2115"/>
      <c r="AE261" s="2114"/>
      <c r="AF261" s="2115"/>
      <c r="AG261" s="2114"/>
      <c r="AH261" s="2115"/>
      <c r="AI261" s="2114"/>
      <c r="AJ261" s="2115"/>
      <c r="AK261" s="2114"/>
      <c r="AL261" s="2115"/>
      <c r="AM261" s="2114"/>
      <c r="AN261" s="2115"/>
      <c r="AO261" s="2142"/>
      <c r="AP261" s="2098"/>
      <c r="AQ261" s="2097"/>
      <c r="AR261" s="2133"/>
      <c r="AS261" s="2133"/>
      <c r="AT261" s="2114">
        <v>0</v>
      </c>
      <c r="AU261" s="2118">
        <v>0</v>
      </c>
      <c r="AV261" s="2118">
        <v>0</v>
      </c>
      <c r="AW261" s="2113">
        <v>0</v>
      </c>
      <c r="AX261" s="671" t="str">
        <f t="shared" si="148"/>
        <v/>
      </c>
      <c r="BT261" s="3"/>
      <c r="BU261" s="3"/>
      <c r="BV261" s="4"/>
      <c r="BW261" s="4"/>
      <c r="CA261" s="31" t="str">
        <f t="shared" si="152"/>
        <v/>
      </c>
      <c r="CB261" s="31"/>
      <c r="CC261" s="31" t="str">
        <f t="shared" si="149"/>
        <v/>
      </c>
      <c r="CD261" s="31"/>
      <c r="CE261" s="31" t="str">
        <f t="shared" si="155"/>
        <v/>
      </c>
      <c r="CF261" s="31" t="str">
        <f t="shared" si="156"/>
        <v/>
      </c>
      <c r="CG261" s="31" t="str">
        <f t="shared" si="157"/>
        <v/>
      </c>
      <c r="CH261" s="32"/>
      <c r="CI261" s="32"/>
      <c r="CJ261" s="32"/>
      <c r="CK261" s="32"/>
      <c r="CL261" s="32">
        <f t="shared" si="162"/>
        <v>0</v>
      </c>
      <c r="CM261" s="32">
        <f t="shared" si="162"/>
        <v>0</v>
      </c>
      <c r="CN261" s="32">
        <f t="shared" si="162"/>
        <v>0</v>
      </c>
    </row>
    <row r="262" spans="1:92" ht="16.350000000000001" customHeight="1" x14ac:dyDescent="0.2">
      <c r="A262" s="2971"/>
      <c r="B262" s="3639" t="s">
        <v>267</v>
      </c>
      <c r="C262" s="3639"/>
      <c r="D262" s="2109">
        <f t="shared" si="147"/>
        <v>0</v>
      </c>
      <c r="E262" s="2110">
        <f t="shared" si="163"/>
        <v>0</v>
      </c>
      <c r="F262" s="2111">
        <f t="shared" si="151"/>
        <v>0</v>
      </c>
      <c r="G262" s="2119"/>
      <c r="H262" s="2120"/>
      <c r="I262" s="2121"/>
      <c r="J262" s="2120"/>
      <c r="K262" s="2121"/>
      <c r="L262" s="2120"/>
      <c r="M262" s="2121"/>
      <c r="N262" s="2120"/>
      <c r="O262" s="2121"/>
      <c r="P262" s="2120"/>
      <c r="Q262" s="2121"/>
      <c r="R262" s="2120"/>
      <c r="S262" s="2121"/>
      <c r="T262" s="2120"/>
      <c r="U262" s="2121"/>
      <c r="V262" s="2122"/>
      <c r="W262" s="2121"/>
      <c r="X262" s="2122"/>
      <c r="Y262" s="2114"/>
      <c r="Z262" s="2115"/>
      <c r="AA262" s="2114"/>
      <c r="AB262" s="2115"/>
      <c r="AC262" s="2114"/>
      <c r="AD262" s="2115"/>
      <c r="AE262" s="2114"/>
      <c r="AF262" s="2115"/>
      <c r="AG262" s="2114"/>
      <c r="AH262" s="2115"/>
      <c r="AI262" s="2114"/>
      <c r="AJ262" s="2115"/>
      <c r="AK262" s="2114"/>
      <c r="AL262" s="2115"/>
      <c r="AM262" s="2114"/>
      <c r="AN262" s="2115"/>
      <c r="AO262" s="2142"/>
      <c r="AP262" s="2098"/>
      <c r="AQ262" s="2097"/>
      <c r="AR262" s="2133"/>
      <c r="AS262" s="2133"/>
      <c r="AT262" s="2114">
        <v>0</v>
      </c>
      <c r="AU262" s="2118">
        <v>0</v>
      </c>
      <c r="AV262" s="2118">
        <v>0</v>
      </c>
      <c r="AW262" s="2113">
        <v>0</v>
      </c>
      <c r="AX262" s="671" t="str">
        <f t="shared" si="148"/>
        <v/>
      </c>
      <c r="BT262" s="3"/>
      <c r="BU262" s="3"/>
      <c r="BV262" s="4"/>
      <c r="BW262" s="4"/>
      <c r="CA262" s="31" t="str">
        <f t="shared" si="152"/>
        <v/>
      </c>
      <c r="CB262" s="31"/>
      <c r="CC262" s="31" t="str">
        <f t="shared" si="149"/>
        <v/>
      </c>
      <c r="CD262" s="31"/>
      <c r="CE262" s="31" t="str">
        <f t="shared" si="155"/>
        <v/>
      </c>
      <c r="CF262" s="31" t="str">
        <f t="shared" si="156"/>
        <v/>
      </c>
      <c r="CG262" s="31" t="str">
        <f t="shared" si="157"/>
        <v/>
      </c>
      <c r="CH262" s="32"/>
      <c r="CI262" s="32"/>
      <c r="CJ262" s="32"/>
      <c r="CK262" s="32"/>
      <c r="CL262" s="32">
        <f t="shared" si="162"/>
        <v>0</v>
      </c>
      <c r="CM262" s="32">
        <f t="shared" si="162"/>
        <v>0</v>
      </c>
      <c r="CN262" s="32">
        <f t="shared" si="162"/>
        <v>0</v>
      </c>
    </row>
    <row r="263" spans="1:92" ht="16.350000000000001" customHeight="1" x14ac:dyDescent="0.2">
      <c r="A263" s="2971"/>
      <c r="B263" s="3640" t="s">
        <v>268</v>
      </c>
      <c r="C263" s="3641"/>
      <c r="D263" s="2109">
        <f t="shared" si="147"/>
        <v>0</v>
      </c>
      <c r="E263" s="2110">
        <f t="shared" si="163"/>
        <v>0</v>
      </c>
      <c r="F263" s="2111">
        <f t="shared" si="151"/>
        <v>0</v>
      </c>
      <c r="G263" s="2119"/>
      <c r="H263" s="2120"/>
      <c r="I263" s="2121"/>
      <c r="J263" s="2120"/>
      <c r="K263" s="2121"/>
      <c r="L263" s="2120"/>
      <c r="M263" s="2121"/>
      <c r="N263" s="2120"/>
      <c r="O263" s="2121"/>
      <c r="P263" s="2120"/>
      <c r="Q263" s="2121"/>
      <c r="R263" s="2120"/>
      <c r="S263" s="2121"/>
      <c r="T263" s="2120"/>
      <c r="U263" s="2121"/>
      <c r="V263" s="2122"/>
      <c r="W263" s="2121"/>
      <c r="X263" s="2122"/>
      <c r="Y263" s="2114"/>
      <c r="Z263" s="2115"/>
      <c r="AA263" s="2114"/>
      <c r="AB263" s="2115"/>
      <c r="AC263" s="2114"/>
      <c r="AD263" s="2115"/>
      <c r="AE263" s="2114"/>
      <c r="AF263" s="2115"/>
      <c r="AG263" s="2114"/>
      <c r="AH263" s="2115"/>
      <c r="AI263" s="2114"/>
      <c r="AJ263" s="2115"/>
      <c r="AK263" s="2114"/>
      <c r="AL263" s="2115"/>
      <c r="AM263" s="2114"/>
      <c r="AN263" s="2115"/>
      <c r="AO263" s="2142"/>
      <c r="AP263" s="2098"/>
      <c r="AQ263" s="2097"/>
      <c r="AR263" s="2133"/>
      <c r="AS263" s="2126"/>
      <c r="AT263" s="2114">
        <v>0</v>
      </c>
      <c r="AU263" s="2118">
        <v>0</v>
      </c>
      <c r="AV263" s="2118">
        <v>0</v>
      </c>
      <c r="AW263" s="2113">
        <v>0</v>
      </c>
      <c r="AX263" s="671" t="str">
        <f t="shared" si="148"/>
        <v/>
      </c>
      <c r="BT263" s="3"/>
      <c r="BU263" s="3"/>
      <c r="BV263" s="4"/>
      <c r="BW263" s="4"/>
      <c r="CA263" s="31" t="str">
        <f t="shared" si="152"/>
        <v/>
      </c>
      <c r="CB263" s="31"/>
      <c r="CC263" s="31" t="str">
        <f t="shared" si="149"/>
        <v/>
      </c>
      <c r="CD263" s="31"/>
      <c r="CE263" s="31" t="str">
        <f t="shared" si="155"/>
        <v/>
      </c>
      <c r="CF263" s="31" t="str">
        <f t="shared" si="156"/>
        <v/>
      </c>
      <c r="CG263" s="31" t="str">
        <f t="shared" si="157"/>
        <v/>
      </c>
      <c r="CH263" s="32"/>
      <c r="CI263" s="32"/>
      <c r="CJ263" s="32"/>
      <c r="CK263" s="32"/>
      <c r="CL263" s="32">
        <f t="shared" si="162"/>
        <v>0</v>
      </c>
      <c r="CM263" s="32">
        <f t="shared" si="162"/>
        <v>0</v>
      </c>
      <c r="CN263" s="32">
        <f t="shared" si="162"/>
        <v>0</v>
      </c>
    </row>
    <row r="264" spans="1:92" ht="16.350000000000001" customHeight="1" x14ac:dyDescent="0.2">
      <c r="A264" s="3646"/>
      <c r="B264" s="3555" t="s">
        <v>269</v>
      </c>
      <c r="C264" s="3555"/>
      <c r="D264" s="1978">
        <f t="shared" si="147"/>
        <v>0</v>
      </c>
      <c r="E264" s="1979">
        <f t="shared" si="163"/>
        <v>0</v>
      </c>
      <c r="F264" s="710">
        <f t="shared" si="151"/>
        <v>0</v>
      </c>
      <c r="G264" s="2102"/>
      <c r="H264" s="2103"/>
      <c r="I264" s="2104"/>
      <c r="J264" s="2103"/>
      <c r="K264" s="2104"/>
      <c r="L264" s="2103"/>
      <c r="M264" s="2104"/>
      <c r="N264" s="2103"/>
      <c r="O264" s="2104"/>
      <c r="P264" s="2103"/>
      <c r="Q264" s="2104"/>
      <c r="R264" s="2103"/>
      <c r="S264" s="2104"/>
      <c r="T264" s="2103"/>
      <c r="U264" s="2104"/>
      <c r="V264" s="2105"/>
      <c r="W264" s="2104"/>
      <c r="X264" s="2105"/>
      <c r="Y264" s="2104"/>
      <c r="Z264" s="2105"/>
      <c r="AA264" s="2104"/>
      <c r="AB264" s="2105"/>
      <c r="AC264" s="766"/>
      <c r="AD264" s="767"/>
      <c r="AE264" s="766"/>
      <c r="AF264" s="767"/>
      <c r="AG264" s="766"/>
      <c r="AH264" s="767"/>
      <c r="AI264" s="766"/>
      <c r="AJ264" s="767"/>
      <c r="AK264" s="766"/>
      <c r="AL264" s="767"/>
      <c r="AM264" s="766"/>
      <c r="AN264" s="767"/>
      <c r="AO264" s="2143"/>
      <c r="AP264" s="2144"/>
      <c r="AQ264" s="1980"/>
      <c r="AR264" s="2145"/>
      <c r="AS264" s="2132"/>
      <c r="AT264" s="766">
        <v>0</v>
      </c>
      <c r="AU264" s="2146">
        <v>0</v>
      </c>
      <c r="AV264" s="2146">
        <v>0</v>
      </c>
      <c r="AW264" s="2147">
        <v>0</v>
      </c>
      <c r="AX264" s="671" t="str">
        <f t="shared" si="148"/>
        <v/>
      </c>
      <c r="BT264" s="3"/>
      <c r="BU264" s="3"/>
      <c r="BV264" s="4"/>
      <c r="BW264" s="4"/>
      <c r="CA264" s="31" t="str">
        <f t="shared" si="152"/>
        <v/>
      </c>
      <c r="CB264" s="31"/>
      <c r="CC264" s="31" t="str">
        <f t="shared" si="149"/>
        <v/>
      </c>
      <c r="CD264" s="31"/>
      <c r="CE264" s="31" t="str">
        <f t="shared" si="155"/>
        <v/>
      </c>
      <c r="CF264" s="31" t="str">
        <f t="shared" si="156"/>
        <v/>
      </c>
      <c r="CG264" s="31" t="str">
        <f t="shared" si="157"/>
        <v/>
      </c>
      <c r="CH264" s="32"/>
      <c r="CI264" s="32"/>
      <c r="CJ264" s="32"/>
      <c r="CK264" s="32"/>
      <c r="CL264" s="32">
        <f t="shared" si="162"/>
        <v>0</v>
      </c>
      <c r="CM264" s="32">
        <f t="shared" si="162"/>
        <v>0</v>
      </c>
      <c r="CN264" s="32">
        <f t="shared" si="162"/>
        <v>0</v>
      </c>
    </row>
    <row r="265" spans="1:92" ht="16.350000000000001" customHeight="1" x14ac:dyDescent="0.2">
      <c r="A265" s="3454" t="s">
        <v>104</v>
      </c>
      <c r="B265" s="3184" t="s">
        <v>264</v>
      </c>
      <c r="C265" s="3184"/>
      <c r="D265" s="400">
        <f t="shared" si="147"/>
        <v>25</v>
      </c>
      <c r="E265" s="465">
        <f t="shared" si="163"/>
        <v>7</v>
      </c>
      <c r="F265" s="466">
        <f t="shared" si="151"/>
        <v>18</v>
      </c>
      <c r="G265" s="467">
        <v>0</v>
      </c>
      <c r="H265" s="468">
        <v>0</v>
      </c>
      <c r="I265" s="469">
        <v>0</v>
      </c>
      <c r="J265" s="468">
        <v>0</v>
      </c>
      <c r="K265" s="469">
        <v>0</v>
      </c>
      <c r="L265" s="468">
        <v>0</v>
      </c>
      <c r="M265" s="469">
        <v>0</v>
      </c>
      <c r="N265" s="468">
        <v>0</v>
      </c>
      <c r="O265" s="469">
        <v>0</v>
      </c>
      <c r="P265" s="468">
        <v>0</v>
      </c>
      <c r="Q265" s="469">
        <v>0</v>
      </c>
      <c r="R265" s="468">
        <v>0</v>
      </c>
      <c r="S265" s="469">
        <v>0</v>
      </c>
      <c r="T265" s="468">
        <v>0</v>
      </c>
      <c r="U265" s="469">
        <v>0</v>
      </c>
      <c r="V265" s="470">
        <v>0</v>
      </c>
      <c r="W265" s="469">
        <v>2</v>
      </c>
      <c r="X265" s="470">
        <v>0</v>
      </c>
      <c r="Y265" s="469">
        <v>1</v>
      </c>
      <c r="Z265" s="470">
        <v>0</v>
      </c>
      <c r="AA265" s="469">
        <v>0</v>
      </c>
      <c r="AB265" s="470">
        <v>0</v>
      </c>
      <c r="AC265" s="469">
        <v>0</v>
      </c>
      <c r="AD265" s="470">
        <v>2</v>
      </c>
      <c r="AE265" s="469">
        <v>1</v>
      </c>
      <c r="AF265" s="470">
        <v>4</v>
      </c>
      <c r="AG265" s="469">
        <v>0</v>
      </c>
      <c r="AH265" s="470">
        <v>6</v>
      </c>
      <c r="AI265" s="469">
        <v>1</v>
      </c>
      <c r="AJ265" s="470">
        <v>1</v>
      </c>
      <c r="AK265" s="469">
        <v>1</v>
      </c>
      <c r="AL265" s="470">
        <v>5</v>
      </c>
      <c r="AM265" s="469">
        <v>1</v>
      </c>
      <c r="AN265" s="470">
        <v>0</v>
      </c>
      <c r="AO265" s="471">
        <v>2</v>
      </c>
      <c r="AP265" s="472">
        <v>0</v>
      </c>
      <c r="AQ265" s="467">
        <v>2</v>
      </c>
      <c r="AR265" s="473">
        <v>10</v>
      </c>
      <c r="AS265" s="1060">
        <v>4</v>
      </c>
      <c r="AT265" s="469">
        <v>0</v>
      </c>
      <c r="AU265" s="473">
        <v>0</v>
      </c>
      <c r="AV265" s="473">
        <v>0</v>
      </c>
      <c r="AW265" s="468">
        <v>0</v>
      </c>
      <c r="AX265" s="671" t="str">
        <f t="shared" si="148"/>
        <v/>
      </c>
      <c r="BT265" s="3"/>
      <c r="BU265" s="3"/>
      <c r="BV265" s="4"/>
      <c r="BW265" s="4"/>
      <c r="CA265" s="31" t="str">
        <f t="shared" si="152"/>
        <v/>
      </c>
      <c r="CB265" s="31" t="str">
        <f t="shared" si="153"/>
        <v/>
      </c>
      <c r="CC265" s="31" t="str">
        <f t="shared" si="149"/>
        <v/>
      </c>
      <c r="CD265" s="31" t="str">
        <f t="shared" si="154"/>
        <v/>
      </c>
      <c r="CE265" s="31" t="str">
        <f t="shared" si="155"/>
        <v/>
      </c>
      <c r="CF265" s="31" t="str">
        <f t="shared" si="156"/>
        <v/>
      </c>
      <c r="CG265" s="31" t="str">
        <f t="shared" si="157"/>
        <v/>
      </c>
      <c r="CH265" s="32">
        <f t="shared" si="158"/>
        <v>0</v>
      </c>
      <c r="CI265" s="32">
        <f t="shared" si="159"/>
        <v>0</v>
      </c>
      <c r="CJ265" s="32">
        <f t="shared" si="160"/>
        <v>0</v>
      </c>
      <c r="CK265" s="32">
        <f t="shared" si="161"/>
        <v>0</v>
      </c>
      <c r="CL265" s="32">
        <f t="shared" si="162"/>
        <v>0</v>
      </c>
      <c r="CM265" s="32">
        <f t="shared" si="162"/>
        <v>0</v>
      </c>
      <c r="CN265" s="32">
        <f t="shared" si="162"/>
        <v>0</v>
      </c>
    </row>
    <row r="266" spans="1:92" ht="16.350000000000001" customHeight="1" x14ac:dyDescent="0.2">
      <c r="A266" s="2912"/>
      <c r="B266" s="3639" t="s">
        <v>265</v>
      </c>
      <c r="C266" s="3639"/>
      <c r="D266" s="2109">
        <f t="shared" si="147"/>
        <v>67</v>
      </c>
      <c r="E266" s="2110">
        <f t="shared" si="163"/>
        <v>19</v>
      </c>
      <c r="F266" s="2111">
        <f t="shared" si="151"/>
        <v>48</v>
      </c>
      <c r="G266" s="2112">
        <v>0</v>
      </c>
      <c r="H266" s="2113">
        <v>0</v>
      </c>
      <c r="I266" s="2114">
        <v>0</v>
      </c>
      <c r="J266" s="2113">
        <v>0</v>
      </c>
      <c r="K266" s="2114">
        <v>0</v>
      </c>
      <c r="L266" s="2113">
        <v>0</v>
      </c>
      <c r="M266" s="2114">
        <v>0</v>
      </c>
      <c r="N266" s="2113">
        <v>0</v>
      </c>
      <c r="O266" s="2114">
        <v>0</v>
      </c>
      <c r="P266" s="2113">
        <v>0</v>
      </c>
      <c r="Q266" s="2114">
        <v>0</v>
      </c>
      <c r="R266" s="2113">
        <v>0</v>
      </c>
      <c r="S266" s="2114">
        <v>0</v>
      </c>
      <c r="T266" s="2113">
        <v>0</v>
      </c>
      <c r="U266" s="2114">
        <v>0</v>
      </c>
      <c r="V266" s="2115">
        <v>0</v>
      </c>
      <c r="W266" s="2114">
        <v>5</v>
      </c>
      <c r="X266" s="2115">
        <v>0</v>
      </c>
      <c r="Y266" s="2114">
        <v>1</v>
      </c>
      <c r="Z266" s="2115">
        <v>1</v>
      </c>
      <c r="AA266" s="2114">
        <v>1</v>
      </c>
      <c r="AB266" s="2115">
        <v>0</v>
      </c>
      <c r="AC266" s="2114">
        <v>0</v>
      </c>
      <c r="AD266" s="2115">
        <v>7</v>
      </c>
      <c r="AE266" s="2114">
        <v>0</v>
      </c>
      <c r="AF266" s="2115">
        <v>7</v>
      </c>
      <c r="AG266" s="2114">
        <v>3</v>
      </c>
      <c r="AH266" s="2115">
        <v>20</v>
      </c>
      <c r="AI266" s="2114">
        <v>5</v>
      </c>
      <c r="AJ266" s="2115">
        <v>3</v>
      </c>
      <c r="AK266" s="2114">
        <v>4</v>
      </c>
      <c r="AL266" s="2115">
        <v>8</v>
      </c>
      <c r="AM266" s="2114">
        <v>0</v>
      </c>
      <c r="AN266" s="2115">
        <v>2</v>
      </c>
      <c r="AO266" s="2116">
        <v>6</v>
      </c>
      <c r="AP266" s="2117">
        <v>1</v>
      </c>
      <c r="AQ266" s="2097"/>
      <c r="AR266" s="2133"/>
      <c r="AS266" s="467">
        <v>11</v>
      </c>
      <c r="AT266" s="2114">
        <v>0</v>
      </c>
      <c r="AU266" s="2118">
        <v>0</v>
      </c>
      <c r="AV266" s="2118">
        <v>0</v>
      </c>
      <c r="AW266" s="2113">
        <v>0</v>
      </c>
      <c r="AX266" s="671" t="str">
        <f t="shared" si="148"/>
        <v/>
      </c>
      <c r="BT266" s="3"/>
      <c r="BU266" s="3"/>
      <c r="BV266" s="4"/>
      <c r="BW266" s="4"/>
      <c r="CA266" s="31" t="str">
        <f t="shared" si="152"/>
        <v/>
      </c>
      <c r="CB266" s="31" t="str">
        <f t="shared" si="153"/>
        <v/>
      </c>
      <c r="CC266" s="31" t="str">
        <f t="shared" si="149"/>
        <v/>
      </c>
      <c r="CD266" s="31" t="str">
        <f t="shared" si="154"/>
        <v/>
      </c>
      <c r="CE266" s="31" t="str">
        <f t="shared" si="155"/>
        <v/>
      </c>
      <c r="CF266" s="31" t="str">
        <f t="shared" si="156"/>
        <v/>
      </c>
      <c r="CG266" s="31" t="str">
        <f t="shared" si="157"/>
        <v/>
      </c>
      <c r="CH266" s="32">
        <f t="shared" si="158"/>
        <v>0</v>
      </c>
      <c r="CI266" s="32"/>
      <c r="CJ266" s="32"/>
      <c r="CK266" s="32">
        <f t="shared" si="161"/>
        <v>0</v>
      </c>
      <c r="CL266" s="32">
        <f t="shared" si="162"/>
        <v>0</v>
      </c>
      <c r="CM266" s="32">
        <f t="shared" si="162"/>
        <v>0</v>
      </c>
      <c r="CN266" s="32">
        <f t="shared" si="162"/>
        <v>0</v>
      </c>
    </row>
    <row r="267" spans="1:92" ht="16.350000000000001" customHeight="1" x14ac:dyDescent="0.2">
      <c r="A267" s="2912"/>
      <c r="B267" s="3639" t="s">
        <v>266</v>
      </c>
      <c r="C267" s="3639"/>
      <c r="D267" s="2109">
        <f t="shared" si="147"/>
        <v>25</v>
      </c>
      <c r="E267" s="2110">
        <f t="shared" si="163"/>
        <v>7</v>
      </c>
      <c r="F267" s="2111">
        <f t="shared" si="151"/>
        <v>18</v>
      </c>
      <c r="G267" s="2112">
        <v>0</v>
      </c>
      <c r="H267" s="2113">
        <v>0</v>
      </c>
      <c r="I267" s="2114">
        <v>0</v>
      </c>
      <c r="J267" s="2113">
        <v>0</v>
      </c>
      <c r="K267" s="2114">
        <v>0</v>
      </c>
      <c r="L267" s="2113">
        <v>0</v>
      </c>
      <c r="M267" s="2114">
        <v>0</v>
      </c>
      <c r="N267" s="2113">
        <v>0</v>
      </c>
      <c r="O267" s="2114">
        <v>0</v>
      </c>
      <c r="P267" s="2113">
        <v>0</v>
      </c>
      <c r="Q267" s="2114">
        <v>0</v>
      </c>
      <c r="R267" s="2113">
        <v>0</v>
      </c>
      <c r="S267" s="2114">
        <v>0</v>
      </c>
      <c r="T267" s="2113">
        <v>0</v>
      </c>
      <c r="U267" s="2114">
        <v>0</v>
      </c>
      <c r="V267" s="2115">
        <v>0</v>
      </c>
      <c r="W267" s="2114">
        <v>2</v>
      </c>
      <c r="X267" s="2115">
        <v>0</v>
      </c>
      <c r="Y267" s="2114">
        <v>1</v>
      </c>
      <c r="Z267" s="2115">
        <v>0</v>
      </c>
      <c r="AA267" s="2114">
        <v>0</v>
      </c>
      <c r="AB267" s="2115">
        <v>0</v>
      </c>
      <c r="AC267" s="2114">
        <v>0</v>
      </c>
      <c r="AD267" s="2115">
        <v>1</v>
      </c>
      <c r="AE267" s="2114">
        <v>1</v>
      </c>
      <c r="AF267" s="2115">
        <v>4</v>
      </c>
      <c r="AG267" s="2114">
        <v>0</v>
      </c>
      <c r="AH267" s="2115">
        <v>8</v>
      </c>
      <c r="AI267" s="2114">
        <v>1</v>
      </c>
      <c r="AJ267" s="2115">
        <v>1</v>
      </c>
      <c r="AK267" s="2114">
        <v>1</v>
      </c>
      <c r="AL267" s="2115">
        <v>4</v>
      </c>
      <c r="AM267" s="2114">
        <v>1</v>
      </c>
      <c r="AN267" s="2115">
        <v>0</v>
      </c>
      <c r="AO267" s="2116">
        <v>2</v>
      </c>
      <c r="AP267" s="2117">
        <v>0</v>
      </c>
      <c r="AQ267" s="2097"/>
      <c r="AR267" s="2133"/>
      <c r="AS267" s="2133"/>
      <c r="AT267" s="2114">
        <v>0</v>
      </c>
      <c r="AU267" s="2118">
        <v>0</v>
      </c>
      <c r="AV267" s="2118">
        <v>0</v>
      </c>
      <c r="AW267" s="2113">
        <v>0</v>
      </c>
      <c r="AX267" s="671" t="str">
        <f t="shared" si="148"/>
        <v/>
      </c>
      <c r="BT267" s="3"/>
      <c r="BU267" s="3"/>
      <c r="BV267" s="4"/>
      <c r="BW267" s="4"/>
      <c r="CA267" s="31" t="str">
        <f t="shared" si="152"/>
        <v/>
      </c>
      <c r="CB267" s="31" t="str">
        <f t="shared" si="153"/>
        <v/>
      </c>
      <c r="CC267" s="31" t="str">
        <f t="shared" si="149"/>
        <v/>
      </c>
      <c r="CD267" s="31" t="str">
        <f t="shared" si="154"/>
        <v/>
      </c>
      <c r="CE267" s="31" t="str">
        <f t="shared" si="155"/>
        <v/>
      </c>
      <c r="CF267" s="31" t="str">
        <f t="shared" si="156"/>
        <v/>
      </c>
      <c r="CG267" s="31" t="str">
        <f t="shared" si="157"/>
        <v/>
      </c>
      <c r="CH267" s="32">
        <f t="shared" si="158"/>
        <v>0</v>
      </c>
      <c r="CI267" s="32"/>
      <c r="CJ267" s="32"/>
      <c r="CK267" s="32">
        <f t="shared" si="161"/>
        <v>0</v>
      </c>
      <c r="CL267" s="32">
        <f t="shared" si="162"/>
        <v>0</v>
      </c>
      <c r="CM267" s="32">
        <f t="shared" si="162"/>
        <v>0</v>
      </c>
      <c r="CN267" s="32">
        <f t="shared" si="162"/>
        <v>0</v>
      </c>
    </row>
    <row r="268" spans="1:92" ht="16.350000000000001" customHeight="1" x14ac:dyDescent="0.2">
      <c r="A268" s="2912"/>
      <c r="B268" s="3647" t="s">
        <v>267</v>
      </c>
      <c r="C268" s="3647"/>
      <c r="D268" s="2109">
        <f t="shared" si="147"/>
        <v>26</v>
      </c>
      <c r="E268" s="2110">
        <f t="shared" si="163"/>
        <v>7</v>
      </c>
      <c r="F268" s="2111">
        <f t="shared" si="151"/>
        <v>19</v>
      </c>
      <c r="G268" s="2119">
        <v>0</v>
      </c>
      <c r="H268" s="2120">
        <v>0</v>
      </c>
      <c r="I268" s="2121">
        <v>0</v>
      </c>
      <c r="J268" s="2120">
        <v>0</v>
      </c>
      <c r="K268" s="2121">
        <v>0</v>
      </c>
      <c r="L268" s="2120">
        <v>0</v>
      </c>
      <c r="M268" s="2121">
        <v>0</v>
      </c>
      <c r="N268" s="2120">
        <v>0</v>
      </c>
      <c r="O268" s="2121">
        <v>0</v>
      </c>
      <c r="P268" s="2120">
        <v>0</v>
      </c>
      <c r="Q268" s="2121">
        <v>0</v>
      </c>
      <c r="R268" s="2120">
        <v>0</v>
      </c>
      <c r="S268" s="2121">
        <v>0</v>
      </c>
      <c r="T268" s="2120">
        <v>0</v>
      </c>
      <c r="U268" s="2121">
        <v>0</v>
      </c>
      <c r="V268" s="2122">
        <v>0</v>
      </c>
      <c r="W268" s="2121">
        <v>2</v>
      </c>
      <c r="X268" s="2122">
        <v>0</v>
      </c>
      <c r="Y268" s="2121">
        <v>0</v>
      </c>
      <c r="Z268" s="2122">
        <v>1</v>
      </c>
      <c r="AA268" s="2121">
        <v>0</v>
      </c>
      <c r="AB268" s="2122">
        <v>0</v>
      </c>
      <c r="AC268" s="2121">
        <v>0</v>
      </c>
      <c r="AD268" s="2122">
        <v>1</v>
      </c>
      <c r="AE268" s="2121">
        <v>0</v>
      </c>
      <c r="AF268" s="2122">
        <v>5</v>
      </c>
      <c r="AG268" s="2121">
        <v>1</v>
      </c>
      <c r="AH268" s="2122">
        <v>8</v>
      </c>
      <c r="AI268" s="2121">
        <v>1</v>
      </c>
      <c r="AJ268" s="2122">
        <v>2</v>
      </c>
      <c r="AK268" s="2121">
        <v>2</v>
      </c>
      <c r="AL268" s="2122">
        <v>1</v>
      </c>
      <c r="AM268" s="2121">
        <v>1</v>
      </c>
      <c r="AN268" s="2122">
        <v>1</v>
      </c>
      <c r="AO268" s="2123">
        <v>1</v>
      </c>
      <c r="AP268" s="2124">
        <v>0</v>
      </c>
      <c r="AQ268" s="2125"/>
      <c r="AR268" s="2148"/>
      <c r="AS268" s="2133"/>
      <c r="AT268" s="2121">
        <v>0</v>
      </c>
      <c r="AU268" s="2127">
        <v>0</v>
      </c>
      <c r="AV268" s="2127">
        <v>0</v>
      </c>
      <c r="AW268" s="2120">
        <v>0</v>
      </c>
      <c r="AX268" s="671" t="str">
        <f t="shared" si="148"/>
        <v/>
      </c>
      <c r="BT268" s="3"/>
      <c r="BU268" s="3"/>
      <c r="BV268" s="4"/>
      <c r="BW268" s="4"/>
      <c r="CA268" s="31" t="str">
        <f t="shared" si="152"/>
        <v/>
      </c>
      <c r="CB268" s="31" t="str">
        <f t="shared" si="153"/>
        <v/>
      </c>
      <c r="CC268" s="31" t="str">
        <f t="shared" si="149"/>
        <v/>
      </c>
      <c r="CD268" s="31" t="str">
        <f t="shared" si="154"/>
        <v/>
      </c>
      <c r="CE268" s="31" t="str">
        <f t="shared" si="155"/>
        <v/>
      </c>
      <c r="CF268" s="31" t="str">
        <f t="shared" si="156"/>
        <v/>
      </c>
      <c r="CG268" s="31" t="str">
        <f t="shared" si="157"/>
        <v/>
      </c>
      <c r="CH268" s="32">
        <f t="shared" si="158"/>
        <v>0</v>
      </c>
      <c r="CI268" s="32"/>
      <c r="CJ268" s="32"/>
      <c r="CK268" s="32">
        <f t="shared" si="161"/>
        <v>0</v>
      </c>
      <c r="CL268" s="32">
        <f t="shared" si="162"/>
        <v>0</v>
      </c>
      <c r="CM268" s="32">
        <f t="shared" si="162"/>
        <v>0</v>
      </c>
      <c r="CN268" s="32">
        <f t="shared" si="162"/>
        <v>0</v>
      </c>
    </row>
    <row r="269" spans="1:92" ht="16.350000000000001" customHeight="1" x14ac:dyDescent="0.2">
      <c r="A269" s="2912"/>
      <c r="B269" s="3640" t="s">
        <v>268</v>
      </c>
      <c r="C269" s="3641"/>
      <c r="D269" s="2109">
        <f t="shared" si="147"/>
        <v>10</v>
      </c>
      <c r="E269" s="2110">
        <f t="shared" si="163"/>
        <v>2</v>
      </c>
      <c r="F269" s="2111">
        <f t="shared" si="151"/>
        <v>8</v>
      </c>
      <c r="G269" s="2119">
        <v>0</v>
      </c>
      <c r="H269" s="2120">
        <v>0</v>
      </c>
      <c r="I269" s="2121">
        <v>0</v>
      </c>
      <c r="J269" s="2120">
        <v>0</v>
      </c>
      <c r="K269" s="2121">
        <v>0</v>
      </c>
      <c r="L269" s="2120">
        <v>0</v>
      </c>
      <c r="M269" s="2121">
        <v>0</v>
      </c>
      <c r="N269" s="2120">
        <v>0</v>
      </c>
      <c r="O269" s="2121">
        <v>0</v>
      </c>
      <c r="P269" s="2120">
        <v>0</v>
      </c>
      <c r="Q269" s="2121">
        <v>0</v>
      </c>
      <c r="R269" s="2120">
        <v>0</v>
      </c>
      <c r="S269" s="2121">
        <v>0</v>
      </c>
      <c r="T269" s="2120">
        <v>0</v>
      </c>
      <c r="U269" s="2121">
        <v>0</v>
      </c>
      <c r="V269" s="2122">
        <v>0</v>
      </c>
      <c r="W269" s="2121">
        <v>0</v>
      </c>
      <c r="X269" s="2122">
        <v>0</v>
      </c>
      <c r="Y269" s="2121">
        <v>0</v>
      </c>
      <c r="Z269" s="2122">
        <v>1</v>
      </c>
      <c r="AA269" s="2121">
        <v>0</v>
      </c>
      <c r="AB269" s="2122">
        <v>0</v>
      </c>
      <c r="AC269" s="2121">
        <v>0</v>
      </c>
      <c r="AD269" s="2122">
        <v>0</v>
      </c>
      <c r="AE269" s="2121">
        <v>0</v>
      </c>
      <c r="AF269" s="2122">
        <v>1</v>
      </c>
      <c r="AG269" s="2121">
        <v>1</v>
      </c>
      <c r="AH269" s="2122">
        <v>1</v>
      </c>
      <c r="AI269" s="2121">
        <v>0</v>
      </c>
      <c r="AJ269" s="2122">
        <v>3</v>
      </c>
      <c r="AK269" s="2121">
        <v>1</v>
      </c>
      <c r="AL269" s="2122">
        <v>2</v>
      </c>
      <c r="AM269" s="2121">
        <v>0</v>
      </c>
      <c r="AN269" s="2122">
        <v>0</v>
      </c>
      <c r="AO269" s="2123">
        <v>0</v>
      </c>
      <c r="AP269" s="2124">
        <v>0</v>
      </c>
      <c r="AQ269" s="2125"/>
      <c r="AR269" s="2148"/>
      <c r="AS269" s="2126"/>
      <c r="AT269" s="2121">
        <v>0</v>
      </c>
      <c r="AU269" s="2127">
        <v>0</v>
      </c>
      <c r="AV269" s="2127">
        <v>0</v>
      </c>
      <c r="AW269" s="2120">
        <v>0</v>
      </c>
      <c r="AX269" s="671" t="str">
        <f t="shared" si="148"/>
        <v/>
      </c>
      <c r="BT269" s="3"/>
      <c r="BU269" s="3"/>
      <c r="BV269" s="4"/>
      <c r="BW269" s="4"/>
      <c r="CA269" s="31" t="str">
        <f t="shared" si="152"/>
        <v/>
      </c>
      <c r="CB269" s="31" t="str">
        <f t="shared" si="153"/>
        <v/>
      </c>
      <c r="CC269" s="31" t="str">
        <f t="shared" si="149"/>
        <v/>
      </c>
      <c r="CD269" s="31" t="str">
        <f t="shared" si="154"/>
        <v/>
      </c>
      <c r="CE269" s="31" t="str">
        <f t="shared" si="155"/>
        <v/>
      </c>
      <c r="CF269" s="31" t="str">
        <f t="shared" si="156"/>
        <v/>
      </c>
      <c r="CG269" s="31" t="str">
        <f t="shared" si="157"/>
        <v/>
      </c>
      <c r="CH269" s="32">
        <f t="shared" si="158"/>
        <v>0</v>
      </c>
      <c r="CI269" s="32"/>
      <c r="CJ269" s="32"/>
      <c r="CK269" s="32">
        <f t="shared" si="161"/>
        <v>0</v>
      </c>
      <c r="CL269" s="32">
        <f t="shared" si="162"/>
        <v>0</v>
      </c>
      <c r="CM269" s="32">
        <f t="shared" si="162"/>
        <v>0</v>
      </c>
      <c r="CN269" s="32">
        <f t="shared" si="162"/>
        <v>0</v>
      </c>
    </row>
    <row r="270" spans="1:92" ht="16.350000000000001" customHeight="1" x14ac:dyDescent="0.2">
      <c r="A270" s="3537"/>
      <c r="B270" s="3642" t="s">
        <v>269</v>
      </c>
      <c r="C270" s="3642"/>
      <c r="D270" s="2137">
        <f t="shared" si="147"/>
        <v>1</v>
      </c>
      <c r="E270" s="2138">
        <f t="shared" si="163"/>
        <v>1</v>
      </c>
      <c r="F270" s="2139">
        <f t="shared" si="151"/>
        <v>0</v>
      </c>
      <c r="G270" s="2119">
        <v>0</v>
      </c>
      <c r="H270" s="2120">
        <v>0</v>
      </c>
      <c r="I270" s="2121">
        <v>0</v>
      </c>
      <c r="J270" s="2120">
        <v>0</v>
      </c>
      <c r="K270" s="2121">
        <v>0</v>
      </c>
      <c r="L270" s="2120">
        <v>0</v>
      </c>
      <c r="M270" s="2121">
        <v>0</v>
      </c>
      <c r="N270" s="2120">
        <v>0</v>
      </c>
      <c r="O270" s="2121">
        <v>0</v>
      </c>
      <c r="P270" s="2120">
        <v>0</v>
      </c>
      <c r="Q270" s="2121">
        <v>0</v>
      </c>
      <c r="R270" s="2120">
        <v>0</v>
      </c>
      <c r="S270" s="2121">
        <v>0</v>
      </c>
      <c r="T270" s="2120">
        <v>0</v>
      </c>
      <c r="U270" s="2121">
        <v>0</v>
      </c>
      <c r="V270" s="2122">
        <v>0</v>
      </c>
      <c r="W270" s="2121">
        <v>0</v>
      </c>
      <c r="X270" s="2122">
        <v>0</v>
      </c>
      <c r="Y270" s="2121">
        <v>0</v>
      </c>
      <c r="Z270" s="2122">
        <v>0</v>
      </c>
      <c r="AA270" s="2121">
        <v>0</v>
      </c>
      <c r="AB270" s="2122">
        <v>0</v>
      </c>
      <c r="AC270" s="2121">
        <v>0</v>
      </c>
      <c r="AD270" s="2122">
        <v>0</v>
      </c>
      <c r="AE270" s="2121">
        <v>0</v>
      </c>
      <c r="AF270" s="2122">
        <v>0</v>
      </c>
      <c r="AG270" s="2121">
        <v>1</v>
      </c>
      <c r="AH270" s="2122">
        <v>0</v>
      </c>
      <c r="AI270" s="2121">
        <v>0</v>
      </c>
      <c r="AJ270" s="2122">
        <v>0</v>
      </c>
      <c r="AK270" s="2121">
        <v>0</v>
      </c>
      <c r="AL270" s="2122">
        <v>0</v>
      </c>
      <c r="AM270" s="2121">
        <v>0</v>
      </c>
      <c r="AN270" s="2122">
        <v>0</v>
      </c>
      <c r="AO270" s="2106">
        <v>0</v>
      </c>
      <c r="AP270" s="2107">
        <v>0</v>
      </c>
      <c r="AQ270" s="2131"/>
      <c r="AR270" s="2149"/>
      <c r="AS270" s="2132"/>
      <c r="AT270" s="2104">
        <v>0</v>
      </c>
      <c r="AU270" s="2108">
        <v>0</v>
      </c>
      <c r="AV270" s="2108">
        <v>0</v>
      </c>
      <c r="AW270" s="2103">
        <v>0</v>
      </c>
      <c r="AX270" s="671" t="str">
        <f t="shared" si="148"/>
        <v/>
      </c>
      <c r="BT270" s="3"/>
      <c r="BU270" s="3"/>
      <c r="BV270" s="4"/>
      <c r="BW270" s="4"/>
      <c r="CA270" s="31" t="str">
        <f t="shared" si="152"/>
        <v/>
      </c>
      <c r="CB270" s="31" t="str">
        <f t="shared" si="153"/>
        <v/>
      </c>
      <c r="CC270" s="31" t="str">
        <f t="shared" si="149"/>
        <v/>
      </c>
      <c r="CD270" s="31" t="str">
        <f t="shared" si="154"/>
        <v/>
      </c>
      <c r="CE270" s="31" t="str">
        <f t="shared" si="155"/>
        <v/>
      </c>
      <c r="CF270" s="31" t="str">
        <f t="shared" si="156"/>
        <v/>
      </c>
      <c r="CG270" s="31" t="str">
        <f t="shared" si="157"/>
        <v/>
      </c>
      <c r="CH270" s="32">
        <f t="shared" si="158"/>
        <v>0</v>
      </c>
      <c r="CI270" s="32"/>
      <c r="CJ270" s="32"/>
      <c r="CK270" s="32">
        <f t="shared" si="161"/>
        <v>0</v>
      </c>
      <c r="CL270" s="32">
        <f t="shared" si="162"/>
        <v>0</v>
      </c>
      <c r="CM270" s="32">
        <f t="shared" si="162"/>
        <v>0</v>
      </c>
      <c r="CN270" s="32">
        <f t="shared" si="162"/>
        <v>0</v>
      </c>
    </row>
    <row r="271" spans="1:92" ht="16.350000000000001" customHeight="1" x14ac:dyDescent="0.2">
      <c r="A271" s="3454" t="s">
        <v>274</v>
      </c>
      <c r="B271" s="3184" t="s">
        <v>264</v>
      </c>
      <c r="C271" s="3184"/>
      <c r="D271" s="1050">
        <f t="shared" si="147"/>
        <v>0</v>
      </c>
      <c r="E271" s="485">
        <f>+Y271+AA271+AC271+AE271+AG271+AI271+AK271+AM271</f>
        <v>0</v>
      </c>
      <c r="F271" s="2519">
        <f>+Z271+AB271+AD271+AF271+AH271+AJ271+AL271+AN271</f>
        <v>0</v>
      </c>
      <c r="G271" s="1065"/>
      <c r="H271" s="511"/>
      <c r="I271" s="2520"/>
      <c r="J271" s="511"/>
      <c r="K271" s="2520"/>
      <c r="L271" s="511"/>
      <c r="M271" s="1066"/>
      <c r="N271" s="514"/>
      <c r="O271" s="2521"/>
      <c r="P271" s="514"/>
      <c r="Q271" s="2520"/>
      <c r="R271" s="511"/>
      <c r="S271" s="2520"/>
      <c r="T271" s="511"/>
      <c r="U271" s="1066"/>
      <c r="V271" s="514"/>
      <c r="W271" s="2521"/>
      <c r="X271" s="514"/>
      <c r="Y271" s="2517"/>
      <c r="Z271" s="2518"/>
      <c r="AA271" s="2517"/>
      <c r="AB271" s="2518"/>
      <c r="AC271" s="2517"/>
      <c r="AD271" s="2518"/>
      <c r="AE271" s="2517"/>
      <c r="AF271" s="2518"/>
      <c r="AG271" s="2517"/>
      <c r="AH271" s="2518"/>
      <c r="AI271" s="2517"/>
      <c r="AJ271" s="2518"/>
      <c r="AK271" s="2517"/>
      <c r="AL271" s="2518"/>
      <c r="AM271" s="2517"/>
      <c r="AN271" s="2518"/>
      <c r="AO271" s="471">
        <v>0</v>
      </c>
      <c r="AP271" s="472">
        <v>0</v>
      </c>
      <c r="AQ271" s="1060">
        <v>0</v>
      </c>
      <c r="AR271" s="473">
        <v>0</v>
      </c>
      <c r="AS271" s="1060">
        <v>0</v>
      </c>
      <c r="AT271" s="469">
        <v>0</v>
      </c>
      <c r="AU271" s="473">
        <v>0</v>
      </c>
      <c r="AV271" s="473">
        <v>0</v>
      </c>
      <c r="AW271" s="468">
        <v>0</v>
      </c>
      <c r="AX271" s="671" t="str">
        <f t="shared" si="148"/>
        <v/>
      </c>
      <c r="BT271" s="3"/>
      <c r="BU271" s="3"/>
      <c r="BV271" s="4"/>
      <c r="BW271" s="4"/>
      <c r="CA271" s="31" t="str">
        <f t="shared" si="152"/>
        <v/>
      </c>
      <c r="CB271" s="31" t="str">
        <f t="shared" si="153"/>
        <v/>
      </c>
      <c r="CC271" s="31" t="str">
        <f t="shared" si="149"/>
        <v/>
      </c>
      <c r="CD271" s="31" t="str">
        <f t="shared" si="154"/>
        <v/>
      </c>
      <c r="CE271" s="31" t="str">
        <f t="shared" si="155"/>
        <v/>
      </c>
      <c r="CF271" s="31" t="str">
        <f t="shared" si="156"/>
        <v/>
      </c>
      <c r="CG271" s="31" t="str">
        <f t="shared" si="157"/>
        <v/>
      </c>
      <c r="CH271" s="32">
        <f t="shared" si="158"/>
        <v>0</v>
      </c>
      <c r="CI271" s="32">
        <f t="shared" si="159"/>
        <v>0</v>
      </c>
      <c r="CJ271" s="32">
        <f t="shared" si="160"/>
        <v>0</v>
      </c>
      <c r="CK271" s="32">
        <f t="shared" si="161"/>
        <v>0</v>
      </c>
      <c r="CL271" s="32">
        <f t="shared" si="162"/>
        <v>0</v>
      </c>
      <c r="CM271" s="32">
        <f t="shared" si="162"/>
        <v>0</v>
      </c>
      <c r="CN271" s="32">
        <f t="shared" si="162"/>
        <v>0</v>
      </c>
    </row>
    <row r="272" spans="1:92" ht="16.350000000000001" customHeight="1" x14ac:dyDescent="0.2">
      <c r="A272" s="2912"/>
      <c r="B272" s="3639" t="s">
        <v>265</v>
      </c>
      <c r="C272" s="3639"/>
      <c r="D272" s="2109">
        <f>SUM(E272+F272)</f>
        <v>0</v>
      </c>
      <c r="E272" s="1969">
        <f t="shared" ref="E272:F287" si="164">+Y272+AA272+AC272+AE272+AG272+AI272+AK272+AM272</f>
        <v>0</v>
      </c>
      <c r="F272" s="1970">
        <f t="shared" si="164"/>
        <v>0</v>
      </c>
      <c r="G272" s="2152"/>
      <c r="H272" s="2153"/>
      <c r="I272" s="2154"/>
      <c r="J272" s="2153"/>
      <c r="K272" s="2154"/>
      <c r="L272" s="2153"/>
      <c r="M272" s="2155"/>
      <c r="N272" s="2135"/>
      <c r="O272" s="2155"/>
      <c r="P272" s="2135"/>
      <c r="Q272" s="2154"/>
      <c r="R272" s="2153"/>
      <c r="S272" s="2154"/>
      <c r="T272" s="2153"/>
      <c r="U272" s="2155"/>
      <c r="V272" s="2135"/>
      <c r="W272" s="2155"/>
      <c r="X272" s="2135"/>
      <c r="Y272" s="2114"/>
      <c r="Z272" s="2115"/>
      <c r="AA272" s="2114"/>
      <c r="AB272" s="2115"/>
      <c r="AC272" s="2114"/>
      <c r="AD272" s="2115"/>
      <c r="AE272" s="2114"/>
      <c r="AF272" s="2115"/>
      <c r="AG272" s="2114"/>
      <c r="AH272" s="2115"/>
      <c r="AI272" s="2114"/>
      <c r="AJ272" s="2115"/>
      <c r="AK272" s="2114"/>
      <c r="AL272" s="2115"/>
      <c r="AM272" s="2114"/>
      <c r="AN272" s="2115"/>
      <c r="AO272" s="2116">
        <v>0</v>
      </c>
      <c r="AP272" s="2117">
        <v>0</v>
      </c>
      <c r="AQ272" s="2097"/>
      <c r="AR272" s="2133"/>
      <c r="AS272" s="467">
        <v>0</v>
      </c>
      <c r="AT272" s="2114">
        <v>0</v>
      </c>
      <c r="AU272" s="2118">
        <v>0</v>
      </c>
      <c r="AV272" s="2118">
        <v>0</v>
      </c>
      <c r="AW272" s="2113">
        <v>0</v>
      </c>
      <c r="AX272" s="671" t="str">
        <f t="shared" si="148"/>
        <v/>
      </c>
      <c r="BT272" s="3"/>
      <c r="BU272" s="3"/>
      <c r="BV272" s="4"/>
      <c r="BW272" s="4"/>
      <c r="CA272" s="31" t="str">
        <f t="shared" si="152"/>
        <v/>
      </c>
      <c r="CB272" s="31" t="str">
        <f t="shared" si="153"/>
        <v/>
      </c>
      <c r="CC272" s="31" t="str">
        <f t="shared" si="149"/>
        <v/>
      </c>
      <c r="CD272" s="31" t="str">
        <f t="shared" si="154"/>
        <v/>
      </c>
      <c r="CE272" s="31" t="str">
        <f t="shared" si="155"/>
        <v/>
      </c>
      <c r="CF272" s="31" t="str">
        <f t="shared" si="156"/>
        <v/>
      </c>
      <c r="CG272" s="31" t="str">
        <f t="shared" si="157"/>
        <v/>
      </c>
      <c r="CH272" s="32">
        <f t="shared" si="158"/>
        <v>0</v>
      </c>
      <c r="CI272" s="32"/>
      <c r="CJ272" s="32"/>
      <c r="CK272" s="32">
        <f t="shared" si="161"/>
        <v>0</v>
      </c>
      <c r="CL272" s="32">
        <f t="shared" si="162"/>
        <v>0</v>
      </c>
      <c r="CM272" s="32">
        <f t="shared" si="162"/>
        <v>0</v>
      </c>
      <c r="CN272" s="32">
        <f t="shared" si="162"/>
        <v>0</v>
      </c>
    </row>
    <row r="273" spans="1:92" ht="16.350000000000001" customHeight="1" x14ac:dyDescent="0.2">
      <c r="A273" s="2912"/>
      <c r="B273" s="3639" t="s">
        <v>266</v>
      </c>
      <c r="C273" s="3639"/>
      <c r="D273" s="2109">
        <f t="shared" ref="D273:D311" si="165">SUM(E273+F273)</f>
        <v>0</v>
      </c>
      <c r="E273" s="1969">
        <f t="shared" si="164"/>
        <v>0</v>
      </c>
      <c r="F273" s="1970">
        <f t="shared" si="164"/>
        <v>0</v>
      </c>
      <c r="G273" s="2152"/>
      <c r="H273" s="2153"/>
      <c r="I273" s="2154"/>
      <c r="J273" s="2153"/>
      <c r="K273" s="2154"/>
      <c r="L273" s="2153"/>
      <c r="M273" s="2155"/>
      <c r="N273" s="2135"/>
      <c r="O273" s="2155"/>
      <c r="P273" s="2135"/>
      <c r="Q273" s="2154"/>
      <c r="R273" s="2153"/>
      <c r="S273" s="2154"/>
      <c r="T273" s="2153"/>
      <c r="U273" s="2155"/>
      <c r="V273" s="2135"/>
      <c r="W273" s="2155"/>
      <c r="X273" s="2135"/>
      <c r="Y273" s="2114"/>
      <c r="Z273" s="2115"/>
      <c r="AA273" s="2114"/>
      <c r="AB273" s="2115"/>
      <c r="AC273" s="2114"/>
      <c r="AD273" s="2115"/>
      <c r="AE273" s="2114"/>
      <c r="AF273" s="2115"/>
      <c r="AG273" s="2114"/>
      <c r="AH273" s="2115"/>
      <c r="AI273" s="2114"/>
      <c r="AJ273" s="2115"/>
      <c r="AK273" s="2114"/>
      <c r="AL273" s="2115"/>
      <c r="AM273" s="2114"/>
      <c r="AN273" s="2115"/>
      <c r="AO273" s="2116">
        <v>0</v>
      </c>
      <c r="AP273" s="2117">
        <v>0</v>
      </c>
      <c r="AQ273" s="2097"/>
      <c r="AR273" s="2133"/>
      <c r="AS273" s="2133"/>
      <c r="AT273" s="2114">
        <v>0</v>
      </c>
      <c r="AU273" s="2118">
        <v>0</v>
      </c>
      <c r="AV273" s="2118">
        <v>0</v>
      </c>
      <c r="AW273" s="2113">
        <v>0</v>
      </c>
      <c r="AX273" s="671" t="str">
        <f t="shared" si="148"/>
        <v/>
      </c>
      <c r="BT273" s="3"/>
      <c r="BU273" s="3"/>
      <c r="BV273" s="4"/>
      <c r="BW273" s="4"/>
      <c r="CA273" s="31" t="str">
        <f t="shared" si="152"/>
        <v/>
      </c>
      <c r="CB273" s="31" t="str">
        <f t="shared" si="153"/>
        <v/>
      </c>
      <c r="CC273" s="31" t="str">
        <f t="shared" si="149"/>
        <v/>
      </c>
      <c r="CD273" s="31" t="str">
        <f t="shared" si="154"/>
        <v/>
      </c>
      <c r="CE273" s="31" t="str">
        <f t="shared" si="155"/>
        <v/>
      </c>
      <c r="CF273" s="31" t="str">
        <f t="shared" si="156"/>
        <v/>
      </c>
      <c r="CG273" s="31" t="str">
        <f t="shared" si="157"/>
        <v/>
      </c>
      <c r="CH273" s="32">
        <f t="shared" si="158"/>
        <v>0</v>
      </c>
      <c r="CI273" s="32"/>
      <c r="CJ273" s="32"/>
      <c r="CK273" s="32">
        <f t="shared" si="161"/>
        <v>0</v>
      </c>
      <c r="CL273" s="32">
        <f t="shared" si="162"/>
        <v>0</v>
      </c>
      <c r="CM273" s="32">
        <f t="shared" si="162"/>
        <v>0</v>
      </c>
      <c r="CN273" s="32">
        <f t="shared" si="162"/>
        <v>0</v>
      </c>
    </row>
    <row r="274" spans="1:92" ht="16.350000000000001" customHeight="1" x14ac:dyDescent="0.2">
      <c r="A274" s="2912"/>
      <c r="B274" s="3639" t="s">
        <v>267</v>
      </c>
      <c r="C274" s="3639"/>
      <c r="D274" s="2109">
        <f t="shared" si="165"/>
        <v>0</v>
      </c>
      <c r="E274" s="1969">
        <f t="shared" si="164"/>
        <v>0</v>
      </c>
      <c r="F274" s="1970">
        <f t="shared" si="164"/>
        <v>0</v>
      </c>
      <c r="G274" s="2156"/>
      <c r="H274" s="2157"/>
      <c r="I274" s="2158"/>
      <c r="J274" s="2157"/>
      <c r="K274" s="2158"/>
      <c r="L274" s="2157"/>
      <c r="M274" s="2097"/>
      <c r="N274" s="2135"/>
      <c r="O274" s="2097"/>
      <c r="P274" s="2135"/>
      <c r="Q274" s="2158"/>
      <c r="R274" s="2157"/>
      <c r="S274" s="2158"/>
      <c r="T274" s="2157"/>
      <c r="U274" s="2097"/>
      <c r="V274" s="2135"/>
      <c r="W274" s="2097"/>
      <c r="X274" s="2135"/>
      <c r="Y274" s="2121"/>
      <c r="Z274" s="2122"/>
      <c r="AA274" s="2121"/>
      <c r="AB274" s="2122"/>
      <c r="AC274" s="2121"/>
      <c r="AD274" s="2122"/>
      <c r="AE274" s="2121"/>
      <c r="AF274" s="2122"/>
      <c r="AG274" s="2121"/>
      <c r="AH274" s="2122"/>
      <c r="AI274" s="2121"/>
      <c r="AJ274" s="2122"/>
      <c r="AK274" s="2121"/>
      <c r="AL274" s="2122"/>
      <c r="AM274" s="2121"/>
      <c r="AN274" s="2122"/>
      <c r="AO274" s="2123">
        <v>0</v>
      </c>
      <c r="AP274" s="2124">
        <v>0</v>
      </c>
      <c r="AQ274" s="2097"/>
      <c r="AR274" s="2133"/>
      <c r="AS274" s="2133"/>
      <c r="AT274" s="2121">
        <v>0</v>
      </c>
      <c r="AU274" s="2127">
        <v>0</v>
      </c>
      <c r="AV274" s="2127">
        <v>0</v>
      </c>
      <c r="AW274" s="2120">
        <v>0</v>
      </c>
      <c r="AX274" s="671" t="str">
        <f t="shared" si="148"/>
        <v/>
      </c>
      <c r="BT274" s="3"/>
      <c r="BU274" s="3"/>
      <c r="BV274" s="4"/>
      <c r="BW274" s="4"/>
      <c r="CA274" s="31" t="str">
        <f t="shared" si="152"/>
        <v/>
      </c>
      <c r="CB274" s="31" t="str">
        <f t="shared" si="153"/>
        <v/>
      </c>
      <c r="CC274" s="31" t="str">
        <f t="shared" si="149"/>
        <v/>
      </c>
      <c r="CD274" s="31" t="str">
        <f t="shared" si="154"/>
        <v/>
      </c>
      <c r="CE274" s="31" t="str">
        <f t="shared" si="155"/>
        <v/>
      </c>
      <c r="CF274" s="31" t="str">
        <f t="shared" si="156"/>
        <v/>
      </c>
      <c r="CG274" s="31" t="str">
        <f t="shared" si="157"/>
        <v/>
      </c>
      <c r="CH274" s="32">
        <f t="shared" si="158"/>
        <v>0</v>
      </c>
      <c r="CI274" s="32"/>
      <c r="CJ274" s="32"/>
      <c r="CK274" s="32">
        <f t="shared" si="161"/>
        <v>0</v>
      </c>
      <c r="CL274" s="32">
        <f t="shared" si="162"/>
        <v>0</v>
      </c>
      <c r="CM274" s="32">
        <f t="shared" si="162"/>
        <v>0</v>
      </c>
      <c r="CN274" s="32">
        <f t="shared" si="162"/>
        <v>0</v>
      </c>
    </row>
    <row r="275" spans="1:92" ht="16.350000000000001" customHeight="1" x14ac:dyDescent="0.2">
      <c r="A275" s="2912"/>
      <c r="B275" s="3640" t="s">
        <v>268</v>
      </c>
      <c r="C275" s="3641"/>
      <c r="D275" s="2109">
        <f t="shared" si="165"/>
        <v>0</v>
      </c>
      <c r="E275" s="1969">
        <f t="shared" si="164"/>
        <v>0</v>
      </c>
      <c r="F275" s="1970">
        <f t="shared" si="164"/>
        <v>0</v>
      </c>
      <c r="G275" s="2156"/>
      <c r="H275" s="2157"/>
      <c r="I275" s="2158"/>
      <c r="J275" s="2157"/>
      <c r="K275" s="2158"/>
      <c r="L275" s="2157"/>
      <c r="M275" s="2125"/>
      <c r="N275" s="2159"/>
      <c r="O275" s="2125"/>
      <c r="P275" s="2159"/>
      <c r="Q275" s="2158"/>
      <c r="R275" s="2157"/>
      <c r="S275" s="2158"/>
      <c r="T275" s="2157"/>
      <c r="U275" s="2125"/>
      <c r="V275" s="2159"/>
      <c r="W275" s="2125"/>
      <c r="X275" s="2159"/>
      <c r="Y275" s="2121"/>
      <c r="Z275" s="2122"/>
      <c r="AA275" s="2121"/>
      <c r="AB275" s="2122"/>
      <c r="AC275" s="2121"/>
      <c r="AD275" s="2122"/>
      <c r="AE275" s="2121"/>
      <c r="AF275" s="2122"/>
      <c r="AG275" s="2121"/>
      <c r="AH275" s="2122"/>
      <c r="AI275" s="2121"/>
      <c r="AJ275" s="2122"/>
      <c r="AK275" s="2121"/>
      <c r="AL275" s="2122"/>
      <c r="AM275" s="2121"/>
      <c r="AN275" s="2122"/>
      <c r="AO275" s="2123">
        <v>0</v>
      </c>
      <c r="AP275" s="2124">
        <v>0</v>
      </c>
      <c r="AQ275" s="2125"/>
      <c r="AR275" s="2148"/>
      <c r="AS275" s="2126"/>
      <c r="AT275" s="2121">
        <v>0</v>
      </c>
      <c r="AU275" s="2127">
        <v>0</v>
      </c>
      <c r="AV275" s="2127">
        <v>0</v>
      </c>
      <c r="AW275" s="2120">
        <v>0</v>
      </c>
      <c r="AX275" s="671" t="str">
        <f t="shared" si="148"/>
        <v/>
      </c>
      <c r="BT275" s="3"/>
      <c r="BU275" s="3"/>
      <c r="BV275" s="4"/>
      <c r="BW275" s="4"/>
      <c r="CA275" s="31" t="str">
        <f t="shared" si="152"/>
        <v/>
      </c>
      <c r="CB275" s="31" t="str">
        <f t="shared" si="153"/>
        <v/>
      </c>
      <c r="CC275" s="31" t="str">
        <f t="shared" si="149"/>
        <v/>
      </c>
      <c r="CD275" s="31" t="str">
        <f t="shared" si="154"/>
        <v/>
      </c>
      <c r="CE275" s="31" t="str">
        <f t="shared" si="155"/>
        <v/>
      </c>
      <c r="CF275" s="31" t="str">
        <f t="shared" si="156"/>
        <v/>
      </c>
      <c r="CG275" s="31" t="str">
        <f t="shared" si="157"/>
        <v/>
      </c>
      <c r="CH275" s="32">
        <f t="shared" si="158"/>
        <v>0</v>
      </c>
      <c r="CI275" s="32"/>
      <c r="CJ275" s="32"/>
      <c r="CK275" s="32">
        <f t="shared" si="161"/>
        <v>0</v>
      </c>
      <c r="CL275" s="32">
        <f t="shared" si="162"/>
        <v>0</v>
      </c>
      <c r="CM275" s="32">
        <f t="shared" si="162"/>
        <v>0</v>
      </c>
      <c r="CN275" s="32">
        <f t="shared" si="162"/>
        <v>0</v>
      </c>
    </row>
    <row r="276" spans="1:92" ht="16.350000000000001" customHeight="1" x14ac:dyDescent="0.2">
      <c r="A276" s="3537"/>
      <c r="B276" s="3555" t="s">
        <v>269</v>
      </c>
      <c r="C276" s="3555"/>
      <c r="D276" s="2128">
        <f t="shared" si="165"/>
        <v>0</v>
      </c>
      <c r="E276" s="1971">
        <f t="shared" si="164"/>
        <v>0</v>
      </c>
      <c r="F276" s="1972">
        <f t="shared" si="164"/>
        <v>0</v>
      </c>
      <c r="G276" s="2162"/>
      <c r="H276" s="2163"/>
      <c r="I276" s="2164"/>
      <c r="J276" s="2163"/>
      <c r="K276" s="2164"/>
      <c r="L276" s="2163"/>
      <c r="M276" s="2162"/>
      <c r="N276" s="2163"/>
      <c r="O276" s="2162"/>
      <c r="P276" s="2163"/>
      <c r="Q276" s="2164"/>
      <c r="R276" s="2163"/>
      <c r="S276" s="2164"/>
      <c r="T276" s="2163"/>
      <c r="U276" s="2162"/>
      <c r="V276" s="2163"/>
      <c r="W276" s="2162"/>
      <c r="X276" s="2163"/>
      <c r="Y276" s="2104"/>
      <c r="Z276" s="2105"/>
      <c r="AA276" s="2104"/>
      <c r="AB276" s="2105"/>
      <c r="AC276" s="2104"/>
      <c r="AD276" s="2105"/>
      <c r="AE276" s="2104"/>
      <c r="AF276" s="2105"/>
      <c r="AG276" s="2104"/>
      <c r="AH276" s="2105"/>
      <c r="AI276" s="2104"/>
      <c r="AJ276" s="2105"/>
      <c r="AK276" s="2104"/>
      <c r="AL276" s="2105"/>
      <c r="AM276" s="2104"/>
      <c r="AN276" s="2105"/>
      <c r="AO276" s="2106">
        <v>0</v>
      </c>
      <c r="AP276" s="2107">
        <v>0</v>
      </c>
      <c r="AQ276" s="2131"/>
      <c r="AR276" s="2149"/>
      <c r="AS276" s="2132"/>
      <c r="AT276" s="2104">
        <v>0</v>
      </c>
      <c r="AU276" s="2108">
        <v>0</v>
      </c>
      <c r="AV276" s="2108">
        <v>0</v>
      </c>
      <c r="AW276" s="2103">
        <v>0</v>
      </c>
      <c r="AX276" s="671" t="str">
        <f t="shared" si="148"/>
        <v/>
      </c>
      <c r="BT276" s="3"/>
      <c r="BU276" s="3"/>
      <c r="BV276" s="4"/>
      <c r="BW276" s="4"/>
      <c r="CA276" s="31" t="str">
        <f t="shared" si="152"/>
        <v/>
      </c>
      <c r="CB276" s="31" t="str">
        <f t="shared" si="153"/>
        <v/>
      </c>
      <c r="CC276" s="31" t="str">
        <f t="shared" si="149"/>
        <v/>
      </c>
      <c r="CD276" s="31" t="str">
        <f t="shared" si="154"/>
        <v/>
      </c>
      <c r="CE276" s="31" t="str">
        <f t="shared" si="155"/>
        <v/>
      </c>
      <c r="CF276" s="31" t="str">
        <f t="shared" si="156"/>
        <v/>
      </c>
      <c r="CG276" s="31" t="str">
        <f t="shared" si="157"/>
        <v/>
      </c>
      <c r="CH276" s="32">
        <f t="shared" si="158"/>
        <v>0</v>
      </c>
      <c r="CI276" s="32"/>
      <c r="CJ276" s="32"/>
      <c r="CK276" s="32">
        <f t="shared" si="161"/>
        <v>0</v>
      </c>
      <c r="CL276" s="32">
        <f t="shared" si="162"/>
        <v>0</v>
      </c>
      <c r="CM276" s="32">
        <f t="shared" si="162"/>
        <v>0</v>
      </c>
      <c r="CN276" s="32">
        <f t="shared" si="162"/>
        <v>0</v>
      </c>
    </row>
    <row r="277" spans="1:92" ht="16.350000000000001" customHeight="1" x14ac:dyDescent="0.2">
      <c r="A277" s="3342" t="s">
        <v>275</v>
      </c>
      <c r="B277" s="3184" t="s">
        <v>264</v>
      </c>
      <c r="C277" s="3184"/>
      <c r="D277" s="400">
        <f t="shared" si="165"/>
        <v>17</v>
      </c>
      <c r="E277" s="1973">
        <f t="shared" si="164"/>
        <v>3</v>
      </c>
      <c r="F277" s="1974">
        <f t="shared" si="164"/>
        <v>14</v>
      </c>
      <c r="G277" s="533"/>
      <c r="H277" s="534"/>
      <c r="I277" s="535"/>
      <c r="J277" s="534"/>
      <c r="K277" s="535"/>
      <c r="L277" s="534"/>
      <c r="M277" s="536"/>
      <c r="N277" s="537"/>
      <c r="O277" s="536"/>
      <c r="P277" s="537"/>
      <c r="Q277" s="535"/>
      <c r="R277" s="534"/>
      <c r="S277" s="535"/>
      <c r="T277" s="534"/>
      <c r="U277" s="536"/>
      <c r="V277" s="537"/>
      <c r="W277" s="536"/>
      <c r="X277" s="537"/>
      <c r="Y277" s="469">
        <v>0</v>
      </c>
      <c r="Z277" s="470">
        <v>0</v>
      </c>
      <c r="AA277" s="469">
        <v>0</v>
      </c>
      <c r="AB277" s="470">
        <v>0</v>
      </c>
      <c r="AC277" s="469">
        <v>0</v>
      </c>
      <c r="AD277" s="470">
        <v>0</v>
      </c>
      <c r="AE277" s="469">
        <v>0</v>
      </c>
      <c r="AF277" s="470">
        <v>1</v>
      </c>
      <c r="AG277" s="469">
        <v>1</v>
      </c>
      <c r="AH277" s="470">
        <v>3</v>
      </c>
      <c r="AI277" s="469">
        <v>0</v>
      </c>
      <c r="AJ277" s="470">
        <v>3</v>
      </c>
      <c r="AK277" s="469">
        <v>2</v>
      </c>
      <c r="AL277" s="470">
        <v>3</v>
      </c>
      <c r="AM277" s="469">
        <v>0</v>
      </c>
      <c r="AN277" s="470">
        <v>4</v>
      </c>
      <c r="AO277" s="471">
        <v>0</v>
      </c>
      <c r="AP277" s="472">
        <v>1</v>
      </c>
      <c r="AQ277" s="467">
        <v>0</v>
      </c>
      <c r="AR277" s="473">
        <v>0</v>
      </c>
      <c r="AS277" s="1975">
        <v>9</v>
      </c>
      <c r="AT277" s="469">
        <v>0</v>
      </c>
      <c r="AU277" s="473">
        <v>0</v>
      </c>
      <c r="AV277" s="473">
        <v>0</v>
      </c>
      <c r="AW277" s="468">
        <v>0</v>
      </c>
      <c r="AX277" s="671" t="str">
        <f t="shared" si="148"/>
        <v/>
      </c>
      <c r="BT277" s="3"/>
      <c r="BU277" s="3"/>
      <c r="BV277" s="4"/>
      <c r="BW277" s="4"/>
      <c r="CA277" s="31" t="str">
        <f t="shared" si="152"/>
        <v/>
      </c>
      <c r="CB277" s="31" t="str">
        <f t="shared" si="153"/>
        <v/>
      </c>
      <c r="CC277" s="31" t="str">
        <f t="shared" si="149"/>
        <v/>
      </c>
      <c r="CD277" s="31" t="str">
        <f t="shared" si="154"/>
        <v/>
      </c>
      <c r="CE277" s="31" t="str">
        <f t="shared" si="155"/>
        <v/>
      </c>
      <c r="CF277" s="31" t="str">
        <f t="shared" si="156"/>
        <v/>
      </c>
      <c r="CG277" s="31" t="str">
        <f t="shared" si="157"/>
        <v/>
      </c>
      <c r="CH277" s="32">
        <f t="shared" si="158"/>
        <v>0</v>
      </c>
      <c r="CI277" s="32">
        <f t="shared" si="159"/>
        <v>0</v>
      </c>
      <c r="CJ277" s="32">
        <f t="shared" si="160"/>
        <v>0</v>
      </c>
      <c r="CK277" s="32">
        <f t="shared" si="161"/>
        <v>0</v>
      </c>
      <c r="CL277" s="32">
        <f t="shared" si="162"/>
        <v>0</v>
      </c>
      <c r="CM277" s="32">
        <f t="shared" si="162"/>
        <v>0</v>
      </c>
      <c r="CN277" s="32">
        <f t="shared" si="162"/>
        <v>0</v>
      </c>
    </row>
    <row r="278" spans="1:92" ht="16.350000000000001" customHeight="1" x14ac:dyDescent="0.2">
      <c r="A278" s="2912"/>
      <c r="B278" s="3639" t="s">
        <v>265</v>
      </c>
      <c r="C278" s="3639"/>
      <c r="D278" s="2109">
        <f t="shared" si="165"/>
        <v>61</v>
      </c>
      <c r="E278" s="1969">
        <f t="shared" si="164"/>
        <v>12</v>
      </c>
      <c r="F278" s="1970">
        <f t="shared" si="164"/>
        <v>49</v>
      </c>
      <c r="G278" s="2152"/>
      <c r="H278" s="2153"/>
      <c r="I278" s="2154"/>
      <c r="J278" s="2153"/>
      <c r="K278" s="2154"/>
      <c r="L278" s="2153"/>
      <c r="M278" s="2155"/>
      <c r="N278" s="2135"/>
      <c r="O278" s="2155"/>
      <c r="P278" s="2135"/>
      <c r="Q278" s="2154"/>
      <c r="R278" s="2153"/>
      <c r="S278" s="2154"/>
      <c r="T278" s="2153"/>
      <c r="U278" s="2155"/>
      <c r="V278" s="2135"/>
      <c r="W278" s="2155"/>
      <c r="X278" s="2135"/>
      <c r="Y278" s="2114">
        <v>0</v>
      </c>
      <c r="Z278" s="2115">
        <v>0</v>
      </c>
      <c r="AA278" s="2114">
        <v>0</v>
      </c>
      <c r="AB278" s="2115">
        <v>0</v>
      </c>
      <c r="AC278" s="2114">
        <v>0</v>
      </c>
      <c r="AD278" s="2115">
        <v>1</v>
      </c>
      <c r="AE278" s="2114">
        <v>0</v>
      </c>
      <c r="AF278" s="2115">
        <v>7</v>
      </c>
      <c r="AG278" s="2114">
        <v>1</v>
      </c>
      <c r="AH278" s="2115">
        <v>8</v>
      </c>
      <c r="AI278" s="2114">
        <v>1</v>
      </c>
      <c r="AJ278" s="2115">
        <v>6</v>
      </c>
      <c r="AK278" s="2114">
        <v>4</v>
      </c>
      <c r="AL278" s="2115">
        <v>19</v>
      </c>
      <c r="AM278" s="2114">
        <v>6</v>
      </c>
      <c r="AN278" s="2115">
        <v>8</v>
      </c>
      <c r="AO278" s="2116">
        <v>2</v>
      </c>
      <c r="AP278" s="2117">
        <v>1</v>
      </c>
      <c r="AQ278" s="2097"/>
      <c r="AR278" s="2133"/>
      <c r="AS278" s="467">
        <v>2</v>
      </c>
      <c r="AT278" s="2114">
        <v>0</v>
      </c>
      <c r="AU278" s="2118">
        <v>0</v>
      </c>
      <c r="AV278" s="2118">
        <v>0</v>
      </c>
      <c r="AW278" s="2113">
        <v>0</v>
      </c>
      <c r="AX278" s="671" t="str">
        <f t="shared" si="148"/>
        <v/>
      </c>
      <c r="BT278" s="3"/>
      <c r="BU278" s="3"/>
      <c r="BV278" s="4"/>
      <c r="BW278" s="4"/>
      <c r="CA278" s="31" t="str">
        <f t="shared" si="152"/>
        <v/>
      </c>
      <c r="CB278" s="31" t="str">
        <f t="shared" si="153"/>
        <v/>
      </c>
      <c r="CC278" s="31" t="str">
        <f t="shared" si="149"/>
        <v/>
      </c>
      <c r="CD278" s="31" t="str">
        <f t="shared" si="154"/>
        <v/>
      </c>
      <c r="CE278" s="31" t="str">
        <f t="shared" si="155"/>
        <v/>
      </c>
      <c r="CF278" s="31" t="str">
        <f t="shared" si="156"/>
        <v/>
      </c>
      <c r="CG278" s="31" t="str">
        <f t="shared" si="157"/>
        <v/>
      </c>
      <c r="CH278" s="32">
        <f t="shared" si="158"/>
        <v>0</v>
      </c>
      <c r="CI278" s="32"/>
      <c r="CJ278" s="32"/>
      <c r="CK278" s="32">
        <f t="shared" si="161"/>
        <v>0</v>
      </c>
      <c r="CL278" s="32">
        <f t="shared" si="162"/>
        <v>0</v>
      </c>
      <c r="CM278" s="32">
        <f t="shared" si="162"/>
        <v>0</v>
      </c>
      <c r="CN278" s="32">
        <f t="shared" si="162"/>
        <v>0</v>
      </c>
    </row>
    <row r="279" spans="1:92" ht="16.350000000000001" customHeight="1" x14ac:dyDescent="0.2">
      <c r="A279" s="2912"/>
      <c r="B279" s="3639" t="s">
        <v>266</v>
      </c>
      <c r="C279" s="3639"/>
      <c r="D279" s="2109">
        <f t="shared" si="165"/>
        <v>19</v>
      </c>
      <c r="E279" s="1969">
        <f t="shared" si="164"/>
        <v>3</v>
      </c>
      <c r="F279" s="1970">
        <f t="shared" si="164"/>
        <v>16</v>
      </c>
      <c r="G279" s="2152"/>
      <c r="H279" s="2153"/>
      <c r="I279" s="2154"/>
      <c r="J279" s="2153"/>
      <c r="K279" s="2154"/>
      <c r="L279" s="2153"/>
      <c r="M279" s="2155"/>
      <c r="N279" s="2135"/>
      <c r="O279" s="2155"/>
      <c r="P279" s="2135"/>
      <c r="Q279" s="2154"/>
      <c r="R279" s="2153"/>
      <c r="S279" s="2154"/>
      <c r="T279" s="2153"/>
      <c r="U279" s="2155"/>
      <c r="V279" s="2135"/>
      <c r="W279" s="2155"/>
      <c r="X279" s="2135"/>
      <c r="Y279" s="2114">
        <v>0</v>
      </c>
      <c r="Z279" s="2115">
        <v>0</v>
      </c>
      <c r="AA279" s="2114">
        <v>0</v>
      </c>
      <c r="AB279" s="2115">
        <v>0</v>
      </c>
      <c r="AC279" s="2114">
        <v>0</v>
      </c>
      <c r="AD279" s="2115">
        <v>0</v>
      </c>
      <c r="AE279" s="2114">
        <v>0</v>
      </c>
      <c r="AF279" s="2115">
        <v>1</v>
      </c>
      <c r="AG279" s="2114">
        <v>1</v>
      </c>
      <c r="AH279" s="2115">
        <v>3</v>
      </c>
      <c r="AI279" s="2114">
        <v>0</v>
      </c>
      <c r="AJ279" s="2115">
        <v>3</v>
      </c>
      <c r="AK279" s="2114">
        <v>2</v>
      </c>
      <c r="AL279" s="2115">
        <v>5</v>
      </c>
      <c r="AM279" s="2114">
        <v>0</v>
      </c>
      <c r="AN279" s="2115">
        <v>4</v>
      </c>
      <c r="AO279" s="2116">
        <v>0</v>
      </c>
      <c r="AP279" s="2117">
        <v>1</v>
      </c>
      <c r="AQ279" s="2097"/>
      <c r="AR279" s="2133"/>
      <c r="AS279" s="2133"/>
      <c r="AT279" s="2114">
        <v>0</v>
      </c>
      <c r="AU279" s="2118">
        <v>0</v>
      </c>
      <c r="AV279" s="2118">
        <v>0</v>
      </c>
      <c r="AW279" s="2113">
        <v>0</v>
      </c>
      <c r="AX279" s="671" t="str">
        <f t="shared" si="148"/>
        <v/>
      </c>
      <c r="BT279" s="3"/>
      <c r="BU279" s="3"/>
      <c r="BV279" s="4"/>
      <c r="BW279" s="4"/>
      <c r="CA279" s="31" t="str">
        <f t="shared" si="152"/>
        <v/>
      </c>
      <c r="CB279" s="31" t="str">
        <f t="shared" si="153"/>
        <v/>
      </c>
      <c r="CC279" s="31" t="str">
        <f t="shared" si="149"/>
        <v/>
      </c>
      <c r="CD279" s="31" t="str">
        <f t="shared" si="154"/>
        <v/>
      </c>
      <c r="CE279" s="31" t="str">
        <f t="shared" si="155"/>
        <v/>
      </c>
      <c r="CF279" s="31" t="str">
        <f t="shared" si="156"/>
        <v/>
      </c>
      <c r="CG279" s="31" t="str">
        <f t="shared" si="157"/>
        <v/>
      </c>
      <c r="CH279" s="32">
        <f t="shared" si="158"/>
        <v>0</v>
      </c>
      <c r="CI279" s="32"/>
      <c r="CJ279" s="32"/>
      <c r="CK279" s="32">
        <f t="shared" si="161"/>
        <v>0</v>
      </c>
      <c r="CL279" s="32">
        <f t="shared" si="162"/>
        <v>0</v>
      </c>
      <c r="CM279" s="32">
        <f t="shared" si="162"/>
        <v>0</v>
      </c>
      <c r="CN279" s="32">
        <f t="shared" si="162"/>
        <v>0</v>
      </c>
    </row>
    <row r="280" spans="1:92" ht="16.350000000000001" customHeight="1" x14ac:dyDescent="0.2">
      <c r="A280" s="2912"/>
      <c r="B280" s="3639" t="s">
        <v>267</v>
      </c>
      <c r="C280" s="3639"/>
      <c r="D280" s="2109">
        <f t="shared" si="165"/>
        <v>28</v>
      </c>
      <c r="E280" s="1969">
        <f t="shared" si="164"/>
        <v>4</v>
      </c>
      <c r="F280" s="1970">
        <f t="shared" si="164"/>
        <v>24</v>
      </c>
      <c r="G280" s="2156"/>
      <c r="H280" s="2157"/>
      <c r="I280" s="2158"/>
      <c r="J280" s="2157"/>
      <c r="K280" s="2158"/>
      <c r="L280" s="2157"/>
      <c r="M280" s="2097"/>
      <c r="N280" s="2135"/>
      <c r="O280" s="2097"/>
      <c r="P280" s="2135"/>
      <c r="Q280" s="2158"/>
      <c r="R280" s="2157"/>
      <c r="S280" s="2158"/>
      <c r="T280" s="2157"/>
      <c r="U280" s="2097"/>
      <c r="V280" s="2135"/>
      <c r="W280" s="2097"/>
      <c r="X280" s="2135"/>
      <c r="Y280" s="2121">
        <v>0</v>
      </c>
      <c r="Z280" s="2122">
        <v>0</v>
      </c>
      <c r="AA280" s="2121">
        <v>0</v>
      </c>
      <c r="AB280" s="2122">
        <v>0</v>
      </c>
      <c r="AC280" s="2121">
        <v>0</v>
      </c>
      <c r="AD280" s="2122">
        <v>2</v>
      </c>
      <c r="AE280" s="2121">
        <v>0</v>
      </c>
      <c r="AF280" s="2122">
        <v>4</v>
      </c>
      <c r="AG280" s="2121">
        <v>1</v>
      </c>
      <c r="AH280" s="2122">
        <v>4</v>
      </c>
      <c r="AI280" s="2121">
        <v>0</v>
      </c>
      <c r="AJ280" s="2122">
        <v>3</v>
      </c>
      <c r="AK280" s="2121">
        <v>1</v>
      </c>
      <c r="AL280" s="2122">
        <v>10</v>
      </c>
      <c r="AM280" s="2121">
        <v>2</v>
      </c>
      <c r="AN280" s="2122">
        <v>1</v>
      </c>
      <c r="AO280" s="2123">
        <v>2</v>
      </c>
      <c r="AP280" s="2124">
        <v>1</v>
      </c>
      <c r="AQ280" s="2097"/>
      <c r="AR280" s="2133"/>
      <c r="AS280" s="2133"/>
      <c r="AT280" s="2121">
        <v>0</v>
      </c>
      <c r="AU280" s="2127">
        <v>0</v>
      </c>
      <c r="AV280" s="2127">
        <v>0</v>
      </c>
      <c r="AW280" s="2120">
        <v>0</v>
      </c>
      <c r="AX280" s="671" t="str">
        <f t="shared" si="148"/>
        <v/>
      </c>
      <c r="BT280" s="3"/>
      <c r="BU280" s="3"/>
      <c r="BV280" s="4"/>
      <c r="BW280" s="4"/>
      <c r="CA280" s="31" t="str">
        <f t="shared" si="152"/>
        <v/>
      </c>
      <c r="CB280" s="31" t="str">
        <f t="shared" si="153"/>
        <v/>
      </c>
      <c r="CC280" s="31" t="str">
        <f t="shared" si="149"/>
        <v/>
      </c>
      <c r="CD280" s="31" t="str">
        <f t="shared" si="154"/>
        <v/>
      </c>
      <c r="CE280" s="31" t="str">
        <f t="shared" si="155"/>
        <v/>
      </c>
      <c r="CF280" s="31" t="str">
        <f t="shared" si="156"/>
        <v/>
      </c>
      <c r="CG280" s="31" t="str">
        <f t="shared" si="157"/>
        <v/>
      </c>
      <c r="CH280" s="32">
        <f t="shared" si="158"/>
        <v>0</v>
      </c>
      <c r="CI280" s="32"/>
      <c r="CJ280" s="32"/>
      <c r="CK280" s="32">
        <f t="shared" si="161"/>
        <v>0</v>
      </c>
      <c r="CL280" s="32">
        <f t="shared" si="162"/>
        <v>0</v>
      </c>
      <c r="CM280" s="32">
        <f t="shared" si="162"/>
        <v>0</v>
      </c>
      <c r="CN280" s="32">
        <f t="shared" si="162"/>
        <v>0</v>
      </c>
    </row>
    <row r="281" spans="1:92" ht="16.350000000000001" customHeight="1" x14ac:dyDescent="0.2">
      <c r="A281" s="2912"/>
      <c r="B281" s="3640" t="s">
        <v>268</v>
      </c>
      <c r="C281" s="3641"/>
      <c r="D281" s="2109">
        <f t="shared" si="165"/>
        <v>6</v>
      </c>
      <c r="E281" s="1969">
        <f t="shared" si="164"/>
        <v>4</v>
      </c>
      <c r="F281" s="1970">
        <f t="shared" si="164"/>
        <v>2</v>
      </c>
      <c r="G281" s="2156"/>
      <c r="H281" s="2157"/>
      <c r="I281" s="2158"/>
      <c r="J281" s="2157"/>
      <c r="K281" s="2158"/>
      <c r="L281" s="2157"/>
      <c r="M281" s="2125"/>
      <c r="N281" s="2159"/>
      <c r="O281" s="2125"/>
      <c r="P281" s="2159"/>
      <c r="Q281" s="2158"/>
      <c r="R281" s="2157"/>
      <c r="S281" s="2158"/>
      <c r="T281" s="2157"/>
      <c r="U281" s="2125"/>
      <c r="V281" s="2159"/>
      <c r="W281" s="2125"/>
      <c r="X281" s="2159"/>
      <c r="Y281" s="2121">
        <v>0</v>
      </c>
      <c r="Z281" s="2122">
        <v>0</v>
      </c>
      <c r="AA281" s="2121">
        <v>0</v>
      </c>
      <c r="AB281" s="2122">
        <v>0</v>
      </c>
      <c r="AC281" s="2121">
        <v>0</v>
      </c>
      <c r="AD281" s="2122">
        <v>0</v>
      </c>
      <c r="AE281" s="2121">
        <v>0</v>
      </c>
      <c r="AF281" s="2122">
        <v>0</v>
      </c>
      <c r="AG281" s="2121">
        <v>0</v>
      </c>
      <c r="AH281" s="2122">
        <v>1</v>
      </c>
      <c r="AI281" s="2121">
        <v>1</v>
      </c>
      <c r="AJ281" s="2122">
        <v>0</v>
      </c>
      <c r="AK281" s="2121">
        <v>0</v>
      </c>
      <c r="AL281" s="2122">
        <v>0</v>
      </c>
      <c r="AM281" s="2121">
        <v>3</v>
      </c>
      <c r="AN281" s="2122">
        <v>1</v>
      </c>
      <c r="AO281" s="2123">
        <v>0</v>
      </c>
      <c r="AP281" s="2124">
        <v>0</v>
      </c>
      <c r="AQ281" s="2125"/>
      <c r="AR281" s="2148"/>
      <c r="AS281" s="2126"/>
      <c r="AT281" s="2121">
        <v>0</v>
      </c>
      <c r="AU281" s="2127">
        <v>0</v>
      </c>
      <c r="AV281" s="2127">
        <v>0</v>
      </c>
      <c r="AW281" s="2120">
        <v>0</v>
      </c>
      <c r="AX281" s="671" t="str">
        <f t="shared" si="148"/>
        <v/>
      </c>
      <c r="BT281" s="3"/>
      <c r="BU281" s="3"/>
      <c r="BV281" s="4"/>
      <c r="BW281" s="4"/>
      <c r="CA281" s="31" t="str">
        <f t="shared" si="152"/>
        <v/>
      </c>
      <c r="CB281" s="31" t="str">
        <f t="shared" si="153"/>
        <v/>
      </c>
      <c r="CC281" s="31" t="str">
        <f t="shared" si="149"/>
        <v/>
      </c>
      <c r="CD281" s="31" t="str">
        <f t="shared" si="154"/>
        <v/>
      </c>
      <c r="CE281" s="31" t="str">
        <f t="shared" si="155"/>
        <v/>
      </c>
      <c r="CF281" s="31" t="str">
        <f t="shared" si="156"/>
        <v/>
      </c>
      <c r="CG281" s="31" t="str">
        <f t="shared" si="157"/>
        <v/>
      </c>
      <c r="CH281" s="32">
        <f t="shared" si="158"/>
        <v>0</v>
      </c>
      <c r="CI281" s="32"/>
      <c r="CJ281" s="32"/>
      <c r="CK281" s="32">
        <f t="shared" si="161"/>
        <v>0</v>
      </c>
      <c r="CL281" s="32">
        <f t="shared" si="162"/>
        <v>0</v>
      </c>
      <c r="CM281" s="32">
        <f t="shared" si="162"/>
        <v>0</v>
      </c>
      <c r="CN281" s="32">
        <f t="shared" si="162"/>
        <v>0</v>
      </c>
    </row>
    <row r="282" spans="1:92" ht="16.350000000000001" customHeight="1" x14ac:dyDescent="0.2">
      <c r="A282" s="3537"/>
      <c r="B282" s="3555" t="s">
        <v>269</v>
      </c>
      <c r="C282" s="3555"/>
      <c r="D282" s="2128">
        <f t="shared" si="165"/>
        <v>0</v>
      </c>
      <c r="E282" s="1971">
        <f t="shared" si="164"/>
        <v>0</v>
      </c>
      <c r="F282" s="1972">
        <f t="shared" si="164"/>
        <v>0</v>
      </c>
      <c r="G282" s="2162"/>
      <c r="H282" s="2163"/>
      <c r="I282" s="2164"/>
      <c r="J282" s="2163"/>
      <c r="K282" s="2164"/>
      <c r="L282" s="2163"/>
      <c r="M282" s="2162"/>
      <c r="N282" s="2163"/>
      <c r="O282" s="2162"/>
      <c r="P282" s="2163"/>
      <c r="Q282" s="2164"/>
      <c r="R282" s="2163"/>
      <c r="S282" s="2164"/>
      <c r="T282" s="2163"/>
      <c r="U282" s="2162"/>
      <c r="V282" s="2163"/>
      <c r="W282" s="2162"/>
      <c r="X282" s="2163"/>
      <c r="Y282" s="2104">
        <v>0</v>
      </c>
      <c r="Z282" s="2105">
        <v>0</v>
      </c>
      <c r="AA282" s="2104">
        <v>0</v>
      </c>
      <c r="AB282" s="2105">
        <v>0</v>
      </c>
      <c r="AC282" s="2104">
        <v>0</v>
      </c>
      <c r="AD282" s="2105">
        <v>0</v>
      </c>
      <c r="AE282" s="2104">
        <v>0</v>
      </c>
      <c r="AF282" s="2105">
        <v>0</v>
      </c>
      <c r="AG282" s="2104">
        <v>0</v>
      </c>
      <c r="AH282" s="2105">
        <v>0</v>
      </c>
      <c r="AI282" s="2104">
        <v>0</v>
      </c>
      <c r="AJ282" s="2105">
        <v>0</v>
      </c>
      <c r="AK282" s="2104">
        <v>0</v>
      </c>
      <c r="AL282" s="2105">
        <v>0</v>
      </c>
      <c r="AM282" s="2104">
        <v>0</v>
      </c>
      <c r="AN282" s="2105">
        <v>0</v>
      </c>
      <c r="AO282" s="2106">
        <v>0</v>
      </c>
      <c r="AP282" s="2107">
        <v>0</v>
      </c>
      <c r="AQ282" s="2131"/>
      <c r="AR282" s="2149"/>
      <c r="AS282" s="2132"/>
      <c r="AT282" s="2104">
        <v>0</v>
      </c>
      <c r="AU282" s="2108">
        <v>0</v>
      </c>
      <c r="AV282" s="2108">
        <v>0</v>
      </c>
      <c r="AW282" s="2103">
        <v>0</v>
      </c>
      <c r="AX282" s="671" t="str">
        <f t="shared" si="148"/>
        <v/>
      </c>
      <c r="BT282" s="3"/>
      <c r="BU282" s="3"/>
      <c r="BV282" s="4"/>
      <c r="BW282" s="4"/>
      <c r="CA282" s="31" t="str">
        <f t="shared" si="152"/>
        <v/>
      </c>
      <c r="CB282" s="31" t="str">
        <f t="shared" si="153"/>
        <v/>
      </c>
      <c r="CC282" s="31" t="str">
        <f t="shared" si="149"/>
        <v/>
      </c>
      <c r="CD282" s="31" t="str">
        <f t="shared" si="154"/>
        <v/>
      </c>
      <c r="CE282" s="31" t="str">
        <f t="shared" si="155"/>
        <v/>
      </c>
      <c r="CF282" s="31" t="str">
        <f t="shared" si="156"/>
        <v/>
      </c>
      <c r="CG282" s="31" t="str">
        <f t="shared" si="157"/>
        <v/>
      </c>
      <c r="CH282" s="32">
        <f t="shared" si="158"/>
        <v>0</v>
      </c>
      <c r="CI282" s="32"/>
      <c r="CJ282" s="32"/>
      <c r="CK282" s="32">
        <f t="shared" si="161"/>
        <v>0</v>
      </c>
      <c r="CL282" s="32">
        <f t="shared" si="162"/>
        <v>0</v>
      </c>
      <c r="CM282" s="32">
        <f t="shared" si="162"/>
        <v>0</v>
      </c>
      <c r="CN282" s="32">
        <f t="shared" si="162"/>
        <v>0</v>
      </c>
    </row>
    <row r="283" spans="1:92" ht="16.350000000000001" customHeight="1" x14ac:dyDescent="0.2">
      <c r="A283" s="3556" t="s">
        <v>276</v>
      </c>
      <c r="B283" s="3184" t="s">
        <v>264</v>
      </c>
      <c r="C283" s="3184"/>
      <c r="D283" s="400">
        <f t="shared" si="165"/>
        <v>0</v>
      </c>
      <c r="E283" s="1973">
        <f t="shared" si="164"/>
        <v>0</v>
      </c>
      <c r="F283" s="1974">
        <f t="shared" si="164"/>
        <v>0</v>
      </c>
      <c r="G283" s="538"/>
      <c r="H283" s="537"/>
      <c r="I283" s="536"/>
      <c r="J283" s="537"/>
      <c r="K283" s="536"/>
      <c r="L283" s="537"/>
      <c r="M283" s="536"/>
      <c r="N283" s="537"/>
      <c r="O283" s="536"/>
      <c r="P283" s="537"/>
      <c r="Q283" s="536"/>
      <c r="R283" s="537"/>
      <c r="S283" s="536"/>
      <c r="T283" s="537"/>
      <c r="U283" s="536"/>
      <c r="V283" s="537"/>
      <c r="W283" s="536"/>
      <c r="X283" s="537"/>
      <c r="Y283" s="469"/>
      <c r="Z283" s="470"/>
      <c r="AA283" s="469"/>
      <c r="AB283" s="470"/>
      <c r="AC283" s="469"/>
      <c r="AD283" s="470"/>
      <c r="AE283" s="469"/>
      <c r="AF283" s="470"/>
      <c r="AG283" s="469"/>
      <c r="AH283" s="470"/>
      <c r="AI283" s="469"/>
      <c r="AJ283" s="470"/>
      <c r="AK283" s="469"/>
      <c r="AL283" s="470"/>
      <c r="AM283" s="469"/>
      <c r="AN283" s="470"/>
      <c r="AO283" s="471"/>
      <c r="AP283" s="472"/>
      <c r="AQ283" s="467"/>
      <c r="AR283" s="473"/>
      <c r="AS283" s="1060"/>
      <c r="AT283" s="469"/>
      <c r="AU283" s="473"/>
      <c r="AV283" s="473"/>
      <c r="AW283" s="468"/>
      <c r="AX283" s="671" t="str">
        <f t="shared" si="148"/>
        <v/>
      </c>
      <c r="BT283" s="3"/>
      <c r="BU283" s="3"/>
      <c r="BV283" s="4"/>
      <c r="BW283" s="4"/>
      <c r="CA283" s="31" t="str">
        <f t="shared" si="152"/>
        <v/>
      </c>
      <c r="CB283" s="31" t="str">
        <f t="shared" si="153"/>
        <v/>
      </c>
      <c r="CC283" s="31" t="str">
        <f t="shared" si="149"/>
        <v/>
      </c>
      <c r="CD283" s="31" t="str">
        <f t="shared" si="154"/>
        <v/>
      </c>
      <c r="CE283" s="31" t="str">
        <f t="shared" si="155"/>
        <v/>
      </c>
      <c r="CF283" s="31" t="str">
        <f t="shared" si="156"/>
        <v/>
      </c>
      <c r="CG283" s="31" t="str">
        <f t="shared" si="157"/>
        <v/>
      </c>
      <c r="CH283" s="32">
        <f t="shared" si="158"/>
        <v>0</v>
      </c>
      <c r="CI283" s="32">
        <f t="shared" si="159"/>
        <v>0</v>
      </c>
      <c r="CJ283" s="32">
        <f t="shared" si="160"/>
        <v>0</v>
      </c>
      <c r="CK283" s="32">
        <f t="shared" si="161"/>
        <v>0</v>
      </c>
      <c r="CL283" s="32">
        <f t="shared" si="162"/>
        <v>0</v>
      </c>
      <c r="CM283" s="32">
        <f t="shared" si="162"/>
        <v>0</v>
      </c>
      <c r="CN283" s="32">
        <f t="shared" si="162"/>
        <v>0</v>
      </c>
    </row>
    <row r="284" spans="1:92" ht="16.350000000000001" customHeight="1" x14ac:dyDescent="0.2">
      <c r="A284" s="2971"/>
      <c r="B284" s="3639" t="s">
        <v>265</v>
      </c>
      <c r="C284" s="3639"/>
      <c r="D284" s="2109">
        <f t="shared" si="165"/>
        <v>0</v>
      </c>
      <c r="E284" s="1969">
        <f>+Y284+AA284+AC284+AE284+AG284+AI284+AK284+AM284</f>
        <v>0</v>
      </c>
      <c r="F284" s="1970">
        <f t="shared" si="164"/>
        <v>0</v>
      </c>
      <c r="G284" s="2097"/>
      <c r="H284" s="2135"/>
      <c r="I284" s="2155"/>
      <c r="J284" s="2135"/>
      <c r="K284" s="2155"/>
      <c r="L284" s="2135"/>
      <c r="M284" s="2155"/>
      <c r="N284" s="2135"/>
      <c r="O284" s="2155"/>
      <c r="P284" s="2135"/>
      <c r="Q284" s="2155"/>
      <c r="R284" s="2135"/>
      <c r="S284" s="2155"/>
      <c r="T284" s="2135"/>
      <c r="U284" s="2155"/>
      <c r="V284" s="2135"/>
      <c r="W284" s="2155"/>
      <c r="X284" s="2135"/>
      <c r="Y284" s="2114"/>
      <c r="Z284" s="2115"/>
      <c r="AA284" s="2114"/>
      <c r="AB284" s="2115"/>
      <c r="AC284" s="2114"/>
      <c r="AD284" s="2115"/>
      <c r="AE284" s="2114"/>
      <c r="AF284" s="2115"/>
      <c r="AG284" s="2114"/>
      <c r="AH284" s="2115"/>
      <c r="AI284" s="2114"/>
      <c r="AJ284" s="2115"/>
      <c r="AK284" s="2114"/>
      <c r="AL284" s="2115"/>
      <c r="AM284" s="2114"/>
      <c r="AN284" s="2115"/>
      <c r="AO284" s="2116"/>
      <c r="AP284" s="2117"/>
      <c r="AQ284" s="2097"/>
      <c r="AR284" s="2133"/>
      <c r="AS284" s="467"/>
      <c r="AT284" s="2114"/>
      <c r="AU284" s="2118"/>
      <c r="AV284" s="2118"/>
      <c r="AW284" s="2113"/>
      <c r="AX284" s="671" t="str">
        <f t="shared" si="148"/>
        <v/>
      </c>
      <c r="BT284" s="3"/>
      <c r="BU284" s="3"/>
      <c r="BV284" s="4"/>
      <c r="BW284" s="4"/>
      <c r="CA284" s="31" t="str">
        <f t="shared" si="152"/>
        <v/>
      </c>
      <c r="CB284" s="31" t="str">
        <f t="shared" si="153"/>
        <v/>
      </c>
      <c r="CC284" s="31" t="str">
        <f t="shared" si="149"/>
        <v/>
      </c>
      <c r="CD284" s="31" t="str">
        <f t="shared" si="154"/>
        <v/>
      </c>
      <c r="CE284" s="31" t="str">
        <f t="shared" si="155"/>
        <v/>
      </c>
      <c r="CF284" s="31" t="str">
        <f t="shared" si="156"/>
        <v/>
      </c>
      <c r="CG284" s="31" t="str">
        <f t="shared" si="157"/>
        <v/>
      </c>
      <c r="CH284" s="32">
        <f t="shared" si="158"/>
        <v>0</v>
      </c>
      <c r="CI284" s="32"/>
      <c r="CJ284" s="32"/>
      <c r="CK284" s="32">
        <f t="shared" si="161"/>
        <v>0</v>
      </c>
      <c r="CL284" s="32">
        <f t="shared" si="162"/>
        <v>0</v>
      </c>
      <c r="CM284" s="32">
        <f t="shared" si="162"/>
        <v>0</v>
      </c>
      <c r="CN284" s="32">
        <f t="shared" si="162"/>
        <v>0</v>
      </c>
    </row>
    <row r="285" spans="1:92" ht="16.350000000000001" customHeight="1" x14ac:dyDescent="0.2">
      <c r="A285" s="2971"/>
      <c r="B285" s="3639" t="s">
        <v>266</v>
      </c>
      <c r="C285" s="3639"/>
      <c r="D285" s="2109">
        <f t="shared" si="165"/>
        <v>0</v>
      </c>
      <c r="E285" s="1969">
        <f t="shared" si="164"/>
        <v>0</v>
      </c>
      <c r="F285" s="1970">
        <f t="shared" si="164"/>
        <v>0</v>
      </c>
      <c r="G285" s="2097"/>
      <c r="H285" s="2135"/>
      <c r="I285" s="2155"/>
      <c r="J285" s="2135"/>
      <c r="K285" s="2155"/>
      <c r="L285" s="2135"/>
      <c r="M285" s="2155"/>
      <c r="N285" s="2135"/>
      <c r="O285" s="2155"/>
      <c r="P285" s="2135"/>
      <c r="Q285" s="2155"/>
      <c r="R285" s="2135"/>
      <c r="S285" s="2155"/>
      <c r="T285" s="2135"/>
      <c r="U285" s="2155"/>
      <c r="V285" s="2135"/>
      <c r="W285" s="2155"/>
      <c r="X285" s="2135"/>
      <c r="Y285" s="2114"/>
      <c r="Z285" s="2115"/>
      <c r="AA285" s="2114"/>
      <c r="AB285" s="2115"/>
      <c r="AC285" s="2114"/>
      <c r="AD285" s="2115"/>
      <c r="AE285" s="2114"/>
      <c r="AF285" s="2115"/>
      <c r="AG285" s="2114"/>
      <c r="AH285" s="2115"/>
      <c r="AI285" s="2114"/>
      <c r="AJ285" s="2115"/>
      <c r="AK285" s="2114"/>
      <c r="AL285" s="2115"/>
      <c r="AM285" s="2114"/>
      <c r="AN285" s="2115"/>
      <c r="AO285" s="2116"/>
      <c r="AP285" s="2117"/>
      <c r="AQ285" s="2097"/>
      <c r="AR285" s="2133"/>
      <c r="AS285" s="2133"/>
      <c r="AT285" s="2114"/>
      <c r="AU285" s="2118"/>
      <c r="AV285" s="2118"/>
      <c r="AW285" s="2113"/>
      <c r="AX285" s="671" t="str">
        <f t="shared" ref="AX285:AX306" si="166">$CA285&amp;$CB285&amp;$CC285&amp;$CD285&amp;$CE285&amp;$CF285&amp;$CG285</f>
        <v/>
      </c>
      <c r="BT285" s="3"/>
      <c r="BU285" s="3"/>
      <c r="BV285" s="4"/>
      <c r="BW285" s="4"/>
      <c r="CA285" s="31" t="str">
        <f t="shared" si="152"/>
        <v/>
      </c>
      <c r="CB285" s="31" t="str">
        <f t="shared" si="153"/>
        <v/>
      </c>
      <c r="CC285" s="31" t="str">
        <f t="shared" ref="CC285:CC306" si="167">IF(CJ285=1,"* La consulta pertinente según condición clínica NO DEBE ser mayor al Total registrado. ","")</f>
        <v/>
      </c>
      <c r="CD285" s="31" t="str">
        <f t="shared" si="154"/>
        <v/>
      </c>
      <c r="CE285" s="31" t="str">
        <f t="shared" si="155"/>
        <v/>
      </c>
      <c r="CF285" s="31" t="str">
        <f t="shared" si="156"/>
        <v/>
      </c>
      <c r="CG285" s="31" t="str">
        <f t="shared" si="157"/>
        <v/>
      </c>
      <c r="CH285" s="32">
        <f t="shared" si="158"/>
        <v>0</v>
      </c>
      <c r="CI285" s="32"/>
      <c r="CJ285" s="32"/>
      <c r="CK285" s="32">
        <f t="shared" si="161"/>
        <v>0</v>
      </c>
      <c r="CL285" s="32">
        <f t="shared" si="162"/>
        <v>0</v>
      </c>
      <c r="CM285" s="32">
        <f t="shared" si="162"/>
        <v>0</v>
      </c>
      <c r="CN285" s="32">
        <f t="shared" si="162"/>
        <v>0</v>
      </c>
    </row>
    <row r="286" spans="1:92" ht="16.350000000000001" customHeight="1" x14ac:dyDescent="0.2">
      <c r="A286" s="2971"/>
      <c r="B286" s="3639" t="s">
        <v>267</v>
      </c>
      <c r="C286" s="3639"/>
      <c r="D286" s="2109">
        <f t="shared" si="165"/>
        <v>0</v>
      </c>
      <c r="E286" s="1976">
        <f t="shared" si="164"/>
        <v>0</v>
      </c>
      <c r="F286" s="1977">
        <f t="shared" si="164"/>
        <v>0</v>
      </c>
      <c r="G286" s="2097"/>
      <c r="H286" s="2135"/>
      <c r="I286" s="2155"/>
      <c r="J286" s="2135"/>
      <c r="K286" s="2155"/>
      <c r="L286" s="2135"/>
      <c r="M286" s="2155"/>
      <c r="N286" s="2135"/>
      <c r="O286" s="2155"/>
      <c r="P286" s="2135"/>
      <c r="Q286" s="2155"/>
      <c r="R286" s="2135"/>
      <c r="S286" s="2155"/>
      <c r="T286" s="2135"/>
      <c r="U286" s="2155"/>
      <c r="V286" s="2135"/>
      <c r="W286" s="2155"/>
      <c r="X286" s="2135"/>
      <c r="Y286" s="2114"/>
      <c r="Z286" s="2115"/>
      <c r="AA286" s="2114"/>
      <c r="AB286" s="2115"/>
      <c r="AC286" s="2114"/>
      <c r="AD286" s="2115"/>
      <c r="AE286" s="2114"/>
      <c r="AF286" s="2115"/>
      <c r="AG286" s="2114"/>
      <c r="AH286" s="2115"/>
      <c r="AI286" s="2114"/>
      <c r="AJ286" s="2115"/>
      <c r="AK286" s="2114"/>
      <c r="AL286" s="2115"/>
      <c r="AM286" s="2114"/>
      <c r="AN286" s="2115"/>
      <c r="AO286" s="2123"/>
      <c r="AP286" s="2124"/>
      <c r="AQ286" s="2097"/>
      <c r="AR286" s="2133"/>
      <c r="AS286" s="2133"/>
      <c r="AT286" s="2121"/>
      <c r="AU286" s="2127"/>
      <c r="AV286" s="2127"/>
      <c r="AW286" s="2120"/>
      <c r="AX286" s="671" t="str">
        <f t="shared" si="166"/>
        <v/>
      </c>
      <c r="BT286" s="3"/>
      <c r="BU286" s="3"/>
      <c r="BV286" s="4"/>
      <c r="BW286" s="4"/>
      <c r="CA286" s="31" t="str">
        <f t="shared" ref="CA286:CA306" si="168">IF(CH286=1,"* El número de pacientes de 60 años NO DEBE Ser mayor a lo registrado en el grupo Etario 60-64 años. ","")</f>
        <v/>
      </c>
      <c r="CB286" s="31" t="str">
        <f t="shared" ref="CB286:CB306" si="169">IF(CI286=1,"* La consulta pertinente según Protocolo de Referencia NO DEBE ser mayor al Total registrado. ","")</f>
        <v/>
      </c>
      <c r="CC286" s="31" t="str">
        <f t="shared" si="167"/>
        <v/>
      </c>
      <c r="CD286" s="31" t="str">
        <f t="shared" ref="CD286:CD306" si="170">IF(AND(D286&lt;&gt;0,AO286=""),"* Recuerde que las Embarazadas deben ser incluídas en el ingreso por rango Etario (Digite CEROS si no tiene). ",IF(F286&lt;AO286,"* Las Embarazadas NO DEBEN ser mayor al total de Mujeres. ",""))</f>
        <v/>
      </c>
      <c r="CE286" s="31" t="str">
        <f t="shared" ref="CE286:CE306" si="171">IF(AND($D286&lt;&gt;0,AU286=""),"* No olvide digitar la columna Usuarios en Situación de Discapacidad (Digite CEROS si no tiene). ",IF($D286&lt;AU286,"* Los Usuarios en Situación de Discapacidad NO DEBEN ser mayor al total. ",""))</f>
        <v/>
      </c>
      <c r="CF286" s="31" t="str">
        <f t="shared" ref="CF286:CF306" si="172">IF(AND($D286&lt;&gt;0,AV286=""),"* No olvide digitar la columna Niños, Niñas, Adolescentes y Jóvenes Población SENAME (Digite CEROS si no tiene). ",IF($D286&lt;AV286,"* Los Niños, Niñas, Adolescentes y Jóvenes Población SENAME NO DEBEN ser mayor al total. ",""))</f>
        <v/>
      </c>
      <c r="CG286" s="31" t="str">
        <f t="shared" ref="CG286:CG306" si="173">IF(AND($D286&lt;&gt;0,AW286=""),"* No olvide digitar la columna Migrantes (Digite CEROS si no tiene). ",IF($D286&lt;AW286,"* Los Migrantes NO DEBEN ser mayor al total. ",""))</f>
        <v/>
      </c>
      <c r="CH286" s="32">
        <f t="shared" ref="CH286:CH306" si="174">IF((AI286+AJ286)&lt;AP286,1,0)</f>
        <v>0</v>
      </c>
      <c r="CI286" s="32"/>
      <c r="CJ286" s="32"/>
      <c r="CK286" s="32">
        <f t="shared" ref="CK286:CK306" si="175">IF(AND(D286&lt;&gt;0,AO286=""),1,IF(F286&lt;AO286,1,0))</f>
        <v>0</v>
      </c>
      <c r="CL286" s="32">
        <f t="shared" ref="CL286:CN306" si="176">IF(AND($D286&lt;&gt;0,AU286=""),1,IF($D286&lt;AU286,1,0))</f>
        <v>0</v>
      </c>
      <c r="CM286" s="32">
        <f t="shared" si="176"/>
        <v>0</v>
      </c>
      <c r="CN286" s="32">
        <f t="shared" si="176"/>
        <v>0</v>
      </c>
    </row>
    <row r="287" spans="1:92" ht="16.350000000000001" customHeight="1" x14ac:dyDescent="0.2">
      <c r="A287" s="2971"/>
      <c r="B287" s="3640" t="s">
        <v>268</v>
      </c>
      <c r="C287" s="3641"/>
      <c r="D287" s="2109">
        <f t="shared" si="165"/>
        <v>0</v>
      </c>
      <c r="E287" s="1976">
        <f t="shared" si="164"/>
        <v>0</v>
      </c>
      <c r="F287" s="1977">
        <f t="shared" si="164"/>
        <v>0</v>
      </c>
      <c r="G287" s="541"/>
      <c r="H287" s="657"/>
      <c r="I287" s="620"/>
      <c r="J287" s="657"/>
      <c r="K287" s="620"/>
      <c r="L287" s="657"/>
      <c r="M287" s="620"/>
      <c r="N287" s="657"/>
      <c r="O287" s="620"/>
      <c r="P287" s="657"/>
      <c r="Q287" s="620"/>
      <c r="R287" s="657"/>
      <c r="S287" s="620"/>
      <c r="T287" s="657"/>
      <c r="U287" s="620"/>
      <c r="V287" s="657"/>
      <c r="W287" s="620"/>
      <c r="X287" s="657"/>
      <c r="Y287" s="2121"/>
      <c r="Z287" s="2122"/>
      <c r="AA287" s="2121"/>
      <c r="AB287" s="2122"/>
      <c r="AC287" s="2121"/>
      <c r="AD287" s="2122"/>
      <c r="AE287" s="2121"/>
      <c r="AF287" s="2122"/>
      <c r="AG287" s="2121"/>
      <c r="AH287" s="2122"/>
      <c r="AI287" s="2121"/>
      <c r="AJ287" s="2122"/>
      <c r="AK287" s="2121"/>
      <c r="AL287" s="2122"/>
      <c r="AM287" s="2121"/>
      <c r="AN287" s="2122"/>
      <c r="AO287" s="2123"/>
      <c r="AP287" s="2124"/>
      <c r="AQ287" s="2125"/>
      <c r="AR287" s="2148"/>
      <c r="AS287" s="2126"/>
      <c r="AT287" s="2121"/>
      <c r="AU287" s="2127"/>
      <c r="AV287" s="2127"/>
      <c r="AW287" s="2120"/>
      <c r="AX287" s="671" t="str">
        <f t="shared" si="166"/>
        <v/>
      </c>
      <c r="BT287" s="3"/>
      <c r="BU287" s="3"/>
      <c r="BV287" s="4"/>
      <c r="BW287" s="4"/>
      <c r="CA287" s="31" t="str">
        <f t="shared" si="168"/>
        <v/>
      </c>
      <c r="CB287" s="31" t="str">
        <f t="shared" si="169"/>
        <v/>
      </c>
      <c r="CC287" s="31" t="str">
        <f t="shared" si="167"/>
        <v/>
      </c>
      <c r="CD287" s="31" t="str">
        <f t="shared" si="170"/>
        <v/>
      </c>
      <c r="CE287" s="31" t="str">
        <f t="shared" si="171"/>
        <v/>
      </c>
      <c r="CF287" s="31" t="str">
        <f t="shared" si="172"/>
        <v/>
      </c>
      <c r="CG287" s="31" t="str">
        <f t="shared" si="173"/>
        <v/>
      </c>
      <c r="CH287" s="32">
        <f t="shared" si="174"/>
        <v>0</v>
      </c>
      <c r="CI287" s="32"/>
      <c r="CJ287" s="32"/>
      <c r="CK287" s="32">
        <f t="shared" si="175"/>
        <v>0</v>
      </c>
      <c r="CL287" s="32">
        <f t="shared" si="176"/>
        <v>0</v>
      </c>
      <c r="CM287" s="32">
        <f t="shared" si="176"/>
        <v>0</v>
      </c>
      <c r="CN287" s="32">
        <f t="shared" si="176"/>
        <v>0</v>
      </c>
    </row>
    <row r="288" spans="1:92" ht="16.350000000000001" customHeight="1" x14ac:dyDescent="0.2">
      <c r="A288" s="3646"/>
      <c r="B288" s="3555" t="s">
        <v>269</v>
      </c>
      <c r="C288" s="3555"/>
      <c r="D288" s="1978">
        <f t="shared" si="165"/>
        <v>0</v>
      </c>
      <c r="E288" s="1979">
        <f t="shared" ref="E288:F288" si="177">+Y288+AA288+AC288+AE288+AG288+AI288+AK288+AM288</f>
        <v>0</v>
      </c>
      <c r="F288" s="710">
        <f t="shared" si="177"/>
        <v>0</v>
      </c>
      <c r="G288" s="1980"/>
      <c r="H288" s="1981"/>
      <c r="I288" s="711"/>
      <c r="J288" s="1981"/>
      <c r="K288" s="711"/>
      <c r="L288" s="1981"/>
      <c r="M288" s="711"/>
      <c r="N288" s="1981"/>
      <c r="O288" s="711"/>
      <c r="P288" s="1981"/>
      <c r="Q288" s="711"/>
      <c r="R288" s="1981"/>
      <c r="S288" s="711"/>
      <c r="T288" s="1981"/>
      <c r="U288" s="711"/>
      <c r="V288" s="1981"/>
      <c r="W288" s="711"/>
      <c r="X288" s="1981"/>
      <c r="Y288" s="2104"/>
      <c r="Z288" s="2105"/>
      <c r="AA288" s="2104"/>
      <c r="AB288" s="2105"/>
      <c r="AC288" s="2104"/>
      <c r="AD288" s="2105"/>
      <c r="AE288" s="2104"/>
      <c r="AF288" s="2105"/>
      <c r="AG288" s="2104"/>
      <c r="AH288" s="2105"/>
      <c r="AI288" s="2104"/>
      <c r="AJ288" s="2105"/>
      <c r="AK288" s="2104"/>
      <c r="AL288" s="2105"/>
      <c r="AM288" s="2104"/>
      <c r="AN288" s="2105"/>
      <c r="AO288" s="2106"/>
      <c r="AP288" s="2107"/>
      <c r="AQ288" s="2131"/>
      <c r="AR288" s="2149"/>
      <c r="AS288" s="2132"/>
      <c r="AT288" s="2104"/>
      <c r="AU288" s="2108"/>
      <c r="AV288" s="2108"/>
      <c r="AW288" s="2103"/>
      <c r="AX288" s="671" t="str">
        <f t="shared" si="166"/>
        <v/>
      </c>
      <c r="BT288" s="3"/>
      <c r="BU288" s="3"/>
      <c r="BV288" s="4"/>
      <c r="BW288" s="4"/>
      <c r="CA288" s="31" t="str">
        <f t="shared" si="168"/>
        <v/>
      </c>
      <c r="CB288" s="31" t="str">
        <f t="shared" si="169"/>
        <v/>
      </c>
      <c r="CC288" s="31" t="str">
        <f t="shared" si="167"/>
        <v/>
      </c>
      <c r="CD288" s="31" t="str">
        <f t="shared" si="170"/>
        <v/>
      </c>
      <c r="CE288" s="31" t="str">
        <f t="shared" si="171"/>
        <v/>
      </c>
      <c r="CF288" s="31" t="str">
        <f t="shared" si="172"/>
        <v/>
      </c>
      <c r="CG288" s="31" t="str">
        <f t="shared" si="173"/>
        <v/>
      </c>
      <c r="CH288" s="32">
        <f t="shared" si="174"/>
        <v>0</v>
      </c>
      <c r="CI288" s="32"/>
      <c r="CJ288" s="32"/>
      <c r="CK288" s="32">
        <f t="shared" si="175"/>
        <v>0</v>
      </c>
      <c r="CL288" s="32">
        <f t="shared" si="176"/>
        <v>0</v>
      </c>
      <c r="CM288" s="32">
        <f t="shared" si="176"/>
        <v>0</v>
      </c>
      <c r="CN288" s="32">
        <f t="shared" si="176"/>
        <v>0</v>
      </c>
    </row>
    <row r="289" spans="1:92" ht="16.350000000000001" customHeight="1" x14ac:dyDescent="0.2">
      <c r="A289" s="3454" t="s">
        <v>107</v>
      </c>
      <c r="B289" s="3184" t="s">
        <v>264</v>
      </c>
      <c r="C289" s="3184"/>
      <c r="D289" s="400">
        <f t="shared" si="165"/>
        <v>0</v>
      </c>
      <c r="E289" s="465">
        <f t="shared" ref="E289:E306" si="178">SUM(G289+I289+K289+M289+O289+Q289+S289+U289+W289+Y289+AA289+AC289+AE289+AG289+AI289+AK289+AM289)</f>
        <v>0</v>
      </c>
      <c r="F289" s="466">
        <f t="shared" ref="F289:F312" si="179">SUM(H289+J289+L289+N289+P289+R289+T289+V289+X289+Z289+AB289+AD289+AF289+AH289+AJ289+AL289+AN289)</f>
        <v>0</v>
      </c>
      <c r="G289" s="467"/>
      <c r="H289" s="468"/>
      <c r="I289" s="469"/>
      <c r="J289" s="468"/>
      <c r="K289" s="469"/>
      <c r="L289" s="468"/>
      <c r="M289" s="469"/>
      <c r="N289" s="468"/>
      <c r="O289" s="469"/>
      <c r="P289" s="468"/>
      <c r="Q289" s="469"/>
      <c r="R289" s="468"/>
      <c r="S289" s="469"/>
      <c r="T289" s="468"/>
      <c r="U289" s="469"/>
      <c r="V289" s="470"/>
      <c r="W289" s="469"/>
      <c r="X289" s="470"/>
      <c r="Y289" s="469"/>
      <c r="Z289" s="470"/>
      <c r="AA289" s="469"/>
      <c r="AB289" s="470"/>
      <c r="AC289" s="469"/>
      <c r="AD289" s="470"/>
      <c r="AE289" s="469"/>
      <c r="AF289" s="470"/>
      <c r="AG289" s="469"/>
      <c r="AH289" s="470"/>
      <c r="AI289" s="469"/>
      <c r="AJ289" s="470"/>
      <c r="AK289" s="469"/>
      <c r="AL289" s="470"/>
      <c r="AM289" s="469"/>
      <c r="AN289" s="470"/>
      <c r="AO289" s="471"/>
      <c r="AP289" s="472"/>
      <c r="AQ289" s="467"/>
      <c r="AR289" s="473"/>
      <c r="AS289" s="1060"/>
      <c r="AT289" s="469"/>
      <c r="AU289" s="473"/>
      <c r="AV289" s="473"/>
      <c r="AW289" s="468"/>
      <c r="AX289" s="671" t="str">
        <f t="shared" si="166"/>
        <v/>
      </c>
      <c r="BT289" s="3"/>
      <c r="BU289" s="3"/>
      <c r="BV289" s="4"/>
      <c r="BW289" s="4"/>
      <c r="CA289" s="31" t="str">
        <f t="shared" si="168"/>
        <v/>
      </c>
      <c r="CB289" s="31" t="str">
        <f t="shared" si="169"/>
        <v/>
      </c>
      <c r="CC289" s="31" t="str">
        <f t="shared" si="167"/>
        <v/>
      </c>
      <c r="CD289" s="31" t="str">
        <f t="shared" si="170"/>
        <v/>
      </c>
      <c r="CE289" s="31" t="str">
        <f t="shared" si="171"/>
        <v/>
      </c>
      <c r="CF289" s="31" t="str">
        <f t="shared" si="172"/>
        <v/>
      </c>
      <c r="CG289" s="31" t="str">
        <f t="shared" si="173"/>
        <v/>
      </c>
      <c r="CH289" s="32">
        <f t="shared" si="174"/>
        <v>0</v>
      </c>
      <c r="CI289" s="32">
        <f t="shared" ref="CI289:CI301" si="180">IF(D289&lt;AQ289,1,0)</f>
        <v>0</v>
      </c>
      <c r="CJ289" s="32">
        <f t="shared" ref="CJ289:CJ301" si="181">IF(D289&lt;AR289,1,0)</f>
        <v>0</v>
      </c>
      <c r="CK289" s="32">
        <f t="shared" si="175"/>
        <v>0</v>
      </c>
      <c r="CL289" s="32">
        <f t="shared" si="176"/>
        <v>0</v>
      </c>
      <c r="CM289" s="32">
        <f t="shared" si="176"/>
        <v>0</v>
      </c>
      <c r="CN289" s="32">
        <f t="shared" si="176"/>
        <v>0</v>
      </c>
    </row>
    <row r="290" spans="1:92" ht="16.350000000000001" customHeight="1" x14ac:dyDescent="0.2">
      <c r="A290" s="2912"/>
      <c r="B290" s="3639" t="s">
        <v>265</v>
      </c>
      <c r="C290" s="3639"/>
      <c r="D290" s="2109">
        <f t="shared" si="165"/>
        <v>0</v>
      </c>
      <c r="E290" s="2110">
        <f t="shared" si="178"/>
        <v>0</v>
      </c>
      <c r="F290" s="2111">
        <f t="shared" si="179"/>
        <v>0</v>
      </c>
      <c r="G290" s="2112"/>
      <c r="H290" s="2113"/>
      <c r="I290" s="2114"/>
      <c r="J290" s="2113"/>
      <c r="K290" s="2114"/>
      <c r="L290" s="2113"/>
      <c r="M290" s="2114"/>
      <c r="N290" s="2113"/>
      <c r="O290" s="2114"/>
      <c r="P290" s="2113"/>
      <c r="Q290" s="2114"/>
      <c r="R290" s="2113"/>
      <c r="S290" s="2114"/>
      <c r="T290" s="2113"/>
      <c r="U290" s="2114"/>
      <c r="V290" s="2115"/>
      <c r="W290" s="2114"/>
      <c r="X290" s="2115"/>
      <c r="Y290" s="2114"/>
      <c r="Z290" s="2115"/>
      <c r="AA290" s="2114"/>
      <c r="AB290" s="2115"/>
      <c r="AC290" s="2114"/>
      <c r="AD290" s="2115"/>
      <c r="AE290" s="2114"/>
      <c r="AF290" s="2115"/>
      <c r="AG290" s="2114"/>
      <c r="AH290" s="2115"/>
      <c r="AI290" s="2114"/>
      <c r="AJ290" s="2115"/>
      <c r="AK290" s="2114"/>
      <c r="AL290" s="2115"/>
      <c r="AM290" s="2114"/>
      <c r="AN290" s="2115"/>
      <c r="AO290" s="2116"/>
      <c r="AP290" s="2117"/>
      <c r="AQ290" s="2097"/>
      <c r="AR290" s="2133"/>
      <c r="AS290" s="467"/>
      <c r="AT290" s="2114"/>
      <c r="AU290" s="2118"/>
      <c r="AV290" s="2118"/>
      <c r="AW290" s="2113"/>
      <c r="AX290" s="671" t="str">
        <f t="shared" si="166"/>
        <v/>
      </c>
      <c r="BT290" s="3"/>
      <c r="BU290" s="3"/>
      <c r="BV290" s="4"/>
      <c r="BW290" s="4"/>
      <c r="CA290" s="31" t="str">
        <f t="shared" si="168"/>
        <v/>
      </c>
      <c r="CB290" s="31" t="str">
        <f t="shared" si="169"/>
        <v/>
      </c>
      <c r="CC290" s="31" t="str">
        <f t="shared" si="167"/>
        <v/>
      </c>
      <c r="CD290" s="31" t="str">
        <f t="shared" si="170"/>
        <v/>
      </c>
      <c r="CE290" s="31" t="str">
        <f t="shared" si="171"/>
        <v/>
      </c>
      <c r="CF290" s="31" t="str">
        <f t="shared" si="172"/>
        <v/>
      </c>
      <c r="CG290" s="31" t="str">
        <f t="shared" si="173"/>
        <v/>
      </c>
      <c r="CH290" s="32">
        <f t="shared" si="174"/>
        <v>0</v>
      </c>
      <c r="CI290" s="32"/>
      <c r="CJ290" s="32"/>
      <c r="CK290" s="32">
        <f t="shared" si="175"/>
        <v>0</v>
      </c>
      <c r="CL290" s="32">
        <f t="shared" si="176"/>
        <v>0</v>
      </c>
      <c r="CM290" s="32">
        <f t="shared" si="176"/>
        <v>0</v>
      </c>
      <c r="CN290" s="32">
        <f t="shared" si="176"/>
        <v>0</v>
      </c>
    </row>
    <row r="291" spans="1:92" ht="16.350000000000001" customHeight="1" x14ac:dyDescent="0.2">
      <c r="A291" s="2912"/>
      <c r="B291" s="3639" t="s">
        <v>266</v>
      </c>
      <c r="C291" s="3639"/>
      <c r="D291" s="2109">
        <f t="shared" si="165"/>
        <v>0</v>
      </c>
      <c r="E291" s="2110">
        <f t="shared" si="178"/>
        <v>0</v>
      </c>
      <c r="F291" s="2111">
        <f t="shared" si="179"/>
        <v>0</v>
      </c>
      <c r="G291" s="2112"/>
      <c r="H291" s="2113"/>
      <c r="I291" s="2114"/>
      <c r="J291" s="2113"/>
      <c r="K291" s="2114"/>
      <c r="L291" s="2113"/>
      <c r="M291" s="2114"/>
      <c r="N291" s="2113"/>
      <c r="O291" s="2114"/>
      <c r="P291" s="2113"/>
      <c r="Q291" s="2114"/>
      <c r="R291" s="2113"/>
      <c r="S291" s="2114"/>
      <c r="T291" s="2113"/>
      <c r="U291" s="2114"/>
      <c r="V291" s="2115"/>
      <c r="W291" s="2114"/>
      <c r="X291" s="2115"/>
      <c r="Y291" s="2114"/>
      <c r="Z291" s="2115"/>
      <c r="AA291" s="2114"/>
      <c r="AB291" s="2115"/>
      <c r="AC291" s="2114"/>
      <c r="AD291" s="2115"/>
      <c r="AE291" s="2114"/>
      <c r="AF291" s="2115"/>
      <c r="AG291" s="2114"/>
      <c r="AH291" s="2115"/>
      <c r="AI291" s="2114"/>
      <c r="AJ291" s="2115"/>
      <c r="AK291" s="2114"/>
      <c r="AL291" s="2115"/>
      <c r="AM291" s="2114"/>
      <c r="AN291" s="2115"/>
      <c r="AO291" s="2116"/>
      <c r="AP291" s="2117"/>
      <c r="AQ291" s="2097"/>
      <c r="AR291" s="2133"/>
      <c r="AS291" s="2133"/>
      <c r="AT291" s="2114"/>
      <c r="AU291" s="2118"/>
      <c r="AV291" s="2118"/>
      <c r="AW291" s="2113"/>
      <c r="AX291" s="671" t="str">
        <f t="shared" si="166"/>
        <v/>
      </c>
      <c r="BT291" s="3"/>
      <c r="BU291" s="3"/>
      <c r="BV291" s="4"/>
      <c r="BW291" s="4"/>
      <c r="CA291" s="31" t="str">
        <f t="shared" si="168"/>
        <v/>
      </c>
      <c r="CB291" s="31" t="str">
        <f t="shared" si="169"/>
        <v/>
      </c>
      <c r="CC291" s="31" t="str">
        <f t="shared" si="167"/>
        <v/>
      </c>
      <c r="CD291" s="31" t="str">
        <f t="shared" si="170"/>
        <v/>
      </c>
      <c r="CE291" s="31" t="str">
        <f t="shared" si="171"/>
        <v/>
      </c>
      <c r="CF291" s="31" t="str">
        <f t="shared" si="172"/>
        <v/>
      </c>
      <c r="CG291" s="31" t="str">
        <f t="shared" si="173"/>
        <v/>
      </c>
      <c r="CH291" s="32">
        <f t="shared" si="174"/>
        <v>0</v>
      </c>
      <c r="CI291" s="32"/>
      <c r="CJ291" s="32"/>
      <c r="CK291" s="32">
        <f t="shared" si="175"/>
        <v>0</v>
      </c>
      <c r="CL291" s="32">
        <f t="shared" si="176"/>
        <v>0</v>
      </c>
      <c r="CM291" s="32">
        <f t="shared" si="176"/>
        <v>0</v>
      </c>
      <c r="CN291" s="32">
        <f t="shared" si="176"/>
        <v>0</v>
      </c>
    </row>
    <row r="292" spans="1:92" ht="16.350000000000001" customHeight="1" x14ac:dyDescent="0.2">
      <c r="A292" s="2912"/>
      <c r="B292" s="3639" t="s">
        <v>267</v>
      </c>
      <c r="C292" s="3639"/>
      <c r="D292" s="2109">
        <f t="shared" si="165"/>
        <v>0</v>
      </c>
      <c r="E292" s="2110">
        <f t="shared" si="178"/>
        <v>0</v>
      </c>
      <c r="F292" s="2111">
        <f t="shared" si="179"/>
        <v>0</v>
      </c>
      <c r="G292" s="2119"/>
      <c r="H292" s="2120"/>
      <c r="I292" s="2121"/>
      <c r="J292" s="2120"/>
      <c r="K292" s="2121"/>
      <c r="L292" s="2120"/>
      <c r="M292" s="2121"/>
      <c r="N292" s="2120"/>
      <c r="O292" s="2121"/>
      <c r="P292" s="2120"/>
      <c r="Q292" s="2121"/>
      <c r="R292" s="2120"/>
      <c r="S292" s="2121"/>
      <c r="T292" s="2120"/>
      <c r="U292" s="2121"/>
      <c r="V292" s="2122"/>
      <c r="W292" s="2121"/>
      <c r="X292" s="2122"/>
      <c r="Y292" s="2121"/>
      <c r="Z292" s="2122"/>
      <c r="AA292" s="2121"/>
      <c r="AB292" s="2122"/>
      <c r="AC292" s="2121"/>
      <c r="AD292" s="2122"/>
      <c r="AE292" s="2121"/>
      <c r="AF292" s="2122"/>
      <c r="AG292" s="2121"/>
      <c r="AH292" s="2122"/>
      <c r="AI292" s="2121"/>
      <c r="AJ292" s="2122"/>
      <c r="AK292" s="2121"/>
      <c r="AL292" s="2122"/>
      <c r="AM292" s="2121"/>
      <c r="AN292" s="2122"/>
      <c r="AO292" s="2123"/>
      <c r="AP292" s="2124"/>
      <c r="AQ292" s="2097"/>
      <c r="AR292" s="2133"/>
      <c r="AS292" s="2133"/>
      <c r="AT292" s="2121"/>
      <c r="AU292" s="2127"/>
      <c r="AV292" s="2127"/>
      <c r="AW292" s="2120"/>
      <c r="AX292" s="671" t="str">
        <f t="shared" si="166"/>
        <v/>
      </c>
      <c r="BT292" s="3"/>
      <c r="BU292" s="3"/>
      <c r="BV292" s="4"/>
      <c r="BW292" s="4"/>
      <c r="CA292" s="31" t="str">
        <f t="shared" si="168"/>
        <v/>
      </c>
      <c r="CB292" s="31" t="str">
        <f t="shared" si="169"/>
        <v/>
      </c>
      <c r="CC292" s="31" t="str">
        <f t="shared" si="167"/>
        <v/>
      </c>
      <c r="CD292" s="31" t="str">
        <f t="shared" si="170"/>
        <v/>
      </c>
      <c r="CE292" s="31" t="str">
        <f t="shared" si="171"/>
        <v/>
      </c>
      <c r="CF292" s="31" t="str">
        <f t="shared" si="172"/>
        <v/>
      </c>
      <c r="CG292" s="31" t="str">
        <f t="shared" si="173"/>
        <v/>
      </c>
      <c r="CH292" s="32">
        <f t="shared" si="174"/>
        <v>0</v>
      </c>
      <c r="CI292" s="32"/>
      <c r="CJ292" s="32"/>
      <c r="CK292" s="32">
        <f t="shared" si="175"/>
        <v>0</v>
      </c>
      <c r="CL292" s="32">
        <f t="shared" si="176"/>
        <v>0</v>
      </c>
      <c r="CM292" s="32">
        <f t="shared" si="176"/>
        <v>0</v>
      </c>
      <c r="CN292" s="32">
        <f t="shared" si="176"/>
        <v>0</v>
      </c>
    </row>
    <row r="293" spans="1:92" ht="16.350000000000001" customHeight="1" x14ac:dyDescent="0.2">
      <c r="A293" s="2912"/>
      <c r="B293" s="3640" t="s">
        <v>268</v>
      </c>
      <c r="C293" s="3641"/>
      <c r="D293" s="2109">
        <f t="shared" si="165"/>
        <v>0</v>
      </c>
      <c r="E293" s="2110">
        <f t="shared" si="178"/>
        <v>0</v>
      </c>
      <c r="F293" s="2111">
        <f t="shared" si="179"/>
        <v>0</v>
      </c>
      <c r="G293" s="2119"/>
      <c r="H293" s="2120"/>
      <c r="I293" s="2121"/>
      <c r="J293" s="2120"/>
      <c r="K293" s="2121"/>
      <c r="L293" s="2120"/>
      <c r="M293" s="2121"/>
      <c r="N293" s="2120"/>
      <c r="O293" s="2121"/>
      <c r="P293" s="2120"/>
      <c r="Q293" s="2121"/>
      <c r="R293" s="2120"/>
      <c r="S293" s="2121"/>
      <c r="T293" s="2120"/>
      <c r="U293" s="2121"/>
      <c r="V293" s="2122"/>
      <c r="W293" s="2121"/>
      <c r="X293" s="2122"/>
      <c r="Y293" s="2121"/>
      <c r="Z293" s="2122"/>
      <c r="AA293" s="2121"/>
      <c r="AB293" s="2122"/>
      <c r="AC293" s="2121"/>
      <c r="AD293" s="2122"/>
      <c r="AE293" s="2121"/>
      <c r="AF293" s="2122"/>
      <c r="AG293" s="2121"/>
      <c r="AH293" s="2122"/>
      <c r="AI293" s="2121"/>
      <c r="AJ293" s="2122"/>
      <c r="AK293" s="2121"/>
      <c r="AL293" s="2122"/>
      <c r="AM293" s="2121"/>
      <c r="AN293" s="2122"/>
      <c r="AO293" s="2123"/>
      <c r="AP293" s="2124"/>
      <c r="AQ293" s="2125"/>
      <c r="AR293" s="2148"/>
      <c r="AS293" s="2126"/>
      <c r="AT293" s="2121"/>
      <c r="AU293" s="2127"/>
      <c r="AV293" s="2127"/>
      <c r="AW293" s="2120"/>
      <c r="AX293" s="671" t="str">
        <f t="shared" si="166"/>
        <v/>
      </c>
      <c r="BT293" s="3"/>
      <c r="BU293" s="3"/>
      <c r="BV293" s="4"/>
      <c r="BW293" s="4"/>
      <c r="CA293" s="31" t="str">
        <f t="shared" si="168"/>
        <v/>
      </c>
      <c r="CB293" s="31" t="str">
        <f t="shared" si="169"/>
        <v/>
      </c>
      <c r="CC293" s="31" t="str">
        <f t="shared" si="167"/>
        <v/>
      </c>
      <c r="CD293" s="31" t="str">
        <f t="shared" si="170"/>
        <v/>
      </c>
      <c r="CE293" s="31" t="str">
        <f t="shared" si="171"/>
        <v/>
      </c>
      <c r="CF293" s="31" t="str">
        <f t="shared" si="172"/>
        <v/>
      </c>
      <c r="CG293" s="31" t="str">
        <f t="shared" si="173"/>
        <v/>
      </c>
      <c r="CH293" s="32">
        <f t="shared" si="174"/>
        <v>0</v>
      </c>
      <c r="CI293" s="32"/>
      <c r="CJ293" s="32"/>
      <c r="CK293" s="32">
        <f t="shared" si="175"/>
        <v>0</v>
      </c>
      <c r="CL293" s="32">
        <f t="shared" si="176"/>
        <v>0</v>
      </c>
      <c r="CM293" s="32">
        <f t="shared" si="176"/>
        <v>0</v>
      </c>
      <c r="CN293" s="32">
        <f t="shared" si="176"/>
        <v>0</v>
      </c>
    </row>
    <row r="294" spans="1:92" ht="16.350000000000001" customHeight="1" x14ac:dyDescent="0.2">
      <c r="A294" s="3537"/>
      <c r="B294" s="3555" t="s">
        <v>269</v>
      </c>
      <c r="C294" s="3555"/>
      <c r="D294" s="2128">
        <f t="shared" si="165"/>
        <v>0</v>
      </c>
      <c r="E294" s="2129">
        <f t="shared" si="178"/>
        <v>0</v>
      </c>
      <c r="F294" s="2130">
        <f t="shared" si="179"/>
        <v>0</v>
      </c>
      <c r="G294" s="2102"/>
      <c r="H294" s="2103"/>
      <c r="I294" s="2104"/>
      <c r="J294" s="2103"/>
      <c r="K294" s="2104"/>
      <c r="L294" s="2103"/>
      <c r="M294" s="2104"/>
      <c r="N294" s="2103"/>
      <c r="O294" s="2104"/>
      <c r="P294" s="2103"/>
      <c r="Q294" s="2104"/>
      <c r="R294" s="2103"/>
      <c r="S294" s="2104"/>
      <c r="T294" s="2103"/>
      <c r="U294" s="2104"/>
      <c r="V294" s="2105"/>
      <c r="W294" s="2104"/>
      <c r="X294" s="2105"/>
      <c r="Y294" s="2104"/>
      <c r="Z294" s="2105"/>
      <c r="AA294" s="2104"/>
      <c r="AB294" s="2105"/>
      <c r="AC294" s="2104"/>
      <c r="AD294" s="2105"/>
      <c r="AE294" s="2104"/>
      <c r="AF294" s="2105"/>
      <c r="AG294" s="2104"/>
      <c r="AH294" s="2105"/>
      <c r="AI294" s="2104"/>
      <c r="AJ294" s="2105"/>
      <c r="AK294" s="2104"/>
      <c r="AL294" s="2105"/>
      <c r="AM294" s="2104"/>
      <c r="AN294" s="2105"/>
      <c r="AO294" s="2106"/>
      <c r="AP294" s="2107"/>
      <c r="AQ294" s="2131"/>
      <c r="AR294" s="2149"/>
      <c r="AS294" s="2132"/>
      <c r="AT294" s="2104"/>
      <c r="AU294" s="2108"/>
      <c r="AV294" s="2108"/>
      <c r="AW294" s="2103"/>
      <c r="AX294" s="671" t="str">
        <f t="shared" si="166"/>
        <v/>
      </c>
      <c r="BT294" s="3"/>
      <c r="BU294" s="3"/>
      <c r="BV294" s="4"/>
      <c r="BW294" s="4"/>
      <c r="CA294" s="31" t="str">
        <f t="shared" si="168"/>
        <v/>
      </c>
      <c r="CB294" s="31" t="str">
        <f t="shared" si="169"/>
        <v/>
      </c>
      <c r="CC294" s="31" t="str">
        <f t="shared" si="167"/>
        <v/>
      </c>
      <c r="CD294" s="31" t="str">
        <f t="shared" si="170"/>
        <v/>
      </c>
      <c r="CE294" s="31" t="str">
        <f t="shared" si="171"/>
        <v/>
      </c>
      <c r="CF294" s="31" t="str">
        <f t="shared" si="172"/>
        <v/>
      </c>
      <c r="CG294" s="31" t="str">
        <f t="shared" si="173"/>
        <v/>
      </c>
      <c r="CH294" s="32">
        <f t="shared" si="174"/>
        <v>0</v>
      </c>
      <c r="CI294" s="32"/>
      <c r="CJ294" s="32"/>
      <c r="CK294" s="32">
        <f t="shared" si="175"/>
        <v>0</v>
      </c>
      <c r="CL294" s="32">
        <f t="shared" si="176"/>
        <v>0</v>
      </c>
      <c r="CM294" s="32">
        <f t="shared" si="176"/>
        <v>0</v>
      </c>
      <c r="CN294" s="32">
        <f t="shared" si="176"/>
        <v>0</v>
      </c>
    </row>
    <row r="295" spans="1:92" ht="16.350000000000001" customHeight="1" x14ac:dyDescent="0.2">
      <c r="A295" s="3454" t="s">
        <v>106</v>
      </c>
      <c r="B295" s="3711" t="s">
        <v>264</v>
      </c>
      <c r="C295" s="3712"/>
      <c r="D295" s="400">
        <f t="shared" si="165"/>
        <v>0</v>
      </c>
      <c r="E295" s="465">
        <f t="shared" si="178"/>
        <v>0</v>
      </c>
      <c r="F295" s="466">
        <f t="shared" si="179"/>
        <v>0</v>
      </c>
      <c r="G295" s="467"/>
      <c r="H295" s="468"/>
      <c r="I295" s="469"/>
      <c r="J295" s="468"/>
      <c r="K295" s="469"/>
      <c r="L295" s="468"/>
      <c r="M295" s="469"/>
      <c r="N295" s="468"/>
      <c r="O295" s="469"/>
      <c r="P295" s="468"/>
      <c r="Q295" s="469"/>
      <c r="R295" s="468"/>
      <c r="S295" s="469"/>
      <c r="T295" s="468"/>
      <c r="U295" s="469"/>
      <c r="V295" s="470"/>
      <c r="W295" s="469"/>
      <c r="X295" s="470"/>
      <c r="Y295" s="469"/>
      <c r="Z295" s="470"/>
      <c r="AA295" s="469"/>
      <c r="AB295" s="470"/>
      <c r="AC295" s="469"/>
      <c r="AD295" s="470"/>
      <c r="AE295" s="469"/>
      <c r="AF295" s="470"/>
      <c r="AG295" s="469"/>
      <c r="AH295" s="470"/>
      <c r="AI295" s="469"/>
      <c r="AJ295" s="470"/>
      <c r="AK295" s="469"/>
      <c r="AL295" s="470"/>
      <c r="AM295" s="469"/>
      <c r="AN295" s="470"/>
      <c r="AO295" s="471"/>
      <c r="AP295" s="472"/>
      <c r="AQ295" s="467"/>
      <c r="AR295" s="473"/>
      <c r="AS295" s="1060"/>
      <c r="AT295" s="469"/>
      <c r="AU295" s="473"/>
      <c r="AV295" s="473"/>
      <c r="AW295" s="468"/>
      <c r="AX295" s="671" t="str">
        <f t="shared" si="166"/>
        <v/>
      </c>
      <c r="BT295" s="3"/>
      <c r="BU295" s="3"/>
      <c r="BV295" s="4"/>
      <c r="BW295" s="4"/>
      <c r="CA295" s="31" t="str">
        <f t="shared" si="168"/>
        <v/>
      </c>
      <c r="CB295" s="31" t="str">
        <f t="shared" si="169"/>
        <v/>
      </c>
      <c r="CC295" s="31" t="str">
        <f t="shared" si="167"/>
        <v/>
      </c>
      <c r="CD295" s="31" t="str">
        <f t="shared" si="170"/>
        <v/>
      </c>
      <c r="CE295" s="31" t="str">
        <f t="shared" si="171"/>
        <v/>
      </c>
      <c r="CF295" s="31" t="str">
        <f t="shared" si="172"/>
        <v/>
      </c>
      <c r="CG295" s="31" t="str">
        <f t="shared" si="173"/>
        <v/>
      </c>
      <c r="CH295" s="32">
        <f t="shared" si="174"/>
        <v>0</v>
      </c>
      <c r="CI295" s="32">
        <f t="shared" si="180"/>
        <v>0</v>
      </c>
      <c r="CJ295" s="32">
        <f t="shared" si="181"/>
        <v>0</v>
      </c>
      <c r="CK295" s="32">
        <f t="shared" si="175"/>
        <v>0</v>
      </c>
      <c r="CL295" s="32">
        <f t="shared" si="176"/>
        <v>0</v>
      </c>
      <c r="CM295" s="32">
        <f t="shared" si="176"/>
        <v>0</v>
      </c>
      <c r="CN295" s="32">
        <f t="shared" si="176"/>
        <v>0</v>
      </c>
    </row>
    <row r="296" spans="1:92" ht="16.350000000000001" customHeight="1" x14ac:dyDescent="0.2">
      <c r="A296" s="2912"/>
      <c r="B296" s="3639" t="s">
        <v>265</v>
      </c>
      <c r="C296" s="3639"/>
      <c r="D296" s="2109">
        <f t="shared" si="165"/>
        <v>0</v>
      </c>
      <c r="E296" s="2110">
        <f t="shared" si="178"/>
        <v>0</v>
      </c>
      <c r="F296" s="2111">
        <f t="shared" si="179"/>
        <v>0</v>
      </c>
      <c r="G296" s="2112"/>
      <c r="H296" s="2113"/>
      <c r="I296" s="2114"/>
      <c r="J296" s="2113"/>
      <c r="K296" s="2114"/>
      <c r="L296" s="2113"/>
      <c r="M296" s="2114"/>
      <c r="N296" s="2113"/>
      <c r="O296" s="2114"/>
      <c r="P296" s="2113"/>
      <c r="Q296" s="2114"/>
      <c r="R296" s="2113"/>
      <c r="S296" s="2114"/>
      <c r="T296" s="2113"/>
      <c r="U296" s="2114"/>
      <c r="V296" s="2115"/>
      <c r="W296" s="2114"/>
      <c r="X296" s="2115"/>
      <c r="Y296" s="2114"/>
      <c r="Z296" s="2115"/>
      <c r="AA296" s="2114"/>
      <c r="AB296" s="2115"/>
      <c r="AC296" s="2114"/>
      <c r="AD296" s="2115"/>
      <c r="AE296" s="2114"/>
      <c r="AF296" s="2115"/>
      <c r="AG296" s="2114"/>
      <c r="AH296" s="2115"/>
      <c r="AI296" s="2114"/>
      <c r="AJ296" s="2115"/>
      <c r="AK296" s="2114"/>
      <c r="AL296" s="2115"/>
      <c r="AM296" s="2114"/>
      <c r="AN296" s="2115"/>
      <c r="AO296" s="2116"/>
      <c r="AP296" s="2117"/>
      <c r="AQ296" s="2097"/>
      <c r="AR296" s="2133"/>
      <c r="AS296" s="467"/>
      <c r="AT296" s="2114"/>
      <c r="AU296" s="2118"/>
      <c r="AV296" s="2118"/>
      <c r="AW296" s="2113"/>
      <c r="AX296" s="671" t="str">
        <f t="shared" si="166"/>
        <v/>
      </c>
      <c r="BT296" s="3"/>
      <c r="BU296" s="3"/>
      <c r="BV296" s="4"/>
      <c r="BW296" s="4"/>
      <c r="CA296" s="31" t="str">
        <f t="shared" si="168"/>
        <v/>
      </c>
      <c r="CB296" s="31" t="str">
        <f t="shared" si="169"/>
        <v/>
      </c>
      <c r="CC296" s="31" t="str">
        <f t="shared" si="167"/>
        <v/>
      </c>
      <c r="CD296" s="31" t="str">
        <f t="shared" si="170"/>
        <v/>
      </c>
      <c r="CE296" s="31" t="str">
        <f t="shared" si="171"/>
        <v/>
      </c>
      <c r="CF296" s="31" t="str">
        <f t="shared" si="172"/>
        <v/>
      </c>
      <c r="CG296" s="31" t="str">
        <f t="shared" si="173"/>
        <v/>
      </c>
      <c r="CH296" s="32">
        <f t="shared" si="174"/>
        <v>0</v>
      </c>
      <c r="CI296" s="32"/>
      <c r="CJ296" s="32"/>
      <c r="CK296" s="32">
        <f t="shared" si="175"/>
        <v>0</v>
      </c>
      <c r="CL296" s="32">
        <f t="shared" si="176"/>
        <v>0</v>
      </c>
      <c r="CM296" s="32">
        <f t="shared" si="176"/>
        <v>0</v>
      </c>
      <c r="CN296" s="32">
        <f t="shared" si="176"/>
        <v>0</v>
      </c>
    </row>
    <row r="297" spans="1:92" ht="16.350000000000001" customHeight="1" x14ac:dyDescent="0.2">
      <c r="A297" s="2912"/>
      <c r="B297" s="3639" t="s">
        <v>266</v>
      </c>
      <c r="C297" s="3639"/>
      <c r="D297" s="2109">
        <f t="shared" si="165"/>
        <v>0</v>
      </c>
      <c r="E297" s="2110">
        <f t="shared" si="178"/>
        <v>0</v>
      </c>
      <c r="F297" s="2111">
        <f t="shared" si="179"/>
        <v>0</v>
      </c>
      <c r="G297" s="2112"/>
      <c r="H297" s="2113"/>
      <c r="I297" s="2114"/>
      <c r="J297" s="2113"/>
      <c r="K297" s="2114"/>
      <c r="L297" s="2113"/>
      <c r="M297" s="2114"/>
      <c r="N297" s="2113"/>
      <c r="O297" s="2114"/>
      <c r="P297" s="2113"/>
      <c r="Q297" s="2114"/>
      <c r="R297" s="2113"/>
      <c r="S297" s="2114"/>
      <c r="T297" s="2113"/>
      <c r="U297" s="2114"/>
      <c r="V297" s="2115"/>
      <c r="W297" s="2114"/>
      <c r="X297" s="2115"/>
      <c r="Y297" s="2114"/>
      <c r="Z297" s="2115"/>
      <c r="AA297" s="2114"/>
      <c r="AB297" s="2115"/>
      <c r="AC297" s="2114"/>
      <c r="AD297" s="2115"/>
      <c r="AE297" s="2114"/>
      <c r="AF297" s="2115"/>
      <c r="AG297" s="2114"/>
      <c r="AH297" s="2115"/>
      <c r="AI297" s="2114"/>
      <c r="AJ297" s="2115"/>
      <c r="AK297" s="2114"/>
      <c r="AL297" s="2115"/>
      <c r="AM297" s="2114"/>
      <c r="AN297" s="2115"/>
      <c r="AO297" s="2116"/>
      <c r="AP297" s="2117"/>
      <c r="AQ297" s="2097"/>
      <c r="AR297" s="2133"/>
      <c r="AS297" s="2133"/>
      <c r="AT297" s="2114"/>
      <c r="AU297" s="2118"/>
      <c r="AV297" s="2118"/>
      <c r="AW297" s="2113"/>
      <c r="AX297" s="671" t="str">
        <f t="shared" si="166"/>
        <v/>
      </c>
      <c r="BT297" s="3"/>
      <c r="BU297" s="3"/>
      <c r="BV297" s="4"/>
      <c r="BW297" s="4"/>
      <c r="CA297" s="31" t="str">
        <f t="shared" si="168"/>
        <v/>
      </c>
      <c r="CB297" s="31" t="str">
        <f t="shared" si="169"/>
        <v/>
      </c>
      <c r="CC297" s="31" t="str">
        <f t="shared" si="167"/>
        <v/>
      </c>
      <c r="CD297" s="31" t="str">
        <f t="shared" si="170"/>
        <v/>
      </c>
      <c r="CE297" s="31" t="str">
        <f t="shared" si="171"/>
        <v/>
      </c>
      <c r="CF297" s="31" t="str">
        <f t="shared" si="172"/>
        <v/>
      </c>
      <c r="CG297" s="31" t="str">
        <f t="shared" si="173"/>
        <v/>
      </c>
      <c r="CH297" s="32">
        <f t="shared" si="174"/>
        <v>0</v>
      </c>
      <c r="CI297" s="32"/>
      <c r="CJ297" s="32"/>
      <c r="CK297" s="32">
        <f t="shared" si="175"/>
        <v>0</v>
      </c>
      <c r="CL297" s="32">
        <f t="shared" si="176"/>
        <v>0</v>
      </c>
      <c r="CM297" s="32">
        <f t="shared" si="176"/>
        <v>0</v>
      </c>
      <c r="CN297" s="32">
        <f t="shared" si="176"/>
        <v>0</v>
      </c>
    </row>
    <row r="298" spans="1:92" ht="16.350000000000001" customHeight="1" x14ac:dyDescent="0.2">
      <c r="A298" s="2912"/>
      <c r="B298" s="3639" t="s">
        <v>267</v>
      </c>
      <c r="C298" s="3639"/>
      <c r="D298" s="2109">
        <f t="shared" si="165"/>
        <v>0</v>
      </c>
      <c r="E298" s="2110">
        <f t="shared" si="178"/>
        <v>0</v>
      </c>
      <c r="F298" s="2111">
        <f t="shared" si="179"/>
        <v>0</v>
      </c>
      <c r="G298" s="2119"/>
      <c r="H298" s="2120"/>
      <c r="I298" s="2121"/>
      <c r="J298" s="2120"/>
      <c r="K298" s="2121"/>
      <c r="L298" s="2120"/>
      <c r="M298" s="2121"/>
      <c r="N298" s="2120"/>
      <c r="O298" s="2121"/>
      <c r="P298" s="2120"/>
      <c r="Q298" s="2121"/>
      <c r="R298" s="2120"/>
      <c r="S298" s="2121"/>
      <c r="T298" s="2120"/>
      <c r="U298" s="2121"/>
      <c r="V298" s="2122"/>
      <c r="W298" s="2121"/>
      <c r="X298" s="2122"/>
      <c r="Y298" s="2121"/>
      <c r="Z298" s="2122"/>
      <c r="AA298" s="2121"/>
      <c r="AB298" s="2122"/>
      <c r="AC298" s="2121"/>
      <c r="AD298" s="2122"/>
      <c r="AE298" s="2121"/>
      <c r="AF298" s="2122"/>
      <c r="AG298" s="2121"/>
      <c r="AH298" s="2122"/>
      <c r="AI298" s="2121"/>
      <c r="AJ298" s="2122"/>
      <c r="AK298" s="2121"/>
      <c r="AL298" s="2122"/>
      <c r="AM298" s="2121"/>
      <c r="AN298" s="2122"/>
      <c r="AO298" s="2123"/>
      <c r="AP298" s="2124"/>
      <c r="AQ298" s="2097"/>
      <c r="AR298" s="2133"/>
      <c r="AS298" s="2133"/>
      <c r="AT298" s="2121"/>
      <c r="AU298" s="2127"/>
      <c r="AV298" s="2127"/>
      <c r="AW298" s="2120"/>
      <c r="AX298" s="671" t="str">
        <f t="shared" si="166"/>
        <v/>
      </c>
      <c r="BT298" s="3"/>
      <c r="BU298" s="3"/>
      <c r="BV298" s="4"/>
      <c r="BW298" s="4"/>
      <c r="CA298" s="31" t="str">
        <f t="shared" si="168"/>
        <v/>
      </c>
      <c r="CB298" s="31" t="str">
        <f t="shared" si="169"/>
        <v/>
      </c>
      <c r="CC298" s="31" t="str">
        <f t="shared" si="167"/>
        <v/>
      </c>
      <c r="CD298" s="31" t="str">
        <f t="shared" si="170"/>
        <v/>
      </c>
      <c r="CE298" s="31" t="str">
        <f t="shared" si="171"/>
        <v/>
      </c>
      <c r="CF298" s="31" t="str">
        <f t="shared" si="172"/>
        <v/>
      </c>
      <c r="CG298" s="31" t="str">
        <f t="shared" si="173"/>
        <v/>
      </c>
      <c r="CH298" s="32">
        <f t="shared" si="174"/>
        <v>0</v>
      </c>
      <c r="CI298" s="32"/>
      <c r="CJ298" s="32"/>
      <c r="CK298" s="32">
        <f t="shared" si="175"/>
        <v>0</v>
      </c>
      <c r="CL298" s="32">
        <f t="shared" si="176"/>
        <v>0</v>
      </c>
      <c r="CM298" s="32">
        <f t="shared" si="176"/>
        <v>0</v>
      </c>
      <c r="CN298" s="32">
        <f t="shared" si="176"/>
        <v>0</v>
      </c>
    </row>
    <row r="299" spans="1:92" ht="16.350000000000001" customHeight="1" x14ac:dyDescent="0.2">
      <c r="A299" s="2912"/>
      <c r="B299" s="3640" t="s">
        <v>268</v>
      </c>
      <c r="C299" s="3641"/>
      <c r="D299" s="2109">
        <f t="shared" si="165"/>
        <v>0</v>
      </c>
      <c r="E299" s="2110">
        <f t="shared" si="178"/>
        <v>0</v>
      </c>
      <c r="F299" s="2111">
        <f t="shared" si="179"/>
        <v>0</v>
      </c>
      <c r="G299" s="2119"/>
      <c r="H299" s="2120"/>
      <c r="I299" s="2121"/>
      <c r="J299" s="2120"/>
      <c r="K299" s="2121"/>
      <c r="L299" s="2120"/>
      <c r="M299" s="2121"/>
      <c r="N299" s="2120"/>
      <c r="O299" s="2121"/>
      <c r="P299" s="2120"/>
      <c r="Q299" s="2121"/>
      <c r="R299" s="2120"/>
      <c r="S299" s="2121"/>
      <c r="T299" s="2120"/>
      <c r="U299" s="2121"/>
      <c r="V299" s="2122"/>
      <c r="W299" s="2121"/>
      <c r="X299" s="2122"/>
      <c r="Y299" s="2121"/>
      <c r="Z299" s="2122"/>
      <c r="AA299" s="2121"/>
      <c r="AB299" s="2122"/>
      <c r="AC299" s="2121"/>
      <c r="AD299" s="2122"/>
      <c r="AE299" s="2121"/>
      <c r="AF299" s="2122"/>
      <c r="AG299" s="2121"/>
      <c r="AH299" s="2122"/>
      <c r="AI299" s="2121"/>
      <c r="AJ299" s="2122"/>
      <c r="AK299" s="2121"/>
      <c r="AL299" s="2122"/>
      <c r="AM299" s="2121"/>
      <c r="AN299" s="2122"/>
      <c r="AO299" s="2123"/>
      <c r="AP299" s="2124"/>
      <c r="AQ299" s="2125"/>
      <c r="AR299" s="2148"/>
      <c r="AS299" s="2126"/>
      <c r="AT299" s="2121"/>
      <c r="AU299" s="2127"/>
      <c r="AV299" s="2127"/>
      <c r="AW299" s="2120"/>
      <c r="AX299" s="671" t="str">
        <f t="shared" si="166"/>
        <v/>
      </c>
      <c r="BT299" s="3"/>
      <c r="BU299" s="3"/>
      <c r="BV299" s="4"/>
      <c r="BW299" s="4"/>
      <c r="CA299" s="31" t="str">
        <f t="shared" si="168"/>
        <v/>
      </c>
      <c r="CB299" s="31" t="str">
        <f t="shared" si="169"/>
        <v/>
      </c>
      <c r="CC299" s="31" t="str">
        <f t="shared" si="167"/>
        <v/>
      </c>
      <c r="CD299" s="31" t="str">
        <f t="shared" si="170"/>
        <v/>
      </c>
      <c r="CE299" s="31" t="str">
        <f t="shared" si="171"/>
        <v/>
      </c>
      <c r="CF299" s="31" t="str">
        <f t="shared" si="172"/>
        <v/>
      </c>
      <c r="CG299" s="31" t="str">
        <f t="shared" si="173"/>
        <v/>
      </c>
      <c r="CH299" s="32">
        <f t="shared" si="174"/>
        <v>0</v>
      </c>
      <c r="CI299" s="32"/>
      <c r="CJ299" s="32"/>
      <c r="CK299" s="32">
        <f t="shared" si="175"/>
        <v>0</v>
      </c>
      <c r="CL299" s="32">
        <f t="shared" si="176"/>
        <v>0</v>
      </c>
      <c r="CM299" s="32">
        <f t="shared" si="176"/>
        <v>0</v>
      </c>
      <c r="CN299" s="32">
        <f t="shared" si="176"/>
        <v>0</v>
      </c>
    </row>
    <row r="300" spans="1:92" ht="16.350000000000001" customHeight="1" x14ac:dyDescent="0.2">
      <c r="A300" s="3537"/>
      <c r="B300" s="3555" t="s">
        <v>269</v>
      </c>
      <c r="C300" s="3555"/>
      <c r="D300" s="2128">
        <f t="shared" si="165"/>
        <v>0</v>
      </c>
      <c r="E300" s="2129">
        <f t="shared" si="178"/>
        <v>0</v>
      </c>
      <c r="F300" s="2130">
        <f t="shared" si="179"/>
        <v>0</v>
      </c>
      <c r="G300" s="2102"/>
      <c r="H300" s="2103"/>
      <c r="I300" s="2104"/>
      <c r="J300" s="2103"/>
      <c r="K300" s="2104"/>
      <c r="L300" s="2103"/>
      <c r="M300" s="2104"/>
      <c r="N300" s="2103"/>
      <c r="O300" s="2104"/>
      <c r="P300" s="2103"/>
      <c r="Q300" s="2104"/>
      <c r="R300" s="2103"/>
      <c r="S300" s="2104"/>
      <c r="T300" s="2103"/>
      <c r="U300" s="2104"/>
      <c r="V300" s="2105"/>
      <c r="W300" s="2104"/>
      <c r="X300" s="2105"/>
      <c r="Y300" s="2104"/>
      <c r="Z300" s="2105"/>
      <c r="AA300" s="2104"/>
      <c r="AB300" s="2105"/>
      <c r="AC300" s="2104"/>
      <c r="AD300" s="2105"/>
      <c r="AE300" s="2104"/>
      <c r="AF300" s="2105"/>
      <c r="AG300" s="2104"/>
      <c r="AH300" s="2105"/>
      <c r="AI300" s="2104"/>
      <c r="AJ300" s="2105"/>
      <c r="AK300" s="2104"/>
      <c r="AL300" s="2105"/>
      <c r="AM300" s="2104"/>
      <c r="AN300" s="2105"/>
      <c r="AO300" s="2106"/>
      <c r="AP300" s="2107"/>
      <c r="AQ300" s="2131"/>
      <c r="AR300" s="2149"/>
      <c r="AS300" s="2132"/>
      <c r="AT300" s="2104"/>
      <c r="AU300" s="2108"/>
      <c r="AV300" s="2108"/>
      <c r="AW300" s="2103"/>
      <c r="AX300" s="671" t="str">
        <f t="shared" si="166"/>
        <v/>
      </c>
      <c r="BT300" s="3"/>
      <c r="BU300" s="3"/>
      <c r="BV300" s="4"/>
      <c r="BW300" s="4"/>
      <c r="CA300" s="31" t="str">
        <f t="shared" si="168"/>
        <v/>
      </c>
      <c r="CB300" s="31" t="str">
        <f t="shared" si="169"/>
        <v/>
      </c>
      <c r="CC300" s="31" t="str">
        <f t="shared" si="167"/>
        <v/>
      </c>
      <c r="CD300" s="31" t="str">
        <f t="shared" si="170"/>
        <v/>
      </c>
      <c r="CE300" s="31" t="str">
        <f t="shared" si="171"/>
        <v/>
      </c>
      <c r="CF300" s="31" t="str">
        <f t="shared" si="172"/>
        <v/>
      </c>
      <c r="CG300" s="31" t="str">
        <f t="shared" si="173"/>
        <v/>
      </c>
      <c r="CH300" s="32">
        <f t="shared" si="174"/>
        <v>0</v>
      </c>
      <c r="CI300" s="32"/>
      <c r="CJ300" s="32"/>
      <c r="CK300" s="32">
        <f t="shared" si="175"/>
        <v>0</v>
      </c>
      <c r="CL300" s="32">
        <f t="shared" si="176"/>
        <v>0</v>
      </c>
      <c r="CM300" s="32">
        <f t="shared" si="176"/>
        <v>0</v>
      </c>
      <c r="CN300" s="32">
        <f t="shared" si="176"/>
        <v>0</v>
      </c>
    </row>
    <row r="301" spans="1:92" ht="16.350000000000001" customHeight="1" x14ac:dyDescent="0.2">
      <c r="A301" s="3554" t="s">
        <v>108</v>
      </c>
      <c r="B301" s="3643" t="s">
        <v>264</v>
      </c>
      <c r="C301" s="3643"/>
      <c r="D301" s="1982">
        <f t="shared" si="165"/>
        <v>0</v>
      </c>
      <c r="E301" s="2522">
        <f t="shared" si="178"/>
        <v>0</v>
      </c>
      <c r="F301" s="2523">
        <f t="shared" si="179"/>
        <v>0</v>
      </c>
      <c r="G301" s="2524"/>
      <c r="H301" s="2525"/>
      <c r="I301" s="2526"/>
      <c r="J301" s="2525"/>
      <c r="K301" s="2526"/>
      <c r="L301" s="2525"/>
      <c r="M301" s="2526"/>
      <c r="N301" s="2525"/>
      <c r="O301" s="2526"/>
      <c r="P301" s="2525"/>
      <c r="Q301" s="2526"/>
      <c r="R301" s="2525"/>
      <c r="S301" s="2526"/>
      <c r="T301" s="2525"/>
      <c r="U301" s="2526"/>
      <c r="V301" s="2527"/>
      <c r="W301" s="2526"/>
      <c r="X301" s="2527"/>
      <c r="Y301" s="2526"/>
      <c r="Z301" s="2527"/>
      <c r="AA301" s="2526"/>
      <c r="AB301" s="2527"/>
      <c r="AC301" s="2526"/>
      <c r="AD301" s="2527"/>
      <c r="AE301" s="2526"/>
      <c r="AF301" s="2527"/>
      <c r="AG301" s="2526"/>
      <c r="AH301" s="2527"/>
      <c r="AI301" s="2526"/>
      <c r="AJ301" s="2527"/>
      <c r="AK301" s="2526"/>
      <c r="AL301" s="2527"/>
      <c r="AM301" s="2524"/>
      <c r="AN301" s="2528"/>
      <c r="AO301" s="2526"/>
      <c r="AP301" s="2529"/>
      <c r="AQ301" s="2524"/>
      <c r="AR301" s="2530"/>
      <c r="AS301" s="1060"/>
      <c r="AT301" s="2517"/>
      <c r="AU301" s="461"/>
      <c r="AV301" s="461"/>
      <c r="AW301" s="459"/>
      <c r="AX301" s="671" t="str">
        <f t="shared" si="166"/>
        <v/>
      </c>
      <c r="BT301" s="3"/>
      <c r="BU301" s="3"/>
      <c r="BV301" s="4"/>
      <c r="BW301" s="4"/>
      <c r="CA301" s="31" t="str">
        <f t="shared" si="168"/>
        <v/>
      </c>
      <c r="CB301" s="31" t="str">
        <f t="shared" si="169"/>
        <v/>
      </c>
      <c r="CC301" s="31" t="str">
        <f t="shared" si="167"/>
        <v/>
      </c>
      <c r="CD301" s="31" t="str">
        <f t="shared" si="170"/>
        <v/>
      </c>
      <c r="CE301" s="31" t="str">
        <f t="shared" si="171"/>
        <v/>
      </c>
      <c r="CF301" s="31" t="str">
        <f t="shared" si="172"/>
        <v/>
      </c>
      <c r="CG301" s="31" t="str">
        <f t="shared" si="173"/>
        <v/>
      </c>
      <c r="CH301" s="32">
        <f t="shared" si="174"/>
        <v>0</v>
      </c>
      <c r="CI301" s="32">
        <f t="shared" si="180"/>
        <v>0</v>
      </c>
      <c r="CJ301" s="32">
        <f t="shared" si="181"/>
        <v>0</v>
      </c>
      <c r="CK301" s="32">
        <f t="shared" si="175"/>
        <v>0</v>
      </c>
      <c r="CL301" s="32">
        <f t="shared" si="176"/>
        <v>0</v>
      </c>
      <c r="CM301" s="32">
        <f t="shared" si="176"/>
        <v>0</v>
      </c>
      <c r="CN301" s="32">
        <f t="shared" si="176"/>
        <v>0</v>
      </c>
    </row>
    <row r="302" spans="1:92" ht="16.350000000000001" customHeight="1" x14ac:dyDescent="0.2">
      <c r="A302" s="2961"/>
      <c r="B302" s="3639" t="s">
        <v>265</v>
      </c>
      <c r="C302" s="3639"/>
      <c r="D302" s="550">
        <f t="shared" si="165"/>
        <v>0</v>
      </c>
      <c r="E302" s="1893">
        <f t="shared" si="178"/>
        <v>0</v>
      </c>
      <c r="F302" s="1894">
        <f t="shared" si="179"/>
        <v>0</v>
      </c>
      <c r="G302" s="1895"/>
      <c r="H302" s="1896"/>
      <c r="I302" s="1897"/>
      <c r="J302" s="1896"/>
      <c r="K302" s="1897"/>
      <c r="L302" s="1896"/>
      <c r="M302" s="1897"/>
      <c r="N302" s="1896"/>
      <c r="O302" s="1897"/>
      <c r="P302" s="1896"/>
      <c r="Q302" s="1897"/>
      <c r="R302" s="1896"/>
      <c r="S302" s="1897"/>
      <c r="T302" s="1896"/>
      <c r="U302" s="1897"/>
      <c r="V302" s="1898"/>
      <c r="W302" s="1897"/>
      <c r="X302" s="1898"/>
      <c r="Y302" s="1897"/>
      <c r="Z302" s="1898"/>
      <c r="AA302" s="1897"/>
      <c r="AB302" s="1898"/>
      <c r="AC302" s="1897"/>
      <c r="AD302" s="1898"/>
      <c r="AE302" s="1897"/>
      <c r="AF302" s="1898"/>
      <c r="AG302" s="1897"/>
      <c r="AH302" s="1898"/>
      <c r="AI302" s="1897"/>
      <c r="AJ302" s="1898"/>
      <c r="AK302" s="1897"/>
      <c r="AL302" s="1898"/>
      <c r="AM302" s="1895"/>
      <c r="AN302" s="1899"/>
      <c r="AO302" s="1897"/>
      <c r="AP302" s="1900"/>
      <c r="AQ302" s="2097"/>
      <c r="AR302" s="2133"/>
      <c r="AS302" s="467"/>
      <c r="AT302" s="2114"/>
      <c r="AU302" s="2118"/>
      <c r="AV302" s="2118"/>
      <c r="AW302" s="2113"/>
      <c r="AX302" s="671" t="str">
        <f t="shared" si="166"/>
        <v/>
      </c>
      <c r="BT302" s="3"/>
      <c r="BU302" s="3"/>
      <c r="BV302" s="4"/>
      <c r="BW302" s="4"/>
      <c r="CA302" s="31" t="str">
        <f t="shared" si="168"/>
        <v/>
      </c>
      <c r="CB302" s="31" t="str">
        <f t="shared" si="169"/>
        <v/>
      </c>
      <c r="CC302" s="31" t="str">
        <f t="shared" si="167"/>
        <v/>
      </c>
      <c r="CD302" s="31" t="str">
        <f t="shared" si="170"/>
        <v/>
      </c>
      <c r="CE302" s="31" t="str">
        <f t="shared" si="171"/>
        <v/>
      </c>
      <c r="CF302" s="31" t="str">
        <f t="shared" si="172"/>
        <v/>
      </c>
      <c r="CG302" s="31" t="str">
        <f t="shared" si="173"/>
        <v/>
      </c>
      <c r="CH302" s="32">
        <f t="shared" si="174"/>
        <v>0</v>
      </c>
      <c r="CI302" s="32"/>
      <c r="CJ302" s="32"/>
      <c r="CK302" s="32">
        <f t="shared" si="175"/>
        <v>0</v>
      </c>
      <c r="CL302" s="32">
        <f t="shared" si="176"/>
        <v>0</v>
      </c>
      <c r="CM302" s="32">
        <f t="shared" si="176"/>
        <v>0</v>
      </c>
      <c r="CN302" s="32">
        <f t="shared" si="176"/>
        <v>0</v>
      </c>
    </row>
    <row r="303" spans="1:92" ht="16.350000000000001" customHeight="1" x14ac:dyDescent="0.2">
      <c r="A303" s="2961"/>
      <c r="B303" s="3186" t="s">
        <v>266</v>
      </c>
      <c r="C303" s="3187"/>
      <c r="D303" s="550">
        <f t="shared" si="165"/>
        <v>0</v>
      </c>
      <c r="E303" s="1893">
        <f t="shared" si="178"/>
        <v>0</v>
      </c>
      <c r="F303" s="1894">
        <f t="shared" si="179"/>
        <v>0</v>
      </c>
      <c r="G303" s="1895"/>
      <c r="H303" s="1896"/>
      <c r="I303" s="1897"/>
      <c r="J303" s="1896"/>
      <c r="K303" s="1897"/>
      <c r="L303" s="1896"/>
      <c r="M303" s="1897"/>
      <c r="N303" s="1896"/>
      <c r="O303" s="1897"/>
      <c r="P303" s="1896"/>
      <c r="Q303" s="1897"/>
      <c r="R303" s="1896"/>
      <c r="S303" s="1897"/>
      <c r="T303" s="1896"/>
      <c r="U303" s="1897"/>
      <c r="V303" s="1898"/>
      <c r="W303" s="1897"/>
      <c r="X303" s="1898"/>
      <c r="Y303" s="1897"/>
      <c r="Z303" s="1898"/>
      <c r="AA303" s="1897"/>
      <c r="AB303" s="1898"/>
      <c r="AC303" s="1897"/>
      <c r="AD303" s="1898"/>
      <c r="AE303" s="1897"/>
      <c r="AF303" s="1898"/>
      <c r="AG303" s="1897"/>
      <c r="AH303" s="1898"/>
      <c r="AI303" s="1897"/>
      <c r="AJ303" s="1898"/>
      <c r="AK303" s="1897"/>
      <c r="AL303" s="1898"/>
      <c r="AM303" s="1895"/>
      <c r="AN303" s="1899"/>
      <c r="AO303" s="1897"/>
      <c r="AP303" s="1900"/>
      <c r="AQ303" s="2097"/>
      <c r="AR303" s="2133"/>
      <c r="AS303" s="2133"/>
      <c r="AT303" s="2114"/>
      <c r="AU303" s="2118"/>
      <c r="AV303" s="2118"/>
      <c r="AW303" s="2113"/>
      <c r="AX303" s="671" t="str">
        <f t="shared" si="166"/>
        <v/>
      </c>
      <c r="BT303" s="3"/>
      <c r="BU303" s="3"/>
      <c r="BV303" s="4"/>
      <c r="BW303" s="4"/>
      <c r="CA303" s="31" t="str">
        <f t="shared" si="168"/>
        <v/>
      </c>
      <c r="CB303" s="31" t="str">
        <f t="shared" si="169"/>
        <v/>
      </c>
      <c r="CC303" s="31" t="str">
        <f t="shared" si="167"/>
        <v/>
      </c>
      <c r="CD303" s="31" t="str">
        <f t="shared" si="170"/>
        <v/>
      </c>
      <c r="CE303" s="31" t="str">
        <f t="shared" si="171"/>
        <v/>
      </c>
      <c r="CF303" s="31" t="str">
        <f t="shared" si="172"/>
        <v/>
      </c>
      <c r="CG303" s="31" t="str">
        <f t="shared" si="173"/>
        <v/>
      </c>
      <c r="CH303" s="32">
        <f t="shared" si="174"/>
        <v>0</v>
      </c>
      <c r="CI303" s="32"/>
      <c r="CJ303" s="32"/>
      <c r="CK303" s="32">
        <f t="shared" si="175"/>
        <v>0</v>
      </c>
      <c r="CL303" s="32">
        <f t="shared" si="176"/>
        <v>0</v>
      </c>
      <c r="CM303" s="32">
        <f t="shared" si="176"/>
        <v>0</v>
      </c>
      <c r="CN303" s="32">
        <f t="shared" si="176"/>
        <v>0</v>
      </c>
    </row>
    <row r="304" spans="1:92" ht="16.350000000000001" customHeight="1" x14ac:dyDescent="0.2">
      <c r="A304" s="2961"/>
      <c r="B304" s="3186" t="s">
        <v>267</v>
      </c>
      <c r="C304" s="3187"/>
      <c r="D304" s="550">
        <f t="shared" si="165"/>
        <v>0</v>
      </c>
      <c r="E304" s="1893">
        <f t="shared" si="178"/>
        <v>0</v>
      </c>
      <c r="F304" s="1894">
        <f t="shared" si="179"/>
        <v>0</v>
      </c>
      <c r="G304" s="1901"/>
      <c r="H304" s="1902"/>
      <c r="I304" s="1903"/>
      <c r="J304" s="1902"/>
      <c r="K304" s="1903"/>
      <c r="L304" s="1902"/>
      <c r="M304" s="1903"/>
      <c r="N304" s="1902"/>
      <c r="O304" s="1903"/>
      <c r="P304" s="1902"/>
      <c r="Q304" s="1903"/>
      <c r="R304" s="1902"/>
      <c r="S304" s="1903"/>
      <c r="T304" s="1902"/>
      <c r="U304" s="1903"/>
      <c r="V304" s="1902"/>
      <c r="W304" s="1903"/>
      <c r="X304" s="1902"/>
      <c r="Y304" s="1903"/>
      <c r="Z304" s="1902"/>
      <c r="AA304" s="1903"/>
      <c r="AB304" s="1902"/>
      <c r="AC304" s="1903"/>
      <c r="AD304" s="1902"/>
      <c r="AE304" s="1903"/>
      <c r="AF304" s="1902"/>
      <c r="AG304" s="1903"/>
      <c r="AH304" s="1902"/>
      <c r="AI304" s="1903"/>
      <c r="AJ304" s="1902"/>
      <c r="AK304" s="1903"/>
      <c r="AL304" s="1902"/>
      <c r="AM304" s="1901"/>
      <c r="AN304" s="1904"/>
      <c r="AO304" s="1905"/>
      <c r="AP304" s="1906"/>
      <c r="AQ304" s="2097"/>
      <c r="AR304" s="2133"/>
      <c r="AS304" s="2133"/>
      <c r="AT304" s="1905"/>
      <c r="AU304" s="1907"/>
      <c r="AV304" s="1907"/>
      <c r="AW304" s="1908"/>
      <c r="AX304" s="671" t="str">
        <f t="shared" si="166"/>
        <v/>
      </c>
      <c r="BT304" s="3"/>
      <c r="BU304" s="3"/>
      <c r="BV304" s="4"/>
      <c r="BW304" s="4"/>
      <c r="CA304" s="31" t="str">
        <f t="shared" si="168"/>
        <v/>
      </c>
      <c r="CB304" s="31" t="str">
        <f t="shared" si="169"/>
        <v/>
      </c>
      <c r="CC304" s="31" t="str">
        <f t="shared" si="167"/>
        <v/>
      </c>
      <c r="CD304" s="31" t="str">
        <f t="shared" si="170"/>
        <v/>
      </c>
      <c r="CE304" s="31" t="str">
        <f t="shared" si="171"/>
        <v/>
      </c>
      <c r="CF304" s="31" t="str">
        <f t="shared" si="172"/>
        <v/>
      </c>
      <c r="CG304" s="31" t="str">
        <f t="shared" si="173"/>
        <v/>
      </c>
      <c r="CH304" s="32">
        <f t="shared" si="174"/>
        <v>0</v>
      </c>
      <c r="CI304" s="32"/>
      <c r="CJ304" s="32"/>
      <c r="CK304" s="32">
        <f t="shared" si="175"/>
        <v>0</v>
      </c>
      <c r="CL304" s="32">
        <f t="shared" si="176"/>
        <v>0</v>
      </c>
      <c r="CM304" s="32">
        <f t="shared" si="176"/>
        <v>0</v>
      </c>
      <c r="CN304" s="32">
        <f t="shared" si="176"/>
        <v>0</v>
      </c>
    </row>
    <row r="305" spans="1:92" ht="16.350000000000001" customHeight="1" x14ac:dyDescent="0.2">
      <c r="A305" s="2961"/>
      <c r="B305" s="3640" t="s">
        <v>268</v>
      </c>
      <c r="C305" s="3641"/>
      <c r="D305" s="550">
        <f t="shared" si="165"/>
        <v>0</v>
      </c>
      <c r="E305" s="1893">
        <f t="shared" si="178"/>
        <v>0</v>
      </c>
      <c r="F305" s="1894">
        <f t="shared" si="179"/>
        <v>0</v>
      </c>
      <c r="G305" s="1901"/>
      <c r="H305" s="1902"/>
      <c r="I305" s="1903"/>
      <c r="J305" s="1902"/>
      <c r="K305" s="1903"/>
      <c r="L305" s="1902"/>
      <c r="M305" s="1903"/>
      <c r="N305" s="1902"/>
      <c r="O305" s="1903"/>
      <c r="P305" s="1902"/>
      <c r="Q305" s="1903"/>
      <c r="R305" s="1902"/>
      <c r="S305" s="1903"/>
      <c r="T305" s="1902"/>
      <c r="U305" s="1903"/>
      <c r="V305" s="1902"/>
      <c r="W305" s="1903"/>
      <c r="X305" s="1902"/>
      <c r="Y305" s="1903"/>
      <c r="Z305" s="1902"/>
      <c r="AA305" s="1903"/>
      <c r="AB305" s="1902"/>
      <c r="AC305" s="1903"/>
      <c r="AD305" s="1902"/>
      <c r="AE305" s="1903"/>
      <c r="AF305" s="1902"/>
      <c r="AG305" s="1903"/>
      <c r="AH305" s="1902"/>
      <c r="AI305" s="1903"/>
      <c r="AJ305" s="1902"/>
      <c r="AK305" s="1903"/>
      <c r="AL305" s="1902"/>
      <c r="AM305" s="1901"/>
      <c r="AN305" s="1904"/>
      <c r="AO305" s="637"/>
      <c r="AP305" s="670"/>
      <c r="AQ305" s="2125"/>
      <c r="AR305" s="2148"/>
      <c r="AS305" s="2126"/>
      <c r="AT305" s="637"/>
      <c r="AU305" s="612"/>
      <c r="AV305" s="612"/>
      <c r="AW305" s="660"/>
      <c r="AX305" s="671" t="str">
        <f t="shared" si="166"/>
        <v/>
      </c>
      <c r="BT305" s="3"/>
      <c r="BU305" s="3"/>
      <c r="BV305" s="4"/>
      <c r="BW305" s="4"/>
      <c r="CA305" s="31" t="str">
        <f t="shared" si="168"/>
        <v/>
      </c>
      <c r="CB305" s="31" t="str">
        <f t="shared" si="169"/>
        <v/>
      </c>
      <c r="CC305" s="31" t="str">
        <f t="shared" si="167"/>
        <v/>
      </c>
      <c r="CD305" s="31" t="str">
        <f t="shared" si="170"/>
        <v/>
      </c>
      <c r="CE305" s="31" t="str">
        <f t="shared" si="171"/>
        <v/>
      </c>
      <c r="CF305" s="31" t="str">
        <f t="shared" si="172"/>
        <v/>
      </c>
      <c r="CG305" s="31" t="str">
        <f t="shared" si="173"/>
        <v/>
      </c>
      <c r="CH305" s="32">
        <f t="shared" si="174"/>
        <v>0</v>
      </c>
      <c r="CI305" s="32"/>
      <c r="CJ305" s="32"/>
      <c r="CK305" s="32">
        <f t="shared" si="175"/>
        <v>0</v>
      </c>
      <c r="CL305" s="32">
        <f t="shared" si="176"/>
        <v>0</v>
      </c>
      <c r="CM305" s="32">
        <f t="shared" si="176"/>
        <v>0</v>
      </c>
      <c r="CN305" s="32">
        <f t="shared" si="176"/>
        <v>0</v>
      </c>
    </row>
    <row r="306" spans="1:92" ht="16.350000000000001" customHeight="1" thickBot="1" x14ac:dyDescent="0.25">
      <c r="A306" s="2962"/>
      <c r="B306" s="3644" t="s">
        <v>269</v>
      </c>
      <c r="C306" s="3644"/>
      <c r="D306" s="2193">
        <f t="shared" si="165"/>
        <v>0</v>
      </c>
      <c r="E306" s="1909">
        <f t="shared" si="178"/>
        <v>0</v>
      </c>
      <c r="F306" s="1910">
        <f t="shared" si="179"/>
        <v>0</v>
      </c>
      <c r="G306" s="1911"/>
      <c r="H306" s="1912"/>
      <c r="I306" s="1913"/>
      <c r="J306" s="1912"/>
      <c r="K306" s="1913"/>
      <c r="L306" s="1912"/>
      <c r="M306" s="1913"/>
      <c r="N306" s="1912"/>
      <c r="O306" s="1913"/>
      <c r="P306" s="1912"/>
      <c r="Q306" s="1913"/>
      <c r="R306" s="1912"/>
      <c r="S306" s="1913"/>
      <c r="T306" s="1912"/>
      <c r="U306" s="1911"/>
      <c r="V306" s="1912"/>
      <c r="W306" s="1911"/>
      <c r="X306" s="1912"/>
      <c r="Y306" s="1911"/>
      <c r="Z306" s="1912"/>
      <c r="AA306" s="1911"/>
      <c r="AB306" s="1912"/>
      <c r="AC306" s="1911"/>
      <c r="AD306" s="1912"/>
      <c r="AE306" s="1911"/>
      <c r="AF306" s="1912"/>
      <c r="AG306" s="1911"/>
      <c r="AH306" s="1912"/>
      <c r="AI306" s="1911"/>
      <c r="AJ306" s="1912"/>
      <c r="AK306" s="1911"/>
      <c r="AL306" s="1912"/>
      <c r="AM306" s="1911"/>
      <c r="AN306" s="1914"/>
      <c r="AO306" s="2200"/>
      <c r="AP306" s="2201"/>
      <c r="AQ306" s="2202"/>
      <c r="AR306" s="2203"/>
      <c r="AS306" s="2132"/>
      <c r="AT306" s="2200"/>
      <c r="AU306" s="2204"/>
      <c r="AV306" s="2204"/>
      <c r="AW306" s="2205"/>
      <c r="AX306" s="671" t="str">
        <f t="shared" si="166"/>
        <v/>
      </c>
      <c r="BT306" s="3"/>
      <c r="BU306" s="3"/>
      <c r="BV306" s="4"/>
      <c r="BW306" s="4"/>
      <c r="CA306" s="31" t="str">
        <f t="shared" si="168"/>
        <v/>
      </c>
      <c r="CB306" s="31" t="str">
        <f t="shared" si="169"/>
        <v/>
      </c>
      <c r="CC306" s="31" t="str">
        <f t="shared" si="167"/>
        <v/>
      </c>
      <c r="CD306" s="31" t="str">
        <f t="shared" si="170"/>
        <v/>
      </c>
      <c r="CE306" s="31" t="str">
        <f t="shared" si="171"/>
        <v/>
      </c>
      <c r="CF306" s="31" t="str">
        <f t="shared" si="172"/>
        <v/>
      </c>
      <c r="CG306" s="31" t="str">
        <f t="shared" si="173"/>
        <v/>
      </c>
      <c r="CH306" s="32">
        <f t="shared" si="174"/>
        <v>0</v>
      </c>
      <c r="CI306" s="32"/>
      <c r="CJ306" s="32"/>
      <c r="CK306" s="32">
        <f t="shared" si="175"/>
        <v>0</v>
      </c>
      <c r="CL306" s="32">
        <f t="shared" si="176"/>
        <v>0</v>
      </c>
      <c r="CM306" s="32">
        <f t="shared" si="176"/>
        <v>0</v>
      </c>
      <c r="CN306" s="32">
        <f t="shared" si="176"/>
        <v>0</v>
      </c>
    </row>
    <row r="307" spans="1:92" ht="16.350000000000001" customHeight="1" thickTop="1" x14ac:dyDescent="0.2">
      <c r="A307" s="2951" t="s">
        <v>4</v>
      </c>
      <c r="B307" s="3184" t="s">
        <v>264</v>
      </c>
      <c r="C307" s="3184"/>
      <c r="D307" s="400">
        <f t="shared" si="165"/>
        <v>149</v>
      </c>
      <c r="E307" s="559">
        <f t="shared" ref="E307:E312" si="182">SUM(G307+I307+K307+M307+O307+Q307+S307+U307+W307+Y307+AA307+AC307+AE307+AG307+AI307+AK307+AM307)</f>
        <v>50</v>
      </c>
      <c r="F307" s="560">
        <f t="shared" si="179"/>
        <v>99</v>
      </c>
      <c r="G307" s="561">
        <f>+G223+G229+G235+G241+G247+G253+G259+G265+G289+G295+G301</f>
        <v>0</v>
      </c>
      <c r="H307" s="562">
        <f t="shared" ref="H307:X312" si="183">+H223+H229+H235+H241+H247+H253+H259+H265+H289+H295+H301</f>
        <v>2</v>
      </c>
      <c r="I307" s="561">
        <f t="shared" si="183"/>
        <v>0</v>
      </c>
      <c r="J307" s="562">
        <f t="shared" si="183"/>
        <v>0</v>
      </c>
      <c r="K307" s="561">
        <f t="shared" si="183"/>
        <v>1</v>
      </c>
      <c r="L307" s="562">
        <f t="shared" si="183"/>
        <v>0</v>
      </c>
      <c r="M307" s="561">
        <f t="shared" si="183"/>
        <v>0</v>
      </c>
      <c r="N307" s="562">
        <f t="shared" si="183"/>
        <v>0</v>
      </c>
      <c r="O307" s="561">
        <f t="shared" si="183"/>
        <v>2</v>
      </c>
      <c r="P307" s="562">
        <f t="shared" si="183"/>
        <v>1</v>
      </c>
      <c r="Q307" s="561">
        <f t="shared" si="183"/>
        <v>0</v>
      </c>
      <c r="R307" s="562">
        <f t="shared" si="183"/>
        <v>0</v>
      </c>
      <c r="S307" s="561">
        <f t="shared" si="183"/>
        <v>0</v>
      </c>
      <c r="T307" s="562">
        <f t="shared" si="183"/>
        <v>1</v>
      </c>
      <c r="U307" s="561">
        <f t="shared" si="183"/>
        <v>1</v>
      </c>
      <c r="V307" s="562">
        <f t="shared" si="183"/>
        <v>1</v>
      </c>
      <c r="W307" s="561">
        <f t="shared" si="183"/>
        <v>5</v>
      </c>
      <c r="X307" s="562">
        <f t="shared" si="183"/>
        <v>7</v>
      </c>
      <c r="Y307" s="561">
        <f t="shared" ref="Y307:AN310" si="184">+Y223+Y229+Y235+Y241+Y247+Y253+Y259+Y265+Y271+Y277+Y283+Y289+Y295+Y301</f>
        <v>16</v>
      </c>
      <c r="Z307" s="562">
        <f t="shared" si="184"/>
        <v>10</v>
      </c>
      <c r="AA307" s="561">
        <f t="shared" si="184"/>
        <v>1</v>
      </c>
      <c r="AB307" s="562">
        <f t="shared" si="184"/>
        <v>8</v>
      </c>
      <c r="AC307" s="561">
        <f t="shared" si="184"/>
        <v>6</v>
      </c>
      <c r="AD307" s="562">
        <f t="shared" si="184"/>
        <v>16</v>
      </c>
      <c r="AE307" s="561">
        <f t="shared" si="184"/>
        <v>3</v>
      </c>
      <c r="AF307" s="562">
        <f t="shared" si="184"/>
        <v>13</v>
      </c>
      <c r="AG307" s="561">
        <f t="shared" si="184"/>
        <v>7</v>
      </c>
      <c r="AH307" s="562">
        <f t="shared" si="184"/>
        <v>16</v>
      </c>
      <c r="AI307" s="561">
        <f t="shared" si="184"/>
        <v>1</v>
      </c>
      <c r="AJ307" s="562">
        <f t="shared" si="184"/>
        <v>8</v>
      </c>
      <c r="AK307" s="561">
        <f t="shared" si="184"/>
        <v>5</v>
      </c>
      <c r="AL307" s="562">
        <f t="shared" si="184"/>
        <v>11</v>
      </c>
      <c r="AM307" s="561">
        <f t="shared" si="184"/>
        <v>2</v>
      </c>
      <c r="AN307" s="563">
        <f t="shared" si="184"/>
        <v>5</v>
      </c>
      <c r="AO307" s="564">
        <f>+AO223+AO229+AO235+AO241+AO247+AO265+AO271+AO277+AO283+AO289+AO295+AO301</f>
        <v>2</v>
      </c>
      <c r="AP307" s="565">
        <f>+AP223+AP229+AP235+AP247+AP265+AP271+AP277+AP283+AP289+AP295+AP301</f>
        <v>2</v>
      </c>
      <c r="AQ307" s="400">
        <f>SUM(AQ223+AQ229+AQ235+AQ241+AQ247+AQ253+AQ259+AQ265+AQ271+AQ277+AQ283+AQ289+AQ295+AQ301)</f>
        <v>18</v>
      </c>
      <c r="AR307" s="566">
        <f>SUM(AR223+AR229+AR235+AR241+AR247+AR253+AR259+AR265+AR271+AR277+AR283+AR289+AR295+AR301)</f>
        <v>14</v>
      </c>
      <c r="AS307" s="561">
        <f t="shared" ref="AS307:AW310" si="185">+AS223+AS229+AS235+AS241+AS247+AS253+AS259+AS265+AS271+AS277+AS283+AS289+AS295+AS301</f>
        <v>55</v>
      </c>
      <c r="AT307" s="564">
        <f t="shared" si="185"/>
        <v>0</v>
      </c>
      <c r="AU307" s="567">
        <f t="shared" si="185"/>
        <v>1</v>
      </c>
      <c r="AV307" s="567">
        <f t="shared" si="185"/>
        <v>0</v>
      </c>
      <c r="AW307" s="568">
        <f>+AW223+AW229+AW235+AW241+AW247+AW253+AW259+AW265+AW271+AW277+AW283+AW289+AW295+AW301</f>
        <v>0</v>
      </c>
      <c r="BT307" s="3"/>
      <c r="BU307" s="3"/>
      <c r="BV307" s="4"/>
      <c r="BW307" s="4"/>
      <c r="CA307" s="31"/>
      <c r="CB307" s="31"/>
      <c r="CC307" s="31"/>
      <c r="CD307" s="31"/>
      <c r="CE307" s="31"/>
      <c r="CF307" s="31"/>
      <c r="CG307" s="31"/>
      <c r="CH307" s="32"/>
      <c r="CI307" s="32"/>
      <c r="CJ307" s="32"/>
      <c r="CK307" s="32"/>
      <c r="CL307" s="32"/>
      <c r="CM307" s="32"/>
      <c r="CN307" s="32"/>
    </row>
    <row r="308" spans="1:92" ht="16.350000000000001" customHeight="1" x14ac:dyDescent="0.2">
      <c r="A308" s="2951"/>
      <c r="B308" s="3639" t="s">
        <v>265</v>
      </c>
      <c r="C308" s="3639"/>
      <c r="D308" s="2109">
        <f t="shared" si="165"/>
        <v>489</v>
      </c>
      <c r="E308" s="2206">
        <f t="shared" si="182"/>
        <v>176</v>
      </c>
      <c r="F308" s="2207">
        <f t="shared" si="179"/>
        <v>313</v>
      </c>
      <c r="G308" s="2109">
        <f t="shared" ref="G308:V312" si="186">+G224+G230+G236+G242+G248+G254+G260+G266+G290+G296+G302</f>
        <v>1</v>
      </c>
      <c r="H308" s="2207">
        <f t="shared" si="186"/>
        <v>2</v>
      </c>
      <c r="I308" s="2109">
        <f t="shared" si="186"/>
        <v>1</v>
      </c>
      <c r="J308" s="2207">
        <f t="shared" si="186"/>
        <v>2</v>
      </c>
      <c r="K308" s="2109">
        <f t="shared" si="186"/>
        <v>0</v>
      </c>
      <c r="L308" s="2207">
        <f t="shared" si="186"/>
        <v>0</v>
      </c>
      <c r="M308" s="2109">
        <f t="shared" si="186"/>
        <v>0</v>
      </c>
      <c r="N308" s="2207">
        <f t="shared" si="186"/>
        <v>1</v>
      </c>
      <c r="O308" s="2109">
        <f t="shared" si="186"/>
        <v>1</v>
      </c>
      <c r="P308" s="2207">
        <f t="shared" si="186"/>
        <v>0</v>
      </c>
      <c r="Q308" s="2109">
        <f t="shared" si="186"/>
        <v>1</v>
      </c>
      <c r="R308" s="2207">
        <f t="shared" si="186"/>
        <v>2</v>
      </c>
      <c r="S308" s="2109">
        <f t="shared" si="186"/>
        <v>2</v>
      </c>
      <c r="T308" s="2207">
        <f t="shared" si="186"/>
        <v>4</v>
      </c>
      <c r="U308" s="2109">
        <f t="shared" si="186"/>
        <v>7</v>
      </c>
      <c r="V308" s="2207">
        <f t="shared" si="186"/>
        <v>6</v>
      </c>
      <c r="W308" s="2109">
        <f t="shared" si="183"/>
        <v>23</v>
      </c>
      <c r="X308" s="2207">
        <f t="shared" si="183"/>
        <v>30</v>
      </c>
      <c r="Y308" s="2109">
        <f t="shared" si="184"/>
        <v>65</v>
      </c>
      <c r="Z308" s="2207">
        <f t="shared" si="184"/>
        <v>73</v>
      </c>
      <c r="AA308" s="2109">
        <f t="shared" si="184"/>
        <v>19</v>
      </c>
      <c r="AB308" s="2207">
        <f t="shared" si="184"/>
        <v>33</v>
      </c>
      <c r="AC308" s="2109">
        <f t="shared" si="184"/>
        <v>5</v>
      </c>
      <c r="AD308" s="2207">
        <f t="shared" si="184"/>
        <v>23</v>
      </c>
      <c r="AE308" s="2109">
        <f t="shared" si="184"/>
        <v>4</v>
      </c>
      <c r="AF308" s="2207">
        <f t="shared" si="184"/>
        <v>31</v>
      </c>
      <c r="AG308" s="2109">
        <f t="shared" si="184"/>
        <v>18</v>
      </c>
      <c r="AH308" s="2207">
        <f t="shared" si="184"/>
        <v>44</v>
      </c>
      <c r="AI308" s="2109">
        <f t="shared" si="184"/>
        <v>9</v>
      </c>
      <c r="AJ308" s="2207">
        <f t="shared" si="184"/>
        <v>18</v>
      </c>
      <c r="AK308" s="2109">
        <f t="shared" si="184"/>
        <v>14</v>
      </c>
      <c r="AL308" s="2207">
        <f t="shared" si="184"/>
        <v>33</v>
      </c>
      <c r="AM308" s="2109">
        <f t="shared" si="184"/>
        <v>6</v>
      </c>
      <c r="AN308" s="2208">
        <f t="shared" si="184"/>
        <v>11</v>
      </c>
      <c r="AO308" s="2209">
        <f t="shared" ref="AO308:AO312" si="187">+AO224+AO230+AO236+AO242+AO248+AO266+AO272+AO278+AO284+AO290+AO296+AO302</f>
        <v>9</v>
      </c>
      <c r="AP308" s="2210">
        <f>+AP224+AP230+AP236+AP248+AP266+AP272+AP278+AP284+AP290+AP296+AP302</f>
        <v>2</v>
      </c>
      <c r="AQ308" s="2211"/>
      <c r="AR308" s="2212"/>
      <c r="AS308" s="2109">
        <f t="shared" si="185"/>
        <v>69</v>
      </c>
      <c r="AT308" s="2209">
        <f t="shared" si="185"/>
        <v>0</v>
      </c>
      <c r="AU308" s="2206">
        <f t="shared" si="185"/>
        <v>0</v>
      </c>
      <c r="AV308" s="2206">
        <f t="shared" si="185"/>
        <v>0</v>
      </c>
      <c r="AW308" s="2213">
        <f>+AW224+AW230+AW236+AW242+AW248+AW254+AW260+AW266+AW272+AW278+AW284+AW290+AW296+AW302</f>
        <v>0</v>
      </c>
      <c r="BT308" s="3"/>
      <c r="BU308" s="3"/>
      <c r="BV308" s="4"/>
      <c r="BW308" s="4"/>
      <c r="CA308" s="31"/>
      <c r="CB308" s="31"/>
      <c r="CC308" s="31"/>
      <c r="CD308" s="31"/>
      <c r="CE308" s="31"/>
      <c r="CF308" s="31"/>
      <c r="CG308" s="31"/>
      <c r="CH308" s="32"/>
      <c r="CI308" s="32"/>
      <c r="CJ308" s="32"/>
      <c r="CK308" s="32"/>
      <c r="CL308" s="32"/>
      <c r="CM308" s="32"/>
      <c r="CN308" s="32"/>
    </row>
    <row r="309" spans="1:92" ht="16.350000000000001" customHeight="1" x14ac:dyDescent="0.2">
      <c r="A309" s="2951"/>
      <c r="B309" s="3639" t="s">
        <v>266</v>
      </c>
      <c r="C309" s="3639"/>
      <c r="D309" s="2109">
        <f t="shared" si="165"/>
        <v>139</v>
      </c>
      <c r="E309" s="2206">
        <f>SUM(G309+I309+K309+M309+O309+Q309+S309+U309+W309+Y309+AA309+AC309+AE309+AG309+AI309+AK309+AM309)</f>
        <v>49</v>
      </c>
      <c r="F309" s="2207">
        <f t="shared" si="179"/>
        <v>90</v>
      </c>
      <c r="G309" s="2109">
        <f t="shared" si="186"/>
        <v>0</v>
      </c>
      <c r="H309" s="2207">
        <f t="shared" si="183"/>
        <v>2</v>
      </c>
      <c r="I309" s="2109">
        <f t="shared" si="183"/>
        <v>0</v>
      </c>
      <c r="J309" s="2207">
        <f t="shared" si="183"/>
        <v>0</v>
      </c>
      <c r="K309" s="2109">
        <f t="shared" si="183"/>
        <v>1</v>
      </c>
      <c r="L309" s="2207">
        <f t="shared" si="183"/>
        <v>0</v>
      </c>
      <c r="M309" s="2109">
        <f t="shared" si="183"/>
        <v>0</v>
      </c>
      <c r="N309" s="2207">
        <f t="shared" si="183"/>
        <v>0</v>
      </c>
      <c r="O309" s="2109">
        <f t="shared" si="183"/>
        <v>2</v>
      </c>
      <c r="P309" s="2207">
        <f t="shared" si="183"/>
        <v>1</v>
      </c>
      <c r="Q309" s="2109">
        <f t="shared" si="183"/>
        <v>0</v>
      </c>
      <c r="R309" s="2207">
        <f t="shared" si="183"/>
        <v>0</v>
      </c>
      <c r="S309" s="2109">
        <f t="shared" si="183"/>
        <v>0</v>
      </c>
      <c r="T309" s="2207">
        <f t="shared" si="183"/>
        <v>1</v>
      </c>
      <c r="U309" s="2109">
        <f t="shared" si="183"/>
        <v>1</v>
      </c>
      <c r="V309" s="2207">
        <f t="shared" si="183"/>
        <v>1</v>
      </c>
      <c r="W309" s="2109">
        <f t="shared" si="183"/>
        <v>5</v>
      </c>
      <c r="X309" s="2207">
        <f t="shared" si="183"/>
        <v>6</v>
      </c>
      <c r="Y309" s="2109">
        <f t="shared" si="184"/>
        <v>19</v>
      </c>
      <c r="Z309" s="2207">
        <f t="shared" si="184"/>
        <v>10</v>
      </c>
      <c r="AA309" s="2109">
        <f t="shared" si="184"/>
        <v>2</v>
      </c>
      <c r="AB309" s="2207">
        <f t="shared" si="184"/>
        <v>6</v>
      </c>
      <c r="AC309" s="2109">
        <f t="shared" si="184"/>
        <v>3</v>
      </c>
      <c r="AD309" s="2207">
        <f t="shared" si="184"/>
        <v>9</v>
      </c>
      <c r="AE309" s="2109">
        <f t="shared" si="184"/>
        <v>2</v>
      </c>
      <c r="AF309" s="2207">
        <f t="shared" si="184"/>
        <v>11</v>
      </c>
      <c r="AG309" s="2109">
        <f t="shared" si="184"/>
        <v>8</v>
      </c>
      <c r="AH309" s="2207">
        <f t="shared" si="184"/>
        <v>17</v>
      </c>
      <c r="AI309" s="2109">
        <f t="shared" si="184"/>
        <v>1</v>
      </c>
      <c r="AJ309" s="2207">
        <f t="shared" si="184"/>
        <v>8</v>
      </c>
      <c r="AK309" s="2109">
        <f t="shared" si="184"/>
        <v>4</v>
      </c>
      <c r="AL309" s="2207">
        <f t="shared" si="184"/>
        <v>13</v>
      </c>
      <c r="AM309" s="2109">
        <f t="shared" si="184"/>
        <v>1</v>
      </c>
      <c r="AN309" s="2208">
        <f t="shared" si="184"/>
        <v>5</v>
      </c>
      <c r="AO309" s="2209">
        <f t="shared" si="187"/>
        <v>2</v>
      </c>
      <c r="AP309" s="2210">
        <f>+AP225+AP231+AP237+AP249+AP267+AP273+AP279+AP285+AP291+AP297+AP303</f>
        <v>2</v>
      </c>
      <c r="AQ309" s="2211"/>
      <c r="AR309" s="2212"/>
      <c r="AS309" s="2133"/>
      <c r="AT309" s="2209">
        <f t="shared" si="185"/>
        <v>0</v>
      </c>
      <c r="AU309" s="2206">
        <f t="shared" si="185"/>
        <v>1</v>
      </c>
      <c r="AV309" s="2206">
        <f t="shared" si="185"/>
        <v>0</v>
      </c>
      <c r="AW309" s="2213">
        <f t="shared" si="185"/>
        <v>0</v>
      </c>
      <c r="BT309" s="3"/>
      <c r="BU309" s="3"/>
      <c r="BV309" s="4"/>
      <c r="BW309" s="4"/>
      <c r="CA309" s="31"/>
      <c r="CB309" s="31"/>
      <c r="CC309" s="31"/>
      <c r="CD309" s="31"/>
      <c r="CE309" s="31"/>
      <c r="CF309" s="31"/>
      <c r="CG309" s="31"/>
      <c r="CH309" s="32"/>
      <c r="CI309" s="32"/>
      <c r="CJ309" s="32"/>
      <c r="CK309" s="32"/>
      <c r="CL309" s="32"/>
      <c r="CM309" s="32"/>
      <c r="CN309" s="32"/>
    </row>
    <row r="310" spans="1:92" ht="16.350000000000001" customHeight="1" x14ac:dyDescent="0.2">
      <c r="A310" s="2951"/>
      <c r="B310" s="3186" t="s">
        <v>267</v>
      </c>
      <c r="C310" s="3187"/>
      <c r="D310" s="2109">
        <f>SUM(E310+F310)</f>
        <v>133</v>
      </c>
      <c r="E310" s="2206">
        <f t="shared" si="182"/>
        <v>34</v>
      </c>
      <c r="F310" s="2207">
        <f t="shared" si="179"/>
        <v>99</v>
      </c>
      <c r="G310" s="2109">
        <f t="shared" si="186"/>
        <v>0</v>
      </c>
      <c r="H310" s="2207">
        <f t="shared" si="183"/>
        <v>0</v>
      </c>
      <c r="I310" s="2109">
        <f t="shared" si="183"/>
        <v>0</v>
      </c>
      <c r="J310" s="2207">
        <f t="shared" si="183"/>
        <v>1</v>
      </c>
      <c r="K310" s="2109">
        <f t="shared" si="183"/>
        <v>0</v>
      </c>
      <c r="L310" s="2207">
        <f t="shared" si="183"/>
        <v>0</v>
      </c>
      <c r="M310" s="2109">
        <f t="shared" si="183"/>
        <v>0</v>
      </c>
      <c r="N310" s="2207">
        <f t="shared" si="183"/>
        <v>0</v>
      </c>
      <c r="O310" s="2109">
        <f t="shared" si="183"/>
        <v>0</v>
      </c>
      <c r="P310" s="2207">
        <f t="shared" si="183"/>
        <v>0</v>
      </c>
      <c r="Q310" s="2109">
        <f t="shared" si="183"/>
        <v>0</v>
      </c>
      <c r="R310" s="2207">
        <f t="shared" si="183"/>
        <v>0</v>
      </c>
      <c r="S310" s="2109">
        <f t="shared" si="183"/>
        <v>0</v>
      </c>
      <c r="T310" s="2207">
        <f t="shared" si="183"/>
        <v>0</v>
      </c>
      <c r="U310" s="2109">
        <f t="shared" si="183"/>
        <v>2</v>
      </c>
      <c r="V310" s="2207">
        <f t="shared" si="183"/>
        <v>1</v>
      </c>
      <c r="W310" s="2109">
        <f t="shared" si="183"/>
        <v>4</v>
      </c>
      <c r="X310" s="2207">
        <f t="shared" si="183"/>
        <v>4</v>
      </c>
      <c r="Y310" s="2109">
        <f t="shared" si="184"/>
        <v>4</v>
      </c>
      <c r="Z310" s="2207">
        <f t="shared" si="184"/>
        <v>10</v>
      </c>
      <c r="AA310" s="2109">
        <f t="shared" si="184"/>
        <v>2</v>
      </c>
      <c r="AB310" s="2207">
        <f t="shared" si="184"/>
        <v>11</v>
      </c>
      <c r="AC310" s="2109">
        <f t="shared" si="184"/>
        <v>1</v>
      </c>
      <c r="AD310" s="2207">
        <f t="shared" si="184"/>
        <v>12</v>
      </c>
      <c r="AE310" s="2109">
        <f t="shared" si="184"/>
        <v>4</v>
      </c>
      <c r="AF310" s="2207">
        <f t="shared" si="184"/>
        <v>15</v>
      </c>
      <c r="AG310" s="2109">
        <f t="shared" si="184"/>
        <v>6</v>
      </c>
      <c r="AH310" s="2207">
        <f t="shared" si="184"/>
        <v>20</v>
      </c>
      <c r="AI310" s="2109">
        <f t="shared" si="184"/>
        <v>2</v>
      </c>
      <c r="AJ310" s="2207">
        <f t="shared" si="184"/>
        <v>8</v>
      </c>
      <c r="AK310" s="2109">
        <f t="shared" si="184"/>
        <v>4</v>
      </c>
      <c r="AL310" s="2207">
        <f t="shared" si="184"/>
        <v>15</v>
      </c>
      <c r="AM310" s="2109">
        <f t="shared" si="184"/>
        <v>5</v>
      </c>
      <c r="AN310" s="2208">
        <f t="shared" si="184"/>
        <v>2</v>
      </c>
      <c r="AO310" s="2209">
        <f t="shared" si="187"/>
        <v>4</v>
      </c>
      <c r="AP310" s="2210">
        <f>+AP226+AP232+AP238+AP250+AP268+AP274+AP280+AP286+AP292+AP298+AP304</f>
        <v>1</v>
      </c>
      <c r="AQ310" s="2211"/>
      <c r="AR310" s="2212"/>
      <c r="AS310" s="2133"/>
      <c r="AT310" s="2209">
        <f t="shared" si="185"/>
        <v>0</v>
      </c>
      <c r="AU310" s="2206">
        <f t="shared" si="185"/>
        <v>0</v>
      </c>
      <c r="AV310" s="2206">
        <f t="shared" si="185"/>
        <v>0</v>
      </c>
      <c r="AW310" s="2213">
        <f>+AW226+AW232+AW238+AW244+AW250+AW256+AW262+AW268+AW274+AW280+AW286+AW292+AW298+AW304</f>
        <v>0</v>
      </c>
      <c r="BT310" s="3"/>
      <c r="BU310" s="3"/>
      <c r="BV310" s="4"/>
      <c r="BW310" s="4"/>
      <c r="CA310" s="31"/>
      <c r="CB310" s="31"/>
      <c r="CC310" s="31"/>
      <c r="CD310" s="31"/>
      <c r="CE310" s="31"/>
      <c r="CF310" s="31"/>
      <c r="CG310" s="31"/>
      <c r="CH310" s="32"/>
      <c r="CI310" s="32"/>
      <c r="CJ310" s="32"/>
      <c r="CK310" s="32"/>
      <c r="CL310" s="32"/>
      <c r="CM310" s="32"/>
      <c r="CN310" s="32"/>
    </row>
    <row r="311" spans="1:92" ht="16.350000000000001" customHeight="1" x14ac:dyDescent="0.2">
      <c r="A311" s="2951"/>
      <c r="B311" s="3640" t="s">
        <v>268</v>
      </c>
      <c r="C311" s="3641"/>
      <c r="D311" s="2109">
        <f t="shared" si="165"/>
        <v>26</v>
      </c>
      <c r="E311" s="2206">
        <f t="shared" si="182"/>
        <v>8</v>
      </c>
      <c r="F311" s="2207">
        <f t="shared" si="179"/>
        <v>18</v>
      </c>
      <c r="G311" s="2109">
        <f t="shared" si="186"/>
        <v>0</v>
      </c>
      <c r="H311" s="2207">
        <f t="shared" si="183"/>
        <v>0</v>
      </c>
      <c r="I311" s="2109">
        <f t="shared" si="183"/>
        <v>0</v>
      </c>
      <c r="J311" s="2207">
        <f t="shared" si="183"/>
        <v>0</v>
      </c>
      <c r="K311" s="2109">
        <f t="shared" si="183"/>
        <v>0</v>
      </c>
      <c r="L311" s="2207">
        <f t="shared" si="183"/>
        <v>0</v>
      </c>
      <c r="M311" s="2109">
        <f t="shared" si="183"/>
        <v>0</v>
      </c>
      <c r="N311" s="2207">
        <f t="shared" si="183"/>
        <v>0</v>
      </c>
      <c r="O311" s="2109">
        <f t="shared" si="183"/>
        <v>0</v>
      </c>
      <c r="P311" s="2207">
        <f t="shared" si="183"/>
        <v>0</v>
      </c>
      <c r="Q311" s="2109">
        <f t="shared" si="183"/>
        <v>0</v>
      </c>
      <c r="R311" s="2207">
        <f t="shared" si="183"/>
        <v>0</v>
      </c>
      <c r="S311" s="2109">
        <f t="shared" si="183"/>
        <v>0</v>
      </c>
      <c r="T311" s="2207">
        <f t="shared" si="183"/>
        <v>0</v>
      </c>
      <c r="U311" s="2109">
        <f t="shared" si="183"/>
        <v>0</v>
      </c>
      <c r="V311" s="2207">
        <f t="shared" si="183"/>
        <v>0</v>
      </c>
      <c r="W311" s="2109">
        <f t="shared" si="183"/>
        <v>0</v>
      </c>
      <c r="X311" s="2207">
        <f t="shared" si="183"/>
        <v>1</v>
      </c>
      <c r="Y311" s="2109">
        <f t="shared" ref="Y311:AM311" si="188">+Y227+Y233+Y239+Y245+Y251+Y257+Y263+Y269+Y287+Y281+Y275+Y293+Y299+Y305</f>
        <v>1</v>
      </c>
      <c r="Z311" s="2207">
        <f t="shared" si="188"/>
        <v>5</v>
      </c>
      <c r="AA311" s="2109">
        <f t="shared" si="188"/>
        <v>1</v>
      </c>
      <c r="AB311" s="2207">
        <f t="shared" si="188"/>
        <v>2</v>
      </c>
      <c r="AC311" s="2109">
        <f t="shared" si="188"/>
        <v>0</v>
      </c>
      <c r="AD311" s="2207">
        <f t="shared" si="188"/>
        <v>0</v>
      </c>
      <c r="AE311" s="2109">
        <f t="shared" si="188"/>
        <v>0</v>
      </c>
      <c r="AF311" s="2207">
        <f t="shared" si="188"/>
        <v>1</v>
      </c>
      <c r="AG311" s="2109">
        <f t="shared" si="188"/>
        <v>1</v>
      </c>
      <c r="AH311" s="2207">
        <f t="shared" si="188"/>
        <v>3</v>
      </c>
      <c r="AI311" s="2109">
        <f t="shared" si="188"/>
        <v>1</v>
      </c>
      <c r="AJ311" s="2207">
        <f t="shared" si="188"/>
        <v>3</v>
      </c>
      <c r="AK311" s="2109">
        <f t="shared" si="188"/>
        <v>1</v>
      </c>
      <c r="AL311" s="2207">
        <f t="shared" si="188"/>
        <v>2</v>
      </c>
      <c r="AM311" s="2109">
        <f t="shared" si="188"/>
        <v>3</v>
      </c>
      <c r="AN311" s="2208">
        <f>+AN227+AN233+AN239+AN245+AN251+AN257+AN263+AN269+AN287+AN281+AN275+AN293+AN299+AN305</f>
        <v>1</v>
      </c>
      <c r="AO311" s="2209">
        <f t="shared" si="187"/>
        <v>0</v>
      </c>
      <c r="AP311" s="2210">
        <f>+AP227+AP233+AP239+AP251+AP269+AP287+AP281+AP275+AP293+AP299+AP305</f>
        <v>0</v>
      </c>
      <c r="AQ311" s="2211"/>
      <c r="AR311" s="2212"/>
      <c r="AS311" s="2126"/>
      <c r="AT311" s="2209">
        <f t="shared" ref="AT311:AV311" si="189">+AT227+AT233+AT239+AT245+AT251+AT257+AT263+AT269+AT287+AT281+AT275+AT293+AT299+AT305</f>
        <v>0</v>
      </c>
      <c r="AU311" s="2206">
        <f t="shared" si="189"/>
        <v>0</v>
      </c>
      <c r="AV311" s="2206">
        <f t="shared" si="189"/>
        <v>0</v>
      </c>
      <c r="AW311" s="2213">
        <f>+AW227+AW233+AW239+AW245+AW251+AW257+AW263+AW269+AW287+AW281+AW275+AW293+AW299+AW305</f>
        <v>0</v>
      </c>
      <c r="BT311" s="3"/>
      <c r="BU311" s="3"/>
      <c r="BV311" s="4"/>
      <c r="BW311" s="4"/>
      <c r="CA311" s="31"/>
      <c r="CB311" s="31"/>
      <c r="CC311" s="31"/>
      <c r="CD311" s="31"/>
      <c r="CE311" s="31"/>
      <c r="CF311" s="31"/>
      <c r="CG311" s="31"/>
      <c r="CH311" s="32"/>
      <c r="CI311" s="32"/>
      <c r="CJ311" s="32"/>
      <c r="CK311" s="32"/>
      <c r="CL311" s="32"/>
      <c r="CM311" s="32"/>
      <c r="CN311" s="32"/>
    </row>
    <row r="312" spans="1:92" ht="16.350000000000001" customHeight="1" x14ac:dyDescent="0.2">
      <c r="A312" s="3553"/>
      <c r="B312" s="3642" t="s">
        <v>269</v>
      </c>
      <c r="C312" s="3642"/>
      <c r="D312" s="2128">
        <f>SUM(E312+F312)</f>
        <v>3</v>
      </c>
      <c r="E312" s="2214">
        <f t="shared" si="182"/>
        <v>2</v>
      </c>
      <c r="F312" s="2215">
        <f t="shared" si="179"/>
        <v>1</v>
      </c>
      <c r="G312" s="2128">
        <f t="shared" si="186"/>
        <v>0</v>
      </c>
      <c r="H312" s="2215">
        <f t="shared" si="183"/>
        <v>0</v>
      </c>
      <c r="I312" s="2128">
        <f t="shared" si="183"/>
        <v>0</v>
      </c>
      <c r="J312" s="2215">
        <f t="shared" si="183"/>
        <v>0</v>
      </c>
      <c r="K312" s="2128">
        <f t="shared" si="183"/>
        <v>0</v>
      </c>
      <c r="L312" s="2215">
        <f t="shared" si="183"/>
        <v>0</v>
      </c>
      <c r="M312" s="2128">
        <f t="shared" si="183"/>
        <v>0</v>
      </c>
      <c r="N312" s="2215">
        <f t="shared" si="183"/>
        <v>0</v>
      </c>
      <c r="O312" s="2128">
        <f t="shared" si="183"/>
        <v>0</v>
      </c>
      <c r="P312" s="2215">
        <f t="shared" si="183"/>
        <v>0</v>
      </c>
      <c r="Q312" s="2128">
        <f t="shared" si="183"/>
        <v>0</v>
      </c>
      <c r="R312" s="2215">
        <f t="shared" si="183"/>
        <v>0</v>
      </c>
      <c r="S312" s="2128">
        <f t="shared" si="183"/>
        <v>0</v>
      </c>
      <c r="T312" s="2215">
        <f t="shared" si="183"/>
        <v>0</v>
      </c>
      <c r="U312" s="2128">
        <f t="shared" si="183"/>
        <v>0</v>
      </c>
      <c r="V312" s="2215">
        <f t="shared" si="183"/>
        <v>0</v>
      </c>
      <c r="W312" s="2128">
        <f t="shared" si="183"/>
        <v>0</v>
      </c>
      <c r="X312" s="2215">
        <f t="shared" si="183"/>
        <v>0</v>
      </c>
      <c r="Y312" s="2128">
        <f t="shared" ref="Y312:AN312" si="190">SUM(Y228+Y234+Y240+Y246+Y252+Y258+Y264+Y270+Y276+Y282+Y288+Y294+Y300+Y306)</f>
        <v>1</v>
      </c>
      <c r="Z312" s="2215">
        <f t="shared" si="190"/>
        <v>1</v>
      </c>
      <c r="AA312" s="2128">
        <f t="shared" si="190"/>
        <v>0</v>
      </c>
      <c r="AB312" s="2215">
        <f t="shared" si="190"/>
        <v>0</v>
      </c>
      <c r="AC312" s="2128">
        <f t="shared" si="190"/>
        <v>0</v>
      </c>
      <c r="AD312" s="2215">
        <f t="shared" si="190"/>
        <v>0</v>
      </c>
      <c r="AE312" s="2128">
        <f t="shared" si="190"/>
        <v>0</v>
      </c>
      <c r="AF312" s="2215">
        <f t="shared" si="190"/>
        <v>0</v>
      </c>
      <c r="AG312" s="2128">
        <f t="shared" si="190"/>
        <v>1</v>
      </c>
      <c r="AH312" s="2215">
        <f t="shared" si="190"/>
        <v>0</v>
      </c>
      <c r="AI312" s="2128">
        <f t="shared" si="190"/>
        <v>0</v>
      </c>
      <c r="AJ312" s="2215">
        <f t="shared" si="190"/>
        <v>0</v>
      </c>
      <c r="AK312" s="2128">
        <f t="shared" si="190"/>
        <v>0</v>
      </c>
      <c r="AL312" s="2215">
        <f t="shared" si="190"/>
        <v>0</v>
      </c>
      <c r="AM312" s="2128">
        <f t="shared" si="190"/>
        <v>0</v>
      </c>
      <c r="AN312" s="2216">
        <f t="shared" si="190"/>
        <v>0</v>
      </c>
      <c r="AO312" s="2217">
        <f t="shared" si="187"/>
        <v>0</v>
      </c>
      <c r="AP312" s="2218">
        <f>SUM(AP228+AP234+AP240+AP252+AP270+AP276+AP282+AP288+AP294+AP300+AP306)</f>
        <v>0</v>
      </c>
      <c r="AQ312" s="2219"/>
      <c r="AR312" s="2220"/>
      <c r="AS312" s="2132"/>
      <c r="AT312" s="2217">
        <f t="shared" ref="AT312:AV312" si="191">SUM(AT228+AT234+AT240+AT246+AT252+AT258+AT264+AT270+AT276+AT282+AT288+AT294+AT300+AT306)</f>
        <v>0</v>
      </c>
      <c r="AU312" s="2214">
        <f t="shared" si="191"/>
        <v>0</v>
      </c>
      <c r="AV312" s="2214">
        <f t="shared" si="191"/>
        <v>0</v>
      </c>
      <c r="AW312" s="2221">
        <f>SUM(AW228+AW234+AW240+AW246+AW252+AW258+AW264+AW270+AW276+AW282+AW288+AW294+AW300+AW306)</f>
        <v>0</v>
      </c>
      <c r="BT312" s="3"/>
      <c r="BU312" s="3"/>
      <c r="BV312" s="4"/>
      <c r="BW312" s="4"/>
      <c r="CA312" s="31"/>
      <c r="CB312" s="31"/>
      <c r="CC312" s="31"/>
      <c r="CH312" s="32"/>
      <c r="CI312" s="32"/>
      <c r="CJ312" s="32"/>
      <c r="CK312" s="14"/>
      <c r="CL312" s="14"/>
      <c r="CM312" s="14"/>
      <c r="CN312" s="14"/>
    </row>
    <row r="313" spans="1:92" ht="24" customHeight="1" x14ac:dyDescent="0.2">
      <c r="A313" s="49" t="s">
        <v>277</v>
      </c>
      <c r="B313" s="86"/>
      <c r="C313" s="86"/>
      <c r="D313" s="87"/>
      <c r="E313" s="87"/>
      <c r="F313" s="87"/>
      <c r="G313" s="87"/>
      <c r="H313" s="87"/>
      <c r="I313" s="87"/>
      <c r="AL313" s="9"/>
      <c r="AM313" s="9"/>
      <c r="BV313" s="3"/>
      <c r="BW313" s="3"/>
      <c r="CH313" s="14"/>
      <c r="CI313" s="14"/>
      <c r="CJ313" s="14"/>
      <c r="CK313" s="14"/>
      <c r="CL313" s="14"/>
      <c r="CM313" s="14"/>
      <c r="CN313" s="14"/>
    </row>
    <row r="314" spans="1:92" ht="16.350000000000001" customHeight="1" x14ac:dyDescent="0.2">
      <c r="A314" s="3455" t="s">
        <v>39</v>
      </c>
      <c r="B314" s="3456"/>
      <c r="C314" s="3457"/>
      <c r="D314" s="3458" t="s">
        <v>4</v>
      </c>
      <c r="E314" s="3459"/>
      <c r="F314" s="3460"/>
      <c r="G314" s="3634" t="s">
        <v>5</v>
      </c>
      <c r="H314" s="3634"/>
      <c r="I314" s="3634"/>
      <c r="J314" s="3634"/>
      <c r="K314" s="3634"/>
      <c r="L314" s="3634"/>
      <c r="M314" s="3634"/>
      <c r="N314" s="3634"/>
      <c r="O314" s="3634"/>
      <c r="P314" s="3634"/>
      <c r="Q314" s="3634"/>
      <c r="R314" s="3634"/>
      <c r="S314" s="3634"/>
      <c r="T314" s="3634"/>
      <c r="U314" s="3634"/>
      <c r="V314" s="3634"/>
      <c r="W314" s="3634"/>
      <c r="X314" s="3634"/>
      <c r="Y314" s="3634"/>
      <c r="Z314" s="3634"/>
      <c r="AA314" s="3634"/>
      <c r="AB314" s="3634"/>
      <c r="AC314" s="3634"/>
      <c r="AD314" s="3634"/>
      <c r="AE314" s="3634"/>
      <c r="AF314" s="3634"/>
      <c r="AG314" s="3634"/>
      <c r="AH314" s="3634"/>
      <c r="AI314" s="3634"/>
      <c r="AJ314" s="3634"/>
      <c r="AK314" s="3634"/>
      <c r="AL314" s="3634"/>
      <c r="AM314" s="3634"/>
      <c r="AN314" s="3634"/>
      <c r="AO314" s="3634"/>
      <c r="AP314" s="3627"/>
      <c r="AQ314" s="3635" t="s">
        <v>7</v>
      </c>
      <c r="AR314" s="3454" t="s">
        <v>278</v>
      </c>
      <c r="BV314" s="3"/>
      <c r="BW314" s="3"/>
      <c r="CH314" s="14"/>
      <c r="CI314" s="14"/>
      <c r="CJ314" s="14"/>
      <c r="CK314" s="14"/>
      <c r="CL314" s="14"/>
      <c r="CM314" s="14"/>
      <c r="CN314" s="14"/>
    </row>
    <row r="315" spans="1:92" ht="32.1" customHeight="1" x14ac:dyDescent="0.2">
      <c r="A315" s="2933"/>
      <c r="B315" s="2934"/>
      <c r="C315" s="2935"/>
      <c r="D315" s="3175"/>
      <c r="E315" s="3176"/>
      <c r="F315" s="3177"/>
      <c r="G315" s="3637" t="s">
        <v>13</v>
      </c>
      <c r="H315" s="3638"/>
      <c r="I315" s="3612" t="s">
        <v>14</v>
      </c>
      <c r="J315" s="3627"/>
      <c r="K315" s="3634" t="s">
        <v>15</v>
      </c>
      <c r="L315" s="3627"/>
      <c r="M315" s="3612" t="s">
        <v>16</v>
      </c>
      <c r="N315" s="3627"/>
      <c r="O315" s="3612" t="s">
        <v>17</v>
      </c>
      <c r="P315" s="3627"/>
      <c r="Q315" s="3612" t="s">
        <v>18</v>
      </c>
      <c r="R315" s="3627"/>
      <c r="S315" s="3612" t="s">
        <v>19</v>
      </c>
      <c r="T315" s="3627"/>
      <c r="U315" s="3612" t="s">
        <v>20</v>
      </c>
      <c r="V315" s="3627"/>
      <c r="W315" s="3612" t="s">
        <v>21</v>
      </c>
      <c r="X315" s="3627"/>
      <c r="Y315" s="3612" t="s">
        <v>22</v>
      </c>
      <c r="Z315" s="3614"/>
      <c r="AA315" s="3612" t="s">
        <v>23</v>
      </c>
      <c r="AB315" s="3614"/>
      <c r="AC315" s="3612" t="s">
        <v>24</v>
      </c>
      <c r="AD315" s="3614"/>
      <c r="AE315" s="3612" t="s">
        <v>25</v>
      </c>
      <c r="AF315" s="3614"/>
      <c r="AG315" s="3612" t="s">
        <v>26</v>
      </c>
      <c r="AH315" s="3614"/>
      <c r="AI315" s="3612" t="s">
        <v>27</v>
      </c>
      <c r="AJ315" s="3614"/>
      <c r="AK315" s="3612" t="s">
        <v>28</v>
      </c>
      <c r="AL315" s="3614"/>
      <c r="AM315" s="3612" t="s">
        <v>29</v>
      </c>
      <c r="AN315" s="3614"/>
      <c r="AO315" s="3612" t="s">
        <v>30</v>
      </c>
      <c r="AP315" s="3614"/>
      <c r="AQ315" s="2947"/>
      <c r="AR315" s="2912"/>
      <c r="BV315" s="3"/>
      <c r="BW315" s="3"/>
      <c r="CH315" s="14"/>
      <c r="CI315" s="14"/>
      <c r="CJ315" s="14"/>
      <c r="CK315" s="14"/>
      <c r="CL315" s="14"/>
      <c r="CM315" s="14"/>
      <c r="CN315" s="14"/>
    </row>
    <row r="316" spans="1:92" ht="16.350000000000001" customHeight="1" x14ac:dyDescent="0.2">
      <c r="A316" s="3169"/>
      <c r="B316" s="3170"/>
      <c r="C316" s="3171"/>
      <c r="D316" s="2014" t="s">
        <v>31</v>
      </c>
      <c r="E316" s="1008" t="s">
        <v>32</v>
      </c>
      <c r="F316" s="2015" t="s">
        <v>33</v>
      </c>
      <c r="G316" s="2222" t="s">
        <v>32</v>
      </c>
      <c r="H316" s="2223" t="s">
        <v>33</v>
      </c>
      <c r="I316" s="2224" t="s">
        <v>32</v>
      </c>
      <c r="J316" s="2223" t="s">
        <v>33</v>
      </c>
      <c r="K316" s="2224" t="s">
        <v>32</v>
      </c>
      <c r="L316" s="2223" t="s">
        <v>33</v>
      </c>
      <c r="M316" s="2224" t="s">
        <v>32</v>
      </c>
      <c r="N316" s="2223" t="s">
        <v>33</v>
      </c>
      <c r="O316" s="2224" t="s">
        <v>32</v>
      </c>
      <c r="P316" s="2223" t="s">
        <v>33</v>
      </c>
      <c r="Q316" s="2224" t="s">
        <v>32</v>
      </c>
      <c r="R316" s="2223" t="s">
        <v>33</v>
      </c>
      <c r="S316" s="2224" t="s">
        <v>32</v>
      </c>
      <c r="T316" s="2223" t="s">
        <v>33</v>
      </c>
      <c r="U316" s="2224" t="s">
        <v>32</v>
      </c>
      <c r="V316" s="2223" t="s">
        <v>33</v>
      </c>
      <c r="W316" s="2224" t="s">
        <v>32</v>
      </c>
      <c r="X316" s="2223" t="s">
        <v>33</v>
      </c>
      <c r="Y316" s="2224" t="s">
        <v>32</v>
      </c>
      <c r="Z316" s="2223" t="s">
        <v>33</v>
      </c>
      <c r="AA316" s="2224" t="s">
        <v>32</v>
      </c>
      <c r="AB316" s="2223" t="s">
        <v>33</v>
      </c>
      <c r="AC316" s="2224" t="s">
        <v>32</v>
      </c>
      <c r="AD316" s="2223" t="s">
        <v>33</v>
      </c>
      <c r="AE316" s="2224" t="s">
        <v>32</v>
      </c>
      <c r="AF316" s="2223" t="s">
        <v>33</v>
      </c>
      <c r="AG316" s="2224" t="s">
        <v>32</v>
      </c>
      <c r="AH316" s="2223" t="s">
        <v>33</v>
      </c>
      <c r="AI316" s="2224" t="s">
        <v>32</v>
      </c>
      <c r="AJ316" s="2223" t="s">
        <v>33</v>
      </c>
      <c r="AK316" s="2224" t="s">
        <v>32</v>
      </c>
      <c r="AL316" s="2223" t="s">
        <v>33</v>
      </c>
      <c r="AM316" s="2224" t="s">
        <v>32</v>
      </c>
      <c r="AN316" s="2223" t="s">
        <v>33</v>
      </c>
      <c r="AO316" s="2224" t="s">
        <v>32</v>
      </c>
      <c r="AP316" s="2223" t="s">
        <v>33</v>
      </c>
      <c r="AQ316" s="3550"/>
      <c r="AR316" s="3537"/>
      <c r="BV316" s="3"/>
      <c r="BW316" s="3"/>
      <c r="CH316" s="14"/>
      <c r="CI316" s="14"/>
      <c r="CJ316" s="14"/>
      <c r="CK316" s="14"/>
      <c r="CL316" s="14"/>
      <c r="CM316" s="14"/>
      <c r="CN316" s="14"/>
    </row>
    <row r="317" spans="1:92" ht="16.350000000000001" customHeight="1" x14ac:dyDescent="0.2">
      <c r="A317" s="3615" t="s">
        <v>46</v>
      </c>
      <c r="B317" s="3616"/>
      <c r="C317" s="3617"/>
      <c r="D317" s="2225">
        <f>SUM(E317:F317)</f>
        <v>0</v>
      </c>
      <c r="E317" s="2226">
        <f>SUM(G317+I317+K317+M317+O317+Q317+S317+U317+W317+Y317+AA317+AC317+AE317+AG317+AI317+AK317+AM317+AO317)</f>
        <v>0</v>
      </c>
      <c r="F317" s="2226">
        <f>SUM(H317+J317+L317+N317+P317+R317+T317+V317+X317+Z317+AB317+AD317+AF317+AH317+AJ317+AL317+AN317+AP317)</f>
        <v>0</v>
      </c>
      <c r="G317" s="2227"/>
      <c r="H317" s="60"/>
      <c r="I317" s="2227"/>
      <c r="J317" s="60"/>
      <c r="K317" s="2227"/>
      <c r="L317" s="60"/>
      <c r="M317" s="2227"/>
      <c r="N317" s="60"/>
      <c r="O317" s="2227"/>
      <c r="P317" s="60"/>
      <c r="Q317" s="2227"/>
      <c r="R317" s="60"/>
      <c r="S317" s="2227"/>
      <c r="T317" s="60"/>
      <c r="U317" s="2227"/>
      <c r="V317" s="60"/>
      <c r="W317" s="2227"/>
      <c r="X317" s="60"/>
      <c r="Y317" s="2227"/>
      <c r="Z317" s="60"/>
      <c r="AA317" s="2227"/>
      <c r="AB317" s="60"/>
      <c r="AC317" s="2227"/>
      <c r="AD317" s="60"/>
      <c r="AE317" s="2227"/>
      <c r="AF317" s="60"/>
      <c r="AG317" s="2227"/>
      <c r="AH317" s="60"/>
      <c r="AI317" s="2227"/>
      <c r="AJ317" s="60"/>
      <c r="AK317" s="2227"/>
      <c r="AL317" s="60"/>
      <c r="AM317" s="2227"/>
      <c r="AN317" s="60"/>
      <c r="AO317" s="2227"/>
      <c r="AP317" s="64"/>
      <c r="AQ317" s="319"/>
      <c r="AR317" s="651"/>
      <c r="AS317" s="671" t="str">
        <f t="shared" ref="AS317:AS321" si="192">$CA317&amp;$CB317&amp;$CC317&amp;$CD317&amp;$CE317&amp;$CF317&amp;$CG317</f>
        <v/>
      </c>
      <c r="BV317" s="3"/>
      <c r="BW317" s="3"/>
      <c r="CA317" s="31" t="str">
        <f>IF(CH317=1,"* Las actividades de 60 años NO DEBE ser mayor que el de 60-64 Años. ","")</f>
        <v/>
      </c>
      <c r="CB317" s="31" t="str">
        <f>IF(AND(D317&lt;&gt;0,AQ317=""),"* Recuerde que las Embarazadas deben ser incluídas en el ingreso por rango Etario (Digite CEROS si no tiene). ",IF(F317&lt;AQ317,"* Las Embarazadas NO DEBEN ser mayor al total de Mujeres. ",""))</f>
        <v/>
      </c>
      <c r="CH317" s="32">
        <f>IF((AK317+AL317)&lt;AR317,1,0)</f>
        <v>0</v>
      </c>
      <c r="CI317" s="32">
        <f>IF(AND(D317&lt;&gt;0,AQ317=""),1,IF(F317&lt;AQ317,1,0))</f>
        <v>0</v>
      </c>
      <c r="CK317" s="14"/>
      <c r="CL317" s="14"/>
      <c r="CM317" s="14"/>
      <c r="CN317" s="14"/>
    </row>
    <row r="318" spans="1:92" ht="16.350000000000001" customHeight="1" x14ac:dyDescent="0.2">
      <c r="A318" s="3618" t="s">
        <v>279</v>
      </c>
      <c r="B318" s="3619"/>
      <c r="C318" s="3620"/>
      <c r="D318" s="2228">
        <f t="shared" ref="D318:D320" si="193">SUM(E318:F318)</f>
        <v>0</v>
      </c>
      <c r="E318" s="2229">
        <f t="shared" ref="E318:F320" si="194">SUM(G318+I318+K318+M318+O318+Q318+S318+U318+W318+Y318+AA318+AC318+AE318+AG318+AI318+AK318+AM318+AO318)</f>
        <v>0</v>
      </c>
      <c r="F318" s="2229">
        <f t="shared" si="194"/>
        <v>0</v>
      </c>
      <c r="G318" s="2230"/>
      <c r="H318" s="2231"/>
      <c r="I318" s="2230"/>
      <c r="J318" s="2231"/>
      <c r="K318" s="2230"/>
      <c r="L318" s="2231"/>
      <c r="M318" s="2230"/>
      <c r="N318" s="2231"/>
      <c r="O318" s="2230"/>
      <c r="P318" s="2231"/>
      <c r="Q318" s="2230"/>
      <c r="R318" s="2231"/>
      <c r="S318" s="2230"/>
      <c r="T318" s="2231"/>
      <c r="U318" s="2230"/>
      <c r="V318" s="2231"/>
      <c r="W318" s="2230"/>
      <c r="X318" s="2231"/>
      <c r="Y318" s="2230"/>
      <c r="Z318" s="2231"/>
      <c r="AA318" s="2230"/>
      <c r="AB318" s="2231"/>
      <c r="AC318" s="2230"/>
      <c r="AD318" s="2231"/>
      <c r="AE318" s="2230"/>
      <c r="AF318" s="2231"/>
      <c r="AG318" s="2230"/>
      <c r="AH318" s="2231"/>
      <c r="AI318" s="2230"/>
      <c r="AJ318" s="2231"/>
      <c r="AK318" s="2230"/>
      <c r="AL318" s="2231"/>
      <c r="AM318" s="2230"/>
      <c r="AN318" s="2231"/>
      <c r="AO318" s="2230"/>
      <c r="AP318" s="2232"/>
      <c r="AQ318" s="2233"/>
      <c r="AR318" s="2234"/>
      <c r="AS318" s="671" t="str">
        <f t="shared" si="192"/>
        <v/>
      </c>
      <c r="BV318" s="3"/>
      <c r="BW318" s="3"/>
      <c r="CA318" s="31" t="str">
        <f t="shared" ref="CA318:CA321" si="195">IF(CH318=1,"* Las actividades de 60 años NO DEBE ser mayor que el de 60-64 Años. ","")</f>
        <v/>
      </c>
      <c r="CB318" s="31" t="str">
        <f t="shared" ref="CB318:CB321" si="196">IF(AND(D318&lt;&gt;0,AQ318=""),"* Recuerde que las Embarazadas deben ser incluídas en el ingreso por rango Etario (Digite CEROS si no tiene). ",IF(F318&lt;AQ318,"* Las Embarazadas NO DEBEN ser mayor al total de Mujeres. ",""))</f>
        <v/>
      </c>
      <c r="CH318" s="32">
        <f t="shared" ref="CH318:CH321" si="197">IF((AK318+AL318)&lt;AR318,1,0)</f>
        <v>0</v>
      </c>
      <c r="CI318" s="32">
        <f t="shared" ref="CI318:CI321" si="198">IF(AND(D318&lt;&gt;0,AQ318=""),1,IF(F318&lt;AQ318,1,0))</f>
        <v>0</v>
      </c>
      <c r="CK318" s="14"/>
      <c r="CL318" s="14"/>
      <c r="CM318" s="14"/>
      <c r="CN318" s="14"/>
    </row>
    <row r="319" spans="1:92" ht="16.350000000000001" customHeight="1" x14ac:dyDescent="0.2">
      <c r="A319" s="3618" t="s">
        <v>280</v>
      </c>
      <c r="B319" s="3619"/>
      <c r="C319" s="3620"/>
      <c r="D319" s="2228">
        <f t="shared" si="193"/>
        <v>0</v>
      </c>
      <c r="E319" s="2229">
        <f t="shared" si="194"/>
        <v>0</v>
      </c>
      <c r="F319" s="2229">
        <f t="shared" si="194"/>
        <v>0</v>
      </c>
      <c r="G319" s="2230"/>
      <c r="H319" s="2231"/>
      <c r="I319" s="2230"/>
      <c r="J319" s="2231"/>
      <c r="K319" s="2230"/>
      <c r="L319" s="2231"/>
      <c r="M319" s="2230"/>
      <c r="N319" s="2231"/>
      <c r="O319" s="2230"/>
      <c r="P319" s="2231"/>
      <c r="Q319" s="2230"/>
      <c r="R319" s="2231"/>
      <c r="S319" s="2230"/>
      <c r="T319" s="2231"/>
      <c r="U319" s="2230"/>
      <c r="V319" s="2231"/>
      <c r="W319" s="2230"/>
      <c r="X319" s="2231"/>
      <c r="Y319" s="2230"/>
      <c r="Z319" s="2231"/>
      <c r="AA319" s="2230"/>
      <c r="AB319" s="2231"/>
      <c r="AC319" s="2230"/>
      <c r="AD319" s="2231"/>
      <c r="AE319" s="2230"/>
      <c r="AF319" s="2231"/>
      <c r="AG319" s="2230"/>
      <c r="AH319" s="2231"/>
      <c r="AI319" s="2230"/>
      <c r="AJ319" s="2231"/>
      <c r="AK319" s="2230"/>
      <c r="AL319" s="2231"/>
      <c r="AM319" s="2230"/>
      <c r="AN319" s="2231"/>
      <c r="AO319" s="2230"/>
      <c r="AP319" s="2232"/>
      <c r="AQ319" s="2233"/>
      <c r="AR319" s="2234"/>
      <c r="AS319" s="671" t="str">
        <f t="shared" si="192"/>
        <v/>
      </c>
      <c r="BV319" s="3"/>
      <c r="BW319" s="3"/>
      <c r="CA319" s="31" t="str">
        <f t="shared" si="195"/>
        <v/>
      </c>
      <c r="CB319" s="31" t="str">
        <f t="shared" si="196"/>
        <v/>
      </c>
      <c r="CH319" s="32">
        <f t="shared" si="197"/>
        <v>0</v>
      </c>
      <c r="CI319" s="32">
        <f t="shared" si="198"/>
        <v>0</v>
      </c>
      <c r="CK319" s="14"/>
      <c r="CL319" s="14"/>
      <c r="CM319" s="14"/>
      <c r="CN319" s="14"/>
    </row>
    <row r="320" spans="1:92" ht="16.350000000000001" customHeight="1" x14ac:dyDescent="0.2">
      <c r="A320" s="3621" t="s">
        <v>43</v>
      </c>
      <c r="B320" s="3622"/>
      <c r="C320" s="3623"/>
      <c r="D320" s="2228">
        <f t="shared" si="193"/>
        <v>0</v>
      </c>
      <c r="E320" s="2229">
        <f t="shared" si="194"/>
        <v>0</v>
      </c>
      <c r="F320" s="2229">
        <f t="shared" si="194"/>
        <v>0</v>
      </c>
      <c r="G320" s="2230"/>
      <c r="H320" s="2231"/>
      <c r="I320" s="2230"/>
      <c r="J320" s="2231"/>
      <c r="K320" s="2230"/>
      <c r="L320" s="2231"/>
      <c r="M320" s="2230"/>
      <c r="N320" s="2231"/>
      <c r="O320" s="2230"/>
      <c r="P320" s="2231"/>
      <c r="Q320" s="2230"/>
      <c r="R320" s="2231"/>
      <c r="S320" s="2230"/>
      <c r="T320" s="2231"/>
      <c r="U320" s="2230"/>
      <c r="V320" s="2231"/>
      <c r="W320" s="2230"/>
      <c r="X320" s="2231"/>
      <c r="Y320" s="2230"/>
      <c r="Z320" s="2231"/>
      <c r="AA320" s="2230"/>
      <c r="AB320" s="2231"/>
      <c r="AC320" s="2230"/>
      <c r="AD320" s="2231"/>
      <c r="AE320" s="2230"/>
      <c r="AF320" s="2231"/>
      <c r="AG320" s="2230"/>
      <c r="AH320" s="2231"/>
      <c r="AI320" s="2230"/>
      <c r="AJ320" s="2231"/>
      <c r="AK320" s="2230"/>
      <c r="AL320" s="2231"/>
      <c r="AM320" s="2230"/>
      <c r="AN320" s="2231"/>
      <c r="AO320" s="2230"/>
      <c r="AP320" s="2232"/>
      <c r="AQ320" s="2235"/>
      <c r="AR320" s="2236"/>
      <c r="AS320" s="671" t="str">
        <f t="shared" si="192"/>
        <v/>
      </c>
      <c r="BV320" s="3"/>
      <c r="BW320" s="3"/>
      <c r="CA320" s="31" t="str">
        <f t="shared" si="195"/>
        <v/>
      </c>
      <c r="CB320" s="31" t="str">
        <f t="shared" si="196"/>
        <v/>
      </c>
      <c r="CH320" s="32">
        <f t="shared" si="197"/>
        <v>0</v>
      </c>
      <c r="CI320" s="32">
        <f t="shared" si="198"/>
        <v>0</v>
      </c>
      <c r="CK320" s="14"/>
      <c r="CL320" s="14"/>
      <c r="CM320" s="14"/>
      <c r="CN320" s="14"/>
    </row>
    <row r="321" spans="1:92" ht="16.350000000000001" customHeight="1" x14ac:dyDescent="0.2">
      <c r="A321" s="3624" t="s">
        <v>281</v>
      </c>
      <c r="B321" s="3625"/>
      <c r="C321" s="3626"/>
      <c r="D321" s="2237">
        <f>SUM(E321:F321)</f>
        <v>0</v>
      </c>
      <c r="E321" s="2238">
        <f>SUM(G321+I321+K321+M321+O321+Q321+S321+U321+W321+Y321+AA321+AC321+AE321+AG321+AI321+AK321+AM321+AO321)</f>
        <v>0</v>
      </c>
      <c r="F321" s="2238">
        <f>SUM(H321+J321+L321+N321+P321+R321+T321+V321+X321+Z321+AB321+AD321+AF321+AH321+AJ321+AL321+AN321+AP321)</f>
        <v>0</v>
      </c>
      <c r="G321" s="2239"/>
      <c r="H321" s="2240"/>
      <c r="I321" s="2239"/>
      <c r="J321" s="2240"/>
      <c r="K321" s="2239"/>
      <c r="L321" s="2240"/>
      <c r="M321" s="2239"/>
      <c r="N321" s="2240"/>
      <c r="O321" s="2239"/>
      <c r="P321" s="2240"/>
      <c r="Q321" s="2239"/>
      <c r="R321" s="2240"/>
      <c r="S321" s="2239"/>
      <c r="T321" s="2240"/>
      <c r="U321" s="2239"/>
      <c r="V321" s="2240"/>
      <c r="W321" s="2239"/>
      <c r="X321" s="2240"/>
      <c r="Y321" s="2239"/>
      <c r="Z321" s="2240"/>
      <c r="AA321" s="2239"/>
      <c r="AB321" s="2240"/>
      <c r="AC321" s="2239"/>
      <c r="AD321" s="2240"/>
      <c r="AE321" s="2239"/>
      <c r="AF321" s="2240"/>
      <c r="AG321" s="2239"/>
      <c r="AH321" s="2240"/>
      <c r="AI321" s="2239"/>
      <c r="AJ321" s="2240"/>
      <c r="AK321" s="2239"/>
      <c r="AL321" s="2240"/>
      <c r="AM321" s="2239"/>
      <c r="AN321" s="2240"/>
      <c r="AO321" s="2239"/>
      <c r="AP321" s="2241"/>
      <c r="AQ321" s="2242"/>
      <c r="AR321" s="2243"/>
      <c r="AS321" s="671" t="str">
        <f t="shared" si="192"/>
        <v/>
      </c>
      <c r="BV321" s="3"/>
      <c r="BW321" s="3"/>
      <c r="CA321" s="31" t="str">
        <f t="shared" si="195"/>
        <v/>
      </c>
      <c r="CB321" s="31" t="str">
        <f t="shared" si="196"/>
        <v/>
      </c>
      <c r="CH321" s="32">
        <f t="shared" si="197"/>
        <v>0</v>
      </c>
      <c r="CI321" s="32">
        <f t="shared" si="198"/>
        <v>0</v>
      </c>
      <c r="CK321" s="14"/>
      <c r="CL321" s="14"/>
      <c r="CM321" s="14"/>
      <c r="CN321" s="14"/>
    </row>
    <row r="322" spans="1:92" ht="30.75" customHeight="1" x14ac:dyDescent="0.2">
      <c r="A322" s="237" t="s">
        <v>282</v>
      </c>
      <c r="B322" s="593"/>
      <c r="C322" s="593"/>
      <c r="D322" s="594"/>
      <c r="E322" s="2531"/>
      <c r="F322" s="1915"/>
      <c r="G322" s="9"/>
      <c r="H322" s="9"/>
      <c r="I322" s="9"/>
      <c r="J322" s="9"/>
      <c r="Q322" s="9" t="s">
        <v>283</v>
      </c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BV322" s="3"/>
      <c r="BW322" s="3"/>
      <c r="CH322" s="14"/>
      <c r="CI322" s="14"/>
      <c r="CJ322" s="14"/>
      <c r="CK322" s="14"/>
      <c r="CL322" s="14"/>
      <c r="CM322" s="14"/>
      <c r="CN322" s="14"/>
    </row>
    <row r="323" spans="1:92" ht="16.350000000000001" customHeight="1" x14ac:dyDescent="0.2">
      <c r="A323" s="3454" t="s">
        <v>260</v>
      </c>
      <c r="B323" s="3454" t="s">
        <v>284</v>
      </c>
      <c r="C323" s="3454" t="s">
        <v>285</v>
      </c>
      <c r="D323" s="3454" t="s">
        <v>286</v>
      </c>
      <c r="E323" s="3454" t="s">
        <v>287</v>
      </c>
      <c r="F323" s="9"/>
      <c r="G323" s="9"/>
      <c r="H323" s="9"/>
      <c r="I323" s="9"/>
      <c r="J323" s="9"/>
      <c r="BV323" s="3"/>
      <c r="BW323" s="3"/>
      <c r="CH323" s="14"/>
      <c r="CI323" s="14"/>
      <c r="CJ323" s="14"/>
      <c r="CK323" s="14"/>
      <c r="CL323" s="14"/>
      <c r="CM323" s="14"/>
      <c r="CN323" s="14"/>
    </row>
    <row r="324" spans="1:92" ht="32.1" customHeight="1" x14ac:dyDescent="0.2">
      <c r="A324" s="2912"/>
      <c r="B324" s="2912"/>
      <c r="C324" s="2912"/>
      <c r="D324" s="2912"/>
      <c r="E324" s="2912"/>
      <c r="F324" s="9"/>
      <c r="G324" s="9"/>
      <c r="H324" s="9"/>
      <c r="I324" s="9"/>
      <c r="J324" s="9"/>
      <c r="BV324" s="3"/>
      <c r="BW324" s="3"/>
      <c r="CH324" s="14"/>
      <c r="CI324" s="14"/>
      <c r="CJ324" s="14"/>
      <c r="CK324" s="14"/>
      <c r="CL324" s="14"/>
      <c r="CM324" s="14"/>
      <c r="CN324" s="14"/>
    </row>
    <row r="325" spans="1:92" ht="16.350000000000001" customHeight="1" x14ac:dyDescent="0.2">
      <c r="A325" s="2912"/>
      <c r="B325" s="2912"/>
      <c r="C325" s="2912"/>
      <c r="D325" s="2912"/>
      <c r="E325" s="2912"/>
      <c r="F325" s="9"/>
      <c r="G325" s="9"/>
      <c r="H325" s="9"/>
      <c r="I325" s="9"/>
      <c r="J325" s="9"/>
      <c r="BV325" s="3"/>
      <c r="BW325" s="3"/>
      <c r="CH325" s="14"/>
      <c r="CI325" s="14"/>
      <c r="CJ325" s="14"/>
      <c r="CK325" s="14"/>
      <c r="CL325" s="14"/>
      <c r="CM325" s="14"/>
      <c r="CN325" s="14"/>
    </row>
    <row r="326" spans="1:92" ht="16.350000000000001" customHeight="1" x14ac:dyDescent="0.2">
      <c r="A326" s="3537"/>
      <c r="B326" s="3537"/>
      <c r="C326" s="3537"/>
      <c r="D326" s="3537"/>
      <c r="E326" s="3537"/>
      <c r="F326" s="9"/>
      <c r="G326" s="9"/>
      <c r="H326" s="9"/>
      <c r="I326" s="9"/>
      <c r="J326" s="9"/>
      <c r="BV326" s="3"/>
      <c r="BW326" s="3"/>
      <c r="CH326" s="14"/>
      <c r="CI326" s="14"/>
      <c r="CJ326" s="14"/>
      <c r="CK326" s="14"/>
      <c r="CL326" s="14"/>
      <c r="CM326" s="14"/>
      <c r="CN326" s="14"/>
    </row>
    <row r="327" spans="1:92" ht="16.350000000000001" customHeight="1" x14ac:dyDescent="0.2">
      <c r="A327" s="2245" t="s">
        <v>288</v>
      </c>
      <c r="B327" s="2246"/>
      <c r="C327" s="2247"/>
      <c r="D327" s="2248">
        <f>SUM(D328:D330)</f>
        <v>0</v>
      </c>
      <c r="E327" s="2248">
        <f>SUM(E328:E330)</f>
        <v>0</v>
      </c>
      <c r="F327" s="9"/>
      <c r="G327" s="9"/>
      <c r="H327" s="9"/>
      <c r="I327" s="9"/>
      <c r="J327" s="9"/>
      <c r="BV327" s="3"/>
      <c r="BW327" s="3"/>
      <c r="CH327" s="14"/>
      <c r="CI327" s="14"/>
      <c r="CJ327" s="14"/>
      <c r="CK327" s="14"/>
      <c r="CL327" s="14"/>
      <c r="CM327" s="14"/>
      <c r="CN327" s="14"/>
    </row>
    <row r="328" spans="1:92" ht="16.350000000000001" customHeight="1" x14ac:dyDescent="0.2">
      <c r="A328" s="2226" t="s">
        <v>289</v>
      </c>
      <c r="B328" s="2249"/>
      <c r="C328" s="2250"/>
      <c r="D328" s="2251"/>
      <c r="E328" s="2252"/>
      <c r="F328" s="9"/>
      <c r="G328" s="9"/>
      <c r="H328" s="9"/>
      <c r="I328" s="9"/>
      <c r="J328" s="9"/>
      <c r="BV328" s="3"/>
      <c r="BW328" s="3"/>
      <c r="CH328" s="14"/>
      <c r="CI328" s="14"/>
      <c r="CJ328" s="14"/>
      <c r="CK328" s="14"/>
      <c r="CL328" s="14"/>
      <c r="CM328" s="14"/>
      <c r="CN328" s="14"/>
    </row>
    <row r="329" spans="1:92" ht="16.350000000000001" customHeight="1" x14ac:dyDescent="0.2">
      <c r="A329" s="2229" t="s">
        <v>290</v>
      </c>
      <c r="B329" s="2253"/>
      <c r="C329" s="2254"/>
      <c r="D329" s="2255"/>
      <c r="E329" s="2234"/>
      <c r="F329" s="9"/>
      <c r="G329" s="9"/>
      <c r="H329" s="9"/>
      <c r="I329" s="9"/>
      <c r="J329" s="9"/>
      <c r="BV329" s="3"/>
      <c r="BW329" s="3"/>
      <c r="CH329" s="14"/>
      <c r="CI329" s="14"/>
      <c r="CJ329" s="14"/>
      <c r="CK329" s="14"/>
      <c r="CL329" s="14"/>
      <c r="CM329" s="14"/>
      <c r="CN329" s="14"/>
    </row>
    <row r="330" spans="1:92" ht="16.350000000000001" customHeight="1" x14ac:dyDescent="0.2">
      <c r="A330" s="2238" t="s">
        <v>291</v>
      </c>
      <c r="B330" s="2256"/>
      <c r="C330" s="2257"/>
      <c r="D330" s="2258"/>
      <c r="E330" s="2243"/>
      <c r="F330" s="9"/>
      <c r="G330" s="9"/>
      <c r="H330" s="9"/>
      <c r="I330" s="9"/>
      <c r="J330" s="9"/>
      <c r="BV330" s="3"/>
      <c r="BW330" s="3"/>
      <c r="CH330" s="14"/>
      <c r="CI330" s="14"/>
      <c r="CJ330" s="14"/>
      <c r="CK330" s="14"/>
      <c r="CL330" s="14"/>
      <c r="CM330" s="14"/>
      <c r="CN330" s="14"/>
    </row>
    <row r="331" spans="1:92" ht="33.75" customHeight="1" x14ac:dyDescent="0.2">
      <c r="A331" s="237" t="s">
        <v>292</v>
      </c>
      <c r="B331" s="661"/>
      <c r="C331" s="661"/>
      <c r="D331" s="662"/>
      <c r="E331" s="608"/>
      <c r="F331" s="9"/>
      <c r="G331" s="9"/>
      <c r="H331" s="9"/>
      <c r="I331" s="9"/>
      <c r="J331" s="9"/>
      <c r="BV331" s="3"/>
      <c r="BW331" s="3"/>
      <c r="CH331" s="14"/>
      <c r="CI331" s="14"/>
      <c r="CJ331" s="14"/>
      <c r="CK331" s="14"/>
      <c r="CL331" s="14"/>
      <c r="CM331" s="14"/>
      <c r="CN331" s="14"/>
    </row>
    <row r="332" spans="1:92" ht="38.25" customHeight="1" x14ac:dyDescent="0.2">
      <c r="A332" s="3612" t="s">
        <v>293</v>
      </c>
      <c r="B332" s="3613"/>
      <c r="C332" s="2259" t="s">
        <v>294</v>
      </c>
      <c r="D332" s="2259" t="s">
        <v>295</v>
      </c>
      <c r="E332" s="2259" t="s">
        <v>296</v>
      </c>
      <c r="F332" s="9"/>
      <c r="G332" s="9"/>
      <c r="H332" s="9"/>
      <c r="I332" s="9"/>
      <c r="J332" s="9"/>
      <c r="BV332" s="3"/>
      <c r="BW332" s="3"/>
    </row>
    <row r="333" spans="1:92" x14ac:dyDescent="0.2">
      <c r="A333" s="3606" t="s">
        <v>93</v>
      </c>
      <c r="B333" s="3607"/>
      <c r="C333" s="2252"/>
      <c r="D333" s="2252"/>
      <c r="E333" s="2252"/>
      <c r="F333" s="9"/>
      <c r="G333" s="9"/>
      <c r="H333" s="9"/>
      <c r="I333" s="9"/>
      <c r="J333" s="9"/>
      <c r="BV333" s="3"/>
      <c r="BW333" s="3"/>
    </row>
    <row r="334" spans="1:92" ht="14.25" customHeight="1" x14ac:dyDescent="0.2">
      <c r="A334" s="3608" t="s">
        <v>105</v>
      </c>
      <c r="B334" s="3609"/>
      <c r="C334" s="2234"/>
      <c r="D334" s="2234"/>
      <c r="E334" s="2234"/>
      <c r="F334" s="9"/>
      <c r="G334" s="9"/>
      <c r="H334" s="9"/>
      <c r="I334" s="9"/>
      <c r="J334" s="9"/>
      <c r="BV334" s="3"/>
      <c r="BW334" s="3"/>
    </row>
    <row r="335" spans="1:92" ht="16.350000000000001" customHeight="1" x14ac:dyDescent="0.2">
      <c r="A335" s="3610" t="s">
        <v>297</v>
      </c>
      <c r="B335" s="3611"/>
      <c r="C335" s="2234"/>
      <c r="D335" s="2234"/>
      <c r="E335" s="2234"/>
      <c r="F335" s="9"/>
      <c r="G335" s="9"/>
      <c r="H335" s="9"/>
      <c r="I335" s="9"/>
      <c r="J335" s="9"/>
      <c r="BV335" s="3"/>
      <c r="BW335" s="3"/>
    </row>
    <row r="336" spans="1:92" ht="16.350000000000001" customHeight="1" x14ac:dyDescent="0.2">
      <c r="A336" s="3608" t="s">
        <v>270</v>
      </c>
      <c r="B336" s="3609"/>
      <c r="C336" s="2234"/>
      <c r="D336" s="2234"/>
      <c r="E336" s="2234"/>
      <c r="F336" s="9"/>
      <c r="G336" s="9"/>
      <c r="H336" s="9"/>
      <c r="I336" s="9"/>
      <c r="J336" s="9"/>
      <c r="BV336" s="3"/>
      <c r="BW336" s="3"/>
    </row>
    <row r="337" spans="1:75" ht="16.350000000000001" customHeight="1" x14ac:dyDescent="0.2">
      <c r="A337" s="3608" t="s">
        <v>104</v>
      </c>
      <c r="B337" s="3609"/>
      <c r="C337" s="2234"/>
      <c r="D337" s="2234"/>
      <c r="E337" s="2234"/>
      <c r="F337" s="9"/>
      <c r="G337" s="9"/>
      <c r="H337" s="9"/>
      <c r="I337" s="9"/>
      <c r="J337" s="9"/>
      <c r="BV337" s="3"/>
      <c r="BW337" s="3"/>
    </row>
    <row r="338" spans="1:75" ht="16.350000000000001" customHeight="1" x14ac:dyDescent="0.2">
      <c r="A338" s="3608" t="s">
        <v>94</v>
      </c>
      <c r="B338" s="3609"/>
      <c r="C338" s="2234"/>
      <c r="D338" s="2234"/>
      <c r="E338" s="2234"/>
      <c r="F338" s="9"/>
      <c r="G338" s="9"/>
      <c r="H338" s="9"/>
      <c r="I338" s="9"/>
      <c r="J338" s="9"/>
      <c r="BV338" s="3"/>
      <c r="BW338" s="3"/>
    </row>
    <row r="339" spans="1:75" ht="16.350000000000001" customHeight="1" x14ac:dyDescent="0.2">
      <c r="A339" s="2899" t="s">
        <v>99</v>
      </c>
      <c r="B339" s="2900"/>
      <c r="C339" s="2234"/>
      <c r="D339" s="2234"/>
      <c r="E339" s="2234"/>
      <c r="F339" s="9"/>
      <c r="G339" s="9"/>
      <c r="H339" s="9"/>
      <c r="I339" s="9"/>
      <c r="J339" s="9"/>
      <c r="BV339" s="3"/>
      <c r="BW339" s="3"/>
    </row>
    <row r="340" spans="1:75" ht="16.350000000000001" customHeight="1" x14ac:dyDescent="0.2">
      <c r="A340" s="3602" t="s">
        <v>108</v>
      </c>
      <c r="B340" s="3603"/>
      <c r="C340" s="2234"/>
      <c r="D340" s="2234"/>
      <c r="E340" s="2234"/>
      <c r="F340" s="9"/>
      <c r="G340" s="9"/>
      <c r="H340" s="9"/>
      <c r="I340" s="9"/>
      <c r="J340" s="9"/>
      <c r="BV340" s="3"/>
      <c r="BW340" s="3"/>
    </row>
    <row r="341" spans="1:75" ht="16.350000000000001" customHeight="1" x14ac:dyDescent="0.2">
      <c r="A341" s="3602" t="s">
        <v>106</v>
      </c>
      <c r="B341" s="3603"/>
      <c r="C341" s="2234"/>
      <c r="D341" s="2234"/>
      <c r="E341" s="2234"/>
      <c r="F341" s="9"/>
      <c r="G341" s="9"/>
      <c r="H341" s="9"/>
      <c r="I341" s="9"/>
      <c r="J341" s="9"/>
      <c r="BV341" s="3"/>
      <c r="BW341" s="3"/>
    </row>
    <row r="342" spans="1:75" ht="14.25" customHeight="1" x14ac:dyDescent="0.2">
      <c r="A342" s="3604" t="s">
        <v>107</v>
      </c>
      <c r="B342" s="3605"/>
      <c r="C342" s="2243"/>
      <c r="D342" s="2243"/>
      <c r="E342" s="2243"/>
      <c r="F342" s="9"/>
      <c r="G342" s="9"/>
      <c r="H342" s="9"/>
      <c r="I342" s="9"/>
      <c r="J342" s="9"/>
      <c r="BV342" s="3"/>
      <c r="BW342" s="3"/>
    </row>
    <row r="343" spans="1:75" x14ac:dyDescent="0.2">
      <c r="BV343" s="3"/>
      <c r="BW343" s="3"/>
    </row>
    <row r="344" spans="1:75" x14ac:dyDescent="0.2">
      <c r="BV344" s="3"/>
      <c r="BW344" s="3"/>
    </row>
    <row r="345" spans="1:75" x14ac:dyDescent="0.2">
      <c r="BV345" s="3"/>
      <c r="BW345" s="3"/>
    </row>
    <row r="346" spans="1:75" x14ac:dyDescent="0.2">
      <c r="BV346" s="3"/>
      <c r="BW346" s="3"/>
    </row>
    <row r="347" spans="1:75" x14ac:dyDescent="0.2">
      <c r="BV347" s="3"/>
      <c r="BW347" s="3"/>
    </row>
    <row r="348" spans="1:75" x14ac:dyDescent="0.2">
      <c r="BV348" s="3"/>
      <c r="BW348" s="3"/>
    </row>
    <row r="349" spans="1:75" x14ac:dyDescent="0.2">
      <c r="BV349" s="3"/>
      <c r="BW349" s="3"/>
    </row>
    <row r="350" spans="1:75" x14ac:dyDescent="0.2">
      <c r="BV350" s="3"/>
      <c r="BW350" s="3"/>
    </row>
    <row r="351" spans="1:75" x14ac:dyDescent="0.2">
      <c r="BV351" s="3"/>
      <c r="BW351" s="3"/>
    </row>
    <row r="352" spans="1:75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1:98" x14ac:dyDescent="0.2">
      <c r="BV369" s="3"/>
      <c r="BW369" s="3"/>
    </row>
    <row r="370" spans="1:98" x14ac:dyDescent="0.2">
      <c r="BV370" s="3"/>
      <c r="BW370" s="3"/>
    </row>
    <row r="371" spans="1:98" x14ac:dyDescent="0.2">
      <c r="BV371" s="3"/>
      <c r="BW371" s="3"/>
    </row>
    <row r="372" spans="1:98" x14ac:dyDescent="0.2">
      <c r="BV372" s="3"/>
      <c r="BW372" s="3"/>
    </row>
    <row r="373" spans="1:98" x14ac:dyDescent="0.2">
      <c r="BV373" s="3"/>
      <c r="BW373" s="3"/>
    </row>
    <row r="374" spans="1:98" x14ac:dyDescent="0.2">
      <c r="BV374" s="3"/>
      <c r="BW374" s="3"/>
    </row>
    <row r="375" spans="1:98" x14ac:dyDescent="0.2">
      <c r="BV375" s="3"/>
      <c r="BW375" s="3"/>
    </row>
    <row r="376" spans="1:98" x14ac:dyDescent="0.2">
      <c r="BV376" s="3"/>
      <c r="BW376" s="3"/>
    </row>
    <row r="377" spans="1:98" x14ac:dyDescent="0.2">
      <c r="BV377" s="3"/>
      <c r="BW377" s="3"/>
    </row>
    <row r="378" spans="1:98" s="610" customFormat="1" hidden="1" x14ac:dyDescent="0.2">
      <c r="A378" s="610">
        <f>SUM(D12:D15,D36,D64,D67:I77,D85:D86,D145,D159,D164:D198,D203:D206,D213:D216,D307:D312,D317:D321,B327:C327,D328:E330,C333:C342)</f>
        <v>1634</v>
      </c>
      <c r="B378" s="610">
        <f>SUM(CH9:CN342)</f>
        <v>0</v>
      </c>
      <c r="AQ378" s="2"/>
      <c r="AR378" s="2"/>
      <c r="AS378" s="2"/>
      <c r="AT378" s="2"/>
      <c r="AU378" s="2"/>
      <c r="AV378" s="2"/>
      <c r="AW378" s="2"/>
      <c r="BV378" s="611"/>
      <c r="BW378" s="611"/>
      <c r="BX378" s="611"/>
      <c r="BY378" s="611"/>
      <c r="BZ378" s="611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</row>
    <row r="379" spans="1:98" ht="12" customHeight="1" x14ac:dyDescent="0.2">
      <c r="AQ379" s="610"/>
      <c r="AR379" s="610"/>
      <c r="AS379" s="610"/>
      <c r="AT379" s="610"/>
      <c r="AU379" s="610"/>
      <c r="AV379" s="610"/>
      <c r="AW379" s="610"/>
      <c r="BV379" s="3"/>
      <c r="BW379" s="3"/>
    </row>
    <row r="381" spans="1:98" x14ac:dyDescent="0.2">
      <c r="BV381" s="3"/>
      <c r="BW381" s="3"/>
    </row>
    <row r="382" spans="1:98" x14ac:dyDescent="0.2">
      <c r="BV382" s="3"/>
      <c r="BW382" s="3"/>
    </row>
    <row r="383" spans="1:98" x14ac:dyDescent="0.2">
      <c r="BV383" s="3"/>
      <c r="BW383" s="3"/>
    </row>
    <row r="384" spans="1:98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  <row r="395" spans="74:75" x14ac:dyDescent="0.2">
      <c r="BV395" s="3"/>
      <c r="BW395" s="3"/>
    </row>
    <row r="396" spans="74:75" x14ac:dyDescent="0.2">
      <c r="BV396" s="3"/>
      <c r="BW396" s="3"/>
    </row>
    <row r="397" spans="74:75" x14ac:dyDescent="0.2">
      <c r="BV397" s="3"/>
      <c r="BW397" s="3"/>
    </row>
    <row r="398" spans="74:75" x14ac:dyDescent="0.2">
      <c r="BV398" s="3"/>
      <c r="BW398" s="3"/>
    </row>
    <row r="399" spans="74:75" x14ac:dyDescent="0.2">
      <c r="BV399" s="3"/>
      <c r="BW399" s="3"/>
    </row>
    <row r="400" spans="74:75" x14ac:dyDescent="0.2">
      <c r="BV400" s="3"/>
      <c r="BW400" s="3"/>
    </row>
    <row r="401" spans="74:75" x14ac:dyDescent="0.2">
      <c r="BV401" s="3"/>
      <c r="BW401" s="3"/>
    </row>
    <row r="402" spans="74:75" x14ac:dyDescent="0.2">
      <c r="BV402" s="3"/>
      <c r="BW402" s="3"/>
    </row>
    <row r="403" spans="74:75" x14ac:dyDescent="0.2">
      <c r="BV403" s="3"/>
      <c r="BW403" s="3"/>
    </row>
    <row r="404" spans="74:75" x14ac:dyDescent="0.2">
      <c r="BV404" s="3"/>
      <c r="BW404" s="3"/>
    </row>
    <row r="405" spans="74:75" x14ac:dyDescent="0.2">
      <c r="BV405" s="3"/>
      <c r="BW405" s="3"/>
    </row>
    <row r="406" spans="74:75" x14ac:dyDescent="0.2">
      <c r="BV406" s="3"/>
      <c r="BW406" s="3"/>
    </row>
    <row r="407" spans="74:75" x14ac:dyDescent="0.2">
      <c r="BV407" s="3"/>
      <c r="BW407" s="3"/>
    </row>
    <row r="408" spans="74:75" x14ac:dyDescent="0.2">
      <c r="BV408" s="3"/>
      <c r="BW408" s="3"/>
    </row>
    <row r="409" spans="74:75" x14ac:dyDescent="0.2">
      <c r="BV409" s="3"/>
      <c r="BW409" s="3"/>
    </row>
    <row r="410" spans="74:75" x14ac:dyDescent="0.2">
      <c r="BV410" s="3"/>
      <c r="BW410" s="3"/>
    </row>
    <row r="411" spans="74:75" x14ac:dyDescent="0.2">
      <c r="BV411" s="3"/>
      <c r="BW411" s="3"/>
    </row>
    <row r="412" spans="74:75" x14ac:dyDescent="0.2">
      <c r="BV412" s="3"/>
      <c r="BW412" s="3"/>
    </row>
    <row r="413" spans="74:75" x14ac:dyDescent="0.2">
      <c r="BV413" s="3"/>
      <c r="BW413" s="3"/>
    </row>
    <row r="414" spans="74:75" x14ac:dyDescent="0.2">
      <c r="BV414" s="3"/>
      <c r="BW414" s="3"/>
    </row>
    <row r="415" spans="74:75" x14ac:dyDescent="0.2">
      <c r="BV415" s="3"/>
      <c r="BW415" s="3"/>
    </row>
    <row r="416" spans="74:75" x14ac:dyDescent="0.2">
      <c r="BV416" s="3"/>
      <c r="BW416" s="3"/>
    </row>
    <row r="417" spans="74:75" x14ac:dyDescent="0.2">
      <c r="BV417" s="3"/>
      <c r="BW417" s="3"/>
    </row>
    <row r="418" spans="74:75" x14ac:dyDescent="0.2">
      <c r="BV418" s="3"/>
      <c r="BW418" s="3"/>
    </row>
    <row r="419" spans="74:75" x14ac:dyDescent="0.2">
      <c r="BV419" s="3"/>
      <c r="BW419" s="3"/>
    </row>
    <row r="420" spans="74:75" x14ac:dyDescent="0.2">
      <c r="BV420" s="3"/>
      <c r="BW420" s="3"/>
    </row>
    <row r="421" spans="74:75" x14ac:dyDescent="0.2">
      <c r="BV421" s="3"/>
      <c r="BW421" s="3"/>
    </row>
    <row r="422" spans="74:75" x14ac:dyDescent="0.2">
      <c r="BV422" s="3"/>
      <c r="BW422" s="3"/>
    </row>
    <row r="423" spans="74:75" x14ac:dyDescent="0.2">
      <c r="BV423" s="3"/>
      <c r="BW423" s="3"/>
    </row>
    <row r="424" spans="74:75" x14ac:dyDescent="0.2">
      <c r="BV424" s="3"/>
      <c r="BW424" s="3"/>
    </row>
    <row r="425" spans="74:75" x14ac:dyDescent="0.2">
      <c r="BV425" s="3"/>
      <c r="BW425" s="3"/>
    </row>
    <row r="426" spans="74:75" x14ac:dyDescent="0.2">
      <c r="BV426" s="3"/>
      <c r="BW426" s="3"/>
    </row>
    <row r="427" spans="74:75" x14ac:dyDescent="0.2">
      <c r="BV427" s="3"/>
      <c r="BW427" s="3"/>
    </row>
  </sheetData>
  <mergeCells count="554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G10:H10"/>
    <mergeCell ref="I10:J10"/>
    <mergeCell ref="K10:L10"/>
    <mergeCell ref="M10:N10"/>
    <mergeCell ref="O10:P10"/>
    <mergeCell ref="Q10:R10"/>
    <mergeCell ref="AE10:AF10"/>
    <mergeCell ref="AG10:AH10"/>
    <mergeCell ref="AI10:AJ10"/>
    <mergeCell ref="AK10:AL10"/>
    <mergeCell ref="AM10:AN10"/>
    <mergeCell ref="AO10:AP10"/>
    <mergeCell ref="S10:T10"/>
    <mergeCell ref="U10:V10"/>
    <mergeCell ref="W10:X10"/>
    <mergeCell ref="Y10:Z10"/>
    <mergeCell ref="AA10:AB10"/>
    <mergeCell ref="AC10:AD10"/>
    <mergeCell ref="G17:H17"/>
    <mergeCell ref="I17:J17"/>
    <mergeCell ref="K17:L17"/>
    <mergeCell ref="M17:N17"/>
    <mergeCell ref="O17:P17"/>
    <mergeCell ref="Q17:R17"/>
    <mergeCell ref="A12:C12"/>
    <mergeCell ref="A13:C13"/>
    <mergeCell ref="A14:C14"/>
    <mergeCell ref="A15:C15"/>
    <mergeCell ref="A17:C18"/>
    <mergeCell ref="D17:F17"/>
    <mergeCell ref="AW17:AW18"/>
    <mergeCell ref="AX17:AX18"/>
    <mergeCell ref="A19:C19"/>
    <mergeCell ref="A20:C20"/>
    <mergeCell ref="A21:C21"/>
    <mergeCell ref="A22:C22"/>
    <mergeCell ref="AQ17:AQ18"/>
    <mergeCell ref="AR17:AR18"/>
    <mergeCell ref="AS17:AS18"/>
    <mergeCell ref="AT17:AT18"/>
    <mergeCell ref="AU17:AU18"/>
    <mergeCell ref="AV17:AV18"/>
    <mergeCell ref="AE17:AF17"/>
    <mergeCell ref="AG17:AH17"/>
    <mergeCell ref="AI17:AJ17"/>
    <mergeCell ref="AK17:AL17"/>
    <mergeCell ref="AM17:AN17"/>
    <mergeCell ref="AO17:AP17"/>
    <mergeCell ref="S17:T17"/>
    <mergeCell ref="U17:V17"/>
    <mergeCell ref="W17:X17"/>
    <mergeCell ref="Y17:Z17"/>
    <mergeCell ref="AA17:AB17"/>
    <mergeCell ref="AC17:AD17"/>
    <mergeCell ref="A29:C29"/>
    <mergeCell ref="A30:C30"/>
    <mergeCell ref="A31:C31"/>
    <mergeCell ref="A32:C32"/>
    <mergeCell ref="A33:C33"/>
    <mergeCell ref="A34:C34"/>
    <mergeCell ref="A23:C23"/>
    <mergeCell ref="A24:C24"/>
    <mergeCell ref="A25:C25"/>
    <mergeCell ref="A26:C26"/>
    <mergeCell ref="A27:C27"/>
    <mergeCell ref="A28:C28"/>
    <mergeCell ref="AR38:AR40"/>
    <mergeCell ref="AS38:AS40"/>
    <mergeCell ref="AT38:AT40"/>
    <mergeCell ref="AU38:AU40"/>
    <mergeCell ref="AV38:AV40"/>
    <mergeCell ref="AW38:AW40"/>
    <mergeCell ref="A35:C35"/>
    <mergeCell ref="A36:C36"/>
    <mergeCell ref="A38:C40"/>
    <mergeCell ref="D38:F39"/>
    <mergeCell ref="G38:AP38"/>
    <mergeCell ref="AQ38:AQ40"/>
    <mergeCell ref="G39:H39"/>
    <mergeCell ref="I39:J39"/>
    <mergeCell ref="K39:L39"/>
    <mergeCell ref="M39:N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O39:P39"/>
    <mergeCell ref="Q39:R39"/>
    <mergeCell ref="S39:T39"/>
    <mergeCell ref="U39:V39"/>
    <mergeCell ref="W39:X39"/>
    <mergeCell ref="Y39:Z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A83:C84"/>
    <mergeCell ref="D83:F83"/>
    <mergeCell ref="A85:A86"/>
    <mergeCell ref="B85:C85"/>
    <mergeCell ref="B86:C86"/>
    <mergeCell ref="A88:C90"/>
    <mergeCell ref="D88:F89"/>
    <mergeCell ref="A76:C76"/>
    <mergeCell ref="A77:C77"/>
    <mergeCell ref="A78:C78"/>
    <mergeCell ref="A79:C79"/>
    <mergeCell ref="A80:C80"/>
    <mergeCell ref="A81:C81"/>
    <mergeCell ref="AI89:AJ89"/>
    <mergeCell ref="AK89:AL89"/>
    <mergeCell ref="AM89:AN89"/>
    <mergeCell ref="AT88:AT90"/>
    <mergeCell ref="AU88:AU90"/>
    <mergeCell ref="AV88:AV90"/>
    <mergeCell ref="G89:H89"/>
    <mergeCell ref="I89:J89"/>
    <mergeCell ref="K89:L89"/>
    <mergeCell ref="M89:N89"/>
    <mergeCell ref="O89:P89"/>
    <mergeCell ref="Q89:R89"/>
    <mergeCell ref="S89:T89"/>
    <mergeCell ref="G88:AN88"/>
    <mergeCell ref="AO88:AO90"/>
    <mergeCell ref="AP88:AP90"/>
    <mergeCell ref="AQ88:AQ90"/>
    <mergeCell ref="AR88:AR90"/>
    <mergeCell ref="AS88:AS90"/>
    <mergeCell ref="U89:V89"/>
    <mergeCell ref="W89:X89"/>
    <mergeCell ref="Y89:Z89"/>
    <mergeCell ref="AA89:AB89"/>
    <mergeCell ref="A91:C91"/>
    <mergeCell ref="A92:C92"/>
    <mergeCell ref="A93:C93"/>
    <mergeCell ref="A94:C94"/>
    <mergeCell ref="A95:C95"/>
    <mergeCell ref="A96:C96"/>
    <mergeCell ref="AC89:AD89"/>
    <mergeCell ref="AE89:AF89"/>
    <mergeCell ref="AG89:AH89"/>
    <mergeCell ref="A103:C103"/>
    <mergeCell ref="A104:C104"/>
    <mergeCell ref="A105:C105"/>
    <mergeCell ref="A106:C106"/>
    <mergeCell ref="A107:C107"/>
    <mergeCell ref="A108:C108"/>
    <mergeCell ref="A97:C97"/>
    <mergeCell ref="A98:C98"/>
    <mergeCell ref="A99:C99"/>
    <mergeCell ref="A100:C100"/>
    <mergeCell ref="A101:C101"/>
    <mergeCell ref="A102:C102"/>
    <mergeCell ref="A115:C115"/>
    <mergeCell ref="A116:C116"/>
    <mergeCell ref="A117:C117"/>
    <mergeCell ref="A118:C118"/>
    <mergeCell ref="A119:C119"/>
    <mergeCell ref="A120:C120"/>
    <mergeCell ref="A109:C109"/>
    <mergeCell ref="A110:C110"/>
    <mergeCell ref="A111:C111"/>
    <mergeCell ref="A112:C112"/>
    <mergeCell ref="A113:C113"/>
    <mergeCell ref="A114:C114"/>
    <mergeCell ref="A127:C127"/>
    <mergeCell ref="A128:C128"/>
    <mergeCell ref="A129:C129"/>
    <mergeCell ref="A130:C130"/>
    <mergeCell ref="A131:C131"/>
    <mergeCell ref="A132:C132"/>
    <mergeCell ref="A121:C121"/>
    <mergeCell ref="A122:C122"/>
    <mergeCell ref="A123:C123"/>
    <mergeCell ref="A124:C124"/>
    <mergeCell ref="A125:C125"/>
    <mergeCell ref="A126:C126"/>
    <mergeCell ref="A139:C139"/>
    <mergeCell ref="A140:C140"/>
    <mergeCell ref="A141:C141"/>
    <mergeCell ref="A142:C142"/>
    <mergeCell ref="A143:C143"/>
    <mergeCell ref="A144:C144"/>
    <mergeCell ref="A133:C133"/>
    <mergeCell ref="A134:C134"/>
    <mergeCell ref="A135:C135"/>
    <mergeCell ref="A136:C136"/>
    <mergeCell ref="A137:C137"/>
    <mergeCell ref="A138:C138"/>
    <mergeCell ref="AS147:AS149"/>
    <mergeCell ref="AT147:AT149"/>
    <mergeCell ref="AU147:AU149"/>
    <mergeCell ref="AV147:AV149"/>
    <mergeCell ref="AW147:AW149"/>
    <mergeCell ref="AX147:AX149"/>
    <mergeCell ref="A145:C145"/>
    <mergeCell ref="A147:C149"/>
    <mergeCell ref="D147:F148"/>
    <mergeCell ref="G147:AP147"/>
    <mergeCell ref="AQ147:AQ149"/>
    <mergeCell ref="AR147:AR149"/>
    <mergeCell ref="G148:H148"/>
    <mergeCell ref="I148:J148"/>
    <mergeCell ref="K148:L148"/>
    <mergeCell ref="M148:N148"/>
    <mergeCell ref="A154:C154"/>
    <mergeCell ref="A155:C155"/>
    <mergeCell ref="A156:C156"/>
    <mergeCell ref="A157:C157"/>
    <mergeCell ref="A158:C158"/>
    <mergeCell ref="A159:C159"/>
    <mergeCell ref="AM148:AN148"/>
    <mergeCell ref="AO148:AP148"/>
    <mergeCell ref="A150:C150"/>
    <mergeCell ref="A151:C151"/>
    <mergeCell ref="A152:C152"/>
    <mergeCell ref="A153:C153"/>
    <mergeCell ref="AA148:AB148"/>
    <mergeCell ref="AC148:AD148"/>
    <mergeCell ref="AE148:AF148"/>
    <mergeCell ref="AG148:AH148"/>
    <mergeCell ref="AI148:AJ148"/>
    <mergeCell ref="AK148:AL148"/>
    <mergeCell ref="O148:P148"/>
    <mergeCell ref="Q148:R148"/>
    <mergeCell ref="S148:T148"/>
    <mergeCell ref="U148:V148"/>
    <mergeCell ref="W148:X148"/>
    <mergeCell ref="Y148:Z148"/>
    <mergeCell ref="AT161:AT163"/>
    <mergeCell ref="AU161:AU163"/>
    <mergeCell ref="AV161:AV163"/>
    <mergeCell ref="G162:H162"/>
    <mergeCell ref="I162:J162"/>
    <mergeCell ref="K162:L162"/>
    <mergeCell ref="M162:N162"/>
    <mergeCell ref="O162:P162"/>
    <mergeCell ref="Q162:R162"/>
    <mergeCell ref="S162:T162"/>
    <mergeCell ref="G161:AP161"/>
    <mergeCell ref="AQ161:AQ163"/>
    <mergeCell ref="AR161:AR163"/>
    <mergeCell ref="AS161:AS163"/>
    <mergeCell ref="U162:V162"/>
    <mergeCell ref="W162:X162"/>
    <mergeCell ref="Y162:Z162"/>
    <mergeCell ref="AA162:AB162"/>
    <mergeCell ref="AO162:AP162"/>
    <mergeCell ref="AK162:AL162"/>
    <mergeCell ref="AM162:AN162"/>
    <mergeCell ref="A164:A173"/>
    <mergeCell ref="B164:C164"/>
    <mergeCell ref="B165:C165"/>
    <mergeCell ref="B166:C166"/>
    <mergeCell ref="B167:B173"/>
    <mergeCell ref="AC162:AD162"/>
    <mergeCell ref="AE162:AF162"/>
    <mergeCell ref="AG162:AH162"/>
    <mergeCell ref="AI162:AJ162"/>
    <mergeCell ref="A161:C163"/>
    <mergeCell ref="D161:F162"/>
    <mergeCell ref="A189:A193"/>
    <mergeCell ref="B189:C189"/>
    <mergeCell ref="B190:B191"/>
    <mergeCell ref="B192:B193"/>
    <mergeCell ref="A194:A196"/>
    <mergeCell ref="B194:B196"/>
    <mergeCell ref="A174:A177"/>
    <mergeCell ref="B174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P200"/>
    <mergeCell ref="AQ200:AQ202"/>
    <mergeCell ref="S201:T201"/>
    <mergeCell ref="U201:V201"/>
    <mergeCell ref="W201:X201"/>
    <mergeCell ref="Y201:Z201"/>
    <mergeCell ref="AR200:AR202"/>
    <mergeCell ref="AS200:AS202"/>
    <mergeCell ref="AT200:AT202"/>
    <mergeCell ref="AU200:AU202"/>
    <mergeCell ref="G201:H201"/>
    <mergeCell ref="I201:J201"/>
    <mergeCell ref="K201:L201"/>
    <mergeCell ref="M201:N201"/>
    <mergeCell ref="O201:P201"/>
    <mergeCell ref="Q201:R201"/>
    <mergeCell ref="AM201:AN201"/>
    <mergeCell ref="AO201:AP201"/>
    <mergeCell ref="AK201:AL201"/>
    <mergeCell ref="A203:C203"/>
    <mergeCell ref="A204:C204"/>
    <mergeCell ref="A205:C205"/>
    <mergeCell ref="A206:C206"/>
    <mergeCell ref="AA201:AB201"/>
    <mergeCell ref="AC201:AD201"/>
    <mergeCell ref="AE201:AF201"/>
    <mergeCell ref="AG201:AH201"/>
    <mergeCell ref="AI201:AJ201"/>
    <mergeCell ref="Y211:Z211"/>
    <mergeCell ref="AA211:AB211"/>
    <mergeCell ref="A207:C207"/>
    <mergeCell ref="A208:C208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AU218:AU220"/>
    <mergeCell ref="AV218:AV220"/>
    <mergeCell ref="AW218:AW220"/>
    <mergeCell ref="AR219:AR220"/>
    <mergeCell ref="AO211:AP211"/>
    <mergeCell ref="A213:C213"/>
    <mergeCell ref="A214:C214"/>
    <mergeCell ref="A215:C215"/>
    <mergeCell ref="A216:C216"/>
    <mergeCell ref="A218:C220"/>
    <mergeCell ref="D218:F219"/>
    <mergeCell ref="G218:AN218"/>
    <mergeCell ref="AO218:AO220"/>
    <mergeCell ref="AP218:AP220"/>
    <mergeCell ref="AC211:AD211"/>
    <mergeCell ref="AE211:AF211"/>
    <mergeCell ref="AG211:AH211"/>
    <mergeCell ref="AI211:AJ211"/>
    <mergeCell ref="AK211:AL211"/>
    <mergeCell ref="AM211:AN211"/>
    <mergeCell ref="Q211:R211"/>
    <mergeCell ref="S211:T211"/>
    <mergeCell ref="U211:V211"/>
    <mergeCell ref="W211:X211"/>
    <mergeCell ref="G219:H219"/>
    <mergeCell ref="I219:J219"/>
    <mergeCell ref="K219:L219"/>
    <mergeCell ref="M219:N219"/>
    <mergeCell ref="O219:P219"/>
    <mergeCell ref="Q219:R219"/>
    <mergeCell ref="AQ218:AR218"/>
    <mergeCell ref="AS218:AS220"/>
    <mergeCell ref="AT218:AT220"/>
    <mergeCell ref="AE219:AF219"/>
    <mergeCell ref="AG219:AH219"/>
    <mergeCell ref="AI219:AJ219"/>
    <mergeCell ref="AK219:AL219"/>
    <mergeCell ref="AM219:AN219"/>
    <mergeCell ref="AQ219:AQ220"/>
    <mergeCell ref="S219:T219"/>
    <mergeCell ref="U219:V219"/>
    <mergeCell ref="W219:X219"/>
    <mergeCell ref="Y219:Z219"/>
    <mergeCell ref="AA219:AB219"/>
    <mergeCell ref="AC219:AD219"/>
    <mergeCell ref="A221:A222"/>
    <mergeCell ref="B221:C221"/>
    <mergeCell ref="B222:C222"/>
    <mergeCell ref="A223:A228"/>
    <mergeCell ref="B223:C223"/>
    <mergeCell ref="B224:C224"/>
    <mergeCell ref="B225:C225"/>
    <mergeCell ref="B226:C226"/>
    <mergeCell ref="B227:C227"/>
    <mergeCell ref="B228:C228"/>
    <mergeCell ref="A235:A240"/>
    <mergeCell ref="B235:C235"/>
    <mergeCell ref="B236:C236"/>
    <mergeCell ref="B237:C237"/>
    <mergeCell ref="B238:C238"/>
    <mergeCell ref="B239:C239"/>
    <mergeCell ref="B240:C240"/>
    <mergeCell ref="A229:A234"/>
    <mergeCell ref="B229:C229"/>
    <mergeCell ref="B230:C230"/>
    <mergeCell ref="B231:C231"/>
    <mergeCell ref="B232:C232"/>
    <mergeCell ref="B233:C233"/>
    <mergeCell ref="B234:C234"/>
    <mergeCell ref="A247:A252"/>
    <mergeCell ref="B247:C247"/>
    <mergeCell ref="B248:C248"/>
    <mergeCell ref="B249:C249"/>
    <mergeCell ref="B250:C250"/>
    <mergeCell ref="B251:C251"/>
    <mergeCell ref="B252:C252"/>
    <mergeCell ref="A241:A246"/>
    <mergeCell ref="B241:C241"/>
    <mergeCell ref="B242:C242"/>
    <mergeCell ref="B243:C243"/>
    <mergeCell ref="B244:C244"/>
    <mergeCell ref="B245:C245"/>
    <mergeCell ref="B246:C246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307:A312"/>
    <mergeCell ref="B307:C307"/>
    <mergeCell ref="B308:C308"/>
    <mergeCell ref="B309:C309"/>
    <mergeCell ref="B310:C310"/>
    <mergeCell ref="B311:C311"/>
    <mergeCell ref="B312:C312"/>
    <mergeCell ref="A301:A306"/>
    <mergeCell ref="B301:C301"/>
    <mergeCell ref="B302:C302"/>
    <mergeCell ref="B303:C303"/>
    <mergeCell ref="B304:C304"/>
    <mergeCell ref="B305:C305"/>
    <mergeCell ref="B306:C306"/>
    <mergeCell ref="A314:C316"/>
    <mergeCell ref="D314:F315"/>
    <mergeCell ref="G314:AP314"/>
    <mergeCell ref="AQ314:AQ316"/>
    <mergeCell ref="AR314:AR316"/>
    <mergeCell ref="G315:H315"/>
    <mergeCell ref="I315:J315"/>
    <mergeCell ref="K315:L315"/>
    <mergeCell ref="M315:N315"/>
    <mergeCell ref="O315:P315"/>
    <mergeCell ref="A323:A326"/>
    <mergeCell ref="B323:B326"/>
    <mergeCell ref="C323:C326"/>
    <mergeCell ref="D323:D326"/>
    <mergeCell ref="E323:E326"/>
    <mergeCell ref="A332:B332"/>
    <mergeCell ref="AO315:AP315"/>
    <mergeCell ref="A317:C317"/>
    <mergeCell ref="A318:C318"/>
    <mergeCell ref="A319:C319"/>
    <mergeCell ref="A320:C320"/>
    <mergeCell ref="A321:C321"/>
    <mergeCell ref="AC315:AD315"/>
    <mergeCell ref="AE315:AF315"/>
    <mergeCell ref="AG315:AH315"/>
    <mergeCell ref="AI315:AJ315"/>
    <mergeCell ref="AK315:AL315"/>
    <mergeCell ref="AM315:AN315"/>
    <mergeCell ref="Q315:R315"/>
    <mergeCell ref="S315:T315"/>
    <mergeCell ref="U315:V315"/>
    <mergeCell ref="W315:X315"/>
    <mergeCell ref="Y315:Z315"/>
    <mergeCell ref="AA315:AB315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38:B338"/>
  </mergeCells>
  <dataValidations count="2">
    <dataValidation type="whole" operator="greaterThanOrEqual" allowBlank="1" showInputMessage="1" showErrorMessage="1" errorTitle="Error" error="Favor Ingrese sólo Números." sqref="G12:AW15 G19:AX35 C333:E342 G317:AR321 E85:F86 G91:AV144 G150:AX158 G164:AV177 G179:AV198 G203:AU208 G213:AP216 G221:AW306 D67:I81 B327:C327 D328:E330 G41:AW64" xr:uid="{8D454B6C-C7AB-4838-9AD3-530F9B525611}">
      <formula1>0</formula1>
    </dataValidation>
    <dataValidation operator="greaterThanOrEqual" allowBlank="1" showInputMessage="1" showErrorMessage="1" error="Valor no Permitido" sqref="CA7:CE59" xr:uid="{006020FD-9235-49D5-8930-FF4842FD3D71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T427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72" width="11.42578125" style="2"/>
    <col min="73" max="73" width="10.140625" style="2" customWidth="1"/>
    <col min="74" max="75" width="11.42578125" style="2"/>
    <col min="76" max="77" width="11.42578125" style="4"/>
    <col min="78" max="78" width="11.42578125" style="4" customWidth="1"/>
    <col min="79" max="98" width="11.42578125" style="5" hidden="1" customWidth="1"/>
    <col min="99" max="100" width="11.42578125" style="2" customWidth="1"/>
    <col min="101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",[8]NOMBRE!B2," - ","( ",[8]NOMBRE!C2,[8]NOMBRE!D2,[8]NOMBRE!E2,[8]NOMBRE!F2,[8]NOMBRE!G2,"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",[8]NOMBRE!B6," - ","( ",[8]NOMBRE!C6,[8]NOMBRE!D6," )")</f>
        <v>MES: JULIO - ( 07 )</v>
      </c>
      <c r="BU4" s="3"/>
      <c r="BV4" s="3"/>
      <c r="BW4" s="3"/>
    </row>
    <row r="5" spans="1:98" ht="16.350000000000001" customHeight="1" x14ac:dyDescent="0.2">
      <c r="A5" s="1" t="str">
        <f>CONCATENATE("AÑO: ",[8]NOMBRE!B7)</f>
        <v>AÑO: 2021</v>
      </c>
      <c r="BU5" s="3"/>
      <c r="BV5" s="3"/>
      <c r="BW5" s="3"/>
    </row>
    <row r="6" spans="1:98" s="1005" customFormat="1" ht="15" customHeight="1" x14ac:dyDescent="0.25">
      <c r="A6" s="3134" t="s">
        <v>1</v>
      </c>
      <c r="B6" s="3134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4"/>
      <c r="O6" s="3134"/>
      <c r="P6" s="3134"/>
      <c r="Q6" s="1002"/>
      <c r="R6" s="1002"/>
      <c r="S6" s="1002"/>
      <c r="T6" s="1002"/>
      <c r="U6" s="1002"/>
      <c r="V6" s="1002"/>
      <c r="W6" s="1002"/>
      <c r="X6" s="1002"/>
      <c r="Y6" s="1002"/>
      <c r="Z6" s="1002"/>
      <c r="AA6" s="1002"/>
      <c r="AB6" s="1002"/>
      <c r="AC6" s="1002"/>
      <c r="AD6" s="1002"/>
      <c r="AE6" s="1002"/>
      <c r="AF6" s="1002"/>
      <c r="AG6" s="1002"/>
      <c r="AH6" s="1002"/>
      <c r="AI6" s="1002"/>
      <c r="AJ6" s="1002"/>
      <c r="AK6" s="1002"/>
      <c r="AL6" s="1002"/>
      <c r="AM6" s="1002"/>
      <c r="AN6" s="1002"/>
      <c r="AO6" s="1002"/>
      <c r="AP6" s="1002"/>
      <c r="AQ6" s="1002"/>
      <c r="AR6" s="1002"/>
      <c r="AS6" s="1002"/>
      <c r="AT6" s="1002"/>
      <c r="AU6" s="1002"/>
      <c r="AV6" s="1002"/>
      <c r="AW6" s="3135"/>
      <c r="AX6" s="3135"/>
      <c r="AY6" s="3135"/>
      <c r="AZ6" s="3135"/>
      <c r="BA6" s="3135"/>
      <c r="BB6" s="3135"/>
      <c r="BC6" s="3135"/>
      <c r="BD6" s="3135"/>
      <c r="BE6" s="3135"/>
      <c r="BF6" s="3135"/>
      <c r="BG6" s="3135"/>
      <c r="BH6" s="3135"/>
      <c r="BI6" s="3135"/>
      <c r="BJ6" s="3135"/>
      <c r="BK6" s="3135"/>
      <c r="BL6" s="3135"/>
      <c r="BM6" s="3136"/>
      <c r="BN6" s="3136"/>
      <c r="BO6" s="3136"/>
      <c r="BP6" s="3136"/>
      <c r="BQ6" s="3136"/>
      <c r="BR6" s="3136"/>
      <c r="BS6" s="3136"/>
      <c r="BT6" s="3136"/>
      <c r="BU6" s="3136"/>
      <c r="BV6" s="3136"/>
      <c r="BW6" s="3136"/>
      <c r="BX6" s="3136"/>
      <c r="BY6" s="3136"/>
      <c r="BZ6" s="3136"/>
      <c r="CA6" s="3136"/>
      <c r="CB6" s="3136"/>
      <c r="CC6" s="3136"/>
      <c r="CD6" s="3136"/>
      <c r="CE6" s="3136"/>
      <c r="CF6" s="3136"/>
      <c r="CG6" s="3136"/>
      <c r="CH6" s="3136"/>
      <c r="CI6" s="3136"/>
      <c r="CJ6" s="3136"/>
      <c r="CK6" s="3136"/>
      <c r="CL6" s="3136"/>
      <c r="CM6" s="3136"/>
      <c r="CN6" s="3136"/>
      <c r="CO6" s="3136"/>
      <c r="CP6" s="3136"/>
      <c r="CQ6" s="3136"/>
      <c r="CR6" s="3136"/>
      <c r="CS6" s="3136"/>
      <c r="CT6" s="3136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1005"/>
      <c r="H8" s="13"/>
      <c r="I8" s="13"/>
      <c r="J8" s="13"/>
      <c r="K8" s="13"/>
      <c r="L8" s="13"/>
      <c r="M8" s="13"/>
      <c r="N8" s="13"/>
      <c r="O8" s="13"/>
      <c r="P8" s="1005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3456" t="s">
        <v>3</v>
      </c>
      <c r="B9" s="3456"/>
      <c r="C9" s="3457"/>
      <c r="D9" s="3576" t="s">
        <v>4</v>
      </c>
      <c r="E9" s="3576"/>
      <c r="F9" s="3554"/>
      <c r="G9" s="3612" t="s">
        <v>5</v>
      </c>
      <c r="H9" s="3634"/>
      <c r="I9" s="3634"/>
      <c r="J9" s="3634"/>
      <c r="K9" s="3634"/>
      <c r="L9" s="3634"/>
      <c r="M9" s="3634"/>
      <c r="N9" s="3634"/>
      <c r="O9" s="3634"/>
      <c r="P9" s="3634"/>
      <c r="Q9" s="3634"/>
      <c r="R9" s="3634"/>
      <c r="S9" s="3634"/>
      <c r="T9" s="3634"/>
      <c r="U9" s="3634"/>
      <c r="V9" s="3634"/>
      <c r="W9" s="3634"/>
      <c r="X9" s="3634"/>
      <c r="Y9" s="3634"/>
      <c r="Z9" s="3634"/>
      <c r="AA9" s="3634"/>
      <c r="AB9" s="3634"/>
      <c r="AC9" s="3634"/>
      <c r="AD9" s="3634"/>
      <c r="AE9" s="3634"/>
      <c r="AF9" s="3634"/>
      <c r="AG9" s="3634"/>
      <c r="AH9" s="3634"/>
      <c r="AI9" s="3634"/>
      <c r="AJ9" s="3634"/>
      <c r="AK9" s="3634"/>
      <c r="AL9" s="3634"/>
      <c r="AM9" s="3634"/>
      <c r="AN9" s="3634"/>
      <c r="AO9" s="3634"/>
      <c r="AP9" s="3723"/>
      <c r="AQ9" s="3554" t="s">
        <v>6</v>
      </c>
      <c r="AR9" s="3454" t="s">
        <v>7</v>
      </c>
      <c r="AS9" s="3454" t="s">
        <v>8</v>
      </c>
      <c r="AT9" s="3454" t="s">
        <v>298</v>
      </c>
      <c r="AU9" s="3454" t="s">
        <v>10</v>
      </c>
      <c r="AV9" s="3454" t="s">
        <v>11</v>
      </c>
      <c r="AW9" s="3460" t="s">
        <v>12</v>
      </c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X9" s="2"/>
      <c r="BY9" s="2"/>
      <c r="BZ9" s="2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934"/>
      <c r="B10" s="2934"/>
      <c r="C10" s="2935"/>
      <c r="D10" s="3247"/>
      <c r="E10" s="3247"/>
      <c r="F10" s="3248"/>
      <c r="G10" s="3716" t="s">
        <v>13</v>
      </c>
      <c r="H10" s="3638"/>
      <c r="I10" s="3612" t="s">
        <v>14</v>
      </c>
      <c r="J10" s="3627"/>
      <c r="K10" s="3634" t="s">
        <v>15</v>
      </c>
      <c r="L10" s="3627"/>
      <c r="M10" s="3612" t="s">
        <v>16</v>
      </c>
      <c r="N10" s="3627"/>
      <c r="O10" s="3612" t="s">
        <v>17</v>
      </c>
      <c r="P10" s="3627"/>
      <c r="Q10" s="3612" t="s">
        <v>18</v>
      </c>
      <c r="R10" s="3627"/>
      <c r="S10" s="3612" t="s">
        <v>19</v>
      </c>
      <c r="T10" s="3627"/>
      <c r="U10" s="3612" t="s">
        <v>20</v>
      </c>
      <c r="V10" s="3627"/>
      <c r="W10" s="3612" t="s">
        <v>21</v>
      </c>
      <c r="X10" s="3627"/>
      <c r="Y10" s="3612" t="s">
        <v>22</v>
      </c>
      <c r="Z10" s="3614"/>
      <c r="AA10" s="3612" t="s">
        <v>23</v>
      </c>
      <c r="AB10" s="3614"/>
      <c r="AC10" s="3612" t="s">
        <v>24</v>
      </c>
      <c r="AD10" s="3614"/>
      <c r="AE10" s="3612" t="s">
        <v>25</v>
      </c>
      <c r="AF10" s="3614"/>
      <c r="AG10" s="3612" t="s">
        <v>26</v>
      </c>
      <c r="AH10" s="3614"/>
      <c r="AI10" s="3612" t="s">
        <v>27</v>
      </c>
      <c r="AJ10" s="3614"/>
      <c r="AK10" s="3612" t="s">
        <v>28</v>
      </c>
      <c r="AL10" s="3614"/>
      <c r="AM10" s="3612" t="s">
        <v>29</v>
      </c>
      <c r="AN10" s="3614"/>
      <c r="AO10" s="3612" t="s">
        <v>30</v>
      </c>
      <c r="AP10" s="3736"/>
      <c r="AQ10" s="2961"/>
      <c r="AR10" s="2912"/>
      <c r="AS10" s="2912"/>
      <c r="AT10" s="2912"/>
      <c r="AU10" s="2912"/>
      <c r="AV10" s="2912"/>
      <c r="AW10" s="3064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X10" s="2"/>
      <c r="BY10" s="2"/>
      <c r="BZ10" s="2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3170"/>
      <c r="B11" s="3170"/>
      <c r="C11" s="3171"/>
      <c r="D11" s="2260" t="s">
        <v>31</v>
      </c>
      <c r="E11" s="2261" t="s">
        <v>32</v>
      </c>
      <c r="F11" s="2223" t="s">
        <v>33</v>
      </c>
      <c r="G11" s="2224" t="s">
        <v>32</v>
      </c>
      <c r="H11" s="2223" t="s">
        <v>33</v>
      </c>
      <c r="I11" s="2224" t="s">
        <v>32</v>
      </c>
      <c r="J11" s="2223" t="s">
        <v>33</v>
      </c>
      <c r="K11" s="2224" t="s">
        <v>32</v>
      </c>
      <c r="L11" s="2223" t="s">
        <v>33</v>
      </c>
      <c r="M11" s="2224" t="s">
        <v>32</v>
      </c>
      <c r="N11" s="2223" t="s">
        <v>33</v>
      </c>
      <c r="O11" s="2224" t="s">
        <v>32</v>
      </c>
      <c r="P11" s="2223" t="s">
        <v>33</v>
      </c>
      <c r="Q11" s="2224" t="s">
        <v>32</v>
      </c>
      <c r="R11" s="2223" t="s">
        <v>33</v>
      </c>
      <c r="S11" s="2224" t="s">
        <v>32</v>
      </c>
      <c r="T11" s="2223" t="s">
        <v>33</v>
      </c>
      <c r="U11" s="2224" t="s">
        <v>32</v>
      </c>
      <c r="V11" s="2223" t="s">
        <v>33</v>
      </c>
      <c r="W11" s="2224" t="s">
        <v>32</v>
      </c>
      <c r="X11" s="2223" t="s">
        <v>33</v>
      </c>
      <c r="Y11" s="2224" t="s">
        <v>32</v>
      </c>
      <c r="Z11" s="2223" t="s">
        <v>33</v>
      </c>
      <c r="AA11" s="2224" t="s">
        <v>32</v>
      </c>
      <c r="AB11" s="2223" t="s">
        <v>33</v>
      </c>
      <c r="AC11" s="2224" t="s">
        <v>32</v>
      </c>
      <c r="AD11" s="2223" t="s">
        <v>33</v>
      </c>
      <c r="AE11" s="2224" t="s">
        <v>32</v>
      </c>
      <c r="AF11" s="2223" t="s">
        <v>33</v>
      </c>
      <c r="AG11" s="2224" t="s">
        <v>32</v>
      </c>
      <c r="AH11" s="2223" t="s">
        <v>33</v>
      </c>
      <c r="AI11" s="2224" t="s">
        <v>32</v>
      </c>
      <c r="AJ11" s="2223" t="s">
        <v>33</v>
      </c>
      <c r="AK11" s="2224" t="s">
        <v>32</v>
      </c>
      <c r="AL11" s="2223" t="s">
        <v>33</v>
      </c>
      <c r="AM11" s="2224" t="s">
        <v>32</v>
      </c>
      <c r="AN11" s="2223" t="s">
        <v>33</v>
      </c>
      <c r="AO11" s="2224" t="s">
        <v>32</v>
      </c>
      <c r="AP11" s="2262" t="s">
        <v>33</v>
      </c>
      <c r="AQ11" s="3248"/>
      <c r="AR11" s="3537"/>
      <c r="AS11" s="3537"/>
      <c r="AT11" s="3537"/>
      <c r="AU11" s="3537"/>
      <c r="AV11" s="3537"/>
      <c r="AW11" s="3177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X11" s="2"/>
      <c r="BY11" s="2"/>
      <c r="BZ11" s="2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3120" t="s">
        <v>34</v>
      </c>
      <c r="B12" s="3765"/>
      <c r="C12" s="3766"/>
      <c r="D12" s="2263">
        <f>SUM(E12+F12)</f>
        <v>0</v>
      </c>
      <c r="E12" s="21">
        <f>SUM(G12+I12+K12+M12+O12+Q12+S12+U12+W12+Y12+AA12+AC12+AE12+AG12+AI12+AK12+AM12+AO12)</f>
        <v>0</v>
      </c>
      <c r="F12" s="22">
        <f t="shared" ref="E12:F15" si="0">SUM(H12+J12+L12+N12+P12+R12+T12+V12+X12+Z12+AB12+AD12+AF12+AH12+AJ12+AL12+AN12+AP12)</f>
        <v>0</v>
      </c>
      <c r="G12" s="23"/>
      <c r="H12" s="24"/>
      <c r="I12" s="1014"/>
      <c r="J12" s="24"/>
      <c r="K12" s="1014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3"/>
      <c r="AD12" s="26"/>
      <c r="AE12" s="23"/>
      <c r="AF12" s="26"/>
      <c r="AG12" s="23"/>
      <c r="AH12" s="26"/>
      <c r="AI12" s="23"/>
      <c r="AJ12" s="26"/>
      <c r="AK12" s="23"/>
      <c r="AL12" s="26"/>
      <c r="AM12" s="23"/>
      <c r="AN12" s="26"/>
      <c r="AO12" s="23"/>
      <c r="AP12" s="27"/>
      <c r="AQ12" s="24"/>
      <c r="AR12" s="24"/>
      <c r="AS12" s="28"/>
      <c r="AT12" s="28"/>
      <c r="AU12" s="28"/>
      <c r="AV12" s="28"/>
      <c r="AW12" s="28"/>
      <c r="AX12" s="671" t="str">
        <f>$CA12&amp;$CB12&amp;$CC12&amp;$CD12&amp;$CE12&amp;$CF12&amp;$CG12</f>
        <v/>
      </c>
      <c r="AY12" s="30"/>
      <c r="AZ12" s="30"/>
      <c r="BA12" s="30"/>
      <c r="BB12" s="30"/>
      <c r="BC12" s="30"/>
      <c r="BD12" s="30"/>
      <c r="BE12" s="30"/>
      <c r="BF12" s="30"/>
      <c r="BG12" s="9"/>
      <c r="BH12" s="9"/>
      <c r="BI12" s="9"/>
      <c r="BJ12" s="9"/>
      <c r="BX12" s="2"/>
      <c r="BY12" s="2"/>
      <c r="BZ12" s="2"/>
      <c r="CA12" s="31" t="str">
        <f>IF(CH12=1,"* Las consultas de 60 años NO DEBEN ser mayor que el total de Consultas entre 60-64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>IF(CJ12=1,"* Las consultas de 12 años NO DEBEN ser mayor que el total de Consultas entre 10-14 Años. ","")</f>
        <v/>
      </c>
      <c r="CD12" s="31" t="str">
        <f>IF(CK12=1,"* Las consultas de Pacientes en control PSCV NO DEBEN ser mayor que el total de Consultas. ","")</f>
        <v/>
      </c>
      <c r="CE12" s="31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1" t="str">
        <f>IF(AND(AU12="",D12&lt;&gt;0),"* No olvide digitar la población SENAME (Digite CEROS si no tiene). ",IF(D12&lt;AU12,"* La Población SENAME NO DEBE ser mayor al Total. ",""))</f>
        <v/>
      </c>
      <c r="CG12" s="31" t="str">
        <f>IF(AND(AV12="",D12&lt;&gt;0),"* No olvide digitar la población Migrante (Digite CEROS si no tiene). ",IF(D12&lt;AV12,"* La Población Migrante NO DEBE ser mayor al Total. ",""))</f>
        <v/>
      </c>
      <c r="CH12" s="32">
        <f>IF(AS12&gt;(AK12+AL12),1,0)</f>
        <v>0</v>
      </c>
      <c r="CI12" s="32">
        <f>IF(D12&lt;AT12,1,0)</f>
        <v>0</v>
      </c>
      <c r="CJ12" s="32">
        <f>IF((Y12+Z12)&lt;AQ12,1,0)</f>
        <v>0</v>
      </c>
      <c r="CK12" s="32">
        <f>IF(D12&lt;AW12,1,0)</f>
        <v>0</v>
      </c>
      <c r="CL12" s="32">
        <f>IF(AND(AR12="",D12&lt;&gt;0),1,IF(F12&lt;AR12,1,0))</f>
        <v>0</v>
      </c>
      <c r="CM12" s="32">
        <f>IF(AND(AU12="",D12&lt;&gt;0),1,IF(D12&lt;AU12,1,0))</f>
        <v>0</v>
      </c>
      <c r="CN12" s="32">
        <f>IF(AND(AV12="",D12&lt;&gt;0),1,IF(D12&lt;AV12,1,0))</f>
        <v>0</v>
      </c>
    </row>
    <row r="13" spans="1:98" ht="16.350000000000001" customHeight="1" x14ac:dyDescent="0.2">
      <c r="A13" s="3767" t="s">
        <v>35</v>
      </c>
      <c r="B13" s="3768"/>
      <c r="C13" s="3769"/>
      <c r="D13" s="2264">
        <f>SUM(E13+F13)</f>
        <v>0</v>
      </c>
      <c r="E13" s="2265">
        <f t="shared" si="0"/>
        <v>0</v>
      </c>
      <c r="F13" s="2266">
        <f>SUM(H13+J13+L13+N13+P13+R13+T13+V13+X13+Z13+AB13+AD13+AF13+AH13+AJ13+AL13+AN13+AP13)</f>
        <v>0</v>
      </c>
      <c r="G13" s="2267"/>
      <c r="H13" s="2268"/>
      <c r="I13" s="2267"/>
      <c r="J13" s="2268"/>
      <c r="K13" s="2267"/>
      <c r="L13" s="2268"/>
      <c r="M13" s="2267"/>
      <c r="N13" s="2268"/>
      <c r="O13" s="2267"/>
      <c r="P13" s="2268"/>
      <c r="Q13" s="2267"/>
      <c r="R13" s="2231"/>
      <c r="S13" s="2267"/>
      <c r="T13" s="2231"/>
      <c r="U13" s="2267"/>
      <c r="V13" s="2231"/>
      <c r="W13" s="2267"/>
      <c r="X13" s="2231"/>
      <c r="Y13" s="2267"/>
      <c r="Z13" s="2231"/>
      <c r="AA13" s="2267"/>
      <c r="AB13" s="2231"/>
      <c r="AC13" s="2267"/>
      <c r="AD13" s="2231"/>
      <c r="AE13" s="2267"/>
      <c r="AF13" s="2231"/>
      <c r="AG13" s="2267"/>
      <c r="AH13" s="2231"/>
      <c r="AI13" s="2267"/>
      <c r="AJ13" s="2231"/>
      <c r="AK13" s="2267"/>
      <c r="AL13" s="2231"/>
      <c r="AM13" s="2267"/>
      <c r="AN13" s="2231"/>
      <c r="AO13" s="2267"/>
      <c r="AP13" s="2232"/>
      <c r="AQ13" s="2268"/>
      <c r="AR13" s="2268"/>
      <c r="AS13" s="2234"/>
      <c r="AT13" s="2234"/>
      <c r="AU13" s="2234"/>
      <c r="AV13" s="2234"/>
      <c r="AW13" s="2234"/>
      <c r="AX13" s="671" t="str">
        <f t="shared" ref="AX13:AX15" si="2">$CA13&amp;$CB13&amp;$CC13&amp;$CD13&amp;$CE13&amp;$CF13&amp;$CG13</f>
        <v/>
      </c>
      <c r="AY13" s="30"/>
      <c r="AZ13" s="30"/>
      <c r="BA13" s="30"/>
      <c r="BB13" s="30"/>
      <c r="BC13" s="30"/>
      <c r="BD13" s="30"/>
      <c r="BE13" s="30"/>
      <c r="BF13" s="30"/>
      <c r="BG13" s="9"/>
      <c r="BH13" s="9"/>
      <c r="BI13" s="9"/>
      <c r="BJ13" s="9"/>
      <c r="BX13" s="2"/>
      <c r="BY13" s="2"/>
      <c r="BZ13" s="2"/>
      <c r="CA13" s="31" t="str">
        <f t="shared" ref="CA13:CA15" si="3">IF(CH13=1,"* Las consultas de 60 años NO DEBEN ser mayor que el total de Consultas entre 60-64 Años. ","")</f>
        <v/>
      </c>
      <c r="CB13" s="31" t="str">
        <f t="shared" si="1"/>
        <v/>
      </c>
      <c r="CC13" s="31" t="str">
        <f t="shared" ref="CC13:CC15" si="4">IF(CJ13=1,"* Las consultas de 12 años NO DEBEN ser mayor que el total de Consultas entre 10-14 Años. ","")</f>
        <v/>
      </c>
      <c r="CD13" s="31" t="str">
        <f t="shared" ref="CD13:CD15" si="5">IF(CK13=1,"* Las consultas de Pacientes en control PSCV NO DEBEN ser mayor que el total de Consultas. ","")</f>
        <v/>
      </c>
      <c r="CE13" s="31" t="str">
        <f t="shared" ref="CE13:CE15" si="6">IF(AND(AR13="",D13&lt;&gt;0),"* Recuerde que las Embarazadas deben ser incluídas en el ingreso por rango Etario (Digite CEROS si no tiene). ",IF(F13&lt;AR13,"* Las Embarazadas NO DEBEN ser mayor al total de mujeres. ",""))</f>
        <v/>
      </c>
      <c r="CF13" s="31" t="str">
        <f t="shared" ref="CF13:CF15" si="7">IF(AND(AU13="",D13&lt;&gt;0),"* No olvide digitar la población SENAME (Digite CEROS si no tiene). ",IF(D13&lt;AU13,"* La Población SENAME NO DEBE ser mayor al Total. ",""))</f>
        <v/>
      </c>
      <c r="CG13" s="31" t="str">
        <f t="shared" ref="CG13:CG15" si="8">IF(AND(AV13="",D13&lt;&gt;0),"* No olvide digitar la población Migrante (Digite CEROS si no tiene). ",IF(D13&lt;AV13,"* La Población Migrante NO DEBE ser mayor al Total. ",""))</f>
        <v/>
      </c>
      <c r="CH13" s="32">
        <f t="shared" ref="CH13:CH15" si="9">IF(AS13&gt;(AK13+AL13),1,0)</f>
        <v>0</v>
      </c>
      <c r="CI13" s="32">
        <f t="shared" ref="CI13:CI15" si="10">IF(D13&lt;AT13,1,0)</f>
        <v>0</v>
      </c>
      <c r="CJ13" s="32">
        <f t="shared" ref="CJ13:CJ15" si="11">IF((Y13+Z13)&lt;AQ13,1,0)</f>
        <v>0</v>
      </c>
      <c r="CK13" s="32">
        <f t="shared" ref="CK13:CK15" si="12">IF(D13&lt;AW13,1,0)</f>
        <v>0</v>
      </c>
      <c r="CL13" s="32">
        <f t="shared" ref="CL13:CL15" si="13">IF(AND(AR13="",D13&lt;&gt;0),1,IF(F13&lt;AR13,1,0))</f>
        <v>0</v>
      </c>
      <c r="CM13" s="32">
        <f>IF(AND(AH13="",D13&lt;&gt;0),1,IF(D13&lt;AH13,1,0))</f>
        <v>0</v>
      </c>
      <c r="CN13" s="32">
        <f t="shared" ref="CN13:CN15" si="14">IF(AND(AV13="",D13&lt;&gt;0),1,IF(D13&lt;AV13,1,0))</f>
        <v>0</v>
      </c>
    </row>
    <row r="14" spans="1:98" ht="16.350000000000001" customHeight="1" x14ac:dyDescent="0.2">
      <c r="A14" s="3767" t="s">
        <v>36</v>
      </c>
      <c r="B14" s="3768"/>
      <c r="C14" s="3769"/>
      <c r="D14" s="2264">
        <f>SUM(E14+F14)</f>
        <v>0</v>
      </c>
      <c r="E14" s="2265">
        <f t="shared" si="0"/>
        <v>0</v>
      </c>
      <c r="F14" s="2266">
        <f t="shared" si="0"/>
        <v>0</v>
      </c>
      <c r="G14" s="2267"/>
      <c r="H14" s="2268"/>
      <c r="I14" s="2267"/>
      <c r="J14" s="2268"/>
      <c r="K14" s="2267"/>
      <c r="L14" s="2268"/>
      <c r="M14" s="2267"/>
      <c r="N14" s="2231"/>
      <c r="O14" s="2267"/>
      <c r="P14" s="2231"/>
      <c r="Q14" s="2267"/>
      <c r="R14" s="2231"/>
      <c r="S14" s="2267"/>
      <c r="T14" s="2231"/>
      <c r="U14" s="2267"/>
      <c r="V14" s="2231"/>
      <c r="W14" s="2267"/>
      <c r="X14" s="2231"/>
      <c r="Y14" s="2267"/>
      <c r="Z14" s="2231"/>
      <c r="AA14" s="2267"/>
      <c r="AB14" s="2231"/>
      <c r="AC14" s="2267"/>
      <c r="AD14" s="2231"/>
      <c r="AE14" s="2267"/>
      <c r="AF14" s="2231"/>
      <c r="AG14" s="2267"/>
      <c r="AH14" s="2231"/>
      <c r="AI14" s="2267"/>
      <c r="AJ14" s="2231"/>
      <c r="AK14" s="2267"/>
      <c r="AL14" s="2231"/>
      <c r="AM14" s="2267"/>
      <c r="AN14" s="2231"/>
      <c r="AO14" s="2267"/>
      <c r="AP14" s="2232"/>
      <c r="AQ14" s="2268"/>
      <c r="AR14" s="2268"/>
      <c r="AS14" s="2234"/>
      <c r="AT14" s="2234"/>
      <c r="AU14" s="2234"/>
      <c r="AV14" s="2234"/>
      <c r="AW14" s="2234"/>
      <c r="AX14" s="671" t="str">
        <f t="shared" si="2"/>
        <v/>
      </c>
      <c r="AY14" s="30"/>
      <c r="AZ14" s="30"/>
      <c r="BA14" s="30"/>
      <c r="BB14" s="30"/>
      <c r="BC14" s="30"/>
      <c r="BD14" s="30"/>
      <c r="BE14" s="30"/>
      <c r="BF14" s="30"/>
      <c r="BG14" s="9"/>
      <c r="BH14" s="9"/>
      <c r="BI14" s="9"/>
      <c r="BJ14" s="9"/>
      <c r="BX14" s="2"/>
      <c r="BY14" s="2"/>
      <c r="BZ14" s="2"/>
      <c r="CA14" s="31" t="str">
        <f t="shared" si="3"/>
        <v/>
      </c>
      <c r="CB14" s="31" t="str">
        <f t="shared" si="1"/>
        <v/>
      </c>
      <c r="CC14" s="31" t="str">
        <f t="shared" si="4"/>
        <v/>
      </c>
      <c r="CD14" s="31" t="str">
        <f t="shared" si="5"/>
        <v/>
      </c>
      <c r="CE14" s="31" t="str">
        <f t="shared" si="6"/>
        <v/>
      </c>
      <c r="CF14" s="31" t="str">
        <f t="shared" si="7"/>
        <v/>
      </c>
      <c r="CG14" s="31" t="str">
        <f t="shared" si="8"/>
        <v/>
      </c>
      <c r="CH14" s="32">
        <f t="shared" si="9"/>
        <v>0</v>
      </c>
      <c r="CI14" s="32">
        <f t="shared" si="10"/>
        <v>0</v>
      </c>
      <c r="CJ14" s="32">
        <f t="shared" si="11"/>
        <v>0</v>
      </c>
      <c r="CK14" s="32">
        <f t="shared" si="12"/>
        <v>0</v>
      </c>
      <c r="CL14" s="32">
        <f t="shared" si="13"/>
        <v>0</v>
      </c>
      <c r="CM14" s="32">
        <f>IF(AND(AH14="",D14&lt;&gt;0),1,IF(D14&lt;AH14,1,0))</f>
        <v>0</v>
      </c>
      <c r="CN14" s="32">
        <f t="shared" si="14"/>
        <v>0</v>
      </c>
    </row>
    <row r="15" spans="1:98" ht="16.350000000000001" customHeight="1" x14ac:dyDescent="0.2">
      <c r="A15" s="3770" t="s">
        <v>37</v>
      </c>
      <c r="B15" s="3771"/>
      <c r="C15" s="3772"/>
      <c r="D15" s="2269">
        <f>SUM(E15+F15)</f>
        <v>0</v>
      </c>
      <c r="E15" s="2270">
        <f>SUM(G15+I15+K15+M15+O15+Q15+S15+U15+W15+Y15+AA15+AC15+AE15+AG15+AI15+AK15+AM15+AO15)</f>
        <v>0</v>
      </c>
      <c r="F15" s="2271">
        <f t="shared" si="0"/>
        <v>0</v>
      </c>
      <c r="G15" s="2272"/>
      <c r="H15" s="2273"/>
      <c r="I15" s="2272"/>
      <c r="J15" s="2273"/>
      <c r="K15" s="2272"/>
      <c r="L15" s="2273"/>
      <c r="M15" s="2272"/>
      <c r="N15" s="2240"/>
      <c r="O15" s="2272"/>
      <c r="P15" s="2240"/>
      <c r="Q15" s="2272"/>
      <c r="R15" s="2240"/>
      <c r="S15" s="2272"/>
      <c r="T15" s="2240"/>
      <c r="U15" s="2272"/>
      <c r="V15" s="2240"/>
      <c r="W15" s="2272"/>
      <c r="X15" s="2240"/>
      <c r="Y15" s="2272"/>
      <c r="Z15" s="2240"/>
      <c r="AA15" s="2272"/>
      <c r="AB15" s="2240"/>
      <c r="AC15" s="2272"/>
      <c r="AD15" s="2240"/>
      <c r="AE15" s="2272"/>
      <c r="AF15" s="2240"/>
      <c r="AG15" s="2272"/>
      <c r="AH15" s="2240"/>
      <c r="AI15" s="2272"/>
      <c r="AJ15" s="2240"/>
      <c r="AK15" s="2272"/>
      <c r="AL15" s="2240"/>
      <c r="AM15" s="2272"/>
      <c r="AN15" s="2240"/>
      <c r="AO15" s="2272"/>
      <c r="AP15" s="2241"/>
      <c r="AQ15" s="2273"/>
      <c r="AR15" s="2273"/>
      <c r="AS15" s="2243"/>
      <c r="AT15" s="2243"/>
      <c r="AU15" s="2243"/>
      <c r="AV15" s="2243"/>
      <c r="AW15" s="2243"/>
      <c r="AX15" s="671" t="str">
        <f t="shared" si="2"/>
        <v/>
      </c>
      <c r="AY15" s="30"/>
      <c r="AZ15" s="30"/>
      <c r="BA15" s="30"/>
      <c r="BB15" s="30"/>
      <c r="BC15" s="30"/>
      <c r="BD15" s="30"/>
      <c r="BE15" s="30"/>
      <c r="BF15" s="30"/>
      <c r="BG15" s="9"/>
      <c r="BH15" s="9"/>
      <c r="BI15" s="9"/>
      <c r="BJ15" s="9"/>
      <c r="BK15" s="9"/>
      <c r="BL15" s="9"/>
      <c r="BX15" s="2"/>
      <c r="BY15" s="2"/>
      <c r="BZ15" s="2"/>
      <c r="CA15" s="31" t="str">
        <f t="shared" si="3"/>
        <v/>
      </c>
      <c r="CB15" s="31" t="str">
        <f t="shared" si="1"/>
        <v/>
      </c>
      <c r="CC15" s="31" t="str">
        <f t="shared" si="4"/>
        <v/>
      </c>
      <c r="CD15" s="31" t="str">
        <f t="shared" si="5"/>
        <v/>
      </c>
      <c r="CE15" s="31" t="str">
        <f t="shared" si="6"/>
        <v/>
      </c>
      <c r="CF15" s="31" t="str">
        <f t="shared" si="7"/>
        <v/>
      </c>
      <c r="CG15" s="31" t="str">
        <f t="shared" si="8"/>
        <v/>
      </c>
      <c r="CH15" s="32">
        <f t="shared" si="9"/>
        <v>0</v>
      </c>
      <c r="CI15" s="32">
        <f t="shared" si="10"/>
        <v>0</v>
      </c>
      <c r="CJ15" s="32">
        <f t="shared" si="11"/>
        <v>0</v>
      </c>
      <c r="CK15" s="32">
        <f t="shared" si="12"/>
        <v>0</v>
      </c>
      <c r="CL15" s="32">
        <f t="shared" si="13"/>
        <v>0</v>
      </c>
      <c r="CM15" s="32">
        <f>IF(AND(AH15="",D15&lt;&gt;0),1,IF(D15&lt;AH15,1,0))</f>
        <v>0</v>
      </c>
      <c r="CN15" s="32">
        <f t="shared" si="14"/>
        <v>0</v>
      </c>
    </row>
    <row r="16" spans="1:98" ht="32.1" customHeight="1" x14ac:dyDescent="0.2">
      <c r="A16" s="49" t="s">
        <v>38</v>
      </c>
      <c r="B16" s="50"/>
      <c r="C16" s="50"/>
      <c r="D16" s="13"/>
      <c r="E16" s="13"/>
      <c r="F16" s="13"/>
      <c r="G16" s="2532"/>
      <c r="H16" s="2532"/>
      <c r="I16" s="13"/>
      <c r="J16" s="13"/>
      <c r="K16" s="13"/>
      <c r="L16" s="13"/>
      <c r="M16" s="13"/>
      <c r="N16" s="13"/>
      <c r="O16" s="13"/>
      <c r="P16" s="52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8" ht="33" customHeight="1" x14ac:dyDescent="0.2">
      <c r="A17" s="3455" t="s">
        <v>39</v>
      </c>
      <c r="B17" s="3258"/>
      <c r="C17" s="3259"/>
      <c r="D17" s="3612" t="s">
        <v>40</v>
      </c>
      <c r="E17" s="3634"/>
      <c r="F17" s="3627"/>
      <c r="G17" s="3600" t="s">
        <v>13</v>
      </c>
      <c r="H17" s="3333"/>
      <c r="I17" s="3627" t="s">
        <v>14</v>
      </c>
      <c r="J17" s="3743"/>
      <c r="K17" s="3612" t="s">
        <v>15</v>
      </c>
      <c r="L17" s="3627"/>
      <c r="M17" s="3627" t="s">
        <v>16</v>
      </c>
      <c r="N17" s="3743"/>
      <c r="O17" s="3612" t="s">
        <v>17</v>
      </c>
      <c r="P17" s="3627"/>
      <c r="Q17" s="3612" t="s">
        <v>18</v>
      </c>
      <c r="R17" s="3627"/>
      <c r="S17" s="3612" t="s">
        <v>19</v>
      </c>
      <c r="T17" s="3627"/>
      <c r="U17" s="3612" t="s">
        <v>20</v>
      </c>
      <c r="V17" s="3627"/>
      <c r="W17" s="3634" t="s">
        <v>21</v>
      </c>
      <c r="X17" s="3634"/>
      <c r="Y17" s="3612" t="s">
        <v>22</v>
      </c>
      <c r="Z17" s="3614"/>
      <c r="AA17" s="3634" t="s">
        <v>23</v>
      </c>
      <c r="AB17" s="3781"/>
      <c r="AC17" s="3612" t="s">
        <v>24</v>
      </c>
      <c r="AD17" s="3614"/>
      <c r="AE17" s="3634" t="s">
        <v>25</v>
      </c>
      <c r="AF17" s="3781"/>
      <c r="AG17" s="3612" t="s">
        <v>26</v>
      </c>
      <c r="AH17" s="3614"/>
      <c r="AI17" s="3634" t="s">
        <v>27</v>
      </c>
      <c r="AJ17" s="3781"/>
      <c r="AK17" s="3612" t="s">
        <v>28</v>
      </c>
      <c r="AL17" s="3614"/>
      <c r="AM17" s="3634" t="s">
        <v>29</v>
      </c>
      <c r="AN17" s="3614"/>
      <c r="AO17" s="3634" t="s">
        <v>30</v>
      </c>
      <c r="AP17" s="3736"/>
      <c r="AQ17" s="3191" t="s">
        <v>6</v>
      </c>
      <c r="AR17" s="3191" t="s">
        <v>7</v>
      </c>
      <c r="AS17" s="3454" t="s">
        <v>41</v>
      </c>
      <c r="AT17" s="3454" t="s">
        <v>8</v>
      </c>
      <c r="AU17" s="3454" t="s">
        <v>42</v>
      </c>
      <c r="AV17" s="3191" t="s">
        <v>298</v>
      </c>
      <c r="AW17" s="3599" t="s">
        <v>10</v>
      </c>
      <c r="AX17" s="3599" t="s">
        <v>11</v>
      </c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8" ht="44.25" customHeight="1" x14ac:dyDescent="0.2">
      <c r="A18" s="3169"/>
      <c r="B18" s="3170"/>
      <c r="C18" s="3171"/>
      <c r="D18" s="2224" t="s">
        <v>31</v>
      </c>
      <c r="E18" s="2275" t="s">
        <v>32</v>
      </c>
      <c r="F18" s="1003" t="s">
        <v>33</v>
      </c>
      <c r="G18" s="2224" t="s">
        <v>32</v>
      </c>
      <c r="H18" s="2223" t="s">
        <v>33</v>
      </c>
      <c r="I18" s="1916" t="s">
        <v>32</v>
      </c>
      <c r="J18" s="1003" t="s">
        <v>33</v>
      </c>
      <c r="K18" s="1916" t="s">
        <v>32</v>
      </c>
      <c r="L18" s="1007" t="s">
        <v>33</v>
      </c>
      <c r="M18" s="1916" t="s">
        <v>32</v>
      </c>
      <c r="N18" s="1003" t="s">
        <v>33</v>
      </c>
      <c r="O18" s="1916" t="s">
        <v>32</v>
      </c>
      <c r="P18" s="1003" t="s">
        <v>33</v>
      </c>
      <c r="Q18" s="1916" t="s">
        <v>32</v>
      </c>
      <c r="R18" s="1003" t="s">
        <v>33</v>
      </c>
      <c r="S18" s="1916" t="s">
        <v>32</v>
      </c>
      <c r="T18" s="1003" t="s">
        <v>33</v>
      </c>
      <c r="U18" s="2224" t="s">
        <v>32</v>
      </c>
      <c r="V18" s="2223" t="s">
        <v>33</v>
      </c>
      <c r="W18" s="2222" t="s">
        <v>32</v>
      </c>
      <c r="X18" s="2533" t="s">
        <v>33</v>
      </c>
      <c r="Y18" s="2224" t="s">
        <v>32</v>
      </c>
      <c r="Z18" s="2223" t="s">
        <v>33</v>
      </c>
      <c r="AA18" s="2222" t="s">
        <v>32</v>
      </c>
      <c r="AB18" s="2533" t="s">
        <v>33</v>
      </c>
      <c r="AC18" s="2224" t="s">
        <v>32</v>
      </c>
      <c r="AD18" s="2223" t="s">
        <v>33</v>
      </c>
      <c r="AE18" s="2222" t="s">
        <v>32</v>
      </c>
      <c r="AF18" s="2533" t="s">
        <v>33</v>
      </c>
      <c r="AG18" s="2224" t="s">
        <v>32</v>
      </c>
      <c r="AH18" s="2223" t="s">
        <v>33</v>
      </c>
      <c r="AI18" s="2222" t="s">
        <v>32</v>
      </c>
      <c r="AJ18" s="2533" t="s">
        <v>33</v>
      </c>
      <c r="AK18" s="2224" t="s">
        <v>32</v>
      </c>
      <c r="AL18" s="2223" t="s">
        <v>33</v>
      </c>
      <c r="AM18" s="2222" t="s">
        <v>32</v>
      </c>
      <c r="AN18" s="2223" t="s">
        <v>33</v>
      </c>
      <c r="AO18" s="2222" t="s">
        <v>32</v>
      </c>
      <c r="AP18" s="2262" t="s">
        <v>33</v>
      </c>
      <c r="AQ18" s="2961"/>
      <c r="AR18" s="3119"/>
      <c r="AS18" s="3537"/>
      <c r="AT18" s="3537"/>
      <c r="AU18" s="3537"/>
      <c r="AV18" s="3248"/>
      <c r="AW18" s="3708"/>
      <c r="AX18" s="3708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8" ht="16.350000000000001" customHeight="1" x14ac:dyDescent="0.2">
      <c r="A19" s="3232" t="s">
        <v>43</v>
      </c>
      <c r="B19" s="3003"/>
      <c r="C19" s="3131"/>
      <c r="D19" s="1015">
        <f>SUM(E19+F19)</f>
        <v>0</v>
      </c>
      <c r="E19" s="21">
        <f>SUM(G19+I19+K19+M19+O19+Q19+S19+U19+W19+Y19+AA19+AC19+AE19+AG19+AI19+AK19+AM19+AO19)</f>
        <v>0</v>
      </c>
      <c r="F19" s="22">
        <f>SUM(H19+J19+L19+N19+P19+R19+T19+V19+X19+Z19+AB19+AD19+AF19+AH19+AJ19+AL19+AN19+AP19)</f>
        <v>0</v>
      </c>
      <c r="G19" s="1014"/>
      <c r="H19" s="60"/>
      <c r="I19" s="1014"/>
      <c r="J19" s="2276"/>
      <c r="K19" s="1014"/>
      <c r="L19" s="60"/>
      <c r="M19" s="1014"/>
      <c r="N19" s="2276"/>
      <c r="O19" s="1014"/>
      <c r="P19" s="60"/>
      <c r="Q19" s="1014"/>
      <c r="R19" s="60"/>
      <c r="S19" s="1014"/>
      <c r="T19" s="60"/>
      <c r="U19" s="1014"/>
      <c r="V19" s="60"/>
      <c r="W19" s="2227"/>
      <c r="X19" s="63"/>
      <c r="Y19" s="1014"/>
      <c r="Z19" s="60"/>
      <c r="AA19" s="2227"/>
      <c r="AB19" s="63"/>
      <c r="AC19" s="1014"/>
      <c r="AD19" s="60"/>
      <c r="AE19" s="2227"/>
      <c r="AF19" s="63"/>
      <c r="AG19" s="1014"/>
      <c r="AH19" s="60"/>
      <c r="AI19" s="2227"/>
      <c r="AJ19" s="63"/>
      <c r="AK19" s="1014"/>
      <c r="AL19" s="60"/>
      <c r="AM19" s="2227"/>
      <c r="AN19" s="60"/>
      <c r="AO19" s="2227"/>
      <c r="AP19" s="64"/>
      <c r="AQ19" s="2277"/>
      <c r="AR19" s="2276"/>
      <c r="AS19" s="2278"/>
      <c r="AT19" s="2278"/>
      <c r="AU19" s="2278"/>
      <c r="AV19" s="2278"/>
      <c r="AW19" s="2278"/>
      <c r="AX19" s="2278"/>
      <c r="AY19" s="671" t="str">
        <f>$CA19&amp;$CB19&amp;$CC19&amp;$CD19&amp;$CE19&amp;$CF19&amp;$CG19</f>
        <v/>
      </c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4"/>
      <c r="BV19" s="4"/>
      <c r="BW19" s="4"/>
      <c r="CA19" s="31" t="str">
        <f>IF(CH19=1,"* Las consultas de 12 años NO DEBEN ser mayor que el total de Consultas entre 10-14 Años. ","")</f>
        <v/>
      </c>
      <c r="CB19" s="31" t="str">
        <f>IF(CI19=1,"* Las consultas de 60 años NO DEBEN ser mayor que el total de Consultas entre 60-64 Años. ","")</f>
        <v/>
      </c>
      <c r="CC19" s="31" t="str">
        <f>IF(CJ19=1,"* Las actividades de usuarios en situación de discapacidad NO DEBEN superar el total. ","")</f>
        <v/>
      </c>
      <c r="CD19" s="31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E19" s="31" t="str">
        <f>IF(AND(AS19="",D19&lt;&gt;0),"* No olvide digitar la columna Beneficiarios (Digite CEROS si no tiene). ",IF(D19&lt;AS19,"* El número de Beneficiarios NO DEBE ser mayor que el Total. ",""))</f>
        <v/>
      </c>
      <c r="CF19" s="31" t="str">
        <f>IF(AND(AW19="",D19&lt;&gt;0),"* No olvide digitar la Población SENAME (Digite CEROS si no tiene). ",IF(D19&lt;AW19,"* La Población SENAME NO DEBE ser mayor al Total. ",""))</f>
        <v/>
      </c>
      <c r="CG19" s="31" t="str">
        <f>IF(AND(AX19="",D19&lt;&gt;0),"* No olvide digitar la Población Migrante (Digite CEROS si no tiene). ",IF(D19&lt;AX19,"* La Población Migrante NO DEBE superar el Total. ",""))</f>
        <v/>
      </c>
      <c r="CH19" s="32">
        <f>IF(AQ19&gt;(Y19+Z19),1,0)</f>
        <v>0</v>
      </c>
      <c r="CI19" s="32">
        <f>IF(AT19&gt;(AK19+AL19),1,0)</f>
        <v>0</v>
      </c>
      <c r="CJ19" s="32">
        <f>IF(D19&lt;AV19,1,0)</f>
        <v>0</v>
      </c>
      <c r="CK19" s="32">
        <f>IF(AND(AR19="",D19&lt;&gt;0),1,IF(F19&lt;AR19,1,0))</f>
        <v>0</v>
      </c>
      <c r="CL19" s="32">
        <f>IF(AND(AS19="",D19&lt;&gt;0),1,IF(D19&lt;AS19,1,0))</f>
        <v>0</v>
      </c>
      <c r="CM19" s="32">
        <f>IF(AND(AW19="",D19&lt;&gt;0),1,IF(D19&lt;AW19,1,0))</f>
        <v>0</v>
      </c>
      <c r="CN19" s="32">
        <f>IF(AND(AX19="",D19&lt;&gt;0),1,IF(D19&lt;AX19,1,0))</f>
        <v>0</v>
      </c>
    </row>
    <row r="20" spans="1:98" ht="16.350000000000001" customHeight="1" x14ac:dyDescent="0.2">
      <c r="A20" s="3720" t="s">
        <v>44</v>
      </c>
      <c r="B20" s="3721"/>
      <c r="C20" s="3722"/>
      <c r="D20" s="2279">
        <f t="shared" ref="D20:D35" si="15">SUM(E20+F20)</f>
        <v>0</v>
      </c>
      <c r="E20" s="2265">
        <f>SUM(U20+W20+Y20+AA20+AC20+AE20+AG20+AI20+AK20+AM20+AO20)</f>
        <v>0</v>
      </c>
      <c r="F20" s="2266">
        <f>SUM(V20+X20+Z20+AB20+AD20+AF20+AH20+AJ20+AL20+AN20+AP20)</f>
        <v>0</v>
      </c>
      <c r="G20" s="2280"/>
      <c r="H20" s="2281"/>
      <c r="I20" s="2280"/>
      <c r="J20" s="2282"/>
      <c r="K20" s="2280"/>
      <c r="L20" s="2281"/>
      <c r="M20" s="2280"/>
      <c r="N20" s="2282"/>
      <c r="O20" s="2280"/>
      <c r="P20" s="2281"/>
      <c r="Q20" s="2280"/>
      <c r="R20" s="2281"/>
      <c r="S20" s="2280"/>
      <c r="T20" s="2281"/>
      <c r="U20" s="2267"/>
      <c r="V20" s="2231"/>
      <c r="W20" s="2230"/>
      <c r="X20" s="2283"/>
      <c r="Y20" s="2267"/>
      <c r="Z20" s="2231"/>
      <c r="AA20" s="2230"/>
      <c r="AB20" s="2283"/>
      <c r="AC20" s="2267"/>
      <c r="AD20" s="2231"/>
      <c r="AE20" s="2230"/>
      <c r="AF20" s="2283"/>
      <c r="AG20" s="2267"/>
      <c r="AH20" s="2231"/>
      <c r="AI20" s="2230"/>
      <c r="AJ20" s="2283"/>
      <c r="AK20" s="2267"/>
      <c r="AL20" s="2231"/>
      <c r="AM20" s="2230"/>
      <c r="AN20" s="2231"/>
      <c r="AO20" s="2230"/>
      <c r="AP20" s="2232"/>
      <c r="AQ20" s="2284"/>
      <c r="AR20" s="2268"/>
      <c r="AS20" s="2285"/>
      <c r="AT20" s="2285"/>
      <c r="AU20" s="2285"/>
      <c r="AV20" s="2285"/>
      <c r="AW20" s="2285"/>
      <c r="AX20" s="2285"/>
      <c r="AY20" s="671" t="str">
        <f t="shared" ref="AY20:AY35" si="16">$CA20&amp;$CB20&amp;$CC20&amp;$CD20&amp;$CE20&amp;$CF20&amp;$CG20</f>
        <v/>
      </c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4"/>
      <c r="BV20" s="4"/>
      <c r="BW20" s="4"/>
      <c r="CA20" s="31" t="str">
        <f t="shared" ref="CA20:CA35" si="17">IF(CH20=1,"* Las consultas de 12 años NO DEBEN ser mayor que el total de Consultas entre 10-14 Años. ","")</f>
        <v/>
      </c>
      <c r="CB20" s="31" t="str">
        <f t="shared" ref="CB20:CB35" si="18">IF(CI20=1,"* Las consultas de 60 años NO DEBEN ser mayor que el total de Consultas entre 60-64 Años. ","")</f>
        <v/>
      </c>
      <c r="CC20" s="31" t="str">
        <f t="shared" ref="CC20:CC35" si="19">IF(CJ20=1,"* Las actividades de usuarios en situación de discapacidad NO DEBEN superar el total. ","")</f>
        <v/>
      </c>
      <c r="CD20" s="31" t="str">
        <f t="shared" ref="CD20:CD35" si="20">IF(AND(AR20="",D20&lt;&gt;0),"* Recuerde que las Embarazadas deben ser incluídas en el ingreso por rango Etario (Digite CEROS si no tiene). ",IF(F20&lt;AR20,"* Las Embarazadas NO DEBEN ser mayor al total de mujeres. ",""))</f>
        <v/>
      </c>
      <c r="CE20" s="31" t="str">
        <f t="shared" ref="CE20:CE35" si="21">IF(AND(AS20="",D20&lt;&gt;0),"* No olvide digitar la columna Beneficiarios (Digite CEROS si no tiene). ",IF(D20&lt;AS20,"* El número de Beneficiarios NO DEBE ser mayor que el Total. ",""))</f>
        <v/>
      </c>
      <c r="CF20" s="31" t="str">
        <f t="shared" ref="CF20:CF35" si="22">IF(AND(AW20="",D20&lt;&gt;0),"* No olvide digitar la Población SENAME (Digite CEROS si no tiene). ",IF(D20&lt;AW20,"* La Población SENAME NO DEBE ser mayor al Total. ",""))</f>
        <v/>
      </c>
      <c r="CG20" s="31" t="str">
        <f t="shared" ref="CG20:CG35" si="23">IF(AND(AX20="",D20&lt;&gt;0),"* No olvide digitar la Población Migrante (Digite CEROS si no tiene). ",IF(D20&lt;AX20,"* La Población Migrante NO DEBE superar el Total. ",""))</f>
        <v/>
      </c>
      <c r="CH20" s="32">
        <f t="shared" ref="CH20:CH35" si="24">IF(AQ20&gt;(Y20+Z20),1,0)</f>
        <v>0</v>
      </c>
      <c r="CI20" s="32">
        <f t="shared" ref="CI20:CI35" si="25">IF(AT20&gt;(AK20+AL20),1,0)</f>
        <v>0</v>
      </c>
      <c r="CJ20" s="32">
        <f t="shared" ref="CJ20:CJ35" si="26">IF(D20&lt;AV20,1,0)</f>
        <v>0</v>
      </c>
      <c r="CK20" s="32">
        <f t="shared" ref="CK20:CK35" si="27">IF(AND(AR20="",D20&lt;&gt;0),1,IF(F20&lt;AR20,1,0))</f>
        <v>0</v>
      </c>
      <c r="CL20" s="32">
        <f t="shared" ref="CL20:CL35" si="28">IF(AND(AS20="",D20&lt;&gt;0),1,IF(D20&lt;AS20,1,0))</f>
        <v>0</v>
      </c>
      <c r="CM20" s="32">
        <f t="shared" ref="CM20:CM35" si="29">IF(AND(AW20="",D20&lt;&gt;0),1,IF(D20&lt;AW20,1,0))</f>
        <v>0</v>
      </c>
      <c r="CN20" s="32">
        <f t="shared" ref="CN20:CN35" si="30">IF(AND(AX20="",D20&lt;&gt;0),1,IF(D20&lt;AX20,1,0))</f>
        <v>0</v>
      </c>
    </row>
    <row r="21" spans="1:98" ht="16.350000000000001" customHeight="1" x14ac:dyDescent="0.2">
      <c r="A21" s="3618" t="s">
        <v>45</v>
      </c>
      <c r="B21" s="3619"/>
      <c r="C21" s="3620"/>
      <c r="D21" s="2279">
        <f t="shared" si="15"/>
        <v>0</v>
      </c>
      <c r="E21" s="2265">
        <f t="shared" ref="E21:F23" si="31">SUM(G21+I21+K21+M21+O21+Q21+S21+U21+W21+Y21+AA21+AC21+AE21+AG21+AI21+AK21+AM21+AO21)</f>
        <v>0</v>
      </c>
      <c r="F21" s="2266">
        <f t="shared" si="31"/>
        <v>0</v>
      </c>
      <c r="G21" s="2267"/>
      <c r="H21" s="2231"/>
      <c r="I21" s="2267"/>
      <c r="J21" s="2268"/>
      <c r="K21" s="2267"/>
      <c r="L21" s="2231"/>
      <c r="M21" s="2267"/>
      <c r="N21" s="2268"/>
      <c r="O21" s="2267"/>
      <c r="P21" s="2231"/>
      <c r="Q21" s="2267"/>
      <c r="R21" s="2231"/>
      <c r="S21" s="2267"/>
      <c r="T21" s="2231"/>
      <c r="U21" s="2267"/>
      <c r="V21" s="2231"/>
      <c r="W21" s="2230"/>
      <c r="X21" s="2283"/>
      <c r="Y21" s="2267"/>
      <c r="Z21" s="2231"/>
      <c r="AA21" s="2230"/>
      <c r="AB21" s="2283"/>
      <c r="AC21" s="2267"/>
      <c r="AD21" s="2231"/>
      <c r="AE21" s="2230"/>
      <c r="AF21" s="2283"/>
      <c r="AG21" s="2267"/>
      <c r="AH21" s="2231"/>
      <c r="AI21" s="2230"/>
      <c r="AJ21" s="2283"/>
      <c r="AK21" s="2267"/>
      <c r="AL21" s="2231"/>
      <c r="AM21" s="2230"/>
      <c r="AN21" s="2231"/>
      <c r="AO21" s="2230"/>
      <c r="AP21" s="2232"/>
      <c r="AQ21" s="2284"/>
      <c r="AR21" s="2268"/>
      <c r="AS21" s="2285"/>
      <c r="AT21" s="2285"/>
      <c r="AU21" s="2285"/>
      <c r="AV21" s="2285"/>
      <c r="AW21" s="2285"/>
      <c r="AX21" s="2285"/>
      <c r="AY21" s="671" t="str">
        <f t="shared" si="16"/>
        <v/>
      </c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4"/>
      <c r="BV21" s="4"/>
      <c r="BW21" s="4"/>
      <c r="BX21" s="71"/>
      <c r="BY21" s="71"/>
      <c r="BZ21" s="71"/>
      <c r="CA21" s="31" t="str">
        <f t="shared" si="17"/>
        <v/>
      </c>
      <c r="CB21" s="31" t="str">
        <f t="shared" si="18"/>
        <v/>
      </c>
      <c r="CC21" s="31" t="str">
        <f t="shared" si="19"/>
        <v/>
      </c>
      <c r="CD21" s="31" t="str">
        <f t="shared" si="20"/>
        <v/>
      </c>
      <c r="CE21" s="31" t="str">
        <f t="shared" si="21"/>
        <v/>
      </c>
      <c r="CF21" s="31" t="str">
        <f t="shared" si="22"/>
        <v/>
      </c>
      <c r="CG21" s="31" t="str">
        <f t="shared" si="23"/>
        <v/>
      </c>
      <c r="CH21" s="32">
        <f t="shared" si="24"/>
        <v>0</v>
      </c>
      <c r="CI21" s="32">
        <f t="shared" si="25"/>
        <v>0</v>
      </c>
      <c r="CJ21" s="32">
        <f t="shared" si="26"/>
        <v>0</v>
      </c>
      <c r="CK21" s="32">
        <f t="shared" si="27"/>
        <v>0</v>
      </c>
      <c r="CL21" s="32">
        <f t="shared" si="28"/>
        <v>0</v>
      </c>
      <c r="CM21" s="32">
        <f t="shared" si="29"/>
        <v>0</v>
      </c>
      <c r="CN21" s="32">
        <f t="shared" si="30"/>
        <v>0</v>
      </c>
      <c r="CO21" s="72"/>
      <c r="CP21" s="72"/>
      <c r="CQ21" s="72"/>
    </row>
    <row r="22" spans="1:98" ht="16.350000000000001" customHeight="1" x14ac:dyDescent="0.2">
      <c r="A22" s="3618" t="s">
        <v>46</v>
      </c>
      <c r="B22" s="3619"/>
      <c r="C22" s="3620"/>
      <c r="D22" s="2279">
        <f t="shared" si="15"/>
        <v>0</v>
      </c>
      <c r="E22" s="2265">
        <f t="shared" si="31"/>
        <v>0</v>
      </c>
      <c r="F22" s="2266">
        <f t="shared" si="31"/>
        <v>0</v>
      </c>
      <c r="G22" s="2267"/>
      <c r="H22" s="2231"/>
      <c r="I22" s="2267"/>
      <c r="J22" s="2268"/>
      <c r="K22" s="2267"/>
      <c r="L22" s="2231"/>
      <c r="M22" s="2267"/>
      <c r="N22" s="2268"/>
      <c r="O22" s="2267"/>
      <c r="P22" s="2231"/>
      <c r="Q22" s="2267"/>
      <c r="R22" s="2231"/>
      <c r="S22" s="2267"/>
      <c r="T22" s="2231"/>
      <c r="U22" s="2267"/>
      <c r="V22" s="2231"/>
      <c r="W22" s="2230"/>
      <c r="X22" s="2283"/>
      <c r="Y22" s="2267"/>
      <c r="Z22" s="2231"/>
      <c r="AA22" s="2230"/>
      <c r="AB22" s="2283"/>
      <c r="AC22" s="2267"/>
      <c r="AD22" s="2231"/>
      <c r="AE22" s="2230"/>
      <c r="AF22" s="2283"/>
      <c r="AG22" s="2267"/>
      <c r="AH22" s="2231"/>
      <c r="AI22" s="2230"/>
      <c r="AJ22" s="2283"/>
      <c r="AK22" s="2267"/>
      <c r="AL22" s="2231"/>
      <c r="AM22" s="2230"/>
      <c r="AN22" s="2231"/>
      <c r="AO22" s="2230"/>
      <c r="AP22" s="2232"/>
      <c r="AQ22" s="2284"/>
      <c r="AR22" s="2268"/>
      <c r="AS22" s="2285"/>
      <c r="AT22" s="2285"/>
      <c r="AU22" s="2285"/>
      <c r="AV22" s="2285"/>
      <c r="AW22" s="2285"/>
      <c r="AX22" s="2285"/>
      <c r="AY22" s="671" t="str">
        <f t="shared" si="16"/>
        <v/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4"/>
      <c r="BV22" s="4"/>
      <c r="BW22" s="4"/>
      <c r="CA22" s="31" t="str">
        <f t="shared" si="17"/>
        <v/>
      </c>
      <c r="CB22" s="31" t="str">
        <f t="shared" si="18"/>
        <v/>
      </c>
      <c r="CC22" s="31" t="str">
        <f t="shared" si="19"/>
        <v/>
      </c>
      <c r="CD22" s="31" t="str">
        <f t="shared" si="20"/>
        <v/>
      </c>
      <c r="CE22" s="31" t="str">
        <f t="shared" si="21"/>
        <v/>
      </c>
      <c r="CF22" s="31" t="str">
        <f t="shared" si="22"/>
        <v/>
      </c>
      <c r="CG22" s="31" t="str">
        <f t="shared" si="23"/>
        <v/>
      </c>
      <c r="CH22" s="32">
        <f t="shared" si="24"/>
        <v>0</v>
      </c>
      <c r="CI22" s="32">
        <f t="shared" si="25"/>
        <v>0</v>
      </c>
      <c r="CJ22" s="32">
        <f t="shared" si="26"/>
        <v>0</v>
      </c>
      <c r="CK22" s="32">
        <f t="shared" si="27"/>
        <v>0</v>
      </c>
      <c r="CL22" s="32">
        <f t="shared" si="28"/>
        <v>0</v>
      </c>
      <c r="CM22" s="32">
        <f t="shared" si="29"/>
        <v>0</v>
      </c>
      <c r="CN22" s="32">
        <f t="shared" si="30"/>
        <v>0</v>
      </c>
    </row>
    <row r="23" spans="1:98" ht="16.350000000000001" customHeight="1" x14ac:dyDescent="0.2">
      <c r="A23" s="3618" t="s">
        <v>47</v>
      </c>
      <c r="B23" s="3619"/>
      <c r="C23" s="3620"/>
      <c r="D23" s="2279">
        <f t="shared" si="15"/>
        <v>2</v>
      </c>
      <c r="E23" s="2265">
        <f t="shared" si="31"/>
        <v>2</v>
      </c>
      <c r="F23" s="2266">
        <f t="shared" si="31"/>
        <v>0</v>
      </c>
      <c r="G23" s="2267">
        <v>0</v>
      </c>
      <c r="H23" s="2231">
        <v>0</v>
      </c>
      <c r="I23" s="2267">
        <v>0</v>
      </c>
      <c r="J23" s="2268">
        <v>0</v>
      </c>
      <c r="K23" s="2267">
        <v>0</v>
      </c>
      <c r="L23" s="2231">
        <v>0</v>
      </c>
      <c r="M23" s="2267">
        <v>0</v>
      </c>
      <c r="N23" s="2268">
        <v>0</v>
      </c>
      <c r="O23" s="2267">
        <v>0</v>
      </c>
      <c r="P23" s="2231">
        <v>0</v>
      </c>
      <c r="Q23" s="2267">
        <v>0</v>
      </c>
      <c r="R23" s="2231">
        <v>0</v>
      </c>
      <c r="S23" s="2267">
        <v>0</v>
      </c>
      <c r="T23" s="2231">
        <v>0</v>
      </c>
      <c r="U23" s="2267">
        <v>0</v>
      </c>
      <c r="V23" s="2231">
        <v>0</v>
      </c>
      <c r="W23" s="2230">
        <v>0</v>
      </c>
      <c r="X23" s="2283">
        <v>0</v>
      </c>
      <c r="Y23" s="2267">
        <v>2</v>
      </c>
      <c r="Z23" s="2231">
        <v>0</v>
      </c>
      <c r="AA23" s="2230">
        <v>0</v>
      </c>
      <c r="AB23" s="2283">
        <v>0</v>
      </c>
      <c r="AC23" s="2267">
        <v>0</v>
      </c>
      <c r="AD23" s="2231">
        <v>0</v>
      </c>
      <c r="AE23" s="2230">
        <v>0</v>
      </c>
      <c r="AF23" s="2283">
        <v>0</v>
      </c>
      <c r="AG23" s="2267">
        <v>0</v>
      </c>
      <c r="AH23" s="2231">
        <v>0</v>
      </c>
      <c r="AI23" s="2230">
        <v>0</v>
      </c>
      <c r="AJ23" s="2283">
        <v>0</v>
      </c>
      <c r="AK23" s="2267">
        <v>0</v>
      </c>
      <c r="AL23" s="2231">
        <v>0</v>
      </c>
      <c r="AM23" s="2230">
        <v>0</v>
      </c>
      <c r="AN23" s="2231">
        <v>0</v>
      </c>
      <c r="AO23" s="2230">
        <v>0</v>
      </c>
      <c r="AP23" s="2232">
        <v>0</v>
      </c>
      <c r="AQ23" s="2284"/>
      <c r="AR23" s="2268">
        <v>0</v>
      </c>
      <c r="AS23" s="2285">
        <v>2</v>
      </c>
      <c r="AT23" s="2285">
        <v>0</v>
      </c>
      <c r="AU23" s="2285">
        <v>0</v>
      </c>
      <c r="AV23" s="2285">
        <v>0</v>
      </c>
      <c r="AW23" s="2285">
        <v>0</v>
      </c>
      <c r="AX23" s="2285">
        <v>0</v>
      </c>
      <c r="AY23" s="671" t="str">
        <f t="shared" si="16"/>
        <v/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4"/>
      <c r="BV23" s="4"/>
      <c r="BW23" s="4"/>
      <c r="CA23" s="31" t="str">
        <f t="shared" si="17"/>
        <v/>
      </c>
      <c r="CB23" s="31" t="str">
        <f t="shared" si="18"/>
        <v/>
      </c>
      <c r="CC23" s="31" t="str">
        <f t="shared" si="19"/>
        <v/>
      </c>
      <c r="CD23" s="31" t="str">
        <f t="shared" si="20"/>
        <v/>
      </c>
      <c r="CE23" s="31" t="str">
        <f t="shared" si="21"/>
        <v/>
      </c>
      <c r="CF23" s="31" t="str">
        <f t="shared" si="22"/>
        <v/>
      </c>
      <c r="CG23" s="31" t="str">
        <f t="shared" si="23"/>
        <v/>
      </c>
      <c r="CH23" s="32">
        <f t="shared" si="24"/>
        <v>0</v>
      </c>
      <c r="CI23" s="32">
        <f t="shared" si="25"/>
        <v>0</v>
      </c>
      <c r="CJ23" s="32">
        <f t="shared" si="26"/>
        <v>0</v>
      </c>
      <c r="CK23" s="32">
        <f t="shared" si="27"/>
        <v>0</v>
      </c>
      <c r="CL23" s="32">
        <f t="shared" si="28"/>
        <v>0</v>
      </c>
      <c r="CM23" s="32">
        <f t="shared" si="29"/>
        <v>0</v>
      </c>
      <c r="CN23" s="32">
        <f t="shared" si="30"/>
        <v>0</v>
      </c>
    </row>
    <row r="24" spans="1:98" ht="16.350000000000001" customHeight="1" x14ac:dyDescent="0.2">
      <c r="A24" s="3618" t="s">
        <v>48</v>
      </c>
      <c r="B24" s="3619"/>
      <c r="C24" s="3620"/>
      <c r="D24" s="2279">
        <f t="shared" si="15"/>
        <v>0</v>
      </c>
      <c r="E24" s="2265">
        <f t="shared" ref="E24:F31" si="32">SUM(G24+I24+K24+M24+O24+Q24+S24+U24+W24+Y24+AA24+AC24+AE24+AG24+AI24+AK24+AM24+AO24)</f>
        <v>0</v>
      </c>
      <c r="F24" s="2266">
        <f t="shared" si="32"/>
        <v>0</v>
      </c>
      <c r="G24" s="2267"/>
      <c r="H24" s="2231"/>
      <c r="I24" s="2267"/>
      <c r="J24" s="2268"/>
      <c r="K24" s="2267"/>
      <c r="L24" s="2231"/>
      <c r="M24" s="2267"/>
      <c r="N24" s="2268"/>
      <c r="O24" s="2267"/>
      <c r="P24" s="2231"/>
      <c r="Q24" s="2267"/>
      <c r="R24" s="2231"/>
      <c r="S24" s="2267"/>
      <c r="T24" s="2231"/>
      <c r="U24" s="2267"/>
      <c r="V24" s="2231"/>
      <c r="W24" s="2230"/>
      <c r="X24" s="2283"/>
      <c r="Y24" s="2267"/>
      <c r="Z24" s="2231"/>
      <c r="AA24" s="2230"/>
      <c r="AB24" s="2283"/>
      <c r="AC24" s="2267"/>
      <c r="AD24" s="2231"/>
      <c r="AE24" s="2230"/>
      <c r="AF24" s="2283"/>
      <c r="AG24" s="2267"/>
      <c r="AH24" s="2231"/>
      <c r="AI24" s="2230"/>
      <c r="AJ24" s="2283"/>
      <c r="AK24" s="2267"/>
      <c r="AL24" s="2231"/>
      <c r="AM24" s="2230"/>
      <c r="AN24" s="2231"/>
      <c r="AO24" s="2230"/>
      <c r="AP24" s="2232"/>
      <c r="AQ24" s="2284"/>
      <c r="AR24" s="2268"/>
      <c r="AS24" s="2285"/>
      <c r="AT24" s="2285"/>
      <c r="AU24" s="2285"/>
      <c r="AV24" s="2285"/>
      <c r="AW24" s="2285"/>
      <c r="AX24" s="2285"/>
      <c r="AY24" s="671" t="str">
        <f t="shared" si="16"/>
        <v/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4"/>
      <c r="BV24" s="4"/>
      <c r="BW24" s="4"/>
      <c r="CA24" s="31" t="str">
        <f t="shared" si="17"/>
        <v/>
      </c>
      <c r="CB24" s="31" t="str">
        <f t="shared" si="18"/>
        <v/>
      </c>
      <c r="CC24" s="31" t="str">
        <f t="shared" si="19"/>
        <v/>
      </c>
      <c r="CD24" s="31" t="str">
        <f t="shared" si="20"/>
        <v/>
      </c>
      <c r="CE24" s="31" t="str">
        <f t="shared" si="21"/>
        <v/>
      </c>
      <c r="CF24" s="31" t="str">
        <f t="shared" si="22"/>
        <v/>
      </c>
      <c r="CG24" s="31" t="str">
        <f t="shared" si="23"/>
        <v/>
      </c>
      <c r="CH24" s="32">
        <f t="shared" si="24"/>
        <v>0</v>
      </c>
      <c r="CI24" s="32">
        <f t="shared" si="25"/>
        <v>0</v>
      </c>
      <c r="CJ24" s="32">
        <f t="shared" si="26"/>
        <v>0</v>
      </c>
      <c r="CK24" s="32">
        <f t="shared" si="27"/>
        <v>0</v>
      </c>
      <c r="CL24" s="32">
        <f t="shared" si="28"/>
        <v>0</v>
      </c>
      <c r="CM24" s="32">
        <f t="shared" si="29"/>
        <v>0</v>
      </c>
      <c r="CN24" s="32">
        <f t="shared" si="30"/>
        <v>0</v>
      </c>
    </row>
    <row r="25" spans="1:98" ht="16.350000000000001" customHeight="1" x14ac:dyDescent="0.2">
      <c r="A25" s="3618" t="s">
        <v>49</v>
      </c>
      <c r="B25" s="3619"/>
      <c r="C25" s="3620"/>
      <c r="D25" s="2279">
        <f t="shared" si="15"/>
        <v>0</v>
      </c>
      <c r="E25" s="2265">
        <f t="shared" si="32"/>
        <v>0</v>
      </c>
      <c r="F25" s="2266">
        <f t="shared" si="32"/>
        <v>0</v>
      </c>
      <c r="G25" s="2267"/>
      <c r="H25" s="2231"/>
      <c r="I25" s="2267"/>
      <c r="J25" s="2268"/>
      <c r="K25" s="2267"/>
      <c r="L25" s="2231"/>
      <c r="M25" s="2267"/>
      <c r="N25" s="2268"/>
      <c r="O25" s="2267"/>
      <c r="P25" s="2231"/>
      <c r="Q25" s="2267"/>
      <c r="R25" s="2231"/>
      <c r="S25" s="2267"/>
      <c r="T25" s="2231"/>
      <c r="U25" s="2267"/>
      <c r="V25" s="2231"/>
      <c r="W25" s="2230"/>
      <c r="X25" s="2283"/>
      <c r="Y25" s="2267"/>
      <c r="Z25" s="2231"/>
      <c r="AA25" s="2230"/>
      <c r="AB25" s="2283"/>
      <c r="AC25" s="2267"/>
      <c r="AD25" s="2231"/>
      <c r="AE25" s="2230"/>
      <c r="AF25" s="2283"/>
      <c r="AG25" s="2267"/>
      <c r="AH25" s="2231"/>
      <c r="AI25" s="2230"/>
      <c r="AJ25" s="2283"/>
      <c r="AK25" s="2267"/>
      <c r="AL25" s="2231"/>
      <c r="AM25" s="2230"/>
      <c r="AN25" s="2231"/>
      <c r="AO25" s="2230"/>
      <c r="AP25" s="2232"/>
      <c r="AQ25" s="2284"/>
      <c r="AR25" s="2268"/>
      <c r="AS25" s="2285"/>
      <c r="AT25" s="2285"/>
      <c r="AU25" s="2285"/>
      <c r="AV25" s="2285"/>
      <c r="AW25" s="2285"/>
      <c r="AX25" s="2285"/>
      <c r="AY25" s="671" t="str">
        <f t="shared" si="16"/>
        <v/>
      </c>
      <c r="BU25" s="3"/>
      <c r="BV25" s="3"/>
      <c r="BW25" s="3"/>
      <c r="CA25" s="31" t="str">
        <f t="shared" si="17"/>
        <v/>
      </c>
      <c r="CB25" s="31" t="str">
        <f t="shared" si="18"/>
        <v/>
      </c>
      <c r="CC25" s="31" t="str">
        <f t="shared" si="19"/>
        <v/>
      </c>
      <c r="CD25" s="31" t="str">
        <f t="shared" si="20"/>
        <v/>
      </c>
      <c r="CE25" s="31" t="str">
        <f t="shared" si="21"/>
        <v/>
      </c>
      <c r="CF25" s="31" t="str">
        <f t="shared" si="22"/>
        <v/>
      </c>
      <c r="CG25" s="31" t="str">
        <f t="shared" si="23"/>
        <v/>
      </c>
      <c r="CH25" s="32">
        <f t="shared" si="24"/>
        <v>0</v>
      </c>
      <c r="CI25" s="32">
        <f t="shared" si="25"/>
        <v>0</v>
      </c>
      <c r="CJ25" s="32">
        <f t="shared" si="26"/>
        <v>0</v>
      </c>
      <c r="CK25" s="32">
        <f t="shared" si="27"/>
        <v>0</v>
      </c>
      <c r="CL25" s="32">
        <f t="shared" si="28"/>
        <v>0</v>
      </c>
      <c r="CM25" s="32">
        <f t="shared" si="29"/>
        <v>0</v>
      </c>
      <c r="CN25" s="32">
        <f t="shared" si="30"/>
        <v>0</v>
      </c>
    </row>
    <row r="26" spans="1:98" ht="16.350000000000001" customHeight="1" x14ac:dyDescent="0.2">
      <c r="A26" s="3618" t="s">
        <v>50</v>
      </c>
      <c r="B26" s="3619"/>
      <c r="C26" s="3620"/>
      <c r="D26" s="2286">
        <f t="shared" si="15"/>
        <v>3</v>
      </c>
      <c r="E26" s="2265">
        <f t="shared" si="32"/>
        <v>0</v>
      </c>
      <c r="F26" s="2266">
        <f t="shared" si="32"/>
        <v>3</v>
      </c>
      <c r="G26" s="2267">
        <v>0</v>
      </c>
      <c r="H26" s="2231">
        <v>0</v>
      </c>
      <c r="I26" s="2267">
        <v>0</v>
      </c>
      <c r="J26" s="2268">
        <v>0</v>
      </c>
      <c r="K26" s="2267">
        <v>0</v>
      </c>
      <c r="L26" s="2231">
        <v>0</v>
      </c>
      <c r="M26" s="2267">
        <v>0</v>
      </c>
      <c r="N26" s="2268">
        <v>0</v>
      </c>
      <c r="O26" s="2267">
        <v>0</v>
      </c>
      <c r="P26" s="2231">
        <v>0</v>
      </c>
      <c r="Q26" s="2267">
        <v>0</v>
      </c>
      <c r="R26" s="2231">
        <v>0</v>
      </c>
      <c r="S26" s="2267">
        <v>0</v>
      </c>
      <c r="T26" s="2231">
        <v>0</v>
      </c>
      <c r="U26" s="2267">
        <v>0</v>
      </c>
      <c r="V26" s="2231">
        <v>0</v>
      </c>
      <c r="W26" s="2230">
        <v>0</v>
      </c>
      <c r="X26" s="2283">
        <v>0</v>
      </c>
      <c r="Y26" s="2267">
        <v>0</v>
      </c>
      <c r="Z26" s="2231">
        <v>0</v>
      </c>
      <c r="AA26" s="2230">
        <v>0</v>
      </c>
      <c r="AB26" s="2283">
        <v>1</v>
      </c>
      <c r="AC26" s="2267">
        <v>0</v>
      </c>
      <c r="AD26" s="2231">
        <v>0</v>
      </c>
      <c r="AE26" s="2230">
        <v>0</v>
      </c>
      <c r="AF26" s="2283">
        <v>1</v>
      </c>
      <c r="AG26" s="2267">
        <v>0</v>
      </c>
      <c r="AH26" s="2231">
        <v>1</v>
      </c>
      <c r="AI26" s="2230">
        <v>0</v>
      </c>
      <c r="AJ26" s="2283">
        <v>0</v>
      </c>
      <c r="AK26" s="2267">
        <v>0</v>
      </c>
      <c r="AL26" s="2231">
        <v>0</v>
      </c>
      <c r="AM26" s="2230">
        <v>0</v>
      </c>
      <c r="AN26" s="2231">
        <v>0</v>
      </c>
      <c r="AO26" s="2230">
        <v>0</v>
      </c>
      <c r="AP26" s="2232">
        <v>0</v>
      </c>
      <c r="AQ26" s="2284"/>
      <c r="AR26" s="2268">
        <v>0</v>
      </c>
      <c r="AS26" s="2285">
        <v>3</v>
      </c>
      <c r="AT26" s="2284">
        <v>0</v>
      </c>
      <c r="AU26" s="2284">
        <v>0</v>
      </c>
      <c r="AV26" s="2284">
        <v>0</v>
      </c>
      <c r="AW26" s="2284">
        <v>0</v>
      </c>
      <c r="AX26" s="2284">
        <v>0</v>
      </c>
      <c r="AY26" s="671" t="str">
        <f t="shared" si="16"/>
        <v/>
      </c>
      <c r="BU26" s="3"/>
      <c r="BV26" s="3"/>
      <c r="BW26" s="3"/>
      <c r="CA26" s="31" t="str">
        <f t="shared" si="17"/>
        <v/>
      </c>
      <c r="CB26" s="31" t="str">
        <f t="shared" si="18"/>
        <v/>
      </c>
      <c r="CC26" s="31" t="str">
        <f t="shared" si="19"/>
        <v/>
      </c>
      <c r="CD26" s="31" t="str">
        <f t="shared" si="20"/>
        <v/>
      </c>
      <c r="CE26" s="31" t="str">
        <f t="shared" si="21"/>
        <v/>
      </c>
      <c r="CF26" s="31" t="str">
        <f t="shared" si="22"/>
        <v/>
      </c>
      <c r="CG26" s="31" t="str">
        <f t="shared" si="23"/>
        <v/>
      </c>
      <c r="CH26" s="32">
        <f t="shared" si="24"/>
        <v>0</v>
      </c>
      <c r="CI26" s="32">
        <f t="shared" si="25"/>
        <v>0</v>
      </c>
      <c r="CJ26" s="32">
        <f t="shared" si="26"/>
        <v>0</v>
      </c>
      <c r="CK26" s="32">
        <f t="shared" si="27"/>
        <v>0</v>
      </c>
      <c r="CL26" s="32">
        <f t="shared" si="28"/>
        <v>0</v>
      </c>
      <c r="CM26" s="32">
        <f t="shared" si="29"/>
        <v>0</v>
      </c>
      <c r="CN26" s="32">
        <f t="shared" si="30"/>
        <v>0</v>
      </c>
    </row>
    <row r="27" spans="1:98" ht="16.350000000000001" customHeight="1" x14ac:dyDescent="0.2">
      <c r="A27" s="3618" t="s">
        <v>51</v>
      </c>
      <c r="B27" s="3619"/>
      <c r="C27" s="3620"/>
      <c r="D27" s="2286">
        <f t="shared" si="15"/>
        <v>0</v>
      </c>
      <c r="E27" s="2265">
        <f t="shared" si="32"/>
        <v>0</v>
      </c>
      <c r="F27" s="2266">
        <f t="shared" si="32"/>
        <v>0</v>
      </c>
      <c r="G27" s="2267"/>
      <c r="H27" s="2231"/>
      <c r="I27" s="2267"/>
      <c r="J27" s="2268"/>
      <c r="K27" s="2267"/>
      <c r="L27" s="2231"/>
      <c r="M27" s="2267"/>
      <c r="N27" s="2268"/>
      <c r="O27" s="2267"/>
      <c r="P27" s="2231"/>
      <c r="Q27" s="2267"/>
      <c r="R27" s="2231"/>
      <c r="S27" s="2267"/>
      <c r="T27" s="2231"/>
      <c r="U27" s="2267"/>
      <c r="V27" s="2231"/>
      <c r="W27" s="2230"/>
      <c r="X27" s="2283"/>
      <c r="Y27" s="2267"/>
      <c r="Z27" s="2231"/>
      <c r="AA27" s="2230"/>
      <c r="AB27" s="2283"/>
      <c r="AC27" s="2267"/>
      <c r="AD27" s="2231"/>
      <c r="AE27" s="2230"/>
      <c r="AF27" s="2283"/>
      <c r="AG27" s="2267"/>
      <c r="AH27" s="2231"/>
      <c r="AI27" s="2230"/>
      <c r="AJ27" s="2283"/>
      <c r="AK27" s="2267"/>
      <c r="AL27" s="2231"/>
      <c r="AM27" s="2230"/>
      <c r="AN27" s="2231"/>
      <c r="AO27" s="2230"/>
      <c r="AP27" s="2232"/>
      <c r="AQ27" s="2284"/>
      <c r="AR27" s="2268"/>
      <c r="AS27" s="2285"/>
      <c r="AT27" s="2285"/>
      <c r="AU27" s="2285"/>
      <c r="AV27" s="2285"/>
      <c r="AW27" s="2285"/>
      <c r="AX27" s="2285"/>
      <c r="AY27" s="671" t="str">
        <f t="shared" si="16"/>
        <v/>
      </c>
      <c r="BU27" s="3"/>
      <c r="BV27" s="3"/>
      <c r="BW27" s="3"/>
      <c r="CA27" s="31" t="str">
        <f t="shared" si="17"/>
        <v/>
      </c>
      <c r="CB27" s="31" t="str">
        <f t="shared" si="18"/>
        <v/>
      </c>
      <c r="CC27" s="31" t="str">
        <f t="shared" si="19"/>
        <v/>
      </c>
      <c r="CD27" s="31" t="str">
        <f t="shared" si="20"/>
        <v/>
      </c>
      <c r="CE27" s="31" t="str">
        <f t="shared" si="21"/>
        <v/>
      </c>
      <c r="CF27" s="31" t="str">
        <f t="shared" si="22"/>
        <v/>
      </c>
      <c r="CG27" s="31" t="str">
        <f t="shared" si="23"/>
        <v/>
      </c>
      <c r="CH27" s="32">
        <f t="shared" si="24"/>
        <v>0</v>
      </c>
      <c r="CI27" s="32">
        <f t="shared" si="25"/>
        <v>0</v>
      </c>
      <c r="CJ27" s="32">
        <f t="shared" si="26"/>
        <v>0</v>
      </c>
      <c r="CK27" s="32">
        <f t="shared" si="27"/>
        <v>0</v>
      </c>
      <c r="CL27" s="32">
        <f t="shared" si="28"/>
        <v>0</v>
      </c>
      <c r="CM27" s="32">
        <f t="shared" si="29"/>
        <v>0</v>
      </c>
      <c r="CN27" s="32">
        <f t="shared" si="30"/>
        <v>0</v>
      </c>
    </row>
    <row r="28" spans="1:98" s="1005" customFormat="1" ht="16.350000000000001" customHeight="1" x14ac:dyDescent="0.2">
      <c r="A28" s="3618" t="s">
        <v>52</v>
      </c>
      <c r="B28" s="3619"/>
      <c r="C28" s="3620"/>
      <c r="D28" s="2279">
        <f>SUM(E28+F28)</f>
        <v>0</v>
      </c>
      <c r="E28" s="2265">
        <f t="shared" si="32"/>
        <v>0</v>
      </c>
      <c r="F28" s="2266">
        <f t="shared" si="32"/>
        <v>0</v>
      </c>
      <c r="G28" s="2267"/>
      <c r="H28" s="2231"/>
      <c r="I28" s="2267"/>
      <c r="J28" s="2268"/>
      <c r="K28" s="2267"/>
      <c r="L28" s="2231"/>
      <c r="M28" s="2267"/>
      <c r="N28" s="2268"/>
      <c r="O28" s="2267"/>
      <c r="P28" s="2231"/>
      <c r="Q28" s="2267"/>
      <c r="R28" s="2231"/>
      <c r="S28" s="2267"/>
      <c r="T28" s="2231"/>
      <c r="U28" s="2267"/>
      <c r="V28" s="2231"/>
      <c r="W28" s="2230"/>
      <c r="X28" s="2283"/>
      <c r="Y28" s="2267"/>
      <c r="Z28" s="2231"/>
      <c r="AA28" s="2230"/>
      <c r="AB28" s="2283"/>
      <c r="AC28" s="2267"/>
      <c r="AD28" s="2231"/>
      <c r="AE28" s="2230"/>
      <c r="AF28" s="2283"/>
      <c r="AG28" s="2267"/>
      <c r="AH28" s="2231"/>
      <c r="AI28" s="2230"/>
      <c r="AJ28" s="2283"/>
      <c r="AK28" s="2267"/>
      <c r="AL28" s="2231"/>
      <c r="AM28" s="2230"/>
      <c r="AN28" s="2231"/>
      <c r="AO28" s="2230"/>
      <c r="AP28" s="2232"/>
      <c r="AQ28" s="2284"/>
      <c r="AR28" s="2268"/>
      <c r="AS28" s="2285"/>
      <c r="AT28" s="2284"/>
      <c r="AU28" s="2284"/>
      <c r="AV28" s="2284"/>
      <c r="AW28" s="2284"/>
      <c r="AX28" s="2284"/>
      <c r="AY28" s="671" t="str">
        <f t="shared" si="16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451"/>
      <c r="CA28" s="31" t="str">
        <f t="shared" si="17"/>
        <v/>
      </c>
      <c r="CB28" s="31" t="str">
        <f t="shared" si="18"/>
        <v/>
      </c>
      <c r="CC28" s="31" t="str">
        <f t="shared" si="19"/>
        <v/>
      </c>
      <c r="CD28" s="31" t="str">
        <f t="shared" si="20"/>
        <v/>
      </c>
      <c r="CE28" s="31" t="str">
        <f t="shared" si="21"/>
        <v/>
      </c>
      <c r="CF28" s="31" t="str">
        <f t="shared" si="22"/>
        <v/>
      </c>
      <c r="CG28" s="31" t="str">
        <f t="shared" si="23"/>
        <v/>
      </c>
      <c r="CH28" s="32">
        <f t="shared" si="24"/>
        <v>0</v>
      </c>
      <c r="CI28" s="32">
        <f t="shared" si="25"/>
        <v>0</v>
      </c>
      <c r="CJ28" s="32">
        <f t="shared" si="26"/>
        <v>0</v>
      </c>
      <c r="CK28" s="32">
        <f t="shared" si="27"/>
        <v>0</v>
      </c>
      <c r="CL28" s="32">
        <f t="shared" si="28"/>
        <v>0</v>
      </c>
      <c r="CM28" s="32">
        <f t="shared" si="29"/>
        <v>0</v>
      </c>
      <c r="CN28" s="32">
        <f t="shared" si="30"/>
        <v>0</v>
      </c>
      <c r="CO28" s="5"/>
      <c r="CP28" s="5"/>
      <c r="CQ28" s="5"/>
      <c r="CR28" s="5"/>
      <c r="CS28" s="5"/>
      <c r="CT28" s="5"/>
    </row>
    <row r="29" spans="1:98" ht="16.350000000000001" customHeight="1" x14ac:dyDescent="0.2">
      <c r="A29" s="3618" t="s">
        <v>53</v>
      </c>
      <c r="B29" s="3619"/>
      <c r="C29" s="3620"/>
      <c r="D29" s="2279">
        <f t="shared" si="15"/>
        <v>0</v>
      </c>
      <c r="E29" s="2265">
        <f t="shared" si="32"/>
        <v>0</v>
      </c>
      <c r="F29" s="2266">
        <f t="shared" si="32"/>
        <v>0</v>
      </c>
      <c r="G29" s="2267"/>
      <c r="H29" s="2231"/>
      <c r="I29" s="2267"/>
      <c r="J29" s="2268"/>
      <c r="K29" s="2267"/>
      <c r="L29" s="2231"/>
      <c r="M29" s="2267"/>
      <c r="N29" s="2268"/>
      <c r="O29" s="2267"/>
      <c r="P29" s="2231"/>
      <c r="Q29" s="2267"/>
      <c r="R29" s="2231"/>
      <c r="S29" s="2267"/>
      <c r="T29" s="2231"/>
      <c r="U29" s="2267"/>
      <c r="V29" s="2231"/>
      <c r="W29" s="2230"/>
      <c r="X29" s="2283"/>
      <c r="Y29" s="2267"/>
      <c r="Z29" s="2231"/>
      <c r="AA29" s="2230"/>
      <c r="AB29" s="2283"/>
      <c r="AC29" s="2267"/>
      <c r="AD29" s="2231"/>
      <c r="AE29" s="2230"/>
      <c r="AF29" s="2283"/>
      <c r="AG29" s="2267"/>
      <c r="AH29" s="2231"/>
      <c r="AI29" s="2230"/>
      <c r="AJ29" s="2283"/>
      <c r="AK29" s="2267"/>
      <c r="AL29" s="2231"/>
      <c r="AM29" s="2230"/>
      <c r="AN29" s="2231"/>
      <c r="AO29" s="2230"/>
      <c r="AP29" s="2232"/>
      <c r="AQ29" s="2284"/>
      <c r="AR29" s="2268"/>
      <c r="AS29" s="2285"/>
      <c r="AT29" s="2284"/>
      <c r="AU29" s="2284"/>
      <c r="AV29" s="2284"/>
      <c r="AW29" s="2284"/>
      <c r="AX29" s="2284"/>
      <c r="AY29" s="671" t="str">
        <f t="shared" si="16"/>
        <v/>
      </c>
      <c r="BU29" s="3"/>
      <c r="BV29" s="3"/>
      <c r="BW29" s="3"/>
      <c r="CA29" s="31" t="str">
        <f t="shared" si="17"/>
        <v/>
      </c>
      <c r="CB29" s="31" t="str">
        <f t="shared" si="18"/>
        <v/>
      </c>
      <c r="CC29" s="31" t="str">
        <f t="shared" si="19"/>
        <v/>
      </c>
      <c r="CD29" s="31" t="str">
        <f t="shared" si="20"/>
        <v/>
      </c>
      <c r="CE29" s="31" t="str">
        <f t="shared" si="21"/>
        <v/>
      </c>
      <c r="CF29" s="31" t="str">
        <f t="shared" si="22"/>
        <v/>
      </c>
      <c r="CG29" s="31" t="str">
        <f t="shared" si="23"/>
        <v/>
      </c>
      <c r="CH29" s="32">
        <f t="shared" si="24"/>
        <v>0</v>
      </c>
      <c r="CI29" s="32">
        <f t="shared" si="25"/>
        <v>0</v>
      </c>
      <c r="CJ29" s="32">
        <f t="shared" si="26"/>
        <v>0</v>
      </c>
      <c r="CK29" s="32">
        <f t="shared" si="27"/>
        <v>0</v>
      </c>
      <c r="CL29" s="32">
        <f t="shared" si="28"/>
        <v>0</v>
      </c>
      <c r="CM29" s="32">
        <f t="shared" si="29"/>
        <v>0</v>
      </c>
      <c r="CN29" s="32">
        <f t="shared" si="30"/>
        <v>0</v>
      </c>
    </row>
    <row r="30" spans="1:98" ht="16.350000000000001" customHeight="1" x14ac:dyDescent="0.2">
      <c r="A30" s="3618" t="s">
        <v>54</v>
      </c>
      <c r="B30" s="3619"/>
      <c r="C30" s="3620"/>
      <c r="D30" s="2279">
        <f t="shared" si="15"/>
        <v>0</v>
      </c>
      <c r="E30" s="2265">
        <f t="shared" si="32"/>
        <v>0</v>
      </c>
      <c r="F30" s="2266">
        <f t="shared" si="32"/>
        <v>0</v>
      </c>
      <c r="G30" s="2267"/>
      <c r="H30" s="2231"/>
      <c r="I30" s="2267"/>
      <c r="J30" s="2268"/>
      <c r="K30" s="2267"/>
      <c r="L30" s="2231"/>
      <c r="M30" s="2267"/>
      <c r="N30" s="2268"/>
      <c r="O30" s="2267"/>
      <c r="P30" s="2231"/>
      <c r="Q30" s="2267"/>
      <c r="R30" s="2231"/>
      <c r="S30" s="2267"/>
      <c r="T30" s="2231"/>
      <c r="U30" s="2267"/>
      <c r="V30" s="2231"/>
      <c r="W30" s="2230"/>
      <c r="X30" s="2283"/>
      <c r="Y30" s="2267"/>
      <c r="Z30" s="2231"/>
      <c r="AA30" s="2230"/>
      <c r="AB30" s="2283"/>
      <c r="AC30" s="2267"/>
      <c r="AD30" s="2231"/>
      <c r="AE30" s="2230"/>
      <c r="AF30" s="2283"/>
      <c r="AG30" s="2267"/>
      <c r="AH30" s="2231"/>
      <c r="AI30" s="2230"/>
      <c r="AJ30" s="2283"/>
      <c r="AK30" s="2267"/>
      <c r="AL30" s="2231"/>
      <c r="AM30" s="2230"/>
      <c r="AN30" s="2231"/>
      <c r="AO30" s="2230"/>
      <c r="AP30" s="2232"/>
      <c r="AQ30" s="2284"/>
      <c r="AR30" s="2268"/>
      <c r="AS30" s="2285"/>
      <c r="AT30" s="2284"/>
      <c r="AU30" s="2284"/>
      <c r="AV30" s="2284"/>
      <c r="AW30" s="2284"/>
      <c r="AX30" s="2284"/>
      <c r="AY30" s="671" t="str">
        <f t="shared" si="16"/>
        <v/>
      </c>
      <c r="BU30" s="3"/>
      <c r="BV30" s="3"/>
      <c r="BW30" s="3"/>
      <c r="CA30" s="31" t="str">
        <f t="shared" si="17"/>
        <v/>
      </c>
      <c r="CB30" s="31" t="str">
        <f t="shared" si="18"/>
        <v/>
      </c>
      <c r="CC30" s="31" t="str">
        <f t="shared" si="19"/>
        <v/>
      </c>
      <c r="CD30" s="31" t="str">
        <f t="shared" si="20"/>
        <v/>
      </c>
      <c r="CE30" s="31" t="str">
        <f t="shared" si="21"/>
        <v/>
      </c>
      <c r="CF30" s="31" t="str">
        <f t="shared" si="22"/>
        <v/>
      </c>
      <c r="CG30" s="31" t="str">
        <f t="shared" si="23"/>
        <v/>
      </c>
      <c r="CH30" s="32">
        <f t="shared" si="24"/>
        <v>0</v>
      </c>
      <c r="CI30" s="32">
        <f t="shared" si="25"/>
        <v>0</v>
      </c>
      <c r="CJ30" s="32">
        <f t="shared" si="26"/>
        <v>0</v>
      </c>
      <c r="CK30" s="32">
        <f t="shared" si="27"/>
        <v>0</v>
      </c>
      <c r="CL30" s="32">
        <f t="shared" si="28"/>
        <v>0</v>
      </c>
      <c r="CM30" s="32">
        <f t="shared" si="29"/>
        <v>0</v>
      </c>
      <c r="CN30" s="32">
        <f t="shared" si="30"/>
        <v>0</v>
      </c>
    </row>
    <row r="31" spans="1:98" ht="16.350000000000001" customHeight="1" x14ac:dyDescent="0.2">
      <c r="A31" s="3618" t="s">
        <v>55</v>
      </c>
      <c r="B31" s="3619"/>
      <c r="C31" s="3620"/>
      <c r="D31" s="2279">
        <f t="shared" si="15"/>
        <v>93</v>
      </c>
      <c r="E31" s="2265">
        <f t="shared" si="32"/>
        <v>46</v>
      </c>
      <c r="F31" s="2266">
        <f t="shared" si="32"/>
        <v>47</v>
      </c>
      <c r="G31" s="2267">
        <v>0</v>
      </c>
      <c r="H31" s="2231">
        <v>0</v>
      </c>
      <c r="I31" s="2267">
        <v>0</v>
      </c>
      <c r="J31" s="2268">
        <v>0</v>
      </c>
      <c r="K31" s="2267">
        <v>0</v>
      </c>
      <c r="L31" s="2231">
        <v>0</v>
      </c>
      <c r="M31" s="2267">
        <v>2</v>
      </c>
      <c r="N31" s="2268">
        <v>0</v>
      </c>
      <c r="O31" s="2267">
        <v>3</v>
      </c>
      <c r="P31" s="2231">
        <v>5</v>
      </c>
      <c r="Q31" s="2267">
        <v>8</v>
      </c>
      <c r="R31" s="2231">
        <v>4</v>
      </c>
      <c r="S31" s="2267">
        <v>6</v>
      </c>
      <c r="T31" s="2231">
        <v>4</v>
      </c>
      <c r="U31" s="2267">
        <v>3</v>
      </c>
      <c r="V31" s="2231">
        <v>4</v>
      </c>
      <c r="W31" s="2230">
        <v>5</v>
      </c>
      <c r="X31" s="2283">
        <v>0</v>
      </c>
      <c r="Y31" s="2267">
        <v>12</v>
      </c>
      <c r="Z31" s="2231">
        <v>10</v>
      </c>
      <c r="AA31" s="2230">
        <v>1</v>
      </c>
      <c r="AB31" s="2283">
        <v>2</v>
      </c>
      <c r="AC31" s="2267">
        <v>0</v>
      </c>
      <c r="AD31" s="2231">
        <v>0</v>
      </c>
      <c r="AE31" s="2230">
        <v>0</v>
      </c>
      <c r="AF31" s="2283">
        <v>4</v>
      </c>
      <c r="AG31" s="2267">
        <v>2</v>
      </c>
      <c r="AH31" s="2231">
        <v>7</v>
      </c>
      <c r="AI31" s="2230">
        <v>4</v>
      </c>
      <c r="AJ31" s="2283">
        <v>2</v>
      </c>
      <c r="AK31" s="2267">
        <v>0</v>
      </c>
      <c r="AL31" s="2231">
        <v>5</v>
      </c>
      <c r="AM31" s="2230">
        <v>0</v>
      </c>
      <c r="AN31" s="2231">
        <v>0</v>
      </c>
      <c r="AO31" s="2230">
        <v>0</v>
      </c>
      <c r="AP31" s="2232">
        <v>0</v>
      </c>
      <c r="AQ31" s="2284">
        <v>4</v>
      </c>
      <c r="AR31" s="2268">
        <v>0</v>
      </c>
      <c r="AS31" s="2285">
        <v>93</v>
      </c>
      <c r="AT31" s="2284">
        <v>0</v>
      </c>
      <c r="AU31" s="2284">
        <v>0</v>
      </c>
      <c r="AV31" s="2284">
        <v>0</v>
      </c>
      <c r="AW31" s="2284">
        <v>0</v>
      </c>
      <c r="AX31" s="2284">
        <v>0</v>
      </c>
      <c r="AY31" s="671" t="str">
        <f t="shared" si="16"/>
        <v/>
      </c>
      <c r="BU31" s="3"/>
      <c r="BV31" s="3"/>
      <c r="BW31" s="3"/>
      <c r="CA31" s="31" t="str">
        <f t="shared" si="17"/>
        <v/>
      </c>
      <c r="CB31" s="31" t="str">
        <f t="shared" si="18"/>
        <v/>
      </c>
      <c r="CC31" s="31" t="str">
        <f t="shared" si="19"/>
        <v/>
      </c>
      <c r="CD31" s="31" t="str">
        <f t="shared" si="20"/>
        <v/>
      </c>
      <c r="CE31" s="31" t="str">
        <f t="shared" si="21"/>
        <v/>
      </c>
      <c r="CF31" s="31" t="str">
        <f t="shared" si="22"/>
        <v/>
      </c>
      <c r="CG31" s="31" t="str">
        <f t="shared" si="23"/>
        <v/>
      </c>
      <c r="CH31" s="32">
        <f t="shared" si="24"/>
        <v>0</v>
      </c>
      <c r="CI31" s="32">
        <f t="shared" si="25"/>
        <v>0</v>
      </c>
      <c r="CJ31" s="32">
        <f t="shared" si="26"/>
        <v>0</v>
      </c>
      <c r="CK31" s="32">
        <f t="shared" si="27"/>
        <v>0</v>
      </c>
      <c r="CL31" s="32">
        <f t="shared" si="28"/>
        <v>0</v>
      </c>
      <c r="CM31" s="32">
        <f t="shared" si="29"/>
        <v>0</v>
      </c>
      <c r="CN31" s="32">
        <f t="shared" si="30"/>
        <v>0</v>
      </c>
    </row>
    <row r="32" spans="1:98" ht="16.350000000000001" customHeight="1" x14ac:dyDescent="0.2">
      <c r="A32" s="3618" t="s">
        <v>56</v>
      </c>
      <c r="B32" s="3619"/>
      <c r="C32" s="3620"/>
      <c r="D32" s="2279">
        <f t="shared" si="15"/>
        <v>0</v>
      </c>
      <c r="E32" s="2265">
        <f>SUM(U32+W32+Y32+AA32+AC32+AE32+AG32+AI32+AK32+AM32+AO32)</f>
        <v>0</v>
      </c>
      <c r="F32" s="2266">
        <f>SUM(V32+X32+Z32+AB32+AD32+AF32+AH32+AJ32+AL32+AN32+AP32)</f>
        <v>0</v>
      </c>
      <c r="G32" s="2280"/>
      <c r="H32" s="2281"/>
      <c r="I32" s="2280"/>
      <c r="J32" s="2282"/>
      <c r="K32" s="2280"/>
      <c r="L32" s="2281"/>
      <c r="M32" s="2280"/>
      <c r="N32" s="2282"/>
      <c r="O32" s="2280"/>
      <c r="P32" s="2281"/>
      <c r="Q32" s="2280"/>
      <c r="R32" s="2281"/>
      <c r="S32" s="2280"/>
      <c r="T32" s="2281"/>
      <c r="U32" s="2267"/>
      <c r="V32" s="2231"/>
      <c r="W32" s="2230"/>
      <c r="X32" s="2283"/>
      <c r="Y32" s="2267"/>
      <c r="Z32" s="2231"/>
      <c r="AA32" s="2230"/>
      <c r="AB32" s="2283"/>
      <c r="AC32" s="2267"/>
      <c r="AD32" s="2231"/>
      <c r="AE32" s="2230"/>
      <c r="AF32" s="2283"/>
      <c r="AG32" s="2267"/>
      <c r="AH32" s="2231"/>
      <c r="AI32" s="2230"/>
      <c r="AJ32" s="2283"/>
      <c r="AK32" s="2267"/>
      <c r="AL32" s="2231"/>
      <c r="AM32" s="2230"/>
      <c r="AN32" s="2231"/>
      <c r="AO32" s="2230"/>
      <c r="AP32" s="2232"/>
      <c r="AQ32" s="2284"/>
      <c r="AR32" s="2268"/>
      <c r="AS32" s="2285"/>
      <c r="AT32" s="2284"/>
      <c r="AU32" s="2284"/>
      <c r="AV32" s="2284"/>
      <c r="AW32" s="2284"/>
      <c r="AX32" s="2284"/>
      <c r="AY32" s="671" t="str">
        <f t="shared" si="16"/>
        <v/>
      </c>
      <c r="BU32" s="3"/>
      <c r="BV32" s="3"/>
      <c r="BW32" s="3"/>
      <c r="CA32" s="31" t="str">
        <f t="shared" si="17"/>
        <v/>
      </c>
      <c r="CB32" s="31" t="str">
        <f t="shared" si="18"/>
        <v/>
      </c>
      <c r="CC32" s="31" t="str">
        <f t="shared" si="19"/>
        <v/>
      </c>
      <c r="CD32" s="31" t="str">
        <f t="shared" si="20"/>
        <v/>
      </c>
      <c r="CE32" s="31" t="str">
        <f t="shared" si="21"/>
        <v/>
      </c>
      <c r="CF32" s="31" t="str">
        <f t="shared" si="22"/>
        <v/>
      </c>
      <c r="CG32" s="31" t="str">
        <f t="shared" si="23"/>
        <v/>
      </c>
      <c r="CH32" s="32">
        <f t="shared" si="24"/>
        <v>0</v>
      </c>
      <c r="CI32" s="32">
        <f t="shared" si="25"/>
        <v>0</v>
      </c>
      <c r="CJ32" s="32">
        <f t="shared" si="26"/>
        <v>0</v>
      </c>
      <c r="CK32" s="32">
        <f t="shared" si="27"/>
        <v>0</v>
      </c>
      <c r="CL32" s="32">
        <f t="shared" si="28"/>
        <v>0</v>
      </c>
      <c r="CM32" s="32">
        <f t="shared" si="29"/>
        <v>0</v>
      </c>
      <c r="CN32" s="32">
        <f t="shared" si="30"/>
        <v>0</v>
      </c>
    </row>
    <row r="33" spans="1:92" ht="16.350000000000001" customHeight="1" x14ac:dyDescent="0.2">
      <c r="A33" s="3618" t="s">
        <v>57</v>
      </c>
      <c r="B33" s="3619"/>
      <c r="C33" s="3620"/>
      <c r="D33" s="2279">
        <f>SUM(E33+F33)</f>
        <v>0</v>
      </c>
      <c r="E33" s="2265">
        <f t="shared" ref="E33:F35" si="33">SUM(G33+I33+K33+M33+O33+Q33+S33+U33+W33+Y33+AA33+AC33+AE33+AG33+AI33+AK33+AM33+AO33)</f>
        <v>0</v>
      </c>
      <c r="F33" s="2266">
        <f t="shared" si="33"/>
        <v>0</v>
      </c>
      <c r="G33" s="2267"/>
      <c r="H33" s="2231"/>
      <c r="I33" s="2267"/>
      <c r="J33" s="2268"/>
      <c r="K33" s="2267"/>
      <c r="L33" s="2231"/>
      <c r="M33" s="2267"/>
      <c r="N33" s="2268"/>
      <c r="O33" s="2267"/>
      <c r="P33" s="2231"/>
      <c r="Q33" s="2267"/>
      <c r="R33" s="2231"/>
      <c r="S33" s="2267"/>
      <c r="T33" s="2231"/>
      <c r="U33" s="2267"/>
      <c r="V33" s="2231"/>
      <c r="W33" s="2230"/>
      <c r="X33" s="2283"/>
      <c r="Y33" s="2267"/>
      <c r="Z33" s="2231"/>
      <c r="AA33" s="2230"/>
      <c r="AB33" s="2283"/>
      <c r="AC33" s="2267"/>
      <c r="AD33" s="2231"/>
      <c r="AE33" s="2230"/>
      <c r="AF33" s="2283"/>
      <c r="AG33" s="2267"/>
      <c r="AH33" s="2231"/>
      <c r="AI33" s="2230"/>
      <c r="AJ33" s="2283"/>
      <c r="AK33" s="2267"/>
      <c r="AL33" s="2231"/>
      <c r="AM33" s="2230"/>
      <c r="AN33" s="2231"/>
      <c r="AO33" s="2230"/>
      <c r="AP33" s="2232"/>
      <c r="AQ33" s="2284"/>
      <c r="AR33" s="2268"/>
      <c r="AS33" s="2285"/>
      <c r="AT33" s="2284"/>
      <c r="AU33" s="2284"/>
      <c r="AV33" s="2284"/>
      <c r="AW33" s="2284"/>
      <c r="AX33" s="2284"/>
      <c r="AY33" s="671" t="str">
        <f t="shared" si="16"/>
        <v/>
      </c>
      <c r="BU33" s="3"/>
      <c r="BV33" s="3"/>
      <c r="BW33" s="3"/>
      <c r="CA33" s="31" t="str">
        <f t="shared" si="17"/>
        <v/>
      </c>
      <c r="CB33" s="31" t="str">
        <f t="shared" si="18"/>
        <v/>
      </c>
      <c r="CC33" s="31" t="str">
        <f t="shared" si="19"/>
        <v/>
      </c>
      <c r="CD33" s="31" t="str">
        <f t="shared" si="20"/>
        <v/>
      </c>
      <c r="CE33" s="31" t="str">
        <f t="shared" si="21"/>
        <v/>
      </c>
      <c r="CF33" s="31" t="str">
        <f t="shared" si="22"/>
        <v/>
      </c>
      <c r="CG33" s="31" t="str">
        <f t="shared" si="23"/>
        <v/>
      </c>
      <c r="CH33" s="32">
        <f t="shared" si="24"/>
        <v>0</v>
      </c>
      <c r="CI33" s="32">
        <f t="shared" si="25"/>
        <v>0</v>
      </c>
      <c r="CJ33" s="32">
        <f t="shared" si="26"/>
        <v>0</v>
      </c>
      <c r="CK33" s="32">
        <f t="shared" si="27"/>
        <v>0</v>
      </c>
      <c r="CL33" s="32">
        <f t="shared" si="28"/>
        <v>0</v>
      </c>
      <c r="CM33" s="32">
        <f t="shared" si="29"/>
        <v>0</v>
      </c>
      <c r="CN33" s="32">
        <f t="shared" si="30"/>
        <v>0</v>
      </c>
    </row>
    <row r="34" spans="1:92" ht="16.350000000000001" customHeight="1" x14ac:dyDescent="0.2">
      <c r="A34" s="3618" t="s">
        <v>58</v>
      </c>
      <c r="B34" s="3619"/>
      <c r="C34" s="3620"/>
      <c r="D34" s="2279">
        <f t="shared" si="15"/>
        <v>0</v>
      </c>
      <c r="E34" s="2265">
        <f t="shared" si="33"/>
        <v>0</v>
      </c>
      <c r="F34" s="2266">
        <f t="shared" si="33"/>
        <v>0</v>
      </c>
      <c r="G34" s="2267"/>
      <c r="H34" s="2231"/>
      <c r="I34" s="2267"/>
      <c r="J34" s="2268"/>
      <c r="K34" s="2267"/>
      <c r="L34" s="2231"/>
      <c r="M34" s="2267"/>
      <c r="N34" s="2268"/>
      <c r="O34" s="2267"/>
      <c r="P34" s="2231"/>
      <c r="Q34" s="2267"/>
      <c r="R34" s="2231"/>
      <c r="S34" s="2267"/>
      <c r="T34" s="2231"/>
      <c r="U34" s="2267"/>
      <c r="V34" s="2231"/>
      <c r="W34" s="2230"/>
      <c r="X34" s="2283"/>
      <c r="Y34" s="2267"/>
      <c r="Z34" s="2231"/>
      <c r="AA34" s="2230"/>
      <c r="AB34" s="2283"/>
      <c r="AC34" s="2267"/>
      <c r="AD34" s="2231"/>
      <c r="AE34" s="2230"/>
      <c r="AF34" s="2283"/>
      <c r="AG34" s="2267"/>
      <c r="AH34" s="2231"/>
      <c r="AI34" s="2230"/>
      <c r="AJ34" s="2283"/>
      <c r="AK34" s="2267"/>
      <c r="AL34" s="2231"/>
      <c r="AM34" s="2230"/>
      <c r="AN34" s="2231"/>
      <c r="AO34" s="2230"/>
      <c r="AP34" s="2232"/>
      <c r="AQ34" s="2284"/>
      <c r="AR34" s="2268"/>
      <c r="AS34" s="2285"/>
      <c r="AT34" s="2284"/>
      <c r="AU34" s="2284"/>
      <c r="AV34" s="2284"/>
      <c r="AW34" s="2284"/>
      <c r="AX34" s="2284"/>
      <c r="AY34" s="671" t="str">
        <f t="shared" si="16"/>
        <v/>
      </c>
      <c r="BU34" s="3"/>
      <c r="BV34" s="3"/>
      <c r="BW34" s="3"/>
      <c r="CA34" s="31" t="str">
        <f t="shared" si="17"/>
        <v/>
      </c>
      <c r="CB34" s="31" t="str">
        <f t="shared" si="18"/>
        <v/>
      </c>
      <c r="CC34" s="31" t="str">
        <f t="shared" si="19"/>
        <v/>
      </c>
      <c r="CD34" s="31" t="str">
        <f t="shared" si="20"/>
        <v/>
      </c>
      <c r="CE34" s="31" t="str">
        <f t="shared" si="21"/>
        <v/>
      </c>
      <c r="CF34" s="31" t="str">
        <f t="shared" si="22"/>
        <v/>
      </c>
      <c r="CG34" s="31" t="str">
        <f t="shared" si="23"/>
        <v/>
      </c>
      <c r="CH34" s="32">
        <f t="shared" si="24"/>
        <v>0</v>
      </c>
      <c r="CI34" s="32">
        <f t="shared" si="25"/>
        <v>0</v>
      </c>
      <c r="CJ34" s="32">
        <f t="shared" si="26"/>
        <v>0</v>
      </c>
      <c r="CK34" s="32">
        <f t="shared" si="27"/>
        <v>0</v>
      </c>
      <c r="CL34" s="32">
        <f t="shared" si="28"/>
        <v>0</v>
      </c>
      <c r="CM34" s="32">
        <f t="shared" si="29"/>
        <v>0</v>
      </c>
      <c r="CN34" s="32">
        <f t="shared" si="30"/>
        <v>0</v>
      </c>
    </row>
    <row r="35" spans="1:92" ht="16.350000000000001" customHeight="1" x14ac:dyDescent="0.2">
      <c r="A35" s="3731" t="s">
        <v>59</v>
      </c>
      <c r="B35" s="3725"/>
      <c r="C35" s="3732"/>
      <c r="D35" s="2287">
        <f t="shared" si="15"/>
        <v>0</v>
      </c>
      <c r="E35" s="2270">
        <f t="shared" si="33"/>
        <v>0</v>
      </c>
      <c r="F35" s="2271">
        <f t="shared" si="33"/>
        <v>0</v>
      </c>
      <c r="G35" s="2272"/>
      <c r="H35" s="2240"/>
      <c r="I35" s="2272"/>
      <c r="J35" s="2273"/>
      <c r="K35" s="2272"/>
      <c r="L35" s="2240"/>
      <c r="M35" s="2272"/>
      <c r="N35" s="2273"/>
      <c r="O35" s="2272"/>
      <c r="P35" s="2240"/>
      <c r="Q35" s="2272"/>
      <c r="R35" s="2240"/>
      <c r="S35" s="2272"/>
      <c r="T35" s="2240"/>
      <c r="U35" s="2272"/>
      <c r="V35" s="2240"/>
      <c r="W35" s="2239"/>
      <c r="X35" s="2288"/>
      <c r="Y35" s="2272"/>
      <c r="Z35" s="2240"/>
      <c r="AA35" s="2239"/>
      <c r="AB35" s="2288"/>
      <c r="AC35" s="2272"/>
      <c r="AD35" s="2240"/>
      <c r="AE35" s="2239"/>
      <c r="AF35" s="2288"/>
      <c r="AG35" s="2272"/>
      <c r="AH35" s="2240"/>
      <c r="AI35" s="2239"/>
      <c r="AJ35" s="2288"/>
      <c r="AK35" s="2272"/>
      <c r="AL35" s="2240"/>
      <c r="AM35" s="2239"/>
      <c r="AN35" s="2240"/>
      <c r="AO35" s="2239"/>
      <c r="AP35" s="2241"/>
      <c r="AQ35" s="77"/>
      <c r="AR35" s="77"/>
      <c r="AS35" s="77"/>
      <c r="AT35" s="77"/>
      <c r="AU35" s="77"/>
      <c r="AV35" s="77"/>
      <c r="AW35" s="77"/>
      <c r="AX35" s="77"/>
      <c r="AY35" s="671" t="str">
        <f t="shared" si="16"/>
        <v/>
      </c>
      <c r="BU35" s="3"/>
      <c r="BV35" s="3"/>
      <c r="BW35" s="3"/>
      <c r="CA35" s="31" t="str">
        <f t="shared" si="17"/>
        <v/>
      </c>
      <c r="CB35" s="31" t="str">
        <f t="shared" si="18"/>
        <v/>
      </c>
      <c r="CC35" s="31" t="str">
        <f t="shared" si="19"/>
        <v/>
      </c>
      <c r="CD35" s="31" t="str">
        <f t="shared" si="20"/>
        <v/>
      </c>
      <c r="CE35" s="31" t="str">
        <f t="shared" si="21"/>
        <v/>
      </c>
      <c r="CF35" s="31" t="str">
        <f t="shared" si="22"/>
        <v/>
      </c>
      <c r="CG35" s="31" t="str">
        <f t="shared" si="23"/>
        <v/>
      </c>
      <c r="CH35" s="32">
        <f t="shared" si="24"/>
        <v>0</v>
      </c>
      <c r="CI35" s="32">
        <f t="shared" si="25"/>
        <v>0</v>
      </c>
      <c r="CJ35" s="32">
        <f t="shared" si="26"/>
        <v>0</v>
      </c>
      <c r="CK35" s="32">
        <f t="shared" si="27"/>
        <v>0</v>
      </c>
      <c r="CL35" s="32">
        <f t="shared" si="28"/>
        <v>0</v>
      </c>
      <c r="CM35" s="32">
        <f t="shared" si="29"/>
        <v>0</v>
      </c>
      <c r="CN35" s="32">
        <f t="shared" si="30"/>
        <v>0</v>
      </c>
    </row>
    <row r="36" spans="1:92" ht="16.350000000000001" customHeight="1" x14ac:dyDescent="0.2">
      <c r="A36" s="3743" t="s">
        <v>60</v>
      </c>
      <c r="B36" s="3743"/>
      <c r="C36" s="3743"/>
      <c r="D36" s="2289">
        <f t="shared" ref="D36:AX36" si="34">SUM(D19:D35)</f>
        <v>98</v>
      </c>
      <c r="E36" s="2290">
        <f t="shared" si="34"/>
        <v>48</v>
      </c>
      <c r="F36" s="2291">
        <f t="shared" si="34"/>
        <v>50</v>
      </c>
      <c r="G36" s="2289">
        <f t="shared" si="34"/>
        <v>0</v>
      </c>
      <c r="H36" s="2291">
        <f t="shared" si="34"/>
        <v>0</v>
      </c>
      <c r="I36" s="2289">
        <f t="shared" si="34"/>
        <v>0</v>
      </c>
      <c r="J36" s="2291">
        <f t="shared" si="34"/>
        <v>0</v>
      </c>
      <c r="K36" s="2289">
        <f t="shared" si="34"/>
        <v>0</v>
      </c>
      <c r="L36" s="2291">
        <f t="shared" si="34"/>
        <v>0</v>
      </c>
      <c r="M36" s="2289">
        <f t="shared" si="34"/>
        <v>2</v>
      </c>
      <c r="N36" s="2291">
        <f t="shared" si="34"/>
        <v>0</v>
      </c>
      <c r="O36" s="2289">
        <f t="shared" si="34"/>
        <v>3</v>
      </c>
      <c r="P36" s="2291">
        <f t="shared" si="34"/>
        <v>5</v>
      </c>
      <c r="Q36" s="2289">
        <f t="shared" si="34"/>
        <v>8</v>
      </c>
      <c r="R36" s="2291">
        <f t="shared" si="34"/>
        <v>4</v>
      </c>
      <c r="S36" s="2289">
        <f t="shared" si="34"/>
        <v>6</v>
      </c>
      <c r="T36" s="2291">
        <f t="shared" si="34"/>
        <v>4</v>
      </c>
      <c r="U36" s="2289">
        <f t="shared" si="34"/>
        <v>3</v>
      </c>
      <c r="V36" s="2291">
        <f t="shared" si="34"/>
        <v>4</v>
      </c>
      <c r="W36" s="2292">
        <f t="shared" si="34"/>
        <v>5</v>
      </c>
      <c r="X36" s="2534">
        <f t="shared" si="34"/>
        <v>0</v>
      </c>
      <c r="Y36" s="2289">
        <f t="shared" si="34"/>
        <v>14</v>
      </c>
      <c r="Z36" s="2291">
        <f t="shared" si="34"/>
        <v>10</v>
      </c>
      <c r="AA36" s="2292">
        <f t="shared" si="34"/>
        <v>1</v>
      </c>
      <c r="AB36" s="2534">
        <f t="shared" si="34"/>
        <v>3</v>
      </c>
      <c r="AC36" s="2289">
        <f t="shared" si="34"/>
        <v>0</v>
      </c>
      <c r="AD36" s="2291">
        <f t="shared" si="34"/>
        <v>0</v>
      </c>
      <c r="AE36" s="2289">
        <f t="shared" si="34"/>
        <v>0</v>
      </c>
      <c r="AF36" s="2534">
        <f t="shared" si="34"/>
        <v>5</v>
      </c>
      <c r="AG36" s="2289">
        <f t="shared" si="34"/>
        <v>2</v>
      </c>
      <c r="AH36" s="2291">
        <f t="shared" si="34"/>
        <v>8</v>
      </c>
      <c r="AI36" s="2289">
        <f t="shared" si="34"/>
        <v>4</v>
      </c>
      <c r="AJ36" s="2534">
        <f t="shared" si="34"/>
        <v>2</v>
      </c>
      <c r="AK36" s="2289">
        <f t="shared" si="34"/>
        <v>0</v>
      </c>
      <c r="AL36" s="2291">
        <f t="shared" si="34"/>
        <v>5</v>
      </c>
      <c r="AM36" s="2289">
        <f t="shared" si="34"/>
        <v>0</v>
      </c>
      <c r="AN36" s="2291">
        <f t="shared" si="34"/>
        <v>0</v>
      </c>
      <c r="AO36" s="2289">
        <f t="shared" si="34"/>
        <v>0</v>
      </c>
      <c r="AP36" s="2294">
        <f t="shared" si="34"/>
        <v>0</v>
      </c>
      <c r="AQ36" s="2291">
        <f t="shared" si="34"/>
        <v>4</v>
      </c>
      <c r="AR36" s="2291">
        <f t="shared" si="34"/>
        <v>0</v>
      </c>
      <c r="AS36" s="2295">
        <f t="shared" si="34"/>
        <v>98</v>
      </c>
      <c r="AT36" s="2295">
        <f t="shared" si="34"/>
        <v>0</v>
      </c>
      <c r="AU36" s="2295">
        <f t="shared" si="34"/>
        <v>0</v>
      </c>
      <c r="AV36" s="2295">
        <f t="shared" si="34"/>
        <v>0</v>
      </c>
      <c r="AW36" s="2295">
        <f t="shared" si="34"/>
        <v>0</v>
      </c>
      <c r="AX36" s="2295">
        <f t="shared" si="34"/>
        <v>0</v>
      </c>
      <c r="AY36" s="9"/>
      <c r="BU36" s="3"/>
      <c r="BV36" s="3"/>
      <c r="BW36" s="3"/>
      <c r="CA36" s="31"/>
      <c r="CB36" s="31"/>
      <c r="CC36" s="31"/>
      <c r="CD36" s="31"/>
      <c r="CE36" s="31"/>
      <c r="CF36" s="31"/>
      <c r="CG36" s="31"/>
      <c r="CH36" s="32"/>
      <c r="CI36" s="32"/>
      <c r="CJ36" s="32"/>
      <c r="CK36" s="32"/>
      <c r="CL36" s="32"/>
      <c r="CM36" s="32"/>
      <c r="CN36" s="32"/>
    </row>
    <row r="37" spans="1:92" ht="30" customHeight="1" x14ac:dyDescent="0.2">
      <c r="A37" s="85" t="s">
        <v>61</v>
      </c>
      <c r="B37" s="86"/>
      <c r="C37" s="86"/>
      <c r="D37" s="87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31.5" customHeight="1" x14ac:dyDescent="0.2">
      <c r="A38" s="3575" t="s">
        <v>62</v>
      </c>
      <c r="B38" s="3245"/>
      <c r="C38" s="3245"/>
      <c r="D38" s="3575" t="s">
        <v>63</v>
      </c>
      <c r="E38" s="3245"/>
      <c r="F38" s="3191"/>
      <c r="G38" s="3612" t="s">
        <v>64</v>
      </c>
      <c r="H38" s="3634"/>
      <c r="I38" s="3634"/>
      <c r="J38" s="3634"/>
      <c r="K38" s="3634"/>
      <c r="L38" s="3634"/>
      <c r="M38" s="3634"/>
      <c r="N38" s="3634"/>
      <c r="O38" s="3634"/>
      <c r="P38" s="3634"/>
      <c r="Q38" s="3634"/>
      <c r="R38" s="3634"/>
      <c r="S38" s="3634"/>
      <c r="T38" s="3634"/>
      <c r="U38" s="3634"/>
      <c r="V38" s="3634"/>
      <c r="W38" s="3634"/>
      <c r="X38" s="3634"/>
      <c r="Y38" s="3634"/>
      <c r="Z38" s="3634"/>
      <c r="AA38" s="3634"/>
      <c r="AB38" s="3634"/>
      <c r="AC38" s="3634"/>
      <c r="AD38" s="3634"/>
      <c r="AE38" s="3634"/>
      <c r="AF38" s="3634"/>
      <c r="AG38" s="3634"/>
      <c r="AH38" s="3634"/>
      <c r="AI38" s="3634"/>
      <c r="AJ38" s="3634"/>
      <c r="AK38" s="3634"/>
      <c r="AL38" s="3634"/>
      <c r="AM38" s="3634"/>
      <c r="AN38" s="3634"/>
      <c r="AO38" s="3634"/>
      <c r="AP38" s="3723"/>
      <c r="AQ38" s="3191" t="s">
        <v>6</v>
      </c>
      <c r="AR38" s="3191" t="s">
        <v>7</v>
      </c>
      <c r="AS38" s="3191" t="s">
        <v>8</v>
      </c>
      <c r="AT38" s="3191" t="s">
        <v>298</v>
      </c>
      <c r="AU38" s="3454" t="s">
        <v>10</v>
      </c>
      <c r="AV38" s="3454" t="s">
        <v>11</v>
      </c>
      <c r="AW38" s="3275" t="s">
        <v>65</v>
      </c>
      <c r="BI38" s="3"/>
      <c r="BJ38" s="3"/>
      <c r="BK38" s="3"/>
      <c r="BL38" s="4"/>
      <c r="BM38" s="4"/>
      <c r="BN38" s="4"/>
      <c r="BO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3051"/>
      <c r="B39" s="3052"/>
      <c r="C39" s="3116"/>
      <c r="D39" s="3117"/>
      <c r="E39" s="3118"/>
      <c r="F39" s="3248"/>
      <c r="G39" s="3716" t="s">
        <v>13</v>
      </c>
      <c r="H39" s="3638"/>
      <c r="I39" s="3612" t="s">
        <v>14</v>
      </c>
      <c r="J39" s="3627"/>
      <c r="K39" s="3634" t="s">
        <v>15</v>
      </c>
      <c r="L39" s="3627"/>
      <c r="M39" s="3612" t="s">
        <v>16</v>
      </c>
      <c r="N39" s="3627"/>
      <c r="O39" s="3612" t="s">
        <v>17</v>
      </c>
      <c r="P39" s="3627"/>
      <c r="Q39" s="3612" t="s">
        <v>18</v>
      </c>
      <c r="R39" s="3627"/>
      <c r="S39" s="3612" t="s">
        <v>19</v>
      </c>
      <c r="T39" s="3627"/>
      <c r="U39" s="3612" t="s">
        <v>20</v>
      </c>
      <c r="V39" s="3627"/>
      <c r="W39" s="3612" t="s">
        <v>21</v>
      </c>
      <c r="X39" s="3627"/>
      <c r="Y39" s="3612" t="s">
        <v>22</v>
      </c>
      <c r="Z39" s="3614"/>
      <c r="AA39" s="3612" t="s">
        <v>23</v>
      </c>
      <c r="AB39" s="3614"/>
      <c r="AC39" s="3612" t="s">
        <v>24</v>
      </c>
      <c r="AD39" s="3614"/>
      <c r="AE39" s="3612" t="s">
        <v>25</v>
      </c>
      <c r="AF39" s="3614"/>
      <c r="AG39" s="3612" t="s">
        <v>26</v>
      </c>
      <c r="AH39" s="3614"/>
      <c r="AI39" s="3612" t="s">
        <v>27</v>
      </c>
      <c r="AJ39" s="3614"/>
      <c r="AK39" s="3612" t="s">
        <v>28</v>
      </c>
      <c r="AL39" s="3614"/>
      <c r="AM39" s="3612" t="s">
        <v>29</v>
      </c>
      <c r="AN39" s="3614"/>
      <c r="AO39" s="3612" t="s">
        <v>30</v>
      </c>
      <c r="AP39" s="3736"/>
      <c r="AQ39" s="2961"/>
      <c r="AR39" s="2961"/>
      <c r="AS39" s="2961"/>
      <c r="AT39" s="2961"/>
      <c r="AU39" s="2912"/>
      <c r="AV39" s="2912"/>
      <c r="AW39" s="3064"/>
      <c r="BJ39" s="3"/>
      <c r="BK39" s="3"/>
      <c r="BL39" s="3"/>
      <c r="BM39" s="4"/>
      <c r="BN39" s="4"/>
      <c r="BO39" s="4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3116"/>
      <c r="B40" s="3116"/>
      <c r="C40" s="2961"/>
      <c r="D40" s="2296" t="s">
        <v>31</v>
      </c>
      <c r="E40" s="2261" t="s">
        <v>32</v>
      </c>
      <c r="F40" s="2297" t="s">
        <v>33</v>
      </c>
      <c r="G40" s="2296" t="s">
        <v>32</v>
      </c>
      <c r="H40" s="2297" t="s">
        <v>33</v>
      </c>
      <c r="I40" s="2296" t="s">
        <v>32</v>
      </c>
      <c r="J40" s="2297" t="s">
        <v>33</v>
      </c>
      <c r="K40" s="2260" t="s">
        <v>32</v>
      </c>
      <c r="L40" s="2297" t="s">
        <v>33</v>
      </c>
      <c r="M40" s="2261" t="s">
        <v>32</v>
      </c>
      <c r="N40" s="2297" t="s">
        <v>33</v>
      </c>
      <c r="O40" s="2261" t="s">
        <v>32</v>
      </c>
      <c r="P40" s="2297" t="s">
        <v>33</v>
      </c>
      <c r="Q40" s="2261" t="s">
        <v>32</v>
      </c>
      <c r="R40" s="2297" t="s">
        <v>33</v>
      </c>
      <c r="S40" s="2261" t="s">
        <v>32</v>
      </c>
      <c r="T40" s="2297" t="s">
        <v>33</v>
      </c>
      <c r="U40" s="2298" t="s">
        <v>32</v>
      </c>
      <c r="V40" s="2223" t="s">
        <v>33</v>
      </c>
      <c r="W40" s="2298" t="s">
        <v>32</v>
      </c>
      <c r="X40" s="2223" t="s">
        <v>33</v>
      </c>
      <c r="Y40" s="2298" t="s">
        <v>32</v>
      </c>
      <c r="Z40" s="2223" t="s">
        <v>33</v>
      </c>
      <c r="AA40" s="2298" t="s">
        <v>32</v>
      </c>
      <c r="AB40" s="2223" t="s">
        <v>33</v>
      </c>
      <c r="AC40" s="2298" t="s">
        <v>32</v>
      </c>
      <c r="AD40" s="2223" t="s">
        <v>33</v>
      </c>
      <c r="AE40" s="2298" t="s">
        <v>32</v>
      </c>
      <c r="AF40" s="2223" t="s">
        <v>33</v>
      </c>
      <c r="AG40" s="2298" t="s">
        <v>32</v>
      </c>
      <c r="AH40" s="2223" t="s">
        <v>33</v>
      </c>
      <c r="AI40" s="2298" t="s">
        <v>32</v>
      </c>
      <c r="AJ40" s="2223" t="s">
        <v>33</v>
      </c>
      <c r="AK40" s="2298" t="s">
        <v>32</v>
      </c>
      <c r="AL40" s="2223" t="s">
        <v>33</v>
      </c>
      <c r="AM40" s="2298" t="s">
        <v>32</v>
      </c>
      <c r="AN40" s="2223" t="s">
        <v>33</v>
      </c>
      <c r="AO40" s="2298" t="s">
        <v>32</v>
      </c>
      <c r="AP40" s="2262" t="s">
        <v>33</v>
      </c>
      <c r="AQ40" s="3248"/>
      <c r="AR40" s="3248"/>
      <c r="AS40" s="3248"/>
      <c r="AT40" s="3248"/>
      <c r="AU40" s="3537"/>
      <c r="AV40" s="3537"/>
      <c r="AW40" s="3177"/>
      <c r="BJ40" s="3"/>
      <c r="BK40" s="3"/>
      <c r="BL40" s="3"/>
      <c r="BM40" s="4"/>
      <c r="BN40" s="4"/>
      <c r="BO40" s="4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3711" t="s">
        <v>66</v>
      </c>
      <c r="B41" s="3726"/>
      <c r="C41" s="3712"/>
      <c r="D41" s="1019">
        <f>SUM(E41+F41)</f>
        <v>0</v>
      </c>
      <c r="E41" s="92">
        <f>+S41+Y41+AA41+AC41+AE41+AG41+AI41+AK41+AM41+AO41</f>
        <v>0</v>
      </c>
      <c r="F41" s="2299">
        <f>+T41+Z41+AB41+AD41+AF41+AH41+AJ41+AL41+AN41+AP41</f>
        <v>0</v>
      </c>
      <c r="G41" s="2280"/>
      <c r="H41" s="2282"/>
      <c r="I41" s="2280"/>
      <c r="J41" s="2282"/>
      <c r="K41" s="2280"/>
      <c r="L41" s="2282"/>
      <c r="M41" s="2280"/>
      <c r="N41" s="2282"/>
      <c r="O41" s="2280"/>
      <c r="P41" s="2282"/>
      <c r="Q41" s="2280"/>
      <c r="R41" s="2282"/>
      <c r="S41" s="1021"/>
      <c r="T41" s="95"/>
      <c r="U41" s="2280"/>
      <c r="V41" s="2282"/>
      <c r="W41" s="2280"/>
      <c r="X41" s="2282"/>
      <c r="Y41" s="1021"/>
      <c r="Z41" s="95"/>
      <c r="AA41" s="2300"/>
      <c r="AB41" s="95"/>
      <c r="AC41" s="2301"/>
      <c r="AD41" s="95"/>
      <c r="AE41" s="2300"/>
      <c r="AF41" s="95"/>
      <c r="AG41" s="1021"/>
      <c r="AH41" s="95"/>
      <c r="AI41" s="1021"/>
      <c r="AJ41" s="95"/>
      <c r="AK41" s="2300"/>
      <c r="AL41" s="95"/>
      <c r="AM41" s="2301"/>
      <c r="AN41" s="95"/>
      <c r="AO41" s="2302"/>
      <c r="AP41" s="99"/>
      <c r="AQ41" s="1023"/>
      <c r="AR41" s="2303"/>
      <c r="AS41" s="2303"/>
      <c r="AT41" s="2303"/>
      <c r="AU41" s="2303"/>
      <c r="AV41" s="2303"/>
      <c r="AW41" s="2303"/>
      <c r="AX41" s="671" t="str">
        <f t="shared" ref="AX41:AX63" si="35">$CA41&amp;$CB41&amp;$CC41&amp;$CD41&amp;$CE41&amp;$CF41&amp;$CG41</f>
        <v/>
      </c>
      <c r="BJ41" s="3"/>
      <c r="BK41" s="3"/>
      <c r="BL41" s="3"/>
      <c r="BM41" s="4"/>
      <c r="BN41" s="4"/>
      <c r="BO41" s="4"/>
      <c r="CA41" s="31" t="str">
        <f>IF(CH41=1,"* Las consultas de 60 años NO DEBEN ser mayor que el total de Consultas entre 60-64 Años. ","")</f>
        <v/>
      </c>
      <c r="CB41" s="31" t="str">
        <f t="shared" ref="CB41:CB63" si="36">IF(CI41=1,"* Las actividades de usuarios en situación de discapacidad NO DEBEN superar el total. ","")</f>
        <v/>
      </c>
      <c r="CC41" s="31" t="str">
        <f>IF(CJ41=1,"* Las consultas de 12 años NO DEBEN ser mayor que el total de Consultas entre 10-14 Años. ","")</f>
        <v/>
      </c>
      <c r="CD41" s="31" t="str">
        <f>IF(CK41=1,"* Las consultas de Pacientes en control PSCV NO DEBEN ser mayor que el total de Consultas. ","")</f>
        <v/>
      </c>
      <c r="CE41" s="31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1" t="str">
        <f>IF(AND(AU41="",D41&lt;&gt;0),"* No olvide digitar la población SENAME (Digite CEROS si no tiene). ",IF(D41&lt;AU41,"* La Población SENAME NO DEBE ser mayor al Total. ",""))</f>
        <v/>
      </c>
      <c r="CG41" s="31" t="str">
        <f>IF(AND(AV41="",D41&lt;&gt;0),"* No olvide digitar la población Migrante (Digite CEROS si no tiene). ",IF(D41&lt;AV41,"* La Población Migrante NO DEBE ser mayor al Total. ",""))</f>
        <v/>
      </c>
      <c r="CH41" s="32">
        <f>IF(AS41&gt;(AK41+AL41),1,0)</f>
        <v>0</v>
      </c>
      <c r="CI41" s="32">
        <f>IF(D41&lt;AT41,1,0)</f>
        <v>0</v>
      </c>
      <c r="CJ41" s="32">
        <f>IF((Y41+Z41)&lt;AQ41,1,0)</f>
        <v>0</v>
      </c>
      <c r="CK41" s="32">
        <f>IF(D41&lt;AW41,1,0)</f>
        <v>0</v>
      </c>
      <c r="CL41" s="32">
        <f>IF(AND(AR41="",D41&lt;&gt;0),1,IF(F41&lt;AR41,1,0))</f>
        <v>0</v>
      </c>
      <c r="CM41" s="32">
        <f>IF(AND(AU41="",D41&lt;&gt;0),1,IF(D41&lt;AU41,1,0))</f>
        <v>0</v>
      </c>
      <c r="CN41" s="32">
        <f>IF(AND(AV41="",D41&lt;&gt;0),1,IF(D41&lt;AV41,1,0))</f>
        <v>0</v>
      </c>
    </row>
    <row r="42" spans="1:92" ht="24" customHeight="1" x14ac:dyDescent="0.2">
      <c r="A42" s="3618" t="s">
        <v>67</v>
      </c>
      <c r="B42" s="3619"/>
      <c r="C42" s="3620"/>
      <c r="D42" s="102">
        <f>SUM(E42+F42)</f>
        <v>0</v>
      </c>
      <c r="E42" s="103">
        <f>+G42+I42+K42+M42+O42+Q42+S42+U42+W42+Y42+AA42</f>
        <v>0</v>
      </c>
      <c r="F42" s="1004">
        <f>+H42+J42+L42+N42+P42+R42+T42+V42+X42+Z42+AB42</f>
        <v>0</v>
      </c>
      <c r="G42" s="105"/>
      <c r="H42" s="106"/>
      <c r="I42" s="105"/>
      <c r="J42" s="107"/>
      <c r="K42" s="105"/>
      <c r="L42" s="106"/>
      <c r="M42" s="105"/>
      <c r="N42" s="106"/>
      <c r="O42" s="105"/>
      <c r="P42" s="106"/>
      <c r="Q42" s="105"/>
      <c r="R42" s="108"/>
      <c r="S42" s="105"/>
      <c r="T42" s="108"/>
      <c r="U42" s="105"/>
      <c r="V42" s="106"/>
      <c r="W42" s="105"/>
      <c r="X42" s="108"/>
      <c r="Y42" s="105"/>
      <c r="Z42" s="108"/>
      <c r="AA42" s="105"/>
      <c r="AB42" s="106"/>
      <c r="AC42" s="2280"/>
      <c r="AD42" s="2281"/>
      <c r="AE42" s="2304"/>
      <c r="AF42" s="2281"/>
      <c r="AG42" s="2280"/>
      <c r="AH42" s="2282"/>
      <c r="AI42" s="2280"/>
      <c r="AJ42" s="2282"/>
      <c r="AK42" s="2304"/>
      <c r="AL42" s="2253"/>
      <c r="AM42" s="2280"/>
      <c r="AN42" s="2281"/>
      <c r="AO42" s="2304"/>
      <c r="AP42" s="2305"/>
      <c r="AQ42" s="2306"/>
      <c r="AR42" s="2282"/>
      <c r="AS42" s="2282"/>
      <c r="AT42" s="106"/>
      <c r="AU42" s="106"/>
      <c r="AV42" s="106"/>
      <c r="AW42" s="106"/>
      <c r="AX42" s="671" t="str">
        <f t="shared" si="35"/>
        <v/>
      </c>
      <c r="BJ42" s="3"/>
      <c r="BK42" s="3"/>
      <c r="BL42" s="3"/>
      <c r="BM42" s="4"/>
      <c r="BN42" s="4"/>
      <c r="BO42" s="4"/>
      <c r="CA42" s="31"/>
      <c r="CB42" s="31" t="str">
        <f t="shared" si="36"/>
        <v/>
      </c>
      <c r="CC42" s="31"/>
      <c r="CD42" s="31" t="str">
        <f t="shared" ref="CD42:CD63" si="37">IF(CK42=1,"* Las consultas de Pacientes en control PSCV NO DEBEN ser mayor que el total de Consultas. ","")</f>
        <v/>
      </c>
      <c r="CE42" s="31"/>
      <c r="CF42" s="31" t="str">
        <f t="shared" ref="CF42:CF63" si="38">IF(AND(AU42="",D42&lt;&gt;0),"* No olvide digitar la población SENAME (Digite CEROS si no tiene). ",IF(D42&lt;AU42,"* La Población SENAME NO DEBE ser mayor al Total. ",""))</f>
        <v/>
      </c>
      <c r="CG42" s="31" t="str">
        <f t="shared" ref="CG42:CG63" si="39">IF(AND(AV42="",D42&lt;&gt;0),"* No olvide digitar la población Migrante (Digite CEROS si no tiene). ",IF(D42&lt;AV42,"* La Población Migrante NO DEBE ser mayor al Total. ",""))</f>
        <v/>
      </c>
      <c r="CH42" s="32"/>
      <c r="CI42" s="32">
        <f t="shared" ref="CI42:CI63" si="40">IF(D42&lt;AT42,1,0)</f>
        <v>0</v>
      </c>
      <c r="CJ42" s="32"/>
      <c r="CK42" s="32">
        <f t="shared" ref="CK42:CK63" si="41">IF(D42&lt;AW42,1,0)</f>
        <v>0</v>
      </c>
      <c r="CL42" s="32"/>
      <c r="CM42" s="32">
        <f t="shared" ref="CM42:CM63" si="42">IF(AND(AU42="",D42&lt;&gt;0),1,IF(D42&lt;AU42,1,0))</f>
        <v>0</v>
      </c>
      <c r="CN42" s="32">
        <f t="shared" ref="CN42:CN63" si="43">IF(AND(AV42="",D42&lt;&gt;0),1,IF(D42&lt;AV42,1,0))</f>
        <v>0</v>
      </c>
    </row>
    <row r="43" spans="1:92" ht="16.350000000000001" customHeight="1" x14ac:dyDescent="0.2">
      <c r="A43" s="3618" t="s">
        <v>68</v>
      </c>
      <c r="B43" s="3619"/>
      <c r="C43" s="3620"/>
      <c r="D43" s="102">
        <f>SUM(E43+F43)</f>
        <v>0</v>
      </c>
      <c r="E43" s="103">
        <f>+G43+I43+K43+M43+O43+Q43+S43+U43+W43+Y43+AA43</f>
        <v>0</v>
      </c>
      <c r="F43" s="1004">
        <f>+H43+J43+L43+N43+P43+R43+T43+V43+X43+Z43+AB43</f>
        <v>0</v>
      </c>
      <c r="G43" s="105"/>
      <c r="H43" s="106"/>
      <c r="I43" s="105"/>
      <c r="J43" s="107"/>
      <c r="K43" s="105"/>
      <c r="L43" s="106"/>
      <c r="M43" s="105"/>
      <c r="N43" s="106"/>
      <c r="O43" s="105"/>
      <c r="P43" s="106"/>
      <c r="Q43" s="105"/>
      <c r="R43" s="108"/>
      <c r="S43" s="105"/>
      <c r="T43" s="108"/>
      <c r="U43" s="105"/>
      <c r="V43" s="106"/>
      <c r="W43" s="105"/>
      <c r="X43" s="108"/>
      <c r="Y43" s="105"/>
      <c r="Z43" s="108"/>
      <c r="AA43" s="105"/>
      <c r="AB43" s="106"/>
      <c r="AC43" s="2280"/>
      <c r="AD43" s="2281"/>
      <c r="AE43" s="2304"/>
      <c r="AF43" s="2281"/>
      <c r="AG43" s="2280"/>
      <c r="AH43" s="2282"/>
      <c r="AI43" s="2280"/>
      <c r="AJ43" s="2282"/>
      <c r="AK43" s="2304"/>
      <c r="AL43" s="2253"/>
      <c r="AM43" s="2280"/>
      <c r="AN43" s="2281"/>
      <c r="AO43" s="2304"/>
      <c r="AP43" s="2305"/>
      <c r="AQ43" s="2306"/>
      <c r="AR43" s="2282"/>
      <c r="AS43" s="2282"/>
      <c r="AT43" s="106"/>
      <c r="AU43" s="106"/>
      <c r="AV43" s="106"/>
      <c r="AW43" s="106"/>
      <c r="AX43" s="671" t="str">
        <f t="shared" si="35"/>
        <v/>
      </c>
      <c r="BJ43" s="3"/>
      <c r="BK43" s="3"/>
      <c r="BL43" s="3"/>
      <c r="BM43" s="4"/>
      <c r="BN43" s="4"/>
      <c r="BO43" s="4"/>
      <c r="CA43" s="31"/>
      <c r="CB43" s="31" t="str">
        <f t="shared" si="36"/>
        <v/>
      </c>
      <c r="CC43" s="31"/>
      <c r="CD43" s="31" t="str">
        <f t="shared" si="37"/>
        <v/>
      </c>
      <c r="CE43" s="31"/>
      <c r="CF43" s="31" t="str">
        <f t="shared" si="38"/>
        <v/>
      </c>
      <c r="CG43" s="31" t="str">
        <f t="shared" si="39"/>
        <v/>
      </c>
      <c r="CH43" s="32"/>
      <c r="CI43" s="32">
        <f t="shared" si="40"/>
        <v>0</v>
      </c>
      <c r="CJ43" s="32"/>
      <c r="CK43" s="32">
        <f t="shared" si="41"/>
        <v>0</v>
      </c>
      <c r="CL43" s="32"/>
      <c r="CM43" s="32">
        <f t="shared" si="42"/>
        <v>0</v>
      </c>
      <c r="CN43" s="32">
        <f t="shared" si="43"/>
        <v>0</v>
      </c>
    </row>
    <row r="44" spans="1:92" ht="16.350000000000001" customHeight="1" x14ac:dyDescent="0.2">
      <c r="A44" s="3618" t="s">
        <v>69</v>
      </c>
      <c r="B44" s="3619"/>
      <c r="C44" s="3620"/>
      <c r="D44" s="2307">
        <f>SUM(E44+F44)</f>
        <v>0</v>
      </c>
      <c r="E44" s="2308">
        <f>+Y44+AA44+AC44+AE44+AG44+AI44+AK44+AM44+AO44</f>
        <v>0</v>
      </c>
      <c r="F44" s="2309">
        <f>+Z44+AB44+AD44+AF44+AH44+AJ44+AL44+AN44+AP44</f>
        <v>0</v>
      </c>
      <c r="G44" s="2280"/>
      <c r="H44" s="2282"/>
      <c r="I44" s="2280"/>
      <c r="J44" s="2282"/>
      <c r="K44" s="2280"/>
      <c r="L44" s="2282"/>
      <c r="M44" s="2280"/>
      <c r="N44" s="2282"/>
      <c r="O44" s="2280"/>
      <c r="P44" s="2282"/>
      <c r="Q44" s="2280"/>
      <c r="R44" s="2282"/>
      <c r="S44" s="2280"/>
      <c r="T44" s="2282"/>
      <c r="U44" s="2280"/>
      <c r="V44" s="2282"/>
      <c r="W44" s="2280"/>
      <c r="X44" s="2282"/>
      <c r="Y44" s="2310"/>
      <c r="Z44" s="2311"/>
      <c r="AA44" s="2312"/>
      <c r="AB44" s="2313"/>
      <c r="AC44" s="2310"/>
      <c r="AD44" s="2311"/>
      <c r="AE44" s="2312"/>
      <c r="AF44" s="2311"/>
      <c r="AG44" s="2310"/>
      <c r="AH44" s="2311"/>
      <c r="AI44" s="2310"/>
      <c r="AJ44" s="2311"/>
      <c r="AK44" s="2312"/>
      <c r="AL44" s="2313"/>
      <c r="AM44" s="2310"/>
      <c r="AN44" s="2311"/>
      <c r="AO44" s="2312"/>
      <c r="AP44" s="2314"/>
      <c r="AQ44" s="2315"/>
      <c r="AR44" s="2316"/>
      <c r="AS44" s="2316"/>
      <c r="AT44" s="2316"/>
      <c r="AU44" s="2316"/>
      <c r="AV44" s="2316"/>
      <c r="AW44" s="2316"/>
      <c r="AX44" s="671" t="str">
        <f t="shared" si="35"/>
        <v/>
      </c>
      <c r="BJ44" s="3"/>
      <c r="BK44" s="3"/>
      <c r="BL44" s="3"/>
      <c r="BM44" s="4"/>
      <c r="BN44" s="4"/>
      <c r="BO44" s="4"/>
      <c r="CA44" s="31" t="str">
        <f t="shared" ref="CA44:CA63" si="44">IF(CH44=1,"* Las consultas de 60 años NO DEBEN ser mayor que el total de Consultas entre 60-64 Años. ","")</f>
        <v/>
      </c>
      <c r="CB44" s="31" t="str">
        <f t="shared" si="36"/>
        <v/>
      </c>
      <c r="CC44" s="31" t="str">
        <f t="shared" ref="CC44:CC63" si="45">IF(CJ44=1,"* Las consultas de 12 años NO DEBEN ser mayor que el total de Consultas entre 10-14 Años. ","")</f>
        <v/>
      </c>
      <c r="CD44" s="31" t="str">
        <f t="shared" si="37"/>
        <v/>
      </c>
      <c r="CE44" s="31" t="str">
        <f t="shared" ref="CE44:CE63" si="46">IF(AND(AR44="",D44&lt;&gt;0),"* Recuerde que las Embarazadas deben ser incluídas en el ingreso por rango Etario (Digite CEROS si no tiene). ",IF(F44&lt;AR44,"* Las Embarazadas NO DEBEN ser mayor al total de mujeres. ",""))</f>
        <v/>
      </c>
      <c r="CF44" s="31" t="str">
        <f t="shared" si="38"/>
        <v/>
      </c>
      <c r="CG44" s="31" t="str">
        <f t="shared" si="39"/>
        <v/>
      </c>
      <c r="CH44" s="32">
        <f t="shared" ref="CH44:CH63" si="47">IF(AS44&gt;(AK44+AL44),1,0)</f>
        <v>0</v>
      </c>
      <c r="CI44" s="32">
        <f t="shared" si="40"/>
        <v>0</v>
      </c>
      <c r="CJ44" s="32">
        <f t="shared" ref="CJ44:CJ63" si="48">IF((Y44+Z44)&lt;AQ44,1,0)</f>
        <v>0</v>
      </c>
      <c r="CK44" s="32">
        <f t="shared" si="41"/>
        <v>0</v>
      </c>
      <c r="CL44" s="32">
        <f t="shared" ref="CL44:CL63" si="49">IF(AND(AR44="",D44&lt;&gt;0),1,IF(F44&lt;AR44,1,0))</f>
        <v>0</v>
      </c>
      <c r="CM44" s="32">
        <f t="shared" si="42"/>
        <v>0</v>
      </c>
      <c r="CN44" s="32">
        <f t="shared" si="43"/>
        <v>0</v>
      </c>
    </row>
    <row r="45" spans="1:92" ht="16.350000000000001" customHeight="1" x14ac:dyDescent="0.2">
      <c r="A45" s="3618" t="s">
        <v>70</v>
      </c>
      <c r="B45" s="3619"/>
      <c r="C45" s="3620"/>
      <c r="D45" s="2317">
        <f>SUM(E45+F45)</f>
        <v>0</v>
      </c>
      <c r="E45" s="2318">
        <f>Y45+AA45+AC45+AE45+AG45+AI45+AK45+AM45+AO45</f>
        <v>0</v>
      </c>
      <c r="F45" s="2319">
        <f>+Z45+AB45+AD45+AF45+AH45+AJ45+AL45+AN45+AP45</f>
        <v>0</v>
      </c>
      <c r="G45" s="2320"/>
      <c r="H45" s="2321"/>
      <c r="I45" s="2320"/>
      <c r="J45" s="2321"/>
      <c r="K45" s="2320"/>
      <c r="L45" s="2321"/>
      <c r="M45" s="2320"/>
      <c r="N45" s="2321"/>
      <c r="O45" s="2320"/>
      <c r="P45" s="2321"/>
      <c r="Q45" s="2320"/>
      <c r="R45" s="2321"/>
      <c r="S45" s="2320"/>
      <c r="T45" s="2321"/>
      <c r="U45" s="2320"/>
      <c r="V45" s="2321"/>
      <c r="W45" s="2320"/>
      <c r="X45" s="2321"/>
      <c r="Y45" s="2322"/>
      <c r="Z45" s="2323"/>
      <c r="AA45" s="2324"/>
      <c r="AB45" s="2325"/>
      <c r="AC45" s="2322"/>
      <c r="AD45" s="2323"/>
      <c r="AE45" s="2326"/>
      <c r="AF45" s="2323"/>
      <c r="AG45" s="2322"/>
      <c r="AH45" s="2323"/>
      <c r="AI45" s="2322"/>
      <c r="AJ45" s="2323"/>
      <c r="AK45" s="2324"/>
      <c r="AL45" s="2325"/>
      <c r="AM45" s="2322"/>
      <c r="AN45" s="2323"/>
      <c r="AO45" s="2326"/>
      <c r="AP45" s="2327"/>
      <c r="AQ45" s="2328"/>
      <c r="AR45" s="2329"/>
      <c r="AS45" s="2330"/>
      <c r="AT45" s="2329"/>
      <c r="AU45" s="2329"/>
      <c r="AV45" s="2329"/>
      <c r="AW45" s="2329"/>
      <c r="AX45" s="671" t="str">
        <f t="shared" si="35"/>
        <v/>
      </c>
      <c r="BJ45" s="3"/>
      <c r="BK45" s="3"/>
      <c r="BL45" s="3"/>
      <c r="BM45" s="4"/>
      <c r="BN45" s="4"/>
      <c r="BO45" s="4"/>
      <c r="CA45" s="31"/>
      <c r="CB45" s="31" t="str">
        <f t="shared" si="36"/>
        <v/>
      </c>
      <c r="CC45" s="31" t="str">
        <f t="shared" si="45"/>
        <v/>
      </c>
      <c r="CD45" s="31" t="str">
        <f t="shared" si="37"/>
        <v/>
      </c>
      <c r="CE45" s="31" t="str">
        <f t="shared" si="46"/>
        <v/>
      </c>
      <c r="CF45" s="31" t="str">
        <f t="shared" si="38"/>
        <v/>
      </c>
      <c r="CG45" s="31" t="str">
        <f t="shared" si="39"/>
        <v/>
      </c>
      <c r="CH45" s="32"/>
      <c r="CI45" s="32">
        <f t="shared" si="40"/>
        <v>0</v>
      </c>
      <c r="CJ45" s="32">
        <f t="shared" si="48"/>
        <v>0</v>
      </c>
      <c r="CK45" s="32">
        <f t="shared" si="41"/>
        <v>0</v>
      </c>
      <c r="CL45" s="32">
        <f t="shared" si="49"/>
        <v>0</v>
      </c>
      <c r="CM45" s="32">
        <f t="shared" si="42"/>
        <v>0</v>
      </c>
      <c r="CN45" s="32">
        <f t="shared" si="43"/>
        <v>0</v>
      </c>
    </row>
    <row r="46" spans="1:92" ht="16.350000000000001" customHeight="1" x14ac:dyDescent="0.2">
      <c r="A46" s="3612" t="s">
        <v>71</v>
      </c>
      <c r="B46" s="3634"/>
      <c r="C46" s="3627"/>
      <c r="D46" s="2224">
        <f t="shared" ref="D46:D59" si="50">SUM(E46+F46)</f>
        <v>0</v>
      </c>
      <c r="E46" s="2275">
        <f>Y46+AA46+AC46+AE46+AG46+AI46+AK46+AM46+AO46</f>
        <v>0</v>
      </c>
      <c r="F46" s="2223">
        <f>+Z46+AB46+AD46+AF46+AH46+AJ46+AL46+AN46+AP46</f>
        <v>0</v>
      </c>
      <c r="G46" s="2331"/>
      <c r="H46" s="2332"/>
      <c r="I46" s="2331"/>
      <c r="J46" s="2332"/>
      <c r="K46" s="2331"/>
      <c r="L46" s="2332"/>
      <c r="M46" s="2331"/>
      <c r="N46" s="2332"/>
      <c r="O46" s="2331"/>
      <c r="P46" s="2332"/>
      <c r="Q46" s="2331"/>
      <c r="R46" s="2332"/>
      <c r="S46" s="2331"/>
      <c r="T46" s="2332"/>
      <c r="U46" s="2331"/>
      <c r="V46" s="2332"/>
      <c r="W46" s="2331"/>
      <c r="X46" s="2332"/>
      <c r="Y46" s="2224">
        <f t="shared" ref="Y46:AD46" si="51">SUM(Y44:Y45)</f>
        <v>0</v>
      </c>
      <c r="Z46" s="2222">
        <f t="shared" si="51"/>
        <v>0</v>
      </c>
      <c r="AA46" s="2224">
        <f t="shared" si="51"/>
        <v>0</v>
      </c>
      <c r="AB46" s="2222">
        <f t="shared" si="51"/>
        <v>0</v>
      </c>
      <c r="AC46" s="2224">
        <f t="shared" si="51"/>
        <v>0</v>
      </c>
      <c r="AD46" s="2223">
        <f t="shared" si="51"/>
        <v>0</v>
      </c>
      <c r="AE46" s="2222">
        <f>SUM(AE44:AE45)</f>
        <v>0</v>
      </c>
      <c r="AF46" s="2222">
        <f t="shared" ref="AF46:AN46" si="52">SUM(AF44:AF45)</f>
        <v>0</v>
      </c>
      <c r="AG46" s="2224">
        <f t="shared" si="52"/>
        <v>0</v>
      </c>
      <c r="AH46" s="2222">
        <f t="shared" si="52"/>
        <v>0</v>
      </c>
      <c r="AI46" s="2224">
        <f t="shared" si="52"/>
        <v>0</v>
      </c>
      <c r="AJ46" s="2222">
        <f t="shared" si="52"/>
        <v>0</v>
      </c>
      <c r="AK46" s="2224">
        <f t="shared" si="52"/>
        <v>0</v>
      </c>
      <c r="AL46" s="2222">
        <f t="shared" si="52"/>
        <v>0</v>
      </c>
      <c r="AM46" s="2224">
        <f t="shared" si="52"/>
        <v>0</v>
      </c>
      <c r="AN46" s="2223">
        <f t="shared" si="52"/>
        <v>0</v>
      </c>
      <c r="AO46" s="2222">
        <f>SUM(AO44:AO45)</f>
        <v>0</v>
      </c>
      <c r="AP46" s="2333">
        <f>SUM(AP44:AP45)</f>
        <v>0</v>
      </c>
      <c r="AQ46" s="2222">
        <f>SUM(AQ44:AQ45)</f>
        <v>0</v>
      </c>
      <c r="AR46" s="2334">
        <f>SUM(AR44:AR45)</f>
        <v>0</v>
      </c>
      <c r="AS46" s="2223">
        <f>SUM(AS44)</f>
        <v>0</v>
      </c>
      <c r="AT46" s="2223">
        <f>SUM(AT44:AT45)</f>
        <v>0</v>
      </c>
      <c r="AU46" s="2223">
        <f>SUM(AU44:AU45)</f>
        <v>0</v>
      </c>
      <c r="AV46" s="2223">
        <f>SUM(AV44:AV45)</f>
        <v>0</v>
      </c>
      <c r="AW46" s="2223">
        <f>SUM(AW44:AW45)</f>
        <v>0</v>
      </c>
      <c r="BJ46" s="3"/>
      <c r="BK46" s="3"/>
      <c r="BL46" s="3"/>
      <c r="BM46" s="4"/>
      <c r="BN46" s="4"/>
      <c r="BO46" s="4"/>
      <c r="CA46" s="31"/>
      <c r="CB46" s="31"/>
      <c r="CC46" s="31"/>
      <c r="CD46" s="31"/>
      <c r="CE46" s="31"/>
      <c r="CF46" s="31"/>
      <c r="CG46" s="31"/>
      <c r="CH46" s="32"/>
      <c r="CI46" s="32"/>
      <c r="CJ46" s="32"/>
      <c r="CK46" s="32"/>
      <c r="CL46" s="32"/>
      <c r="CM46" s="32"/>
      <c r="CN46" s="32"/>
    </row>
    <row r="47" spans="1:92" ht="16.350000000000001" customHeight="1" x14ac:dyDescent="0.2">
      <c r="A47" s="3763" t="s">
        <v>72</v>
      </c>
      <c r="B47" s="3783"/>
      <c r="C47" s="3764"/>
      <c r="D47" s="2224">
        <f t="shared" si="50"/>
        <v>0</v>
      </c>
      <c r="E47" s="2275">
        <f>+G47+I47+K47+M47+O47+Q47+S47+U47+W47+Y47+AA47+AC47+AE47+AG47+AI47+AK47+AM47+AO47</f>
        <v>0</v>
      </c>
      <c r="F47" s="2223">
        <f>+H47+J47+L47+N47+P47+R47+T47+V47+X47+Z47+AB47+AD47+AF47+AH47+AJ47+AL47+AN47+AP47</f>
        <v>0</v>
      </c>
      <c r="G47" s="2335"/>
      <c r="H47" s="2336"/>
      <c r="I47" s="2335"/>
      <c r="J47" s="2535"/>
      <c r="K47" s="2335"/>
      <c r="L47" s="2336"/>
      <c r="M47" s="2335"/>
      <c r="N47" s="2336"/>
      <c r="O47" s="2335"/>
      <c r="P47" s="2336"/>
      <c r="Q47" s="2335"/>
      <c r="R47" s="2338"/>
      <c r="S47" s="2335"/>
      <c r="T47" s="2338"/>
      <c r="U47" s="2335"/>
      <c r="V47" s="2338"/>
      <c r="W47" s="2335"/>
      <c r="X47" s="2338"/>
      <c r="Y47" s="2335"/>
      <c r="Z47" s="2338"/>
      <c r="AA47" s="2335"/>
      <c r="AB47" s="2338"/>
      <c r="AC47" s="2339"/>
      <c r="AD47" s="2338"/>
      <c r="AE47" s="2340"/>
      <c r="AF47" s="2338"/>
      <c r="AG47" s="2335"/>
      <c r="AH47" s="2338"/>
      <c r="AI47" s="2335"/>
      <c r="AJ47" s="2338"/>
      <c r="AK47" s="2335"/>
      <c r="AL47" s="2338"/>
      <c r="AM47" s="2339"/>
      <c r="AN47" s="2338"/>
      <c r="AO47" s="2535"/>
      <c r="AP47" s="2341"/>
      <c r="AQ47" s="2342"/>
      <c r="AR47" s="2336"/>
      <c r="AS47" s="2336"/>
      <c r="AT47" s="2336"/>
      <c r="AU47" s="2336"/>
      <c r="AV47" s="2336"/>
      <c r="AW47" s="2336"/>
      <c r="AX47" s="671" t="str">
        <f t="shared" si="35"/>
        <v/>
      </c>
      <c r="BJ47" s="3"/>
      <c r="BK47" s="3"/>
      <c r="BL47" s="3"/>
      <c r="BM47" s="4"/>
      <c r="BN47" s="4"/>
      <c r="BO47" s="4"/>
      <c r="CA47" s="31" t="str">
        <f t="shared" si="44"/>
        <v/>
      </c>
      <c r="CB47" s="31" t="str">
        <f t="shared" si="36"/>
        <v/>
      </c>
      <c r="CC47" s="31" t="str">
        <f t="shared" si="45"/>
        <v/>
      </c>
      <c r="CD47" s="31" t="str">
        <f t="shared" si="37"/>
        <v/>
      </c>
      <c r="CE47" s="31" t="str">
        <f t="shared" si="46"/>
        <v/>
      </c>
      <c r="CF47" s="31" t="str">
        <f t="shared" si="38"/>
        <v/>
      </c>
      <c r="CG47" s="31" t="str">
        <f t="shared" si="39"/>
        <v/>
      </c>
      <c r="CH47" s="32">
        <f t="shared" si="47"/>
        <v>0</v>
      </c>
      <c r="CI47" s="32">
        <f t="shared" si="40"/>
        <v>0</v>
      </c>
      <c r="CJ47" s="32">
        <f t="shared" si="48"/>
        <v>0</v>
      </c>
      <c r="CK47" s="32">
        <f t="shared" si="41"/>
        <v>0</v>
      </c>
      <c r="CL47" s="32">
        <f t="shared" si="49"/>
        <v>0</v>
      </c>
      <c r="CM47" s="32">
        <f t="shared" si="42"/>
        <v>0</v>
      </c>
      <c r="CN47" s="32">
        <f t="shared" si="43"/>
        <v>0</v>
      </c>
    </row>
    <row r="48" spans="1:92" ht="16.350000000000001" customHeight="1" x14ac:dyDescent="0.2">
      <c r="A48" s="3572" t="s">
        <v>73</v>
      </c>
      <c r="B48" s="3240"/>
      <c r="C48" s="149">
        <v>0</v>
      </c>
      <c r="D48" s="150">
        <f t="shared" si="50"/>
        <v>0</v>
      </c>
      <c r="E48" s="151">
        <f>SUM(G48+I48+K48+M48+O48+Q48+S48+U48+W48+Y48+AA48+AC48+AE48+AG48+AI48+AK48+AM48+AO48)</f>
        <v>0</v>
      </c>
      <c r="F48" s="1004">
        <f>SUM(H48+J48+L48+N48+P48+R48+T48+V48+X48+Z48+AB48+AD48+AF48+AH48+AJ48+AL48+AN48+AP48)</f>
        <v>0</v>
      </c>
      <c r="G48" s="105"/>
      <c r="H48" s="106"/>
      <c r="I48" s="105"/>
      <c r="J48" s="107"/>
      <c r="K48" s="105"/>
      <c r="L48" s="106"/>
      <c r="M48" s="105"/>
      <c r="N48" s="106"/>
      <c r="O48" s="105"/>
      <c r="P48" s="106"/>
      <c r="Q48" s="105"/>
      <c r="R48" s="108"/>
      <c r="S48" s="105"/>
      <c r="T48" s="108"/>
      <c r="U48" s="105"/>
      <c r="V48" s="108"/>
      <c r="W48" s="105"/>
      <c r="X48" s="108"/>
      <c r="Y48" s="105"/>
      <c r="Z48" s="108"/>
      <c r="AA48" s="105"/>
      <c r="AB48" s="108"/>
      <c r="AC48" s="152"/>
      <c r="AD48" s="108"/>
      <c r="AE48" s="153"/>
      <c r="AF48" s="108"/>
      <c r="AG48" s="105"/>
      <c r="AH48" s="108"/>
      <c r="AI48" s="105"/>
      <c r="AJ48" s="108"/>
      <c r="AK48" s="105"/>
      <c r="AL48" s="108"/>
      <c r="AM48" s="152"/>
      <c r="AN48" s="108"/>
      <c r="AO48" s="107"/>
      <c r="AP48" s="154"/>
      <c r="AQ48" s="155"/>
      <c r="AR48" s="106"/>
      <c r="AS48" s="106"/>
      <c r="AT48" s="106"/>
      <c r="AU48" s="106"/>
      <c r="AV48" s="106"/>
      <c r="AW48" s="106"/>
      <c r="AX48" s="671" t="str">
        <f t="shared" si="35"/>
        <v/>
      </c>
      <c r="BJ48" s="3"/>
      <c r="BK48" s="3"/>
      <c r="BL48" s="3"/>
      <c r="BM48" s="4"/>
      <c r="BN48" s="4"/>
      <c r="BO48" s="4"/>
      <c r="CA48" s="31" t="str">
        <f t="shared" si="44"/>
        <v/>
      </c>
      <c r="CB48" s="31" t="str">
        <f t="shared" si="36"/>
        <v/>
      </c>
      <c r="CC48" s="31" t="str">
        <f t="shared" si="45"/>
        <v/>
      </c>
      <c r="CD48" s="31" t="str">
        <f t="shared" si="37"/>
        <v/>
      </c>
      <c r="CE48" s="31" t="str">
        <f t="shared" si="46"/>
        <v/>
      </c>
      <c r="CF48" s="31" t="str">
        <f t="shared" si="38"/>
        <v/>
      </c>
      <c r="CG48" s="31" t="str">
        <f t="shared" si="39"/>
        <v/>
      </c>
      <c r="CH48" s="32">
        <f t="shared" si="47"/>
        <v>0</v>
      </c>
      <c r="CI48" s="32">
        <f t="shared" si="40"/>
        <v>0</v>
      </c>
      <c r="CJ48" s="32">
        <f t="shared" si="48"/>
        <v>0</v>
      </c>
      <c r="CK48" s="32">
        <f t="shared" si="41"/>
        <v>0</v>
      </c>
      <c r="CL48" s="32">
        <f t="shared" si="49"/>
        <v>0</v>
      </c>
      <c r="CM48" s="32">
        <f t="shared" si="42"/>
        <v>0</v>
      </c>
      <c r="CN48" s="32">
        <f t="shared" si="43"/>
        <v>0</v>
      </c>
    </row>
    <row r="49" spans="1:92" ht="16.350000000000001" customHeight="1" x14ac:dyDescent="0.2">
      <c r="A49" s="3011"/>
      <c r="B49" s="3013"/>
      <c r="C49" s="2343" t="s">
        <v>74</v>
      </c>
      <c r="D49" s="2307">
        <f t="shared" si="50"/>
        <v>0</v>
      </c>
      <c r="E49" s="151">
        <f t="shared" ref="E49:F58" si="53">SUM(G49+I49+K49+M49+O49+Q49+S49+U49+W49+Y49+AA49+AC49+AE49+AG49+AI49+AK49+AM49+AO49)</f>
        <v>0</v>
      </c>
      <c r="F49" s="1004">
        <f t="shared" si="53"/>
        <v>0</v>
      </c>
      <c r="G49" s="2310"/>
      <c r="H49" s="2316"/>
      <c r="I49" s="2310"/>
      <c r="J49" s="2344"/>
      <c r="K49" s="2310"/>
      <c r="L49" s="2316"/>
      <c r="M49" s="2310"/>
      <c r="N49" s="2316"/>
      <c r="O49" s="2310"/>
      <c r="P49" s="2316"/>
      <c r="Q49" s="2310"/>
      <c r="R49" s="2311"/>
      <c r="S49" s="2310"/>
      <c r="T49" s="2311"/>
      <c r="U49" s="2310"/>
      <c r="V49" s="2311"/>
      <c r="W49" s="2310"/>
      <c r="X49" s="2311"/>
      <c r="Y49" s="2310"/>
      <c r="Z49" s="2311"/>
      <c r="AA49" s="2310"/>
      <c r="AB49" s="2311"/>
      <c r="AC49" s="2345"/>
      <c r="AD49" s="2311"/>
      <c r="AE49" s="2312"/>
      <c r="AF49" s="2311"/>
      <c r="AG49" s="2310"/>
      <c r="AH49" s="2311"/>
      <c r="AI49" s="2310"/>
      <c r="AJ49" s="2311"/>
      <c r="AK49" s="2310"/>
      <c r="AL49" s="2311"/>
      <c r="AM49" s="2345"/>
      <c r="AN49" s="2311"/>
      <c r="AO49" s="2344"/>
      <c r="AP49" s="2314"/>
      <c r="AQ49" s="2315"/>
      <c r="AR49" s="2316"/>
      <c r="AS49" s="2316"/>
      <c r="AT49" s="2316"/>
      <c r="AU49" s="2316"/>
      <c r="AV49" s="2316"/>
      <c r="AW49" s="2316"/>
      <c r="AX49" s="671" t="str">
        <f t="shared" si="35"/>
        <v/>
      </c>
      <c r="BJ49" s="3"/>
      <c r="BK49" s="3"/>
      <c r="BL49" s="3"/>
      <c r="BM49" s="4"/>
      <c r="BN49" s="4"/>
      <c r="BO49" s="4"/>
      <c r="CA49" s="31" t="str">
        <f t="shared" si="44"/>
        <v/>
      </c>
      <c r="CB49" s="31" t="str">
        <f t="shared" si="36"/>
        <v/>
      </c>
      <c r="CC49" s="31" t="str">
        <f t="shared" si="45"/>
        <v/>
      </c>
      <c r="CD49" s="31" t="str">
        <f t="shared" si="37"/>
        <v/>
      </c>
      <c r="CE49" s="31" t="str">
        <f t="shared" si="46"/>
        <v/>
      </c>
      <c r="CF49" s="31" t="str">
        <f t="shared" si="38"/>
        <v/>
      </c>
      <c r="CG49" s="31" t="str">
        <f t="shared" si="39"/>
        <v/>
      </c>
      <c r="CH49" s="32">
        <f t="shared" si="47"/>
        <v>0</v>
      </c>
      <c r="CI49" s="32">
        <f t="shared" si="40"/>
        <v>0</v>
      </c>
      <c r="CJ49" s="32">
        <f t="shared" si="48"/>
        <v>0</v>
      </c>
      <c r="CK49" s="32">
        <f t="shared" si="41"/>
        <v>0</v>
      </c>
      <c r="CL49" s="32">
        <f t="shared" si="49"/>
        <v>0</v>
      </c>
      <c r="CM49" s="32">
        <f t="shared" si="42"/>
        <v>0</v>
      </c>
      <c r="CN49" s="32">
        <f t="shared" si="43"/>
        <v>0</v>
      </c>
    </row>
    <row r="50" spans="1:92" ht="16.350000000000001" customHeight="1" x14ac:dyDescent="0.2">
      <c r="A50" s="3011"/>
      <c r="B50" s="3013"/>
      <c r="C50" s="2343" t="s">
        <v>75</v>
      </c>
      <c r="D50" s="2307">
        <f t="shared" si="50"/>
        <v>0</v>
      </c>
      <c r="E50" s="151">
        <f t="shared" si="53"/>
        <v>0</v>
      </c>
      <c r="F50" s="1004">
        <f t="shared" si="53"/>
        <v>0</v>
      </c>
      <c r="G50" s="2310"/>
      <c r="H50" s="2316"/>
      <c r="I50" s="2310"/>
      <c r="J50" s="2344"/>
      <c r="K50" s="2310"/>
      <c r="L50" s="2316"/>
      <c r="M50" s="2310"/>
      <c r="N50" s="2316"/>
      <c r="O50" s="2310"/>
      <c r="P50" s="2316"/>
      <c r="Q50" s="2310"/>
      <c r="R50" s="2311"/>
      <c r="S50" s="2310"/>
      <c r="T50" s="2311"/>
      <c r="U50" s="2310"/>
      <c r="V50" s="2311"/>
      <c r="W50" s="2310"/>
      <c r="X50" s="2311"/>
      <c r="Y50" s="2310"/>
      <c r="Z50" s="2311"/>
      <c r="AA50" s="2310"/>
      <c r="AB50" s="2311"/>
      <c r="AC50" s="2345"/>
      <c r="AD50" s="2311"/>
      <c r="AE50" s="2312"/>
      <c r="AF50" s="2311"/>
      <c r="AG50" s="2310"/>
      <c r="AH50" s="2311"/>
      <c r="AI50" s="2310"/>
      <c r="AJ50" s="2311"/>
      <c r="AK50" s="2310"/>
      <c r="AL50" s="2311"/>
      <c r="AM50" s="2345"/>
      <c r="AN50" s="2311"/>
      <c r="AO50" s="2344"/>
      <c r="AP50" s="2314"/>
      <c r="AQ50" s="2315"/>
      <c r="AR50" s="2316"/>
      <c r="AS50" s="2316"/>
      <c r="AT50" s="2316"/>
      <c r="AU50" s="2316"/>
      <c r="AV50" s="2316"/>
      <c r="AW50" s="2316"/>
      <c r="AX50" s="671" t="str">
        <f t="shared" si="35"/>
        <v/>
      </c>
      <c r="BJ50" s="3"/>
      <c r="BK50" s="3"/>
      <c r="BL50" s="3"/>
      <c r="BM50" s="4"/>
      <c r="BN50" s="4"/>
      <c r="BO50" s="4"/>
      <c r="CA50" s="31" t="str">
        <f t="shared" si="44"/>
        <v/>
      </c>
      <c r="CB50" s="31" t="str">
        <f t="shared" si="36"/>
        <v/>
      </c>
      <c r="CC50" s="31" t="str">
        <f t="shared" si="45"/>
        <v/>
      </c>
      <c r="CD50" s="31" t="str">
        <f t="shared" si="37"/>
        <v/>
      </c>
      <c r="CE50" s="31" t="str">
        <f t="shared" si="46"/>
        <v/>
      </c>
      <c r="CF50" s="31" t="str">
        <f t="shared" si="38"/>
        <v/>
      </c>
      <c r="CG50" s="31" t="str">
        <f t="shared" si="39"/>
        <v/>
      </c>
      <c r="CH50" s="32">
        <f t="shared" si="47"/>
        <v>0</v>
      </c>
      <c r="CI50" s="32">
        <f t="shared" si="40"/>
        <v>0</v>
      </c>
      <c r="CJ50" s="32">
        <f t="shared" si="48"/>
        <v>0</v>
      </c>
      <c r="CK50" s="32">
        <f t="shared" si="41"/>
        <v>0</v>
      </c>
      <c r="CL50" s="32">
        <f t="shared" si="49"/>
        <v>0</v>
      </c>
      <c r="CM50" s="32">
        <f t="shared" si="42"/>
        <v>0</v>
      </c>
      <c r="CN50" s="32">
        <f t="shared" si="43"/>
        <v>0</v>
      </c>
    </row>
    <row r="51" spans="1:92" ht="16.350000000000001" customHeight="1" x14ac:dyDescent="0.2">
      <c r="A51" s="3011"/>
      <c r="B51" s="3013"/>
      <c r="C51" s="2343" t="s">
        <v>76</v>
      </c>
      <c r="D51" s="2307">
        <f t="shared" si="50"/>
        <v>0</v>
      </c>
      <c r="E51" s="151">
        <f t="shared" si="53"/>
        <v>0</v>
      </c>
      <c r="F51" s="1004">
        <f t="shared" si="53"/>
        <v>0</v>
      </c>
      <c r="G51" s="2310"/>
      <c r="H51" s="2316"/>
      <c r="I51" s="2310"/>
      <c r="J51" s="2344"/>
      <c r="K51" s="2310"/>
      <c r="L51" s="2316"/>
      <c r="M51" s="2310"/>
      <c r="N51" s="2316"/>
      <c r="O51" s="2310"/>
      <c r="P51" s="2316"/>
      <c r="Q51" s="2310"/>
      <c r="R51" s="2311"/>
      <c r="S51" s="2310"/>
      <c r="T51" s="2311"/>
      <c r="U51" s="2310"/>
      <c r="V51" s="2311"/>
      <c r="W51" s="2310"/>
      <c r="X51" s="2311"/>
      <c r="Y51" s="2310"/>
      <c r="Z51" s="2311"/>
      <c r="AA51" s="2310"/>
      <c r="AB51" s="2311"/>
      <c r="AC51" s="2345"/>
      <c r="AD51" s="2311"/>
      <c r="AE51" s="2312"/>
      <c r="AF51" s="2311"/>
      <c r="AG51" s="2310"/>
      <c r="AH51" s="2311"/>
      <c r="AI51" s="2310"/>
      <c r="AJ51" s="2311"/>
      <c r="AK51" s="2310"/>
      <c r="AL51" s="2311"/>
      <c r="AM51" s="2345"/>
      <c r="AN51" s="2311"/>
      <c r="AO51" s="2344"/>
      <c r="AP51" s="2314"/>
      <c r="AQ51" s="2315"/>
      <c r="AR51" s="2316"/>
      <c r="AS51" s="2316"/>
      <c r="AT51" s="2316"/>
      <c r="AU51" s="2316"/>
      <c r="AV51" s="2316"/>
      <c r="AW51" s="2316"/>
      <c r="AX51" s="671" t="str">
        <f t="shared" si="35"/>
        <v/>
      </c>
      <c r="BJ51" s="3"/>
      <c r="BK51" s="3"/>
      <c r="BL51" s="3"/>
      <c r="BM51" s="4"/>
      <c r="BN51" s="4"/>
      <c r="BO51" s="4"/>
      <c r="CA51" s="31" t="str">
        <f t="shared" si="44"/>
        <v/>
      </c>
      <c r="CB51" s="31" t="str">
        <f t="shared" si="36"/>
        <v/>
      </c>
      <c r="CC51" s="31" t="str">
        <f t="shared" si="45"/>
        <v/>
      </c>
      <c r="CD51" s="31" t="str">
        <f t="shared" si="37"/>
        <v/>
      </c>
      <c r="CE51" s="31" t="str">
        <f t="shared" si="46"/>
        <v/>
      </c>
      <c r="CF51" s="31" t="str">
        <f t="shared" si="38"/>
        <v/>
      </c>
      <c r="CG51" s="31" t="str">
        <f t="shared" si="39"/>
        <v/>
      </c>
      <c r="CH51" s="32">
        <f t="shared" si="47"/>
        <v>0</v>
      </c>
      <c r="CI51" s="32">
        <f t="shared" si="40"/>
        <v>0</v>
      </c>
      <c r="CJ51" s="32">
        <f t="shared" si="48"/>
        <v>0</v>
      </c>
      <c r="CK51" s="32">
        <f t="shared" si="41"/>
        <v>0</v>
      </c>
      <c r="CL51" s="32">
        <f t="shared" si="49"/>
        <v>0</v>
      </c>
      <c r="CM51" s="32">
        <f t="shared" si="42"/>
        <v>0</v>
      </c>
      <c r="CN51" s="32">
        <f t="shared" si="43"/>
        <v>0</v>
      </c>
    </row>
    <row r="52" spans="1:92" ht="16.350000000000001" customHeight="1" x14ac:dyDescent="0.2">
      <c r="A52" s="3011"/>
      <c r="B52" s="3013"/>
      <c r="C52" s="2346" t="s">
        <v>77</v>
      </c>
      <c r="D52" s="2317">
        <f>SUM(E52+F52)</f>
        <v>0</v>
      </c>
      <c r="E52" s="151">
        <f t="shared" si="53"/>
        <v>0</v>
      </c>
      <c r="F52" s="1004">
        <f t="shared" si="53"/>
        <v>0</v>
      </c>
      <c r="G52" s="2347"/>
      <c r="H52" s="2348"/>
      <c r="I52" s="2347"/>
      <c r="J52" s="162"/>
      <c r="K52" s="2347"/>
      <c r="L52" s="2348"/>
      <c r="M52" s="2347"/>
      <c r="N52" s="2348"/>
      <c r="O52" s="2347"/>
      <c r="P52" s="2348"/>
      <c r="Q52" s="2347"/>
      <c r="R52" s="2349"/>
      <c r="S52" s="2347"/>
      <c r="T52" s="2349"/>
      <c r="U52" s="2347"/>
      <c r="V52" s="2349"/>
      <c r="W52" s="2347"/>
      <c r="X52" s="2349"/>
      <c r="Y52" s="2347"/>
      <c r="Z52" s="2349"/>
      <c r="AA52" s="2347"/>
      <c r="AB52" s="2349"/>
      <c r="AC52" s="2350"/>
      <c r="AD52" s="2349"/>
      <c r="AE52" s="2324"/>
      <c r="AF52" s="2349"/>
      <c r="AG52" s="2347"/>
      <c r="AH52" s="2349"/>
      <c r="AI52" s="2347"/>
      <c r="AJ52" s="2349"/>
      <c r="AK52" s="2347"/>
      <c r="AL52" s="2349"/>
      <c r="AM52" s="2350"/>
      <c r="AN52" s="2349"/>
      <c r="AO52" s="162"/>
      <c r="AP52" s="2351"/>
      <c r="AQ52" s="2352"/>
      <c r="AR52" s="2348"/>
      <c r="AS52" s="2348"/>
      <c r="AT52" s="2348"/>
      <c r="AU52" s="2348"/>
      <c r="AV52" s="2348"/>
      <c r="AW52" s="2348"/>
      <c r="AX52" s="671" t="str">
        <f t="shared" si="35"/>
        <v/>
      </c>
      <c r="BJ52" s="3"/>
      <c r="BK52" s="3"/>
      <c r="BL52" s="3"/>
      <c r="BM52" s="4"/>
      <c r="BN52" s="4"/>
      <c r="BO52" s="4"/>
      <c r="CA52" s="31" t="str">
        <f t="shared" si="44"/>
        <v/>
      </c>
      <c r="CB52" s="31" t="str">
        <f t="shared" si="36"/>
        <v/>
      </c>
      <c r="CC52" s="31" t="str">
        <f t="shared" si="45"/>
        <v/>
      </c>
      <c r="CD52" s="31" t="str">
        <f t="shared" si="37"/>
        <v/>
      </c>
      <c r="CE52" s="31" t="str">
        <f t="shared" si="46"/>
        <v/>
      </c>
      <c r="CF52" s="31" t="str">
        <f t="shared" si="38"/>
        <v/>
      </c>
      <c r="CG52" s="31" t="str">
        <f t="shared" si="39"/>
        <v/>
      </c>
      <c r="CH52" s="32">
        <f t="shared" si="47"/>
        <v>0</v>
      </c>
      <c r="CI52" s="32">
        <f t="shared" si="40"/>
        <v>0</v>
      </c>
      <c r="CJ52" s="32">
        <f t="shared" si="48"/>
        <v>0</v>
      </c>
      <c r="CK52" s="32">
        <f t="shared" si="41"/>
        <v>0</v>
      </c>
      <c r="CL52" s="32">
        <f t="shared" si="49"/>
        <v>0</v>
      </c>
      <c r="CM52" s="32">
        <f t="shared" si="42"/>
        <v>0</v>
      </c>
      <c r="CN52" s="32">
        <f t="shared" si="43"/>
        <v>0</v>
      </c>
    </row>
    <row r="53" spans="1:92" ht="16.350000000000001" customHeight="1" x14ac:dyDescent="0.2">
      <c r="A53" s="3011"/>
      <c r="B53" s="3013"/>
      <c r="C53" s="2346" t="s">
        <v>78</v>
      </c>
      <c r="D53" s="2353">
        <f t="shared" si="50"/>
        <v>0</v>
      </c>
      <c r="E53" s="2354">
        <f t="shared" si="53"/>
        <v>0</v>
      </c>
      <c r="F53" s="2355">
        <f t="shared" si="53"/>
        <v>0</v>
      </c>
      <c r="G53" s="2322"/>
      <c r="H53" s="2329"/>
      <c r="I53" s="2322"/>
      <c r="J53" s="2356"/>
      <c r="K53" s="2322"/>
      <c r="L53" s="2329"/>
      <c r="M53" s="2322"/>
      <c r="N53" s="2329"/>
      <c r="O53" s="2322"/>
      <c r="P53" s="2329"/>
      <c r="Q53" s="2322"/>
      <c r="R53" s="2323"/>
      <c r="S53" s="2322"/>
      <c r="T53" s="2323"/>
      <c r="U53" s="2322"/>
      <c r="V53" s="2323"/>
      <c r="W53" s="2322"/>
      <c r="X53" s="2323"/>
      <c r="Y53" s="2322"/>
      <c r="Z53" s="2323"/>
      <c r="AA53" s="2322"/>
      <c r="AB53" s="2323"/>
      <c r="AC53" s="2357"/>
      <c r="AD53" s="2323"/>
      <c r="AE53" s="2326"/>
      <c r="AF53" s="2323"/>
      <c r="AG53" s="2322"/>
      <c r="AH53" s="2323"/>
      <c r="AI53" s="2322"/>
      <c r="AJ53" s="2323"/>
      <c r="AK53" s="2322"/>
      <c r="AL53" s="2323"/>
      <c r="AM53" s="2357"/>
      <c r="AN53" s="2323"/>
      <c r="AO53" s="2356"/>
      <c r="AP53" s="2327"/>
      <c r="AQ53" s="2329"/>
      <c r="AR53" s="2329"/>
      <c r="AS53" s="2329"/>
      <c r="AT53" s="2329"/>
      <c r="AU53" s="2329"/>
      <c r="AV53" s="2329"/>
      <c r="AW53" s="2329"/>
      <c r="AX53" s="671" t="str">
        <f t="shared" si="35"/>
        <v/>
      </c>
      <c r="BJ53" s="3"/>
      <c r="BK53" s="3"/>
      <c r="BL53" s="3"/>
      <c r="BM53" s="4"/>
      <c r="BN53" s="4"/>
      <c r="BO53" s="4"/>
      <c r="CA53" s="31" t="str">
        <f t="shared" si="44"/>
        <v/>
      </c>
      <c r="CB53" s="31" t="str">
        <f t="shared" si="36"/>
        <v/>
      </c>
      <c r="CC53" s="31" t="str">
        <f t="shared" si="45"/>
        <v/>
      </c>
      <c r="CD53" s="31" t="str">
        <f t="shared" si="37"/>
        <v/>
      </c>
      <c r="CE53" s="31" t="str">
        <f t="shared" si="46"/>
        <v/>
      </c>
      <c r="CF53" s="31" t="str">
        <f t="shared" si="38"/>
        <v/>
      </c>
      <c r="CG53" s="31" t="str">
        <f t="shared" si="39"/>
        <v/>
      </c>
      <c r="CH53" s="32">
        <f t="shared" si="47"/>
        <v>0</v>
      </c>
      <c r="CI53" s="32">
        <f t="shared" si="40"/>
        <v>0</v>
      </c>
      <c r="CJ53" s="32">
        <f t="shared" si="48"/>
        <v>0</v>
      </c>
      <c r="CK53" s="32">
        <f t="shared" si="41"/>
        <v>0</v>
      </c>
      <c r="CL53" s="32">
        <f t="shared" si="49"/>
        <v>0</v>
      </c>
      <c r="CM53" s="32">
        <f t="shared" si="42"/>
        <v>0</v>
      </c>
      <c r="CN53" s="32">
        <f t="shared" si="43"/>
        <v>0</v>
      </c>
    </row>
    <row r="54" spans="1:92" ht="16.350000000000001" customHeight="1" x14ac:dyDescent="0.2">
      <c r="A54" s="3743" t="s">
        <v>4</v>
      </c>
      <c r="B54" s="3743"/>
      <c r="C54" s="3743"/>
      <c r="D54" s="2224">
        <f>SUM(D48:D53)</f>
        <v>0</v>
      </c>
      <c r="E54" s="2222">
        <f>SUM(E48:E53)</f>
        <v>0</v>
      </c>
      <c r="F54" s="2223">
        <f>SUM(F48:F53)</f>
        <v>0</v>
      </c>
      <c r="G54" s="2224">
        <f>SUM(G48:G53)</f>
        <v>0</v>
      </c>
      <c r="H54" s="2224">
        <f t="shared" ref="H54:AV54" si="54">SUM(H48:H53)</f>
        <v>0</v>
      </c>
      <c r="I54" s="2224">
        <f t="shared" si="54"/>
        <v>0</v>
      </c>
      <c r="J54" s="2224">
        <f t="shared" si="54"/>
        <v>0</v>
      </c>
      <c r="K54" s="2224">
        <f t="shared" si="54"/>
        <v>0</v>
      </c>
      <c r="L54" s="2224">
        <f t="shared" si="54"/>
        <v>0</v>
      </c>
      <c r="M54" s="2224">
        <f t="shared" si="54"/>
        <v>0</v>
      </c>
      <c r="N54" s="2224">
        <f t="shared" si="54"/>
        <v>0</v>
      </c>
      <c r="O54" s="2224">
        <f t="shared" si="54"/>
        <v>0</v>
      </c>
      <c r="P54" s="2224">
        <f t="shared" si="54"/>
        <v>0</v>
      </c>
      <c r="Q54" s="2224">
        <f t="shared" si="54"/>
        <v>0</v>
      </c>
      <c r="R54" s="2224">
        <f t="shared" si="54"/>
        <v>0</v>
      </c>
      <c r="S54" s="2224">
        <f t="shared" si="54"/>
        <v>0</v>
      </c>
      <c r="T54" s="2224">
        <f t="shared" si="54"/>
        <v>0</v>
      </c>
      <c r="U54" s="2224">
        <f t="shared" si="54"/>
        <v>0</v>
      </c>
      <c r="V54" s="2224">
        <f t="shared" si="54"/>
        <v>0</v>
      </c>
      <c r="W54" s="2224">
        <f t="shared" si="54"/>
        <v>0</v>
      </c>
      <c r="X54" s="2224">
        <f t="shared" si="54"/>
        <v>0</v>
      </c>
      <c r="Y54" s="2224">
        <f t="shared" si="54"/>
        <v>0</v>
      </c>
      <c r="Z54" s="2224">
        <f t="shared" si="54"/>
        <v>0</v>
      </c>
      <c r="AA54" s="2224">
        <f t="shared" si="54"/>
        <v>0</v>
      </c>
      <c r="AB54" s="2224">
        <f t="shared" si="54"/>
        <v>0</v>
      </c>
      <c r="AC54" s="2224">
        <f t="shared" si="54"/>
        <v>0</v>
      </c>
      <c r="AD54" s="2224">
        <f t="shared" si="54"/>
        <v>0</v>
      </c>
      <c r="AE54" s="2224">
        <f t="shared" si="54"/>
        <v>0</v>
      </c>
      <c r="AF54" s="2224">
        <f t="shared" si="54"/>
        <v>0</v>
      </c>
      <c r="AG54" s="2224">
        <f t="shared" si="54"/>
        <v>0</v>
      </c>
      <c r="AH54" s="2224">
        <f t="shared" si="54"/>
        <v>0</v>
      </c>
      <c r="AI54" s="2224">
        <f t="shared" si="54"/>
        <v>0</v>
      </c>
      <c r="AJ54" s="2224">
        <f t="shared" si="54"/>
        <v>0</v>
      </c>
      <c r="AK54" s="2224">
        <f t="shared" si="54"/>
        <v>0</v>
      </c>
      <c r="AL54" s="2224">
        <f t="shared" si="54"/>
        <v>0</v>
      </c>
      <c r="AM54" s="2224">
        <f t="shared" si="54"/>
        <v>0</v>
      </c>
      <c r="AN54" s="2224">
        <f t="shared" si="54"/>
        <v>0</v>
      </c>
      <c r="AO54" s="2224">
        <f t="shared" si="54"/>
        <v>0</v>
      </c>
      <c r="AP54" s="2224">
        <f t="shared" si="54"/>
        <v>0</v>
      </c>
      <c r="AQ54" s="2224">
        <f t="shared" si="54"/>
        <v>0</v>
      </c>
      <c r="AR54" s="2224">
        <f t="shared" si="54"/>
        <v>0</v>
      </c>
      <c r="AS54" s="2224">
        <f t="shared" si="54"/>
        <v>0</v>
      </c>
      <c r="AT54" s="2224">
        <f t="shared" si="54"/>
        <v>0</v>
      </c>
      <c r="AU54" s="2224">
        <f t="shared" si="54"/>
        <v>0</v>
      </c>
      <c r="AV54" s="2224">
        <f t="shared" si="54"/>
        <v>0</v>
      </c>
      <c r="AW54" s="2224">
        <f>SUM(AW48:AW53)</f>
        <v>0</v>
      </c>
      <c r="BJ54" s="3"/>
      <c r="BK54" s="3"/>
      <c r="BL54" s="3"/>
      <c r="BM54" s="4"/>
      <c r="BN54" s="4"/>
      <c r="BO54" s="4"/>
      <c r="CA54" s="31"/>
      <c r="CB54" s="31"/>
      <c r="CC54" s="31"/>
      <c r="CD54" s="31"/>
      <c r="CE54" s="31"/>
      <c r="CF54" s="31"/>
      <c r="CG54" s="31"/>
      <c r="CH54" s="32"/>
      <c r="CI54" s="32"/>
      <c r="CJ54" s="32"/>
      <c r="CK54" s="32"/>
      <c r="CL54" s="32"/>
      <c r="CM54" s="32"/>
      <c r="CN54" s="32"/>
    </row>
    <row r="55" spans="1:92" ht="16.350000000000001" customHeight="1" x14ac:dyDescent="0.2">
      <c r="A55" s="3011" t="s">
        <v>79</v>
      </c>
      <c r="B55" s="3013"/>
      <c r="C55" s="175">
        <v>0</v>
      </c>
      <c r="D55" s="1019">
        <f t="shared" si="50"/>
        <v>0</v>
      </c>
      <c r="E55" s="176">
        <f t="shared" si="53"/>
        <v>0</v>
      </c>
      <c r="F55" s="177">
        <f t="shared" si="53"/>
        <v>0</v>
      </c>
      <c r="G55" s="1021"/>
      <c r="H55" s="95"/>
      <c r="I55" s="1021"/>
      <c r="J55" s="95"/>
      <c r="K55" s="1021"/>
      <c r="L55" s="95"/>
      <c r="M55" s="1021"/>
      <c r="N55" s="95"/>
      <c r="O55" s="1021"/>
      <c r="P55" s="95"/>
      <c r="Q55" s="1021"/>
      <c r="R55" s="95"/>
      <c r="S55" s="1021"/>
      <c r="T55" s="95"/>
      <c r="U55" s="1021"/>
      <c r="V55" s="95"/>
      <c r="W55" s="1021"/>
      <c r="X55" s="95"/>
      <c r="Y55" s="1021"/>
      <c r="Z55" s="95"/>
      <c r="AA55" s="1021"/>
      <c r="AB55" s="95"/>
      <c r="AC55" s="1021"/>
      <c r="AD55" s="95"/>
      <c r="AE55" s="1021"/>
      <c r="AF55" s="95"/>
      <c r="AG55" s="1021"/>
      <c r="AH55" s="95"/>
      <c r="AI55" s="1021"/>
      <c r="AJ55" s="95"/>
      <c r="AK55" s="1021"/>
      <c r="AL55" s="95"/>
      <c r="AM55" s="1021"/>
      <c r="AN55" s="95"/>
      <c r="AO55" s="1021"/>
      <c r="AP55" s="99"/>
      <c r="AQ55" s="2303"/>
      <c r="AR55" s="2303"/>
      <c r="AS55" s="2358"/>
      <c r="AT55" s="2358"/>
      <c r="AU55" s="2358"/>
      <c r="AV55" s="2358"/>
      <c r="AW55" s="2358"/>
      <c r="AX55" s="671" t="str">
        <f t="shared" si="35"/>
        <v/>
      </c>
      <c r="BJ55" s="3"/>
      <c r="BK55" s="3"/>
      <c r="BL55" s="3"/>
      <c r="BM55" s="4"/>
      <c r="BN55" s="4"/>
      <c r="BO55" s="4"/>
      <c r="CA55" s="31" t="str">
        <f t="shared" si="44"/>
        <v/>
      </c>
      <c r="CB55" s="31" t="str">
        <f t="shared" si="36"/>
        <v/>
      </c>
      <c r="CC55" s="31" t="str">
        <f t="shared" si="45"/>
        <v/>
      </c>
      <c r="CD55" s="31" t="str">
        <f t="shared" si="37"/>
        <v/>
      </c>
      <c r="CE55" s="31" t="str">
        <f t="shared" si="46"/>
        <v/>
      </c>
      <c r="CF55" s="31" t="str">
        <f t="shared" si="38"/>
        <v/>
      </c>
      <c r="CG55" s="31" t="str">
        <f t="shared" si="39"/>
        <v/>
      </c>
      <c r="CH55" s="32">
        <f t="shared" si="47"/>
        <v>0</v>
      </c>
      <c r="CI55" s="32">
        <f t="shared" si="40"/>
        <v>0</v>
      </c>
      <c r="CJ55" s="32">
        <f t="shared" si="48"/>
        <v>0</v>
      </c>
      <c r="CK55" s="32">
        <f t="shared" si="41"/>
        <v>0</v>
      </c>
      <c r="CL55" s="32">
        <f t="shared" si="49"/>
        <v>0</v>
      </c>
      <c r="CM55" s="32">
        <f t="shared" si="42"/>
        <v>0</v>
      </c>
      <c r="CN55" s="32">
        <f t="shared" si="43"/>
        <v>0</v>
      </c>
    </row>
    <row r="56" spans="1:92" ht="16.350000000000001" customHeight="1" x14ac:dyDescent="0.2">
      <c r="A56" s="3011"/>
      <c r="B56" s="3013"/>
      <c r="C56" s="2343" t="s">
        <v>80</v>
      </c>
      <c r="D56" s="2307">
        <f t="shared" si="50"/>
        <v>0</v>
      </c>
      <c r="E56" s="2359">
        <f t="shared" si="53"/>
        <v>0</v>
      </c>
      <c r="F56" s="2360">
        <f t="shared" si="53"/>
        <v>0</v>
      </c>
      <c r="G56" s="2310"/>
      <c r="H56" s="2311"/>
      <c r="I56" s="2310"/>
      <c r="J56" s="2311"/>
      <c r="K56" s="2310"/>
      <c r="L56" s="2311"/>
      <c r="M56" s="2310"/>
      <c r="N56" s="2311"/>
      <c r="O56" s="2310"/>
      <c r="P56" s="2311"/>
      <c r="Q56" s="2310"/>
      <c r="R56" s="2311"/>
      <c r="S56" s="2310"/>
      <c r="T56" s="2311"/>
      <c r="U56" s="2310"/>
      <c r="V56" s="2311"/>
      <c r="W56" s="2310"/>
      <c r="X56" s="2311"/>
      <c r="Y56" s="2310"/>
      <c r="Z56" s="2311"/>
      <c r="AA56" s="2310"/>
      <c r="AB56" s="2311"/>
      <c r="AC56" s="2310"/>
      <c r="AD56" s="2311"/>
      <c r="AE56" s="2310"/>
      <c r="AF56" s="2311"/>
      <c r="AG56" s="2310"/>
      <c r="AH56" s="2311"/>
      <c r="AI56" s="2310"/>
      <c r="AJ56" s="2311"/>
      <c r="AK56" s="2310"/>
      <c r="AL56" s="2311"/>
      <c r="AM56" s="2310"/>
      <c r="AN56" s="2311"/>
      <c r="AO56" s="2310"/>
      <c r="AP56" s="2314"/>
      <c r="AQ56" s="2316"/>
      <c r="AR56" s="2316"/>
      <c r="AS56" s="2361"/>
      <c r="AT56" s="2361"/>
      <c r="AU56" s="2361"/>
      <c r="AV56" s="2361"/>
      <c r="AW56" s="2361"/>
      <c r="AX56" s="671" t="str">
        <f t="shared" si="35"/>
        <v/>
      </c>
      <c r="BJ56" s="3"/>
      <c r="BK56" s="3"/>
      <c r="BL56" s="3"/>
      <c r="BM56" s="4"/>
      <c r="BN56" s="4"/>
      <c r="BO56" s="4"/>
      <c r="CA56" s="31" t="str">
        <f t="shared" si="44"/>
        <v/>
      </c>
      <c r="CB56" s="31" t="str">
        <f t="shared" si="36"/>
        <v/>
      </c>
      <c r="CC56" s="31" t="str">
        <f t="shared" si="45"/>
        <v/>
      </c>
      <c r="CD56" s="31" t="str">
        <f t="shared" si="37"/>
        <v/>
      </c>
      <c r="CE56" s="31" t="str">
        <f t="shared" si="46"/>
        <v/>
      </c>
      <c r="CF56" s="31" t="str">
        <f t="shared" si="38"/>
        <v/>
      </c>
      <c r="CG56" s="31" t="str">
        <f t="shared" si="39"/>
        <v/>
      </c>
      <c r="CH56" s="32">
        <f t="shared" si="47"/>
        <v>0</v>
      </c>
      <c r="CI56" s="32">
        <f t="shared" si="40"/>
        <v>0</v>
      </c>
      <c r="CJ56" s="32">
        <f t="shared" si="48"/>
        <v>0</v>
      </c>
      <c r="CK56" s="32">
        <f t="shared" si="41"/>
        <v>0</v>
      </c>
      <c r="CL56" s="32">
        <f t="shared" si="49"/>
        <v>0</v>
      </c>
      <c r="CM56" s="32">
        <f t="shared" si="42"/>
        <v>0</v>
      </c>
      <c r="CN56" s="32">
        <f t="shared" si="43"/>
        <v>0</v>
      </c>
    </row>
    <row r="57" spans="1:92" ht="16.350000000000001" customHeight="1" x14ac:dyDescent="0.2">
      <c r="A57" s="3011"/>
      <c r="B57" s="3013"/>
      <c r="C57" s="2343" t="s">
        <v>81</v>
      </c>
      <c r="D57" s="2307">
        <f t="shared" si="50"/>
        <v>0</v>
      </c>
      <c r="E57" s="2359">
        <f t="shared" si="53"/>
        <v>0</v>
      </c>
      <c r="F57" s="2360">
        <f t="shared" si="53"/>
        <v>0</v>
      </c>
      <c r="G57" s="2310"/>
      <c r="H57" s="2311"/>
      <c r="I57" s="2310"/>
      <c r="J57" s="2311"/>
      <c r="K57" s="2310"/>
      <c r="L57" s="2311"/>
      <c r="M57" s="2310"/>
      <c r="N57" s="2311"/>
      <c r="O57" s="2310"/>
      <c r="P57" s="2311"/>
      <c r="Q57" s="2310"/>
      <c r="R57" s="2311"/>
      <c r="S57" s="2310"/>
      <c r="T57" s="2311"/>
      <c r="U57" s="2310"/>
      <c r="V57" s="2311"/>
      <c r="W57" s="2310"/>
      <c r="X57" s="2311"/>
      <c r="Y57" s="2310"/>
      <c r="Z57" s="2311"/>
      <c r="AA57" s="2310"/>
      <c r="AB57" s="2311"/>
      <c r="AC57" s="2310"/>
      <c r="AD57" s="2311"/>
      <c r="AE57" s="2310"/>
      <c r="AF57" s="2311"/>
      <c r="AG57" s="2310"/>
      <c r="AH57" s="2311"/>
      <c r="AI57" s="2310"/>
      <c r="AJ57" s="2311"/>
      <c r="AK57" s="2310"/>
      <c r="AL57" s="2311"/>
      <c r="AM57" s="2310"/>
      <c r="AN57" s="2311"/>
      <c r="AO57" s="2310"/>
      <c r="AP57" s="2314"/>
      <c r="AQ57" s="2316"/>
      <c r="AR57" s="2316"/>
      <c r="AS57" s="2361"/>
      <c r="AT57" s="2361"/>
      <c r="AU57" s="2361"/>
      <c r="AV57" s="2361"/>
      <c r="AW57" s="2361"/>
      <c r="AX57" s="671" t="str">
        <f t="shared" si="35"/>
        <v/>
      </c>
      <c r="BJ57" s="3"/>
      <c r="BK57" s="3"/>
      <c r="BL57" s="3"/>
      <c r="BM57" s="4"/>
      <c r="BN57" s="4"/>
      <c r="BO57" s="4"/>
      <c r="CA57" s="31" t="str">
        <f t="shared" si="44"/>
        <v/>
      </c>
      <c r="CB57" s="31" t="str">
        <f t="shared" si="36"/>
        <v/>
      </c>
      <c r="CC57" s="31" t="str">
        <f t="shared" si="45"/>
        <v/>
      </c>
      <c r="CD57" s="31" t="str">
        <f t="shared" si="37"/>
        <v/>
      </c>
      <c r="CE57" s="31" t="str">
        <f t="shared" si="46"/>
        <v/>
      </c>
      <c r="CF57" s="31" t="str">
        <f t="shared" si="38"/>
        <v/>
      </c>
      <c r="CG57" s="31" t="str">
        <f t="shared" si="39"/>
        <v/>
      </c>
      <c r="CH57" s="32">
        <f t="shared" si="47"/>
        <v>0</v>
      </c>
      <c r="CI57" s="32">
        <f t="shared" si="40"/>
        <v>0</v>
      </c>
      <c r="CJ57" s="32">
        <f t="shared" si="48"/>
        <v>0</v>
      </c>
      <c r="CK57" s="32">
        <f t="shared" si="41"/>
        <v>0</v>
      </c>
      <c r="CL57" s="32">
        <f t="shared" si="49"/>
        <v>0</v>
      </c>
      <c r="CM57" s="32">
        <f t="shared" si="42"/>
        <v>0</v>
      </c>
      <c r="CN57" s="32">
        <f t="shared" si="43"/>
        <v>0</v>
      </c>
    </row>
    <row r="58" spans="1:92" ht="16.350000000000001" customHeight="1" x14ac:dyDescent="0.2">
      <c r="A58" s="3011"/>
      <c r="B58" s="3013"/>
      <c r="C58" s="2343" t="s">
        <v>82</v>
      </c>
      <c r="D58" s="2307">
        <f t="shared" si="50"/>
        <v>0</v>
      </c>
      <c r="E58" s="2359">
        <f t="shared" si="53"/>
        <v>0</v>
      </c>
      <c r="F58" s="2360">
        <f t="shared" si="53"/>
        <v>0</v>
      </c>
      <c r="G58" s="2310"/>
      <c r="H58" s="2311"/>
      <c r="I58" s="2310"/>
      <c r="J58" s="2311"/>
      <c r="K58" s="2310"/>
      <c r="L58" s="2311"/>
      <c r="M58" s="2310"/>
      <c r="N58" s="2311"/>
      <c r="O58" s="2310"/>
      <c r="P58" s="2311"/>
      <c r="Q58" s="2310"/>
      <c r="R58" s="2311"/>
      <c r="S58" s="2310"/>
      <c r="T58" s="2311"/>
      <c r="U58" s="2310"/>
      <c r="V58" s="2311"/>
      <c r="W58" s="2310"/>
      <c r="X58" s="2311"/>
      <c r="Y58" s="2310"/>
      <c r="Z58" s="2311"/>
      <c r="AA58" s="2310"/>
      <c r="AB58" s="2311"/>
      <c r="AC58" s="2310"/>
      <c r="AD58" s="2311"/>
      <c r="AE58" s="2310"/>
      <c r="AF58" s="2311"/>
      <c r="AG58" s="2310"/>
      <c r="AH58" s="2311"/>
      <c r="AI58" s="2310"/>
      <c r="AJ58" s="2311"/>
      <c r="AK58" s="2310"/>
      <c r="AL58" s="2311"/>
      <c r="AM58" s="2310"/>
      <c r="AN58" s="2311"/>
      <c r="AO58" s="2310"/>
      <c r="AP58" s="2314"/>
      <c r="AQ58" s="2316"/>
      <c r="AR58" s="2316"/>
      <c r="AS58" s="2361"/>
      <c r="AT58" s="2361"/>
      <c r="AU58" s="2361"/>
      <c r="AV58" s="2361"/>
      <c r="AW58" s="2361"/>
      <c r="AX58" s="671" t="str">
        <f t="shared" si="35"/>
        <v/>
      </c>
      <c r="BJ58" s="3"/>
      <c r="BK58" s="3"/>
      <c r="BL58" s="3"/>
      <c r="BM58" s="4"/>
      <c r="BN58" s="4"/>
      <c r="BO58" s="4"/>
      <c r="CA58" s="31" t="str">
        <f t="shared" si="44"/>
        <v/>
      </c>
      <c r="CB58" s="31" t="str">
        <f t="shared" si="36"/>
        <v/>
      </c>
      <c r="CC58" s="31" t="str">
        <f t="shared" si="45"/>
        <v/>
      </c>
      <c r="CD58" s="31" t="str">
        <f t="shared" si="37"/>
        <v/>
      </c>
      <c r="CE58" s="31" t="str">
        <f t="shared" si="46"/>
        <v/>
      </c>
      <c r="CF58" s="31" t="str">
        <f t="shared" si="38"/>
        <v/>
      </c>
      <c r="CG58" s="31" t="str">
        <f t="shared" si="39"/>
        <v/>
      </c>
      <c r="CH58" s="32">
        <f t="shared" si="47"/>
        <v>0</v>
      </c>
      <c r="CI58" s="32">
        <f t="shared" si="40"/>
        <v>0</v>
      </c>
      <c r="CJ58" s="32">
        <f t="shared" si="48"/>
        <v>0</v>
      </c>
      <c r="CK58" s="32">
        <f t="shared" si="41"/>
        <v>0</v>
      </c>
      <c r="CL58" s="32">
        <f t="shared" si="49"/>
        <v>0</v>
      </c>
      <c r="CM58" s="32">
        <f t="shared" si="42"/>
        <v>0</v>
      </c>
      <c r="CN58" s="32">
        <f t="shared" si="43"/>
        <v>0</v>
      </c>
    </row>
    <row r="59" spans="1:92" ht="16.350000000000001" customHeight="1" x14ac:dyDescent="0.2">
      <c r="A59" s="3391"/>
      <c r="B59" s="3243"/>
      <c r="C59" s="2362" t="s">
        <v>83</v>
      </c>
      <c r="D59" s="2353">
        <f t="shared" si="50"/>
        <v>0</v>
      </c>
      <c r="E59" s="2354">
        <f>SUM(G59+I59+K59+M59+O59+Q59+S59+U59+W59+Y59+AA59+AC59+AE59+AG59+AI59+AK59+AM59+AO59)</f>
        <v>0</v>
      </c>
      <c r="F59" s="2363">
        <f>SUM(H59+J59+L59+N59+P59+R59+T59+V59+X59+Z59+AB59+AD59+AF59+AH59+AJ59+AL59+AN59+AP59)</f>
        <v>0</v>
      </c>
      <c r="G59" s="2322"/>
      <c r="H59" s="2323"/>
      <c r="I59" s="2322"/>
      <c r="J59" s="2323"/>
      <c r="K59" s="2322"/>
      <c r="L59" s="2323"/>
      <c r="M59" s="2322"/>
      <c r="N59" s="2323"/>
      <c r="O59" s="2322"/>
      <c r="P59" s="2323"/>
      <c r="Q59" s="2322"/>
      <c r="R59" s="2323"/>
      <c r="S59" s="2322"/>
      <c r="T59" s="2323"/>
      <c r="U59" s="2322"/>
      <c r="V59" s="2323"/>
      <c r="W59" s="2322"/>
      <c r="X59" s="2323"/>
      <c r="Y59" s="2322"/>
      <c r="Z59" s="2323"/>
      <c r="AA59" s="2322"/>
      <c r="AB59" s="2323"/>
      <c r="AC59" s="2322"/>
      <c r="AD59" s="2323"/>
      <c r="AE59" s="2322"/>
      <c r="AF59" s="2323"/>
      <c r="AG59" s="2322"/>
      <c r="AH59" s="2323"/>
      <c r="AI59" s="2322"/>
      <c r="AJ59" s="2323"/>
      <c r="AK59" s="2322"/>
      <c r="AL59" s="2323"/>
      <c r="AM59" s="2322"/>
      <c r="AN59" s="2323"/>
      <c r="AO59" s="2322"/>
      <c r="AP59" s="2327"/>
      <c r="AQ59" s="2329"/>
      <c r="AR59" s="2329"/>
      <c r="AS59" s="2364"/>
      <c r="AT59" s="2364"/>
      <c r="AU59" s="2364"/>
      <c r="AV59" s="2364"/>
      <c r="AW59" s="2364"/>
      <c r="AX59" s="671" t="str">
        <f t="shared" si="35"/>
        <v/>
      </c>
      <c r="BJ59" s="3"/>
      <c r="BK59" s="3"/>
      <c r="BL59" s="3"/>
      <c r="BM59" s="4"/>
      <c r="BN59" s="4"/>
      <c r="BO59" s="4"/>
      <c r="CA59" s="31" t="str">
        <f t="shared" si="44"/>
        <v/>
      </c>
      <c r="CB59" s="31" t="str">
        <f t="shared" si="36"/>
        <v/>
      </c>
      <c r="CC59" s="31" t="str">
        <f t="shared" si="45"/>
        <v/>
      </c>
      <c r="CD59" s="31" t="str">
        <f t="shared" si="37"/>
        <v/>
      </c>
      <c r="CE59" s="31" t="str">
        <f t="shared" si="46"/>
        <v/>
      </c>
      <c r="CF59" s="31" t="str">
        <f t="shared" si="38"/>
        <v/>
      </c>
      <c r="CG59" s="31" t="str">
        <f t="shared" si="39"/>
        <v/>
      </c>
      <c r="CH59" s="32">
        <f t="shared" si="47"/>
        <v>0</v>
      </c>
      <c r="CI59" s="32">
        <f t="shared" si="40"/>
        <v>0</v>
      </c>
      <c r="CJ59" s="32">
        <f t="shared" si="48"/>
        <v>0</v>
      </c>
      <c r="CK59" s="32">
        <f t="shared" si="41"/>
        <v>0</v>
      </c>
      <c r="CL59" s="32">
        <f t="shared" si="49"/>
        <v>0</v>
      </c>
      <c r="CM59" s="32">
        <f t="shared" si="42"/>
        <v>0</v>
      </c>
      <c r="CN59" s="32">
        <f t="shared" si="43"/>
        <v>0</v>
      </c>
    </row>
    <row r="60" spans="1:92" ht="16.350000000000001" customHeight="1" x14ac:dyDescent="0.2">
      <c r="A60" s="3761" t="s">
        <v>4</v>
      </c>
      <c r="B60" s="3782"/>
      <c r="C60" s="3243"/>
      <c r="D60" s="2365">
        <f t="shared" ref="D60:AW60" si="55">SUM(D55:D59)</f>
        <v>0</v>
      </c>
      <c r="E60" s="2366">
        <f>SUM(E55:E59)</f>
        <v>0</v>
      </c>
      <c r="F60" s="2367">
        <f>SUM(F55:F59)</f>
        <v>0</v>
      </c>
      <c r="G60" s="2365">
        <f t="shared" si="55"/>
        <v>0</v>
      </c>
      <c r="H60" s="2368">
        <f t="shared" si="55"/>
        <v>0</v>
      </c>
      <c r="I60" s="2365">
        <f t="shared" si="55"/>
        <v>0</v>
      </c>
      <c r="J60" s="2368">
        <f t="shared" si="55"/>
        <v>0</v>
      </c>
      <c r="K60" s="2365">
        <f t="shared" si="55"/>
        <v>0</v>
      </c>
      <c r="L60" s="2368">
        <f t="shared" si="55"/>
        <v>0</v>
      </c>
      <c r="M60" s="2365">
        <f t="shared" si="55"/>
        <v>0</v>
      </c>
      <c r="N60" s="2368">
        <f t="shared" si="55"/>
        <v>0</v>
      </c>
      <c r="O60" s="2365">
        <f t="shared" si="55"/>
        <v>0</v>
      </c>
      <c r="P60" s="2368">
        <f t="shared" si="55"/>
        <v>0</v>
      </c>
      <c r="Q60" s="2365">
        <f t="shared" si="55"/>
        <v>0</v>
      </c>
      <c r="R60" s="2368">
        <f t="shared" si="55"/>
        <v>0</v>
      </c>
      <c r="S60" s="2365">
        <f t="shared" si="55"/>
        <v>0</v>
      </c>
      <c r="T60" s="2367">
        <f t="shared" si="55"/>
        <v>0</v>
      </c>
      <c r="U60" s="2365">
        <f t="shared" si="55"/>
        <v>0</v>
      </c>
      <c r="V60" s="2368">
        <f t="shared" si="55"/>
        <v>0</v>
      </c>
      <c r="W60" s="2365">
        <f t="shared" si="55"/>
        <v>0</v>
      </c>
      <c r="X60" s="2368">
        <f t="shared" si="55"/>
        <v>0</v>
      </c>
      <c r="Y60" s="2365">
        <f t="shared" si="55"/>
        <v>0</v>
      </c>
      <c r="Z60" s="2368">
        <f t="shared" si="55"/>
        <v>0</v>
      </c>
      <c r="AA60" s="2365">
        <f t="shared" si="55"/>
        <v>0</v>
      </c>
      <c r="AB60" s="2368">
        <f t="shared" si="55"/>
        <v>0</v>
      </c>
      <c r="AC60" s="2365">
        <f t="shared" si="55"/>
        <v>0</v>
      </c>
      <c r="AD60" s="2368">
        <f t="shared" si="55"/>
        <v>0</v>
      </c>
      <c r="AE60" s="2365">
        <f t="shared" si="55"/>
        <v>0</v>
      </c>
      <c r="AF60" s="2368">
        <f t="shared" si="55"/>
        <v>0</v>
      </c>
      <c r="AG60" s="2365">
        <f t="shared" si="55"/>
        <v>0</v>
      </c>
      <c r="AH60" s="2368">
        <f t="shared" si="55"/>
        <v>0</v>
      </c>
      <c r="AI60" s="2365">
        <f t="shared" si="55"/>
        <v>0</v>
      </c>
      <c r="AJ60" s="2368">
        <f t="shared" si="55"/>
        <v>0</v>
      </c>
      <c r="AK60" s="2365">
        <f t="shared" si="55"/>
        <v>0</v>
      </c>
      <c r="AL60" s="2368">
        <f t="shared" si="55"/>
        <v>0</v>
      </c>
      <c r="AM60" s="2365">
        <f t="shared" si="55"/>
        <v>0</v>
      </c>
      <c r="AN60" s="2368">
        <f t="shared" si="55"/>
        <v>0</v>
      </c>
      <c r="AO60" s="2365">
        <f t="shared" si="55"/>
        <v>0</v>
      </c>
      <c r="AP60" s="2369">
        <f t="shared" si="55"/>
        <v>0</v>
      </c>
      <c r="AQ60" s="2368">
        <f t="shared" si="55"/>
        <v>0</v>
      </c>
      <c r="AR60" s="2365">
        <f t="shared" si="55"/>
        <v>0</v>
      </c>
      <c r="AS60" s="2365">
        <f t="shared" si="55"/>
        <v>0</v>
      </c>
      <c r="AT60" s="2365">
        <f t="shared" si="55"/>
        <v>0</v>
      </c>
      <c r="AU60" s="2365">
        <f t="shared" si="55"/>
        <v>0</v>
      </c>
      <c r="AV60" s="2365">
        <f t="shared" si="55"/>
        <v>0</v>
      </c>
      <c r="AW60" s="2370">
        <f t="shared" si="55"/>
        <v>0</v>
      </c>
      <c r="BJ60" s="3"/>
      <c r="BK60" s="3"/>
      <c r="BL60" s="3"/>
      <c r="BM60" s="4"/>
      <c r="BN60" s="4"/>
      <c r="BO60" s="4"/>
      <c r="CA60" s="31"/>
      <c r="CB60" s="31"/>
      <c r="CC60" s="31"/>
      <c r="CD60" s="31"/>
      <c r="CE60" s="31"/>
      <c r="CF60" s="31"/>
      <c r="CG60" s="31"/>
      <c r="CH60" s="32"/>
      <c r="CI60" s="32"/>
      <c r="CJ60" s="32"/>
      <c r="CK60" s="32"/>
      <c r="CL60" s="32"/>
      <c r="CM60" s="32"/>
      <c r="CN60" s="32"/>
    </row>
    <row r="61" spans="1:92" ht="16.350000000000001" customHeight="1" x14ac:dyDescent="0.25">
      <c r="A61" s="3575" t="s">
        <v>84</v>
      </c>
      <c r="B61" s="3191"/>
      <c r="C61" s="2343">
        <v>0</v>
      </c>
      <c r="D61" s="2317">
        <f>SUM(E61:F61)</f>
        <v>0</v>
      </c>
      <c r="E61" s="2318">
        <f t="shared" ref="E61:F63" si="56">SUM(AA61+AC61+AE61+AG61+AI61+AK61+AM61+AO61)</f>
        <v>0</v>
      </c>
      <c r="F61" s="2309">
        <f t="shared" si="56"/>
        <v>0</v>
      </c>
      <c r="G61" s="1026"/>
      <c r="H61" s="192"/>
      <c r="I61" s="2371"/>
      <c r="J61" s="192"/>
      <c r="K61" s="2371"/>
      <c r="L61" s="192"/>
      <c r="M61" s="2371"/>
      <c r="N61" s="192"/>
      <c r="O61" s="2371"/>
      <c r="P61" s="192"/>
      <c r="Q61" s="2371"/>
      <c r="R61" s="192"/>
      <c r="S61" s="2372"/>
      <c r="T61" s="2373"/>
      <c r="U61" s="2371"/>
      <c r="V61" s="192"/>
      <c r="W61" s="2371"/>
      <c r="X61" s="192"/>
      <c r="Y61" s="2372"/>
      <c r="Z61" s="2373"/>
      <c r="AA61" s="2347"/>
      <c r="AB61" s="2349"/>
      <c r="AC61" s="1918"/>
      <c r="AD61" s="2536"/>
      <c r="AE61" s="646"/>
      <c r="AF61" s="648"/>
      <c r="AG61" s="646"/>
      <c r="AH61" s="648"/>
      <c r="AI61" s="2324"/>
      <c r="AJ61" s="2349"/>
      <c r="AK61" s="2347"/>
      <c r="AL61" s="2349"/>
      <c r="AM61" s="1918"/>
      <c r="AN61" s="2536"/>
      <c r="AO61" s="2324"/>
      <c r="AP61" s="99"/>
      <c r="AQ61" s="1238"/>
      <c r="AR61" s="2348"/>
      <c r="AS61" s="2348"/>
      <c r="AT61" s="1921"/>
      <c r="AU61" s="2348"/>
      <c r="AV61" s="1921"/>
      <c r="AW61" s="1921"/>
      <c r="AX61" s="671" t="str">
        <f t="shared" si="35"/>
        <v/>
      </c>
      <c r="BJ61" s="3"/>
      <c r="BK61" s="3"/>
      <c r="BL61" s="3"/>
      <c r="BM61" s="4"/>
      <c r="BN61" s="4"/>
      <c r="BO61" s="4"/>
      <c r="CA61" s="31" t="str">
        <f t="shared" si="44"/>
        <v/>
      </c>
      <c r="CB61" s="31" t="str">
        <f t="shared" si="36"/>
        <v/>
      </c>
      <c r="CC61" s="31" t="str">
        <f t="shared" si="45"/>
        <v/>
      </c>
      <c r="CD61" s="31" t="str">
        <f t="shared" si="37"/>
        <v/>
      </c>
      <c r="CE61" s="31" t="str">
        <f t="shared" si="46"/>
        <v/>
      </c>
      <c r="CF61" s="31" t="str">
        <f t="shared" si="38"/>
        <v/>
      </c>
      <c r="CG61" s="31" t="str">
        <f t="shared" si="39"/>
        <v/>
      </c>
      <c r="CH61" s="32">
        <f t="shared" si="47"/>
        <v>0</v>
      </c>
      <c r="CI61" s="32">
        <f t="shared" si="40"/>
        <v>0</v>
      </c>
      <c r="CJ61" s="32">
        <f t="shared" si="48"/>
        <v>0</v>
      </c>
      <c r="CK61" s="32">
        <f t="shared" si="41"/>
        <v>0</v>
      </c>
      <c r="CL61" s="32">
        <f t="shared" si="49"/>
        <v>0</v>
      </c>
      <c r="CM61" s="32">
        <f t="shared" si="42"/>
        <v>0</v>
      </c>
      <c r="CN61" s="32">
        <f t="shared" si="43"/>
        <v>0</v>
      </c>
    </row>
    <row r="62" spans="1:92" ht="16.350000000000001" customHeight="1" x14ac:dyDescent="0.25">
      <c r="A62" s="3051"/>
      <c r="B62" s="2961"/>
      <c r="C62" s="2343" t="s">
        <v>85</v>
      </c>
      <c r="D62" s="2317">
        <f>SUM(E62:F62)</f>
        <v>0</v>
      </c>
      <c r="E62" s="2318">
        <f t="shared" si="56"/>
        <v>0</v>
      </c>
      <c r="F62" s="2309">
        <f t="shared" si="56"/>
        <v>0</v>
      </c>
      <c r="G62" s="2374"/>
      <c r="H62" s="2375"/>
      <c r="I62" s="2374"/>
      <c r="J62" s="2375"/>
      <c r="K62" s="2374"/>
      <c r="L62" s="2375"/>
      <c r="M62" s="2374"/>
      <c r="N62" s="2375"/>
      <c r="O62" s="2374"/>
      <c r="P62" s="2375"/>
      <c r="Q62" s="2374"/>
      <c r="R62" s="2375"/>
      <c r="S62" s="2372"/>
      <c r="T62" s="2373"/>
      <c r="U62" s="2374"/>
      <c r="V62" s="2375"/>
      <c r="W62" s="2374"/>
      <c r="X62" s="2375"/>
      <c r="Y62" s="2372"/>
      <c r="Z62" s="2373"/>
      <c r="AA62" s="2347"/>
      <c r="AB62" s="2349"/>
      <c r="AC62" s="2347"/>
      <c r="AD62" s="2349"/>
      <c r="AE62" s="2324"/>
      <c r="AF62" s="2349"/>
      <c r="AG62" s="2324"/>
      <c r="AH62" s="2349"/>
      <c r="AI62" s="2324"/>
      <c r="AJ62" s="2349"/>
      <c r="AK62" s="2347"/>
      <c r="AL62" s="2349"/>
      <c r="AM62" s="2347"/>
      <c r="AN62" s="2349"/>
      <c r="AO62" s="2324"/>
      <c r="AP62" s="2351"/>
      <c r="AQ62" s="2352"/>
      <c r="AR62" s="2348"/>
      <c r="AS62" s="2348"/>
      <c r="AT62" s="2376"/>
      <c r="AU62" s="2348"/>
      <c r="AV62" s="2376"/>
      <c r="AW62" s="2376"/>
      <c r="AX62" s="671" t="str">
        <f t="shared" si="35"/>
        <v/>
      </c>
      <c r="BJ62" s="3"/>
      <c r="BK62" s="3"/>
      <c r="BL62" s="3"/>
      <c r="BM62" s="4"/>
      <c r="BN62" s="4"/>
      <c r="BO62" s="4"/>
      <c r="CA62" s="31" t="str">
        <f t="shared" si="44"/>
        <v/>
      </c>
      <c r="CB62" s="31" t="str">
        <f t="shared" si="36"/>
        <v/>
      </c>
      <c r="CC62" s="31" t="str">
        <f t="shared" si="45"/>
        <v/>
      </c>
      <c r="CD62" s="31" t="str">
        <f t="shared" si="37"/>
        <v/>
      </c>
      <c r="CE62" s="31" t="str">
        <f t="shared" si="46"/>
        <v/>
      </c>
      <c r="CF62" s="31" t="str">
        <f t="shared" si="38"/>
        <v/>
      </c>
      <c r="CG62" s="31" t="str">
        <f t="shared" si="39"/>
        <v/>
      </c>
      <c r="CH62" s="32">
        <f t="shared" si="47"/>
        <v>0</v>
      </c>
      <c r="CI62" s="32">
        <f t="shared" si="40"/>
        <v>0</v>
      </c>
      <c r="CJ62" s="32">
        <f t="shared" si="48"/>
        <v>0</v>
      </c>
      <c r="CK62" s="32">
        <f t="shared" si="41"/>
        <v>0</v>
      </c>
      <c r="CL62" s="32">
        <f t="shared" si="49"/>
        <v>0</v>
      </c>
      <c r="CM62" s="32">
        <f t="shared" si="42"/>
        <v>0</v>
      </c>
      <c r="CN62" s="32">
        <f t="shared" si="43"/>
        <v>0</v>
      </c>
    </row>
    <row r="63" spans="1:92" ht="16.350000000000001" customHeight="1" x14ac:dyDescent="0.25">
      <c r="A63" s="3051"/>
      <c r="B63" s="2961"/>
      <c r="C63" s="2346" t="s">
        <v>86</v>
      </c>
      <c r="D63" s="2317">
        <f>SUM(E63:F63)</f>
        <v>0</v>
      </c>
      <c r="E63" s="2318">
        <f t="shared" si="56"/>
        <v>0</v>
      </c>
      <c r="F63" s="2309">
        <f t="shared" si="56"/>
        <v>0</v>
      </c>
      <c r="G63" s="2374"/>
      <c r="H63" s="2375"/>
      <c r="I63" s="2374"/>
      <c r="J63" s="2375"/>
      <c r="K63" s="2374"/>
      <c r="L63" s="2375"/>
      <c r="M63" s="2374"/>
      <c r="N63" s="2375"/>
      <c r="O63" s="2374"/>
      <c r="P63" s="2375"/>
      <c r="Q63" s="2374"/>
      <c r="R63" s="2375"/>
      <c r="S63" s="2372"/>
      <c r="T63" s="2373"/>
      <c r="U63" s="2374"/>
      <c r="V63" s="2375"/>
      <c r="W63" s="2374"/>
      <c r="X63" s="2375"/>
      <c r="Y63" s="2372"/>
      <c r="Z63" s="2373"/>
      <c r="AA63" s="2347"/>
      <c r="AB63" s="2349"/>
      <c r="AC63" s="2347"/>
      <c r="AD63" s="2349"/>
      <c r="AE63" s="2324"/>
      <c r="AF63" s="2349"/>
      <c r="AG63" s="2324"/>
      <c r="AH63" s="2349"/>
      <c r="AI63" s="2324"/>
      <c r="AJ63" s="2349"/>
      <c r="AK63" s="2347"/>
      <c r="AL63" s="2349"/>
      <c r="AM63" s="2322"/>
      <c r="AN63" s="2323"/>
      <c r="AO63" s="2324"/>
      <c r="AP63" s="2351"/>
      <c r="AQ63" s="2328"/>
      <c r="AR63" s="2348"/>
      <c r="AS63" s="2348"/>
      <c r="AT63" s="2376"/>
      <c r="AU63" s="2348"/>
      <c r="AV63" s="2376"/>
      <c r="AW63" s="2376"/>
      <c r="AX63" s="671" t="str">
        <f t="shared" si="35"/>
        <v/>
      </c>
      <c r="BJ63" s="3"/>
      <c r="BK63" s="3"/>
      <c r="BL63" s="3"/>
      <c r="BM63" s="4"/>
      <c r="BN63" s="4"/>
      <c r="BO63" s="4"/>
      <c r="CA63" s="31" t="str">
        <f t="shared" si="44"/>
        <v/>
      </c>
      <c r="CB63" s="31" t="str">
        <f t="shared" si="36"/>
        <v/>
      </c>
      <c r="CC63" s="31" t="str">
        <f t="shared" si="45"/>
        <v/>
      </c>
      <c r="CD63" s="31" t="str">
        <f t="shared" si="37"/>
        <v/>
      </c>
      <c r="CE63" s="31" t="str">
        <f t="shared" si="46"/>
        <v/>
      </c>
      <c r="CF63" s="31" t="str">
        <f t="shared" si="38"/>
        <v/>
      </c>
      <c r="CG63" s="31" t="str">
        <f t="shared" si="39"/>
        <v/>
      </c>
      <c r="CH63" s="32">
        <f t="shared" si="47"/>
        <v>0</v>
      </c>
      <c r="CI63" s="32">
        <f t="shared" si="40"/>
        <v>0</v>
      </c>
      <c r="CJ63" s="32">
        <f t="shared" si="48"/>
        <v>0</v>
      </c>
      <c r="CK63" s="32">
        <f t="shared" si="41"/>
        <v>0</v>
      </c>
      <c r="CL63" s="32">
        <f t="shared" si="49"/>
        <v>0</v>
      </c>
      <c r="CM63" s="32">
        <f t="shared" si="42"/>
        <v>0</v>
      </c>
      <c r="CN63" s="32">
        <f t="shared" si="43"/>
        <v>0</v>
      </c>
    </row>
    <row r="64" spans="1:92" ht="16.350000000000001" customHeight="1" x14ac:dyDescent="0.2">
      <c r="A64" s="3394"/>
      <c r="B64" s="3248"/>
      <c r="C64" s="2334" t="s">
        <v>4</v>
      </c>
      <c r="D64" s="2365">
        <f>SUM(E64:F64)</f>
        <v>0</v>
      </c>
      <c r="E64" s="2366">
        <f>SUM(E61:E63)</f>
        <v>0</v>
      </c>
      <c r="F64" s="2223">
        <f>SUM(F61:F63)</f>
        <v>0</v>
      </c>
      <c r="G64" s="2377"/>
      <c r="H64" s="2378"/>
      <c r="I64" s="2377"/>
      <c r="J64" s="2378"/>
      <c r="K64" s="2377"/>
      <c r="L64" s="2378"/>
      <c r="M64" s="2377"/>
      <c r="N64" s="2378"/>
      <c r="O64" s="2377"/>
      <c r="P64" s="2378"/>
      <c r="Q64" s="2377"/>
      <c r="R64" s="2378"/>
      <c r="S64" s="2377"/>
      <c r="T64" s="2379"/>
      <c r="U64" s="2377"/>
      <c r="V64" s="2378"/>
      <c r="W64" s="2377"/>
      <c r="X64" s="2378"/>
      <c r="Y64" s="2377"/>
      <c r="Z64" s="2379"/>
      <c r="AA64" s="2224">
        <f t="shared" ref="AA64:AW64" si="57">SUM(AA61:AA63)</f>
        <v>0</v>
      </c>
      <c r="AB64" s="2223">
        <f t="shared" si="57"/>
        <v>0</v>
      </c>
      <c r="AC64" s="2224">
        <f t="shared" si="57"/>
        <v>0</v>
      </c>
      <c r="AD64" s="2380">
        <f t="shared" si="57"/>
        <v>0</v>
      </c>
      <c r="AE64" s="2222">
        <f t="shared" si="57"/>
        <v>0</v>
      </c>
      <c r="AF64" s="2380">
        <f t="shared" si="57"/>
        <v>0</v>
      </c>
      <c r="AG64" s="2222">
        <f t="shared" si="57"/>
        <v>0</v>
      </c>
      <c r="AH64" s="2380">
        <f t="shared" si="57"/>
        <v>0</v>
      </c>
      <c r="AI64" s="2222">
        <f t="shared" si="57"/>
        <v>0</v>
      </c>
      <c r="AJ64" s="2223">
        <f t="shared" si="57"/>
        <v>0</v>
      </c>
      <c r="AK64" s="2224">
        <f t="shared" si="57"/>
        <v>0</v>
      </c>
      <c r="AL64" s="2223">
        <f t="shared" si="57"/>
        <v>0</v>
      </c>
      <c r="AM64" s="2224">
        <f t="shared" si="57"/>
        <v>0</v>
      </c>
      <c r="AN64" s="2380">
        <f t="shared" si="57"/>
        <v>0</v>
      </c>
      <c r="AO64" s="2222">
        <f t="shared" si="57"/>
        <v>0</v>
      </c>
      <c r="AP64" s="2333">
        <f t="shared" si="57"/>
        <v>0</v>
      </c>
      <c r="AQ64" s="2381">
        <f t="shared" si="57"/>
        <v>0</v>
      </c>
      <c r="AR64" s="2223">
        <f t="shared" si="57"/>
        <v>0</v>
      </c>
      <c r="AS64" s="2223">
        <f t="shared" si="57"/>
        <v>0</v>
      </c>
      <c r="AT64" s="2334">
        <f t="shared" si="57"/>
        <v>0</v>
      </c>
      <c r="AU64" s="2223">
        <f t="shared" si="57"/>
        <v>0</v>
      </c>
      <c r="AV64" s="2334">
        <f t="shared" si="57"/>
        <v>0</v>
      </c>
      <c r="AW64" s="2334">
        <f t="shared" si="57"/>
        <v>0</v>
      </c>
      <c r="BJ64" s="3"/>
      <c r="BK64" s="3"/>
      <c r="BL64" s="3"/>
      <c r="BM64" s="4"/>
      <c r="BN64" s="4"/>
      <c r="BO64" s="4"/>
      <c r="CA64" s="31"/>
      <c r="CB64" s="31"/>
      <c r="CC64" s="31"/>
      <c r="CD64" s="31"/>
      <c r="CE64" s="31"/>
      <c r="CF64" s="31"/>
      <c r="CG64" s="31"/>
      <c r="CH64" s="32"/>
      <c r="CI64" s="32"/>
      <c r="CJ64" s="32"/>
      <c r="CK64" s="32"/>
      <c r="CL64" s="32"/>
      <c r="CM64" s="32"/>
      <c r="CN64" s="32"/>
    </row>
    <row r="65" spans="1:92" ht="33.75" customHeight="1" x14ac:dyDescent="0.2">
      <c r="A65" s="85" t="s">
        <v>87</v>
      </c>
      <c r="B65" s="210"/>
      <c r="C65" s="210"/>
      <c r="D65" s="211"/>
      <c r="E65" s="87"/>
      <c r="AH65" s="9"/>
      <c r="AI65" s="9"/>
      <c r="AJ65" s="9"/>
      <c r="AK65" s="9"/>
      <c r="AL65" s="212"/>
      <c r="AM65" s="212"/>
      <c r="AN65" s="212"/>
      <c r="AO65" s="212"/>
      <c r="AP65" s="212"/>
      <c r="AQ65" s="212"/>
      <c r="AR65" s="212"/>
      <c r="AS65" s="212"/>
      <c r="AT65" s="9"/>
      <c r="AU65" s="9"/>
      <c r="BU65" s="3"/>
      <c r="BV65" s="3"/>
      <c r="BW65" s="3"/>
      <c r="CA65" s="31"/>
      <c r="CB65" s="31"/>
      <c r="CC65" s="31"/>
      <c r="CD65" s="31"/>
      <c r="CE65" s="31"/>
      <c r="CF65" s="31"/>
      <c r="CG65" s="31"/>
      <c r="CH65" s="32"/>
      <c r="CI65" s="32"/>
      <c r="CJ65" s="32"/>
      <c r="CK65" s="32"/>
      <c r="CL65" s="32"/>
      <c r="CM65" s="14"/>
      <c r="CN65" s="14"/>
    </row>
    <row r="66" spans="1:92" ht="68.25" customHeight="1" x14ac:dyDescent="0.2">
      <c r="A66" s="3728" t="s">
        <v>88</v>
      </c>
      <c r="B66" s="3781"/>
      <c r="C66" s="3614"/>
      <c r="D66" s="1926" t="s">
        <v>4</v>
      </c>
      <c r="E66" s="1926" t="s">
        <v>89</v>
      </c>
      <c r="F66" s="1007" t="s">
        <v>90</v>
      </c>
      <c r="G66" s="1007" t="s">
        <v>298</v>
      </c>
      <c r="H66" s="1927" t="s">
        <v>92</v>
      </c>
      <c r="I66" s="1927" t="s">
        <v>11</v>
      </c>
      <c r="J66" s="9"/>
      <c r="K66" s="9"/>
      <c r="L66" s="9"/>
      <c r="M66" s="9"/>
      <c r="N66" s="9"/>
      <c r="AD66" s="9"/>
      <c r="AE66" s="9"/>
      <c r="AF66" s="9"/>
      <c r="AG66" s="9"/>
      <c r="AH66" s="9"/>
      <c r="AI66" s="9"/>
      <c r="AJ66" s="9"/>
      <c r="AK66" s="9"/>
      <c r="AL66" s="212"/>
      <c r="AM66" s="212"/>
      <c r="AN66" s="212"/>
      <c r="AO66" s="212"/>
      <c r="AP66" s="212"/>
      <c r="AQ66" s="212"/>
      <c r="AR66" s="212"/>
      <c r="AS66" s="212"/>
      <c r="AT66" s="9"/>
      <c r="AU66" s="9"/>
      <c r="BU66" s="3"/>
      <c r="BV66" s="3"/>
      <c r="BW66" s="3"/>
      <c r="CA66" s="31"/>
      <c r="CB66" s="31"/>
      <c r="CC66" s="31"/>
      <c r="CD66" s="31"/>
      <c r="CE66" s="31"/>
      <c r="CF66" s="31"/>
      <c r="CG66" s="31"/>
      <c r="CH66" s="32"/>
      <c r="CI66" s="32"/>
      <c r="CJ66" s="32"/>
      <c r="CK66" s="32"/>
      <c r="CL66" s="32"/>
      <c r="CM66" s="14"/>
      <c r="CN66" s="14"/>
    </row>
    <row r="67" spans="1:92" ht="19.5" customHeight="1" x14ac:dyDescent="0.2">
      <c r="A67" s="3763" t="s">
        <v>93</v>
      </c>
      <c r="B67" s="3783"/>
      <c r="C67" s="3764"/>
      <c r="D67" s="2382"/>
      <c r="E67" s="2382"/>
      <c r="F67" s="2382"/>
      <c r="G67" s="2382"/>
      <c r="H67" s="2382"/>
      <c r="I67" s="2382"/>
      <c r="J67" s="216" t="str">
        <f>CA67&amp;CB67&amp;CC67&amp;CD67&amp;CE67</f>
        <v/>
      </c>
      <c r="K67" s="30"/>
      <c r="L67" s="30"/>
      <c r="M67" s="30"/>
      <c r="N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BU67" s="3"/>
      <c r="BV67" s="3"/>
      <c r="BW67" s="3"/>
      <c r="CA67" s="31" t="str">
        <f>IF(CH67=1,"* Las Interconsultas de Gestantes NO DEBEN ser mayor al Total de Interconsultas. ","")</f>
        <v/>
      </c>
      <c r="CB67" s="31" t="str">
        <f>IF(CI67=1,"* Las Interconsultas de Pacientes de 60 años NO DEBEN ser mayor al Total de Interconsultas. ","")</f>
        <v/>
      </c>
      <c r="CC67" s="31" t="str">
        <f>IF(CJ67=1,"* Las Interconsultas de Usuarios en situación de Discapacidad NO DEBEN ser mayor al Total de Interconsultas. ","")</f>
        <v/>
      </c>
      <c r="CD67" s="31" t="str">
        <f>IF(CK67=1,"* Las Interconsultas de Niños, Niñas, Adolescentes y Jóvenes Red SENAME NO DEBEN ser mayor al Total de Interconsultas. ","")</f>
        <v/>
      </c>
      <c r="CE67" s="31" t="str">
        <f>IF(CL67=1,"* Las Interconsultas de Migrantes NO DEBEN ser mayor al Total de Interconsultas. ","")</f>
        <v/>
      </c>
      <c r="CF67" s="31"/>
      <c r="CG67" s="31"/>
      <c r="CH67" s="32">
        <f>IF($D67&lt;E67,1,0)</f>
        <v>0</v>
      </c>
      <c r="CI67" s="32">
        <f t="shared" ref="CI67:CL81" si="58">IF($D67&lt;F67,1,0)</f>
        <v>0</v>
      </c>
      <c r="CJ67" s="32">
        <f t="shared" si="58"/>
        <v>0</v>
      </c>
      <c r="CK67" s="32">
        <f t="shared" si="58"/>
        <v>0</v>
      </c>
      <c r="CL67" s="32">
        <f t="shared" si="58"/>
        <v>0</v>
      </c>
      <c r="CM67" s="14"/>
      <c r="CN67" s="14"/>
    </row>
    <row r="68" spans="1:92" x14ac:dyDescent="0.2">
      <c r="A68" s="3113" t="s">
        <v>94</v>
      </c>
      <c r="B68" s="3114" t="s">
        <v>95</v>
      </c>
      <c r="C68" s="3115"/>
      <c r="D68" s="217"/>
      <c r="E68" s="217"/>
      <c r="F68" s="217"/>
      <c r="G68" s="217"/>
      <c r="H68" s="217"/>
      <c r="I68" s="217"/>
      <c r="J68" s="216" t="str">
        <f t="shared" ref="J68:J81" si="59">CA68&amp;CB68&amp;CC68&amp;CD68&amp;CE68</f>
        <v/>
      </c>
      <c r="K68" s="30"/>
      <c r="L68" s="30"/>
      <c r="M68" s="30"/>
      <c r="N68" s="9"/>
      <c r="AL68" s="9"/>
      <c r="AM68" s="9"/>
      <c r="AN68" s="9"/>
      <c r="AO68" s="9"/>
      <c r="AP68" s="9"/>
      <c r="AQ68" s="9"/>
      <c r="BQ68" s="3"/>
      <c r="BR68" s="3"/>
      <c r="BS68" s="3"/>
      <c r="BT68" s="4"/>
      <c r="BU68" s="4"/>
      <c r="BV68" s="4"/>
      <c r="CA68" s="31" t="str">
        <f t="shared" ref="CA68:CA79" si="60">IF(CH68=1,"* Las Interconsultas de Gestantes NO DEBEN ser mayor al Total de Interconsultas. ","")</f>
        <v/>
      </c>
      <c r="CB68" s="31" t="str">
        <f t="shared" ref="CB68:CB79" si="61">IF(CI68=1,"* Las Interconsultas de Pacientes de 60 años NO DEBEN ser mayor al Total de Interconsultas. ","")</f>
        <v/>
      </c>
      <c r="CC68" s="31" t="str">
        <f t="shared" ref="CC68:CC79" si="62">IF(CJ68=1,"* Las Interconsultas de Usuarios en situación de Discapacidad NO DEBEN ser mayor al Total de Interconsultas. ","")</f>
        <v/>
      </c>
      <c r="CD68" s="31" t="str">
        <f t="shared" ref="CD68:CD79" si="63">IF(CK68=1,"* Las Interconsultas de Niños, Niñas, Adolescentes y Jóvenes Red SENAME NO DEBEN ser mayor al Total de Interconsultas. ","")</f>
        <v/>
      </c>
      <c r="CE68" s="31" t="str">
        <f t="shared" ref="CE68:CE79" si="64">IF(CL68=1,"* Las Interconsultas de Migrantes NO DEBEN ser mayor al Total de Interconsultas. ","")</f>
        <v/>
      </c>
      <c r="CF68" s="31"/>
      <c r="CG68" s="31"/>
      <c r="CH68" s="32">
        <f t="shared" ref="CH68:CH79" si="65">IF($D68&lt;E68,1,0)</f>
        <v>0</v>
      </c>
      <c r="CI68" s="32">
        <f t="shared" si="58"/>
        <v>0</v>
      </c>
      <c r="CJ68" s="32">
        <f t="shared" si="58"/>
        <v>0</v>
      </c>
      <c r="CK68" s="32">
        <f t="shared" si="58"/>
        <v>0</v>
      </c>
      <c r="CL68" s="32">
        <f t="shared" si="58"/>
        <v>0</v>
      </c>
      <c r="CM68" s="14"/>
      <c r="CN68" s="14"/>
    </row>
    <row r="69" spans="1:92" ht="16.350000000000001" customHeight="1" x14ac:dyDescent="0.2">
      <c r="A69" s="3113"/>
      <c r="B69" s="3618" t="s">
        <v>96</v>
      </c>
      <c r="C69" s="3620"/>
      <c r="D69" s="2383"/>
      <c r="E69" s="2383"/>
      <c r="F69" s="2383"/>
      <c r="G69" s="2383"/>
      <c r="H69" s="2383"/>
      <c r="I69" s="2383"/>
      <c r="J69" s="216" t="str">
        <f t="shared" si="59"/>
        <v/>
      </c>
      <c r="K69" s="30"/>
      <c r="L69" s="30"/>
      <c r="M69" s="30"/>
      <c r="N69" s="30"/>
      <c r="O69" s="30"/>
      <c r="P69" s="30"/>
      <c r="Q69" s="30"/>
      <c r="R69" s="9"/>
      <c r="BR69" s="3"/>
      <c r="BS69" s="3"/>
      <c r="BT69" s="4"/>
      <c r="BU69" s="4"/>
      <c r="BV69" s="4"/>
      <c r="CA69" s="31" t="str">
        <f t="shared" si="60"/>
        <v/>
      </c>
      <c r="CB69" s="31" t="str">
        <f t="shared" si="61"/>
        <v/>
      </c>
      <c r="CC69" s="31" t="str">
        <f t="shared" si="62"/>
        <v/>
      </c>
      <c r="CD69" s="31" t="str">
        <f t="shared" si="63"/>
        <v/>
      </c>
      <c r="CE69" s="31" t="str">
        <f t="shared" si="64"/>
        <v/>
      </c>
      <c r="CF69" s="31"/>
      <c r="CG69" s="31"/>
      <c r="CH69" s="32">
        <f t="shared" si="65"/>
        <v>0</v>
      </c>
      <c r="CI69" s="32">
        <f t="shared" si="58"/>
        <v>0</v>
      </c>
      <c r="CJ69" s="32">
        <f t="shared" si="58"/>
        <v>0</v>
      </c>
      <c r="CK69" s="32">
        <f t="shared" si="58"/>
        <v>0</v>
      </c>
      <c r="CL69" s="32">
        <f t="shared" si="58"/>
        <v>0</v>
      </c>
      <c r="CM69" s="14"/>
      <c r="CN69" s="14"/>
    </row>
    <row r="70" spans="1:92" ht="16.350000000000001" customHeight="1" x14ac:dyDescent="0.25">
      <c r="A70" s="3696"/>
      <c r="B70" s="3756" t="s">
        <v>97</v>
      </c>
      <c r="C70" s="3758"/>
      <c r="D70" s="2374"/>
      <c r="E70" s="2374"/>
      <c r="F70" s="2374"/>
      <c r="G70" s="2374"/>
      <c r="H70" s="2374"/>
      <c r="I70" s="2374"/>
      <c r="J70" s="216" t="str">
        <f t="shared" si="59"/>
        <v/>
      </c>
      <c r="K70" s="30"/>
      <c r="L70" s="30"/>
      <c r="M70" s="30"/>
      <c r="N70" s="30"/>
      <c r="O70" s="30"/>
      <c r="P70" s="30"/>
      <c r="Q70" s="30"/>
      <c r="R70" s="9"/>
      <c r="BR70" s="3"/>
      <c r="BS70" s="3"/>
      <c r="BT70" s="4"/>
      <c r="BU70" s="4"/>
      <c r="BV70" s="4"/>
      <c r="CA70" s="31" t="str">
        <f t="shared" si="60"/>
        <v/>
      </c>
      <c r="CB70" s="31" t="str">
        <f t="shared" si="61"/>
        <v/>
      </c>
      <c r="CC70" s="31" t="str">
        <f t="shared" si="62"/>
        <v/>
      </c>
      <c r="CD70" s="31" t="str">
        <f t="shared" si="63"/>
        <v/>
      </c>
      <c r="CE70" s="31" t="str">
        <f t="shared" si="64"/>
        <v/>
      </c>
      <c r="CF70" s="31"/>
      <c r="CG70" s="31"/>
      <c r="CH70" s="32">
        <f t="shared" si="65"/>
        <v>0</v>
      </c>
      <c r="CI70" s="32">
        <f t="shared" si="58"/>
        <v>0</v>
      </c>
      <c r="CJ70" s="32">
        <f t="shared" si="58"/>
        <v>0</v>
      </c>
      <c r="CK70" s="32">
        <f t="shared" si="58"/>
        <v>0</v>
      </c>
      <c r="CL70" s="32">
        <f t="shared" si="58"/>
        <v>0</v>
      </c>
      <c r="CM70" s="14"/>
      <c r="CN70" s="14"/>
    </row>
    <row r="71" spans="1:92" ht="16.350000000000001" customHeight="1" x14ac:dyDescent="0.2">
      <c r="A71" s="3615" t="s">
        <v>98</v>
      </c>
      <c r="B71" s="3616"/>
      <c r="C71" s="3617"/>
      <c r="D71" s="2384"/>
      <c r="E71" s="2384"/>
      <c r="F71" s="2384"/>
      <c r="G71" s="2384"/>
      <c r="H71" s="2384"/>
      <c r="I71" s="2384"/>
      <c r="J71" s="216" t="str">
        <f t="shared" si="59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60"/>
        <v/>
      </c>
      <c r="CB71" s="31" t="str">
        <f t="shared" si="61"/>
        <v/>
      </c>
      <c r="CC71" s="31" t="str">
        <f t="shared" si="62"/>
        <v/>
      </c>
      <c r="CD71" s="31" t="str">
        <f t="shared" si="63"/>
        <v/>
      </c>
      <c r="CE71" s="31" t="str">
        <f t="shared" si="64"/>
        <v/>
      </c>
      <c r="CF71" s="31"/>
      <c r="CG71" s="31"/>
      <c r="CH71" s="32">
        <f t="shared" si="65"/>
        <v>0</v>
      </c>
      <c r="CI71" s="32">
        <f t="shared" si="58"/>
        <v>0</v>
      </c>
      <c r="CJ71" s="32">
        <f t="shared" si="58"/>
        <v>0</v>
      </c>
      <c r="CK71" s="32">
        <f t="shared" si="58"/>
        <v>0</v>
      </c>
      <c r="CL71" s="32">
        <f t="shared" si="58"/>
        <v>0</v>
      </c>
      <c r="CM71" s="14"/>
      <c r="CN71" s="14"/>
    </row>
    <row r="72" spans="1:92" ht="16.350000000000001" customHeight="1" x14ac:dyDescent="0.2">
      <c r="A72" s="3759" t="s">
        <v>99</v>
      </c>
      <c r="B72" s="3103"/>
      <c r="C72" s="3760"/>
      <c r="D72" s="2383"/>
      <c r="E72" s="2383"/>
      <c r="F72" s="2383"/>
      <c r="G72" s="2383"/>
      <c r="H72" s="2383"/>
      <c r="I72" s="2383"/>
      <c r="J72" s="216" t="str">
        <f t="shared" si="59"/>
        <v/>
      </c>
      <c r="K72" s="30"/>
      <c r="L72" s="30"/>
      <c r="M72" s="30"/>
      <c r="N72" s="30"/>
      <c r="O72" s="30"/>
      <c r="P72" s="30"/>
      <c r="Q72" s="30"/>
      <c r="R72" s="9"/>
      <c r="BV72" s="3"/>
      <c r="BW72" s="3"/>
      <c r="CA72" s="31" t="str">
        <f t="shared" si="60"/>
        <v/>
      </c>
      <c r="CB72" s="31" t="str">
        <f t="shared" si="61"/>
        <v/>
      </c>
      <c r="CC72" s="31" t="str">
        <f t="shared" si="62"/>
        <v/>
      </c>
      <c r="CD72" s="31" t="str">
        <f t="shared" si="63"/>
        <v/>
      </c>
      <c r="CE72" s="31" t="str">
        <f t="shared" si="64"/>
        <v/>
      </c>
      <c r="CF72" s="31"/>
      <c r="CG72" s="31"/>
      <c r="CH72" s="32">
        <f t="shared" si="65"/>
        <v>0</v>
      </c>
      <c r="CI72" s="32">
        <f t="shared" si="58"/>
        <v>0</v>
      </c>
      <c r="CJ72" s="32">
        <f t="shared" si="58"/>
        <v>0</v>
      </c>
      <c r="CK72" s="32">
        <f t="shared" si="58"/>
        <v>0</v>
      </c>
      <c r="CL72" s="32">
        <f t="shared" si="58"/>
        <v>0</v>
      </c>
      <c r="CM72" s="14"/>
      <c r="CN72" s="14"/>
    </row>
    <row r="73" spans="1:92" ht="16.350000000000001" customHeight="1" x14ac:dyDescent="0.2">
      <c r="A73" s="3440" t="s">
        <v>100</v>
      </c>
      <c r="B73" s="3315"/>
      <c r="C73" s="3316"/>
      <c r="D73" s="2385"/>
      <c r="E73" s="2385"/>
      <c r="F73" s="2385"/>
      <c r="G73" s="2385"/>
      <c r="H73" s="2385"/>
      <c r="I73" s="2385"/>
      <c r="J73" s="216" t="str">
        <f t="shared" si="59"/>
        <v/>
      </c>
      <c r="K73" s="30"/>
      <c r="L73" s="30"/>
      <c r="M73" s="30"/>
      <c r="N73" s="30"/>
      <c r="O73" s="30"/>
      <c r="P73" s="30"/>
      <c r="Q73" s="30"/>
      <c r="R73" s="9"/>
      <c r="BV73" s="3"/>
      <c r="BW73" s="3"/>
      <c r="CA73" s="31" t="str">
        <f t="shared" si="60"/>
        <v/>
      </c>
      <c r="CB73" s="31" t="str">
        <f t="shared" si="61"/>
        <v/>
      </c>
      <c r="CC73" s="31" t="str">
        <f t="shared" si="62"/>
        <v/>
      </c>
      <c r="CD73" s="31" t="str">
        <f t="shared" si="63"/>
        <v/>
      </c>
      <c r="CE73" s="31" t="str">
        <f t="shared" si="64"/>
        <v/>
      </c>
      <c r="CF73" s="31"/>
      <c r="CG73" s="31"/>
      <c r="CH73" s="32">
        <f t="shared" si="65"/>
        <v>0</v>
      </c>
      <c r="CI73" s="32">
        <f t="shared" si="58"/>
        <v>0</v>
      </c>
      <c r="CJ73" s="32">
        <f t="shared" si="58"/>
        <v>0</v>
      </c>
      <c r="CK73" s="32">
        <f t="shared" si="58"/>
        <v>0</v>
      </c>
      <c r="CL73" s="32">
        <f t="shared" si="58"/>
        <v>0</v>
      </c>
      <c r="CM73" s="14"/>
      <c r="CN73" s="14"/>
    </row>
    <row r="74" spans="1:92" ht="16.350000000000001" customHeight="1" x14ac:dyDescent="0.2">
      <c r="A74" s="3595" t="s">
        <v>101</v>
      </c>
      <c r="B74" s="3615" t="s">
        <v>101</v>
      </c>
      <c r="C74" s="3617"/>
      <c r="D74" s="2384"/>
      <c r="E74" s="2384"/>
      <c r="F74" s="2386"/>
      <c r="G74" s="2387"/>
      <c r="H74" s="2387"/>
      <c r="I74" s="2387"/>
      <c r="J74" s="216" t="str">
        <f t="shared" si="59"/>
        <v/>
      </c>
      <c r="K74" s="30"/>
      <c r="L74" s="30"/>
      <c r="M74" s="30"/>
      <c r="N74" s="30"/>
      <c r="O74" s="30"/>
      <c r="P74" s="30"/>
      <c r="Q74" s="30"/>
      <c r="R74" s="9"/>
      <c r="BV74" s="3"/>
      <c r="BW74" s="3"/>
      <c r="CA74" s="31" t="str">
        <f t="shared" si="60"/>
        <v/>
      </c>
      <c r="CB74" s="31" t="str">
        <f t="shared" si="61"/>
        <v/>
      </c>
      <c r="CC74" s="31" t="str">
        <f t="shared" si="62"/>
        <v/>
      </c>
      <c r="CD74" s="31" t="str">
        <f t="shared" si="63"/>
        <v/>
      </c>
      <c r="CE74" s="31" t="str">
        <f t="shared" si="64"/>
        <v/>
      </c>
      <c r="CF74" s="31"/>
      <c r="CG74" s="31"/>
      <c r="CH74" s="32">
        <f t="shared" si="65"/>
        <v>0</v>
      </c>
      <c r="CI74" s="32">
        <f t="shared" si="58"/>
        <v>0</v>
      </c>
      <c r="CJ74" s="32">
        <f t="shared" si="58"/>
        <v>0</v>
      </c>
      <c r="CK74" s="32">
        <f t="shared" si="58"/>
        <v>0</v>
      </c>
      <c r="CL74" s="32">
        <f t="shared" si="58"/>
        <v>0</v>
      </c>
      <c r="CM74" s="14"/>
      <c r="CN74" s="14"/>
    </row>
    <row r="75" spans="1:92" ht="16.350000000000001" customHeight="1" x14ac:dyDescent="0.25">
      <c r="A75" s="3696"/>
      <c r="B75" s="3756" t="s">
        <v>103</v>
      </c>
      <c r="C75" s="3758"/>
      <c r="D75" s="2374"/>
      <c r="E75" s="2374"/>
      <c r="F75" s="2374"/>
      <c r="G75" s="2374"/>
      <c r="H75" s="2374"/>
      <c r="I75" s="2374"/>
      <c r="J75" s="216" t="str">
        <f t="shared" si="59"/>
        <v/>
      </c>
      <c r="K75" s="30"/>
      <c r="L75" s="30"/>
      <c r="M75" s="30"/>
      <c r="N75" s="30"/>
      <c r="O75" s="30"/>
      <c r="P75" s="30"/>
      <c r="Q75" s="30"/>
      <c r="R75" s="9"/>
      <c r="BV75" s="3"/>
      <c r="BW75" s="3"/>
      <c r="CA75" s="31" t="str">
        <f t="shared" si="60"/>
        <v/>
      </c>
      <c r="CB75" s="31" t="str">
        <f t="shared" si="61"/>
        <v/>
      </c>
      <c r="CC75" s="31" t="str">
        <f t="shared" si="62"/>
        <v/>
      </c>
      <c r="CD75" s="31" t="str">
        <f t="shared" si="63"/>
        <v/>
      </c>
      <c r="CE75" s="31" t="str">
        <f t="shared" si="64"/>
        <v/>
      </c>
      <c r="CF75" s="31"/>
      <c r="CG75" s="31"/>
      <c r="CH75" s="32">
        <f t="shared" si="65"/>
        <v>0</v>
      </c>
      <c r="CI75" s="32">
        <f t="shared" si="58"/>
        <v>0</v>
      </c>
      <c r="CJ75" s="32">
        <f t="shared" si="58"/>
        <v>0</v>
      </c>
      <c r="CK75" s="32">
        <f t="shared" si="58"/>
        <v>0</v>
      </c>
      <c r="CL75" s="32">
        <f t="shared" si="58"/>
        <v>0</v>
      </c>
      <c r="CM75" s="14"/>
      <c r="CN75" s="14"/>
    </row>
    <row r="76" spans="1:92" ht="16.350000000000001" customHeight="1" x14ac:dyDescent="0.2">
      <c r="A76" s="3615" t="s">
        <v>104</v>
      </c>
      <c r="B76" s="3616"/>
      <c r="C76" s="3617"/>
      <c r="D76" s="2384"/>
      <c r="E76" s="2384"/>
      <c r="F76" s="2384"/>
      <c r="G76" s="2384"/>
      <c r="H76" s="2384"/>
      <c r="I76" s="2384"/>
      <c r="J76" s="216" t="str">
        <f t="shared" si="59"/>
        <v/>
      </c>
      <c r="K76" s="30"/>
      <c r="L76" s="30"/>
      <c r="M76" s="30"/>
      <c r="N76" s="30"/>
      <c r="O76" s="30"/>
      <c r="P76" s="30"/>
      <c r="Q76" s="30"/>
      <c r="R76" s="9"/>
      <c r="BV76" s="3"/>
      <c r="BW76" s="3"/>
      <c r="CA76" s="31" t="str">
        <f t="shared" si="60"/>
        <v/>
      </c>
      <c r="CB76" s="31" t="str">
        <f t="shared" si="61"/>
        <v/>
      </c>
      <c r="CC76" s="31" t="str">
        <f t="shared" si="62"/>
        <v/>
      </c>
      <c r="CD76" s="31" t="str">
        <f t="shared" si="63"/>
        <v/>
      </c>
      <c r="CE76" s="31" t="str">
        <f t="shared" si="64"/>
        <v/>
      </c>
      <c r="CF76" s="31"/>
      <c r="CG76" s="31"/>
      <c r="CH76" s="32">
        <f t="shared" si="65"/>
        <v>0</v>
      </c>
      <c r="CI76" s="32">
        <f t="shared" si="58"/>
        <v>0</v>
      </c>
      <c r="CJ76" s="32">
        <f t="shared" si="58"/>
        <v>0</v>
      </c>
      <c r="CK76" s="32">
        <f t="shared" si="58"/>
        <v>0</v>
      </c>
      <c r="CL76" s="32">
        <f t="shared" si="58"/>
        <v>0</v>
      </c>
      <c r="CM76" s="14"/>
      <c r="CN76" s="14"/>
    </row>
    <row r="77" spans="1:92" ht="16.350000000000001" customHeight="1" x14ac:dyDescent="0.2">
      <c r="A77" s="3618" t="s">
        <v>105</v>
      </c>
      <c r="B77" s="3619"/>
      <c r="C77" s="3620"/>
      <c r="D77" s="2383"/>
      <c r="E77" s="2383"/>
      <c r="F77" s="2388"/>
      <c r="G77" s="2389"/>
      <c r="H77" s="2389"/>
      <c r="I77" s="2389"/>
      <c r="J77" s="216" t="str">
        <f t="shared" si="59"/>
        <v/>
      </c>
      <c r="K77" s="30"/>
      <c r="L77" s="30"/>
      <c r="M77" s="30"/>
      <c r="N77" s="30"/>
      <c r="O77" s="30"/>
      <c r="P77" s="30"/>
      <c r="Q77" s="30"/>
      <c r="R77" s="9"/>
      <c r="BV77" s="3"/>
      <c r="BW77" s="3"/>
      <c r="CA77" s="31" t="str">
        <f t="shared" si="60"/>
        <v/>
      </c>
      <c r="CB77" s="31" t="str">
        <f t="shared" si="61"/>
        <v/>
      </c>
      <c r="CC77" s="31" t="str">
        <f t="shared" si="62"/>
        <v/>
      </c>
      <c r="CD77" s="31" t="str">
        <f t="shared" si="63"/>
        <v/>
      </c>
      <c r="CE77" s="31" t="str">
        <f t="shared" si="64"/>
        <v/>
      </c>
      <c r="CF77" s="31"/>
      <c r="CG77" s="31"/>
      <c r="CH77" s="32">
        <f t="shared" si="65"/>
        <v>0</v>
      </c>
      <c r="CI77" s="32">
        <f t="shared" si="58"/>
        <v>0</v>
      </c>
      <c r="CJ77" s="32">
        <f t="shared" si="58"/>
        <v>0</v>
      </c>
      <c r="CK77" s="32">
        <f t="shared" si="58"/>
        <v>0</v>
      </c>
      <c r="CL77" s="32">
        <f t="shared" si="58"/>
        <v>0</v>
      </c>
      <c r="CM77" s="14"/>
      <c r="CN77" s="14"/>
    </row>
    <row r="78" spans="1:92" ht="16.350000000000001" customHeight="1" x14ac:dyDescent="0.2">
      <c r="A78" s="3618" t="s">
        <v>106</v>
      </c>
      <c r="B78" s="3619"/>
      <c r="C78" s="3620"/>
      <c r="D78" s="2383"/>
      <c r="E78" s="2383"/>
      <c r="F78" s="2388"/>
      <c r="G78" s="2389"/>
      <c r="H78" s="2389"/>
      <c r="I78" s="2389"/>
      <c r="J78" s="216" t="str">
        <f t="shared" si="59"/>
        <v/>
      </c>
      <c r="K78" s="30"/>
      <c r="L78" s="30"/>
      <c r="M78" s="30"/>
      <c r="N78" s="30"/>
      <c r="O78" s="30"/>
      <c r="P78" s="30"/>
      <c r="Q78" s="30"/>
      <c r="R78" s="9"/>
      <c r="BV78" s="3"/>
      <c r="BW78" s="3"/>
      <c r="CA78" s="31" t="str">
        <f t="shared" si="60"/>
        <v/>
      </c>
      <c r="CB78" s="31" t="str">
        <f t="shared" si="61"/>
        <v/>
      </c>
      <c r="CC78" s="31" t="str">
        <f t="shared" si="62"/>
        <v/>
      </c>
      <c r="CD78" s="31" t="str">
        <f t="shared" si="63"/>
        <v/>
      </c>
      <c r="CE78" s="31" t="str">
        <f t="shared" si="64"/>
        <v/>
      </c>
      <c r="CF78" s="31"/>
      <c r="CG78" s="31"/>
      <c r="CH78" s="32">
        <f t="shared" si="65"/>
        <v>0</v>
      </c>
      <c r="CI78" s="32">
        <f t="shared" si="58"/>
        <v>0</v>
      </c>
      <c r="CJ78" s="32">
        <f t="shared" si="58"/>
        <v>0</v>
      </c>
      <c r="CK78" s="32">
        <f t="shared" si="58"/>
        <v>0</v>
      </c>
      <c r="CL78" s="32">
        <f t="shared" si="58"/>
        <v>0</v>
      </c>
      <c r="CM78" s="14"/>
      <c r="CN78" s="14"/>
    </row>
    <row r="79" spans="1:92" ht="16.350000000000001" customHeight="1" x14ac:dyDescent="0.2">
      <c r="A79" s="3618" t="s">
        <v>107</v>
      </c>
      <c r="B79" s="3619"/>
      <c r="C79" s="3620"/>
      <c r="D79" s="2383"/>
      <c r="E79" s="2383"/>
      <c r="F79" s="2388"/>
      <c r="G79" s="2389"/>
      <c r="H79" s="2389"/>
      <c r="I79" s="2389"/>
      <c r="J79" s="216" t="str">
        <f t="shared" si="59"/>
        <v/>
      </c>
      <c r="K79" s="30"/>
      <c r="L79" s="30"/>
      <c r="M79" s="30"/>
      <c r="N79" s="30"/>
      <c r="O79" s="30"/>
      <c r="P79" s="30"/>
      <c r="Q79" s="30"/>
      <c r="R79" s="9"/>
      <c r="BV79" s="3"/>
      <c r="BW79" s="3"/>
      <c r="CA79" s="31" t="str">
        <f t="shared" si="60"/>
        <v/>
      </c>
      <c r="CB79" s="31" t="str">
        <f t="shared" si="61"/>
        <v/>
      </c>
      <c r="CC79" s="31" t="str">
        <f t="shared" si="62"/>
        <v/>
      </c>
      <c r="CD79" s="31" t="str">
        <f t="shared" si="63"/>
        <v/>
      </c>
      <c r="CE79" s="31" t="str">
        <f t="shared" si="64"/>
        <v/>
      </c>
      <c r="CF79" s="31"/>
      <c r="CG79" s="31"/>
      <c r="CH79" s="32">
        <f t="shared" si="65"/>
        <v>0</v>
      </c>
      <c r="CI79" s="32">
        <f t="shared" si="58"/>
        <v>0</v>
      </c>
      <c r="CJ79" s="32">
        <f t="shared" si="58"/>
        <v>0</v>
      </c>
      <c r="CK79" s="32">
        <f t="shared" si="58"/>
        <v>0</v>
      </c>
      <c r="CL79" s="32">
        <f t="shared" si="58"/>
        <v>0</v>
      </c>
      <c r="CM79" s="14"/>
      <c r="CN79" s="14"/>
    </row>
    <row r="80" spans="1:92" ht="16.350000000000001" customHeight="1" x14ac:dyDescent="0.2">
      <c r="A80" s="3618" t="s">
        <v>108</v>
      </c>
      <c r="B80" s="3619"/>
      <c r="C80" s="3620"/>
      <c r="D80" s="2383"/>
      <c r="E80" s="2383"/>
      <c r="F80" s="2388"/>
      <c r="G80" s="2389"/>
      <c r="H80" s="2389"/>
      <c r="I80" s="2389"/>
      <c r="J80" s="216" t="str">
        <f t="shared" si="59"/>
        <v/>
      </c>
      <c r="K80" s="30"/>
      <c r="L80" s="30"/>
      <c r="M80" s="30"/>
      <c r="N80" s="30"/>
      <c r="O80" s="30"/>
      <c r="P80" s="30"/>
      <c r="Q80" s="30"/>
      <c r="R80" s="9"/>
      <c r="BV80" s="3"/>
      <c r="BW80" s="3"/>
      <c r="CA80" s="31" t="str">
        <f>IF(CH80=1,"* Las Interconsultas de Gestantes NO DEBEN ser mayor al Total de Interconsultas. ","")</f>
        <v/>
      </c>
      <c r="CB80" s="31" t="str">
        <f>IF(CI80=1,"* Las Interconsultas de Pacientes de 60 años NO DEBEN ser mayor al Total de Interconsultas. ","")</f>
        <v/>
      </c>
      <c r="CC80" s="31" t="str">
        <f>IF(CJ80=1,"* Las Interconsultas de Usuarios en situación de Discapacidad NO DEBEN ser mayor al Total de Interconsultas. ","")</f>
        <v/>
      </c>
      <c r="CD80" s="31" t="str">
        <f>IF(CK80=1,"* Las Interconsultas de Niños, Niñas, Adolescentes y Jóvenes Red SENAME NO DEBEN ser mayor al Total de Interconsultas. ","")</f>
        <v/>
      </c>
      <c r="CE80" s="31" t="str">
        <f>IF(CL80=1,"* Las Interconsultas de Migrantes NO DEBEN ser mayor al Total de Interconsultas. ","")</f>
        <v/>
      </c>
      <c r="CF80" s="31"/>
      <c r="CG80" s="31"/>
      <c r="CH80" s="32">
        <f>IF($D80&lt;E80,1,0)</f>
        <v>0</v>
      </c>
      <c r="CI80" s="32">
        <f t="shared" si="58"/>
        <v>0</v>
      </c>
      <c r="CJ80" s="32">
        <f t="shared" si="58"/>
        <v>0</v>
      </c>
      <c r="CK80" s="32">
        <f t="shared" si="58"/>
        <v>0</v>
      </c>
      <c r="CL80" s="32">
        <f t="shared" si="58"/>
        <v>0</v>
      </c>
      <c r="CM80" s="14"/>
      <c r="CN80" s="14"/>
    </row>
    <row r="81" spans="1:92" ht="16.350000000000001" customHeight="1" x14ac:dyDescent="0.2">
      <c r="A81" s="3756" t="s">
        <v>109</v>
      </c>
      <c r="B81" s="3757"/>
      <c r="C81" s="3758"/>
      <c r="D81" s="2390"/>
      <c r="E81" s="2390"/>
      <c r="F81" s="2391"/>
      <c r="G81" s="2392"/>
      <c r="H81" s="2392"/>
      <c r="I81" s="2392"/>
      <c r="J81" s="216" t="str">
        <f t="shared" si="59"/>
        <v/>
      </c>
      <c r="K81" s="30"/>
      <c r="L81" s="30"/>
      <c r="M81" s="30"/>
      <c r="N81" s="30"/>
      <c r="O81" s="30"/>
      <c r="P81" s="30"/>
      <c r="Q81" s="30"/>
      <c r="R81" s="9"/>
      <c r="BV81" s="3"/>
      <c r="BW81" s="3"/>
      <c r="CA81" s="31" t="str">
        <f t="shared" ref="CA81" si="66">IF(CH81=1,"* Las Interconsultas de Gestantes NO DEBEN ser mayor al Total de Interconsultas. ","")</f>
        <v/>
      </c>
      <c r="CB81" s="31" t="str">
        <f t="shared" ref="CB81" si="67">IF(CI81=1,"* Las Interconsultas de Pacientes de 60 años NO DEBEN ser mayor al Total de Interconsultas. ","")</f>
        <v/>
      </c>
      <c r="CC81" s="31" t="str">
        <f t="shared" ref="CC81" si="68">IF(CJ81=1,"* Las Interconsultas de Usuarios en situación de Discapacidad NO DEBEN ser mayor al Total de Interconsultas. ","")</f>
        <v/>
      </c>
      <c r="CD81" s="31" t="str">
        <f t="shared" ref="CD81" si="69">IF(CK81=1,"* Las Interconsultas de Niños, Niñas, Adolescentes y Jóvenes Red SENAME NO DEBEN ser mayor al Total de Interconsultas. ","")</f>
        <v/>
      </c>
      <c r="CE81" s="31" t="str">
        <f t="shared" ref="CE81" si="70">IF(CL81=1,"* Las Interconsultas de Migrantes NO DEBEN ser mayor al Total de Interconsultas. ","")</f>
        <v/>
      </c>
      <c r="CF81" s="31"/>
      <c r="CG81" s="31"/>
      <c r="CH81" s="32">
        <f t="shared" ref="CH81" si="71">IF($D81&lt;E81,1,0)</f>
        <v>0</v>
      </c>
      <c r="CI81" s="32">
        <f t="shared" si="58"/>
        <v>0</v>
      </c>
      <c r="CJ81" s="32">
        <f t="shared" si="58"/>
        <v>0</v>
      </c>
      <c r="CK81" s="32">
        <f t="shared" si="58"/>
        <v>0</v>
      </c>
      <c r="CL81" s="32">
        <f t="shared" si="58"/>
        <v>0</v>
      </c>
      <c r="CM81" s="14"/>
      <c r="CN81" s="14"/>
    </row>
    <row r="82" spans="1:92" ht="25.5" customHeight="1" x14ac:dyDescent="0.2">
      <c r="A82" s="230" t="s">
        <v>110</v>
      </c>
      <c r="B82" s="52"/>
      <c r="C82" s="231"/>
      <c r="D82" s="52"/>
      <c r="E82" s="52"/>
      <c r="F82" s="232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BV82" s="3"/>
      <c r="BW82" s="3"/>
      <c r="CA82" s="31"/>
      <c r="CB82" s="31"/>
      <c r="CC82" s="31"/>
      <c r="CD82" s="31"/>
      <c r="CE82" s="31"/>
      <c r="CF82" s="31"/>
      <c r="CG82" s="31"/>
      <c r="CH82" s="32"/>
      <c r="CI82" s="32"/>
      <c r="CJ82" s="32"/>
      <c r="CK82" s="32"/>
      <c r="CL82" s="32"/>
      <c r="CM82" s="32"/>
      <c r="CN82" s="32"/>
    </row>
    <row r="83" spans="1:92" ht="16.350000000000001" customHeight="1" x14ac:dyDescent="0.2">
      <c r="A83" s="3455" t="s">
        <v>111</v>
      </c>
      <c r="B83" s="3258"/>
      <c r="C83" s="3259"/>
      <c r="D83" s="3728" t="s">
        <v>112</v>
      </c>
      <c r="E83" s="3781"/>
      <c r="F83" s="3614"/>
      <c r="BV83" s="3"/>
      <c r="BW83" s="3"/>
      <c r="CA83" s="31"/>
      <c r="CB83" s="31"/>
      <c r="CC83" s="31"/>
      <c r="CD83" s="31"/>
      <c r="CE83" s="31"/>
      <c r="CF83" s="31"/>
      <c r="CG83" s="31"/>
      <c r="CH83" s="32"/>
      <c r="CI83" s="32"/>
      <c r="CJ83" s="32"/>
      <c r="CK83" s="32"/>
      <c r="CL83" s="32"/>
      <c r="CM83" s="32"/>
      <c r="CN83" s="32"/>
    </row>
    <row r="84" spans="1:92" ht="32.1" customHeight="1" x14ac:dyDescent="0.2">
      <c r="A84" s="3169"/>
      <c r="B84" s="3170"/>
      <c r="C84" s="3171"/>
      <c r="D84" s="2393" t="s">
        <v>4</v>
      </c>
      <c r="E84" s="2296" t="s">
        <v>32</v>
      </c>
      <c r="F84" s="2394" t="s">
        <v>33</v>
      </c>
      <c r="BV84" s="3"/>
      <c r="BW84" s="3"/>
      <c r="CA84" s="31"/>
      <c r="CB84" s="31"/>
      <c r="CC84" s="31"/>
      <c r="CD84" s="31"/>
      <c r="CE84" s="31"/>
      <c r="CF84" s="31"/>
      <c r="CG84" s="31"/>
      <c r="CH84" s="32"/>
      <c r="CI84" s="32"/>
      <c r="CJ84" s="32"/>
      <c r="CK84" s="32"/>
      <c r="CL84" s="32"/>
      <c r="CM84" s="32"/>
      <c r="CN84" s="32"/>
    </row>
    <row r="85" spans="1:92" ht="16.350000000000001" customHeight="1" x14ac:dyDescent="0.2">
      <c r="A85" s="3595" t="s">
        <v>113</v>
      </c>
      <c r="B85" s="3754" t="s">
        <v>114</v>
      </c>
      <c r="C85" s="3755"/>
      <c r="D85" s="2395">
        <f>SUM(E85+F85)</f>
        <v>0</v>
      </c>
      <c r="E85" s="23"/>
      <c r="F85" s="26"/>
      <c r="BV85" s="3"/>
      <c r="BW85" s="3"/>
      <c r="CA85" s="31"/>
      <c r="CB85" s="31"/>
      <c r="CC85" s="31"/>
      <c r="CD85" s="31"/>
      <c r="CE85" s="31"/>
      <c r="CF85" s="31"/>
      <c r="CG85" s="31"/>
      <c r="CH85" s="32"/>
      <c r="CI85" s="32"/>
      <c r="CJ85" s="32"/>
      <c r="CK85" s="32"/>
      <c r="CL85" s="32"/>
      <c r="CM85" s="32"/>
      <c r="CN85" s="32"/>
    </row>
    <row r="86" spans="1:92" ht="16.350000000000001" customHeight="1" x14ac:dyDescent="0.2">
      <c r="A86" s="3696"/>
      <c r="B86" s="3624" t="s">
        <v>115</v>
      </c>
      <c r="C86" s="3626"/>
      <c r="D86" s="2238">
        <f>SUM(E86+F86)</f>
        <v>0</v>
      </c>
      <c r="E86" s="2272"/>
      <c r="F86" s="2240"/>
      <c r="BV86" s="3"/>
      <c r="BW86" s="3"/>
      <c r="CA86" s="31"/>
      <c r="CB86" s="31"/>
      <c r="CC86" s="31"/>
      <c r="CD86" s="31"/>
      <c r="CE86" s="31"/>
      <c r="CF86" s="31"/>
      <c r="CG86" s="31"/>
      <c r="CH86" s="32"/>
      <c r="CI86" s="32"/>
      <c r="CJ86" s="32"/>
      <c r="CK86" s="32"/>
      <c r="CL86" s="32"/>
      <c r="CM86" s="32"/>
      <c r="CN86" s="32"/>
    </row>
    <row r="87" spans="1:92" ht="33" customHeight="1" x14ac:dyDescent="0.2">
      <c r="A87" s="237" t="s">
        <v>116</v>
      </c>
      <c r="B87" s="238"/>
      <c r="C87" s="238"/>
      <c r="BV87" s="3"/>
      <c r="BW87" s="3"/>
      <c r="CA87" s="31"/>
      <c r="CB87" s="31"/>
      <c r="CC87" s="31"/>
      <c r="CD87" s="31"/>
      <c r="CE87" s="31"/>
      <c r="CF87" s="31"/>
      <c r="CG87" s="31"/>
      <c r="CH87" s="32"/>
      <c r="CI87" s="32"/>
      <c r="CJ87" s="32"/>
      <c r="CK87" s="32"/>
      <c r="CL87" s="32"/>
      <c r="CM87" s="32"/>
      <c r="CN87" s="32"/>
    </row>
    <row r="88" spans="1:92" ht="27.75" customHeight="1" x14ac:dyDescent="0.2">
      <c r="A88" s="3258" t="s">
        <v>117</v>
      </c>
      <c r="B88" s="3258"/>
      <c r="C88" s="3259"/>
      <c r="D88" s="3455" t="s">
        <v>4</v>
      </c>
      <c r="E88" s="3258"/>
      <c r="F88" s="3259"/>
      <c r="G88" s="3612" t="s">
        <v>5</v>
      </c>
      <c r="H88" s="3634"/>
      <c r="I88" s="3634"/>
      <c r="J88" s="3634"/>
      <c r="K88" s="3634"/>
      <c r="L88" s="3634"/>
      <c r="M88" s="3634"/>
      <c r="N88" s="3634"/>
      <c r="O88" s="3634"/>
      <c r="P88" s="3634"/>
      <c r="Q88" s="3634"/>
      <c r="R88" s="3634"/>
      <c r="S88" s="3634"/>
      <c r="T88" s="3634"/>
      <c r="U88" s="3634"/>
      <c r="V88" s="3634"/>
      <c r="W88" s="3634"/>
      <c r="X88" s="3634"/>
      <c r="Y88" s="3634"/>
      <c r="Z88" s="3634"/>
      <c r="AA88" s="3634"/>
      <c r="AB88" s="3634"/>
      <c r="AC88" s="3634"/>
      <c r="AD88" s="3634"/>
      <c r="AE88" s="3634"/>
      <c r="AF88" s="3634"/>
      <c r="AG88" s="3634"/>
      <c r="AH88" s="3634"/>
      <c r="AI88" s="3634"/>
      <c r="AJ88" s="3634"/>
      <c r="AK88" s="3634"/>
      <c r="AL88" s="3634"/>
      <c r="AM88" s="3634"/>
      <c r="AN88" s="3723"/>
      <c r="AO88" s="3627" t="s">
        <v>118</v>
      </c>
      <c r="AP88" s="3743" t="s">
        <v>7</v>
      </c>
      <c r="AQ88" s="3593" t="s">
        <v>41</v>
      </c>
      <c r="AR88" s="3454" t="s">
        <v>119</v>
      </c>
      <c r="AS88" s="3454" t="s">
        <v>120</v>
      </c>
      <c r="AT88" s="3733" t="s">
        <v>299</v>
      </c>
      <c r="AU88" s="3733" t="s">
        <v>122</v>
      </c>
      <c r="AV88" s="3556" t="s">
        <v>11</v>
      </c>
      <c r="BW88" s="3"/>
      <c r="BX88" s="3"/>
      <c r="CA88" s="31"/>
      <c r="CB88" s="31"/>
      <c r="CC88" s="31"/>
      <c r="CD88" s="31"/>
      <c r="CE88" s="31"/>
      <c r="CF88" s="31"/>
      <c r="CG88" s="31"/>
      <c r="CH88" s="32"/>
      <c r="CI88" s="32"/>
      <c r="CJ88" s="32"/>
      <c r="CK88" s="32"/>
      <c r="CL88" s="32"/>
      <c r="CM88" s="32"/>
      <c r="CN88" s="32"/>
    </row>
    <row r="89" spans="1:92" ht="27.75" customHeight="1" x14ac:dyDescent="0.2">
      <c r="A89" s="2934"/>
      <c r="B89" s="2934"/>
      <c r="C89" s="2935"/>
      <c r="D89" s="3169"/>
      <c r="E89" s="3170"/>
      <c r="F89" s="3171"/>
      <c r="G89" s="3716" t="s">
        <v>123</v>
      </c>
      <c r="H89" s="3638"/>
      <c r="I89" s="3612" t="s">
        <v>15</v>
      </c>
      <c r="J89" s="3634"/>
      <c r="K89" s="3612" t="s">
        <v>16</v>
      </c>
      <c r="L89" s="3627"/>
      <c r="M89" s="3612" t="s">
        <v>17</v>
      </c>
      <c r="N89" s="3627"/>
      <c r="O89" s="3612" t="s">
        <v>18</v>
      </c>
      <c r="P89" s="3627"/>
      <c r="Q89" s="3612" t="s">
        <v>19</v>
      </c>
      <c r="R89" s="3627"/>
      <c r="S89" s="3612" t="s">
        <v>20</v>
      </c>
      <c r="T89" s="3627"/>
      <c r="U89" s="3634" t="s">
        <v>21</v>
      </c>
      <c r="V89" s="3627"/>
      <c r="W89" s="3612" t="s">
        <v>22</v>
      </c>
      <c r="X89" s="3614"/>
      <c r="Y89" s="3612" t="s">
        <v>23</v>
      </c>
      <c r="Z89" s="3614"/>
      <c r="AA89" s="3612" t="s">
        <v>24</v>
      </c>
      <c r="AB89" s="3614"/>
      <c r="AC89" s="3634" t="s">
        <v>25</v>
      </c>
      <c r="AD89" s="3614"/>
      <c r="AE89" s="3634" t="s">
        <v>26</v>
      </c>
      <c r="AF89" s="3614"/>
      <c r="AG89" s="3634" t="s">
        <v>27</v>
      </c>
      <c r="AH89" s="3614"/>
      <c r="AI89" s="3634" t="s">
        <v>28</v>
      </c>
      <c r="AJ89" s="3614"/>
      <c r="AK89" s="3634" t="s">
        <v>29</v>
      </c>
      <c r="AL89" s="3614"/>
      <c r="AM89" s="3612" t="s">
        <v>30</v>
      </c>
      <c r="AN89" s="3736"/>
      <c r="AO89" s="3627"/>
      <c r="AP89" s="3743"/>
      <c r="AQ89" s="3091"/>
      <c r="AR89" s="2912"/>
      <c r="AS89" s="2912"/>
      <c r="AT89" s="3733"/>
      <c r="AU89" s="3733"/>
      <c r="AV89" s="2971"/>
      <c r="BU89" s="3"/>
      <c r="BV89" s="3"/>
      <c r="BW89" s="4"/>
      <c r="CA89" s="31"/>
      <c r="CB89" s="31"/>
      <c r="CC89" s="31"/>
      <c r="CD89" s="31"/>
      <c r="CE89" s="31"/>
      <c r="CF89" s="31"/>
      <c r="CG89" s="31"/>
      <c r="CH89" s="32"/>
      <c r="CI89" s="32"/>
      <c r="CJ89" s="32"/>
      <c r="CK89" s="32"/>
      <c r="CL89" s="32"/>
      <c r="CM89" s="32"/>
      <c r="CN89" s="32"/>
    </row>
    <row r="90" spans="1:92" ht="27.75" customHeight="1" x14ac:dyDescent="0.2">
      <c r="A90" s="3170"/>
      <c r="B90" s="3170"/>
      <c r="C90" s="3171"/>
      <c r="D90" s="2224" t="s">
        <v>31</v>
      </c>
      <c r="E90" s="2222" t="s">
        <v>32</v>
      </c>
      <c r="F90" s="2223" t="s">
        <v>33</v>
      </c>
      <c r="G90" s="2224" t="s">
        <v>32</v>
      </c>
      <c r="H90" s="2223" t="s">
        <v>33</v>
      </c>
      <c r="I90" s="2224" t="s">
        <v>32</v>
      </c>
      <c r="J90" s="2533" t="s">
        <v>33</v>
      </c>
      <c r="K90" s="2224" t="s">
        <v>32</v>
      </c>
      <c r="L90" s="2223" t="s">
        <v>33</v>
      </c>
      <c r="M90" s="2224" t="s">
        <v>32</v>
      </c>
      <c r="N90" s="2223" t="s">
        <v>33</v>
      </c>
      <c r="O90" s="2222" t="s">
        <v>32</v>
      </c>
      <c r="P90" s="2223" t="s">
        <v>33</v>
      </c>
      <c r="Q90" s="2222" t="s">
        <v>32</v>
      </c>
      <c r="R90" s="2223" t="s">
        <v>33</v>
      </c>
      <c r="S90" s="2222" t="s">
        <v>32</v>
      </c>
      <c r="T90" s="2223" t="s">
        <v>33</v>
      </c>
      <c r="U90" s="2222" t="s">
        <v>32</v>
      </c>
      <c r="V90" s="2223" t="s">
        <v>33</v>
      </c>
      <c r="W90" s="2222" t="s">
        <v>32</v>
      </c>
      <c r="X90" s="2223" t="s">
        <v>33</v>
      </c>
      <c r="Y90" s="2222" t="s">
        <v>32</v>
      </c>
      <c r="Z90" s="2223" t="s">
        <v>33</v>
      </c>
      <c r="AA90" s="2222" t="s">
        <v>32</v>
      </c>
      <c r="AB90" s="2223" t="s">
        <v>33</v>
      </c>
      <c r="AC90" s="2222" t="s">
        <v>32</v>
      </c>
      <c r="AD90" s="2223" t="s">
        <v>33</v>
      </c>
      <c r="AE90" s="2222" t="s">
        <v>32</v>
      </c>
      <c r="AF90" s="2223" t="s">
        <v>33</v>
      </c>
      <c r="AG90" s="2222" t="s">
        <v>32</v>
      </c>
      <c r="AH90" s="2223" t="s">
        <v>33</v>
      </c>
      <c r="AI90" s="2222" t="s">
        <v>32</v>
      </c>
      <c r="AJ90" s="2223" t="s">
        <v>33</v>
      </c>
      <c r="AK90" s="2222" t="s">
        <v>32</v>
      </c>
      <c r="AL90" s="2223" t="s">
        <v>33</v>
      </c>
      <c r="AM90" s="2222" t="s">
        <v>32</v>
      </c>
      <c r="AN90" s="2262" t="s">
        <v>33</v>
      </c>
      <c r="AO90" s="3627"/>
      <c r="AP90" s="3743"/>
      <c r="AQ90" s="3693"/>
      <c r="AR90" s="3537"/>
      <c r="AS90" s="3537"/>
      <c r="AT90" s="3733"/>
      <c r="AU90" s="3733"/>
      <c r="AV90" s="3646"/>
      <c r="BU90" s="3"/>
      <c r="BV90" s="3"/>
      <c r="BW90" s="4"/>
      <c r="CA90" s="31"/>
      <c r="CB90" s="31"/>
      <c r="CC90" s="31"/>
      <c r="CD90" s="31"/>
      <c r="CE90" s="31"/>
      <c r="CF90" s="31"/>
      <c r="CG90" s="31"/>
      <c r="CH90" s="32"/>
      <c r="CI90" s="32"/>
      <c r="CJ90" s="32"/>
      <c r="CK90" s="32"/>
      <c r="CL90" s="32"/>
      <c r="CM90" s="32"/>
      <c r="CN90" s="32"/>
    </row>
    <row r="91" spans="1:92" ht="16.350000000000001" customHeight="1" x14ac:dyDescent="0.2">
      <c r="A91" s="3753" t="s">
        <v>124</v>
      </c>
      <c r="B91" s="3753"/>
      <c r="C91" s="3753"/>
      <c r="D91" s="1030">
        <f>SUM(E91:F91)</f>
        <v>53</v>
      </c>
      <c r="E91" s="2263">
        <f>SUM(G91+I91+K91+M91+O91+Q91+S91+U91+W91+Y91+AA91+AC91+AE91+AG91+AI91+AK91+AM91)</f>
        <v>24</v>
      </c>
      <c r="F91" s="22">
        <f>SUM(H91+J91+L91+N91+P91+R91+T91+V91+X91+Z91+AB91+AD91+AF91+AH91+AJ91+AL91+AN91)</f>
        <v>29</v>
      </c>
      <c r="G91" s="1014">
        <v>0</v>
      </c>
      <c r="H91" s="60">
        <v>0</v>
      </c>
      <c r="I91" s="1014">
        <v>0</v>
      </c>
      <c r="J91" s="63">
        <v>0</v>
      </c>
      <c r="K91" s="1014">
        <v>0</v>
      </c>
      <c r="L91" s="60">
        <v>0</v>
      </c>
      <c r="M91" s="1014">
        <v>0</v>
      </c>
      <c r="N91" s="60">
        <v>1</v>
      </c>
      <c r="O91" s="2227">
        <v>0</v>
      </c>
      <c r="P91" s="60">
        <v>2</v>
      </c>
      <c r="Q91" s="2227">
        <v>1</v>
      </c>
      <c r="R91" s="60">
        <v>3</v>
      </c>
      <c r="S91" s="2227">
        <v>2</v>
      </c>
      <c r="T91" s="60">
        <v>0</v>
      </c>
      <c r="U91" s="2227">
        <v>1</v>
      </c>
      <c r="V91" s="60">
        <v>0</v>
      </c>
      <c r="W91" s="2227">
        <v>2</v>
      </c>
      <c r="X91" s="60">
        <v>1</v>
      </c>
      <c r="Y91" s="2227">
        <v>3</v>
      </c>
      <c r="Z91" s="60">
        <v>3</v>
      </c>
      <c r="AA91" s="2227">
        <v>1</v>
      </c>
      <c r="AB91" s="60">
        <v>1</v>
      </c>
      <c r="AC91" s="2227">
        <v>2</v>
      </c>
      <c r="AD91" s="60">
        <v>3</v>
      </c>
      <c r="AE91" s="2227">
        <v>0</v>
      </c>
      <c r="AF91" s="60">
        <v>3</v>
      </c>
      <c r="AG91" s="2227">
        <v>6</v>
      </c>
      <c r="AH91" s="60">
        <v>9</v>
      </c>
      <c r="AI91" s="2227">
        <v>1</v>
      </c>
      <c r="AJ91" s="60">
        <v>1</v>
      </c>
      <c r="AK91" s="2227">
        <v>3</v>
      </c>
      <c r="AL91" s="60">
        <v>2</v>
      </c>
      <c r="AM91" s="2227">
        <v>2</v>
      </c>
      <c r="AN91" s="64">
        <v>0</v>
      </c>
      <c r="AO91" s="2276">
        <v>0</v>
      </c>
      <c r="AP91" s="2252">
        <v>0</v>
      </c>
      <c r="AQ91" s="2252">
        <v>53</v>
      </c>
      <c r="AR91" s="2252">
        <v>0</v>
      </c>
      <c r="AS91" s="2252"/>
      <c r="AT91" s="2252">
        <v>0</v>
      </c>
      <c r="AU91" s="2252">
        <v>0</v>
      </c>
      <c r="AV91" s="2252">
        <v>0</v>
      </c>
      <c r="AW91" s="671" t="str">
        <f t="shared" ref="AW91:AW144" si="72">$CA91&amp;$CB91&amp;$CC91&amp;$CD91&amp;$CE91&amp;$CF91&amp;$CG91</f>
        <v/>
      </c>
      <c r="BT91" s="3"/>
      <c r="BU91" s="3"/>
      <c r="BV91" s="4"/>
      <c r="BW91" s="4"/>
      <c r="CA91" s="31" t="str">
        <f>IF(CH91=1,"* Las consultas de 12 años NO DEBEN ser mayor que el total de Consultas entre 10-14 Años. ","")</f>
        <v/>
      </c>
      <c r="CB91" s="31" t="str">
        <f>IF(CI91=1,"* Las consultas de 60 años NO DEBEN ser mayor que el total de Consultas entre 60-64 Años. ","")</f>
        <v/>
      </c>
      <c r="CC91" s="31" t="str">
        <f>IF(CJ91=1,"* Las actividades de usuarios en situación de discapacidad NO DEBEN superar el total. ","")</f>
        <v/>
      </c>
      <c r="CD91" s="31" t="str">
        <f>IF(AND(AP91="",D91&lt;&gt;0),"* Recuerde que las Embarazadas deben ser incluídas en el ingreso por rango Etario (Digite CEROS si no tiene). ",IF(F91&lt;AP91,"* Las Embarazadas NO DEBEN ser mayor al total de mujeres. ",""))</f>
        <v/>
      </c>
      <c r="CE91" s="31" t="str">
        <f>IF(AND(AQ91="",D91&lt;&gt;0),"* No olvide digitar la columna Beneficiarios (Digite CEROS si no tiene). ",IF(D91&lt;AQ91,"* El número de Beneficiarios NO DEBE ser mayor que el Total. ",""))</f>
        <v/>
      </c>
      <c r="CF91" s="31" t="str">
        <f>IF(AND(AU91="",D91&lt;&gt;0),"* No olvide digitar la Población SENAME (Digite CEROS si no tiene). ",IF(D91&lt;AU91,"* La Población SENAME NO DEBE ser mayor al Total. ",""))</f>
        <v/>
      </c>
      <c r="CG91" s="31" t="str">
        <f>IF(AND(AV91="",D91&lt;&gt;0),"* No olvide digitar la Población Migrante (Digite CEROS si no tiene). ",IF(D91&lt;AV91,"* La Población Migrante NO DEBE superar el Total. ",""))</f>
        <v/>
      </c>
      <c r="CH91" s="32">
        <f>IF(AO91&gt;(W91+X91),1,0)</f>
        <v>0</v>
      </c>
      <c r="CI91" s="32">
        <f>IF(AR91&gt;(AI91+AJ91),1,0)</f>
        <v>0</v>
      </c>
      <c r="CJ91" s="32">
        <f>IF(D91&lt;AT91,1,0)</f>
        <v>0</v>
      </c>
      <c r="CK91" s="32">
        <f>IF(AND(AP91="",D91&lt;&gt;0),1,IF(F91&lt;AP91,1,0))</f>
        <v>0</v>
      </c>
      <c r="CL91" s="32">
        <f>IF(AND(AQ91="",D91&lt;&gt;0),1,IF(D91&lt;AQ91,1,0))</f>
        <v>0</v>
      </c>
      <c r="CM91" s="32">
        <f>IF(AND(AU91="",D91&lt;&gt;0),1,IF(D91&lt;AU91,1,0))</f>
        <v>0</v>
      </c>
      <c r="CN91" s="32">
        <f>IF(AND(AV91="",D91&lt;&gt;0),1,IF(D91&lt;AV91,1,0))</f>
        <v>0</v>
      </c>
    </row>
    <row r="92" spans="1:92" x14ac:dyDescent="0.2">
      <c r="A92" s="3748" t="s">
        <v>125</v>
      </c>
      <c r="B92" s="3748"/>
      <c r="C92" s="3748"/>
      <c r="D92" s="2396">
        <f t="shared" ref="D92:D145" si="73">SUM(E92:F92)</f>
        <v>0</v>
      </c>
      <c r="E92" s="2264">
        <f t="shared" ref="E92:E145" si="74">SUM(G92+I92+K92+M92+O92+Q92+S92+U92+W92+Y92+AA92+AC92+AE92+AG92+AI92+AK92+AM92)</f>
        <v>0</v>
      </c>
      <c r="F92" s="2266">
        <f t="shared" ref="F92:F145" si="75">SUM(H92+J92+L92+N92+P92+R92+T92+V92+X92+Z92+AB92+AD92+AF92+AH92+AJ92+AL92+AN92)</f>
        <v>0</v>
      </c>
      <c r="G92" s="2267">
        <v>0</v>
      </c>
      <c r="H92" s="2231">
        <v>0</v>
      </c>
      <c r="I92" s="2267">
        <v>0</v>
      </c>
      <c r="J92" s="2283">
        <v>0</v>
      </c>
      <c r="K92" s="2267">
        <v>0</v>
      </c>
      <c r="L92" s="2231">
        <v>0</v>
      </c>
      <c r="M92" s="2267">
        <v>0</v>
      </c>
      <c r="N92" s="2231">
        <v>0</v>
      </c>
      <c r="O92" s="2230">
        <v>0</v>
      </c>
      <c r="P92" s="2231">
        <v>0</v>
      </c>
      <c r="Q92" s="2230">
        <v>0</v>
      </c>
      <c r="R92" s="2231">
        <v>0</v>
      </c>
      <c r="S92" s="2230">
        <v>0</v>
      </c>
      <c r="T92" s="2231">
        <v>0</v>
      </c>
      <c r="U92" s="2230">
        <v>0</v>
      </c>
      <c r="V92" s="2231">
        <v>0</v>
      </c>
      <c r="W92" s="2230">
        <v>0</v>
      </c>
      <c r="X92" s="2231">
        <v>0</v>
      </c>
      <c r="Y92" s="2230">
        <v>0</v>
      </c>
      <c r="Z92" s="2231">
        <v>0</v>
      </c>
      <c r="AA92" s="2230">
        <v>0</v>
      </c>
      <c r="AB92" s="2231">
        <v>0</v>
      </c>
      <c r="AC92" s="2230">
        <v>0</v>
      </c>
      <c r="AD92" s="2231">
        <v>0</v>
      </c>
      <c r="AE92" s="2230">
        <v>0</v>
      </c>
      <c r="AF92" s="2231">
        <v>0</v>
      </c>
      <c r="AG92" s="2230">
        <v>0</v>
      </c>
      <c r="AH92" s="2231">
        <v>0</v>
      </c>
      <c r="AI92" s="2230">
        <v>0</v>
      </c>
      <c r="AJ92" s="2231">
        <v>0</v>
      </c>
      <c r="AK92" s="2230">
        <v>0</v>
      </c>
      <c r="AL92" s="2231">
        <v>0</v>
      </c>
      <c r="AM92" s="2230">
        <v>0</v>
      </c>
      <c r="AN92" s="2232">
        <v>0</v>
      </c>
      <c r="AO92" s="2268">
        <v>0</v>
      </c>
      <c r="AP92" s="2268">
        <v>0</v>
      </c>
      <c r="AQ92" s="2234">
        <v>0</v>
      </c>
      <c r="AR92" s="2234">
        <v>0</v>
      </c>
      <c r="AS92" s="2234"/>
      <c r="AT92" s="2268">
        <v>0</v>
      </c>
      <c r="AU92" s="2268">
        <v>0</v>
      </c>
      <c r="AV92" s="2268">
        <v>0</v>
      </c>
      <c r="AW92" s="671" t="str">
        <f t="shared" si="72"/>
        <v/>
      </c>
      <c r="BT92" s="3"/>
      <c r="BU92" s="3"/>
      <c r="BV92" s="4"/>
      <c r="BW92" s="4"/>
      <c r="CA92" s="31" t="str">
        <f t="shared" ref="CA92:CA144" si="76">IF(CH92=1,"* Las consultas de 12 años NO DEBEN ser mayor que el total de Consultas entre 10-14 Años. ","")</f>
        <v/>
      </c>
      <c r="CB92" s="31" t="str">
        <f t="shared" ref="CB92:CB144" si="77">IF(CI92=1,"* Las consultas de 60 años NO DEBEN ser mayor que el total de Consultas entre 60-64 Años. ","")</f>
        <v/>
      </c>
      <c r="CC92" s="31" t="str">
        <f t="shared" ref="CC92:CC144" si="78">IF(CJ92=1,"* Las actividades de usuarios en situación de discapacidad NO DEBEN superar el total. ","")</f>
        <v/>
      </c>
      <c r="CD92" s="31" t="str">
        <f t="shared" ref="CD92:CD144" si="79">IF(AND(AP92="",D92&lt;&gt;0),"* Recuerde que las Embarazadas deben ser incluídas en el ingreso por rango Etario (Digite CEROS si no tiene). ",IF(F92&lt;AP92,"* Las Embarazadas NO DEBEN ser mayor al total de mujeres. ",""))</f>
        <v/>
      </c>
      <c r="CE92" s="31" t="str">
        <f t="shared" ref="CE92:CE144" si="80">IF(AND(AQ92="",D92&lt;&gt;0),"* No olvide digitar la columna Beneficiarios (Digite CEROS si no tiene). ",IF(D92&lt;AQ92,"* El número de Beneficiarios NO DEBE ser mayor que el Total. ",""))</f>
        <v/>
      </c>
      <c r="CF92" s="31" t="str">
        <f t="shared" ref="CF92:CF144" si="81">IF(AND(AU92="",D92&lt;&gt;0),"* No olvide digitar la Población SENAME (Digite CEROS si no tiene). ",IF(D92&lt;AU92,"* La Población SENAME NO DEBE ser mayor al Total. ",""))</f>
        <v/>
      </c>
      <c r="CG92" s="31" t="str">
        <f t="shared" ref="CG92:CG144" si="82">IF(AND(AV92="",D92&lt;&gt;0),"* No olvide digitar la Población Migrante (Digite CEROS si no tiene). ",IF(D92&lt;AV92,"* La Población Migrante NO DEBE superar el Total. ",""))</f>
        <v/>
      </c>
      <c r="CH92" s="32">
        <f t="shared" ref="CH92:CH144" si="83">IF(AO92&gt;(W92+X92),1,0)</f>
        <v>0</v>
      </c>
      <c r="CI92" s="32">
        <f t="shared" ref="CI92:CI144" si="84">IF(AR92&gt;(AI92+AJ92),1,0)</f>
        <v>0</v>
      </c>
      <c r="CJ92" s="32">
        <f t="shared" ref="CJ92:CJ144" si="85">IF(D92&lt;AT92,1,0)</f>
        <v>0</v>
      </c>
      <c r="CK92" s="32">
        <f t="shared" ref="CK92:CK144" si="86">IF(AND(AP92="",D92&lt;&gt;0),1,IF(F92&lt;AP92,1,0))</f>
        <v>0</v>
      </c>
      <c r="CL92" s="32">
        <f t="shared" ref="CL92:CL144" si="87">IF(AND(AQ92="",D92&lt;&gt;0),1,IF(D92&lt;AQ92,1,0))</f>
        <v>0</v>
      </c>
      <c r="CM92" s="32">
        <f t="shared" ref="CM92:CM144" si="88">IF(AND(AU92="",D92&lt;&gt;0),1,IF(D92&lt;AU92,1,0))</f>
        <v>0</v>
      </c>
      <c r="CN92" s="32">
        <f t="shared" ref="CN92:CN144" si="89">IF(AND(AV92="",D92&lt;&gt;0),1,IF(D92&lt;AV92,1,0))</f>
        <v>0</v>
      </c>
    </row>
    <row r="93" spans="1:92" ht="16.350000000000001" customHeight="1" x14ac:dyDescent="0.2">
      <c r="A93" s="3740" t="s">
        <v>126</v>
      </c>
      <c r="B93" s="3741"/>
      <c r="C93" s="3742"/>
      <c r="D93" s="2396">
        <f t="shared" si="73"/>
        <v>5</v>
      </c>
      <c r="E93" s="2264">
        <f t="shared" si="74"/>
        <v>4</v>
      </c>
      <c r="F93" s="2266">
        <f t="shared" si="75"/>
        <v>1</v>
      </c>
      <c r="G93" s="2267">
        <v>0</v>
      </c>
      <c r="H93" s="26">
        <v>0</v>
      </c>
      <c r="I93" s="23">
        <v>0</v>
      </c>
      <c r="J93" s="242">
        <v>0</v>
      </c>
      <c r="K93" s="23">
        <v>0</v>
      </c>
      <c r="L93" s="2231">
        <v>0</v>
      </c>
      <c r="M93" s="2267">
        <v>0</v>
      </c>
      <c r="N93" s="2231">
        <v>0</v>
      </c>
      <c r="O93" s="2230">
        <v>0</v>
      </c>
      <c r="P93" s="2231">
        <v>0</v>
      </c>
      <c r="Q93" s="2230">
        <v>0</v>
      </c>
      <c r="R93" s="2231">
        <v>1</v>
      </c>
      <c r="S93" s="2230">
        <v>0</v>
      </c>
      <c r="T93" s="2231">
        <v>0</v>
      </c>
      <c r="U93" s="2230">
        <v>0</v>
      </c>
      <c r="V93" s="2231">
        <v>0</v>
      </c>
      <c r="W93" s="2230">
        <v>0</v>
      </c>
      <c r="X93" s="2231">
        <v>0</v>
      </c>
      <c r="Y93" s="2230">
        <v>0</v>
      </c>
      <c r="Z93" s="2231">
        <v>0</v>
      </c>
      <c r="AA93" s="2230">
        <v>0</v>
      </c>
      <c r="AB93" s="2231">
        <v>0</v>
      </c>
      <c r="AC93" s="2230">
        <v>0</v>
      </c>
      <c r="AD93" s="2231">
        <v>0</v>
      </c>
      <c r="AE93" s="2230">
        <v>0</v>
      </c>
      <c r="AF93" s="2231">
        <v>0</v>
      </c>
      <c r="AG93" s="2230">
        <v>4</v>
      </c>
      <c r="AH93" s="2231">
        <v>0</v>
      </c>
      <c r="AI93" s="2230">
        <v>0</v>
      </c>
      <c r="AJ93" s="2231">
        <v>0</v>
      </c>
      <c r="AK93" s="2230">
        <v>0</v>
      </c>
      <c r="AL93" s="2231">
        <v>0</v>
      </c>
      <c r="AM93" s="2230">
        <v>0</v>
      </c>
      <c r="AN93" s="2232">
        <v>0</v>
      </c>
      <c r="AO93" s="2268">
        <v>0</v>
      </c>
      <c r="AP93" s="24">
        <v>0</v>
      </c>
      <c r="AQ93" s="28">
        <v>5</v>
      </c>
      <c r="AR93" s="28">
        <v>0</v>
      </c>
      <c r="AS93" s="28"/>
      <c r="AT93" s="24">
        <v>0</v>
      </c>
      <c r="AU93" s="24">
        <v>0</v>
      </c>
      <c r="AV93" s="24">
        <v>0</v>
      </c>
      <c r="AW93" s="671" t="str">
        <f t="shared" si="72"/>
        <v/>
      </c>
      <c r="BU93" s="3"/>
      <c r="BV93" s="3"/>
      <c r="BW93" s="4"/>
      <c r="CA93" s="31" t="str">
        <f t="shared" si="76"/>
        <v/>
      </c>
      <c r="CB93" s="31" t="str">
        <f t="shared" si="77"/>
        <v/>
      </c>
      <c r="CC93" s="31" t="str">
        <f t="shared" si="78"/>
        <v/>
      </c>
      <c r="CD93" s="31" t="str">
        <f t="shared" si="79"/>
        <v/>
      </c>
      <c r="CE93" s="31" t="str">
        <f t="shared" si="80"/>
        <v/>
      </c>
      <c r="CF93" s="31" t="str">
        <f t="shared" si="81"/>
        <v/>
      </c>
      <c r="CG93" s="31" t="str">
        <f t="shared" si="82"/>
        <v/>
      </c>
      <c r="CH93" s="32">
        <f t="shared" si="83"/>
        <v>0</v>
      </c>
      <c r="CI93" s="32">
        <f t="shared" si="84"/>
        <v>0</v>
      </c>
      <c r="CJ93" s="32">
        <f t="shared" si="85"/>
        <v>0</v>
      </c>
      <c r="CK93" s="32">
        <f t="shared" si="86"/>
        <v>0</v>
      </c>
      <c r="CL93" s="32">
        <f t="shared" si="87"/>
        <v>0</v>
      </c>
      <c r="CM93" s="32">
        <f t="shared" si="88"/>
        <v>0</v>
      </c>
      <c r="CN93" s="32">
        <f t="shared" si="89"/>
        <v>0</v>
      </c>
    </row>
    <row r="94" spans="1:92" ht="16.350000000000001" customHeight="1" x14ac:dyDescent="0.2">
      <c r="A94" s="3740" t="s">
        <v>127</v>
      </c>
      <c r="B94" s="3741"/>
      <c r="C94" s="3742"/>
      <c r="D94" s="2396">
        <f t="shared" si="73"/>
        <v>6</v>
      </c>
      <c r="E94" s="2264">
        <f t="shared" si="74"/>
        <v>4</v>
      </c>
      <c r="F94" s="2266">
        <f t="shared" si="75"/>
        <v>2</v>
      </c>
      <c r="G94" s="2267">
        <v>0</v>
      </c>
      <c r="H94" s="26">
        <v>0</v>
      </c>
      <c r="I94" s="23">
        <v>0</v>
      </c>
      <c r="J94" s="242">
        <v>0</v>
      </c>
      <c r="K94" s="23">
        <v>0</v>
      </c>
      <c r="L94" s="2231">
        <v>0</v>
      </c>
      <c r="M94" s="2267">
        <v>0</v>
      </c>
      <c r="N94" s="2231">
        <v>0</v>
      </c>
      <c r="O94" s="2230">
        <v>0</v>
      </c>
      <c r="P94" s="2231">
        <v>0</v>
      </c>
      <c r="Q94" s="2230">
        <v>0</v>
      </c>
      <c r="R94" s="2231">
        <v>0</v>
      </c>
      <c r="S94" s="2230">
        <v>0</v>
      </c>
      <c r="T94" s="2231">
        <v>0</v>
      </c>
      <c r="U94" s="2230">
        <v>0</v>
      </c>
      <c r="V94" s="2231">
        <v>0</v>
      </c>
      <c r="W94" s="2230">
        <v>0</v>
      </c>
      <c r="X94" s="2231">
        <v>0</v>
      </c>
      <c r="Y94" s="2230">
        <v>0</v>
      </c>
      <c r="Z94" s="2231">
        <v>0</v>
      </c>
      <c r="AA94" s="2230">
        <v>0</v>
      </c>
      <c r="AB94" s="2231">
        <v>0</v>
      </c>
      <c r="AC94" s="2230">
        <v>0</v>
      </c>
      <c r="AD94" s="2231">
        <v>2</v>
      </c>
      <c r="AE94" s="2230">
        <v>0</v>
      </c>
      <c r="AF94" s="2231">
        <v>0</v>
      </c>
      <c r="AG94" s="2230">
        <v>4</v>
      </c>
      <c r="AH94" s="2231">
        <v>0</v>
      </c>
      <c r="AI94" s="2230">
        <v>0</v>
      </c>
      <c r="AJ94" s="2231">
        <v>0</v>
      </c>
      <c r="AK94" s="2230">
        <v>0</v>
      </c>
      <c r="AL94" s="2231">
        <v>0</v>
      </c>
      <c r="AM94" s="2230">
        <v>0</v>
      </c>
      <c r="AN94" s="2232">
        <v>0</v>
      </c>
      <c r="AO94" s="2268">
        <v>0</v>
      </c>
      <c r="AP94" s="24">
        <v>0</v>
      </c>
      <c r="AQ94" s="28">
        <v>6</v>
      </c>
      <c r="AR94" s="28">
        <v>0</v>
      </c>
      <c r="AS94" s="28"/>
      <c r="AT94" s="24">
        <v>0</v>
      </c>
      <c r="AU94" s="24">
        <v>0</v>
      </c>
      <c r="AV94" s="24">
        <v>0</v>
      </c>
      <c r="AW94" s="671" t="str">
        <f t="shared" si="72"/>
        <v/>
      </c>
      <c r="BU94" s="3"/>
      <c r="BV94" s="3"/>
      <c r="BW94" s="4"/>
      <c r="CA94" s="31" t="str">
        <f t="shared" si="76"/>
        <v/>
      </c>
      <c r="CB94" s="31" t="str">
        <f t="shared" si="77"/>
        <v/>
      </c>
      <c r="CC94" s="31" t="str">
        <f t="shared" si="78"/>
        <v/>
      </c>
      <c r="CD94" s="31" t="str">
        <f t="shared" si="79"/>
        <v/>
      </c>
      <c r="CE94" s="31" t="str">
        <f t="shared" si="80"/>
        <v/>
      </c>
      <c r="CF94" s="31" t="str">
        <f t="shared" si="81"/>
        <v/>
      </c>
      <c r="CG94" s="31" t="str">
        <f t="shared" si="82"/>
        <v/>
      </c>
      <c r="CH94" s="32">
        <f t="shared" si="83"/>
        <v>0</v>
      </c>
      <c r="CI94" s="32">
        <f t="shared" si="84"/>
        <v>0</v>
      </c>
      <c r="CJ94" s="32">
        <f t="shared" si="85"/>
        <v>0</v>
      </c>
      <c r="CK94" s="32">
        <f t="shared" si="86"/>
        <v>0</v>
      </c>
      <c r="CL94" s="32">
        <f t="shared" si="87"/>
        <v>0</v>
      </c>
      <c r="CM94" s="32">
        <f t="shared" si="88"/>
        <v>0</v>
      </c>
      <c r="CN94" s="32">
        <f t="shared" si="89"/>
        <v>0</v>
      </c>
    </row>
    <row r="95" spans="1:92" ht="16.350000000000001" customHeight="1" x14ac:dyDescent="0.2">
      <c r="A95" s="3740" t="s">
        <v>128</v>
      </c>
      <c r="B95" s="3741"/>
      <c r="C95" s="3742"/>
      <c r="D95" s="2396">
        <f t="shared" si="73"/>
        <v>0</v>
      </c>
      <c r="E95" s="2264">
        <f t="shared" si="74"/>
        <v>0</v>
      </c>
      <c r="F95" s="2266">
        <f t="shared" si="75"/>
        <v>0</v>
      </c>
      <c r="G95" s="2267"/>
      <c r="H95" s="26"/>
      <c r="I95" s="23"/>
      <c r="J95" s="242"/>
      <c r="K95" s="23"/>
      <c r="L95" s="2231"/>
      <c r="M95" s="2267"/>
      <c r="N95" s="2231"/>
      <c r="O95" s="2230"/>
      <c r="P95" s="2231"/>
      <c r="Q95" s="2230"/>
      <c r="R95" s="2231"/>
      <c r="S95" s="2230"/>
      <c r="T95" s="2231"/>
      <c r="U95" s="2230"/>
      <c r="V95" s="2231"/>
      <c r="W95" s="2230"/>
      <c r="X95" s="2231"/>
      <c r="Y95" s="2230"/>
      <c r="Z95" s="2231"/>
      <c r="AA95" s="2230"/>
      <c r="AB95" s="2231"/>
      <c r="AC95" s="2230"/>
      <c r="AD95" s="2231"/>
      <c r="AE95" s="2230"/>
      <c r="AF95" s="2231"/>
      <c r="AG95" s="2230"/>
      <c r="AH95" s="2231"/>
      <c r="AI95" s="2230"/>
      <c r="AJ95" s="2231"/>
      <c r="AK95" s="2230"/>
      <c r="AL95" s="2231"/>
      <c r="AM95" s="2230"/>
      <c r="AN95" s="2232"/>
      <c r="AO95" s="2268"/>
      <c r="AP95" s="24"/>
      <c r="AQ95" s="28">
        <v>0</v>
      </c>
      <c r="AR95" s="28"/>
      <c r="AS95" s="28"/>
      <c r="AT95" s="24"/>
      <c r="AU95" s="24"/>
      <c r="AV95" s="24"/>
      <c r="AW95" s="671" t="str">
        <f t="shared" si="72"/>
        <v/>
      </c>
      <c r="BU95" s="3"/>
      <c r="BV95" s="3"/>
      <c r="BW95" s="4"/>
      <c r="CA95" s="31" t="str">
        <f t="shared" si="76"/>
        <v/>
      </c>
      <c r="CB95" s="31" t="str">
        <f t="shared" si="77"/>
        <v/>
      </c>
      <c r="CC95" s="31" t="str">
        <f t="shared" si="78"/>
        <v/>
      </c>
      <c r="CD95" s="31" t="str">
        <f t="shared" si="79"/>
        <v/>
      </c>
      <c r="CE95" s="31" t="str">
        <f t="shared" si="80"/>
        <v/>
      </c>
      <c r="CF95" s="31" t="str">
        <f t="shared" si="81"/>
        <v/>
      </c>
      <c r="CG95" s="31" t="str">
        <f t="shared" si="82"/>
        <v/>
      </c>
      <c r="CH95" s="32">
        <f t="shared" si="83"/>
        <v>0</v>
      </c>
      <c r="CI95" s="32">
        <f t="shared" si="84"/>
        <v>0</v>
      </c>
      <c r="CJ95" s="32">
        <f t="shared" si="85"/>
        <v>0</v>
      </c>
      <c r="CK95" s="32">
        <f t="shared" si="86"/>
        <v>0</v>
      </c>
      <c r="CL95" s="32">
        <f t="shared" si="87"/>
        <v>0</v>
      </c>
      <c r="CM95" s="32">
        <f t="shared" si="88"/>
        <v>0</v>
      </c>
      <c r="CN95" s="32">
        <f t="shared" si="89"/>
        <v>0</v>
      </c>
    </row>
    <row r="96" spans="1:92" ht="16.350000000000001" customHeight="1" x14ac:dyDescent="0.2">
      <c r="A96" s="3740" t="s">
        <v>129</v>
      </c>
      <c r="B96" s="3741"/>
      <c r="C96" s="3742"/>
      <c r="D96" s="2396">
        <f t="shared" si="73"/>
        <v>0</v>
      </c>
      <c r="E96" s="2264">
        <f>SUM(Y96+AA96+AC96+AE96+AG96+AI96+AK96+AM96)</f>
        <v>0</v>
      </c>
      <c r="F96" s="2266">
        <f>SUM(Z96+AB96+AD96+AF96+AH96+AJ96+AL96+AN96)</f>
        <v>0</v>
      </c>
      <c r="G96" s="2397"/>
      <c r="H96" s="2398"/>
      <c r="I96" s="2397"/>
      <c r="J96" s="2399"/>
      <c r="K96" s="2397"/>
      <c r="L96" s="2398"/>
      <c r="M96" s="2397"/>
      <c r="N96" s="2398"/>
      <c r="O96" s="2400"/>
      <c r="P96" s="2398"/>
      <c r="Q96" s="2400"/>
      <c r="R96" s="2398"/>
      <c r="S96" s="2400"/>
      <c r="T96" s="2398"/>
      <c r="U96" s="2400"/>
      <c r="V96" s="2398"/>
      <c r="W96" s="2400"/>
      <c r="X96" s="2398"/>
      <c r="Y96" s="2230"/>
      <c r="Z96" s="2231"/>
      <c r="AA96" s="2230"/>
      <c r="AB96" s="2231"/>
      <c r="AC96" s="2230"/>
      <c r="AD96" s="2231"/>
      <c r="AE96" s="2230"/>
      <c r="AF96" s="2231"/>
      <c r="AG96" s="2230"/>
      <c r="AH96" s="2231"/>
      <c r="AI96" s="2230"/>
      <c r="AJ96" s="2231"/>
      <c r="AK96" s="2230"/>
      <c r="AL96" s="2231"/>
      <c r="AM96" s="2230"/>
      <c r="AN96" s="2232"/>
      <c r="AO96" s="2401"/>
      <c r="AP96" s="24"/>
      <c r="AQ96" s="28">
        <v>0</v>
      </c>
      <c r="AR96" s="28"/>
      <c r="AS96" s="28"/>
      <c r="AT96" s="24"/>
      <c r="AU96" s="24"/>
      <c r="AV96" s="24"/>
      <c r="AW96" s="671" t="str">
        <f t="shared" si="72"/>
        <v/>
      </c>
      <c r="BU96" s="3"/>
      <c r="BV96" s="3"/>
      <c r="BW96" s="4"/>
      <c r="CA96" s="31"/>
      <c r="CB96" s="31" t="str">
        <f t="shared" si="77"/>
        <v/>
      </c>
      <c r="CC96" s="31" t="str">
        <f t="shared" si="78"/>
        <v/>
      </c>
      <c r="CD96" s="31" t="str">
        <f t="shared" si="79"/>
        <v/>
      </c>
      <c r="CE96" s="31" t="str">
        <f t="shared" si="80"/>
        <v/>
      </c>
      <c r="CF96" s="31" t="str">
        <f t="shared" si="81"/>
        <v/>
      </c>
      <c r="CG96" s="31" t="str">
        <f t="shared" si="82"/>
        <v/>
      </c>
      <c r="CH96" s="32"/>
      <c r="CI96" s="32">
        <f t="shared" si="84"/>
        <v>0</v>
      </c>
      <c r="CJ96" s="32">
        <f t="shared" si="85"/>
        <v>0</v>
      </c>
      <c r="CK96" s="32">
        <f t="shared" si="86"/>
        <v>0</v>
      </c>
      <c r="CL96" s="32">
        <f t="shared" si="87"/>
        <v>0</v>
      </c>
      <c r="CM96" s="32">
        <f t="shared" si="88"/>
        <v>0</v>
      </c>
      <c r="CN96" s="32">
        <f t="shared" si="89"/>
        <v>0</v>
      </c>
    </row>
    <row r="97" spans="1:92" ht="16.350000000000001" customHeight="1" x14ac:dyDescent="0.2">
      <c r="A97" s="3748" t="s">
        <v>130</v>
      </c>
      <c r="B97" s="3748"/>
      <c r="C97" s="3748"/>
      <c r="D97" s="2396">
        <f t="shared" si="73"/>
        <v>1</v>
      </c>
      <c r="E97" s="2264">
        <f t="shared" si="74"/>
        <v>1</v>
      </c>
      <c r="F97" s="2266">
        <f t="shared" si="75"/>
        <v>0</v>
      </c>
      <c r="G97" s="2267">
        <v>0</v>
      </c>
      <c r="H97" s="2231">
        <v>0</v>
      </c>
      <c r="I97" s="2267">
        <v>0</v>
      </c>
      <c r="J97" s="2283">
        <v>0</v>
      </c>
      <c r="K97" s="2267">
        <v>0</v>
      </c>
      <c r="L97" s="2231">
        <v>0</v>
      </c>
      <c r="M97" s="2267">
        <v>0</v>
      </c>
      <c r="N97" s="2231">
        <v>0</v>
      </c>
      <c r="O97" s="2230">
        <v>0</v>
      </c>
      <c r="P97" s="2231">
        <v>0</v>
      </c>
      <c r="Q97" s="2230">
        <v>0</v>
      </c>
      <c r="R97" s="2231">
        <v>0</v>
      </c>
      <c r="S97" s="2230">
        <v>0</v>
      </c>
      <c r="T97" s="2231">
        <v>0</v>
      </c>
      <c r="U97" s="2230">
        <v>0</v>
      </c>
      <c r="V97" s="2231">
        <v>0</v>
      </c>
      <c r="W97" s="2230">
        <v>0</v>
      </c>
      <c r="X97" s="2231">
        <v>0</v>
      </c>
      <c r="Y97" s="2230">
        <v>0</v>
      </c>
      <c r="Z97" s="2231">
        <v>0</v>
      </c>
      <c r="AA97" s="2230">
        <v>0</v>
      </c>
      <c r="AB97" s="2231">
        <v>0</v>
      </c>
      <c r="AC97" s="2230">
        <v>0</v>
      </c>
      <c r="AD97" s="2231">
        <v>0</v>
      </c>
      <c r="AE97" s="2230">
        <v>1</v>
      </c>
      <c r="AF97" s="2231">
        <v>0</v>
      </c>
      <c r="AG97" s="2230">
        <v>0</v>
      </c>
      <c r="AH97" s="2231">
        <v>0</v>
      </c>
      <c r="AI97" s="2230">
        <v>0</v>
      </c>
      <c r="AJ97" s="2231">
        <v>0</v>
      </c>
      <c r="AK97" s="2230">
        <v>0</v>
      </c>
      <c r="AL97" s="2231">
        <v>0</v>
      </c>
      <c r="AM97" s="2230">
        <v>0</v>
      </c>
      <c r="AN97" s="2232">
        <v>0</v>
      </c>
      <c r="AO97" s="2268">
        <v>0</v>
      </c>
      <c r="AP97" s="2268">
        <v>0</v>
      </c>
      <c r="AQ97" s="2234">
        <v>1</v>
      </c>
      <c r="AR97" s="2234">
        <v>0</v>
      </c>
      <c r="AS97" s="2234"/>
      <c r="AT97" s="2268">
        <v>0</v>
      </c>
      <c r="AU97" s="2268">
        <v>0</v>
      </c>
      <c r="AV97" s="2268">
        <v>0</v>
      </c>
      <c r="AW97" s="671" t="str">
        <f t="shared" si="72"/>
        <v/>
      </c>
      <c r="BU97" s="3"/>
      <c r="BV97" s="3"/>
      <c r="BW97" s="4"/>
      <c r="CA97" s="31" t="str">
        <f t="shared" si="76"/>
        <v/>
      </c>
      <c r="CB97" s="31" t="str">
        <f t="shared" si="77"/>
        <v/>
      </c>
      <c r="CC97" s="31" t="str">
        <f t="shared" si="78"/>
        <v/>
      </c>
      <c r="CD97" s="31" t="str">
        <f t="shared" si="79"/>
        <v/>
      </c>
      <c r="CE97" s="31" t="str">
        <f t="shared" si="80"/>
        <v/>
      </c>
      <c r="CF97" s="31" t="str">
        <f t="shared" si="81"/>
        <v/>
      </c>
      <c r="CG97" s="31" t="str">
        <f t="shared" si="82"/>
        <v/>
      </c>
      <c r="CH97" s="32">
        <f t="shared" si="83"/>
        <v>0</v>
      </c>
      <c r="CI97" s="32">
        <f t="shared" si="84"/>
        <v>0</v>
      </c>
      <c r="CJ97" s="32">
        <f t="shared" si="85"/>
        <v>0</v>
      </c>
      <c r="CK97" s="32">
        <f t="shared" si="86"/>
        <v>0</v>
      </c>
      <c r="CL97" s="32">
        <f t="shared" si="87"/>
        <v>0</v>
      </c>
      <c r="CM97" s="32">
        <f t="shared" si="88"/>
        <v>0</v>
      </c>
      <c r="CN97" s="32">
        <f t="shared" si="89"/>
        <v>0</v>
      </c>
    </row>
    <row r="98" spans="1:92" ht="16.350000000000001" customHeight="1" x14ac:dyDescent="0.2">
      <c r="A98" s="3748" t="s">
        <v>131</v>
      </c>
      <c r="B98" s="3748"/>
      <c r="C98" s="3748"/>
      <c r="D98" s="2396">
        <f t="shared" si="73"/>
        <v>0</v>
      </c>
      <c r="E98" s="2264">
        <f t="shared" si="74"/>
        <v>0</v>
      </c>
      <c r="F98" s="2266">
        <f t="shared" si="75"/>
        <v>0</v>
      </c>
      <c r="G98" s="2267">
        <v>0</v>
      </c>
      <c r="H98" s="2231">
        <v>0</v>
      </c>
      <c r="I98" s="2267">
        <v>0</v>
      </c>
      <c r="J98" s="2283">
        <v>0</v>
      </c>
      <c r="K98" s="2267">
        <v>0</v>
      </c>
      <c r="L98" s="2231">
        <v>0</v>
      </c>
      <c r="M98" s="2267">
        <v>0</v>
      </c>
      <c r="N98" s="2231">
        <v>0</v>
      </c>
      <c r="O98" s="2230">
        <v>0</v>
      </c>
      <c r="P98" s="2231">
        <v>0</v>
      </c>
      <c r="Q98" s="2230">
        <v>0</v>
      </c>
      <c r="R98" s="2231">
        <v>0</v>
      </c>
      <c r="S98" s="2230">
        <v>0</v>
      </c>
      <c r="T98" s="2231">
        <v>0</v>
      </c>
      <c r="U98" s="2230">
        <v>0</v>
      </c>
      <c r="V98" s="2231">
        <v>0</v>
      </c>
      <c r="W98" s="2230">
        <v>0</v>
      </c>
      <c r="X98" s="2231">
        <v>0</v>
      </c>
      <c r="Y98" s="2230">
        <v>0</v>
      </c>
      <c r="Z98" s="2231">
        <v>0</v>
      </c>
      <c r="AA98" s="2230">
        <v>0</v>
      </c>
      <c r="AB98" s="2231">
        <v>0</v>
      </c>
      <c r="AC98" s="2230">
        <v>0</v>
      </c>
      <c r="AD98" s="2231">
        <v>0</v>
      </c>
      <c r="AE98" s="2230">
        <v>0</v>
      </c>
      <c r="AF98" s="2231">
        <v>0</v>
      </c>
      <c r="AG98" s="2230">
        <v>0</v>
      </c>
      <c r="AH98" s="2231">
        <v>0</v>
      </c>
      <c r="AI98" s="2230">
        <v>0</v>
      </c>
      <c r="AJ98" s="2231">
        <v>0</v>
      </c>
      <c r="AK98" s="2230">
        <v>0</v>
      </c>
      <c r="AL98" s="2231">
        <v>0</v>
      </c>
      <c r="AM98" s="2230">
        <v>0</v>
      </c>
      <c r="AN98" s="2232">
        <v>0</v>
      </c>
      <c r="AO98" s="2268">
        <v>0</v>
      </c>
      <c r="AP98" s="2268">
        <v>0</v>
      </c>
      <c r="AQ98" s="2234">
        <v>0</v>
      </c>
      <c r="AR98" s="2234">
        <v>0</v>
      </c>
      <c r="AS98" s="2234"/>
      <c r="AT98" s="2268">
        <v>0</v>
      </c>
      <c r="AU98" s="2268">
        <v>0</v>
      </c>
      <c r="AV98" s="2268">
        <v>0</v>
      </c>
      <c r="AW98" s="671" t="str">
        <f t="shared" si="72"/>
        <v/>
      </c>
      <c r="BU98" s="3"/>
      <c r="BV98" s="3"/>
      <c r="BW98" s="4"/>
      <c r="CA98" s="31" t="str">
        <f t="shared" si="76"/>
        <v/>
      </c>
      <c r="CB98" s="31" t="str">
        <f t="shared" si="77"/>
        <v/>
      </c>
      <c r="CC98" s="31" t="str">
        <f t="shared" si="78"/>
        <v/>
      </c>
      <c r="CD98" s="31" t="str">
        <f t="shared" si="79"/>
        <v/>
      </c>
      <c r="CE98" s="31" t="str">
        <f t="shared" si="80"/>
        <v/>
      </c>
      <c r="CF98" s="31" t="str">
        <f t="shared" si="81"/>
        <v/>
      </c>
      <c r="CG98" s="31" t="str">
        <f t="shared" si="82"/>
        <v/>
      </c>
      <c r="CH98" s="32">
        <f t="shared" si="83"/>
        <v>0</v>
      </c>
      <c r="CI98" s="32">
        <f t="shared" si="84"/>
        <v>0</v>
      </c>
      <c r="CJ98" s="32">
        <f t="shared" si="85"/>
        <v>0</v>
      </c>
      <c r="CK98" s="32">
        <f t="shared" si="86"/>
        <v>0</v>
      </c>
      <c r="CL98" s="32">
        <f t="shared" si="87"/>
        <v>0</v>
      </c>
      <c r="CM98" s="32">
        <f t="shared" si="88"/>
        <v>0</v>
      </c>
      <c r="CN98" s="32">
        <f t="shared" si="89"/>
        <v>0</v>
      </c>
    </row>
    <row r="99" spans="1:92" ht="16.350000000000001" customHeight="1" x14ac:dyDescent="0.2">
      <c r="A99" s="3639" t="s">
        <v>132</v>
      </c>
      <c r="B99" s="3639"/>
      <c r="C99" s="3639"/>
      <c r="D99" s="2396">
        <f t="shared" si="73"/>
        <v>2</v>
      </c>
      <c r="E99" s="2264">
        <f t="shared" si="74"/>
        <v>1</v>
      </c>
      <c r="F99" s="2266">
        <f t="shared" si="75"/>
        <v>1</v>
      </c>
      <c r="G99" s="2267">
        <v>0</v>
      </c>
      <c r="H99" s="2231">
        <v>0</v>
      </c>
      <c r="I99" s="2267">
        <v>0</v>
      </c>
      <c r="J99" s="2283">
        <v>0</v>
      </c>
      <c r="K99" s="2267">
        <v>0</v>
      </c>
      <c r="L99" s="2231">
        <v>0</v>
      </c>
      <c r="M99" s="2267">
        <v>0</v>
      </c>
      <c r="N99" s="2231">
        <v>0</v>
      </c>
      <c r="O99" s="2230">
        <v>0</v>
      </c>
      <c r="P99" s="2231">
        <v>0</v>
      </c>
      <c r="Q99" s="2230">
        <v>0</v>
      </c>
      <c r="R99" s="2231">
        <v>0</v>
      </c>
      <c r="S99" s="2230">
        <v>0</v>
      </c>
      <c r="T99" s="2231">
        <v>1</v>
      </c>
      <c r="U99" s="2230">
        <v>0</v>
      </c>
      <c r="V99" s="2231">
        <v>0</v>
      </c>
      <c r="W99" s="2230">
        <v>0</v>
      </c>
      <c r="X99" s="2231">
        <v>0</v>
      </c>
      <c r="Y99" s="2230">
        <v>0</v>
      </c>
      <c r="Z99" s="2231">
        <v>0</v>
      </c>
      <c r="AA99" s="2230">
        <v>0</v>
      </c>
      <c r="AB99" s="2231">
        <v>0</v>
      </c>
      <c r="AC99" s="2230">
        <v>0</v>
      </c>
      <c r="AD99" s="2231">
        <v>0</v>
      </c>
      <c r="AE99" s="2230">
        <v>1</v>
      </c>
      <c r="AF99" s="2231">
        <v>0</v>
      </c>
      <c r="AG99" s="2230">
        <v>0</v>
      </c>
      <c r="AH99" s="2231">
        <v>0</v>
      </c>
      <c r="AI99" s="2230">
        <v>0</v>
      </c>
      <c r="AJ99" s="2231">
        <v>0</v>
      </c>
      <c r="AK99" s="2230">
        <v>0</v>
      </c>
      <c r="AL99" s="2231">
        <v>0</v>
      </c>
      <c r="AM99" s="2230">
        <v>0</v>
      </c>
      <c r="AN99" s="2232">
        <v>0</v>
      </c>
      <c r="AO99" s="2268">
        <v>0</v>
      </c>
      <c r="AP99" s="2268">
        <v>0</v>
      </c>
      <c r="AQ99" s="2234">
        <v>2</v>
      </c>
      <c r="AR99" s="2234">
        <v>0</v>
      </c>
      <c r="AS99" s="2234"/>
      <c r="AT99" s="2268">
        <v>0</v>
      </c>
      <c r="AU99" s="2268">
        <v>0</v>
      </c>
      <c r="AV99" s="2268">
        <v>0</v>
      </c>
      <c r="AW99" s="671" t="str">
        <f t="shared" si="72"/>
        <v/>
      </c>
      <c r="BU99" s="3"/>
      <c r="BV99" s="3"/>
      <c r="BW99" s="4"/>
      <c r="CA99" s="31" t="str">
        <f t="shared" si="76"/>
        <v/>
      </c>
      <c r="CB99" s="31" t="str">
        <f t="shared" si="77"/>
        <v/>
      </c>
      <c r="CC99" s="31" t="str">
        <f t="shared" si="78"/>
        <v/>
      </c>
      <c r="CD99" s="31" t="str">
        <f t="shared" si="79"/>
        <v/>
      </c>
      <c r="CE99" s="31" t="str">
        <f t="shared" si="80"/>
        <v/>
      </c>
      <c r="CF99" s="31" t="str">
        <f t="shared" si="81"/>
        <v/>
      </c>
      <c r="CG99" s="31" t="str">
        <f t="shared" si="82"/>
        <v/>
      </c>
      <c r="CH99" s="32">
        <f t="shared" si="83"/>
        <v>0</v>
      </c>
      <c r="CI99" s="32">
        <f t="shared" si="84"/>
        <v>0</v>
      </c>
      <c r="CJ99" s="32">
        <f t="shared" si="85"/>
        <v>0</v>
      </c>
      <c r="CK99" s="32">
        <f t="shared" si="86"/>
        <v>0</v>
      </c>
      <c r="CL99" s="32">
        <f t="shared" si="87"/>
        <v>0</v>
      </c>
      <c r="CM99" s="32">
        <f t="shared" si="88"/>
        <v>0</v>
      </c>
      <c r="CN99" s="32">
        <f t="shared" si="89"/>
        <v>0</v>
      </c>
    </row>
    <row r="100" spans="1:92" ht="16.350000000000001" customHeight="1" x14ac:dyDescent="0.2">
      <c r="A100" s="3618" t="s">
        <v>133</v>
      </c>
      <c r="B100" s="3619"/>
      <c r="C100" s="3620"/>
      <c r="D100" s="2396">
        <f t="shared" si="73"/>
        <v>48</v>
      </c>
      <c r="E100" s="2264">
        <f t="shared" si="74"/>
        <v>15</v>
      </c>
      <c r="F100" s="2266">
        <f t="shared" si="75"/>
        <v>33</v>
      </c>
      <c r="G100" s="2267">
        <v>0</v>
      </c>
      <c r="H100" s="26">
        <v>0</v>
      </c>
      <c r="I100" s="23">
        <v>0</v>
      </c>
      <c r="J100" s="242">
        <v>0</v>
      </c>
      <c r="K100" s="23">
        <v>0</v>
      </c>
      <c r="L100" s="2231">
        <v>0</v>
      </c>
      <c r="M100" s="2267">
        <v>0</v>
      </c>
      <c r="N100" s="2231">
        <v>0</v>
      </c>
      <c r="O100" s="2230">
        <v>0</v>
      </c>
      <c r="P100" s="2231">
        <v>0</v>
      </c>
      <c r="Q100" s="2230">
        <v>0</v>
      </c>
      <c r="R100" s="2231">
        <v>0</v>
      </c>
      <c r="S100" s="2230">
        <v>0</v>
      </c>
      <c r="T100" s="2231">
        <v>0</v>
      </c>
      <c r="U100" s="2230">
        <v>0</v>
      </c>
      <c r="V100" s="2231">
        <v>0</v>
      </c>
      <c r="W100" s="2230">
        <v>0</v>
      </c>
      <c r="X100" s="2231">
        <v>0</v>
      </c>
      <c r="Y100" s="2230">
        <v>4</v>
      </c>
      <c r="Z100" s="2231">
        <v>1</v>
      </c>
      <c r="AA100" s="2230">
        <v>0</v>
      </c>
      <c r="AB100" s="2231">
        <v>0</v>
      </c>
      <c r="AC100" s="2230">
        <v>0</v>
      </c>
      <c r="AD100" s="2231">
        <v>5</v>
      </c>
      <c r="AE100" s="2230">
        <v>4</v>
      </c>
      <c r="AF100" s="2231">
        <v>14</v>
      </c>
      <c r="AG100" s="2230">
        <v>5</v>
      </c>
      <c r="AH100" s="2231">
        <v>7</v>
      </c>
      <c r="AI100" s="2230">
        <v>0</v>
      </c>
      <c r="AJ100" s="2231">
        <v>3</v>
      </c>
      <c r="AK100" s="2230">
        <v>0</v>
      </c>
      <c r="AL100" s="2231">
        <v>3</v>
      </c>
      <c r="AM100" s="2230">
        <v>2</v>
      </c>
      <c r="AN100" s="2232">
        <v>0</v>
      </c>
      <c r="AO100" s="2268">
        <v>0</v>
      </c>
      <c r="AP100" s="24">
        <v>0</v>
      </c>
      <c r="AQ100" s="28">
        <v>48</v>
      </c>
      <c r="AR100" s="28">
        <v>0</v>
      </c>
      <c r="AS100" s="28"/>
      <c r="AT100" s="24">
        <v>0</v>
      </c>
      <c r="AU100" s="24">
        <v>0</v>
      </c>
      <c r="AV100" s="24">
        <v>0</v>
      </c>
      <c r="AW100" s="671" t="str">
        <f t="shared" si="72"/>
        <v/>
      </c>
      <c r="BU100" s="3"/>
      <c r="BV100" s="3"/>
      <c r="BW100" s="4"/>
      <c r="CA100" s="31" t="str">
        <f t="shared" si="76"/>
        <v/>
      </c>
      <c r="CB100" s="31" t="str">
        <f t="shared" si="77"/>
        <v/>
      </c>
      <c r="CC100" s="31" t="str">
        <f t="shared" si="78"/>
        <v/>
      </c>
      <c r="CD100" s="31" t="str">
        <f t="shared" si="79"/>
        <v/>
      </c>
      <c r="CE100" s="31" t="str">
        <f t="shared" si="80"/>
        <v/>
      </c>
      <c r="CF100" s="31" t="str">
        <f t="shared" si="81"/>
        <v/>
      </c>
      <c r="CG100" s="31" t="str">
        <f t="shared" si="82"/>
        <v/>
      </c>
      <c r="CH100" s="32">
        <f t="shared" si="83"/>
        <v>0</v>
      </c>
      <c r="CI100" s="32">
        <f t="shared" si="84"/>
        <v>0</v>
      </c>
      <c r="CJ100" s="32">
        <f t="shared" si="85"/>
        <v>0</v>
      </c>
      <c r="CK100" s="32">
        <f t="shared" si="86"/>
        <v>0</v>
      </c>
      <c r="CL100" s="32">
        <f t="shared" si="87"/>
        <v>0</v>
      </c>
      <c r="CM100" s="32">
        <f t="shared" si="88"/>
        <v>0</v>
      </c>
      <c r="CN100" s="32">
        <f t="shared" si="89"/>
        <v>0</v>
      </c>
    </row>
    <row r="101" spans="1:92" ht="16.350000000000001" customHeight="1" x14ac:dyDescent="0.2">
      <c r="A101" s="3740" t="s">
        <v>134</v>
      </c>
      <c r="B101" s="3741"/>
      <c r="C101" s="3742"/>
      <c r="D101" s="2396">
        <f t="shared" si="73"/>
        <v>0</v>
      </c>
      <c r="E101" s="2264">
        <f>SUM(Y101+AA101+AC101+AE101+AG101+AI101+AK101+AM101)</f>
        <v>0</v>
      </c>
      <c r="F101" s="2266">
        <f>SUM(Z101+AB101+AD101+AF101+AH101+AJ101+AL101+AN101)</f>
        <v>0</v>
      </c>
      <c r="G101" s="2397"/>
      <c r="H101" s="2398"/>
      <c r="I101" s="2397"/>
      <c r="J101" s="2399"/>
      <c r="K101" s="2397"/>
      <c r="L101" s="2398"/>
      <c r="M101" s="2397"/>
      <c r="N101" s="2398"/>
      <c r="O101" s="2400"/>
      <c r="P101" s="2398"/>
      <c r="Q101" s="2400"/>
      <c r="R101" s="2398"/>
      <c r="S101" s="2400"/>
      <c r="T101" s="2398"/>
      <c r="U101" s="2400"/>
      <c r="V101" s="2398"/>
      <c r="W101" s="2400"/>
      <c r="X101" s="2398"/>
      <c r="Y101" s="2230"/>
      <c r="Z101" s="2231"/>
      <c r="AA101" s="2230"/>
      <c r="AB101" s="2231"/>
      <c r="AC101" s="2230"/>
      <c r="AD101" s="2231"/>
      <c r="AE101" s="2230"/>
      <c r="AF101" s="2231"/>
      <c r="AG101" s="2230"/>
      <c r="AH101" s="2231"/>
      <c r="AI101" s="2230"/>
      <c r="AJ101" s="2231"/>
      <c r="AK101" s="2230"/>
      <c r="AL101" s="2231"/>
      <c r="AM101" s="2230"/>
      <c r="AN101" s="2232"/>
      <c r="AO101" s="2401"/>
      <c r="AP101" s="24"/>
      <c r="AQ101" s="28">
        <v>0</v>
      </c>
      <c r="AR101" s="28"/>
      <c r="AS101" s="28"/>
      <c r="AT101" s="24"/>
      <c r="AU101" s="24"/>
      <c r="AV101" s="24"/>
      <c r="AW101" s="671" t="str">
        <f t="shared" si="72"/>
        <v/>
      </c>
      <c r="BU101" s="3"/>
      <c r="BV101" s="3"/>
      <c r="BW101" s="4"/>
      <c r="CA101" s="31"/>
      <c r="CB101" s="31" t="str">
        <f t="shared" si="77"/>
        <v/>
      </c>
      <c r="CC101" s="31" t="str">
        <f t="shared" si="78"/>
        <v/>
      </c>
      <c r="CD101" s="31" t="str">
        <f t="shared" si="79"/>
        <v/>
      </c>
      <c r="CE101" s="31" t="str">
        <f t="shared" si="80"/>
        <v/>
      </c>
      <c r="CF101" s="31" t="str">
        <f t="shared" si="81"/>
        <v/>
      </c>
      <c r="CG101" s="31" t="str">
        <f t="shared" si="82"/>
        <v/>
      </c>
      <c r="CH101" s="32"/>
      <c r="CI101" s="32">
        <f t="shared" si="84"/>
        <v>0</v>
      </c>
      <c r="CJ101" s="32">
        <f t="shared" si="85"/>
        <v>0</v>
      </c>
      <c r="CK101" s="32">
        <f t="shared" si="86"/>
        <v>0</v>
      </c>
      <c r="CL101" s="32">
        <f t="shared" si="87"/>
        <v>0</v>
      </c>
      <c r="CM101" s="32">
        <f t="shared" si="88"/>
        <v>0</v>
      </c>
      <c r="CN101" s="32">
        <f t="shared" si="89"/>
        <v>0</v>
      </c>
    </row>
    <row r="102" spans="1:92" ht="16.350000000000001" customHeight="1" x14ac:dyDescent="0.2">
      <c r="A102" s="3748" t="s">
        <v>135</v>
      </c>
      <c r="B102" s="3748"/>
      <c r="C102" s="3748"/>
      <c r="D102" s="2396">
        <f t="shared" si="73"/>
        <v>6</v>
      </c>
      <c r="E102" s="2264">
        <f>SUM(G102+I102+K102+M102+O102+Q102+S102+U102+W102+Y102)</f>
        <v>2</v>
      </c>
      <c r="F102" s="2266">
        <f>SUM(H102+J102+L102+N102+P102+R102+T102+V102+X102+Z102)</f>
        <v>4</v>
      </c>
      <c r="G102" s="2267">
        <v>0</v>
      </c>
      <c r="H102" s="2231">
        <v>0</v>
      </c>
      <c r="I102" s="2267">
        <v>0</v>
      </c>
      <c r="J102" s="2283">
        <v>0</v>
      </c>
      <c r="K102" s="23">
        <v>0</v>
      </c>
      <c r="L102" s="2231">
        <v>0</v>
      </c>
      <c r="M102" s="2267">
        <v>0</v>
      </c>
      <c r="N102" s="2231">
        <v>0</v>
      </c>
      <c r="O102" s="2230">
        <v>0</v>
      </c>
      <c r="P102" s="2231">
        <v>0</v>
      </c>
      <c r="Q102" s="2230">
        <v>0</v>
      </c>
      <c r="R102" s="2231">
        <v>0</v>
      </c>
      <c r="S102" s="2230">
        <v>0</v>
      </c>
      <c r="T102" s="2231">
        <v>0</v>
      </c>
      <c r="U102" s="2230">
        <v>0</v>
      </c>
      <c r="V102" s="2231">
        <v>0</v>
      </c>
      <c r="W102" s="2230">
        <v>0</v>
      </c>
      <c r="X102" s="2231">
        <v>0</v>
      </c>
      <c r="Y102" s="2230">
        <v>2</v>
      </c>
      <c r="Z102" s="2231">
        <v>4</v>
      </c>
      <c r="AA102" s="2400"/>
      <c r="AB102" s="2398"/>
      <c r="AC102" s="2400"/>
      <c r="AD102" s="2398"/>
      <c r="AE102" s="2400"/>
      <c r="AF102" s="2398"/>
      <c r="AG102" s="2400"/>
      <c r="AH102" s="2398"/>
      <c r="AI102" s="2400"/>
      <c r="AJ102" s="2398"/>
      <c r="AK102" s="2400"/>
      <c r="AL102" s="2398"/>
      <c r="AM102" s="2400"/>
      <c r="AN102" s="2402"/>
      <c r="AO102" s="2268"/>
      <c r="AP102" s="2268">
        <v>0</v>
      </c>
      <c r="AQ102" s="2234">
        <v>6</v>
      </c>
      <c r="AR102" s="2403"/>
      <c r="AS102" s="2234">
        <v>0</v>
      </c>
      <c r="AT102" s="2268">
        <v>0</v>
      </c>
      <c r="AU102" s="2268">
        <v>0</v>
      </c>
      <c r="AV102" s="2268">
        <v>0</v>
      </c>
      <c r="AW102" s="671" t="str">
        <f t="shared" si="72"/>
        <v/>
      </c>
      <c r="BU102" s="3"/>
      <c r="BV102" s="3"/>
      <c r="BW102" s="4"/>
      <c r="CA102" s="31" t="str">
        <f t="shared" si="76"/>
        <v/>
      </c>
      <c r="CB102" s="31"/>
      <c r="CC102" s="31" t="str">
        <f t="shared" si="78"/>
        <v/>
      </c>
      <c r="CD102" s="31" t="str">
        <f t="shared" si="79"/>
        <v/>
      </c>
      <c r="CE102" s="31" t="str">
        <f t="shared" si="80"/>
        <v/>
      </c>
      <c r="CF102" s="31" t="str">
        <f t="shared" si="81"/>
        <v/>
      </c>
      <c r="CG102" s="31" t="str">
        <f t="shared" si="82"/>
        <v/>
      </c>
      <c r="CH102" s="32">
        <f t="shared" si="83"/>
        <v>0</v>
      </c>
      <c r="CI102" s="32"/>
      <c r="CJ102" s="32">
        <f t="shared" si="85"/>
        <v>0</v>
      </c>
      <c r="CK102" s="32">
        <f t="shared" si="86"/>
        <v>0</v>
      </c>
      <c r="CL102" s="32">
        <f t="shared" si="87"/>
        <v>0</v>
      </c>
      <c r="CM102" s="32">
        <f t="shared" si="88"/>
        <v>0</v>
      </c>
      <c r="CN102" s="32">
        <f t="shared" si="89"/>
        <v>0</v>
      </c>
    </row>
    <row r="103" spans="1:92" ht="16.350000000000001" customHeight="1" x14ac:dyDescent="0.2">
      <c r="A103" s="3749" t="s">
        <v>136</v>
      </c>
      <c r="B103" s="3084"/>
      <c r="C103" s="3750"/>
      <c r="D103" s="2396">
        <f t="shared" si="73"/>
        <v>11</v>
      </c>
      <c r="E103" s="2264">
        <f t="shared" si="74"/>
        <v>4</v>
      </c>
      <c r="F103" s="2266">
        <f t="shared" si="75"/>
        <v>7</v>
      </c>
      <c r="G103" s="2267">
        <v>0</v>
      </c>
      <c r="H103" s="2231">
        <v>0</v>
      </c>
      <c r="I103" s="2267">
        <v>0</v>
      </c>
      <c r="J103" s="2283">
        <v>0</v>
      </c>
      <c r="K103" s="23">
        <v>0</v>
      </c>
      <c r="L103" s="2231">
        <v>0</v>
      </c>
      <c r="M103" s="2267">
        <v>0</v>
      </c>
      <c r="N103" s="2231">
        <v>0</v>
      </c>
      <c r="O103" s="2230">
        <v>0</v>
      </c>
      <c r="P103" s="2231">
        <v>0</v>
      </c>
      <c r="Q103" s="2230">
        <v>0</v>
      </c>
      <c r="R103" s="2231">
        <v>0</v>
      </c>
      <c r="S103" s="2230">
        <v>0</v>
      </c>
      <c r="T103" s="2231">
        <v>0</v>
      </c>
      <c r="U103" s="2230">
        <v>0</v>
      </c>
      <c r="V103" s="2231">
        <v>0</v>
      </c>
      <c r="W103" s="2230">
        <v>1</v>
      </c>
      <c r="X103" s="2231">
        <v>2</v>
      </c>
      <c r="Y103" s="2230">
        <v>1</v>
      </c>
      <c r="Z103" s="2231">
        <v>3</v>
      </c>
      <c r="AA103" s="2230">
        <v>2</v>
      </c>
      <c r="AB103" s="2231">
        <v>1</v>
      </c>
      <c r="AC103" s="2230">
        <v>0</v>
      </c>
      <c r="AD103" s="2231">
        <v>0</v>
      </c>
      <c r="AE103" s="2230">
        <v>0</v>
      </c>
      <c r="AF103" s="2231">
        <v>1</v>
      </c>
      <c r="AG103" s="2230">
        <v>0</v>
      </c>
      <c r="AH103" s="2231">
        <v>0</v>
      </c>
      <c r="AI103" s="2230">
        <v>0</v>
      </c>
      <c r="AJ103" s="2231">
        <v>0</v>
      </c>
      <c r="AK103" s="2230">
        <v>0</v>
      </c>
      <c r="AL103" s="2231">
        <v>0</v>
      </c>
      <c r="AM103" s="2230">
        <v>0</v>
      </c>
      <c r="AN103" s="2232">
        <v>0</v>
      </c>
      <c r="AO103" s="2268">
        <v>0</v>
      </c>
      <c r="AP103" s="2268">
        <v>0</v>
      </c>
      <c r="AQ103" s="2234">
        <v>11</v>
      </c>
      <c r="AR103" s="28">
        <v>0</v>
      </c>
      <c r="AS103" s="2234"/>
      <c r="AT103" s="2268">
        <v>0</v>
      </c>
      <c r="AU103" s="2268">
        <v>0</v>
      </c>
      <c r="AV103" s="2268">
        <v>0</v>
      </c>
      <c r="AW103" s="671" t="str">
        <f t="shared" si="72"/>
        <v/>
      </c>
      <c r="BU103" s="3"/>
      <c r="BV103" s="3"/>
      <c r="BW103" s="4"/>
      <c r="CA103" s="31" t="str">
        <f t="shared" si="76"/>
        <v/>
      </c>
      <c r="CB103" s="31" t="str">
        <f t="shared" si="77"/>
        <v/>
      </c>
      <c r="CC103" s="31" t="str">
        <f t="shared" si="78"/>
        <v/>
      </c>
      <c r="CD103" s="31" t="str">
        <f t="shared" si="79"/>
        <v/>
      </c>
      <c r="CE103" s="31" t="str">
        <f t="shared" si="80"/>
        <v/>
      </c>
      <c r="CF103" s="31" t="str">
        <f t="shared" si="81"/>
        <v/>
      </c>
      <c r="CG103" s="31" t="str">
        <f t="shared" si="82"/>
        <v/>
      </c>
      <c r="CH103" s="32">
        <f t="shared" si="83"/>
        <v>0</v>
      </c>
      <c r="CI103" s="32">
        <f t="shared" si="84"/>
        <v>0</v>
      </c>
      <c r="CJ103" s="32">
        <f t="shared" si="85"/>
        <v>0</v>
      </c>
      <c r="CK103" s="32">
        <f t="shared" si="86"/>
        <v>0</v>
      </c>
      <c r="CL103" s="32">
        <f t="shared" si="87"/>
        <v>0</v>
      </c>
      <c r="CM103" s="32">
        <f t="shared" si="88"/>
        <v>0</v>
      </c>
      <c r="CN103" s="32">
        <f t="shared" si="89"/>
        <v>0</v>
      </c>
    </row>
    <row r="104" spans="1:92" ht="16.350000000000001" customHeight="1" x14ac:dyDescent="0.2">
      <c r="A104" s="3749" t="s">
        <v>137</v>
      </c>
      <c r="B104" s="3084"/>
      <c r="C104" s="3750"/>
      <c r="D104" s="2396">
        <f t="shared" si="73"/>
        <v>11</v>
      </c>
      <c r="E104" s="2264">
        <f t="shared" si="74"/>
        <v>2</v>
      </c>
      <c r="F104" s="2266">
        <f t="shared" si="75"/>
        <v>9</v>
      </c>
      <c r="G104" s="2267">
        <v>0</v>
      </c>
      <c r="H104" s="2231">
        <v>0</v>
      </c>
      <c r="I104" s="2267">
        <v>0</v>
      </c>
      <c r="J104" s="2283">
        <v>0</v>
      </c>
      <c r="K104" s="23">
        <v>0</v>
      </c>
      <c r="L104" s="2231">
        <v>0</v>
      </c>
      <c r="M104" s="2267">
        <v>0</v>
      </c>
      <c r="N104" s="2231">
        <v>0</v>
      </c>
      <c r="O104" s="2230">
        <v>0</v>
      </c>
      <c r="P104" s="2231">
        <v>0</v>
      </c>
      <c r="Q104" s="2230">
        <v>0</v>
      </c>
      <c r="R104" s="2231">
        <v>0</v>
      </c>
      <c r="S104" s="2230">
        <v>0</v>
      </c>
      <c r="T104" s="2231">
        <v>0</v>
      </c>
      <c r="U104" s="2230">
        <v>0</v>
      </c>
      <c r="V104" s="2231">
        <v>0</v>
      </c>
      <c r="W104" s="2230">
        <v>0</v>
      </c>
      <c r="X104" s="2231">
        <v>0</v>
      </c>
      <c r="Y104" s="2230">
        <v>1</v>
      </c>
      <c r="Z104" s="2231">
        <v>7</v>
      </c>
      <c r="AA104" s="2230">
        <v>0</v>
      </c>
      <c r="AB104" s="2231">
        <v>0</v>
      </c>
      <c r="AC104" s="2230">
        <v>0</v>
      </c>
      <c r="AD104" s="2231">
        <v>0</v>
      </c>
      <c r="AE104" s="2230">
        <v>0</v>
      </c>
      <c r="AF104" s="2231">
        <v>1</v>
      </c>
      <c r="AG104" s="2230">
        <v>0</v>
      </c>
      <c r="AH104" s="2231">
        <v>0</v>
      </c>
      <c r="AI104" s="2230">
        <v>0</v>
      </c>
      <c r="AJ104" s="2231">
        <v>1</v>
      </c>
      <c r="AK104" s="2230">
        <v>0</v>
      </c>
      <c r="AL104" s="2231">
        <v>0</v>
      </c>
      <c r="AM104" s="2230">
        <v>1</v>
      </c>
      <c r="AN104" s="2232">
        <v>0</v>
      </c>
      <c r="AO104" s="2268">
        <v>0</v>
      </c>
      <c r="AP104" s="2268">
        <v>0</v>
      </c>
      <c r="AQ104" s="2234">
        <v>11</v>
      </c>
      <c r="AR104" s="28"/>
      <c r="AS104" s="2234">
        <v>0</v>
      </c>
      <c r="AT104" s="2268">
        <v>0</v>
      </c>
      <c r="AU104" s="2268">
        <v>0</v>
      </c>
      <c r="AV104" s="2268">
        <v>0</v>
      </c>
      <c r="AW104" s="671" t="str">
        <f t="shared" si="72"/>
        <v/>
      </c>
      <c r="BU104" s="3"/>
      <c r="BV104" s="3"/>
      <c r="BW104" s="4"/>
      <c r="CA104" s="31" t="str">
        <f t="shared" si="76"/>
        <v/>
      </c>
      <c r="CB104" s="31" t="str">
        <f t="shared" si="77"/>
        <v/>
      </c>
      <c r="CC104" s="31" t="str">
        <f t="shared" si="78"/>
        <v/>
      </c>
      <c r="CD104" s="31" t="str">
        <f t="shared" si="79"/>
        <v/>
      </c>
      <c r="CE104" s="31" t="str">
        <f t="shared" si="80"/>
        <v/>
      </c>
      <c r="CF104" s="31" t="str">
        <f t="shared" si="81"/>
        <v/>
      </c>
      <c r="CG104" s="31" t="str">
        <f t="shared" si="82"/>
        <v/>
      </c>
      <c r="CH104" s="32">
        <f t="shared" si="83"/>
        <v>0</v>
      </c>
      <c r="CI104" s="32">
        <f t="shared" si="84"/>
        <v>0</v>
      </c>
      <c r="CJ104" s="32">
        <f t="shared" si="85"/>
        <v>0</v>
      </c>
      <c r="CK104" s="32">
        <f t="shared" si="86"/>
        <v>0</v>
      </c>
      <c r="CL104" s="32">
        <f t="shared" si="87"/>
        <v>0</v>
      </c>
      <c r="CM104" s="32">
        <f t="shared" si="88"/>
        <v>0</v>
      </c>
      <c r="CN104" s="32">
        <f t="shared" si="89"/>
        <v>0</v>
      </c>
    </row>
    <row r="105" spans="1:92" ht="16.350000000000001" customHeight="1" x14ac:dyDescent="0.2">
      <c r="A105" s="3748" t="s">
        <v>138</v>
      </c>
      <c r="B105" s="3748"/>
      <c r="C105" s="3748"/>
      <c r="D105" s="2396">
        <f t="shared" si="73"/>
        <v>18</v>
      </c>
      <c r="E105" s="2264">
        <f t="shared" si="74"/>
        <v>3</v>
      </c>
      <c r="F105" s="2266">
        <f t="shared" si="75"/>
        <v>15</v>
      </c>
      <c r="G105" s="2267">
        <v>0</v>
      </c>
      <c r="H105" s="2231">
        <v>0</v>
      </c>
      <c r="I105" s="2267">
        <v>0</v>
      </c>
      <c r="J105" s="2283">
        <v>0</v>
      </c>
      <c r="K105" s="2267">
        <v>0</v>
      </c>
      <c r="L105" s="2231">
        <v>0</v>
      </c>
      <c r="M105" s="2267">
        <v>0</v>
      </c>
      <c r="N105" s="2231">
        <v>0</v>
      </c>
      <c r="O105" s="2230">
        <v>0</v>
      </c>
      <c r="P105" s="2231">
        <v>0</v>
      </c>
      <c r="Q105" s="2230">
        <v>0</v>
      </c>
      <c r="R105" s="2231">
        <v>0</v>
      </c>
      <c r="S105" s="2230">
        <v>0</v>
      </c>
      <c r="T105" s="2231">
        <v>0</v>
      </c>
      <c r="U105" s="2230">
        <v>0</v>
      </c>
      <c r="V105" s="2231">
        <v>0</v>
      </c>
      <c r="W105" s="2230">
        <v>0</v>
      </c>
      <c r="X105" s="2231">
        <v>0</v>
      </c>
      <c r="Y105" s="2230">
        <v>2</v>
      </c>
      <c r="Z105" s="2231">
        <v>12</v>
      </c>
      <c r="AA105" s="2230">
        <v>1</v>
      </c>
      <c r="AB105" s="2231">
        <v>3</v>
      </c>
      <c r="AC105" s="2230">
        <v>0</v>
      </c>
      <c r="AD105" s="2231">
        <v>0</v>
      </c>
      <c r="AE105" s="2230">
        <v>0</v>
      </c>
      <c r="AF105" s="2231">
        <v>0</v>
      </c>
      <c r="AG105" s="2230">
        <v>0</v>
      </c>
      <c r="AH105" s="2231">
        <v>0</v>
      </c>
      <c r="AI105" s="2230">
        <v>0</v>
      </c>
      <c r="AJ105" s="2231">
        <v>0</v>
      </c>
      <c r="AK105" s="2230">
        <v>0</v>
      </c>
      <c r="AL105" s="2231">
        <v>0</v>
      </c>
      <c r="AM105" s="2230">
        <v>0</v>
      </c>
      <c r="AN105" s="2232">
        <v>0</v>
      </c>
      <c r="AO105" s="2268">
        <v>0</v>
      </c>
      <c r="AP105" s="2268">
        <v>0</v>
      </c>
      <c r="AQ105" s="2234">
        <v>18</v>
      </c>
      <c r="AR105" s="28">
        <v>0</v>
      </c>
      <c r="AS105" s="2234"/>
      <c r="AT105" s="2268">
        <v>0</v>
      </c>
      <c r="AU105" s="2268">
        <v>0</v>
      </c>
      <c r="AV105" s="2268">
        <v>0</v>
      </c>
      <c r="AW105" s="671" t="str">
        <f t="shared" si="72"/>
        <v/>
      </c>
      <c r="BU105" s="3"/>
      <c r="BV105" s="3"/>
      <c r="BW105" s="4"/>
      <c r="CA105" s="31" t="str">
        <f t="shared" si="76"/>
        <v/>
      </c>
      <c r="CB105" s="31" t="str">
        <f t="shared" si="77"/>
        <v/>
      </c>
      <c r="CC105" s="31" t="str">
        <f t="shared" si="78"/>
        <v/>
      </c>
      <c r="CD105" s="31" t="str">
        <f t="shared" si="79"/>
        <v/>
      </c>
      <c r="CE105" s="31" t="str">
        <f t="shared" si="80"/>
        <v/>
      </c>
      <c r="CF105" s="31" t="str">
        <f t="shared" si="81"/>
        <v/>
      </c>
      <c r="CG105" s="31" t="str">
        <f t="shared" si="82"/>
        <v/>
      </c>
      <c r="CH105" s="32">
        <f t="shared" si="83"/>
        <v>0</v>
      </c>
      <c r="CI105" s="32">
        <f t="shared" si="84"/>
        <v>0</v>
      </c>
      <c r="CJ105" s="32">
        <f t="shared" si="85"/>
        <v>0</v>
      </c>
      <c r="CK105" s="32">
        <f t="shared" si="86"/>
        <v>0</v>
      </c>
      <c r="CL105" s="32">
        <f t="shared" si="87"/>
        <v>0</v>
      </c>
      <c r="CM105" s="32">
        <f t="shared" si="88"/>
        <v>0</v>
      </c>
      <c r="CN105" s="32">
        <f t="shared" si="89"/>
        <v>0</v>
      </c>
    </row>
    <row r="106" spans="1:92" ht="16.350000000000001" customHeight="1" x14ac:dyDescent="0.2">
      <c r="A106" s="3748" t="s">
        <v>139</v>
      </c>
      <c r="B106" s="3748"/>
      <c r="C106" s="3748"/>
      <c r="D106" s="2396">
        <f t="shared" si="73"/>
        <v>0</v>
      </c>
      <c r="E106" s="2264">
        <f t="shared" si="74"/>
        <v>0</v>
      </c>
      <c r="F106" s="2266">
        <f t="shared" si="75"/>
        <v>0</v>
      </c>
      <c r="G106" s="2267"/>
      <c r="H106" s="2231"/>
      <c r="I106" s="2267"/>
      <c r="J106" s="2283"/>
      <c r="K106" s="2267"/>
      <c r="L106" s="2231"/>
      <c r="M106" s="2267"/>
      <c r="N106" s="2231"/>
      <c r="O106" s="2230"/>
      <c r="P106" s="2231"/>
      <c r="Q106" s="2230"/>
      <c r="R106" s="2231"/>
      <c r="S106" s="2230"/>
      <c r="T106" s="2231"/>
      <c r="U106" s="2230"/>
      <c r="V106" s="2231"/>
      <c r="W106" s="2230"/>
      <c r="X106" s="2231"/>
      <c r="Y106" s="2230"/>
      <c r="Z106" s="2231"/>
      <c r="AA106" s="2230"/>
      <c r="AB106" s="2231"/>
      <c r="AC106" s="2230"/>
      <c r="AD106" s="2231"/>
      <c r="AE106" s="2230"/>
      <c r="AF106" s="2231"/>
      <c r="AG106" s="2230"/>
      <c r="AH106" s="2231"/>
      <c r="AI106" s="2230"/>
      <c r="AJ106" s="2231"/>
      <c r="AK106" s="2230"/>
      <c r="AL106" s="2231"/>
      <c r="AM106" s="2230"/>
      <c r="AN106" s="2232"/>
      <c r="AO106" s="2268"/>
      <c r="AP106" s="2268"/>
      <c r="AQ106" s="2234">
        <v>0</v>
      </c>
      <c r="AR106" s="28"/>
      <c r="AS106" s="2234"/>
      <c r="AT106" s="2268"/>
      <c r="AU106" s="2268"/>
      <c r="AV106" s="2268"/>
      <c r="AW106" s="671" t="str">
        <f t="shared" si="72"/>
        <v/>
      </c>
      <c r="BU106" s="3"/>
      <c r="BV106" s="3"/>
      <c r="BW106" s="4"/>
      <c r="CA106" s="31" t="str">
        <f t="shared" si="76"/>
        <v/>
      </c>
      <c r="CB106" s="31" t="str">
        <f t="shared" si="77"/>
        <v/>
      </c>
      <c r="CC106" s="31" t="str">
        <f t="shared" si="78"/>
        <v/>
      </c>
      <c r="CD106" s="31" t="str">
        <f t="shared" si="79"/>
        <v/>
      </c>
      <c r="CE106" s="31" t="str">
        <f t="shared" si="80"/>
        <v/>
      </c>
      <c r="CF106" s="31" t="str">
        <f t="shared" si="81"/>
        <v/>
      </c>
      <c r="CG106" s="31" t="str">
        <f t="shared" si="82"/>
        <v/>
      </c>
      <c r="CH106" s="32">
        <f t="shared" si="83"/>
        <v>0</v>
      </c>
      <c r="CI106" s="32">
        <f t="shared" si="84"/>
        <v>0</v>
      </c>
      <c r="CJ106" s="32">
        <f t="shared" si="85"/>
        <v>0</v>
      </c>
      <c r="CK106" s="32">
        <f t="shared" si="86"/>
        <v>0</v>
      </c>
      <c r="CL106" s="32">
        <f t="shared" si="87"/>
        <v>0</v>
      </c>
      <c r="CM106" s="32">
        <f t="shared" si="88"/>
        <v>0</v>
      </c>
      <c r="CN106" s="32">
        <f t="shared" si="89"/>
        <v>0</v>
      </c>
    </row>
    <row r="107" spans="1:92" ht="16.350000000000001" customHeight="1" x14ac:dyDescent="0.2">
      <c r="A107" s="3748" t="s">
        <v>140</v>
      </c>
      <c r="B107" s="3748"/>
      <c r="C107" s="3748"/>
      <c r="D107" s="2396">
        <f t="shared" si="73"/>
        <v>0</v>
      </c>
      <c r="E107" s="2264">
        <f>SUM(G107+I107+K107+M107+O107+Q107+S107+U107+W107)</f>
        <v>0</v>
      </c>
      <c r="F107" s="2266">
        <f>SUM(H107+J107+L107+N107+P107+R107+T107+V107+X107)</f>
        <v>0</v>
      </c>
      <c r="G107" s="2404"/>
      <c r="H107" s="2231"/>
      <c r="I107" s="2404"/>
      <c r="J107" s="2283"/>
      <c r="K107" s="2267"/>
      <c r="L107" s="2231"/>
      <c r="M107" s="2267"/>
      <c r="N107" s="2231"/>
      <c r="O107" s="2230"/>
      <c r="P107" s="2231"/>
      <c r="Q107" s="2230"/>
      <c r="R107" s="2231"/>
      <c r="S107" s="2230"/>
      <c r="T107" s="2231"/>
      <c r="U107" s="2230"/>
      <c r="V107" s="2231"/>
      <c r="W107" s="2230"/>
      <c r="X107" s="2231"/>
      <c r="Y107" s="2400"/>
      <c r="Z107" s="2398"/>
      <c r="AA107" s="2400"/>
      <c r="AB107" s="2398"/>
      <c r="AC107" s="2400"/>
      <c r="AD107" s="2398"/>
      <c r="AE107" s="2400"/>
      <c r="AF107" s="2398"/>
      <c r="AG107" s="2400"/>
      <c r="AH107" s="2398"/>
      <c r="AI107" s="2400"/>
      <c r="AJ107" s="2398"/>
      <c r="AK107" s="2400"/>
      <c r="AL107" s="2398"/>
      <c r="AM107" s="2400"/>
      <c r="AN107" s="2402"/>
      <c r="AO107" s="2268"/>
      <c r="AP107" s="2268"/>
      <c r="AQ107" s="2234">
        <v>0</v>
      </c>
      <c r="AR107" s="2403"/>
      <c r="AS107" s="2234"/>
      <c r="AT107" s="2268"/>
      <c r="AU107" s="2268"/>
      <c r="AV107" s="2268"/>
      <c r="AW107" s="671" t="str">
        <f t="shared" si="72"/>
        <v/>
      </c>
      <c r="BU107" s="3"/>
      <c r="BV107" s="3"/>
      <c r="BW107" s="4"/>
      <c r="CA107" s="31" t="str">
        <f t="shared" si="76"/>
        <v/>
      </c>
      <c r="CB107" s="31"/>
      <c r="CC107" s="31" t="str">
        <f t="shared" si="78"/>
        <v/>
      </c>
      <c r="CD107" s="31" t="str">
        <f t="shared" si="79"/>
        <v/>
      </c>
      <c r="CE107" s="31" t="str">
        <f t="shared" si="80"/>
        <v/>
      </c>
      <c r="CF107" s="31" t="str">
        <f t="shared" si="81"/>
        <v/>
      </c>
      <c r="CG107" s="31" t="str">
        <f t="shared" si="82"/>
        <v/>
      </c>
      <c r="CH107" s="32">
        <f t="shared" si="83"/>
        <v>0</v>
      </c>
      <c r="CI107" s="32"/>
      <c r="CJ107" s="32">
        <f t="shared" si="85"/>
        <v>0</v>
      </c>
      <c r="CK107" s="32">
        <f t="shared" si="86"/>
        <v>0</v>
      </c>
      <c r="CL107" s="32">
        <f t="shared" si="87"/>
        <v>0</v>
      </c>
      <c r="CM107" s="32">
        <f t="shared" si="88"/>
        <v>0</v>
      </c>
      <c r="CN107" s="32">
        <f t="shared" si="89"/>
        <v>0</v>
      </c>
    </row>
    <row r="108" spans="1:92" ht="16.350000000000001" customHeight="1" x14ac:dyDescent="0.2">
      <c r="A108" s="3748" t="s">
        <v>141</v>
      </c>
      <c r="B108" s="3748"/>
      <c r="C108" s="3748"/>
      <c r="D108" s="2396">
        <f t="shared" si="73"/>
        <v>3</v>
      </c>
      <c r="E108" s="2264">
        <f>SUM(Q108+S108+U108+W108+Y108+AA108+AC108+AE108+AG108+AI108+AK108+AM108)</f>
        <v>0</v>
      </c>
      <c r="F108" s="2266">
        <f>SUM(R108+T108+V108+X108+Z108+AB108+AD108+AF108+AH108+AJ108+AL108+AN108)</f>
        <v>3</v>
      </c>
      <c r="G108" s="2280"/>
      <c r="H108" s="2281"/>
      <c r="I108" s="2280"/>
      <c r="J108" s="2405"/>
      <c r="K108" s="2280"/>
      <c r="L108" s="2281"/>
      <c r="M108" s="2280"/>
      <c r="N108" s="2281"/>
      <c r="O108" s="2304"/>
      <c r="P108" s="2281"/>
      <c r="Q108" s="2230">
        <v>0</v>
      </c>
      <c r="R108" s="2231">
        <v>1</v>
      </c>
      <c r="S108" s="2230">
        <v>0</v>
      </c>
      <c r="T108" s="2231">
        <v>1</v>
      </c>
      <c r="U108" s="2230">
        <v>0</v>
      </c>
      <c r="V108" s="2231">
        <v>0</v>
      </c>
      <c r="W108" s="2230">
        <v>0</v>
      </c>
      <c r="X108" s="2231">
        <v>0</v>
      </c>
      <c r="Y108" s="2230">
        <v>0</v>
      </c>
      <c r="Z108" s="2231">
        <v>0</v>
      </c>
      <c r="AA108" s="2230">
        <v>0</v>
      </c>
      <c r="AB108" s="2231">
        <v>1</v>
      </c>
      <c r="AC108" s="2230">
        <v>0</v>
      </c>
      <c r="AD108" s="2231">
        <v>0</v>
      </c>
      <c r="AE108" s="2230">
        <v>0</v>
      </c>
      <c r="AF108" s="2231">
        <v>0</v>
      </c>
      <c r="AG108" s="2230">
        <v>0</v>
      </c>
      <c r="AH108" s="2231">
        <v>0</v>
      </c>
      <c r="AI108" s="2230">
        <v>0</v>
      </c>
      <c r="AJ108" s="2231">
        <v>0</v>
      </c>
      <c r="AK108" s="2230">
        <v>0</v>
      </c>
      <c r="AL108" s="2231">
        <v>0</v>
      </c>
      <c r="AM108" s="2230">
        <v>0</v>
      </c>
      <c r="AN108" s="2232">
        <v>0</v>
      </c>
      <c r="AO108" s="2268">
        <v>0</v>
      </c>
      <c r="AP108" s="2268">
        <v>0</v>
      </c>
      <c r="AQ108" s="2234">
        <v>3</v>
      </c>
      <c r="AR108" s="2234">
        <v>0</v>
      </c>
      <c r="AS108" s="2234"/>
      <c r="AT108" s="2268">
        <v>0</v>
      </c>
      <c r="AU108" s="2268">
        <v>0</v>
      </c>
      <c r="AV108" s="2268">
        <v>0</v>
      </c>
      <c r="AW108" s="671" t="str">
        <f t="shared" si="72"/>
        <v/>
      </c>
      <c r="BU108" s="3"/>
      <c r="BV108" s="3"/>
      <c r="BW108" s="4"/>
      <c r="CA108" s="31" t="str">
        <f t="shared" si="76"/>
        <v/>
      </c>
      <c r="CB108" s="31" t="str">
        <f t="shared" si="77"/>
        <v/>
      </c>
      <c r="CC108" s="31" t="str">
        <f t="shared" si="78"/>
        <v/>
      </c>
      <c r="CD108" s="31" t="str">
        <f t="shared" si="79"/>
        <v/>
      </c>
      <c r="CE108" s="31" t="str">
        <f t="shared" si="80"/>
        <v/>
      </c>
      <c r="CF108" s="31" t="str">
        <f t="shared" si="81"/>
        <v/>
      </c>
      <c r="CG108" s="31" t="str">
        <f t="shared" si="82"/>
        <v/>
      </c>
      <c r="CH108" s="32">
        <f t="shared" si="83"/>
        <v>0</v>
      </c>
      <c r="CI108" s="32">
        <f t="shared" si="84"/>
        <v>0</v>
      </c>
      <c r="CJ108" s="32">
        <f t="shared" si="85"/>
        <v>0</v>
      </c>
      <c r="CK108" s="32">
        <f t="shared" si="86"/>
        <v>0</v>
      </c>
      <c r="CL108" s="32">
        <f t="shared" si="87"/>
        <v>0</v>
      </c>
      <c r="CM108" s="32">
        <f t="shared" si="88"/>
        <v>0</v>
      </c>
      <c r="CN108" s="32">
        <f t="shared" si="89"/>
        <v>0</v>
      </c>
    </row>
    <row r="109" spans="1:92" ht="16.350000000000001" customHeight="1" x14ac:dyDescent="0.2">
      <c r="A109" s="3748" t="s">
        <v>142</v>
      </c>
      <c r="B109" s="3748"/>
      <c r="C109" s="3748"/>
      <c r="D109" s="2396">
        <f t="shared" si="73"/>
        <v>6</v>
      </c>
      <c r="E109" s="2264">
        <f t="shared" ref="E109:F110" si="90">SUM(Q109+S109+U109+W109+Y109+AA109+AC109+AE109+AG109+AI109+AK109+AM109)</f>
        <v>1</v>
      </c>
      <c r="F109" s="2266">
        <f t="shared" si="90"/>
        <v>5</v>
      </c>
      <c r="G109" s="2280"/>
      <c r="H109" s="2281"/>
      <c r="I109" s="2280"/>
      <c r="J109" s="2405"/>
      <c r="K109" s="2280"/>
      <c r="L109" s="2281"/>
      <c r="M109" s="2280"/>
      <c r="N109" s="2281"/>
      <c r="O109" s="2304"/>
      <c r="P109" s="2281"/>
      <c r="Q109" s="2230">
        <v>0</v>
      </c>
      <c r="R109" s="2231">
        <v>0</v>
      </c>
      <c r="S109" s="2230">
        <v>0</v>
      </c>
      <c r="T109" s="2231">
        <v>0</v>
      </c>
      <c r="U109" s="2230">
        <v>0</v>
      </c>
      <c r="V109" s="2231">
        <v>0</v>
      </c>
      <c r="W109" s="2230">
        <v>1</v>
      </c>
      <c r="X109" s="2231">
        <v>0</v>
      </c>
      <c r="Y109" s="2230">
        <v>0</v>
      </c>
      <c r="Z109" s="2231">
        <v>0</v>
      </c>
      <c r="AA109" s="2230">
        <v>0</v>
      </c>
      <c r="AB109" s="2231">
        <v>2</v>
      </c>
      <c r="AC109" s="2230">
        <v>0</v>
      </c>
      <c r="AD109" s="2231">
        <v>1</v>
      </c>
      <c r="AE109" s="2230">
        <v>0</v>
      </c>
      <c r="AF109" s="2231">
        <v>1</v>
      </c>
      <c r="AG109" s="2230">
        <v>0</v>
      </c>
      <c r="AH109" s="2231">
        <v>1</v>
      </c>
      <c r="AI109" s="2230">
        <v>0</v>
      </c>
      <c r="AJ109" s="2231">
        <v>0</v>
      </c>
      <c r="AK109" s="2230">
        <v>0</v>
      </c>
      <c r="AL109" s="2231">
        <v>0</v>
      </c>
      <c r="AM109" s="2230">
        <v>0</v>
      </c>
      <c r="AN109" s="2232">
        <v>0</v>
      </c>
      <c r="AO109" s="2268">
        <v>0</v>
      </c>
      <c r="AP109" s="2268">
        <v>0</v>
      </c>
      <c r="AQ109" s="2234">
        <v>6</v>
      </c>
      <c r="AR109" s="2234">
        <v>0</v>
      </c>
      <c r="AS109" s="2234"/>
      <c r="AT109" s="2268">
        <v>0</v>
      </c>
      <c r="AU109" s="2268">
        <v>0</v>
      </c>
      <c r="AV109" s="2268">
        <v>0</v>
      </c>
      <c r="AW109" s="671" t="str">
        <f t="shared" si="72"/>
        <v/>
      </c>
      <c r="BU109" s="3"/>
      <c r="BV109" s="3"/>
      <c r="BW109" s="4"/>
      <c r="CA109" s="31" t="str">
        <f t="shared" si="76"/>
        <v/>
      </c>
      <c r="CB109" s="31" t="str">
        <f t="shared" si="77"/>
        <v/>
      </c>
      <c r="CC109" s="31" t="str">
        <f t="shared" si="78"/>
        <v/>
      </c>
      <c r="CD109" s="31" t="str">
        <f t="shared" si="79"/>
        <v/>
      </c>
      <c r="CE109" s="31" t="str">
        <f t="shared" si="80"/>
        <v/>
      </c>
      <c r="CF109" s="31" t="str">
        <f t="shared" si="81"/>
        <v/>
      </c>
      <c r="CG109" s="31" t="str">
        <f t="shared" si="82"/>
        <v/>
      </c>
      <c r="CH109" s="32">
        <f t="shared" si="83"/>
        <v>0</v>
      </c>
      <c r="CI109" s="32">
        <f t="shared" si="84"/>
        <v>0</v>
      </c>
      <c r="CJ109" s="32">
        <f t="shared" si="85"/>
        <v>0</v>
      </c>
      <c r="CK109" s="32">
        <f t="shared" si="86"/>
        <v>0</v>
      </c>
      <c r="CL109" s="32">
        <f t="shared" si="87"/>
        <v>0</v>
      </c>
      <c r="CM109" s="32">
        <f t="shared" si="88"/>
        <v>0</v>
      </c>
      <c r="CN109" s="32">
        <f t="shared" si="89"/>
        <v>0</v>
      </c>
    </row>
    <row r="110" spans="1:92" ht="16.350000000000001" customHeight="1" x14ac:dyDescent="0.2">
      <c r="A110" s="3748" t="s">
        <v>143</v>
      </c>
      <c r="B110" s="3748"/>
      <c r="C110" s="3748"/>
      <c r="D110" s="2396">
        <f t="shared" si="73"/>
        <v>7</v>
      </c>
      <c r="E110" s="2264">
        <f t="shared" si="90"/>
        <v>3</v>
      </c>
      <c r="F110" s="2266">
        <f t="shared" si="90"/>
        <v>4</v>
      </c>
      <c r="G110" s="2280"/>
      <c r="H110" s="2281"/>
      <c r="I110" s="2280"/>
      <c r="J110" s="2405"/>
      <c r="K110" s="2280"/>
      <c r="L110" s="2281"/>
      <c r="M110" s="2280"/>
      <c r="N110" s="2281"/>
      <c r="O110" s="2304"/>
      <c r="P110" s="2281"/>
      <c r="Q110" s="2230">
        <v>0</v>
      </c>
      <c r="R110" s="2231">
        <v>0</v>
      </c>
      <c r="S110" s="2230">
        <v>0</v>
      </c>
      <c r="T110" s="2231">
        <v>0</v>
      </c>
      <c r="U110" s="2230">
        <v>0</v>
      </c>
      <c r="V110" s="2231">
        <v>0</v>
      </c>
      <c r="W110" s="2230">
        <v>0</v>
      </c>
      <c r="X110" s="2231">
        <v>1</v>
      </c>
      <c r="Y110" s="2230">
        <v>0</v>
      </c>
      <c r="Z110" s="2231">
        <v>0</v>
      </c>
      <c r="AA110" s="2230">
        <v>0</v>
      </c>
      <c r="AB110" s="2231">
        <v>0</v>
      </c>
      <c r="AC110" s="2230">
        <v>1</v>
      </c>
      <c r="AD110" s="2231">
        <v>1</v>
      </c>
      <c r="AE110" s="2230">
        <v>2</v>
      </c>
      <c r="AF110" s="2231">
        <v>0</v>
      </c>
      <c r="AG110" s="2230">
        <v>0</v>
      </c>
      <c r="AH110" s="2231">
        <v>2</v>
      </c>
      <c r="AI110" s="2230">
        <v>0</v>
      </c>
      <c r="AJ110" s="2231">
        <v>0</v>
      </c>
      <c r="AK110" s="2230">
        <v>0</v>
      </c>
      <c r="AL110" s="2231">
        <v>0</v>
      </c>
      <c r="AM110" s="2230">
        <v>0</v>
      </c>
      <c r="AN110" s="2232">
        <v>0</v>
      </c>
      <c r="AO110" s="2268">
        <v>0</v>
      </c>
      <c r="AP110" s="2268">
        <v>0</v>
      </c>
      <c r="AQ110" s="2234">
        <v>7</v>
      </c>
      <c r="AR110" s="2234">
        <v>0</v>
      </c>
      <c r="AS110" s="2234"/>
      <c r="AT110" s="2268">
        <v>0</v>
      </c>
      <c r="AU110" s="2268">
        <v>0</v>
      </c>
      <c r="AV110" s="2268">
        <v>0</v>
      </c>
      <c r="AW110" s="671" t="str">
        <f t="shared" si="72"/>
        <v/>
      </c>
      <c r="BU110" s="3"/>
      <c r="BV110" s="3"/>
      <c r="BW110" s="4"/>
      <c r="CA110" s="31" t="str">
        <f t="shared" si="76"/>
        <v/>
      </c>
      <c r="CB110" s="31" t="str">
        <f t="shared" si="77"/>
        <v/>
      </c>
      <c r="CC110" s="31" t="str">
        <f t="shared" si="78"/>
        <v/>
      </c>
      <c r="CD110" s="31" t="str">
        <f t="shared" si="79"/>
        <v/>
      </c>
      <c r="CE110" s="31" t="str">
        <f t="shared" si="80"/>
        <v/>
      </c>
      <c r="CF110" s="31" t="str">
        <f t="shared" si="81"/>
        <v/>
      </c>
      <c r="CG110" s="31" t="str">
        <f t="shared" si="82"/>
        <v/>
      </c>
      <c r="CH110" s="32">
        <f t="shared" si="83"/>
        <v>0</v>
      </c>
      <c r="CI110" s="32">
        <f t="shared" si="84"/>
        <v>0</v>
      </c>
      <c r="CJ110" s="32">
        <f t="shared" si="85"/>
        <v>0</v>
      </c>
      <c r="CK110" s="32">
        <f t="shared" si="86"/>
        <v>0</v>
      </c>
      <c r="CL110" s="32">
        <f t="shared" si="87"/>
        <v>0</v>
      </c>
      <c r="CM110" s="32">
        <f t="shared" si="88"/>
        <v>0</v>
      </c>
      <c r="CN110" s="32">
        <f t="shared" si="89"/>
        <v>0</v>
      </c>
    </row>
    <row r="111" spans="1:92" ht="16.350000000000001" customHeight="1" x14ac:dyDescent="0.2">
      <c r="A111" s="3740" t="s">
        <v>144</v>
      </c>
      <c r="B111" s="3741"/>
      <c r="C111" s="3742"/>
      <c r="D111" s="2396">
        <f t="shared" si="73"/>
        <v>0</v>
      </c>
      <c r="E111" s="2264">
        <f>SUM(Q111+S111+U111+W111+Y111)</f>
        <v>0</v>
      </c>
      <c r="F111" s="2266">
        <f>SUM(R111+T111+V111+X111+Z111)</f>
        <v>0</v>
      </c>
      <c r="G111" s="2397"/>
      <c r="H111" s="2398"/>
      <c r="I111" s="2397"/>
      <c r="J111" s="2399"/>
      <c r="K111" s="2397"/>
      <c r="L111" s="2398"/>
      <c r="M111" s="2397"/>
      <c r="N111" s="2398"/>
      <c r="O111" s="2400"/>
      <c r="P111" s="2398"/>
      <c r="Q111" s="2230"/>
      <c r="R111" s="2231"/>
      <c r="S111" s="2230"/>
      <c r="T111" s="2231"/>
      <c r="U111" s="2230"/>
      <c r="V111" s="2231"/>
      <c r="W111" s="2230"/>
      <c r="X111" s="2231"/>
      <c r="Y111" s="2230"/>
      <c r="Z111" s="2231"/>
      <c r="AA111" s="2400"/>
      <c r="AB111" s="2398"/>
      <c r="AC111" s="2400"/>
      <c r="AD111" s="2398"/>
      <c r="AE111" s="2400"/>
      <c r="AF111" s="2398"/>
      <c r="AG111" s="2400"/>
      <c r="AH111" s="2398"/>
      <c r="AI111" s="2400"/>
      <c r="AJ111" s="2398"/>
      <c r="AK111" s="2400"/>
      <c r="AL111" s="2398"/>
      <c r="AM111" s="2400"/>
      <c r="AN111" s="2402"/>
      <c r="AO111" s="2268"/>
      <c r="AP111" s="2268"/>
      <c r="AQ111" s="2234">
        <v>0</v>
      </c>
      <c r="AR111" s="2403"/>
      <c r="AS111" s="2234"/>
      <c r="AT111" s="2268"/>
      <c r="AU111" s="2268"/>
      <c r="AV111" s="2268"/>
      <c r="AW111" s="671" t="str">
        <f t="shared" si="72"/>
        <v/>
      </c>
      <c r="BU111" s="3"/>
      <c r="BV111" s="3"/>
      <c r="BW111" s="4"/>
      <c r="CA111" s="31" t="str">
        <f t="shared" si="76"/>
        <v/>
      </c>
      <c r="CB111" s="31"/>
      <c r="CC111" s="31" t="str">
        <f t="shared" si="78"/>
        <v/>
      </c>
      <c r="CD111" s="31"/>
      <c r="CE111" s="31" t="str">
        <f t="shared" si="80"/>
        <v/>
      </c>
      <c r="CF111" s="31" t="str">
        <f t="shared" si="81"/>
        <v/>
      </c>
      <c r="CG111" s="31" t="str">
        <f t="shared" si="82"/>
        <v/>
      </c>
      <c r="CH111" s="32">
        <f t="shared" si="83"/>
        <v>0</v>
      </c>
      <c r="CI111" s="32"/>
      <c r="CJ111" s="32">
        <f t="shared" si="85"/>
        <v>0</v>
      </c>
      <c r="CK111" s="32"/>
      <c r="CL111" s="32">
        <f t="shared" si="87"/>
        <v>0</v>
      </c>
      <c r="CM111" s="32">
        <f t="shared" si="88"/>
        <v>0</v>
      </c>
      <c r="CN111" s="32">
        <f t="shared" si="89"/>
        <v>0</v>
      </c>
    </row>
    <row r="112" spans="1:92" ht="16.350000000000001" customHeight="1" x14ac:dyDescent="0.2">
      <c r="A112" s="3740" t="s">
        <v>145</v>
      </c>
      <c r="B112" s="3741"/>
      <c r="C112" s="3742"/>
      <c r="D112" s="2396">
        <f t="shared" si="73"/>
        <v>0</v>
      </c>
      <c r="E112" s="2264">
        <f>SUM(Q112+S112+U112+W112+Y112+AA112+AC112+AE112+AG112+AI112+AK112+AM112)</f>
        <v>0</v>
      </c>
      <c r="F112" s="2266">
        <f>SUM(R112+T112+V112+X112+Z112+AB112+AD112+AF112+AH112+AJ112+AL112+AN112)</f>
        <v>0</v>
      </c>
      <c r="G112" s="2397"/>
      <c r="H112" s="2398"/>
      <c r="I112" s="2397"/>
      <c r="J112" s="2399"/>
      <c r="K112" s="2397"/>
      <c r="L112" s="2398"/>
      <c r="M112" s="2397"/>
      <c r="N112" s="2398"/>
      <c r="O112" s="2400"/>
      <c r="P112" s="2398"/>
      <c r="Q112" s="2230"/>
      <c r="R112" s="2231"/>
      <c r="S112" s="2230"/>
      <c r="T112" s="2231"/>
      <c r="U112" s="2230"/>
      <c r="V112" s="2231"/>
      <c r="W112" s="2230"/>
      <c r="X112" s="2231"/>
      <c r="Y112" s="2230"/>
      <c r="Z112" s="2231"/>
      <c r="AA112" s="2230"/>
      <c r="AB112" s="2231"/>
      <c r="AC112" s="2230"/>
      <c r="AD112" s="2231"/>
      <c r="AE112" s="2230"/>
      <c r="AF112" s="2231"/>
      <c r="AG112" s="2230"/>
      <c r="AH112" s="2231"/>
      <c r="AI112" s="2230"/>
      <c r="AJ112" s="2231"/>
      <c r="AK112" s="2230"/>
      <c r="AL112" s="2231"/>
      <c r="AM112" s="2230"/>
      <c r="AN112" s="2232"/>
      <c r="AO112" s="2268"/>
      <c r="AP112" s="2268"/>
      <c r="AQ112" s="2234">
        <v>0</v>
      </c>
      <c r="AR112" s="2234"/>
      <c r="AS112" s="2234"/>
      <c r="AT112" s="2268"/>
      <c r="AU112" s="2268"/>
      <c r="AV112" s="2268"/>
      <c r="AW112" s="671" t="str">
        <f t="shared" si="72"/>
        <v/>
      </c>
      <c r="BU112" s="3"/>
      <c r="BV112" s="3"/>
      <c r="BW112" s="4"/>
      <c r="CA112" s="31" t="str">
        <f t="shared" si="76"/>
        <v/>
      </c>
      <c r="CB112" s="31" t="str">
        <f t="shared" si="77"/>
        <v/>
      </c>
      <c r="CC112" s="31" t="str">
        <f t="shared" si="78"/>
        <v/>
      </c>
      <c r="CD112" s="31" t="str">
        <f t="shared" si="79"/>
        <v/>
      </c>
      <c r="CE112" s="31" t="str">
        <f t="shared" si="80"/>
        <v/>
      </c>
      <c r="CF112" s="31" t="str">
        <f t="shared" si="81"/>
        <v/>
      </c>
      <c r="CG112" s="31" t="str">
        <f t="shared" si="82"/>
        <v/>
      </c>
      <c r="CH112" s="32">
        <f t="shared" si="83"/>
        <v>0</v>
      </c>
      <c r="CI112" s="32">
        <f t="shared" si="84"/>
        <v>0</v>
      </c>
      <c r="CJ112" s="32">
        <f t="shared" si="85"/>
        <v>0</v>
      </c>
      <c r="CK112" s="32">
        <f t="shared" si="86"/>
        <v>0</v>
      </c>
      <c r="CL112" s="32">
        <f t="shared" si="87"/>
        <v>0</v>
      </c>
      <c r="CM112" s="32">
        <f t="shared" si="88"/>
        <v>0</v>
      </c>
      <c r="CN112" s="32">
        <f t="shared" si="89"/>
        <v>0</v>
      </c>
    </row>
    <row r="113" spans="1:92" ht="16.350000000000001" customHeight="1" x14ac:dyDescent="0.2">
      <c r="A113" s="3740" t="s">
        <v>146</v>
      </c>
      <c r="B113" s="3741"/>
      <c r="C113" s="3742"/>
      <c r="D113" s="2396">
        <f t="shared" si="73"/>
        <v>0</v>
      </c>
      <c r="E113" s="2264">
        <f>SUM(Q113+S113+U113+W113+Y113+AA113+AC113+AE113+AG113+AI113+AK113+AM113)</f>
        <v>0</v>
      </c>
      <c r="F113" s="2266">
        <f>SUM(R113+T113+V113+X113+Z113+AB113+AD113+AF113+AH113+AJ113+AL113+AN113)</f>
        <v>0</v>
      </c>
      <c r="G113" s="2397"/>
      <c r="H113" s="2398"/>
      <c r="I113" s="2397"/>
      <c r="J113" s="2399"/>
      <c r="K113" s="2397"/>
      <c r="L113" s="2398"/>
      <c r="M113" s="2397"/>
      <c r="N113" s="2398"/>
      <c r="O113" s="2400"/>
      <c r="P113" s="2398"/>
      <c r="Q113" s="2230"/>
      <c r="R113" s="2231"/>
      <c r="S113" s="2230"/>
      <c r="T113" s="2231"/>
      <c r="U113" s="2230"/>
      <c r="V113" s="2231"/>
      <c r="W113" s="2230"/>
      <c r="X113" s="2231"/>
      <c r="Y113" s="2230"/>
      <c r="Z113" s="2231"/>
      <c r="AA113" s="2230"/>
      <c r="AB113" s="2231"/>
      <c r="AC113" s="2230"/>
      <c r="AD113" s="2231"/>
      <c r="AE113" s="2230"/>
      <c r="AF113" s="2231"/>
      <c r="AG113" s="2230"/>
      <c r="AH113" s="2231"/>
      <c r="AI113" s="2230"/>
      <c r="AJ113" s="2231"/>
      <c r="AK113" s="2230"/>
      <c r="AL113" s="2231"/>
      <c r="AM113" s="2230"/>
      <c r="AN113" s="2232"/>
      <c r="AO113" s="2268"/>
      <c r="AP113" s="2268"/>
      <c r="AQ113" s="2234">
        <v>0</v>
      </c>
      <c r="AR113" s="2234"/>
      <c r="AS113" s="2234"/>
      <c r="AT113" s="2268"/>
      <c r="AU113" s="2268"/>
      <c r="AV113" s="2268"/>
      <c r="AW113" s="671" t="str">
        <f t="shared" si="72"/>
        <v/>
      </c>
      <c r="BU113" s="3"/>
      <c r="BV113" s="3"/>
      <c r="BW113" s="4"/>
      <c r="CA113" s="31" t="str">
        <f t="shared" si="76"/>
        <v/>
      </c>
      <c r="CB113" s="31" t="str">
        <f t="shared" si="77"/>
        <v/>
      </c>
      <c r="CC113" s="31" t="str">
        <f t="shared" si="78"/>
        <v/>
      </c>
      <c r="CD113" s="31" t="str">
        <f t="shared" si="79"/>
        <v/>
      </c>
      <c r="CE113" s="31" t="str">
        <f t="shared" si="80"/>
        <v/>
      </c>
      <c r="CF113" s="31" t="str">
        <f t="shared" si="81"/>
        <v/>
      </c>
      <c r="CG113" s="31" t="str">
        <f t="shared" si="82"/>
        <v/>
      </c>
      <c r="CH113" s="32">
        <f t="shared" si="83"/>
        <v>0</v>
      </c>
      <c r="CI113" s="32">
        <f t="shared" si="84"/>
        <v>0</v>
      </c>
      <c r="CJ113" s="32">
        <f t="shared" si="85"/>
        <v>0</v>
      </c>
      <c r="CK113" s="32">
        <f t="shared" si="86"/>
        <v>0</v>
      </c>
      <c r="CL113" s="32">
        <f t="shared" si="87"/>
        <v>0</v>
      </c>
      <c r="CM113" s="32">
        <f t="shared" si="88"/>
        <v>0</v>
      </c>
      <c r="CN113" s="32">
        <f t="shared" si="89"/>
        <v>0</v>
      </c>
    </row>
    <row r="114" spans="1:92" ht="16.350000000000001" customHeight="1" x14ac:dyDescent="0.2">
      <c r="A114" s="3740" t="s">
        <v>147</v>
      </c>
      <c r="B114" s="3741"/>
      <c r="C114" s="3742"/>
      <c r="D114" s="2396">
        <f t="shared" si="73"/>
        <v>0</v>
      </c>
      <c r="E114" s="2264">
        <f t="shared" si="74"/>
        <v>0</v>
      </c>
      <c r="F114" s="2266">
        <f t="shared" si="75"/>
        <v>0</v>
      </c>
      <c r="G114" s="2404"/>
      <c r="H114" s="2406"/>
      <c r="I114" s="2267"/>
      <c r="J114" s="2283"/>
      <c r="K114" s="2267"/>
      <c r="L114" s="2231"/>
      <c r="M114" s="2267"/>
      <c r="N114" s="2231"/>
      <c r="O114" s="2230"/>
      <c r="P114" s="2231"/>
      <c r="Q114" s="2230"/>
      <c r="R114" s="2231"/>
      <c r="S114" s="2230"/>
      <c r="T114" s="2231"/>
      <c r="U114" s="2230"/>
      <c r="V114" s="2231"/>
      <c r="W114" s="2230"/>
      <c r="X114" s="2231"/>
      <c r="Y114" s="2230"/>
      <c r="Z114" s="2231"/>
      <c r="AA114" s="2230"/>
      <c r="AB114" s="2231"/>
      <c r="AC114" s="2230"/>
      <c r="AD114" s="2231"/>
      <c r="AE114" s="2230"/>
      <c r="AF114" s="2231"/>
      <c r="AG114" s="2230"/>
      <c r="AH114" s="2231"/>
      <c r="AI114" s="2230"/>
      <c r="AJ114" s="2231"/>
      <c r="AK114" s="2230"/>
      <c r="AL114" s="2231"/>
      <c r="AM114" s="2230"/>
      <c r="AN114" s="2232"/>
      <c r="AO114" s="2268"/>
      <c r="AP114" s="2268"/>
      <c r="AQ114" s="2234">
        <v>0</v>
      </c>
      <c r="AR114" s="2234"/>
      <c r="AS114" s="2234"/>
      <c r="AT114" s="2268"/>
      <c r="AU114" s="2268"/>
      <c r="AV114" s="2268"/>
      <c r="AW114" s="671" t="str">
        <f t="shared" si="72"/>
        <v/>
      </c>
      <c r="BU114" s="3"/>
      <c r="BV114" s="3"/>
      <c r="BW114" s="4"/>
      <c r="CA114" s="31" t="str">
        <f t="shared" si="76"/>
        <v/>
      </c>
      <c r="CB114" s="31" t="str">
        <f t="shared" si="77"/>
        <v/>
      </c>
      <c r="CC114" s="31" t="str">
        <f t="shared" si="78"/>
        <v/>
      </c>
      <c r="CD114" s="31" t="str">
        <f t="shared" si="79"/>
        <v/>
      </c>
      <c r="CE114" s="31" t="str">
        <f t="shared" si="80"/>
        <v/>
      </c>
      <c r="CF114" s="31" t="str">
        <f t="shared" si="81"/>
        <v/>
      </c>
      <c r="CG114" s="31" t="str">
        <f t="shared" si="82"/>
        <v/>
      </c>
      <c r="CH114" s="32">
        <f t="shared" si="83"/>
        <v>0</v>
      </c>
      <c r="CI114" s="32">
        <f t="shared" si="84"/>
        <v>0</v>
      </c>
      <c r="CJ114" s="32">
        <f t="shared" si="85"/>
        <v>0</v>
      </c>
      <c r="CK114" s="32">
        <f t="shared" si="86"/>
        <v>0</v>
      </c>
      <c r="CL114" s="32">
        <f t="shared" si="87"/>
        <v>0</v>
      </c>
      <c r="CM114" s="32">
        <f t="shared" si="88"/>
        <v>0</v>
      </c>
      <c r="CN114" s="32">
        <f t="shared" si="89"/>
        <v>0</v>
      </c>
    </row>
    <row r="115" spans="1:92" ht="16.350000000000001" customHeight="1" x14ac:dyDescent="0.2">
      <c r="A115" s="3740" t="s">
        <v>148</v>
      </c>
      <c r="B115" s="3741"/>
      <c r="C115" s="3742"/>
      <c r="D115" s="2396">
        <f t="shared" si="73"/>
        <v>0</v>
      </c>
      <c r="E115" s="2264">
        <f t="shared" si="74"/>
        <v>0</v>
      </c>
      <c r="F115" s="2266">
        <f t="shared" si="75"/>
        <v>0</v>
      </c>
      <c r="G115" s="2404"/>
      <c r="H115" s="2406"/>
      <c r="I115" s="2267"/>
      <c r="J115" s="2283"/>
      <c r="K115" s="2267"/>
      <c r="L115" s="2231"/>
      <c r="M115" s="2267"/>
      <c r="N115" s="2231"/>
      <c r="O115" s="2230"/>
      <c r="P115" s="2231"/>
      <c r="Q115" s="2230"/>
      <c r="R115" s="2231"/>
      <c r="S115" s="2230"/>
      <c r="T115" s="2231"/>
      <c r="U115" s="2230"/>
      <c r="V115" s="2231"/>
      <c r="W115" s="2230"/>
      <c r="X115" s="2231"/>
      <c r="Y115" s="2230"/>
      <c r="Z115" s="2231"/>
      <c r="AA115" s="2230"/>
      <c r="AB115" s="2231"/>
      <c r="AC115" s="2230"/>
      <c r="AD115" s="2231"/>
      <c r="AE115" s="2230"/>
      <c r="AF115" s="2231"/>
      <c r="AG115" s="2230"/>
      <c r="AH115" s="2231"/>
      <c r="AI115" s="2230"/>
      <c r="AJ115" s="2231"/>
      <c r="AK115" s="2230"/>
      <c r="AL115" s="2231"/>
      <c r="AM115" s="2230"/>
      <c r="AN115" s="2232"/>
      <c r="AO115" s="2268"/>
      <c r="AP115" s="2268"/>
      <c r="AQ115" s="2234">
        <v>0</v>
      </c>
      <c r="AR115" s="2234"/>
      <c r="AS115" s="2234"/>
      <c r="AT115" s="2268"/>
      <c r="AU115" s="2268"/>
      <c r="AV115" s="2268"/>
      <c r="AW115" s="671" t="str">
        <f t="shared" si="72"/>
        <v/>
      </c>
      <c r="BU115" s="3"/>
      <c r="BV115" s="3"/>
      <c r="BW115" s="4"/>
      <c r="CA115" s="31" t="str">
        <f t="shared" si="76"/>
        <v/>
      </c>
      <c r="CB115" s="31" t="str">
        <f t="shared" si="77"/>
        <v/>
      </c>
      <c r="CC115" s="31" t="str">
        <f t="shared" si="78"/>
        <v/>
      </c>
      <c r="CD115" s="31" t="str">
        <f t="shared" si="79"/>
        <v/>
      </c>
      <c r="CE115" s="31" t="str">
        <f t="shared" si="80"/>
        <v/>
      </c>
      <c r="CF115" s="31" t="str">
        <f t="shared" si="81"/>
        <v/>
      </c>
      <c r="CG115" s="31" t="str">
        <f t="shared" si="82"/>
        <v/>
      </c>
      <c r="CH115" s="32">
        <f t="shared" si="83"/>
        <v>0</v>
      </c>
      <c r="CI115" s="32">
        <f t="shared" si="84"/>
        <v>0</v>
      </c>
      <c r="CJ115" s="32">
        <f t="shared" si="85"/>
        <v>0</v>
      </c>
      <c r="CK115" s="32">
        <f t="shared" si="86"/>
        <v>0</v>
      </c>
      <c r="CL115" s="32">
        <f t="shared" si="87"/>
        <v>0</v>
      </c>
      <c r="CM115" s="32">
        <f t="shared" si="88"/>
        <v>0</v>
      </c>
      <c r="CN115" s="32">
        <f t="shared" si="89"/>
        <v>0</v>
      </c>
    </row>
    <row r="116" spans="1:92" ht="16.350000000000001" customHeight="1" x14ac:dyDescent="0.2">
      <c r="A116" s="3740" t="s">
        <v>149</v>
      </c>
      <c r="B116" s="3741"/>
      <c r="C116" s="3742"/>
      <c r="D116" s="2396">
        <f t="shared" si="73"/>
        <v>0</v>
      </c>
      <c r="E116" s="2264">
        <f t="shared" si="74"/>
        <v>0</v>
      </c>
      <c r="F116" s="2266">
        <f t="shared" si="75"/>
        <v>0</v>
      </c>
      <c r="G116" s="2404"/>
      <c r="H116" s="2406"/>
      <c r="I116" s="2267"/>
      <c r="J116" s="2283"/>
      <c r="K116" s="2267"/>
      <c r="L116" s="2231"/>
      <c r="M116" s="2267"/>
      <c r="N116" s="2231"/>
      <c r="O116" s="2230"/>
      <c r="P116" s="2231"/>
      <c r="Q116" s="2230"/>
      <c r="R116" s="2231"/>
      <c r="S116" s="2230"/>
      <c r="T116" s="2231"/>
      <c r="U116" s="2230"/>
      <c r="V116" s="2231"/>
      <c r="W116" s="2230"/>
      <c r="X116" s="2231"/>
      <c r="Y116" s="2230"/>
      <c r="Z116" s="2231"/>
      <c r="AA116" s="2230"/>
      <c r="AB116" s="2231"/>
      <c r="AC116" s="2230"/>
      <c r="AD116" s="2231"/>
      <c r="AE116" s="2230"/>
      <c r="AF116" s="2231"/>
      <c r="AG116" s="2230"/>
      <c r="AH116" s="2231"/>
      <c r="AI116" s="2230"/>
      <c r="AJ116" s="2231"/>
      <c r="AK116" s="2230"/>
      <c r="AL116" s="2231"/>
      <c r="AM116" s="2230"/>
      <c r="AN116" s="2232"/>
      <c r="AO116" s="2268"/>
      <c r="AP116" s="2268"/>
      <c r="AQ116" s="2234">
        <v>0</v>
      </c>
      <c r="AR116" s="2234"/>
      <c r="AS116" s="2234"/>
      <c r="AT116" s="2268"/>
      <c r="AU116" s="2268"/>
      <c r="AV116" s="2268"/>
      <c r="AW116" s="671" t="str">
        <f t="shared" si="72"/>
        <v/>
      </c>
      <c r="BU116" s="3"/>
      <c r="BV116" s="3"/>
      <c r="BW116" s="4"/>
      <c r="CA116" s="31" t="str">
        <f t="shared" si="76"/>
        <v/>
      </c>
      <c r="CB116" s="31" t="str">
        <f t="shared" si="77"/>
        <v/>
      </c>
      <c r="CC116" s="31" t="str">
        <f t="shared" si="78"/>
        <v/>
      </c>
      <c r="CD116" s="31" t="str">
        <f t="shared" si="79"/>
        <v/>
      </c>
      <c r="CE116" s="31" t="str">
        <f t="shared" si="80"/>
        <v/>
      </c>
      <c r="CF116" s="31" t="str">
        <f t="shared" si="81"/>
        <v/>
      </c>
      <c r="CG116" s="31" t="str">
        <f t="shared" si="82"/>
        <v/>
      </c>
      <c r="CH116" s="32">
        <f t="shared" si="83"/>
        <v>0</v>
      </c>
      <c r="CI116" s="32">
        <f t="shared" si="84"/>
        <v>0</v>
      </c>
      <c r="CJ116" s="32">
        <f t="shared" si="85"/>
        <v>0</v>
      </c>
      <c r="CK116" s="32">
        <f t="shared" si="86"/>
        <v>0</v>
      </c>
      <c r="CL116" s="32">
        <f t="shared" si="87"/>
        <v>0</v>
      </c>
      <c r="CM116" s="32">
        <f t="shared" si="88"/>
        <v>0</v>
      </c>
      <c r="CN116" s="32">
        <f t="shared" si="89"/>
        <v>0</v>
      </c>
    </row>
    <row r="117" spans="1:92" ht="16.350000000000001" customHeight="1" x14ac:dyDescent="0.2">
      <c r="A117" s="3740" t="s">
        <v>150</v>
      </c>
      <c r="B117" s="3741"/>
      <c r="C117" s="3742"/>
      <c r="D117" s="2396">
        <f t="shared" si="73"/>
        <v>0</v>
      </c>
      <c r="E117" s="2264">
        <f t="shared" si="74"/>
        <v>0</v>
      </c>
      <c r="F117" s="2266">
        <f t="shared" si="75"/>
        <v>0</v>
      </c>
      <c r="G117" s="2404"/>
      <c r="H117" s="2406"/>
      <c r="I117" s="2267"/>
      <c r="J117" s="2283"/>
      <c r="K117" s="2267"/>
      <c r="L117" s="2231"/>
      <c r="M117" s="2267"/>
      <c r="N117" s="2231"/>
      <c r="O117" s="2230"/>
      <c r="P117" s="2231"/>
      <c r="Q117" s="2230"/>
      <c r="R117" s="2231"/>
      <c r="S117" s="2230"/>
      <c r="T117" s="2231"/>
      <c r="U117" s="2230"/>
      <c r="V117" s="2231"/>
      <c r="W117" s="2230"/>
      <c r="X117" s="2231"/>
      <c r="Y117" s="2230"/>
      <c r="Z117" s="2231"/>
      <c r="AA117" s="2230"/>
      <c r="AB117" s="2231"/>
      <c r="AC117" s="2230"/>
      <c r="AD117" s="2231"/>
      <c r="AE117" s="2230"/>
      <c r="AF117" s="2231"/>
      <c r="AG117" s="2230"/>
      <c r="AH117" s="2231"/>
      <c r="AI117" s="2230"/>
      <c r="AJ117" s="2231"/>
      <c r="AK117" s="2230"/>
      <c r="AL117" s="2231"/>
      <c r="AM117" s="2230"/>
      <c r="AN117" s="2232"/>
      <c r="AO117" s="2268"/>
      <c r="AP117" s="2268"/>
      <c r="AQ117" s="2234">
        <v>0</v>
      </c>
      <c r="AR117" s="2234"/>
      <c r="AS117" s="2234"/>
      <c r="AT117" s="2268"/>
      <c r="AU117" s="2268"/>
      <c r="AV117" s="2268"/>
      <c r="AW117" s="671" t="str">
        <f t="shared" si="72"/>
        <v/>
      </c>
      <c r="BU117" s="3"/>
      <c r="BV117" s="3"/>
      <c r="BW117" s="4"/>
      <c r="CA117" s="31" t="str">
        <f t="shared" si="76"/>
        <v/>
      </c>
      <c r="CB117" s="31" t="str">
        <f t="shared" si="77"/>
        <v/>
      </c>
      <c r="CC117" s="31" t="str">
        <f t="shared" si="78"/>
        <v/>
      </c>
      <c r="CD117" s="31" t="str">
        <f t="shared" si="79"/>
        <v/>
      </c>
      <c r="CE117" s="31" t="str">
        <f t="shared" si="80"/>
        <v/>
      </c>
      <c r="CF117" s="31" t="str">
        <f t="shared" si="81"/>
        <v/>
      </c>
      <c r="CG117" s="31" t="str">
        <f t="shared" si="82"/>
        <v/>
      </c>
      <c r="CH117" s="32">
        <f t="shared" si="83"/>
        <v>0</v>
      </c>
      <c r="CI117" s="32">
        <f t="shared" si="84"/>
        <v>0</v>
      </c>
      <c r="CJ117" s="32">
        <f t="shared" si="85"/>
        <v>0</v>
      </c>
      <c r="CK117" s="32">
        <f t="shared" si="86"/>
        <v>0</v>
      </c>
      <c r="CL117" s="32">
        <f t="shared" si="87"/>
        <v>0</v>
      </c>
      <c r="CM117" s="32">
        <f t="shared" si="88"/>
        <v>0</v>
      </c>
      <c r="CN117" s="32">
        <f t="shared" si="89"/>
        <v>0</v>
      </c>
    </row>
    <row r="118" spans="1:92" ht="16.350000000000001" customHeight="1" x14ac:dyDescent="0.2">
      <c r="A118" s="3748" t="s">
        <v>151</v>
      </c>
      <c r="B118" s="3748"/>
      <c r="C118" s="3748"/>
      <c r="D118" s="2396">
        <f t="shared" si="73"/>
        <v>0</v>
      </c>
      <c r="E118" s="2264">
        <f>SUM(S118+U118+W118+Y118+AA118+AC118+AE118+AG118+AI118+AK118+AM118)</f>
        <v>0</v>
      </c>
      <c r="F118" s="2266">
        <f>SUM(T118+V118+X118+Z118+AB118+AD118+AF118+AH118+AJ118+AL118+AN118)</f>
        <v>0</v>
      </c>
      <c r="G118" s="2280"/>
      <c r="H118" s="2281"/>
      <c r="I118" s="2280"/>
      <c r="J118" s="2405"/>
      <c r="K118" s="2280"/>
      <c r="L118" s="2281"/>
      <c r="M118" s="2280"/>
      <c r="N118" s="2281"/>
      <c r="O118" s="2304"/>
      <c r="P118" s="2281"/>
      <c r="Q118" s="2304"/>
      <c r="R118" s="2281"/>
      <c r="S118" s="2230"/>
      <c r="T118" s="2231"/>
      <c r="U118" s="2230"/>
      <c r="V118" s="2231"/>
      <c r="W118" s="2230"/>
      <c r="X118" s="2231"/>
      <c r="Y118" s="2230"/>
      <c r="Z118" s="2231"/>
      <c r="AA118" s="2230"/>
      <c r="AB118" s="2231"/>
      <c r="AC118" s="2230"/>
      <c r="AD118" s="2231"/>
      <c r="AE118" s="2230"/>
      <c r="AF118" s="2231"/>
      <c r="AG118" s="2230"/>
      <c r="AH118" s="2231"/>
      <c r="AI118" s="2230"/>
      <c r="AJ118" s="2231"/>
      <c r="AK118" s="2230"/>
      <c r="AL118" s="2231"/>
      <c r="AM118" s="2230"/>
      <c r="AN118" s="2232"/>
      <c r="AO118" s="2268"/>
      <c r="AP118" s="2268"/>
      <c r="AQ118" s="2234">
        <v>0</v>
      </c>
      <c r="AR118" s="2234"/>
      <c r="AS118" s="2234"/>
      <c r="AT118" s="2268"/>
      <c r="AU118" s="2268"/>
      <c r="AV118" s="2268"/>
      <c r="AW118" s="671" t="str">
        <f t="shared" si="72"/>
        <v/>
      </c>
      <c r="BU118" s="3"/>
      <c r="BV118" s="3"/>
      <c r="BW118" s="4"/>
      <c r="CA118" s="31" t="str">
        <f t="shared" si="76"/>
        <v/>
      </c>
      <c r="CB118" s="31" t="str">
        <f t="shared" si="77"/>
        <v/>
      </c>
      <c r="CC118" s="31" t="str">
        <f t="shared" si="78"/>
        <v/>
      </c>
      <c r="CD118" s="31" t="str">
        <f t="shared" si="79"/>
        <v/>
      </c>
      <c r="CE118" s="31" t="str">
        <f t="shared" si="80"/>
        <v/>
      </c>
      <c r="CF118" s="31" t="str">
        <f t="shared" si="81"/>
        <v/>
      </c>
      <c r="CG118" s="31" t="str">
        <f t="shared" si="82"/>
        <v/>
      </c>
      <c r="CH118" s="32">
        <f t="shared" si="83"/>
        <v>0</v>
      </c>
      <c r="CI118" s="32">
        <f t="shared" si="84"/>
        <v>0</v>
      </c>
      <c r="CJ118" s="32">
        <f t="shared" si="85"/>
        <v>0</v>
      </c>
      <c r="CK118" s="32">
        <f t="shared" si="86"/>
        <v>0</v>
      </c>
      <c r="CL118" s="32">
        <f t="shared" si="87"/>
        <v>0</v>
      </c>
      <c r="CM118" s="32">
        <f t="shared" si="88"/>
        <v>0</v>
      </c>
      <c r="CN118" s="32">
        <f t="shared" si="89"/>
        <v>0</v>
      </c>
    </row>
    <row r="119" spans="1:92" ht="16.350000000000001" customHeight="1" x14ac:dyDescent="0.2">
      <c r="A119" s="3748" t="s">
        <v>152</v>
      </c>
      <c r="B119" s="3748"/>
      <c r="C119" s="3748"/>
      <c r="D119" s="2396">
        <f t="shared" si="73"/>
        <v>6</v>
      </c>
      <c r="E119" s="2264">
        <f>SUM(S119+U119+W119+Y119+AA119+AC119+AE119+AG119+AI119+AK119+AM119)</f>
        <v>2</v>
      </c>
      <c r="F119" s="2266">
        <f>SUM(T119+V119+X119+Z119+AB119+AD119+AF119+AH119+AJ119+AL119+AN119)</f>
        <v>4</v>
      </c>
      <c r="G119" s="2397"/>
      <c r="H119" s="2398"/>
      <c r="I119" s="2397"/>
      <c r="J119" s="2399"/>
      <c r="K119" s="2397"/>
      <c r="L119" s="2398"/>
      <c r="M119" s="2397"/>
      <c r="N119" s="2398"/>
      <c r="O119" s="2400"/>
      <c r="P119" s="2398"/>
      <c r="Q119" s="2400"/>
      <c r="R119" s="2398"/>
      <c r="S119" s="2230">
        <v>0</v>
      </c>
      <c r="T119" s="2231">
        <v>0</v>
      </c>
      <c r="U119" s="2230">
        <v>0</v>
      </c>
      <c r="V119" s="2231">
        <v>0</v>
      </c>
      <c r="W119" s="2230">
        <v>0</v>
      </c>
      <c r="X119" s="2231">
        <v>0</v>
      </c>
      <c r="Y119" s="2230">
        <v>1</v>
      </c>
      <c r="Z119" s="2231">
        <v>0</v>
      </c>
      <c r="AA119" s="2230">
        <v>0</v>
      </c>
      <c r="AB119" s="2231">
        <v>0</v>
      </c>
      <c r="AC119" s="2230">
        <v>0</v>
      </c>
      <c r="AD119" s="2231">
        <v>0</v>
      </c>
      <c r="AE119" s="2230">
        <v>0</v>
      </c>
      <c r="AF119" s="2231">
        <v>2</v>
      </c>
      <c r="AG119" s="2230">
        <v>1</v>
      </c>
      <c r="AH119" s="2231">
        <v>1</v>
      </c>
      <c r="AI119" s="2230">
        <v>0</v>
      </c>
      <c r="AJ119" s="2231">
        <v>1</v>
      </c>
      <c r="AK119" s="2230">
        <v>0</v>
      </c>
      <c r="AL119" s="2231">
        <v>0</v>
      </c>
      <c r="AM119" s="2230">
        <v>0</v>
      </c>
      <c r="AN119" s="2232">
        <v>0</v>
      </c>
      <c r="AO119" s="2268">
        <v>0</v>
      </c>
      <c r="AP119" s="2268">
        <v>0</v>
      </c>
      <c r="AQ119" s="2234">
        <v>6</v>
      </c>
      <c r="AR119" s="2234">
        <v>0</v>
      </c>
      <c r="AS119" s="2234"/>
      <c r="AT119" s="2268">
        <v>0</v>
      </c>
      <c r="AU119" s="2268">
        <v>0</v>
      </c>
      <c r="AV119" s="2268">
        <v>0</v>
      </c>
      <c r="AW119" s="671" t="str">
        <f t="shared" si="72"/>
        <v/>
      </c>
      <c r="BU119" s="3"/>
      <c r="BV119" s="3"/>
      <c r="BW119" s="4"/>
      <c r="CA119" s="31" t="str">
        <f t="shared" si="76"/>
        <v/>
      </c>
      <c r="CB119" s="31" t="str">
        <f t="shared" si="77"/>
        <v/>
      </c>
      <c r="CC119" s="31" t="str">
        <f t="shared" si="78"/>
        <v/>
      </c>
      <c r="CD119" s="31" t="str">
        <f t="shared" si="79"/>
        <v/>
      </c>
      <c r="CE119" s="31" t="str">
        <f t="shared" si="80"/>
        <v/>
      </c>
      <c r="CF119" s="31" t="str">
        <f t="shared" si="81"/>
        <v/>
      </c>
      <c r="CG119" s="31" t="str">
        <f t="shared" si="82"/>
        <v/>
      </c>
      <c r="CH119" s="32">
        <f t="shared" si="83"/>
        <v>0</v>
      </c>
      <c r="CI119" s="32">
        <f t="shared" si="84"/>
        <v>0</v>
      </c>
      <c r="CJ119" s="32">
        <f t="shared" si="85"/>
        <v>0</v>
      </c>
      <c r="CK119" s="32">
        <f t="shared" si="86"/>
        <v>0</v>
      </c>
      <c r="CL119" s="32">
        <f t="shared" si="87"/>
        <v>0</v>
      </c>
      <c r="CM119" s="32">
        <f t="shared" si="88"/>
        <v>0</v>
      </c>
      <c r="CN119" s="32">
        <f t="shared" si="89"/>
        <v>0</v>
      </c>
    </row>
    <row r="120" spans="1:92" ht="16.350000000000001" customHeight="1" x14ac:dyDescent="0.2">
      <c r="A120" s="3740" t="s">
        <v>153</v>
      </c>
      <c r="B120" s="3741"/>
      <c r="C120" s="3742"/>
      <c r="D120" s="2396">
        <f t="shared" si="73"/>
        <v>7</v>
      </c>
      <c r="E120" s="2264">
        <f>SUM(U120+W120+Y120+AA120+AC120+AE120+AG120+AI120+AK120+AM120)</f>
        <v>0</v>
      </c>
      <c r="F120" s="2266">
        <f>SUM(V120+X120+Z120+AB120+AD120+AF120+AH120+AJ120+AL120+AN120)</f>
        <v>7</v>
      </c>
      <c r="G120" s="2397"/>
      <c r="H120" s="2398"/>
      <c r="I120" s="2397"/>
      <c r="J120" s="2399"/>
      <c r="K120" s="2397"/>
      <c r="L120" s="2398"/>
      <c r="M120" s="2397"/>
      <c r="N120" s="2398"/>
      <c r="O120" s="2400"/>
      <c r="P120" s="2398"/>
      <c r="Q120" s="2400"/>
      <c r="R120" s="2398"/>
      <c r="S120" s="2400"/>
      <c r="T120" s="2398"/>
      <c r="U120" s="2230">
        <v>0</v>
      </c>
      <c r="V120" s="2231">
        <v>0</v>
      </c>
      <c r="W120" s="2230">
        <v>0</v>
      </c>
      <c r="X120" s="2231">
        <v>2</v>
      </c>
      <c r="Y120" s="2230">
        <v>0</v>
      </c>
      <c r="Z120" s="2231">
        <v>0</v>
      </c>
      <c r="AA120" s="2230">
        <v>0</v>
      </c>
      <c r="AB120" s="2231">
        <v>0</v>
      </c>
      <c r="AC120" s="2230">
        <v>0</v>
      </c>
      <c r="AD120" s="2231">
        <v>1</v>
      </c>
      <c r="AE120" s="2230">
        <v>0</v>
      </c>
      <c r="AF120" s="2231">
        <v>1</v>
      </c>
      <c r="AG120" s="2230">
        <v>0</v>
      </c>
      <c r="AH120" s="2231">
        <v>3</v>
      </c>
      <c r="AI120" s="2230">
        <v>0</v>
      </c>
      <c r="AJ120" s="2231">
        <v>0</v>
      </c>
      <c r="AK120" s="2230">
        <v>0</v>
      </c>
      <c r="AL120" s="2231">
        <v>0</v>
      </c>
      <c r="AM120" s="2230">
        <v>0</v>
      </c>
      <c r="AN120" s="2232">
        <v>0</v>
      </c>
      <c r="AO120" s="2268">
        <v>0</v>
      </c>
      <c r="AP120" s="2268">
        <v>0</v>
      </c>
      <c r="AQ120" s="2234">
        <v>7</v>
      </c>
      <c r="AR120" s="2234">
        <v>0</v>
      </c>
      <c r="AS120" s="2234"/>
      <c r="AT120" s="2268">
        <v>0</v>
      </c>
      <c r="AU120" s="2268">
        <v>0</v>
      </c>
      <c r="AV120" s="2268">
        <v>0</v>
      </c>
      <c r="AW120" s="671" t="str">
        <f t="shared" si="72"/>
        <v/>
      </c>
      <c r="BU120" s="3"/>
      <c r="BV120" s="3"/>
      <c r="BW120" s="4"/>
      <c r="CA120" s="31" t="str">
        <f t="shared" si="76"/>
        <v/>
      </c>
      <c r="CB120" s="31" t="str">
        <f t="shared" si="77"/>
        <v/>
      </c>
      <c r="CC120" s="31" t="str">
        <f t="shared" si="78"/>
        <v/>
      </c>
      <c r="CD120" s="31" t="str">
        <f t="shared" si="79"/>
        <v/>
      </c>
      <c r="CE120" s="31" t="str">
        <f t="shared" si="80"/>
        <v/>
      </c>
      <c r="CF120" s="31" t="str">
        <f t="shared" si="81"/>
        <v/>
      </c>
      <c r="CG120" s="31" t="str">
        <f t="shared" si="82"/>
        <v/>
      </c>
      <c r="CH120" s="32">
        <f t="shared" si="83"/>
        <v>0</v>
      </c>
      <c r="CI120" s="32">
        <f t="shared" si="84"/>
        <v>0</v>
      </c>
      <c r="CJ120" s="32">
        <f t="shared" si="85"/>
        <v>0</v>
      </c>
      <c r="CK120" s="32">
        <f t="shared" si="86"/>
        <v>0</v>
      </c>
      <c r="CL120" s="32">
        <f t="shared" si="87"/>
        <v>0</v>
      </c>
      <c r="CM120" s="32">
        <f t="shared" si="88"/>
        <v>0</v>
      </c>
      <c r="CN120" s="32">
        <f t="shared" si="89"/>
        <v>0</v>
      </c>
    </row>
    <row r="121" spans="1:92" ht="16.350000000000001" customHeight="1" x14ac:dyDescent="0.2">
      <c r="A121" s="3740" t="s">
        <v>154</v>
      </c>
      <c r="B121" s="3741"/>
      <c r="C121" s="3742"/>
      <c r="D121" s="2396">
        <f t="shared" si="73"/>
        <v>0</v>
      </c>
      <c r="E121" s="2264">
        <f>SUM(Y121+AA121+AC121+AE121+AG121+AI121+AK121+AM121)</f>
        <v>0</v>
      </c>
      <c r="F121" s="2266">
        <f>SUM(Z121+AB121+AD121+AF121+AH121+AJ121+AL121+AN121)</f>
        <v>0</v>
      </c>
      <c r="G121" s="2397"/>
      <c r="H121" s="2398"/>
      <c r="I121" s="2397"/>
      <c r="J121" s="2399"/>
      <c r="K121" s="2397"/>
      <c r="L121" s="2398"/>
      <c r="M121" s="2397"/>
      <c r="N121" s="2398"/>
      <c r="O121" s="2400"/>
      <c r="P121" s="2398"/>
      <c r="Q121" s="2400"/>
      <c r="R121" s="2398"/>
      <c r="S121" s="2400"/>
      <c r="T121" s="2398"/>
      <c r="U121" s="2400"/>
      <c r="V121" s="2398"/>
      <c r="W121" s="2400"/>
      <c r="X121" s="2398"/>
      <c r="Y121" s="2230"/>
      <c r="Z121" s="2231"/>
      <c r="AA121" s="2230"/>
      <c r="AB121" s="2231"/>
      <c r="AC121" s="2230"/>
      <c r="AD121" s="2231"/>
      <c r="AE121" s="2230"/>
      <c r="AF121" s="2231"/>
      <c r="AG121" s="2230"/>
      <c r="AH121" s="2231"/>
      <c r="AI121" s="2230"/>
      <c r="AJ121" s="2231"/>
      <c r="AK121" s="2230"/>
      <c r="AL121" s="2231"/>
      <c r="AM121" s="2230"/>
      <c r="AN121" s="2232"/>
      <c r="AO121" s="2401"/>
      <c r="AP121" s="2268"/>
      <c r="AQ121" s="2234">
        <v>0</v>
      </c>
      <c r="AR121" s="2234"/>
      <c r="AS121" s="2234"/>
      <c r="AT121" s="2268"/>
      <c r="AU121" s="2268"/>
      <c r="AV121" s="2268"/>
      <c r="AW121" s="671" t="str">
        <f t="shared" si="72"/>
        <v/>
      </c>
      <c r="BU121" s="3"/>
      <c r="BV121" s="3"/>
      <c r="BW121" s="4"/>
      <c r="CA121" s="31"/>
      <c r="CB121" s="31" t="str">
        <f t="shared" si="77"/>
        <v/>
      </c>
      <c r="CC121" s="31" t="str">
        <f t="shared" si="78"/>
        <v/>
      </c>
      <c r="CD121" s="31" t="str">
        <f t="shared" si="79"/>
        <v/>
      </c>
      <c r="CE121" s="31" t="str">
        <f t="shared" si="80"/>
        <v/>
      </c>
      <c r="CF121" s="31" t="str">
        <f t="shared" si="81"/>
        <v/>
      </c>
      <c r="CG121" s="31" t="str">
        <f t="shared" si="82"/>
        <v/>
      </c>
      <c r="CH121" s="32"/>
      <c r="CI121" s="32">
        <f t="shared" si="84"/>
        <v>0</v>
      </c>
      <c r="CJ121" s="32">
        <f t="shared" si="85"/>
        <v>0</v>
      </c>
      <c r="CK121" s="32">
        <f t="shared" si="86"/>
        <v>0</v>
      </c>
      <c r="CL121" s="32">
        <f t="shared" si="87"/>
        <v>0</v>
      </c>
      <c r="CM121" s="32">
        <f t="shared" si="88"/>
        <v>0</v>
      </c>
      <c r="CN121" s="32">
        <f t="shared" si="89"/>
        <v>0</v>
      </c>
    </row>
    <row r="122" spans="1:92" ht="16.350000000000001" customHeight="1" x14ac:dyDescent="0.2">
      <c r="A122" s="3751" t="s">
        <v>155</v>
      </c>
      <c r="B122" s="3751"/>
      <c r="C122" s="3751"/>
      <c r="D122" s="2396">
        <f t="shared" si="73"/>
        <v>11</v>
      </c>
      <c r="E122" s="2264">
        <f t="shared" si="74"/>
        <v>2</v>
      </c>
      <c r="F122" s="2266">
        <f t="shared" si="75"/>
        <v>9</v>
      </c>
      <c r="G122" s="2267">
        <v>0</v>
      </c>
      <c r="H122" s="2231">
        <v>0</v>
      </c>
      <c r="I122" s="2267">
        <v>0</v>
      </c>
      <c r="J122" s="2283">
        <v>0</v>
      </c>
      <c r="K122" s="2267">
        <v>0</v>
      </c>
      <c r="L122" s="2231">
        <v>0</v>
      </c>
      <c r="M122" s="2267">
        <v>0</v>
      </c>
      <c r="N122" s="2231">
        <v>0</v>
      </c>
      <c r="O122" s="2230">
        <v>0</v>
      </c>
      <c r="P122" s="2231">
        <v>0</v>
      </c>
      <c r="Q122" s="2230">
        <v>0</v>
      </c>
      <c r="R122" s="2231">
        <v>0</v>
      </c>
      <c r="S122" s="2230">
        <v>0</v>
      </c>
      <c r="T122" s="2231">
        <v>0</v>
      </c>
      <c r="U122" s="2230">
        <v>0</v>
      </c>
      <c r="V122" s="2231">
        <v>0</v>
      </c>
      <c r="W122" s="2230">
        <v>0</v>
      </c>
      <c r="X122" s="2231">
        <v>0</v>
      </c>
      <c r="Y122" s="2230">
        <v>1</v>
      </c>
      <c r="Z122" s="2231">
        <v>7</v>
      </c>
      <c r="AA122" s="2230">
        <v>0</v>
      </c>
      <c r="AB122" s="2231">
        <v>0</v>
      </c>
      <c r="AC122" s="2230">
        <v>0</v>
      </c>
      <c r="AD122" s="2231">
        <v>0</v>
      </c>
      <c r="AE122" s="2230">
        <v>0</v>
      </c>
      <c r="AF122" s="2231">
        <v>1</v>
      </c>
      <c r="AG122" s="2230">
        <v>0</v>
      </c>
      <c r="AH122" s="2231">
        <v>0</v>
      </c>
      <c r="AI122" s="2230">
        <v>0</v>
      </c>
      <c r="AJ122" s="2231">
        <v>1</v>
      </c>
      <c r="AK122" s="2230">
        <v>0</v>
      </c>
      <c r="AL122" s="2231">
        <v>0</v>
      </c>
      <c r="AM122" s="2230">
        <v>1</v>
      </c>
      <c r="AN122" s="2232">
        <v>0</v>
      </c>
      <c r="AO122" s="2268">
        <v>0</v>
      </c>
      <c r="AP122" s="2268">
        <v>0</v>
      </c>
      <c r="AQ122" s="2234">
        <v>11</v>
      </c>
      <c r="AR122" s="2234">
        <v>0</v>
      </c>
      <c r="AS122" s="2234"/>
      <c r="AT122" s="2268">
        <v>0</v>
      </c>
      <c r="AU122" s="2268">
        <v>0</v>
      </c>
      <c r="AV122" s="2268">
        <v>0</v>
      </c>
      <c r="AW122" s="671" t="str">
        <f t="shared" si="72"/>
        <v/>
      </c>
      <c r="BU122" s="3"/>
      <c r="BV122" s="3"/>
      <c r="BW122" s="4"/>
      <c r="CA122" s="31" t="str">
        <f t="shared" si="76"/>
        <v/>
      </c>
      <c r="CB122" s="31" t="str">
        <f t="shared" si="77"/>
        <v/>
      </c>
      <c r="CC122" s="31" t="str">
        <f t="shared" si="78"/>
        <v/>
      </c>
      <c r="CD122" s="31" t="str">
        <f t="shared" si="79"/>
        <v/>
      </c>
      <c r="CE122" s="31" t="str">
        <f t="shared" si="80"/>
        <v/>
      </c>
      <c r="CF122" s="31" t="str">
        <f t="shared" si="81"/>
        <v/>
      </c>
      <c r="CG122" s="31" t="str">
        <f t="shared" si="82"/>
        <v/>
      </c>
      <c r="CH122" s="32">
        <f t="shared" si="83"/>
        <v>0</v>
      </c>
      <c r="CI122" s="32">
        <f t="shared" si="84"/>
        <v>0</v>
      </c>
      <c r="CJ122" s="32">
        <f t="shared" si="85"/>
        <v>0</v>
      </c>
      <c r="CK122" s="32">
        <f t="shared" si="86"/>
        <v>0</v>
      </c>
      <c r="CL122" s="32">
        <f t="shared" si="87"/>
        <v>0</v>
      </c>
      <c r="CM122" s="32">
        <f t="shared" si="88"/>
        <v>0</v>
      </c>
      <c r="CN122" s="32">
        <f t="shared" si="89"/>
        <v>0</v>
      </c>
    </row>
    <row r="123" spans="1:92" ht="16.350000000000001" customHeight="1" x14ac:dyDescent="0.2">
      <c r="A123" s="3724" t="s">
        <v>156</v>
      </c>
      <c r="B123" s="3031"/>
      <c r="C123" s="3752"/>
      <c r="D123" s="2396">
        <f t="shared" si="73"/>
        <v>0</v>
      </c>
      <c r="E123" s="2264">
        <f>SUM(Y123+AA123+AC123+AE123+AG123+AI123+AK123+AM123)</f>
        <v>0</v>
      </c>
      <c r="F123" s="2266">
        <f>SUM(Z123+AB123+AD123+AF123+AH123+AJ123+AL123+AN123)</f>
        <v>0</v>
      </c>
      <c r="G123" s="2397"/>
      <c r="H123" s="2398"/>
      <c r="I123" s="2397"/>
      <c r="J123" s="2399"/>
      <c r="K123" s="2397"/>
      <c r="L123" s="2398"/>
      <c r="M123" s="2397"/>
      <c r="N123" s="2398"/>
      <c r="O123" s="2400"/>
      <c r="P123" s="2398"/>
      <c r="Q123" s="2400"/>
      <c r="R123" s="2398"/>
      <c r="S123" s="2400"/>
      <c r="T123" s="2398"/>
      <c r="U123" s="2400"/>
      <c r="V123" s="2398"/>
      <c r="W123" s="2400"/>
      <c r="X123" s="2398"/>
      <c r="Y123" s="2230"/>
      <c r="Z123" s="2231"/>
      <c r="AA123" s="2230"/>
      <c r="AB123" s="2231"/>
      <c r="AC123" s="2230"/>
      <c r="AD123" s="2231"/>
      <c r="AE123" s="2230"/>
      <c r="AF123" s="2231"/>
      <c r="AG123" s="2230"/>
      <c r="AH123" s="2231"/>
      <c r="AI123" s="2230"/>
      <c r="AJ123" s="2231"/>
      <c r="AK123" s="2230"/>
      <c r="AL123" s="2231"/>
      <c r="AM123" s="2230"/>
      <c r="AN123" s="2232"/>
      <c r="AO123" s="2401"/>
      <c r="AP123" s="2268"/>
      <c r="AQ123" s="2234">
        <v>0</v>
      </c>
      <c r="AR123" s="2407"/>
      <c r="AS123" s="2234"/>
      <c r="AT123" s="2268"/>
      <c r="AU123" s="2268"/>
      <c r="AV123" s="2268"/>
      <c r="AW123" s="671" t="str">
        <f t="shared" si="72"/>
        <v/>
      </c>
      <c r="BU123" s="3"/>
      <c r="BV123" s="3"/>
      <c r="BW123" s="4"/>
      <c r="CA123" s="31"/>
      <c r="CB123" s="31" t="str">
        <f t="shared" si="77"/>
        <v/>
      </c>
      <c r="CC123" s="31" t="str">
        <f t="shared" si="78"/>
        <v/>
      </c>
      <c r="CD123" s="31" t="str">
        <f t="shared" si="79"/>
        <v/>
      </c>
      <c r="CE123" s="31" t="str">
        <f t="shared" si="80"/>
        <v/>
      </c>
      <c r="CF123" s="31" t="str">
        <f t="shared" si="81"/>
        <v/>
      </c>
      <c r="CG123" s="31" t="str">
        <f t="shared" si="82"/>
        <v/>
      </c>
      <c r="CH123" s="32"/>
      <c r="CI123" s="32">
        <f t="shared" si="84"/>
        <v>0</v>
      </c>
      <c r="CJ123" s="32">
        <f t="shared" si="85"/>
        <v>0</v>
      </c>
      <c r="CK123" s="32">
        <f t="shared" si="86"/>
        <v>0</v>
      </c>
      <c r="CL123" s="32">
        <f t="shared" si="87"/>
        <v>0</v>
      </c>
      <c r="CM123" s="32">
        <f t="shared" si="88"/>
        <v>0</v>
      </c>
      <c r="CN123" s="32">
        <f t="shared" si="89"/>
        <v>0</v>
      </c>
    </row>
    <row r="124" spans="1:92" ht="16.350000000000001" customHeight="1" x14ac:dyDescent="0.2">
      <c r="A124" s="3724" t="s">
        <v>157</v>
      </c>
      <c r="B124" s="3031"/>
      <c r="C124" s="3752"/>
      <c r="D124" s="2396">
        <f t="shared" si="73"/>
        <v>0</v>
      </c>
      <c r="E124" s="2264">
        <f t="shared" ref="E124:F129" si="91">SUM(Y124+AA124+AC124+AE124+AG124+AI124+AK124+AM124)</f>
        <v>0</v>
      </c>
      <c r="F124" s="2266">
        <f t="shared" si="91"/>
        <v>0</v>
      </c>
      <c r="G124" s="2397"/>
      <c r="H124" s="2398"/>
      <c r="I124" s="2397"/>
      <c r="J124" s="2399"/>
      <c r="K124" s="2397"/>
      <c r="L124" s="2398"/>
      <c r="M124" s="2397"/>
      <c r="N124" s="2398"/>
      <c r="O124" s="2400"/>
      <c r="P124" s="2398"/>
      <c r="Q124" s="2400"/>
      <c r="R124" s="2398"/>
      <c r="S124" s="2400"/>
      <c r="T124" s="2398"/>
      <c r="U124" s="2400"/>
      <c r="V124" s="2398"/>
      <c r="W124" s="2400"/>
      <c r="X124" s="2398"/>
      <c r="Y124" s="2230"/>
      <c r="Z124" s="2231"/>
      <c r="AA124" s="2230"/>
      <c r="AB124" s="2231"/>
      <c r="AC124" s="2230"/>
      <c r="AD124" s="2231"/>
      <c r="AE124" s="2230"/>
      <c r="AF124" s="2231"/>
      <c r="AG124" s="2230"/>
      <c r="AH124" s="2231"/>
      <c r="AI124" s="2230"/>
      <c r="AJ124" s="2231"/>
      <c r="AK124" s="2230"/>
      <c r="AL124" s="2231"/>
      <c r="AM124" s="2230"/>
      <c r="AN124" s="2232"/>
      <c r="AO124" s="2401"/>
      <c r="AP124" s="2268"/>
      <c r="AQ124" s="2234">
        <v>0</v>
      </c>
      <c r="AR124" s="2407"/>
      <c r="AS124" s="2234"/>
      <c r="AT124" s="2268"/>
      <c r="AU124" s="2268"/>
      <c r="AV124" s="2268"/>
      <c r="AW124" s="671" t="str">
        <f t="shared" si="72"/>
        <v/>
      </c>
      <c r="BU124" s="3"/>
      <c r="BV124" s="3"/>
      <c r="BW124" s="4"/>
      <c r="CA124" s="31"/>
      <c r="CB124" s="31" t="str">
        <f t="shared" si="77"/>
        <v/>
      </c>
      <c r="CC124" s="31" t="str">
        <f t="shared" si="78"/>
        <v/>
      </c>
      <c r="CD124" s="31" t="str">
        <f t="shared" si="79"/>
        <v/>
      </c>
      <c r="CE124" s="31" t="str">
        <f t="shared" si="80"/>
        <v/>
      </c>
      <c r="CF124" s="31" t="str">
        <f t="shared" si="81"/>
        <v/>
      </c>
      <c r="CG124" s="31" t="str">
        <f t="shared" si="82"/>
        <v/>
      </c>
      <c r="CH124" s="32"/>
      <c r="CI124" s="32">
        <f t="shared" si="84"/>
        <v>0</v>
      </c>
      <c r="CJ124" s="32">
        <f t="shared" si="85"/>
        <v>0</v>
      </c>
      <c r="CK124" s="32">
        <f t="shared" si="86"/>
        <v>0</v>
      </c>
      <c r="CL124" s="32">
        <f t="shared" si="87"/>
        <v>0</v>
      </c>
      <c r="CM124" s="32">
        <f t="shared" si="88"/>
        <v>0</v>
      </c>
      <c r="CN124" s="32">
        <f t="shared" si="89"/>
        <v>0</v>
      </c>
    </row>
    <row r="125" spans="1:92" ht="16.350000000000001" customHeight="1" x14ac:dyDescent="0.2">
      <c r="A125" s="3751" t="s">
        <v>158</v>
      </c>
      <c r="B125" s="3751"/>
      <c r="C125" s="3751"/>
      <c r="D125" s="2396">
        <f t="shared" si="73"/>
        <v>0</v>
      </c>
      <c r="E125" s="2264">
        <f t="shared" si="91"/>
        <v>0</v>
      </c>
      <c r="F125" s="2266">
        <f t="shared" si="91"/>
        <v>0</v>
      </c>
      <c r="G125" s="2397"/>
      <c r="H125" s="2398"/>
      <c r="I125" s="2397"/>
      <c r="J125" s="2399"/>
      <c r="K125" s="2397"/>
      <c r="L125" s="2398"/>
      <c r="M125" s="2397"/>
      <c r="N125" s="2398"/>
      <c r="O125" s="2400"/>
      <c r="P125" s="2398"/>
      <c r="Q125" s="2400"/>
      <c r="R125" s="2398"/>
      <c r="S125" s="2400"/>
      <c r="T125" s="2398"/>
      <c r="U125" s="2400"/>
      <c r="V125" s="2398"/>
      <c r="W125" s="2400"/>
      <c r="X125" s="2398"/>
      <c r="Y125" s="2230"/>
      <c r="Z125" s="2231"/>
      <c r="AA125" s="2230"/>
      <c r="AB125" s="2231"/>
      <c r="AC125" s="2230"/>
      <c r="AD125" s="2231"/>
      <c r="AE125" s="2230"/>
      <c r="AF125" s="2231"/>
      <c r="AG125" s="2230"/>
      <c r="AH125" s="2231"/>
      <c r="AI125" s="2230"/>
      <c r="AJ125" s="2231"/>
      <c r="AK125" s="2230"/>
      <c r="AL125" s="2231"/>
      <c r="AM125" s="2230"/>
      <c r="AN125" s="2232"/>
      <c r="AO125" s="2401"/>
      <c r="AP125" s="2268"/>
      <c r="AQ125" s="2234">
        <v>0</v>
      </c>
      <c r="AR125" s="2234"/>
      <c r="AS125" s="2234"/>
      <c r="AT125" s="2268"/>
      <c r="AU125" s="2268"/>
      <c r="AV125" s="2268"/>
      <c r="AW125" s="671" t="str">
        <f t="shared" si="72"/>
        <v/>
      </c>
      <c r="BU125" s="3"/>
      <c r="BV125" s="3"/>
      <c r="BW125" s="4"/>
      <c r="CA125" s="31"/>
      <c r="CB125" s="31" t="str">
        <f t="shared" si="77"/>
        <v/>
      </c>
      <c r="CC125" s="31" t="str">
        <f t="shared" si="78"/>
        <v/>
      </c>
      <c r="CD125" s="31" t="str">
        <f t="shared" si="79"/>
        <v/>
      </c>
      <c r="CE125" s="31" t="str">
        <f t="shared" si="80"/>
        <v/>
      </c>
      <c r="CF125" s="31" t="str">
        <f t="shared" si="81"/>
        <v/>
      </c>
      <c r="CG125" s="31" t="str">
        <f t="shared" si="82"/>
        <v/>
      </c>
      <c r="CH125" s="32"/>
      <c r="CI125" s="32">
        <f t="shared" si="84"/>
        <v>0</v>
      </c>
      <c r="CJ125" s="32">
        <f t="shared" si="85"/>
        <v>0</v>
      </c>
      <c r="CK125" s="32">
        <f t="shared" si="86"/>
        <v>0</v>
      </c>
      <c r="CL125" s="32">
        <f t="shared" si="87"/>
        <v>0</v>
      </c>
      <c r="CM125" s="32">
        <f t="shared" si="88"/>
        <v>0</v>
      </c>
      <c r="CN125" s="32">
        <f t="shared" si="89"/>
        <v>0</v>
      </c>
    </row>
    <row r="126" spans="1:92" ht="16.350000000000001" customHeight="1" x14ac:dyDescent="0.2">
      <c r="A126" s="3748" t="s">
        <v>159</v>
      </c>
      <c r="B126" s="3748"/>
      <c r="C126" s="3748"/>
      <c r="D126" s="2396">
        <f t="shared" si="73"/>
        <v>0</v>
      </c>
      <c r="E126" s="2264">
        <f t="shared" si="91"/>
        <v>0</v>
      </c>
      <c r="F126" s="2266">
        <f t="shared" si="91"/>
        <v>0</v>
      </c>
      <c r="G126" s="2397"/>
      <c r="H126" s="2398"/>
      <c r="I126" s="2397"/>
      <c r="J126" s="2399"/>
      <c r="K126" s="2397"/>
      <c r="L126" s="2398"/>
      <c r="M126" s="2397"/>
      <c r="N126" s="2398"/>
      <c r="O126" s="2400"/>
      <c r="P126" s="2398"/>
      <c r="Q126" s="2400"/>
      <c r="R126" s="2398"/>
      <c r="S126" s="2400"/>
      <c r="T126" s="2398"/>
      <c r="U126" s="2400"/>
      <c r="V126" s="2398"/>
      <c r="W126" s="2400"/>
      <c r="X126" s="2398"/>
      <c r="Y126" s="2230"/>
      <c r="Z126" s="2231"/>
      <c r="AA126" s="2230"/>
      <c r="AB126" s="2231"/>
      <c r="AC126" s="2230"/>
      <c r="AD126" s="2231"/>
      <c r="AE126" s="2230"/>
      <c r="AF126" s="2231"/>
      <c r="AG126" s="2230"/>
      <c r="AH126" s="2231"/>
      <c r="AI126" s="2230"/>
      <c r="AJ126" s="2231"/>
      <c r="AK126" s="2230"/>
      <c r="AL126" s="2231"/>
      <c r="AM126" s="2230"/>
      <c r="AN126" s="2232"/>
      <c r="AO126" s="2401"/>
      <c r="AP126" s="2268"/>
      <c r="AQ126" s="2234">
        <v>0</v>
      </c>
      <c r="AR126" s="2234"/>
      <c r="AS126" s="2234"/>
      <c r="AT126" s="2268"/>
      <c r="AU126" s="2268"/>
      <c r="AV126" s="2268"/>
      <c r="AW126" s="671" t="str">
        <f t="shared" si="72"/>
        <v/>
      </c>
      <c r="BU126" s="3"/>
      <c r="BV126" s="3"/>
      <c r="BW126" s="4"/>
      <c r="CA126" s="31"/>
      <c r="CB126" s="31" t="str">
        <f t="shared" si="77"/>
        <v/>
      </c>
      <c r="CC126" s="31" t="str">
        <f t="shared" si="78"/>
        <v/>
      </c>
      <c r="CD126" s="31" t="str">
        <f t="shared" si="79"/>
        <v/>
      </c>
      <c r="CE126" s="31" t="str">
        <f t="shared" si="80"/>
        <v/>
      </c>
      <c r="CF126" s="31" t="str">
        <f t="shared" si="81"/>
        <v/>
      </c>
      <c r="CG126" s="31" t="str">
        <f t="shared" si="82"/>
        <v/>
      </c>
      <c r="CH126" s="32"/>
      <c r="CI126" s="32">
        <f t="shared" si="84"/>
        <v>0</v>
      </c>
      <c r="CJ126" s="32">
        <f t="shared" si="85"/>
        <v>0</v>
      </c>
      <c r="CK126" s="32">
        <f t="shared" si="86"/>
        <v>0</v>
      </c>
      <c r="CL126" s="32">
        <f t="shared" si="87"/>
        <v>0</v>
      </c>
      <c r="CM126" s="32">
        <f t="shared" si="88"/>
        <v>0</v>
      </c>
      <c r="CN126" s="32">
        <f t="shared" si="89"/>
        <v>0</v>
      </c>
    </row>
    <row r="127" spans="1:92" ht="16.350000000000001" customHeight="1" x14ac:dyDescent="0.2">
      <c r="A127" s="3748" t="s">
        <v>160</v>
      </c>
      <c r="B127" s="3748"/>
      <c r="C127" s="3748"/>
      <c r="D127" s="2396">
        <f t="shared" si="73"/>
        <v>0</v>
      </c>
      <c r="E127" s="2264">
        <f>SUM(Y127+AA127+AC127+AE127+AG127+AI127+AK127+AM127)</f>
        <v>0</v>
      </c>
      <c r="F127" s="2266">
        <f t="shared" si="91"/>
        <v>0</v>
      </c>
      <c r="G127" s="2397"/>
      <c r="H127" s="2398"/>
      <c r="I127" s="2397"/>
      <c r="J127" s="2399"/>
      <c r="K127" s="2397"/>
      <c r="L127" s="2398"/>
      <c r="M127" s="2397"/>
      <c r="N127" s="2398"/>
      <c r="O127" s="2400"/>
      <c r="P127" s="2398"/>
      <c r="Q127" s="2400"/>
      <c r="R127" s="2398"/>
      <c r="S127" s="2400"/>
      <c r="T127" s="2398"/>
      <c r="U127" s="2400"/>
      <c r="V127" s="2398"/>
      <c r="W127" s="2400"/>
      <c r="X127" s="2398"/>
      <c r="Y127" s="2230"/>
      <c r="Z127" s="2231"/>
      <c r="AA127" s="2230"/>
      <c r="AB127" s="2231"/>
      <c r="AC127" s="2230"/>
      <c r="AD127" s="2231"/>
      <c r="AE127" s="2230"/>
      <c r="AF127" s="2231"/>
      <c r="AG127" s="2230"/>
      <c r="AH127" s="2231"/>
      <c r="AI127" s="2230"/>
      <c r="AJ127" s="2231"/>
      <c r="AK127" s="2230"/>
      <c r="AL127" s="2231"/>
      <c r="AM127" s="2230"/>
      <c r="AN127" s="2232"/>
      <c r="AO127" s="2401"/>
      <c r="AP127" s="2268"/>
      <c r="AQ127" s="2234">
        <v>0</v>
      </c>
      <c r="AR127" s="2234"/>
      <c r="AS127" s="2234"/>
      <c r="AT127" s="2268"/>
      <c r="AU127" s="2268"/>
      <c r="AV127" s="2268"/>
      <c r="AW127" s="671" t="str">
        <f t="shared" si="72"/>
        <v/>
      </c>
      <c r="BU127" s="3"/>
      <c r="BV127" s="3"/>
      <c r="BW127" s="4"/>
      <c r="CA127" s="31"/>
      <c r="CB127" s="31" t="str">
        <f t="shared" si="77"/>
        <v/>
      </c>
      <c r="CC127" s="31" t="str">
        <f t="shared" si="78"/>
        <v/>
      </c>
      <c r="CD127" s="31" t="str">
        <f t="shared" si="79"/>
        <v/>
      </c>
      <c r="CE127" s="31" t="str">
        <f t="shared" si="80"/>
        <v/>
      </c>
      <c r="CF127" s="31" t="str">
        <f t="shared" si="81"/>
        <v/>
      </c>
      <c r="CG127" s="31" t="str">
        <f t="shared" si="82"/>
        <v/>
      </c>
      <c r="CH127" s="32"/>
      <c r="CI127" s="32">
        <f t="shared" si="84"/>
        <v>0</v>
      </c>
      <c r="CJ127" s="32">
        <f t="shared" si="85"/>
        <v>0</v>
      </c>
      <c r="CK127" s="32">
        <f t="shared" si="86"/>
        <v>0</v>
      </c>
      <c r="CL127" s="32">
        <f t="shared" si="87"/>
        <v>0</v>
      </c>
      <c r="CM127" s="32">
        <f t="shared" si="88"/>
        <v>0</v>
      </c>
      <c r="CN127" s="32">
        <f t="shared" si="89"/>
        <v>0</v>
      </c>
    </row>
    <row r="128" spans="1:92" ht="16.350000000000001" customHeight="1" x14ac:dyDescent="0.2">
      <c r="A128" s="3749" t="s">
        <v>161</v>
      </c>
      <c r="B128" s="3084"/>
      <c r="C128" s="3750"/>
      <c r="D128" s="2396">
        <f t="shared" si="73"/>
        <v>1</v>
      </c>
      <c r="E128" s="2264">
        <f t="shared" si="91"/>
        <v>0</v>
      </c>
      <c r="F128" s="2266">
        <f t="shared" si="91"/>
        <v>1</v>
      </c>
      <c r="G128" s="2397"/>
      <c r="H128" s="2398"/>
      <c r="I128" s="2397"/>
      <c r="J128" s="2399"/>
      <c r="K128" s="2397"/>
      <c r="L128" s="2398"/>
      <c r="M128" s="2397"/>
      <c r="N128" s="2398"/>
      <c r="O128" s="2400"/>
      <c r="P128" s="2398"/>
      <c r="Q128" s="2400"/>
      <c r="R128" s="2398"/>
      <c r="S128" s="2400"/>
      <c r="T128" s="2398"/>
      <c r="U128" s="2400"/>
      <c r="V128" s="2398"/>
      <c r="W128" s="2400"/>
      <c r="X128" s="2398"/>
      <c r="Y128" s="2230">
        <v>0</v>
      </c>
      <c r="Z128" s="2231">
        <v>0</v>
      </c>
      <c r="AA128" s="2230">
        <v>0</v>
      </c>
      <c r="AB128" s="2231">
        <v>0</v>
      </c>
      <c r="AC128" s="2230">
        <v>0</v>
      </c>
      <c r="AD128" s="2231">
        <v>0</v>
      </c>
      <c r="AE128" s="2230">
        <v>0</v>
      </c>
      <c r="AF128" s="2231">
        <v>0</v>
      </c>
      <c r="AG128" s="2230">
        <v>0</v>
      </c>
      <c r="AH128" s="2231">
        <v>1</v>
      </c>
      <c r="AI128" s="2230">
        <v>0</v>
      </c>
      <c r="AJ128" s="2231">
        <v>0</v>
      </c>
      <c r="AK128" s="2230">
        <v>0</v>
      </c>
      <c r="AL128" s="2231">
        <v>0</v>
      </c>
      <c r="AM128" s="2230">
        <v>0</v>
      </c>
      <c r="AN128" s="2232">
        <v>0</v>
      </c>
      <c r="AO128" s="2401"/>
      <c r="AP128" s="2268">
        <v>0</v>
      </c>
      <c r="AQ128" s="2234">
        <v>1</v>
      </c>
      <c r="AR128" s="2407">
        <v>0</v>
      </c>
      <c r="AS128" s="2234">
        <v>0</v>
      </c>
      <c r="AT128" s="2268">
        <v>0</v>
      </c>
      <c r="AU128" s="2268">
        <v>0</v>
      </c>
      <c r="AV128" s="2268">
        <v>0</v>
      </c>
      <c r="AW128" s="671" t="str">
        <f t="shared" si="72"/>
        <v/>
      </c>
      <c r="BU128" s="3"/>
      <c r="BV128" s="3"/>
      <c r="BW128" s="4"/>
      <c r="CA128" s="31"/>
      <c r="CB128" s="31" t="str">
        <f t="shared" si="77"/>
        <v/>
      </c>
      <c r="CC128" s="31" t="str">
        <f t="shared" si="78"/>
        <v/>
      </c>
      <c r="CD128" s="31" t="str">
        <f t="shared" si="79"/>
        <v/>
      </c>
      <c r="CE128" s="31" t="str">
        <f t="shared" si="80"/>
        <v/>
      </c>
      <c r="CF128" s="31" t="str">
        <f t="shared" si="81"/>
        <v/>
      </c>
      <c r="CG128" s="31" t="str">
        <f t="shared" si="82"/>
        <v/>
      </c>
      <c r="CH128" s="32"/>
      <c r="CI128" s="32">
        <f t="shared" si="84"/>
        <v>0</v>
      </c>
      <c r="CJ128" s="32">
        <f t="shared" si="85"/>
        <v>0</v>
      </c>
      <c r="CK128" s="32">
        <f t="shared" si="86"/>
        <v>0</v>
      </c>
      <c r="CL128" s="32">
        <f t="shared" si="87"/>
        <v>0</v>
      </c>
      <c r="CM128" s="32">
        <f t="shared" si="88"/>
        <v>0</v>
      </c>
      <c r="CN128" s="32">
        <f t="shared" si="89"/>
        <v>0</v>
      </c>
    </row>
    <row r="129" spans="1:92" ht="16.350000000000001" customHeight="1" x14ac:dyDescent="0.2">
      <c r="A129" s="3740" t="s">
        <v>162</v>
      </c>
      <c r="B129" s="3741"/>
      <c r="C129" s="3742"/>
      <c r="D129" s="2396">
        <f t="shared" si="73"/>
        <v>0</v>
      </c>
      <c r="E129" s="2264">
        <f t="shared" si="91"/>
        <v>0</v>
      </c>
      <c r="F129" s="2266">
        <f t="shared" si="91"/>
        <v>0</v>
      </c>
      <c r="G129" s="2397"/>
      <c r="H129" s="2398"/>
      <c r="I129" s="2397"/>
      <c r="J129" s="2399"/>
      <c r="K129" s="2397"/>
      <c r="L129" s="2398"/>
      <c r="M129" s="2397"/>
      <c r="N129" s="2398"/>
      <c r="O129" s="2400"/>
      <c r="P129" s="2398"/>
      <c r="Q129" s="2400"/>
      <c r="R129" s="2398"/>
      <c r="S129" s="2400"/>
      <c r="T129" s="2398"/>
      <c r="U129" s="2400"/>
      <c r="V129" s="2398"/>
      <c r="W129" s="2400"/>
      <c r="X129" s="2398"/>
      <c r="Y129" s="2230"/>
      <c r="Z129" s="2231"/>
      <c r="AA129" s="2230"/>
      <c r="AB129" s="2231"/>
      <c r="AC129" s="2230"/>
      <c r="AD129" s="2231"/>
      <c r="AE129" s="2230"/>
      <c r="AF129" s="2231"/>
      <c r="AG129" s="2230"/>
      <c r="AH129" s="2231"/>
      <c r="AI129" s="2230"/>
      <c r="AJ129" s="2231"/>
      <c r="AK129" s="2230"/>
      <c r="AL129" s="2231"/>
      <c r="AM129" s="2230"/>
      <c r="AN129" s="2232"/>
      <c r="AO129" s="2401"/>
      <c r="AP129" s="2268"/>
      <c r="AQ129" s="2234">
        <v>0</v>
      </c>
      <c r="AR129" s="2407"/>
      <c r="AS129" s="2234"/>
      <c r="AT129" s="2268"/>
      <c r="AU129" s="2268"/>
      <c r="AV129" s="2268"/>
      <c r="AW129" s="671" t="str">
        <f t="shared" si="72"/>
        <v/>
      </c>
      <c r="BU129" s="3"/>
      <c r="BV129" s="3"/>
      <c r="BW129" s="4"/>
      <c r="CA129" s="31"/>
      <c r="CB129" s="31" t="str">
        <f t="shared" si="77"/>
        <v/>
      </c>
      <c r="CC129" s="31" t="str">
        <f t="shared" si="78"/>
        <v/>
      </c>
      <c r="CD129" s="31" t="str">
        <f t="shared" si="79"/>
        <v/>
      </c>
      <c r="CE129" s="31" t="str">
        <f t="shared" si="80"/>
        <v/>
      </c>
      <c r="CF129" s="31" t="str">
        <f t="shared" si="81"/>
        <v/>
      </c>
      <c r="CG129" s="31" t="str">
        <f t="shared" si="82"/>
        <v/>
      </c>
      <c r="CH129" s="32"/>
      <c r="CI129" s="32">
        <f t="shared" si="84"/>
        <v>0</v>
      </c>
      <c r="CJ129" s="32">
        <f t="shared" si="85"/>
        <v>0</v>
      </c>
      <c r="CK129" s="32">
        <f t="shared" si="86"/>
        <v>0</v>
      </c>
      <c r="CL129" s="32">
        <f t="shared" si="87"/>
        <v>0</v>
      </c>
      <c r="CM129" s="32">
        <f t="shared" si="88"/>
        <v>0</v>
      </c>
      <c r="CN129" s="32">
        <f t="shared" si="89"/>
        <v>0</v>
      </c>
    </row>
    <row r="130" spans="1:92" ht="16.350000000000001" customHeight="1" x14ac:dyDescent="0.2">
      <c r="A130" s="3740" t="s">
        <v>163</v>
      </c>
      <c r="B130" s="3741"/>
      <c r="C130" s="3742"/>
      <c r="D130" s="2396">
        <f t="shared" si="73"/>
        <v>0</v>
      </c>
      <c r="E130" s="2264">
        <f t="shared" si="74"/>
        <v>0</v>
      </c>
      <c r="F130" s="2266">
        <f t="shared" si="75"/>
        <v>0</v>
      </c>
      <c r="G130" s="2404"/>
      <c r="H130" s="2406"/>
      <c r="I130" s="2404"/>
      <c r="J130" s="2408"/>
      <c r="K130" s="2404"/>
      <c r="L130" s="2406"/>
      <c r="M130" s="2404"/>
      <c r="N130" s="2406"/>
      <c r="O130" s="2409"/>
      <c r="P130" s="2231"/>
      <c r="Q130" s="2230"/>
      <c r="R130" s="2231"/>
      <c r="S130" s="2230"/>
      <c r="T130" s="2406"/>
      <c r="U130" s="2409"/>
      <c r="V130" s="2231"/>
      <c r="W130" s="2230"/>
      <c r="X130" s="2231"/>
      <c r="Y130" s="2230"/>
      <c r="Z130" s="2231"/>
      <c r="AA130" s="2230"/>
      <c r="AB130" s="2231"/>
      <c r="AC130" s="2230"/>
      <c r="AD130" s="2231"/>
      <c r="AE130" s="2230"/>
      <c r="AF130" s="2231"/>
      <c r="AG130" s="2230"/>
      <c r="AH130" s="2231"/>
      <c r="AI130" s="2230"/>
      <c r="AJ130" s="2231"/>
      <c r="AK130" s="2230"/>
      <c r="AL130" s="2231"/>
      <c r="AM130" s="2230"/>
      <c r="AN130" s="2232"/>
      <c r="AO130" s="2268"/>
      <c r="AP130" s="2410"/>
      <c r="AQ130" s="2407">
        <v>0</v>
      </c>
      <c r="AR130" s="2407"/>
      <c r="AS130" s="2234"/>
      <c r="AT130" s="2268"/>
      <c r="AU130" s="2268"/>
      <c r="AV130" s="2268"/>
      <c r="AW130" s="671" t="str">
        <f t="shared" si="72"/>
        <v/>
      </c>
      <c r="BU130" s="3"/>
      <c r="BV130" s="3"/>
      <c r="BW130" s="4"/>
      <c r="CA130" s="31" t="str">
        <f t="shared" si="76"/>
        <v/>
      </c>
      <c r="CB130" s="31" t="str">
        <f t="shared" si="77"/>
        <v/>
      </c>
      <c r="CC130" s="31" t="str">
        <f t="shared" si="78"/>
        <v/>
      </c>
      <c r="CD130" s="31" t="str">
        <f t="shared" si="79"/>
        <v/>
      </c>
      <c r="CE130" s="31" t="str">
        <f t="shared" si="80"/>
        <v/>
      </c>
      <c r="CF130" s="31" t="str">
        <f t="shared" si="81"/>
        <v/>
      </c>
      <c r="CG130" s="31" t="str">
        <f t="shared" si="82"/>
        <v/>
      </c>
      <c r="CH130" s="32">
        <f t="shared" si="83"/>
        <v>0</v>
      </c>
      <c r="CI130" s="32">
        <f t="shared" si="84"/>
        <v>0</v>
      </c>
      <c r="CJ130" s="32">
        <f t="shared" si="85"/>
        <v>0</v>
      </c>
      <c r="CK130" s="32">
        <f t="shared" si="86"/>
        <v>0</v>
      </c>
      <c r="CL130" s="32">
        <f t="shared" si="87"/>
        <v>0</v>
      </c>
      <c r="CM130" s="32">
        <f t="shared" si="88"/>
        <v>0</v>
      </c>
      <c r="CN130" s="32">
        <f t="shared" si="89"/>
        <v>0</v>
      </c>
    </row>
    <row r="131" spans="1:92" ht="16.350000000000001" customHeight="1" x14ac:dyDescent="0.2">
      <c r="A131" s="3740" t="s">
        <v>164</v>
      </c>
      <c r="B131" s="3741"/>
      <c r="C131" s="3742"/>
      <c r="D131" s="2396">
        <f t="shared" si="73"/>
        <v>0</v>
      </c>
      <c r="E131" s="2264">
        <f t="shared" si="74"/>
        <v>0</v>
      </c>
      <c r="F131" s="2266">
        <f t="shared" si="75"/>
        <v>0</v>
      </c>
      <c r="G131" s="2404"/>
      <c r="H131" s="2406"/>
      <c r="I131" s="2404"/>
      <c r="J131" s="2408"/>
      <c r="K131" s="2404"/>
      <c r="L131" s="2406"/>
      <c r="M131" s="2404"/>
      <c r="N131" s="2406"/>
      <c r="O131" s="2409"/>
      <c r="P131" s="2231"/>
      <c r="Q131" s="2230"/>
      <c r="R131" s="2231"/>
      <c r="S131" s="2230"/>
      <c r="T131" s="2406"/>
      <c r="U131" s="2409"/>
      <c r="V131" s="2231"/>
      <c r="W131" s="2230"/>
      <c r="X131" s="2231"/>
      <c r="Y131" s="2230"/>
      <c r="Z131" s="2231"/>
      <c r="AA131" s="2230"/>
      <c r="AB131" s="2231"/>
      <c r="AC131" s="2230"/>
      <c r="AD131" s="2231"/>
      <c r="AE131" s="2230"/>
      <c r="AF131" s="2231"/>
      <c r="AG131" s="2230"/>
      <c r="AH131" s="2231"/>
      <c r="AI131" s="2230"/>
      <c r="AJ131" s="2231"/>
      <c r="AK131" s="2230"/>
      <c r="AL131" s="2231"/>
      <c r="AM131" s="2230"/>
      <c r="AN131" s="2232"/>
      <c r="AO131" s="2268"/>
      <c r="AP131" s="2410"/>
      <c r="AQ131" s="2407">
        <v>0</v>
      </c>
      <c r="AR131" s="2407"/>
      <c r="AS131" s="2234"/>
      <c r="AT131" s="2268"/>
      <c r="AU131" s="2268"/>
      <c r="AV131" s="2268"/>
      <c r="AW131" s="671" t="str">
        <f t="shared" si="72"/>
        <v/>
      </c>
      <c r="BU131" s="3"/>
      <c r="BV131" s="3"/>
      <c r="BW131" s="4"/>
      <c r="CA131" s="31" t="str">
        <f t="shared" si="76"/>
        <v/>
      </c>
      <c r="CB131" s="31" t="str">
        <f t="shared" si="77"/>
        <v/>
      </c>
      <c r="CC131" s="31" t="str">
        <f t="shared" si="78"/>
        <v/>
      </c>
      <c r="CD131" s="31" t="str">
        <f t="shared" si="79"/>
        <v/>
      </c>
      <c r="CE131" s="31" t="str">
        <f t="shared" si="80"/>
        <v/>
      </c>
      <c r="CF131" s="31" t="str">
        <f t="shared" si="81"/>
        <v/>
      </c>
      <c r="CG131" s="31" t="str">
        <f t="shared" si="82"/>
        <v/>
      </c>
      <c r="CH131" s="32">
        <f t="shared" si="83"/>
        <v>0</v>
      </c>
      <c r="CI131" s="32">
        <f t="shared" si="84"/>
        <v>0</v>
      </c>
      <c r="CJ131" s="32">
        <f t="shared" si="85"/>
        <v>0</v>
      </c>
      <c r="CK131" s="32">
        <f t="shared" si="86"/>
        <v>0</v>
      </c>
      <c r="CL131" s="32">
        <f t="shared" si="87"/>
        <v>0</v>
      </c>
      <c r="CM131" s="32">
        <f t="shared" si="88"/>
        <v>0</v>
      </c>
      <c r="CN131" s="32">
        <f t="shared" si="89"/>
        <v>0</v>
      </c>
    </row>
    <row r="132" spans="1:92" ht="16.350000000000001" customHeight="1" x14ac:dyDescent="0.2">
      <c r="A132" s="3740" t="s">
        <v>165</v>
      </c>
      <c r="B132" s="3741"/>
      <c r="C132" s="3742"/>
      <c r="D132" s="2396">
        <f t="shared" si="73"/>
        <v>0</v>
      </c>
      <c r="E132" s="2264">
        <f t="shared" si="74"/>
        <v>0</v>
      </c>
      <c r="F132" s="2266">
        <f t="shared" si="75"/>
        <v>0</v>
      </c>
      <c r="G132" s="2404"/>
      <c r="H132" s="2406"/>
      <c r="I132" s="2404"/>
      <c r="J132" s="2408"/>
      <c r="K132" s="2404"/>
      <c r="L132" s="2406"/>
      <c r="M132" s="2404"/>
      <c r="N132" s="2406"/>
      <c r="O132" s="2409"/>
      <c r="P132" s="2231"/>
      <c r="Q132" s="2230"/>
      <c r="R132" s="2231"/>
      <c r="S132" s="2230"/>
      <c r="T132" s="2406"/>
      <c r="U132" s="2409"/>
      <c r="V132" s="2231"/>
      <c r="W132" s="2230"/>
      <c r="X132" s="2231"/>
      <c r="Y132" s="2230"/>
      <c r="Z132" s="2231"/>
      <c r="AA132" s="2230"/>
      <c r="AB132" s="2231"/>
      <c r="AC132" s="2230"/>
      <c r="AD132" s="2231"/>
      <c r="AE132" s="2230"/>
      <c r="AF132" s="2231"/>
      <c r="AG132" s="2230"/>
      <c r="AH132" s="2231"/>
      <c r="AI132" s="2230"/>
      <c r="AJ132" s="2231"/>
      <c r="AK132" s="2230"/>
      <c r="AL132" s="2231"/>
      <c r="AM132" s="2230"/>
      <c r="AN132" s="2232"/>
      <c r="AO132" s="2268"/>
      <c r="AP132" s="2410"/>
      <c r="AQ132" s="2407">
        <v>0</v>
      </c>
      <c r="AR132" s="2407"/>
      <c r="AS132" s="2234"/>
      <c r="AT132" s="2268"/>
      <c r="AU132" s="2268"/>
      <c r="AV132" s="2268"/>
      <c r="AW132" s="671" t="str">
        <f t="shared" si="72"/>
        <v/>
      </c>
      <c r="BU132" s="3"/>
      <c r="BV132" s="3"/>
      <c r="BW132" s="4"/>
      <c r="CA132" s="31" t="str">
        <f t="shared" si="76"/>
        <v/>
      </c>
      <c r="CB132" s="31" t="str">
        <f t="shared" si="77"/>
        <v/>
      </c>
      <c r="CC132" s="31" t="str">
        <f t="shared" si="78"/>
        <v/>
      </c>
      <c r="CD132" s="31" t="str">
        <f t="shared" si="79"/>
        <v/>
      </c>
      <c r="CE132" s="31" t="str">
        <f t="shared" si="80"/>
        <v/>
      </c>
      <c r="CF132" s="31" t="str">
        <f t="shared" si="81"/>
        <v/>
      </c>
      <c r="CG132" s="31" t="str">
        <f t="shared" si="82"/>
        <v/>
      </c>
      <c r="CH132" s="32">
        <f t="shared" si="83"/>
        <v>0</v>
      </c>
      <c r="CI132" s="32">
        <f t="shared" si="84"/>
        <v>0</v>
      </c>
      <c r="CJ132" s="32">
        <f t="shared" si="85"/>
        <v>0</v>
      </c>
      <c r="CK132" s="32">
        <f t="shared" si="86"/>
        <v>0</v>
      </c>
      <c r="CL132" s="32">
        <f t="shared" si="87"/>
        <v>0</v>
      </c>
      <c r="CM132" s="32">
        <f t="shared" si="88"/>
        <v>0</v>
      </c>
      <c r="CN132" s="32">
        <f t="shared" si="89"/>
        <v>0</v>
      </c>
    </row>
    <row r="133" spans="1:92" ht="16.350000000000001" customHeight="1" x14ac:dyDescent="0.2">
      <c r="A133" s="3740" t="s">
        <v>166</v>
      </c>
      <c r="B133" s="3741"/>
      <c r="C133" s="3742"/>
      <c r="D133" s="2396">
        <f t="shared" si="73"/>
        <v>0</v>
      </c>
      <c r="E133" s="2264">
        <f t="shared" si="74"/>
        <v>0</v>
      </c>
      <c r="F133" s="2266">
        <f t="shared" si="75"/>
        <v>0</v>
      </c>
      <c r="G133" s="2404"/>
      <c r="H133" s="2406"/>
      <c r="I133" s="2404"/>
      <c r="J133" s="2408"/>
      <c r="K133" s="2404"/>
      <c r="L133" s="2406"/>
      <c r="M133" s="2404"/>
      <c r="N133" s="2406"/>
      <c r="O133" s="2409"/>
      <c r="P133" s="2231"/>
      <c r="Q133" s="2230"/>
      <c r="R133" s="2231"/>
      <c r="S133" s="2230"/>
      <c r="T133" s="2406"/>
      <c r="U133" s="2409"/>
      <c r="V133" s="2231"/>
      <c r="W133" s="2230"/>
      <c r="X133" s="2231"/>
      <c r="Y133" s="2230"/>
      <c r="Z133" s="2231"/>
      <c r="AA133" s="2230"/>
      <c r="AB133" s="2231"/>
      <c r="AC133" s="2230"/>
      <c r="AD133" s="2231"/>
      <c r="AE133" s="2230"/>
      <c r="AF133" s="2231"/>
      <c r="AG133" s="2230"/>
      <c r="AH133" s="2231"/>
      <c r="AI133" s="2230"/>
      <c r="AJ133" s="2231"/>
      <c r="AK133" s="2230"/>
      <c r="AL133" s="2231"/>
      <c r="AM133" s="2230"/>
      <c r="AN133" s="2232"/>
      <c r="AO133" s="2268"/>
      <c r="AP133" s="2410"/>
      <c r="AQ133" s="2407">
        <v>0</v>
      </c>
      <c r="AR133" s="2407"/>
      <c r="AS133" s="2234"/>
      <c r="AT133" s="2268"/>
      <c r="AU133" s="2268"/>
      <c r="AV133" s="2268"/>
      <c r="AW133" s="671" t="str">
        <f t="shared" si="72"/>
        <v/>
      </c>
      <c r="BU133" s="3"/>
      <c r="BV133" s="3"/>
      <c r="BW133" s="4"/>
      <c r="CA133" s="31" t="str">
        <f t="shared" si="76"/>
        <v/>
      </c>
      <c r="CB133" s="31" t="str">
        <f t="shared" si="77"/>
        <v/>
      </c>
      <c r="CC133" s="31" t="str">
        <f t="shared" si="78"/>
        <v/>
      </c>
      <c r="CD133" s="31" t="str">
        <f t="shared" si="79"/>
        <v/>
      </c>
      <c r="CE133" s="31" t="str">
        <f t="shared" si="80"/>
        <v/>
      </c>
      <c r="CF133" s="31" t="str">
        <f t="shared" si="81"/>
        <v/>
      </c>
      <c r="CG133" s="31" t="str">
        <f t="shared" si="82"/>
        <v/>
      </c>
      <c r="CH133" s="32">
        <f t="shared" si="83"/>
        <v>0</v>
      </c>
      <c r="CI133" s="32">
        <f t="shared" si="84"/>
        <v>0</v>
      </c>
      <c r="CJ133" s="32">
        <f t="shared" si="85"/>
        <v>0</v>
      </c>
      <c r="CK133" s="32">
        <f t="shared" si="86"/>
        <v>0</v>
      </c>
      <c r="CL133" s="32">
        <f t="shared" si="87"/>
        <v>0</v>
      </c>
      <c r="CM133" s="32">
        <f t="shared" si="88"/>
        <v>0</v>
      </c>
      <c r="CN133" s="32">
        <f t="shared" si="89"/>
        <v>0</v>
      </c>
    </row>
    <row r="134" spans="1:92" ht="16.350000000000001" customHeight="1" x14ac:dyDescent="0.2">
      <c r="A134" s="3740" t="s">
        <v>167</v>
      </c>
      <c r="B134" s="3741"/>
      <c r="C134" s="3742"/>
      <c r="D134" s="2396">
        <f t="shared" si="73"/>
        <v>0</v>
      </c>
      <c r="E134" s="2264">
        <f t="shared" si="74"/>
        <v>0</v>
      </c>
      <c r="F134" s="2266">
        <f t="shared" si="75"/>
        <v>0</v>
      </c>
      <c r="G134" s="2404"/>
      <c r="H134" s="2406"/>
      <c r="I134" s="2404"/>
      <c r="J134" s="2408"/>
      <c r="K134" s="2404"/>
      <c r="L134" s="2406"/>
      <c r="M134" s="2404"/>
      <c r="N134" s="2406"/>
      <c r="O134" s="2409"/>
      <c r="P134" s="2231"/>
      <c r="Q134" s="2230"/>
      <c r="R134" s="2231"/>
      <c r="S134" s="2230"/>
      <c r="T134" s="2406"/>
      <c r="U134" s="2409"/>
      <c r="V134" s="2231"/>
      <c r="W134" s="2230"/>
      <c r="X134" s="2231"/>
      <c r="Y134" s="2230"/>
      <c r="Z134" s="2231"/>
      <c r="AA134" s="2230"/>
      <c r="AB134" s="2231"/>
      <c r="AC134" s="2230"/>
      <c r="AD134" s="2231"/>
      <c r="AE134" s="2230"/>
      <c r="AF134" s="2231"/>
      <c r="AG134" s="2230"/>
      <c r="AH134" s="2231"/>
      <c r="AI134" s="2230"/>
      <c r="AJ134" s="2231"/>
      <c r="AK134" s="2230"/>
      <c r="AL134" s="2231"/>
      <c r="AM134" s="2230"/>
      <c r="AN134" s="2232"/>
      <c r="AO134" s="2268"/>
      <c r="AP134" s="2410"/>
      <c r="AQ134" s="2407">
        <v>0</v>
      </c>
      <c r="AR134" s="2407"/>
      <c r="AS134" s="2234"/>
      <c r="AT134" s="2268"/>
      <c r="AU134" s="2268"/>
      <c r="AV134" s="2268"/>
      <c r="AW134" s="671" t="str">
        <f t="shared" si="72"/>
        <v/>
      </c>
      <c r="BU134" s="3"/>
      <c r="BV134" s="3"/>
      <c r="BW134" s="4"/>
      <c r="CA134" s="31" t="str">
        <f t="shared" si="76"/>
        <v/>
      </c>
      <c r="CB134" s="31" t="str">
        <f t="shared" si="77"/>
        <v/>
      </c>
      <c r="CC134" s="31" t="str">
        <f t="shared" si="78"/>
        <v/>
      </c>
      <c r="CD134" s="31" t="str">
        <f t="shared" si="79"/>
        <v/>
      </c>
      <c r="CE134" s="31" t="str">
        <f t="shared" si="80"/>
        <v/>
      </c>
      <c r="CF134" s="31" t="str">
        <f t="shared" si="81"/>
        <v/>
      </c>
      <c r="CG134" s="31" t="str">
        <f t="shared" si="82"/>
        <v/>
      </c>
      <c r="CH134" s="32">
        <f t="shared" si="83"/>
        <v>0</v>
      </c>
      <c r="CI134" s="32">
        <f t="shared" si="84"/>
        <v>0</v>
      </c>
      <c r="CJ134" s="32">
        <f t="shared" si="85"/>
        <v>0</v>
      </c>
      <c r="CK134" s="32">
        <f t="shared" si="86"/>
        <v>0</v>
      </c>
      <c r="CL134" s="32">
        <f t="shared" si="87"/>
        <v>0</v>
      </c>
      <c r="CM134" s="32">
        <f t="shared" si="88"/>
        <v>0</v>
      </c>
      <c r="CN134" s="32">
        <f t="shared" si="89"/>
        <v>0</v>
      </c>
    </row>
    <row r="135" spans="1:92" ht="16.350000000000001" customHeight="1" x14ac:dyDescent="0.2">
      <c r="A135" s="3740" t="s">
        <v>168</v>
      </c>
      <c r="B135" s="3741"/>
      <c r="C135" s="3742"/>
      <c r="D135" s="2396">
        <f t="shared" si="73"/>
        <v>0</v>
      </c>
      <c r="E135" s="2264">
        <f t="shared" si="74"/>
        <v>0</v>
      </c>
      <c r="F135" s="2266">
        <f t="shared" si="75"/>
        <v>0</v>
      </c>
      <c r="G135" s="2404"/>
      <c r="H135" s="2406"/>
      <c r="I135" s="2404"/>
      <c r="J135" s="2408"/>
      <c r="K135" s="2404"/>
      <c r="L135" s="2406"/>
      <c r="M135" s="2404"/>
      <c r="N135" s="2406"/>
      <c r="O135" s="2409"/>
      <c r="P135" s="2231"/>
      <c r="Q135" s="2230"/>
      <c r="R135" s="2231"/>
      <c r="S135" s="2230"/>
      <c r="T135" s="2406"/>
      <c r="U135" s="2409"/>
      <c r="V135" s="2231"/>
      <c r="W135" s="2230"/>
      <c r="X135" s="2231"/>
      <c r="Y135" s="2230"/>
      <c r="Z135" s="2231"/>
      <c r="AA135" s="2230"/>
      <c r="AB135" s="2231"/>
      <c r="AC135" s="2230"/>
      <c r="AD135" s="2231"/>
      <c r="AE135" s="2230"/>
      <c r="AF135" s="2231"/>
      <c r="AG135" s="2230"/>
      <c r="AH135" s="2231"/>
      <c r="AI135" s="2230"/>
      <c r="AJ135" s="2231"/>
      <c r="AK135" s="2230"/>
      <c r="AL135" s="2231"/>
      <c r="AM135" s="2230"/>
      <c r="AN135" s="2232"/>
      <c r="AO135" s="2268"/>
      <c r="AP135" s="2410"/>
      <c r="AQ135" s="2407">
        <v>0</v>
      </c>
      <c r="AR135" s="2407"/>
      <c r="AS135" s="2234"/>
      <c r="AT135" s="2268"/>
      <c r="AU135" s="2268"/>
      <c r="AV135" s="2268"/>
      <c r="AW135" s="671" t="str">
        <f t="shared" si="72"/>
        <v/>
      </c>
      <c r="BU135" s="3"/>
      <c r="BV135" s="3"/>
      <c r="BW135" s="4"/>
      <c r="CA135" s="31" t="str">
        <f t="shared" si="76"/>
        <v/>
      </c>
      <c r="CB135" s="31" t="str">
        <f t="shared" si="77"/>
        <v/>
      </c>
      <c r="CC135" s="31" t="str">
        <f t="shared" si="78"/>
        <v/>
      </c>
      <c r="CD135" s="31" t="str">
        <f t="shared" si="79"/>
        <v/>
      </c>
      <c r="CE135" s="31" t="str">
        <f t="shared" si="80"/>
        <v/>
      </c>
      <c r="CF135" s="31" t="str">
        <f t="shared" si="81"/>
        <v/>
      </c>
      <c r="CG135" s="31" t="str">
        <f t="shared" si="82"/>
        <v/>
      </c>
      <c r="CH135" s="32">
        <f t="shared" si="83"/>
        <v>0</v>
      </c>
      <c r="CI135" s="32">
        <f t="shared" si="84"/>
        <v>0</v>
      </c>
      <c r="CJ135" s="32">
        <f t="shared" si="85"/>
        <v>0</v>
      </c>
      <c r="CK135" s="32">
        <f t="shared" si="86"/>
        <v>0</v>
      </c>
      <c r="CL135" s="32">
        <f t="shared" si="87"/>
        <v>0</v>
      </c>
      <c r="CM135" s="32">
        <f t="shared" si="88"/>
        <v>0</v>
      </c>
      <c r="CN135" s="32">
        <f t="shared" si="89"/>
        <v>0</v>
      </c>
    </row>
    <row r="136" spans="1:92" ht="16.350000000000001" customHeight="1" x14ac:dyDescent="0.2">
      <c r="A136" s="3748" t="s">
        <v>169</v>
      </c>
      <c r="B136" s="3748"/>
      <c r="C136" s="3748"/>
      <c r="D136" s="2396">
        <f t="shared" si="73"/>
        <v>0</v>
      </c>
      <c r="E136" s="2264">
        <f t="shared" si="74"/>
        <v>0</v>
      </c>
      <c r="F136" s="2266">
        <f t="shared" si="75"/>
        <v>0</v>
      </c>
      <c r="G136" s="2267"/>
      <c r="H136" s="2231"/>
      <c r="I136" s="2267"/>
      <c r="J136" s="2283"/>
      <c r="K136" s="2267"/>
      <c r="L136" s="2231"/>
      <c r="M136" s="2267"/>
      <c r="N136" s="2231"/>
      <c r="O136" s="2230"/>
      <c r="P136" s="2231"/>
      <c r="Q136" s="2230"/>
      <c r="R136" s="2231"/>
      <c r="S136" s="2230"/>
      <c r="T136" s="2231"/>
      <c r="U136" s="2230"/>
      <c r="V136" s="2231"/>
      <c r="W136" s="2230"/>
      <c r="X136" s="2231"/>
      <c r="Y136" s="2230"/>
      <c r="Z136" s="2231"/>
      <c r="AA136" s="2230"/>
      <c r="AB136" s="2231"/>
      <c r="AC136" s="2230"/>
      <c r="AD136" s="2231"/>
      <c r="AE136" s="2230"/>
      <c r="AF136" s="2231"/>
      <c r="AG136" s="2230"/>
      <c r="AH136" s="2231"/>
      <c r="AI136" s="2230"/>
      <c r="AJ136" s="2231"/>
      <c r="AK136" s="2230"/>
      <c r="AL136" s="2231"/>
      <c r="AM136" s="2230"/>
      <c r="AN136" s="2232"/>
      <c r="AO136" s="2268"/>
      <c r="AP136" s="2268"/>
      <c r="AQ136" s="2234">
        <v>0</v>
      </c>
      <c r="AR136" s="2234"/>
      <c r="AS136" s="2234"/>
      <c r="AT136" s="2268"/>
      <c r="AU136" s="2268"/>
      <c r="AV136" s="2268"/>
      <c r="AW136" s="671" t="str">
        <f t="shared" si="72"/>
        <v/>
      </c>
      <c r="BU136" s="3"/>
      <c r="BV136" s="3"/>
      <c r="BW136" s="4"/>
      <c r="CA136" s="31" t="str">
        <f t="shared" si="76"/>
        <v/>
      </c>
      <c r="CB136" s="31" t="str">
        <f t="shared" si="77"/>
        <v/>
      </c>
      <c r="CC136" s="31" t="str">
        <f t="shared" si="78"/>
        <v/>
      </c>
      <c r="CD136" s="31" t="str">
        <f t="shared" si="79"/>
        <v/>
      </c>
      <c r="CE136" s="31" t="str">
        <f t="shared" si="80"/>
        <v/>
      </c>
      <c r="CF136" s="31" t="str">
        <f t="shared" si="81"/>
        <v/>
      </c>
      <c r="CG136" s="31" t="str">
        <f t="shared" si="82"/>
        <v/>
      </c>
      <c r="CH136" s="32">
        <f t="shared" si="83"/>
        <v>0</v>
      </c>
      <c r="CI136" s="32">
        <f t="shared" si="84"/>
        <v>0</v>
      </c>
      <c r="CJ136" s="32">
        <f t="shared" si="85"/>
        <v>0</v>
      </c>
      <c r="CK136" s="32">
        <f t="shared" si="86"/>
        <v>0</v>
      </c>
      <c r="CL136" s="32">
        <f t="shared" si="87"/>
        <v>0</v>
      </c>
      <c r="CM136" s="32">
        <f t="shared" si="88"/>
        <v>0</v>
      </c>
      <c r="CN136" s="32">
        <f t="shared" si="89"/>
        <v>0</v>
      </c>
    </row>
    <row r="137" spans="1:92" ht="16.350000000000001" customHeight="1" x14ac:dyDescent="0.2">
      <c r="A137" s="3740" t="s">
        <v>170</v>
      </c>
      <c r="B137" s="3741"/>
      <c r="C137" s="3742"/>
      <c r="D137" s="2396">
        <f t="shared" si="73"/>
        <v>0</v>
      </c>
      <c r="E137" s="2264">
        <f t="shared" si="74"/>
        <v>0</v>
      </c>
      <c r="F137" s="2266">
        <f t="shared" si="75"/>
        <v>0</v>
      </c>
      <c r="G137" s="2267"/>
      <c r="H137" s="2231"/>
      <c r="I137" s="2267"/>
      <c r="J137" s="2283"/>
      <c r="K137" s="2267"/>
      <c r="L137" s="2231"/>
      <c r="M137" s="2267"/>
      <c r="N137" s="2231"/>
      <c r="O137" s="2230"/>
      <c r="P137" s="2231"/>
      <c r="Q137" s="2230"/>
      <c r="R137" s="2231"/>
      <c r="S137" s="2230"/>
      <c r="T137" s="2231"/>
      <c r="U137" s="2230"/>
      <c r="V137" s="2231"/>
      <c r="W137" s="2230"/>
      <c r="X137" s="2231"/>
      <c r="Y137" s="2230"/>
      <c r="Z137" s="2231"/>
      <c r="AA137" s="2230"/>
      <c r="AB137" s="2231"/>
      <c r="AC137" s="2230"/>
      <c r="AD137" s="2231"/>
      <c r="AE137" s="2230"/>
      <c r="AF137" s="2231"/>
      <c r="AG137" s="2230"/>
      <c r="AH137" s="2231"/>
      <c r="AI137" s="2230"/>
      <c r="AJ137" s="2231"/>
      <c r="AK137" s="2230"/>
      <c r="AL137" s="2231"/>
      <c r="AM137" s="2230"/>
      <c r="AN137" s="2232"/>
      <c r="AO137" s="2268"/>
      <c r="AP137" s="2268"/>
      <c r="AQ137" s="2234">
        <v>0</v>
      </c>
      <c r="AR137" s="2234"/>
      <c r="AS137" s="2234"/>
      <c r="AT137" s="2268"/>
      <c r="AU137" s="2268"/>
      <c r="AV137" s="2268"/>
      <c r="AW137" s="671" t="str">
        <f t="shared" si="72"/>
        <v/>
      </c>
      <c r="BU137" s="3"/>
      <c r="BV137" s="3"/>
      <c r="BW137" s="4"/>
      <c r="CA137" s="31" t="str">
        <f t="shared" si="76"/>
        <v/>
      </c>
      <c r="CB137" s="31" t="str">
        <f t="shared" si="77"/>
        <v/>
      </c>
      <c r="CC137" s="31" t="str">
        <f t="shared" si="78"/>
        <v/>
      </c>
      <c r="CD137" s="31" t="str">
        <f t="shared" si="79"/>
        <v/>
      </c>
      <c r="CE137" s="31" t="str">
        <f t="shared" si="80"/>
        <v/>
      </c>
      <c r="CF137" s="31" t="str">
        <f t="shared" si="81"/>
        <v/>
      </c>
      <c r="CG137" s="31" t="str">
        <f t="shared" si="82"/>
        <v/>
      </c>
      <c r="CH137" s="32">
        <f t="shared" si="83"/>
        <v>0</v>
      </c>
      <c r="CI137" s="32">
        <f t="shared" si="84"/>
        <v>0</v>
      </c>
      <c r="CJ137" s="32">
        <f t="shared" si="85"/>
        <v>0</v>
      </c>
      <c r="CK137" s="32">
        <f t="shared" si="86"/>
        <v>0</v>
      </c>
      <c r="CL137" s="32">
        <f t="shared" si="87"/>
        <v>0</v>
      </c>
      <c r="CM137" s="32">
        <f t="shared" si="88"/>
        <v>0</v>
      </c>
      <c r="CN137" s="32">
        <f t="shared" si="89"/>
        <v>0</v>
      </c>
    </row>
    <row r="138" spans="1:92" ht="16.350000000000001" customHeight="1" x14ac:dyDescent="0.2">
      <c r="A138" s="3740" t="s">
        <v>171</v>
      </c>
      <c r="B138" s="3741"/>
      <c r="C138" s="3742"/>
      <c r="D138" s="2396">
        <f t="shared" si="73"/>
        <v>0</v>
      </c>
      <c r="E138" s="2264">
        <f t="shared" si="74"/>
        <v>0</v>
      </c>
      <c r="F138" s="2266">
        <f t="shared" si="75"/>
        <v>0</v>
      </c>
      <c r="G138" s="2411"/>
      <c r="H138" s="2412"/>
      <c r="I138" s="2411"/>
      <c r="J138" s="2413"/>
      <c r="K138" s="2411"/>
      <c r="L138" s="2231"/>
      <c r="M138" s="2267"/>
      <c r="N138" s="2231"/>
      <c r="O138" s="2230"/>
      <c r="P138" s="2231"/>
      <c r="Q138" s="2230"/>
      <c r="R138" s="2231"/>
      <c r="S138" s="2230"/>
      <c r="T138" s="2231"/>
      <c r="U138" s="2230"/>
      <c r="V138" s="2231"/>
      <c r="W138" s="2230"/>
      <c r="X138" s="2231"/>
      <c r="Y138" s="2230"/>
      <c r="Z138" s="2231"/>
      <c r="AA138" s="2230"/>
      <c r="AB138" s="2231"/>
      <c r="AC138" s="2230"/>
      <c r="AD138" s="2231"/>
      <c r="AE138" s="2230"/>
      <c r="AF138" s="2231"/>
      <c r="AG138" s="2230"/>
      <c r="AH138" s="2231"/>
      <c r="AI138" s="2230"/>
      <c r="AJ138" s="2231"/>
      <c r="AK138" s="2230"/>
      <c r="AL138" s="2231"/>
      <c r="AM138" s="2230"/>
      <c r="AN138" s="2232"/>
      <c r="AO138" s="2268"/>
      <c r="AP138" s="2414"/>
      <c r="AQ138" s="2234">
        <v>0</v>
      </c>
      <c r="AR138" s="2234"/>
      <c r="AS138" s="2236"/>
      <c r="AT138" s="2268"/>
      <c r="AU138" s="2268"/>
      <c r="AV138" s="2268"/>
      <c r="AW138" s="671" t="str">
        <f t="shared" si="72"/>
        <v/>
      </c>
      <c r="BU138" s="3"/>
      <c r="BV138" s="3"/>
      <c r="BW138" s="4"/>
      <c r="CA138" s="31" t="str">
        <f t="shared" si="76"/>
        <v/>
      </c>
      <c r="CB138" s="31" t="str">
        <f t="shared" si="77"/>
        <v/>
      </c>
      <c r="CC138" s="31" t="str">
        <f t="shared" si="78"/>
        <v/>
      </c>
      <c r="CD138" s="31" t="str">
        <f t="shared" si="79"/>
        <v/>
      </c>
      <c r="CE138" s="31" t="str">
        <f t="shared" si="80"/>
        <v/>
      </c>
      <c r="CF138" s="31" t="str">
        <f t="shared" si="81"/>
        <v/>
      </c>
      <c r="CG138" s="31" t="str">
        <f t="shared" si="82"/>
        <v/>
      </c>
      <c r="CH138" s="32">
        <f t="shared" si="83"/>
        <v>0</v>
      </c>
      <c r="CI138" s="32">
        <f t="shared" si="84"/>
        <v>0</v>
      </c>
      <c r="CJ138" s="32">
        <f t="shared" si="85"/>
        <v>0</v>
      </c>
      <c r="CK138" s="32">
        <f t="shared" si="86"/>
        <v>0</v>
      </c>
      <c r="CL138" s="32">
        <f t="shared" si="87"/>
        <v>0</v>
      </c>
      <c r="CM138" s="32">
        <f t="shared" si="88"/>
        <v>0</v>
      </c>
      <c r="CN138" s="32">
        <f t="shared" si="89"/>
        <v>0</v>
      </c>
    </row>
    <row r="139" spans="1:92" ht="16.350000000000001" customHeight="1" x14ac:dyDescent="0.2">
      <c r="A139" s="3740" t="s">
        <v>172</v>
      </c>
      <c r="B139" s="3741"/>
      <c r="C139" s="3742"/>
      <c r="D139" s="2396">
        <f t="shared" si="73"/>
        <v>0</v>
      </c>
      <c r="E139" s="2264">
        <f t="shared" si="74"/>
        <v>0</v>
      </c>
      <c r="F139" s="2266">
        <f t="shared" si="75"/>
        <v>0</v>
      </c>
      <c r="G139" s="2411"/>
      <c r="H139" s="2412"/>
      <c r="I139" s="2411"/>
      <c r="J139" s="2413"/>
      <c r="K139" s="2411"/>
      <c r="L139" s="2231"/>
      <c r="M139" s="2267"/>
      <c r="N139" s="2231"/>
      <c r="O139" s="2230"/>
      <c r="P139" s="2231"/>
      <c r="Q139" s="2230"/>
      <c r="R139" s="2231"/>
      <c r="S139" s="2230"/>
      <c r="T139" s="2231"/>
      <c r="U139" s="2230"/>
      <c r="V139" s="2231"/>
      <c r="W139" s="2230"/>
      <c r="X139" s="2231"/>
      <c r="Y139" s="2230"/>
      <c r="Z139" s="2231"/>
      <c r="AA139" s="2230"/>
      <c r="AB139" s="2231"/>
      <c r="AC139" s="2230"/>
      <c r="AD139" s="2231"/>
      <c r="AE139" s="2230"/>
      <c r="AF139" s="2231"/>
      <c r="AG139" s="2230"/>
      <c r="AH139" s="2231"/>
      <c r="AI139" s="2230"/>
      <c r="AJ139" s="2231"/>
      <c r="AK139" s="2230"/>
      <c r="AL139" s="2231"/>
      <c r="AM139" s="2230"/>
      <c r="AN139" s="2232"/>
      <c r="AO139" s="2268"/>
      <c r="AP139" s="2414"/>
      <c r="AQ139" s="2234">
        <v>0</v>
      </c>
      <c r="AR139" s="2234"/>
      <c r="AS139" s="2236"/>
      <c r="AT139" s="2268"/>
      <c r="AU139" s="2268"/>
      <c r="AV139" s="2268"/>
      <c r="AW139" s="671" t="str">
        <f t="shared" si="72"/>
        <v/>
      </c>
      <c r="BU139" s="3"/>
      <c r="BV139" s="3"/>
      <c r="BW139" s="4"/>
      <c r="CA139" s="31" t="str">
        <f t="shared" si="76"/>
        <v/>
      </c>
      <c r="CB139" s="31" t="str">
        <f t="shared" si="77"/>
        <v/>
      </c>
      <c r="CC139" s="31" t="str">
        <f t="shared" si="78"/>
        <v/>
      </c>
      <c r="CD139" s="31" t="str">
        <f t="shared" si="79"/>
        <v/>
      </c>
      <c r="CE139" s="31" t="str">
        <f t="shared" si="80"/>
        <v/>
      </c>
      <c r="CF139" s="31" t="str">
        <f t="shared" si="81"/>
        <v/>
      </c>
      <c r="CG139" s="31" t="str">
        <f t="shared" si="82"/>
        <v/>
      </c>
      <c r="CH139" s="32">
        <f t="shared" si="83"/>
        <v>0</v>
      </c>
      <c r="CI139" s="32">
        <f t="shared" si="84"/>
        <v>0</v>
      </c>
      <c r="CJ139" s="32">
        <f t="shared" si="85"/>
        <v>0</v>
      </c>
      <c r="CK139" s="32">
        <f t="shared" si="86"/>
        <v>0</v>
      </c>
      <c r="CL139" s="32">
        <f t="shared" si="87"/>
        <v>0</v>
      </c>
      <c r="CM139" s="32">
        <f t="shared" si="88"/>
        <v>0</v>
      </c>
      <c r="CN139" s="32">
        <f t="shared" si="89"/>
        <v>0</v>
      </c>
    </row>
    <row r="140" spans="1:92" ht="16.350000000000001" customHeight="1" x14ac:dyDescent="0.2">
      <c r="A140" s="3740" t="s">
        <v>173</v>
      </c>
      <c r="B140" s="3741"/>
      <c r="C140" s="3742"/>
      <c r="D140" s="2396">
        <f t="shared" si="73"/>
        <v>0</v>
      </c>
      <c r="E140" s="2264">
        <f t="shared" si="74"/>
        <v>0</v>
      </c>
      <c r="F140" s="2266">
        <f t="shared" si="75"/>
        <v>0</v>
      </c>
      <c r="G140" s="2411"/>
      <c r="H140" s="2412"/>
      <c r="I140" s="2411"/>
      <c r="J140" s="2413"/>
      <c r="K140" s="2411"/>
      <c r="L140" s="2231"/>
      <c r="M140" s="2267"/>
      <c r="N140" s="2231"/>
      <c r="O140" s="2230"/>
      <c r="P140" s="2231"/>
      <c r="Q140" s="2230"/>
      <c r="R140" s="2231"/>
      <c r="S140" s="2230"/>
      <c r="T140" s="2231"/>
      <c r="U140" s="2230"/>
      <c r="V140" s="2231"/>
      <c r="W140" s="2230"/>
      <c r="X140" s="2231"/>
      <c r="Y140" s="2230"/>
      <c r="Z140" s="2231"/>
      <c r="AA140" s="2230"/>
      <c r="AB140" s="2231"/>
      <c r="AC140" s="2230"/>
      <c r="AD140" s="2231"/>
      <c r="AE140" s="2230"/>
      <c r="AF140" s="2231"/>
      <c r="AG140" s="2230"/>
      <c r="AH140" s="2231"/>
      <c r="AI140" s="2230"/>
      <c r="AJ140" s="2231"/>
      <c r="AK140" s="2230"/>
      <c r="AL140" s="2231"/>
      <c r="AM140" s="2230"/>
      <c r="AN140" s="2232"/>
      <c r="AO140" s="2268"/>
      <c r="AP140" s="2414"/>
      <c r="AQ140" s="2234">
        <v>0</v>
      </c>
      <c r="AR140" s="2234"/>
      <c r="AS140" s="2236"/>
      <c r="AT140" s="2268"/>
      <c r="AU140" s="2268"/>
      <c r="AV140" s="2268"/>
      <c r="AW140" s="671" t="str">
        <f t="shared" si="72"/>
        <v/>
      </c>
      <c r="BU140" s="3"/>
      <c r="BV140" s="3"/>
      <c r="BW140" s="4"/>
      <c r="CA140" s="31" t="str">
        <f t="shared" si="76"/>
        <v/>
      </c>
      <c r="CB140" s="31" t="str">
        <f t="shared" si="77"/>
        <v/>
      </c>
      <c r="CC140" s="31" t="str">
        <f t="shared" si="78"/>
        <v/>
      </c>
      <c r="CD140" s="31" t="str">
        <f t="shared" si="79"/>
        <v/>
      </c>
      <c r="CE140" s="31" t="str">
        <f t="shared" si="80"/>
        <v/>
      </c>
      <c r="CF140" s="31" t="str">
        <f t="shared" si="81"/>
        <v/>
      </c>
      <c r="CG140" s="31" t="str">
        <f t="shared" si="82"/>
        <v/>
      </c>
      <c r="CH140" s="32">
        <f t="shared" si="83"/>
        <v>0</v>
      </c>
      <c r="CI140" s="32">
        <f t="shared" si="84"/>
        <v>0</v>
      </c>
      <c r="CJ140" s="32">
        <f t="shared" si="85"/>
        <v>0</v>
      </c>
      <c r="CK140" s="32">
        <f t="shared" si="86"/>
        <v>0</v>
      </c>
      <c r="CL140" s="32">
        <f t="shared" si="87"/>
        <v>0</v>
      </c>
      <c r="CM140" s="32">
        <f t="shared" si="88"/>
        <v>0</v>
      </c>
      <c r="CN140" s="32">
        <f t="shared" si="89"/>
        <v>0</v>
      </c>
    </row>
    <row r="141" spans="1:92" ht="16.350000000000001" customHeight="1" x14ac:dyDescent="0.2">
      <c r="A141" s="3740" t="s">
        <v>174</v>
      </c>
      <c r="B141" s="3741"/>
      <c r="C141" s="3742"/>
      <c r="D141" s="2396">
        <f t="shared" si="73"/>
        <v>0</v>
      </c>
      <c r="E141" s="2264">
        <f t="shared" si="74"/>
        <v>0</v>
      </c>
      <c r="F141" s="2266">
        <f t="shared" si="75"/>
        <v>0</v>
      </c>
      <c r="G141" s="2411"/>
      <c r="H141" s="2412"/>
      <c r="I141" s="2411"/>
      <c r="J141" s="2413"/>
      <c r="K141" s="2411"/>
      <c r="L141" s="2231"/>
      <c r="M141" s="2267"/>
      <c r="N141" s="2231"/>
      <c r="O141" s="2230"/>
      <c r="P141" s="2231"/>
      <c r="Q141" s="2230"/>
      <c r="R141" s="2231"/>
      <c r="S141" s="2230"/>
      <c r="T141" s="2231"/>
      <c r="U141" s="2230"/>
      <c r="V141" s="2231"/>
      <c r="W141" s="2230"/>
      <c r="X141" s="2231"/>
      <c r="Y141" s="2230"/>
      <c r="Z141" s="2231"/>
      <c r="AA141" s="2230"/>
      <c r="AB141" s="2231"/>
      <c r="AC141" s="2230"/>
      <c r="AD141" s="2231"/>
      <c r="AE141" s="2230"/>
      <c r="AF141" s="2231"/>
      <c r="AG141" s="2230"/>
      <c r="AH141" s="2231"/>
      <c r="AI141" s="2230"/>
      <c r="AJ141" s="2231"/>
      <c r="AK141" s="2230"/>
      <c r="AL141" s="2231"/>
      <c r="AM141" s="2230"/>
      <c r="AN141" s="2232"/>
      <c r="AO141" s="2268"/>
      <c r="AP141" s="2414"/>
      <c r="AQ141" s="2234">
        <v>0</v>
      </c>
      <c r="AR141" s="2234"/>
      <c r="AS141" s="2236"/>
      <c r="AT141" s="2268"/>
      <c r="AU141" s="2268"/>
      <c r="AV141" s="2268"/>
      <c r="AW141" s="671" t="str">
        <f t="shared" si="72"/>
        <v/>
      </c>
      <c r="BU141" s="3"/>
      <c r="BV141" s="3"/>
      <c r="BW141" s="4"/>
      <c r="CA141" s="31" t="str">
        <f t="shared" si="76"/>
        <v/>
      </c>
      <c r="CB141" s="31" t="str">
        <f t="shared" si="77"/>
        <v/>
      </c>
      <c r="CC141" s="31" t="str">
        <f t="shared" si="78"/>
        <v/>
      </c>
      <c r="CD141" s="31" t="str">
        <f t="shared" si="79"/>
        <v/>
      </c>
      <c r="CE141" s="31" t="str">
        <f t="shared" si="80"/>
        <v/>
      </c>
      <c r="CF141" s="31" t="str">
        <f t="shared" si="81"/>
        <v/>
      </c>
      <c r="CG141" s="31" t="str">
        <f t="shared" si="82"/>
        <v/>
      </c>
      <c r="CH141" s="32">
        <f t="shared" si="83"/>
        <v>0</v>
      </c>
      <c r="CI141" s="32">
        <f t="shared" si="84"/>
        <v>0</v>
      </c>
      <c r="CJ141" s="32">
        <f t="shared" si="85"/>
        <v>0</v>
      </c>
      <c r="CK141" s="32">
        <f t="shared" si="86"/>
        <v>0</v>
      </c>
      <c r="CL141" s="32">
        <f t="shared" si="87"/>
        <v>0</v>
      </c>
      <c r="CM141" s="32">
        <f t="shared" si="88"/>
        <v>0</v>
      </c>
      <c r="CN141" s="32">
        <f t="shared" si="89"/>
        <v>0</v>
      </c>
    </row>
    <row r="142" spans="1:92" ht="16.350000000000001" customHeight="1" x14ac:dyDescent="0.2">
      <c r="A142" s="3740" t="s">
        <v>175</v>
      </c>
      <c r="B142" s="3741"/>
      <c r="C142" s="3742"/>
      <c r="D142" s="2396">
        <f t="shared" si="73"/>
        <v>0</v>
      </c>
      <c r="E142" s="2264">
        <f t="shared" si="74"/>
        <v>0</v>
      </c>
      <c r="F142" s="2266">
        <f t="shared" si="75"/>
        <v>0</v>
      </c>
      <c r="G142" s="2411"/>
      <c r="H142" s="2412"/>
      <c r="I142" s="2411"/>
      <c r="J142" s="2413"/>
      <c r="K142" s="2411"/>
      <c r="L142" s="2231"/>
      <c r="M142" s="2267"/>
      <c r="N142" s="2231"/>
      <c r="O142" s="2230"/>
      <c r="P142" s="2231"/>
      <c r="Q142" s="2230"/>
      <c r="R142" s="2231"/>
      <c r="S142" s="2230"/>
      <c r="T142" s="2231"/>
      <c r="U142" s="2230"/>
      <c r="V142" s="2231"/>
      <c r="W142" s="2230"/>
      <c r="X142" s="2231"/>
      <c r="Y142" s="2230"/>
      <c r="Z142" s="2231"/>
      <c r="AA142" s="2230"/>
      <c r="AB142" s="2231"/>
      <c r="AC142" s="2230"/>
      <c r="AD142" s="2231"/>
      <c r="AE142" s="2230"/>
      <c r="AF142" s="2231"/>
      <c r="AG142" s="2230"/>
      <c r="AH142" s="2231"/>
      <c r="AI142" s="2230"/>
      <c r="AJ142" s="2231"/>
      <c r="AK142" s="2230"/>
      <c r="AL142" s="2231"/>
      <c r="AM142" s="2230"/>
      <c r="AN142" s="2232"/>
      <c r="AO142" s="2268"/>
      <c r="AP142" s="2414"/>
      <c r="AQ142" s="2234">
        <v>0</v>
      </c>
      <c r="AR142" s="2234"/>
      <c r="AS142" s="2236"/>
      <c r="AT142" s="2268"/>
      <c r="AU142" s="2268"/>
      <c r="AV142" s="2268"/>
      <c r="AW142" s="671" t="str">
        <f t="shared" si="72"/>
        <v/>
      </c>
      <c r="BU142" s="3"/>
      <c r="BV142" s="3"/>
      <c r="BW142" s="4"/>
      <c r="CA142" s="31" t="str">
        <f t="shared" si="76"/>
        <v/>
      </c>
      <c r="CB142" s="31" t="str">
        <f t="shared" si="77"/>
        <v/>
      </c>
      <c r="CC142" s="31" t="str">
        <f t="shared" si="78"/>
        <v/>
      </c>
      <c r="CD142" s="31" t="str">
        <f t="shared" si="79"/>
        <v/>
      </c>
      <c r="CE142" s="31" t="str">
        <f t="shared" si="80"/>
        <v/>
      </c>
      <c r="CF142" s="31" t="str">
        <f t="shared" si="81"/>
        <v/>
      </c>
      <c r="CG142" s="31" t="str">
        <f t="shared" si="82"/>
        <v/>
      </c>
      <c r="CH142" s="32">
        <f t="shared" si="83"/>
        <v>0</v>
      </c>
      <c r="CI142" s="32">
        <f t="shared" si="84"/>
        <v>0</v>
      </c>
      <c r="CJ142" s="32">
        <f t="shared" si="85"/>
        <v>0</v>
      </c>
      <c r="CK142" s="32">
        <f t="shared" si="86"/>
        <v>0</v>
      </c>
      <c r="CL142" s="32">
        <f t="shared" si="87"/>
        <v>0</v>
      </c>
      <c r="CM142" s="32">
        <f t="shared" si="88"/>
        <v>0</v>
      </c>
      <c r="CN142" s="32">
        <f t="shared" si="89"/>
        <v>0</v>
      </c>
    </row>
    <row r="143" spans="1:92" ht="16.350000000000001" customHeight="1" x14ac:dyDescent="0.2">
      <c r="A143" s="3740" t="s">
        <v>176</v>
      </c>
      <c r="B143" s="3741"/>
      <c r="C143" s="3742"/>
      <c r="D143" s="2396">
        <f t="shared" si="73"/>
        <v>0</v>
      </c>
      <c r="E143" s="2264">
        <f t="shared" si="74"/>
        <v>0</v>
      </c>
      <c r="F143" s="2266">
        <f t="shared" si="75"/>
        <v>0</v>
      </c>
      <c r="G143" s="2404"/>
      <c r="H143" s="2406"/>
      <c r="I143" s="2404"/>
      <c r="J143" s="2283"/>
      <c r="K143" s="2267"/>
      <c r="L143" s="2231"/>
      <c r="M143" s="2267"/>
      <c r="N143" s="2231"/>
      <c r="O143" s="2230"/>
      <c r="P143" s="2231"/>
      <c r="Q143" s="2230"/>
      <c r="R143" s="2231"/>
      <c r="S143" s="2230"/>
      <c r="T143" s="2231"/>
      <c r="U143" s="2230"/>
      <c r="V143" s="2231"/>
      <c r="W143" s="2230"/>
      <c r="X143" s="2231"/>
      <c r="Y143" s="2230"/>
      <c r="Z143" s="2231"/>
      <c r="AA143" s="2230"/>
      <c r="AB143" s="2231"/>
      <c r="AC143" s="2230"/>
      <c r="AD143" s="2231"/>
      <c r="AE143" s="2230"/>
      <c r="AF143" s="2231"/>
      <c r="AG143" s="2230"/>
      <c r="AH143" s="2231"/>
      <c r="AI143" s="2230"/>
      <c r="AJ143" s="2231"/>
      <c r="AK143" s="2230"/>
      <c r="AL143" s="2231"/>
      <c r="AM143" s="2230"/>
      <c r="AN143" s="2232"/>
      <c r="AO143" s="2268"/>
      <c r="AP143" s="2268"/>
      <c r="AQ143" s="2234">
        <v>0</v>
      </c>
      <c r="AR143" s="2234"/>
      <c r="AS143" s="2234"/>
      <c r="AT143" s="2268"/>
      <c r="AU143" s="2268"/>
      <c r="AV143" s="2268"/>
      <c r="AW143" s="671" t="str">
        <f t="shared" si="72"/>
        <v/>
      </c>
      <c r="BU143" s="3"/>
      <c r="BV143" s="3"/>
      <c r="BW143" s="4"/>
      <c r="CA143" s="31" t="str">
        <f t="shared" si="76"/>
        <v/>
      </c>
      <c r="CB143" s="31" t="str">
        <f t="shared" si="77"/>
        <v/>
      </c>
      <c r="CC143" s="31" t="str">
        <f t="shared" si="78"/>
        <v/>
      </c>
      <c r="CD143" s="31" t="str">
        <f t="shared" si="79"/>
        <v/>
      </c>
      <c r="CE143" s="31" t="str">
        <f t="shared" si="80"/>
        <v/>
      </c>
      <c r="CF143" s="31" t="str">
        <f t="shared" si="81"/>
        <v/>
      </c>
      <c r="CG143" s="31" t="str">
        <f t="shared" si="82"/>
        <v/>
      </c>
      <c r="CH143" s="32">
        <f t="shared" si="83"/>
        <v>0</v>
      </c>
      <c r="CI143" s="32">
        <f t="shared" si="84"/>
        <v>0</v>
      </c>
      <c r="CJ143" s="32">
        <f t="shared" si="85"/>
        <v>0</v>
      </c>
      <c r="CK143" s="32">
        <f t="shared" si="86"/>
        <v>0</v>
      </c>
      <c r="CL143" s="32">
        <f t="shared" si="87"/>
        <v>0</v>
      </c>
      <c r="CM143" s="32">
        <f t="shared" si="88"/>
        <v>0</v>
      </c>
      <c r="CN143" s="32">
        <f t="shared" si="89"/>
        <v>0</v>
      </c>
    </row>
    <row r="144" spans="1:92" ht="16.350000000000001" customHeight="1" x14ac:dyDescent="0.2">
      <c r="A144" s="3745" t="s">
        <v>177</v>
      </c>
      <c r="B144" s="3746"/>
      <c r="C144" s="3747"/>
      <c r="D144" s="2415">
        <f t="shared" si="73"/>
        <v>0</v>
      </c>
      <c r="E144" s="2269">
        <f t="shared" si="74"/>
        <v>0</v>
      </c>
      <c r="F144" s="2271">
        <f t="shared" si="75"/>
        <v>0</v>
      </c>
      <c r="G144" s="255"/>
      <c r="H144" s="649"/>
      <c r="I144" s="255"/>
      <c r="J144" s="663"/>
      <c r="K144" s="256"/>
      <c r="L144" s="2240"/>
      <c r="M144" s="2272"/>
      <c r="N144" s="2240"/>
      <c r="O144" s="2239"/>
      <c r="P144" s="2240"/>
      <c r="Q144" s="2239"/>
      <c r="R144" s="2240"/>
      <c r="S144" s="2239"/>
      <c r="T144" s="2240"/>
      <c r="U144" s="2239"/>
      <c r="V144" s="2240"/>
      <c r="W144" s="2239"/>
      <c r="X144" s="2240"/>
      <c r="Y144" s="2239"/>
      <c r="Z144" s="2240"/>
      <c r="AA144" s="2239"/>
      <c r="AB144" s="2240"/>
      <c r="AC144" s="2239"/>
      <c r="AD144" s="2240"/>
      <c r="AE144" s="2239"/>
      <c r="AF144" s="2240"/>
      <c r="AG144" s="2239"/>
      <c r="AH144" s="2240"/>
      <c r="AI144" s="2239"/>
      <c r="AJ144" s="2240"/>
      <c r="AK144" s="2239"/>
      <c r="AL144" s="2240"/>
      <c r="AM144" s="2239"/>
      <c r="AN144" s="2241"/>
      <c r="AO144" s="2273"/>
      <c r="AP144" s="2268"/>
      <c r="AQ144" s="2234">
        <v>0</v>
      </c>
      <c r="AR144" s="2234"/>
      <c r="AS144" s="2234"/>
      <c r="AT144" s="2268"/>
      <c r="AU144" s="77"/>
      <c r="AV144" s="77"/>
      <c r="AW144" s="671" t="str">
        <f t="shared" si="72"/>
        <v/>
      </c>
      <c r="BU144" s="3"/>
      <c r="BV144" s="3"/>
      <c r="BW144" s="4"/>
      <c r="CA144" s="31" t="str">
        <f t="shared" si="76"/>
        <v/>
      </c>
      <c r="CB144" s="31" t="str">
        <f t="shared" si="77"/>
        <v/>
      </c>
      <c r="CC144" s="31" t="str">
        <f t="shared" si="78"/>
        <v/>
      </c>
      <c r="CD144" s="31" t="str">
        <f t="shared" si="79"/>
        <v/>
      </c>
      <c r="CE144" s="31" t="str">
        <f t="shared" si="80"/>
        <v/>
      </c>
      <c r="CF144" s="31" t="str">
        <f t="shared" si="81"/>
        <v/>
      </c>
      <c r="CG144" s="31" t="str">
        <f t="shared" si="82"/>
        <v/>
      </c>
      <c r="CH144" s="32">
        <f t="shared" si="83"/>
        <v>0</v>
      </c>
      <c r="CI144" s="32">
        <f t="shared" si="84"/>
        <v>0</v>
      </c>
      <c r="CJ144" s="32">
        <f t="shared" si="85"/>
        <v>0</v>
      </c>
      <c r="CK144" s="32">
        <f t="shared" si="86"/>
        <v>0</v>
      </c>
      <c r="CL144" s="32">
        <f t="shared" si="87"/>
        <v>0</v>
      </c>
      <c r="CM144" s="32">
        <f t="shared" si="88"/>
        <v>0</v>
      </c>
      <c r="CN144" s="32">
        <f t="shared" si="89"/>
        <v>0</v>
      </c>
    </row>
    <row r="145" spans="1:92" ht="16.350000000000001" customHeight="1" x14ac:dyDescent="0.2">
      <c r="A145" s="3612" t="s">
        <v>4</v>
      </c>
      <c r="B145" s="3634"/>
      <c r="C145" s="3627"/>
      <c r="D145" s="2416">
        <f t="shared" si="73"/>
        <v>202</v>
      </c>
      <c r="E145" s="2292">
        <f t="shared" si="74"/>
        <v>68</v>
      </c>
      <c r="F145" s="2417">
        <f t="shared" si="75"/>
        <v>134</v>
      </c>
      <c r="G145" s="2416">
        <f t="shared" ref="G145:AN145" si="92">SUM(G91:G144)</f>
        <v>0</v>
      </c>
      <c r="H145" s="2418">
        <f t="shared" si="92"/>
        <v>0</v>
      </c>
      <c r="I145" s="2416">
        <f t="shared" si="92"/>
        <v>0</v>
      </c>
      <c r="J145" s="2537">
        <f t="shared" si="92"/>
        <v>0</v>
      </c>
      <c r="K145" s="2416">
        <f t="shared" si="92"/>
        <v>0</v>
      </c>
      <c r="L145" s="2418">
        <f t="shared" si="92"/>
        <v>0</v>
      </c>
      <c r="M145" s="2419">
        <f t="shared" si="92"/>
        <v>0</v>
      </c>
      <c r="N145" s="2420">
        <f t="shared" si="92"/>
        <v>1</v>
      </c>
      <c r="O145" s="2538">
        <f t="shared" si="92"/>
        <v>0</v>
      </c>
      <c r="P145" s="2420">
        <f t="shared" si="92"/>
        <v>2</v>
      </c>
      <c r="Q145" s="2538">
        <f t="shared" si="92"/>
        <v>1</v>
      </c>
      <c r="R145" s="2420">
        <f t="shared" si="92"/>
        <v>5</v>
      </c>
      <c r="S145" s="2538">
        <f t="shared" si="92"/>
        <v>2</v>
      </c>
      <c r="T145" s="2420">
        <f t="shared" si="92"/>
        <v>2</v>
      </c>
      <c r="U145" s="2538">
        <f t="shared" si="92"/>
        <v>1</v>
      </c>
      <c r="V145" s="2420">
        <f t="shared" si="92"/>
        <v>0</v>
      </c>
      <c r="W145" s="2538">
        <f t="shared" si="92"/>
        <v>4</v>
      </c>
      <c r="X145" s="2420">
        <f t="shared" si="92"/>
        <v>6</v>
      </c>
      <c r="Y145" s="2538">
        <f t="shared" si="92"/>
        <v>15</v>
      </c>
      <c r="Z145" s="2420">
        <f t="shared" si="92"/>
        <v>37</v>
      </c>
      <c r="AA145" s="2538">
        <f t="shared" si="92"/>
        <v>4</v>
      </c>
      <c r="AB145" s="2420">
        <f t="shared" si="92"/>
        <v>8</v>
      </c>
      <c r="AC145" s="2538">
        <f t="shared" si="92"/>
        <v>3</v>
      </c>
      <c r="AD145" s="2420">
        <f t="shared" si="92"/>
        <v>13</v>
      </c>
      <c r="AE145" s="2538">
        <f t="shared" si="92"/>
        <v>8</v>
      </c>
      <c r="AF145" s="2420">
        <f t="shared" si="92"/>
        <v>24</v>
      </c>
      <c r="AG145" s="2538">
        <f t="shared" si="92"/>
        <v>20</v>
      </c>
      <c r="AH145" s="2420">
        <f t="shared" si="92"/>
        <v>24</v>
      </c>
      <c r="AI145" s="2538">
        <f t="shared" si="92"/>
        <v>1</v>
      </c>
      <c r="AJ145" s="2420">
        <f t="shared" si="92"/>
        <v>7</v>
      </c>
      <c r="AK145" s="2538">
        <f t="shared" si="92"/>
        <v>3</v>
      </c>
      <c r="AL145" s="2420">
        <f t="shared" si="92"/>
        <v>5</v>
      </c>
      <c r="AM145" s="2538">
        <f t="shared" si="92"/>
        <v>6</v>
      </c>
      <c r="AN145" s="2421">
        <f t="shared" si="92"/>
        <v>0</v>
      </c>
      <c r="AO145" s="2422">
        <f>SUM(AO91:AO144)</f>
        <v>0</v>
      </c>
      <c r="AP145" s="2423">
        <f>SUM(AP91:AP144)</f>
        <v>0</v>
      </c>
      <c r="AQ145" s="2423">
        <f>SUM(AQ91:AQ144)</f>
        <v>202</v>
      </c>
      <c r="AR145" s="2423">
        <f>SUM(AR91:AR144)</f>
        <v>0</v>
      </c>
      <c r="AS145" s="2423">
        <f t="shared" ref="AS145:AV145" si="93">SUM(AS91:AS144)</f>
        <v>0</v>
      </c>
      <c r="AT145" s="2423">
        <f t="shared" si="93"/>
        <v>0</v>
      </c>
      <c r="AU145" s="2423">
        <f t="shared" si="93"/>
        <v>0</v>
      </c>
      <c r="AV145" s="2423">
        <f t="shared" si="93"/>
        <v>0</v>
      </c>
      <c r="BU145" s="3"/>
      <c r="BV145" s="3"/>
      <c r="BW145" s="4"/>
      <c r="CA145" s="31"/>
      <c r="CB145" s="31"/>
      <c r="CC145" s="31"/>
      <c r="CD145" s="31"/>
      <c r="CE145" s="31"/>
      <c r="CF145" s="31"/>
      <c r="CG145" s="31"/>
      <c r="CH145" s="32"/>
      <c r="CI145" s="32"/>
      <c r="CJ145" s="32"/>
      <c r="CK145" s="32"/>
      <c r="CL145" s="32"/>
      <c r="CM145" s="32"/>
      <c r="CN145" s="32"/>
    </row>
    <row r="146" spans="1:92" ht="24" customHeight="1" x14ac:dyDescent="0.2">
      <c r="A146" s="237" t="s">
        <v>178</v>
      </c>
      <c r="B146" s="232"/>
      <c r="C146" s="232"/>
      <c r="BW146" s="3"/>
      <c r="BX146" s="3"/>
      <c r="CH146" s="14"/>
      <c r="CI146" s="14"/>
      <c r="CJ146" s="14"/>
      <c r="CK146" s="14"/>
      <c r="CL146" s="14"/>
      <c r="CM146" s="14"/>
      <c r="CN146" s="14"/>
    </row>
    <row r="147" spans="1:92" ht="33" customHeight="1" x14ac:dyDescent="0.2">
      <c r="A147" s="3744" t="s">
        <v>179</v>
      </c>
      <c r="B147" s="3744"/>
      <c r="C147" s="3744"/>
      <c r="D147" s="3575" t="s">
        <v>4</v>
      </c>
      <c r="E147" s="3245"/>
      <c r="F147" s="3191"/>
      <c r="G147" s="3612" t="s">
        <v>5</v>
      </c>
      <c r="H147" s="3634"/>
      <c r="I147" s="3634"/>
      <c r="J147" s="3634"/>
      <c r="K147" s="3634"/>
      <c r="L147" s="3634"/>
      <c r="M147" s="3634"/>
      <c r="N147" s="3634"/>
      <c r="O147" s="3634"/>
      <c r="P147" s="3634"/>
      <c r="Q147" s="3634"/>
      <c r="R147" s="3634"/>
      <c r="S147" s="3634"/>
      <c r="T147" s="3634"/>
      <c r="U147" s="3634"/>
      <c r="V147" s="3634"/>
      <c r="W147" s="3634"/>
      <c r="X147" s="3634"/>
      <c r="Y147" s="3634"/>
      <c r="Z147" s="3634"/>
      <c r="AA147" s="3634"/>
      <c r="AB147" s="3634"/>
      <c r="AC147" s="3634"/>
      <c r="AD147" s="3634"/>
      <c r="AE147" s="3634"/>
      <c r="AF147" s="3634"/>
      <c r="AG147" s="3634"/>
      <c r="AH147" s="3634"/>
      <c r="AI147" s="3634"/>
      <c r="AJ147" s="3634"/>
      <c r="AK147" s="3634"/>
      <c r="AL147" s="3634"/>
      <c r="AM147" s="3634"/>
      <c r="AN147" s="3634"/>
      <c r="AO147" s="3634"/>
      <c r="AP147" s="3723"/>
      <c r="AQ147" s="3627" t="s">
        <v>118</v>
      </c>
      <c r="AR147" s="3743" t="s">
        <v>7</v>
      </c>
      <c r="AS147" s="3743" t="s">
        <v>41</v>
      </c>
      <c r="AT147" s="3743" t="s">
        <v>8</v>
      </c>
      <c r="AU147" s="3743" t="s">
        <v>42</v>
      </c>
      <c r="AV147" s="3733" t="s">
        <v>299</v>
      </c>
      <c r="AW147" s="3733" t="s">
        <v>122</v>
      </c>
      <c r="AX147" s="3733" t="s">
        <v>11</v>
      </c>
      <c r="BV147" s="3"/>
      <c r="BW147" s="3"/>
      <c r="CH147" s="14"/>
      <c r="CI147" s="14"/>
      <c r="CJ147" s="14"/>
      <c r="CK147" s="14"/>
      <c r="CL147" s="14"/>
      <c r="CM147" s="14"/>
      <c r="CN147" s="14"/>
    </row>
    <row r="148" spans="1:92" ht="37.5" customHeight="1" x14ac:dyDescent="0.2">
      <c r="A148" s="3744"/>
      <c r="B148" s="3744"/>
      <c r="C148" s="3744"/>
      <c r="D148" s="3394"/>
      <c r="E148" s="3247"/>
      <c r="F148" s="3248"/>
      <c r="G148" s="3716" t="s">
        <v>13</v>
      </c>
      <c r="H148" s="3638"/>
      <c r="I148" s="3612" t="s">
        <v>14</v>
      </c>
      <c r="J148" s="3627"/>
      <c r="K148" s="3634" t="s">
        <v>15</v>
      </c>
      <c r="L148" s="3627"/>
      <c r="M148" s="3612" t="s">
        <v>16</v>
      </c>
      <c r="N148" s="3627"/>
      <c r="O148" s="3612" t="s">
        <v>17</v>
      </c>
      <c r="P148" s="3627"/>
      <c r="Q148" s="3612" t="s">
        <v>18</v>
      </c>
      <c r="R148" s="3627"/>
      <c r="S148" s="3612" t="s">
        <v>19</v>
      </c>
      <c r="T148" s="3627"/>
      <c r="U148" s="3612" t="s">
        <v>20</v>
      </c>
      <c r="V148" s="3627"/>
      <c r="W148" s="3612" t="s">
        <v>21</v>
      </c>
      <c r="X148" s="3627"/>
      <c r="Y148" s="3612" t="s">
        <v>22</v>
      </c>
      <c r="Z148" s="3614"/>
      <c r="AA148" s="3612" t="s">
        <v>23</v>
      </c>
      <c r="AB148" s="3614"/>
      <c r="AC148" s="3612" t="s">
        <v>24</v>
      </c>
      <c r="AD148" s="3614"/>
      <c r="AE148" s="3612" t="s">
        <v>25</v>
      </c>
      <c r="AF148" s="3614"/>
      <c r="AG148" s="3612" t="s">
        <v>26</v>
      </c>
      <c r="AH148" s="3614"/>
      <c r="AI148" s="3612" t="s">
        <v>27</v>
      </c>
      <c r="AJ148" s="3614"/>
      <c r="AK148" s="3612" t="s">
        <v>28</v>
      </c>
      <c r="AL148" s="3614"/>
      <c r="AM148" s="3612" t="s">
        <v>29</v>
      </c>
      <c r="AN148" s="3614"/>
      <c r="AO148" s="3612" t="s">
        <v>30</v>
      </c>
      <c r="AP148" s="3736"/>
      <c r="AQ148" s="3627"/>
      <c r="AR148" s="3743"/>
      <c r="AS148" s="3743"/>
      <c r="AT148" s="3743"/>
      <c r="AU148" s="3743"/>
      <c r="AV148" s="3733"/>
      <c r="AW148" s="3733"/>
      <c r="AX148" s="3733"/>
      <c r="BV148" s="3"/>
      <c r="BW148" s="3"/>
      <c r="CH148" s="14"/>
      <c r="CI148" s="14"/>
      <c r="CJ148" s="14"/>
      <c r="CK148" s="14"/>
      <c r="CL148" s="14"/>
      <c r="CM148" s="14"/>
      <c r="CN148" s="14"/>
    </row>
    <row r="149" spans="1:92" ht="45.75" customHeight="1" x14ac:dyDescent="0.2">
      <c r="A149" s="3744"/>
      <c r="B149" s="3744"/>
      <c r="C149" s="3744"/>
      <c r="D149" s="2223" t="s">
        <v>180</v>
      </c>
      <c r="E149" s="2224" t="s">
        <v>32</v>
      </c>
      <c r="F149" s="2223" t="s">
        <v>33</v>
      </c>
      <c r="G149" s="2224" t="s">
        <v>32</v>
      </c>
      <c r="H149" s="2223" t="s">
        <v>33</v>
      </c>
      <c r="I149" s="2224" t="s">
        <v>32</v>
      </c>
      <c r="J149" s="2223" t="s">
        <v>33</v>
      </c>
      <c r="K149" s="2224" t="s">
        <v>32</v>
      </c>
      <c r="L149" s="2223" t="s">
        <v>33</v>
      </c>
      <c r="M149" s="2224" t="s">
        <v>32</v>
      </c>
      <c r="N149" s="2223" t="s">
        <v>33</v>
      </c>
      <c r="O149" s="2224" t="s">
        <v>32</v>
      </c>
      <c r="P149" s="2223" t="s">
        <v>33</v>
      </c>
      <c r="Q149" s="2224" t="s">
        <v>32</v>
      </c>
      <c r="R149" s="2223" t="s">
        <v>33</v>
      </c>
      <c r="S149" s="2224" t="s">
        <v>32</v>
      </c>
      <c r="T149" s="2223" t="s">
        <v>33</v>
      </c>
      <c r="U149" s="2224" t="s">
        <v>32</v>
      </c>
      <c r="V149" s="2223" t="s">
        <v>33</v>
      </c>
      <c r="W149" s="2224" t="s">
        <v>32</v>
      </c>
      <c r="X149" s="2223" t="s">
        <v>33</v>
      </c>
      <c r="Y149" s="2224" t="s">
        <v>32</v>
      </c>
      <c r="Z149" s="2223" t="s">
        <v>33</v>
      </c>
      <c r="AA149" s="2224" t="s">
        <v>32</v>
      </c>
      <c r="AB149" s="2223" t="s">
        <v>33</v>
      </c>
      <c r="AC149" s="2224" t="s">
        <v>32</v>
      </c>
      <c r="AD149" s="2223" t="s">
        <v>33</v>
      </c>
      <c r="AE149" s="2224" t="s">
        <v>32</v>
      </c>
      <c r="AF149" s="2223" t="s">
        <v>33</v>
      </c>
      <c r="AG149" s="2224" t="s">
        <v>32</v>
      </c>
      <c r="AH149" s="2223" t="s">
        <v>33</v>
      </c>
      <c r="AI149" s="2224" t="s">
        <v>32</v>
      </c>
      <c r="AJ149" s="2223" t="s">
        <v>33</v>
      </c>
      <c r="AK149" s="2224" t="s">
        <v>32</v>
      </c>
      <c r="AL149" s="2223" t="s">
        <v>33</v>
      </c>
      <c r="AM149" s="2224" t="s">
        <v>32</v>
      </c>
      <c r="AN149" s="2223" t="s">
        <v>33</v>
      </c>
      <c r="AO149" s="2224" t="s">
        <v>32</v>
      </c>
      <c r="AP149" s="2262" t="s">
        <v>33</v>
      </c>
      <c r="AQ149" s="3627"/>
      <c r="AR149" s="3743"/>
      <c r="AS149" s="3743"/>
      <c r="AT149" s="3743"/>
      <c r="AU149" s="3743"/>
      <c r="AV149" s="3733"/>
      <c r="AW149" s="3733"/>
      <c r="AX149" s="3733"/>
      <c r="BV149" s="3"/>
      <c r="BW149" s="3"/>
      <c r="CA149" s="31"/>
      <c r="CB149" s="31"/>
      <c r="CC149" s="31"/>
      <c r="CD149" s="31"/>
      <c r="CH149" s="32"/>
      <c r="CI149" s="32"/>
      <c r="CJ149" s="32"/>
      <c r="CK149" s="32"/>
      <c r="CM149" s="14"/>
      <c r="CN149" s="14"/>
    </row>
    <row r="150" spans="1:92" ht="16.350000000000001" customHeight="1" x14ac:dyDescent="0.2">
      <c r="A150" s="3737" t="s">
        <v>181</v>
      </c>
      <c r="B150" s="3738"/>
      <c r="C150" s="3739"/>
      <c r="D150" s="2225">
        <f>SUM(G150:AP150)</f>
        <v>318</v>
      </c>
      <c r="E150" s="2263">
        <f>SUM(G150+I150+K150+M150+O150+Q150+S150+U150+W150+Y150+AA150+AC150+AE150+AG150+AI150+AK150+AM150+AO150)</f>
        <v>75</v>
      </c>
      <c r="F150" s="22">
        <f>SUM(H150+J150+L150+N150+P150+R150+T150+V150+X150+Z150+AB150+AD150+AF150+AH150+AJ150+AL150+AN150+AP150)</f>
        <v>243</v>
      </c>
      <c r="G150" s="1014">
        <v>0</v>
      </c>
      <c r="H150" s="60">
        <v>1</v>
      </c>
      <c r="I150" s="2227">
        <v>0</v>
      </c>
      <c r="J150" s="60">
        <v>0</v>
      </c>
      <c r="K150" s="2227">
        <v>0</v>
      </c>
      <c r="L150" s="60">
        <v>0</v>
      </c>
      <c r="M150" s="2227">
        <v>0</v>
      </c>
      <c r="N150" s="60">
        <v>0</v>
      </c>
      <c r="O150" s="268">
        <v>0</v>
      </c>
      <c r="P150" s="60">
        <v>0</v>
      </c>
      <c r="Q150" s="268">
        <v>0</v>
      </c>
      <c r="R150" s="60">
        <v>1</v>
      </c>
      <c r="S150" s="268">
        <v>0</v>
      </c>
      <c r="T150" s="60">
        <v>5</v>
      </c>
      <c r="U150" s="2227">
        <v>2</v>
      </c>
      <c r="V150" s="60">
        <v>0</v>
      </c>
      <c r="W150" s="2227">
        <v>0</v>
      </c>
      <c r="X150" s="60">
        <v>0</v>
      </c>
      <c r="Y150" s="2227">
        <v>9</v>
      </c>
      <c r="Z150" s="60">
        <v>2</v>
      </c>
      <c r="AA150" s="2227">
        <v>1</v>
      </c>
      <c r="AB150" s="60">
        <v>6</v>
      </c>
      <c r="AC150" s="2227">
        <v>6</v>
      </c>
      <c r="AD150" s="60">
        <v>10</v>
      </c>
      <c r="AE150" s="2227">
        <v>5</v>
      </c>
      <c r="AF150" s="60">
        <v>22</v>
      </c>
      <c r="AG150" s="2227">
        <v>21</v>
      </c>
      <c r="AH150" s="60">
        <v>51</v>
      </c>
      <c r="AI150" s="2227">
        <v>7</v>
      </c>
      <c r="AJ150" s="60">
        <v>122</v>
      </c>
      <c r="AK150" s="2227">
        <v>2</v>
      </c>
      <c r="AL150" s="60">
        <v>12</v>
      </c>
      <c r="AM150" s="2227">
        <v>19</v>
      </c>
      <c r="AN150" s="60">
        <v>11</v>
      </c>
      <c r="AO150" s="2227">
        <v>3</v>
      </c>
      <c r="AP150" s="64">
        <v>0</v>
      </c>
      <c r="AQ150" s="2276">
        <v>1</v>
      </c>
      <c r="AR150" s="24">
        <v>0</v>
      </c>
      <c r="AS150" s="24">
        <v>318</v>
      </c>
      <c r="AT150" s="28">
        <v>1</v>
      </c>
      <c r="AU150" s="28"/>
      <c r="AV150" s="28">
        <v>0</v>
      </c>
      <c r="AW150" s="28">
        <v>0</v>
      </c>
      <c r="AX150" s="28">
        <v>0</v>
      </c>
      <c r="AY150" s="671" t="str">
        <f t="shared" ref="AY150:AY158" si="94">$CA150&amp;$CB150&amp;$CC150&amp;$CD150&amp;$CE150&amp;$CF150&amp;$CG150</f>
        <v/>
      </c>
      <c r="BV150" s="3"/>
      <c r="BW150" s="3"/>
      <c r="CA150" s="31" t="str">
        <f t="shared" ref="CA150:CA158" si="95">IF(CH150=1,"* Las consultas de 12 años NO DEBEN ser mayor que el total de Consultas entre 10-14 Años. ","")</f>
        <v/>
      </c>
      <c r="CB150" s="31" t="str">
        <f t="shared" ref="CB150:CB158" si="96">IF(CI150=1,"* Las consultas de 60 años NO DEBEN ser mayor que el total de Consultas entre 60-64 Años. ","")</f>
        <v/>
      </c>
      <c r="CC150" s="31" t="str">
        <f t="shared" ref="CC150:CC158" si="97">IF(CJ150=1,"* Las actividades de usuarios en situación de discapacidad NO DEBEN superar el total. ","")</f>
        <v/>
      </c>
      <c r="CD150" s="31" t="str">
        <f t="shared" ref="CD150:CD158" si="98">IF(AND(AR150="",D150&lt;&gt;0),"* Recuerde que las Embarazadas deben ser incluídas en el ingreso por rango Etario (Digite CEROS si no tiene). ",IF(F150&lt;AR150,"* Las Embarazadas NO DEBEN ser mayor al total de mujeres. ",""))</f>
        <v/>
      </c>
      <c r="CE150" s="31" t="str">
        <f t="shared" ref="CE150:CE158" si="99">IF(AND(AS150="",D150&lt;&gt;0),"* No olvide digitar la columna Beneficiarios (Digite CEROS si no tiene). ",IF(D150&lt;AS150,"* El número de Beneficiarios NO DEBE ser mayor que el Total. ",""))</f>
        <v/>
      </c>
      <c r="CF150" s="31" t="str">
        <f t="shared" ref="CF150:CF158" si="100">IF(AND(AW150="",D150&lt;&gt;0),"* No olvide digitar la Población SENAME (Digite CEROS si no tiene). ",IF(D150&lt;AW150,"* La Población SENAME NO DEBE ser mayor al Total. ",""))</f>
        <v/>
      </c>
      <c r="CG150" s="31" t="str">
        <f t="shared" ref="CG150:CG158" si="101">IF(AND(AX150="",D150&lt;&gt;0),"* No olvide digitar la Población Migrante (Digite CEROS si no tiene). ",IF(D150&lt;AX150,"* La Población Migrante NO DEBE superar el Total. ",""))</f>
        <v/>
      </c>
      <c r="CH150" s="32">
        <f t="shared" ref="CH150:CH158" si="102">IF(AQ150&gt;(Y150+Z150),1,0)</f>
        <v>0</v>
      </c>
      <c r="CI150" s="32">
        <f t="shared" ref="CI150:CI158" si="103">IF(AT150&gt;(AK150+AL150),1,0)</f>
        <v>0</v>
      </c>
      <c r="CJ150" s="32">
        <f t="shared" ref="CJ150:CJ158" si="104">IF(D150&lt;AV150,1,0)</f>
        <v>0</v>
      </c>
      <c r="CK150" s="32">
        <f t="shared" ref="CK150:CK158" si="105">IF(AND(AR150="",D150&lt;&gt;0),1,IF(F150&lt;AR150,1,0))</f>
        <v>0</v>
      </c>
      <c r="CL150" s="32">
        <f t="shared" ref="CL150:CL158" si="106">IF(AND(AS150="",D150&lt;&gt;0),1,IF(D150&lt;AS150,1,0))</f>
        <v>0</v>
      </c>
      <c r="CM150" s="32">
        <f t="shared" ref="CM150:CM158" si="107">IF(AND(AW150="",D150&lt;&gt;0),1,IF(D150&lt;AW150,1,0))</f>
        <v>0</v>
      </c>
      <c r="CN150" s="32">
        <f t="shared" ref="CN150:CN158" si="108">IF(AND(AX150="",D150&lt;&gt;0),1,IF(D150&lt;AX150,1,0))</f>
        <v>0</v>
      </c>
    </row>
    <row r="151" spans="1:92" ht="16.350000000000001" customHeight="1" x14ac:dyDescent="0.2">
      <c r="A151" s="3740" t="s">
        <v>304</v>
      </c>
      <c r="B151" s="3741"/>
      <c r="C151" s="3742"/>
      <c r="D151" s="269">
        <f t="shared" ref="D151:D158" si="109">SUM(G151:AP151)</f>
        <v>39</v>
      </c>
      <c r="E151" s="2264">
        <f t="shared" ref="E151:E157" si="110">SUM(G151+I151+K151+M151+O151+Q151+S151+U151+W151+Y151+AA151+AC151+AE151+AG151+AI151+AK151+AM151+AO151)</f>
        <v>9</v>
      </c>
      <c r="F151" s="2266">
        <f t="shared" ref="F151:F158" si="111">SUM(H151+J151+L151+N151+P151+R151+T151+V151+X151+Z151+AB151+AD151+AF151+AH151+AJ151+AL151+AN151+AP151)</f>
        <v>30</v>
      </c>
      <c r="G151" s="2267">
        <v>0</v>
      </c>
      <c r="H151" s="2231">
        <v>0</v>
      </c>
      <c r="I151" s="2230">
        <v>0</v>
      </c>
      <c r="J151" s="2231">
        <v>0</v>
      </c>
      <c r="K151" s="2230">
        <v>0</v>
      </c>
      <c r="L151" s="2231">
        <v>0</v>
      </c>
      <c r="M151" s="2230">
        <v>0</v>
      </c>
      <c r="N151" s="2231">
        <v>0</v>
      </c>
      <c r="O151" s="2424">
        <v>0</v>
      </c>
      <c r="P151" s="2231">
        <v>0</v>
      </c>
      <c r="Q151" s="2424">
        <v>0</v>
      </c>
      <c r="R151" s="2231">
        <v>2</v>
      </c>
      <c r="S151" s="2424">
        <v>0</v>
      </c>
      <c r="T151" s="2231">
        <v>4</v>
      </c>
      <c r="U151" s="2230">
        <v>0</v>
      </c>
      <c r="V151" s="2231">
        <v>0</v>
      </c>
      <c r="W151" s="2230">
        <v>0</v>
      </c>
      <c r="X151" s="2231">
        <v>0</v>
      </c>
      <c r="Y151" s="2230">
        <v>0</v>
      </c>
      <c r="Z151" s="2231">
        <v>2</v>
      </c>
      <c r="AA151" s="2230">
        <v>0</v>
      </c>
      <c r="AB151" s="2231">
        <v>0</v>
      </c>
      <c r="AC151" s="2230">
        <v>0</v>
      </c>
      <c r="AD151" s="2231">
        <v>2</v>
      </c>
      <c r="AE151" s="2230">
        <v>0</v>
      </c>
      <c r="AF151" s="2231">
        <v>4</v>
      </c>
      <c r="AG151" s="2230">
        <v>4</v>
      </c>
      <c r="AH151" s="2231">
        <v>12</v>
      </c>
      <c r="AI151" s="2230">
        <v>4</v>
      </c>
      <c r="AJ151" s="2231">
        <v>4</v>
      </c>
      <c r="AK151" s="2230">
        <v>1</v>
      </c>
      <c r="AL151" s="2231">
        <v>0</v>
      </c>
      <c r="AM151" s="2230">
        <v>0</v>
      </c>
      <c r="AN151" s="2231">
        <v>0</v>
      </c>
      <c r="AO151" s="2230">
        <v>0</v>
      </c>
      <c r="AP151" s="2232">
        <v>0</v>
      </c>
      <c r="AQ151" s="2268">
        <v>0</v>
      </c>
      <c r="AR151" s="24">
        <v>0</v>
      </c>
      <c r="AS151" s="24">
        <v>39</v>
      </c>
      <c r="AT151" s="28">
        <v>0</v>
      </c>
      <c r="AU151" s="28"/>
      <c r="AV151" s="28">
        <v>0</v>
      </c>
      <c r="AW151" s="28">
        <v>0</v>
      </c>
      <c r="AX151" s="28">
        <v>0</v>
      </c>
      <c r="AY151" s="671" t="str">
        <f t="shared" si="94"/>
        <v/>
      </c>
      <c r="BV151" s="3"/>
      <c r="BW151" s="3"/>
      <c r="CA151" s="31" t="str">
        <f t="shared" si="95"/>
        <v/>
      </c>
      <c r="CB151" s="31" t="str">
        <f t="shared" si="96"/>
        <v/>
      </c>
      <c r="CC151" s="31" t="str">
        <f t="shared" si="97"/>
        <v/>
      </c>
      <c r="CD151" s="31" t="str">
        <f t="shared" si="98"/>
        <v/>
      </c>
      <c r="CE151" s="31" t="str">
        <f t="shared" si="99"/>
        <v/>
      </c>
      <c r="CF151" s="31" t="str">
        <f t="shared" si="100"/>
        <v/>
      </c>
      <c r="CG151" s="31" t="str">
        <f t="shared" si="101"/>
        <v/>
      </c>
      <c r="CH151" s="32">
        <f t="shared" si="102"/>
        <v>0</v>
      </c>
      <c r="CI151" s="32">
        <f t="shared" si="103"/>
        <v>0</v>
      </c>
      <c r="CJ151" s="32">
        <f t="shared" si="104"/>
        <v>0</v>
      </c>
      <c r="CK151" s="32">
        <f t="shared" si="105"/>
        <v>0</v>
      </c>
      <c r="CL151" s="32">
        <f t="shared" si="106"/>
        <v>0</v>
      </c>
      <c r="CM151" s="32">
        <f t="shared" si="107"/>
        <v>0</v>
      </c>
      <c r="CN151" s="32">
        <f t="shared" si="108"/>
        <v>0</v>
      </c>
    </row>
    <row r="152" spans="1:92" ht="16.350000000000001" customHeight="1" x14ac:dyDescent="0.2">
      <c r="A152" s="3618" t="s">
        <v>183</v>
      </c>
      <c r="B152" s="3619"/>
      <c r="C152" s="3620"/>
      <c r="D152" s="2425">
        <f>SUM(G152:AP152)</f>
        <v>0</v>
      </c>
      <c r="E152" s="2264">
        <f t="shared" si="110"/>
        <v>0</v>
      </c>
      <c r="F152" s="2266">
        <f t="shared" si="111"/>
        <v>0</v>
      </c>
      <c r="G152" s="2267"/>
      <c r="H152" s="2231"/>
      <c r="I152" s="2230"/>
      <c r="J152" s="2231"/>
      <c r="K152" s="2230"/>
      <c r="L152" s="2231"/>
      <c r="M152" s="2230"/>
      <c r="N152" s="2231"/>
      <c r="O152" s="2424"/>
      <c r="P152" s="2231"/>
      <c r="Q152" s="2424"/>
      <c r="R152" s="2231"/>
      <c r="S152" s="2424"/>
      <c r="T152" s="2231"/>
      <c r="U152" s="2230"/>
      <c r="V152" s="2231"/>
      <c r="W152" s="2230"/>
      <c r="X152" s="2231"/>
      <c r="Y152" s="2230"/>
      <c r="Z152" s="2231"/>
      <c r="AA152" s="2230"/>
      <c r="AB152" s="2231"/>
      <c r="AC152" s="2230"/>
      <c r="AD152" s="2231"/>
      <c r="AE152" s="2230"/>
      <c r="AF152" s="2231"/>
      <c r="AG152" s="2230"/>
      <c r="AH152" s="2231"/>
      <c r="AI152" s="2230"/>
      <c r="AJ152" s="2231"/>
      <c r="AK152" s="2230"/>
      <c r="AL152" s="2231"/>
      <c r="AM152" s="2230"/>
      <c r="AN152" s="2231"/>
      <c r="AO152" s="2230"/>
      <c r="AP152" s="2232"/>
      <c r="AQ152" s="2268"/>
      <c r="AR152" s="24"/>
      <c r="AS152" s="24">
        <v>0</v>
      </c>
      <c r="AT152" s="28"/>
      <c r="AU152" s="28"/>
      <c r="AV152" s="28"/>
      <c r="AW152" s="28"/>
      <c r="AX152" s="28"/>
      <c r="AY152" s="671" t="str">
        <f t="shared" si="94"/>
        <v/>
      </c>
      <c r="BV152" s="3"/>
      <c r="BW152" s="3"/>
      <c r="CA152" s="31" t="str">
        <f t="shared" si="95"/>
        <v/>
      </c>
      <c r="CB152" s="31" t="str">
        <f t="shared" si="96"/>
        <v/>
      </c>
      <c r="CC152" s="31" t="str">
        <f t="shared" si="97"/>
        <v/>
      </c>
      <c r="CD152" s="31" t="str">
        <f t="shared" si="98"/>
        <v/>
      </c>
      <c r="CE152" s="31" t="str">
        <f t="shared" si="99"/>
        <v/>
      </c>
      <c r="CF152" s="31" t="str">
        <f t="shared" si="100"/>
        <v/>
      </c>
      <c r="CG152" s="31" t="str">
        <f t="shared" si="101"/>
        <v/>
      </c>
      <c r="CH152" s="32">
        <f t="shared" si="102"/>
        <v>0</v>
      </c>
      <c r="CI152" s="32">
        <f t="shared" si="103"/>
        <v>0</v>
      </c>
      <c r="CJ152" s="32">
        <f t="shared" si="104"/>
        <v>0</v>
      </c>
      <c r="CK152" s="32">
        <f t="shared" si="105"/>
        <v>0</v>
      </c>
      <c r="CL152" s="32">
        <f t="shared" si="106"/>
        <v>0</v>
      </c>
      <c r="CM152" s="32">
        <f t="shared" si="107"/>
        <v>0</v>
      </c>
      <c r="CN152" s="32">
        <f t="shared" si="108"/>
        <v>0</v>
      </c>
    </row>
    <row r="153" spans="1:92" ht="16.350000000000001" customHeight="1" x14ac:dyDescent="0.2">
      <c r="A153" s="3618" t="s">
        <v>184</v>
      </c>
      <c r="B153" s="3619"/>
      <c r="C153" s="3620"/>
      <c r="D153" s="2213">
        <f t="shared" si="109"/>
        <v>0</v>
      </c>
      <c r="E153" s="2264">
        <f t="shared" si="110"/>
        <v>0</v>
      </c>
      <c r="F153" s="2266">
        <f t="shared" si="111"/>
        <v>0</v>
      </c>
      <c r="G153" s="2267"/>
      <c r="H153" s="2231"/>
      <c r="I153" s="2230"/>
      <c r="J153" s="2231"/>
      <c r="K153" s="2230"/>
      <c r="L153" s="2231"/>
      <c r="M153" s="2230"/>
      <c r="N153" s="2231"/>
      <c r="O153" s="2424"/>
      <c r="P153" s="2231"/>
      <c r="Q153" s="2424"/>
      <c r="R153" s="2231"/>
      <c r="S153" s="2424"/>
      <c r="T153" s="2231"/>
      <c r="U153" s="2230"/>
      <c r="V153" s="2231"/>
      <c r="W153" s="2230"/>
      <c r="X153" s="2231"/>
      <c r="Y153" s="2230"/>
      <c r="Z153" s="2231"/>
      <c r="AA153" s="2230"/>
      <c r="AB153" s="2231"/>
      <c r="AC153" s="2230"/>
      <c r="AD153" s="2231"/>
      <c r="AE153" s="2230"/>
      <c r="AF153" s="2231"/>
      <c r="AG153" s="2230"/>
      <c r="AH153" s="2231"/>
      <c r="AI153" s="2230"/>
      <c r="AJ153" s="2231"/>
      <c r="AK153" s="2230"/>
      <c r="AL153" s="2231"/>
      <c r="AM153" s="2230"/>
      <c r="AN153" s="2231"/>
      <c r="AO153" s="2230"/>
      <c r="AP153" s="2232"/>
      <c r="AQ153" s="2268"/>
      <c r="AR153" s="24"/>
      <c r="AS153" s="24">
        <v>0</v>
      </c>
      <c r="AT153" s="28"/>
      <c r="AU153" s="28"/>
      <c r="AV153" s="28"/>
      <c r="AW153" s="28"/>
      <c r="AX153" s="28"/>
      <c r="AY153" s="671" t="str">
        <f t="shared" si="94"/>
        <v/>
      </c>
      <c r="BV153" s="3"/>
      <c r="BW153" s="3"/>
      <c r="CA153" s="31" t="str">
        <f t="shared" si="95"/>
        <v/>
      </c>
      <c r="CB153" s="31" t="str">
        <f t="shared" si="96"/>
        <v/>
      </c>
      <c r="CC153" s="31" t="str">
        <f t="shared" si="97"/>
        <v/>
      </c>
      <c r="CD153" s="31" t="str">
        <f t="shared" si="98"/>
        <v/>
      </c>
      <c r="CE153" s="31" t="str">
        <f t="shared" si="99"/>
        <v/>
      </c>
      <c r="CF153" s="31" t="str">
        <f t="shared" si="100"/>
        <v/>
      </c>
      <c r="CG153" s="31" t="str">
        <f t="shared" si="101"/>
        <v/>
      </c>
      <c r="CH153" s="32">
        <f t="shared" si="102"/>
        <v>0</v>
      </c>
      <c r="CI153" s="32">
        <f t="shared" si="103"/>
        <v>0</v>
      </c>
      <c r="CJ153" s="32">
        <f t="shared" si="104"/>
        <v>0</v>
      </c>
      <c r="CK153" s="32">
        <f t="shared" si="105"/>
        <v>0</v>
      </c>
      <c r="CL153" s="32">
        <f t="shared" si="106"/>
        <v>0</v>
      </c>
      <c r="CM153" s="32">
        <f t="shared" si="107"/>
        <v>0</v>
      </c>
      <c r="CN153" s="32">
        <f t="shared" si="108"/>
        <v>0</v>
      </c>
    </row>
    <row r="154" spans="1:92" ht="16.350000000000001" customHeight="1" x14ac:dyDescent="0.2">
      <c r="A154" s="3640" t="s">
        <v>185</v>
      </c>
      <c r="B154" s="3727"/>
      <c r="C154" s="3641"/>
      <c r="D154" s="2213">
        <f t="shared" si="109"/>
        <v>0</v>
      </c>
      <c r="E154" s="2264">
        <f t="shared" si="110"/>
        <v>0</v>
      </c>
      <c r="F154" s="2266">
        <f t="shared" si="111"/>
        <v>0</v>
      </c>
      <c r="G154" s="2267"/>
      <c r="H154" s="2231"/>
      <c r="I154" s="2230"/>
      <c r="J154" s="2231"/>
      <c r="K154" s="2230"/>
      <c r="L154" s="2231"/>
      <c r="M154" s="2230"/>
      <c r="N154" s="2231"/>
      <c r="O154" s="2424"/>
      <c r="P154" s="2231"/>
      <c r="Q154" s="2424"/>
      <c r="R154" s="2231"/>
      <c r="S154" s="2424"/>
      <c r="T154" s="2231"/>
      <c r="U154" s="2230"/>
      <c r="V154" s="2231"/>
      <c r="W154" s="2230"/>
      <c r="X154" s="2231"/>
      <c r="Y154" s="2230"/>
      <c r="Z154" s="2231"/>
      <c r="AA154" s="2230"/>
      <c r="AB154" s="2231"/>
      <c r="AC154" s="2230"/>
      <c r="AD154" s="2231"/>
      <c r="AE154" s="2230"/>
      <c r="AF154" s="2231"/>
      <c r="AG154" s="2230"/>
      <c r="AH154" s="2231"/>
      <c r="AI154" s="2230"/>
      <c r="AJ154" s="2231"/>
      <c r="AK154" s="2230"/>
      <c r="AL154" s="2231"/>
      <c r="AM154" s="2230"/>
      <c r="AN154" s="2231"/>
      <c r="AO154" s="2230"/>
      <c r="AP154" s="2232"/>
      <c r="AQ154" s="2268"/>
      <c r="AR154" s="24"/>
      <c r="AS154" s="24">
        <v>0</v>
      </c>
      <c r="AT154" s="28"/>
      <c r="AU154" s="28"/>
      <c r="AV154" s="28"/>
      <c r="AW154" s="28"/>
      <c r="AX154" s="28"/>
      <c r="AY154" s="671" t="str">
        <f t="shared" si="94"/>
        <v/>
      </c>
      <c r="BV154" s="3"/>
      <c r="BW154" s="3"/>
      <c r="CA154" s="31" t="str">
        <f t="shared" si="95"/>
        <v/>
      </c>
      <c r="CB154" s="31" t="str">
        <f t="shared" si="96"/>
        <v/>
      </c>
      <c r="CC154" s="31" t="str">
        <f t="shared" si="97"/>
        <v/>
      </c>
      <c r="CD154" s="31" t="str">
        <f t="shared" si="98"/>
        <v/>
      </c>
      <c r="CE154" s="31" t="str">
        <f t="shared" si="99"/>
        <v/>
      </c>
      <c r="CF154" s="31" t="str">
        <f t="shared" si="100"/>
        <v/>
      </c>
      <c r="CG154" s="31" t="str">
        <f t="shared" si="101"/>
        <v/>
      </c>
      <c r="CH154" s="32">
        <f t="shared" si="102"/>
        <v>0</v>
      </c>
      <c r="CI154" s="32">
        <f t="shared" si="103"/>
        <v>0</v>
      </c>
      <c r="CJ154" s="32">
        <f t="shared" si="104"/>
        <v>0</v>
      </c>
      <c r="CK154" s="32">
        <f t="shared" si="105"/>
        <v>0</v>
      </c>
      <c r="CL154" s="32">
        <f t="shared" si="106"/>
        <v>0</v>
      </c>
      <c r="CM154" s="32">
        <f t="shared" si="107"/>
        <v>0</v>
      </c>
      <c r="CN154" s="32">
        <f t="shared" si="108"/>
        <v>0</v>
      </c>
    </row>
    <row r="155" spans="1:92" ht="16.350000000000001" customHeight="1" x14ac:dyDescent="0.2">
      <c r="A155" s="3640" t="s">
        <v>186</v>
      </c>
      <c r="B155" s="3727"/>
      <c r="C155" s="3641"/>
      <c r="D155" s="2213">
        <f t="shared" si="109"/>
        <v>0</v>
      </c>
      <c r="E155" s="2264">
        <f t="shared" si="110"/>
        <v>0</v>
      </c>
      <c r="F155" s="2266">
        <f t="shared" si="111"/>
        <v>0</v>
      </c>
      <c r="G155" s="2267"/>
      <c r="H155" s="2231"/>
      <c r="I155" s="2230"/>
      <c r="J155" s="2231"/>
      <c r="K155" s="2230"/>
      <c r="L155" s="2231"/>
      <c r="M155" s="2230"/>
      <c r="N155" s="2231"/>
      <c r="O155" s="2424"/>
      <c r="P155" s="2231"/>
      <c r="Q155" s="2424"/>
      <c r="R155" s="2231"/>
      <c r="S155" s="2424"/>
      <c r="T155" s="2231"/>
      <c r="U155" s="2230"/>
      <c r="V155" s="2231"/>
      <c r="W155" s="2230"/>
      <c r="X155" s="2231"/>
      <c r="Y155" s="2230"/>
      <c r="Z155" s="2231"/>
      <c r="AA155" s="2230"/>
      <c r="AB155" s="2231"/>
      <c r="AC155" s="2230"/>
      <c r="AD155" s="2231"/>
      <c r="AE155" s="2230"/>
      <c r="AF155" s="2231"/>
      <c r="AG155" s="2230"/>
      <c r="AH155" s="2231"/>
      <c r="AI155" s="2230"/>
      <c r="AJ155" s="2231"/>
      <c r="AK155" s="2230"/>
      <c r="AL155" s="2231"/>
      <c r="AM155" s="2230"/>
      <c r="AN155" s="2231"/>
      <c r="AO155" s="2230"/>
      <c r="AP155" s="2232"/>
      <c r="AQ155" s="2268"/>
      <c r="AR155" s="24"/>
      <c r="AS155" s="24">
        <v>0</v>
      </c>
      <c r="AT155" s="28"/>
      <c r="AU155" s="28"/>
      <c r="AV155" s="28"/>
      <c r="AW155" s="28"/>
      <c r="AX155" s="28"/>
      <c r="AY155" s="671" t="str">
        <f t="shared" si="94"/>
        <v/>
      </c>
      <c r="BV155" s="3"/>
      <c r="BW155" s="3"/>
      <c r="CA155" s="31" t="str">
        <f t="shared" si="95"/>
        <v/>
      </c>
      <c r="CB155" s="31" t="str">
        <f t="shared" si="96"/>
        <v/>
      </c>
      <c r="CC155" s="31" t="str">
        <f t="shared" si="97"/>
        <v/>
      </c>
      <c r="CD155" s="31" t="str">
        <f t="shared" si="98"/>
        <v/>
      </c>
      <c r="CE155" s="31" t="str">
        <f t="shared" si="99"/>
        <v/>
      </c>
      <c r="CF155" s="31" t="str">
        <f t="shared" si="100"/>
        <v/>
      </c>
      <c r="CG155" s="31" t="str">
        <f t="shared" si="101"/>
        <v/>
      </c>
      <c r="CH155" s="32">
        <f t="shared" si="102"/>
        <v>0</v>
      </c>
      <c r="CI155" s="32">
        <f t="shared" si="103"/>
        <v>0</v>
      </c>
      <c r="CJ155" s="32">
        <f t="shared" si="104"/>
        <v>0</v>
      </c>
      <c r="CK155" s="32">
        <f t="shared" si="105"/>
        <v>0</v>
      </c>
      <c r="CL155" s="32">
        <f t="shared" si="106"/>
        <v>0</v>
      </c>
      <c r="CM155" s="32">
        <f t="shared" si="107"/>
        <v>0</v>
      </c>
      <c r="CN155" s="32">
        <f t="shared" si="108"/>
        <v>0</v>
      </c>
    </row>
    <row r="156" spans="1:92" ht="16.350000000000001" customHeight="1" x14ac:dyDescent="0.2">
      <c r="A156" s="3640" t="s">
        <v>187</v>
      </c>
      <c r="B156" s="3727"/>
      <c r="C156" s="3641"/>
      <c r="D156" s="2213">
        <f t="shared" si="109"/>
        <v>0</v>
      </c>
      <c r="E156" s="2264">
        <f t="shared" si="110"/>
        <v>0</v>
      </c>
      <c r="F156" s="2266">
        <f t="shared" si="111"/>
        <v>0</v>
      </c>
      <c r="G156" s="2267"/>
      <c r="H156" s="2231"/>
      <c r="I156" s="2230"/>
      <c r="J156" s="2231"/>
      <c r="K156" s="2230"/>
      <c r="L156" s="2231"/>
      <c r="M156" s="2230"/>
      <c r="N156" s="2231"/>
      <c r="O156" s="2424"/>
      <c r="P156" s="2231"/>
      <c r="Q156" s="2424"/>
      <c r="R156" s="2231"/>
      <c r="S156" s="2424"/>
      <c r="T156" s="2231"/>
      <c r="U156" s="2230"/>
      <c r="V156" s="2231"/>
      <c r="W156" s="2230"/>
      <c r="X156" s="2231"/>
      <c r="Y156" s="2230"/>
      <c r="Z156" s="2231"/>
      <c r="AA156" s="2230"/>
      <c r="AB156" s="2231"/>
      <c r="AC156" s="2230"/>
      <c r="AD156" s="2231"/>
      <c r="AE156" s="2230"/>
      <c r="AF156" s="2231"/>
      <c r="AG156" s="2230"/>
      <c r="AH156" s="2231"/>
      <c r="AI156" s="2230"/>
      <c r="AJ156" s="2231"/>
      <c r="AK156" s="2230"/>
      <c r="AL156" s="2231"/>
      <c r="AM156" s="2230"/>
      <c r="AN156" s="2231"/>
      <c r="AO156" s="2230"/>
      <c r="AP156" s="2232"/>
      <c r="AQ156" s="2268"/>
      <c r="AR156" s="24"/>
      <c r="AS156" s="24">
        <v>0</v>
      </c>
      <c r="AT156" s="28"/>
      <c r="AU156" s="28"/>
      <c r="AV156" s="28"/>
      <c r="AW156" s="28"/>
      <c r="AX156" s="28"/>
      <c r="AY156" s="671" t="str">
        <f t="shared" si="94"/>
        <v/>
      </c>
      <c r="BV156" s="3"/>
      <c r="BW156" s="3"/>
      <c r="CA156" s="31" t="str">
        <f t="shared" si="95"/>
        <v/>
      </c>
      <c r="CB156" s="31" t="str">
        <f t="shared" si="96"/>
        <v/>
      </c>
      <c r="CC156" s="31" t="str">
        <f t="shared" si="97"/>
        <v/>
      </c>
      <c r="CD156" s="31" t="str">
        <f t="shared" si="98"/>
        <v/>
      </c>
      <c r="CE156" s="31" t="str">
        <f t="shared" si="99"/>
        <v/>
      </c>
      <c r="CF156" s="31" t="str">
        <f t="shared" si="100"/>
        <v/>
      </c>
      <c r="CG156" s="31" t="str">
        <f t="shared" si="101"/>
        <v/>
      </c>
      <c r="CH156" s="32">
        <f t="shared" si="102"/>
        <v>0</v>
      </c>
      <c r="CI156" s="32">
        <f t="shared" si="103"/>
        <v>0</v>
      </c>
      <c r="CJ156" s="32">
        <f t="shared" si="104"/>
        <v>0</v>
      </c>
      <c r="CK156" s="32">
        <f t="shared" si="105"/>
        <v>0</v>
      </c>
      <c r="CL156" s="32">
        <f t="shared" si="106"/>
        <v>0</v>
      </c>
      <c r="CM156" s="32">
        <f t="shared" si="107"/>
        <v>0</v>
      </c>
      <c r="CN156" s="32">
        <f t="shared" si="108"/>
        <v>0</v>
      </c>
    </row>
    <row r="157" spans="1:92" ht="16.350000000000001" customHeight="1" x14ac:dyDescent="0.2">
      <c r="A157" s="3618" t="s">
        <v>188</v>
      </c>
      <c r="B157" s="3619"/>
      <c r="C157" s="3620"/>
      <c r="D157" s="2213">
        <f t="shared" si="109"/>
        <v>0</v>
      </c>
      <c r="E157" s="2264">
        <f t="shared" si="110"/>
        <v>0</v>
      </c>
      <c r="F157" s="2266">
        <f t="shared" si="111"/>
        <v>0</v>
      </c>
      <c r="G157" s="2267"/>
      <c r="H157" s="2231"/>
      <c r="I157" s="2230"/>
      <c r="J157" s="2231"/>
      <c r="K157" s="2230"/>
      <c r="L157" s="2231"/>
      <c r="M157" s="2230"/>
      <c r="N157" s="2231"/>
      <c r="O157" s="2424"/>
      <c r="P157" s="2231"/>
      <c r="Q157" s="2424"/>
      <c r="R157" s="2231"/>
      <c r="S157" s="2424"/>
      <c r="T157" s="2231"/>
      <c r="U157" s="2230"/>
      <c r="V157" s="2231"/>
      <c r="W157" s="2230"/>
      <c r="X157" s="2231"/>
      <c r="Y157" s="2230"/>
      <c r="Z157" s="2231"/>
      <c r="AA157" s="2230"/>
      <c r="AB157" s="2231"/>
      <c r="AC157" s="2230"/>
      <c r="AD157" s="2231"/>
      <c r="AE157" s="2230"/>
      <c r="AF157" s="2231"/>
      <c r="AG157" s="2230"/>
      <c r="AH157" s="2231"/>
      <c r="AI157" s="2230"/>
      <c r="AJ157" s="2231"/>
      <c r="AK157" s="2230"/>
      <c r="AL157" s="2231"/>
      <c r="AM157" s="2230"/>
      <c r="AN157" s="2231"/>
      <c r="AO157" s="2230"/>
      <c r="AP157" s="2232"/>
      <c r="AQ157" s="2268"/>
      <c r="AR157" s="24"/>
      <c r="AS157" s="24">
        <v>0</v>
      </c>
      <c r="AT157" s="28"/>
      <c r="AU157" s="28"/>
      <c r="AV157" s="28"/>
      <c r="AW157" s="28"/>
      <c r="AX157" s="28"/>
      <c r="AY157" s="671" t="str">
        <f t="shared" si="94"/>
        <v/>
      </c>
      <c r="BV157" s="3"/>
      <c r="BW157" s="3"/>
      <c r="CA157" s="31" t="str">
        <f t="shared" si="95"/>
        <v/>
      </c>
      <c r="CB157" s="31" t="str">
        <f t="shared" si="96"/>
        <v/>
      </c>
      <c r="CC157" s="31" t="str">
        <f t="shared" si="97"/>
        <v/>
      </c>
      <c r="CD157" s="31" t="str">
        <f t="shared" si="98"/>
        <v/>
      </c>
      <c r="CE157" s="31" t="str">
        <f t="shared" si="99"/>
        <v/>
      </c>
      <c r="CF157" s="31" t="str">
        <f t="shared" si="100"/>
        <v/>
      </c>
      <c r="CG157" s="31" t="str">
        <f t="shared" si="101"/>
        <v/>
      </c>
      <c r="CH157" s="32">
        <f t="shared" si="102"/>
        <v>0</v>
      </c>
      <c r="CI157" s="32">
        <f t="shared" si="103"/>
        <v>0</v>
      </c>
      <c r="CJ157" s="32">
        <f t="shared" si="104"/>
        <v>0</v>
      </c>
      <c r="CK157" s="32">
        <f t="shared" si="105"/>
        <v>0</v>
      </c>
      <c r="CL157" s="32">
        <f t="shared" si="106"/>
        <v>0</v>
      </c>
      <c r="CM157" s="32">
        <f t="shared" si="107"/>
        <v>0</v>
      </c>
      <c r="CN157" s="32">
        <f t="shared" si="108"/>
        <v>0</v>
      </c>
    </row>
    <row r="158" spans="1:92" ht="16.350000000000001" customHeight="1" x14ac:dyDescent="0.2">
      <c r="A158" s="3734" t="s">
        <v>189</v>
      </c>
      <c r="B158" s="3734"/>
      <c r="C158" s="3735"/>
      <c r="D158" s="2425">
        <f t="shared" si="109"/>
        <v>0</v>
      </c>
      <c r="E158" s="2264">
        <f>SUM(G158+I158+K158+M158+O158+Q158+S158+U158+W158+Y158+AA158+AC158+AE158+AG158+AI158+AK158+AM158+AO158)</f>
        <v>0</v>
      </c>
      <c r="F158" s="2266">
        <f t="shared" si="111"/>
        <v>0</v>
      </c>
      <c r="G158" s="2272"/>
      <c r="H158" s="2240"/>
      <c r="I158" s="2239"/>
      <c r="J158" s="2240"/>
      <c r="K158" s="2239"/>
      <c r="L158" s="2240"/>
      <c r="M158" s="2239"/>
      <c r="N158" s="2240"/>
      <c r="O158" s="2426"/>
      <c r="P158" s="2240"/>
      <c r="Q158" s="2426"/>
      <c r="R158" s="2240"/>
      <c r="S158" s="2426"/>
      <c r="T158" s="2240"/>
      <c r="U158" s="2239"/>
      <c r="V158" s="2240"/>
      <c r="W158" s="2239"/>
      <c r="X158" s="2240"/>
      <c r="Y158" s="2239"/>
      <c r="Z158" s="2240"/>
      <c r="AA158" s="2239"/>
      <c r="AB158" s="2240"/>
      <c r="AC158" s="2239"/>
      <c r="AD158" s="2240"/>
      <c r="AE158" s="2239"/>
      <c r="AF158" s="2240"/>
      <c r="AG158" s="2239"/>
      <c r="AH158" s="2240"/>
      <c r="AI158" s="2239"/>
      <c r="AJ158" s="2240"/>
      <c r="AK158" s="2239"/>
      <c r="AL158" s="2240"/>
      <c r="AM158" s="2239"/>
      <c r="AN158" s="2240"/>
      <c r="AO158" s="2239"/>
      <c r="AP158" s="2241"/>
      <c r="AQ158" s="2414"/>
      <c r="AR158" s="2268"/>
      <c r="AS158" s="2268">
        <v>0</v>
      </c>
      <c r="AT158" s="2234"/>
      <c r="AU158" s="2236"/>
      <c r="AV158" s="2236"/>
      <c r="AW158" s="2236"/>
      <c r="AX158" s="2236"/>
      <c r="AY158" s="671" t="str">
        <f t="shared" si="94"/>
        <v/>
      </c>
      <c r="BV158" s="3"/>
      <c r="BW158" s="3"/>
      <c r="CA158" s="31" t="str">
        <f t="shared" si="95"/>
        <v/>
      </c>
      <c r="CB158" s="31" t="str">
        <f t="shared" si="96"/>
        <v/>
      </c>
      <c r="CC158" s="31" t="str">
        <f t="shared" si="97"/>
        <v/>
      </c>
      <c r="CD158" s="31" t="str">
        <f t="shared" si="98"/>
        <v/>
      </c>
      <c r="CE158" s="31" t="str">
        <f t="shared" si="99"/>
        <v/>
      </c>
      <c r="CF158" s="31" t="str">
        <f t="shared" si="100"/>
        <v/>
      </c>
      <c r="CG158" s="31" t="str">
        <f t="shared" si="101"/>
        <v/>
      </c>
      <c r="CH158" s="32">
        <f t="shared" si="102"/>
        <v>0</v>
      </c>
      <c r="CI158" s="32">
        <f t="shared" si="103"/>
        <v>0</v>
      </c>
      <c r="CJ158" s="32">
        <f t="shared" si="104"/>
        <v>0</v>
      </c>
      <c r="CK158" s="32">
        <f t="shared" si="105"/>
        <v>0</v>
      </c>
      <c r="CL158" s="32">
        <f t="shared" si="106"/>
        <v>0</v>
      </c>
      <c r="CM158" s="32">
        <f t="shared" si="107"/>
        <v>0</v>
      </c>
      <c r="CN158" s="32">
        <f t="shared" si="108"/>
        <v>0</v>
      </c>
    </row>
    <row r="159" spans="1:92" ht="16.350000000000001" customHeight="1" x14ac:dyDescent="0.2">
      <c r="A159" s="3612" t="s">
        <v>4</v>
      </c>
      <c r="B159" s="3634"/>
      <c r="C159" s="3627"/>
      <c r="D159" s="2418">
        <f>SUM(D150:D158)</f>
        <v>357</v>
      </c>
      <c r="E159" s="2416">
        <f>SUM(E150:E158)</f>
        <v>84</v>
      </c>
      <c r="F159" s="2420">
        <f>SUM(F150:F158)</f>
        <v>273</v>
      </c>
      <c r="G159" s="2427">
        <f t="shared" ref="G159:AU159" si="112">SUM(G150:G158)</f>
        <v>0</v>
      </c>
      <c r="H159" s="2420">
        <f t="shared" si="112"/>
        <v>1</v>
      </c>
      <c r="I159" s="2427">
        <f t="shared" si="112"/>
        <v>0</v>
      </c>
      <c r="J159" s="2428">
        <f t="shared" si="112"/>
        <v>0</v>
      </c>
      <c r="K159" s="2427">
        <f t="shared" si="112"/>
        <v>0</v>
      </c>
      <c r="L159" s="2428">
        <f t="shared" si="112"/>
        <v>0</v>
      </c>
      <c r="M159" s="2427">
        <f t="shared" si="112"/>
        <v>0</v>
      </c>
      <c r="N159" s="2420">
        <f t="shared" si="112"/>
        <v>0</v>
      </c>
      <c r="O159" s="2427">
        <f t="shared" si="112"/>
        <v>0</v>
      </c>
      <c r="P159" s="2420">
        <f t="shared" si="112"/>
        <v>0</v>
      </c>
      <c r="Q159" s="2427">
        <f t="shared" si="112"/>
        <v>0</v>
      </c>
      <c r="R159" s="2420">
        <f t="shared" si="112"/>
        <v>3</v>
      </c>
      <c r="S159" s="2427">
        <f t="shared" si="112"/>
        <v>0</v>
      </c>
      <c r="T159" s="2420">
        <f t="shared" si="112"/>
        <v>9</v>
      </c>
      <c r="U159" s="2427">
        <f t="shared" si="112"/>
        <v>2</v>
      </c>
      <c r="V159" s="2420">
        <f t="shared" si="112"/>
        <v>0</v>
      </c>
      <c r="W159" s="2427">
        <f t="shared" si="112"/>
        <v>0</v>
      </c>
      <c r="X159" s="2420">
        <f t="shared" si="112"/>
        <v>0</v>
      </c>
      <c r="Y159" s="2427">
        <f t="shared" si="112"/>
        <v>9</v>
      </c>
      <c r="Z159" s="2420">
        <f t="shared" si="112"/>
        <v>4</v>
      </c>
      <c r="AA159" s="2427">
        <f t="shared" si="112"/>
        <v>1</v>
      </c>
      <c r="AB159" s="2420">
        <f t="shared" si="112"/>
        <v>6</v>
      </c>
      <c r="AC159" s="2427">
        <f t="shared" si="112"/>
        <v>6</v>
      </c>
      <c r="AD159" s="2420">
        <f t="shared" si="112"/>
        <v>12</v>
      </c>
      <c r="AE159" s="2427">
        <f t="shared" si="112"/>
        <v>5</v>
      </c>
      <c r="AF159" s="2420">
        <f t="shared" si="112"/>
        <v>26</v>
      </c>
      <c r="AG159" s="2427">
        <f t="shared" si="112"/>
        <v>25</v>
      </c>
      <c r="AH159" s="2420">
        <f t="shared" si="112"/>
        <v>63</v>
      </c>
      <c r="AI159" s="2427">
        <f t="shared" si="112"/>
        <v>11</v>
      </c>
      <c r="AJ159" s="2420">
        <f t="shared" si="112"/>
        <v>126</v>
      </c>
      <c r="AK159" s="2427">
        <f t="shared" si="112"/>
        <v>3</v>
      </c>
      <c r="AL159" s="2420">
        <f t="shared" si="112"/>
        <v>12</v>
      </c>
      <c r="AM159" s="2427">
        <f t="shared" si="112"/>
        <v>19</v>
      </c>
      <c r="AN159" s="2420">
        <f t="shared" si="112"/>
        <v>11</v>
      </c>
      <c r="AO159" s="2427">
        <f t="shared" si="112"/>
        <v>3</v>
      </c>
      <c r="AP159" s="2421">
        <f t="shared" si="112"/>
        <v>0</v>
      </c>
      <c r="AQ159" s="2420">
        <f t="shared" si="112"/>
        <v>1</v>
      </c>
      <c r="AR159" s="2538">
        <f t="shared" si="112"/>
        <v>0</v>
      </c>
      <c r="AS159" s="2423">
        <f t="shared" si="112"/>
        <v>357</v>
      </c>
      <c r="AT159" s="2420">
        <f t="shared" si="112"/>
        <v>1</v>
      </c>
      <c r="AU159" s="2429">
        <f t="shared" si="112"/>
        <v>0</v>
      </c>
      <c r="AV159" s="2429">
        <f>SUM(AV150:AV158)</f>
        <v>0</v>
      </c>
      <c r="AW159" s="2429">
        <f>SUM(AW150:AW158)</f>
        <v>0</v>
      </c>
      <c r="AX159" s="2429">
        <f t="shared" ref="AX159" si="113">SUM(AX150:AX158)</f>
        <v>0</v>
      </c>
      <c r="BV159" s="3"/>
      <c r="BW159" s="3"/>
      <c r="CA159" s="31"/>
      <c r="CB159" s="31"/>
      <c r="CC159" s="31"/>
      <c r="CD159" s="31"/>
      <c r="CH159" s="32"/>
      <c r="CI159" s="32"/>
      <c r="CJ159" s="32"/>
      <c r="CK159" s="32"/>
      <c r="CL159" s="14"/>
      <c r="CM159" s="14"/>
      <c r="CN159" s="14"/>
    </row>
    <row r="160" spans="1:92" ht="27" customHeight="1" x14ac:dyDescent="0.2">
      <c r="A160" s="85" t="s">
        <v>190</v>
      </c>
      <c r="B160" s="86"/>
      <c r="C160" s="86"/>
      <c r="D160" s="86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30"/>
      <c r="R160" s="52"/>
      <c r="S160" s="9"/>
      <c r="T160" s="9"/>
      <c r="U160" s="9"/>
      <c r="V160" s="9"/>
      <c r="W160" s="9"/>
      <c r="X160" s="232"/>
      <c r="Y160" s="9"/>
      <c r="Z160" s="9"/>
      <c r="AA160" s="9"/>
      <c r="AB160" s="9"/>
      <c r="AC160" s="9"/>
      <c r="AD160" s="9"/>
      <c r="AE160" s="9"/>
      <c r="AF160" s="9"/>
      <c r="BV160" s="3"/>
      <c r="BW160" s="3"/>
      <c r="CA160" s="31"/>
      <c r="CB160" s="31"/>
      <c r="CC160" s="31"/>
      <c r="CD160" s="31"/>
      <c r="CH160" s="32"/>
      <c r="CI160" s="32"/>
      <c r="CJ160" s="32"/>
      <c r="CK160" s="32"/>
      <c r="CL160" s="14"/>
      <c r="CM160" s="14"/>
      <c r="CN160" s="14"/>
    </row>
    <row r="161" spans="1:92" ht="16.350000000000001" customHeight="1" x14ac:dyDescent="0.2">
      <c r="A161" s="3455" t="s">
        <v>191</v>
      </c>
      <c r="B161" s="3258"/>
      <c r="C161" s="3259"/>
      <c r="D161" s="3575" t="s">
        <v>4</v>
      </c>
      <c r="E161" s="3245"/>
      <c r="F161" s="3191"/>
      <c r="G161" s="3612" t="s">
        <v>5</v>
      </c>
      <c r="H161" s="3634"/>
      <c r="I161" s="3634"/>
      <c r="J161" s="3634"/>
      <c r="K161" s="3634"/>
      <c r="L161" s="3634"/>
      <c r="M161" s="3634"/>
      <c r="N161" s="3634"/>
      <c r="O161" s="3634"/>
      <c r="P161" s="3634"/>
      <c r="Q161" s="3634"/>
      <c r="R161" s="3634"/>
      <c r="S161" s="3634"/>
      <c r="T161" s="3634"/>
      <c r="U161" s="3634"/>
      <c r="V161" s="3634"/>
      <c r="W161" s="3634"/>
      <c r="X161" s="3634"/>
      <c r="Y161" s="3634"/>
      <c r="Z161" s="3634"/>
      <c r="AA161" s="3634"/>
      <c r="AB161" s="3634"/>
      <c r="AC161" s="3634"/>
      <c r="AD161" s="3634"/>
      <c r="AE161" s="3634"/>
      <c r="AF161" s="3634"/>
      <c r="AG161" s="3634"/>
      <c r="AH161" s="3634"/>
      <c r="AI161" s="3634"/>
      <c r="AJ161" s="3634"/>
      <c r="AK161" s="3634"/>
      <c r="AL161" s="3634"/>
      <c r="AM161" s="3634"/>
      <c r="AN161" s="3634"/>
      <c r="AO161" s="3634"/>
      <c r="AP161" s="3627"/>
      <c r="AQ161" s="3635" t="s">
        <v>42</v>
      </c>
      <c r="AR161" s="3240" t="s">
        <v>298</v>
      </c>
      <c r="AS161" s="3733" t="s">
        <v>122</v>
      </c>
      <c r="AT161" s="3733" t="s">
        <v>11</v>
      </c>
      <c r="AU161" s="3556" t="s">
        <v>193</v>
      </c>
      <c r="AV161" s="3275" t="s">
        <v>194</v>
      </c>
      <c r="BV161" s="3"/>
      <c r="BW161" s="3"/>
      <c r="CA161" s="31"/>
      <c r="CB161" s="31"/>
      <c r="CC161" s="31"/>
      <c r="CD161" s="31"/>
      <c r="CH161" s="32"/>
      <c r="CI161" s="32"/>
      <c r="CJ161" s="32"/>
      <c r="CK161" s="32"/>
      <c r="CL161" s="14"/>
      <c r="CM161" s="14"/>
      <c r="CN161" s="14"/>
    </row>
    <row r="162" spans="1:92" ht="32.1" customHeight="1" x14ac:dyDescent="0.2">
      <c r="A162" s="2933"/>
      <c r="B162" s="2934"/>
      <c r="C162" s="2935"/>
      <c r="D162" s="3051"/>
      <c r="E162" s="3052"/>
      <c r="F162" s="2961"/>
      <c r="G162" s="3716" t="s">
        <v>13</v>
      </c>
      <c r="H162" s="3638"/>
      <c r="I162" s="3612" t="s">
        <v>14</v>
      </c>
      <c r="J162" s="3627"/>
      <c r="K162" s="3634" t="s">
        <v>15</v>
      </c>
      <c r="L162" s="3627"/>
      <c r="M162" s="3612" t="s">
        <v>16</v>
      </c>
      <c r="N162" s="3627"/>
      <c r="O162" s="3612" t="s">
        <v>17</v>
      </c>
      <c r="P162" s="3627"/>
      <c r="Q162" s="3612" t="s">
        <v>18</v>
      </c>
      <c r="R162" s="3627"/>
      <c r="S162" s="3612" t="s">
        <v>19</v>
      </c>
      <c r="T162" s="3627"/>
      <c r="U162" s="3612" t="s">
        <v>20</v>
      </c>
      <c r="V162" s="3627"/>
      <c r="W162" s="3612" t="s">
        <v>21</v>
      </c>
      <c r="X162" s="3627"/>
      <c r="Y162" s="3612" t="s">
        <v>22</v>
      </c>
      <c r="Z162" s="3614"/>
      <c r="AA162" s="3612" t="s">
        <v>23</v>
      </c>
      <c r="AB162" s="3614"/>
      <c r="AC162" s="3612" t="s">
        <v>24</v>
      </c>
      <c r="AD162" s="3614"/>
      <c r="AE162" s="3612" t="s">
        <v>25</v>
      </c>
      <c r="AF162" s="3614"/>
      <c r="AG162" s="3612" t="s">
        <v>26</v>
      </c>
      <c r="AH162" s="3614"/>
      <c r="AI162" s="3612" t="s">
        <v>27</v>
      </c>
      <c r="AJ162" s="3614"/>
      <c r="AK162" s="3612" t="s">
        <v>28</v>
      </c>
      <c r="AL162" s="3614"/>
      <c r="AM162" s="3612" t="s">
        <v>29</v>
      </c>
      <c r="AN162" s="3614"/>
      <c r="AO162" s="3612" t="s">
        <v>30</v>
      </c>
      <c r="AP162" s="3614"/>
      <c r="AQ162" s="2947"/>
      <c r="AR162" s="3013"/>
      <c r="AS162" s="3733"/>
      <c r="AT162" s="3733"/>
      <c r="AU162" s="2971"/>
      <c r="AV162" s="3064"/>
      <c r="BV162" s="3"/>
      <c r="BW162" s="3"/>
      <c r="CA162" s="31"/>
      <c r="CB162" s="31"/>
      <c r="CC162" s="31"/>
      <c r="CD162" s="31"/>
      <c r="CH162" s="32"/>
      <c r="CI162" s="32"/>
      <c r="CJ162" s="32"/>
      <c r="CK162" s="32"/>
      <c r="CL162" s="14"/>
      <c r="CM162" s="14"/>
      <c r="CN162" s="14"/>
    </row>
    <row r="163" spans="1:92" ht="16.350000000000001" customHeight="1" x14ac:dyDescent="0.2">
      <c r="A163" s="3169"/>
      <c r="B163" s="3170"/>
      <c r="C163" s="3171"/>
      <c r="D163" s="2393" t="s">
        <v>31</v>
      </c>
      <c r="E163" s="2297" t="s">
        <v>32</v>
      </c>
      <c r="F163" s="2334" t="s">
        <v>33</v>
      </c>
      <c r="G163" s="2224" t="s">
        <v>32</v>
      </c>
      <c r="H163" s="2223" t="s">
        <v>33</v>
      </c>
      <c r="I163" s="2224" t="s">
        <v>32</v>
      </c>
      <c r="J163" s="2223" t="s">
        <v>33</v>
      </c>
      <c r="K163" s="2224" t="s">
        <v>32</v>
      </c>
      <c r="L163" s="2223" t="s">
        <v>33</v>
      </c>
      <c r="M163" s="2224" t="s">
        <v>32</v>
      </c>
      <c r="N163" s="2223" t="s">
        <v>33</v>
      </c>
      <c r="O163" s="2224" t="s">
        <v>32</v>
      </c>
      <c r="P163" s="2223" t="s">
        <v>33</v>
      </c>
      <c r="Q163" s="2224" t="s">
        <v>32</v>
      </c>
      <c r="R163" s="2223" t="s">
        <v>33</v>
      </c>
      <c r="S163" s="2224" t="s">
        <v>32</v>
      </c>
      <c r="T163" s="2223" t="s">
        <v>33</v>
      </c>
      <c r="U163" s="2224" t="s">
        <v>32</v>
      </c>
      <c r="V163" s="2223" t="s">
        <v>33</v>
      </c>
      <c r="W163" s="2224" t="s">
        <v>32</v>
      </c>
      <c r="X163" s="2223" t="s">
        <v>33</v>
      </c>
      <c r="Y163" s="2224" t="s">
        <v>32</v>
      </c>
      <c r="Z163" s="2223" t="s">
        <v>33</v>
      </c>
      <c r="AA163" s="2224" t="s">
        <v>32</v>
      </c>
      <c r="AB163" s="2223" t="s">
        <v>33</v>
      </c>
      <c r="AC163" s="2224" t="s">
        <v>32</v>
      </c>
      <c r="AD163" s="2223" t="s">
        <v>33</v>
      </c>
      <c r="AE163" s="2224" t="s">
        <v>32</v>
      </c>
      <c r="AF163" s="2223" t="s">
        <v>33</v>
      </c>
      <c r="AG163" s="2224" t="s">
        <v>32</v>
      </c>
      <c r="AH163" s="2223" t="s">
        <v>33</v>
      </c>
      <c r="AI163" s="2224" t="s">
        <v>32</v>
      </c>
      <c r="AJ163" s="2223" t="s">
        <v>33</v>
      </c>
      <c r="AK163" s="2224" t="s">
        <v>32</v>
      </c>
      <c r="AL163" s="2223" t="s">
        <v>33</v>
      </c>
      <c r="AM163" s="2224" t="s">
        <v>32</v>
      </c>
      <c r="AN163" s="2223" t="s">
        <v>33</v>
      </c>
      <c r="AO163" s="2224" t="s">
        <v>32</v>
      </c>
      <c r="AP163" s="2223" t="s">
        <v>33</v>
      </c>
      <c r="AQ163" s="3550"/>
      <c r="AR163" s="3243"/>
      <c r="AS163" s="3733"/>
      <c r="AT163" s="3733"/>
      <c r="AU163" s="3646"/>
      <c r="AV163" s="3177"/>
      <c r="BV163" s="3"/>
      <c r="BW163" s="3"/>
      <c r="CA163" s="31"/>
      <c r="CB163" s="31"/>
      <c r="CC163" s="31"/>
      <c r="CD163" s="31"/>
      <c r="CH163" s="32"/>
      <c r="CI163" s="32"/>
      <c r="CJ163" s="32"/>
      <c r="CK163" s="32"/>
      <c r="CL163" s="14"/>
      <c r="CM163" s="14"/>
      <c r="CN163" s="14"/>
    </row>
    <row r="164" spans="1:92" ht="16.350000000000001" customHeight="1" x14ac:dyDescent="0.2">
      <c r="A164" s="3454" t="s">
        <v>195</v>
      </c>
      <c r="B164" s="3729" t="s">
        <v>196</v>
      </c>
      <c r="C164" s="3730"/>
      <c r="D164" s="2430">
        <f>SUM(E164+F164)</f>
        <v>0</v>
      </c>
      <c r="E164" s="2431"/>
      <c r="F164" s="2432">
        <f>SUM(AD164+AF164+AH164+AJ164+AL164+AN164+AP164)</f>
        <v>0</v>
      </c>
      <c r="G164" s="1036"/>
      <c r="H164" s="281"/>
      <c r="I164" s="1036"/>
      <c r="J164" s="281"/>
      <c r="K164" s="1036"/>
      <c r="L164" s="281"/>
      <c r="M164" s="1036"/>
      <c r="N164" s="281"/>
      <c r="O164" s="1036"/>
      <c r="P164" s="281"/>
      <c r="Q164" s="1036"/>
      <c r="R164" s="281"/>
      <c r="S164" s="1036"/>
      <c r="T164" s="281"/>
      <c r="U164" s="1036"/>
      <c r="V164" s="281"/>
      <c r="W164" s="1036"/>
      <c r="X164" s="281"/>
      <c r="Y164" s="1036"/>
      <c r="Z164" s="281"/>
      <c r="AA164" s="1036"/>
      <c r="AB164" s="281"/>
      <c r="AC164" s="1037"/>
      <c r="AD164" s="60"/>
      <c r="AE164" s="1037"/>
      <c r="AF164" s="60"/>
      <c r="AG164" s="1037"/>
      <c r="AH164" s="60"/>
      <c r="AI164" s="1037"/>
      <c r="AJ164" s="60"/>
      <c r="AK164" s="1037"/>
      <c r="AL164" s="60"/>
      <c r="AM164" s="1037"/>
      <c r="AN164" s="60"/>
      <c r="AO164" s="1037"/>
      <c r="AP164" s="60"/>
      <c r="AQ164" s="1038"/>
      <c r="AR164" s="60"/>
      <c r="AS164" s="2276"/>
      <c r="AT164" s="60"/>
      <c r="AU164" s="2433"/>
      <c r="AV164" s="2434"/>
      <c r="AW164" s="671" t="str">
        <f t="shared" ref="AW164:AW198" si="114">$CA164&amp;$CB164&amp;$CC164&amp;$CD164&amp;$CE164&amp;$CF164&amp;$CG164</f>
        <v/>
      </c>
      <c r="BV164" s="3"/>
      <c r="BW164" s="3"/>
      <c r="CA164" s="31" t="str">
        <f t="shared" ref="CA164:CA198" si="115">IF(CH164=1,"* El número de actividades en usuarios en situacion de discapacidad NO DEBE ser mayor al total. ","")</f>
        <v/>
      </c>
      <c r="CB164" s="31" t="str">
        <f t="shared" ref="CB164:CB198" si="116">IF(CI164=1," * El número de actividades en Niños, Niñas, Adolescentes y Jóvenes de la red SENAME NO DEBE ser mayor al total. ","")</f>
        <v/>
      </c>
      <c r="CC164" s="31" t="str">
        <f t="shared" ref="CC164:CC198" si="117">IF(CJ164=1," * El número de actividades en Población Migrante NO DEBE ser mayor al total. ","")</f>
        <v/>
      </c>
      <c r="CD164" s="31" t="str">
        <f>IF(CK164=1," * El número de actividades en Pacientes Diabéticos en Control PSCV NO DEBE superar el total. ","")</f>
        <v/>
      </c>
      <c r="CH164" s="32">
        <f>IF($D164&lt;AR164,1,0)</f>
        <v>0</v>
      </c>
      <c r="CI164" s="32">
        <f>IF($D164&lt;AS164,1,0)</f>
        <v>0</v>
      </c>
      <c r="CJ164" s="32">
        <f>IF($D164&lt;AT164,1,0)</f>
        <v>0</v>
      </c>
      <c r="CK164" s="32">
        <f>IF($D164&lt;AV164,1,0)</f>
        <v>0</v>
      </c>
      <c r="CM164" s="14"/>
      <c r="CN164" s="14"/>
    </row>
    <row r="165" spans="1:92" ht="16.350000000000001" customHeight="1" x14ac:dyDescent="0.2">
      <c r="A165" s="2912"/>
      <c r="B165" s="3640" t="s">
        <v>95</v>
      </c>
      <c r="C165" s="3641"/>
      <c r="D165" s="2435">
        <f t="shared" ref="D165:D177" si="118">SUM(E165+F165)</f>
        <v>0</v>
      </c>
      <c r="E165" s="2436"/>
      <c r="F165" s="2437">
        <f t="shared" ref="F165:F173" si="119">SUM(AD165+AF165+AH165+AJ165+AL165+AN165+AP165)</f>
        <v>0</v>
      </c>
      <c r="G165" s="289"/>
      <c r="H165" s="650"/>
      <c r="I165" s="289"/>
      <c r="J165" s="650"/>
      <c r="K165" s="289"/>
      <c r="L165" s="650"/>
      <c r="M165" s="289"/>
      <c r="N165" s="650"/>
      <c r="O165" s="289"/>
      <c r="P165" s="650"/>
      <c r="Q165" s="289"/>
      <c r="R165" s="650"/>
      <c r="S165" s="289"/>
      <c r="T165" s="650"/>
      <c r="U165" s="289"/>
      <c r="V165" s="650"/>
      <c r="W165" s="289"/>
      <c r="X165" s="650"/>
      <c r="Y165" s="289"/>
      <c r="Z165" s="650"/>
      <c r="AA165" s="289"/>
      <c r="AB165" s="650"/>
      <c r="AC165" s="291"/>
      <c r="AD165" s="26"/>
      <c r="AE165" s="291"/>
      <c r="AF165" s="26"/>
      <c r="AG165" s="291"/>
      <c r="AH165" s="26"/>
      <c r="AI165" s="291"/>
      <c r="AJ165" s="26"/>
      <c r="AK165" s="291"/>
      <c r="AL165" s="26"/>
      <c r="AM165" s="291"/>
      <c r="AN165" s="26"/>
      <c r="AO165" s="291"/>
      <c r="AP165" s="26"/>
      <c r="AQ165" s="292"/>
      <c r="AR165" s="26"/>
      <c r="AS165" s="24"/>
      <c r="AT165" s="26"/>
      <c r="AU165" s="293"/>
      <c r="AV165" s="294"/>
      <c r="AW165" s="671" t="str">
        <f t="shared" si="114"/>
        <v/>
      </c>
      <c r="BV165" s="3"/>
      <c r="BW165" s="3"/>
      <c r="CA165" s="31" t="str">
        <f t="shared" si="115"/>
        <v/>
      </c>
      <c r="CB165" s="31" t="str">
        <f t="shared" si="116"/>
        <v/>
      </c>
      <c r="CC165" s="31" t="str">
        <f t="shared" si="117"/>
        <v/>
      </c>
      <c r="CD165" s="31" t="str">
        <f t="shared" ref="CD165:CD197" si="120">IF(CK165=1," * El número de actividades en Pacientes Diabéticos en Control PSCV NO DEBE superar el total. ","")</f>
        <v/>
      </c>
      <c r="CH165" s="32">
        <f t="shared" ref="CH165:CJ197" si="121">IF($D165&lt;AR165,1,0)</f>
        <v>0</v>
      </c>
      <c r="CI165" s="32">
        <f t="shared" si="121"/>
        <v>0</v>
      </c>
      <c r="CJ165" s="32">
        <f t="shared" si="121"/>
        <v>0</v>
      </c>
      <c r="CK165" s="32">
        <f t="shared" ref="CK165:CK197" si="122">IF($D165&lt;AV165,1,0)</f>
        <v>0</v>
      </c>
      <c r="CL165" s="14"/>
      <c r="CM165" s="14"/>
      <c r="CN165" s="14"/>
    </row>
    <row r="166" spans="1:92" ht="16.350000000000001" customHeight="1" x14ac:dyDescent="0.2">
      <c r="A166" s="2912"/>
      <c r="B166" s="3731" t="s">
        <v>161</v>
      </c>
      <c r="C166" s="3732"/>
      <c r="D166" s="2438">
        <f t="shared" si="118"/>
        <v>0</v>
      </c>
      <c r="E166" s="2439"/>
      <c r="F166" s="2440">
        <f t="shared" si="119"/>
        <v>0</v>
      </c>
      <c r="G166" s="2441"/>
      <c r="H166" s="2442"/>
      <c r="I166" s="2441"/>
      <c r="J166" s="2442"/>
      <c r="K166" s="2441"/>
      <c r="L166" s="2442"/>
      <c r="M166" s="2441"/>
      <c r="N166" s="2442"/>
      <c r="O166" s="2441"/>
      <c r="P166" s="2442"/>
      <c r="Q166" s="2441"/>
      <c r="R166" s="2442"/>
      <c r="S166" s="2441"/>
      <c r="T166" s="2442"/>
      <c r="U166" s="2441"/>
      <c r="V166" s="2442"/>
      <c r="W166" s="2441"/>
      <c r="X166" s="2442"/>
      <c r="Y166" s="2441"/>
      <c r="Z166" s="2442"/>
      <c r="AA166" s="2441"/>
      <c r="AB166" s="2442"/>
      <c r="AC166" s="2067"/>
      <c r="AD166" s="2068"/>
      <c r="AE166" s="2067"/>
      <c r="AF166" s="2068"/>
      <c r="AG166" s="2067"/>
      <c r="AH166" s="2068"/>
      <c r="AI166" s="2067"/>
      <c r="AJ166" s="2068"/>
      <c r="AK166" s="2067"/>
      <c r="AL166" s="2068"/>
      <c r="AM166" s="2067"/>
      <c r="AN166" s="2068"/>
      <c r="AO166" s="2067"/>
      <c r="AP166" s="2068"/>
      <c r="AQ166" s="2069"/>
      <c r="AR166" s="2068"/>
      <c r="AS166" s="713"/>
      <c r="AT166" s="2068"/>
      <c r="AU166" s="2070"/>
      <c r="AV166" s="714"/>
      <c r="AW166" s="671" t="str">
        <f t="shared" si="114"/>
        <v/>
      </c>
      <c r="BV166" s="3"/>
      <c r="BW166" s="3"/>
      <c r="CA166" s="31" t="str">
        <f t="shared" si="115"/>
        <v/>
      </c>
      <c r="CB166" s="31" t="str">
        <f t="shared" si="116"/>
        <v/>
      </c>
      <c r="CC166" s="31" t="str">
        <f t="shared" si="117"/>
        <v/>
      </c>
      <c r="CD166" s="31" t="str">
        <f t="shared" si="120"/>
        <v/>
      </c>
      <c r="CH166" s="32">
        <f t="shared" si="121"/>
        <v>0</v>
      </c>
      <c r="CI166" s="32">
        <f t="shared" si="121"/>
        <v>0</v>
      </c>
      <c r="CJ166" s="32">
        <f t="shared" si="121"/>
        <v>0</v>
      </c>
      <c r="CK166" s="32">
        <f t="shared" si="122"/>
        <v>0</v>
      </c>
      <c r="CL166" s="14"/>
      <c r="CM166" s="14"/>
      <c r="CN166" s="14"/>
    </row>
    <row r="167" spans="1:92" ht="16.350000000000001" customHeight="1" x14ac:dyDescent="0.2">
      <c r="A167" s="2912"/>
      <c r="B167" s="3454" t="s">
        <v>197</v>
      </c>
      <c r="C167" s="2443" t="s">
        <v>4</v>
      </c>
      <c r="D167" s="2438">
        <f t="shared" si="118"/>
        <v>0</v>
      </c>
      <c r="E167" s="2439"/>
      <c r="F167" s="2429">
        <f t="shared" si="119"/>
        <v>0</v>
      </c>
      <c r="G167" s="2331"/>
      <c r="H167" s="2444"/>
      <c r="I167" s="2331"/>
      <c r="J167" s="2444"/>
      <c r="K167" s="2331"/>
      <c r="L167" s="2444"/>
      <c r="M167" s="2331"/>
      <c r="N167" s="2444"/>
      <c r="O167" s="2331"/>
      <c r="P167" s="2444"/>
      <c r="Q167" s="2331"/>
      <c r="R167" s="2444"/>
      <c r="S167" s="2331"/>
      <c r="T167" s="2444"/>
      <c r="U167" s="2331"/>
      <c r="V167" s="2444"/>
      <c r="W167" s="2331"/>
      <c r="X167" s="2444"/>
      <c r="Y167" s="2331"/>
      <c r="Z167" s="2444"/>
      <c r="AA167" s="2331"/>
      <c r="AB167" s="2444"/>
      <c r="AC167" s="2445"/>
      <c r="AD167" s="2417">
        <f t="shared" ref="AD167:AV167" si="123">SUM(AD168:AD173)</f>
        <v>0</v>
      </c>
      <c r="AE167" s="2445"/>
      <c r="AF167" s="2417">
        <f t="shared" si="123"/>
        <v>0</v>
      </c>
      <c r="AG167" s="2445"/>
      <c r="AH167" s="2417">
        <f t="shared" si="123"/>
        <v>0</v>
      </c>
      <c r="AI167" s="2445"/>
      <c r="AJ167" s="2417">
        <f t="shared" si="123"/>
        <v>0</v>
      </c>
      <c r="AK167" s="2445"/>
      <c r="AL167" s="2417">
        <f t="shared" si="123"/>
        <v>0</v>
      </c>
      <c r="AM167" s="2445"/>
      <c r="AN167" s="2417">
        <f t="shared" si="123"/>
        <v>0</v>
      </c>
      <c r="AO167" s="2445"/>
      <c r="AP167" s="2417">
        <f t="shared" si="123"/>
        <v>0</v>
      </c>
      <c r="AQ167" s="2446">
        <f>SUM(AQ168:AQ173)</f>
        <v>0</v>
      </c>
      <c r="AR167" s="2417">
        <f t="shared" si="123"/>
        <v>0</v>
      </c>
      <c r="AS167" s="2291">
        <f t="shared" si="123"/>
        <v>0</v>
      </c>
      <c r="AT167" s="2417">
        <f t="shared" si="123"/>
        <v>0</v>
      </c>
      <c r="AU167" s="2295">
        <f t="shared" si="123"/>
        <v>0</v>
      </c>
      <c r="AV167" s="2291">
        <f t="shared" si="123"/>
        <v>0</v>
      </c>
      <c r="AW167" s="671" t="str">
        <f t="shared" si="114"/>
        <v/>
      </c>
      <c r="BV167" s="3"/>
      <c r="BW167" s="3"/>
      <c r="CA167" s="31"/>
      <c r="CB167" s="31"/>
      <c r="CC167" s="31"/>
      <c r="CD167" s="31"/>
      <c r="CH167" s="32"/>
      <c r="CI167" s="32"/>
      <c r="CJ167" s="32"/>
      <c r="CK167" s="32"/>
      <c r="CL167" s="14"/>
      <c r="CM167" s="14"/>
      <c r="CN167" s="14"/>
    </row>
    <row r="168" spans="1:92" ht="16.350000000000001" customHeight="1" x14ac:dyDescent="0.2">
      <c r="A168" s="2912"/>
      <c r="B168" s="2912"/>
      <c r="C168" s="310" t="s">
        <v>198</v>
      </c>
      <c r="D168" s="311">
        <f t="shared" si="118"/>
        <v>0</v>
      </c>
      <c r="E168" s="2431"/>
      <c r="F168" s="312">
        <f>SUM(AD168+AF168+AH168+AJ168+AL168+AN168+AP168)</f>
        <v>0</v>
      </c>
      <c r="G168" s="289"/>
      <c r="H168" s="650"/>
      <c r="I168" s="289"/>
      <c r="J168" s="650"/>
      <c r="K168" s="289"/>
      <c r="L168" s="650"/>
      <c r="M168" s="289"/>
      <c r="N168" s="650"/>
      <c r="O168" s="289"/>
      <c r="P168" s="650"/>
      <c r="Q168" s="289"/>
      <c r="R168" s="650"/>
      <c r="S168" s="289"/>
      <c r="T168" s="650"/>
      <c r="U168" s="289"/>
      <c r="V168" s="650"/>
      <c r="W168" s="289"/>
      <c r="X168" s="650"/>
      <c r="Y168" s="289"/>
      <c r="Z168" s="650"/>
      <c r="AA168" s="289"/>
      <c r="AB168" s="650"/>
      <c r="AC168" s="291"/>
      <c r="AD168" s="26"/>
      <c r="AE168" s="291"/>
      <c r="AF168" s="26"/>
      <c r="AG168" s="291"/>
      <c r="AH168" s="26"/>
      <c r="AI168" s="291"/>
      <c r="AJ168" s="26"/>
      <c r="AK168" s="291"/>
      <c r="AL168" s="26"/>
      <c r="AM168" s="291"/>
      <c r="AN168" s="26"/>
      <c r="AO168" s="291"/>
      <c r="AP168" s="26"/>
      <c r="AQ168" s="292"/>
      <c r="AR168" s="26"/>
      <c r="AS168" s="24"/>
      <c r="AT168" s="26"/>
      <c r="AU168" s="28"/>
      <c r="AV168" s="24"/>
      <c r="AW168" s="671" t="str">
        <f t="shared" si="114"/>
        <v/>
      </c>
      <c r="BV168" s="3"/>
      <c r="BW168" s="3"/>
      <c r="CA168" s="31" t="str">
        <f t="shared" si="115"/>
        <v/>
      </c>
      <c r="CB168" s="31" t="str">
        <f t="shared" si="116"/>
        <v/>
      </c>
      <c r="CC168" s="31" t="str">
        <f t="shared" si="117"/>
        <v/>
      </c>
      <c r="CD168" s="31" t="str">
        <f t="shared" si="120"/>
        <v/>
      </c>
      <c r="CH168" s="32">
        <f t="shared" si="121"/>
        <v>0</v>
      </c>
      <c r="CI168" s="32">
        <f t="shared" si="121"/>
        <v>0</v>
      </c>
      <c r="CJ168" s="32">
        <f t="shared" si="121"/>
        <v>0</v>
      </c>
      <c r="CK168" s="32">
        <f t="shared" si="122"/>
        <v>0</v>
      </c>
      <c r="CL168" s="14"/>
      <c r="CM168" s="14"/>
      <c r="CN168" s="14"/>
    </row>
    <row r="169" spans="1:92" ht="16.350000000000001" customHeight="1" x14ac:dyDescent="0.2">
      <c r="A169" s="2912"/>
      <c r="B169" s="2912"/>
      <c r="C169" s="2447" t="s">
        <v>199</v>
      </c>
      <c r="D169" s="311">
        <f t="shared" si="118"/>
        <v>0</v>
      </c>
      <c r="E169" s="2436"/>
      <c r="F169" s="2437">
        <f t="shared" si="119"/>
        <v>0</v>
      </c>
      <c r="G169" s="2280"/>
      <c r="H169" s="2281"/>
      <c r="I169" s="2280"/>
      <c r="J169" s="2281"/>
      <c r="K169" s="2280"/>
      <c r="L169" s="2281"/>
      <c r="M169" s="2280"/>
      <c r="N169" s="2281"/>
      <c r="O169" s="2280"/>
      <c r="P169" s="2281"/>
      <c r="Q169" s="2280"/>
      <c r="R169" s="2281"/>
      <c r="S169" s="2280"/>
      <c r="T169" s="2281"/>
      <c r="U169" s="2280"/>
      <c r="V169" s="2281"/>
      <c r="W169" s="2280"/>
      <c r="X169" s="2281"/>
      <c r="Y169" s="2280"/>
      <c r="Z169" s="2281"/>
      <c r="AA169" s="2280"/>
      <c r="AB169" s="2281"/>
      <c r="AC169" s="291"/>
      <c r="AD169" s="26"/>
      <c r="AE169" s="291"/>
      <c r="AF169" s="26"/>
      <c r="AG169" s="291"/>
      <c r="AH169" s="26"/>
      <c r="AI169" s="291"/>
      <c r="AJ169" s="26"/>
      <c r="AK169" s="291"/>
      <c r="AL169" s="26"/>
      <c r="AM169" s="291"/>
      <c r="AN169" s="26"/>
      <c r="AO169" s="291"/>
      <c r="AP169" s="26"/>
      <c r="AQ169" s="292"/>
      <c r="AR169" s="26"/>
      <c r="AS169" s="24"/>
      <c r="AT169" s="26"/>
      <c r="AU169" s="28"/>
      <c r="AV169" s="24"/>
      <c r="AW169" s="671" t="str">
        <f t="shared" si="114"/>
        <v/>
      </c>
      <c r="BV169" s="3"/>
      <c r="BW169" s="3"/>
      <c r="CA169" s="31" t="str">
        <f t="shared" si="115"/>
        <v/>
      </c>
      <c r="CB169" s="31" t="str">
        <f t="shared" si="116"/>
        <v/>
      </c>
      <c r="CC169" s="31" t="str">
        <f t="shared" si="117"/>
        <v/>
      </c>
      <c r="CD169" s="31" t="str">
        <f t="shared" si="120"/>
        <v/>
      </c>
      <c r="CH169" s="32">
        <f t="shared" si="121"/>
        <v>0</v>
      </c>
      <c r="CI169" s="32">
        <f t="shared" si="121"/>
        <v>0</v>
      </c>
      <c r="CJ169" s="32">
        <f t="shared" si="121"/>
        <v>0</v>
      </c>
      <c r="CK169" s="32">
        <f t="shared" si="122"/>
        <v>0</v>
      </c>
      <c r="CL169" s="14"/>
      <c r="CM169" s="14"/>
      <c r="CN169" s="14"/>
    </row>
    <row r="170" spans="1:92" ht="16.350000000000001" customHeight="1" x14ac:dyDescent="0.2">
      <c r="A170" s="2912"/>
      <c r="B170" s="2912"/>
      <c r="C170" s="310" t="s">
        <v>200</v>
      </c>
      <c r="D170" s="311">
        <f t="shared" si="118"/>
        <v>0</v>
      </c>
      <c r="E170" s="2436"/>
      <c r="F170" s="2437">
        <f t="shared" si="119"/>
        <v>0</v>
      </c>
      <c r="G170" s="289"/>
      <c r="H170" s="650"/>
      <c r="I170" s="289"/>
      <c r="J170" s="650"/>
      <c r="K170" s="289"/>
      <c r="L170" s="650"/>
      <c r="M170" s="289"/>
      <c r="N170" s="650"/>
      <c r="O170" s="289"/>
      <c r="P170" s="650"/>
      <c r="Q170" s="289"/>
      <c r="R170" s="650"/>
      <c r="S170" s="289"/>
      <c r="T170" s="650"/>
      <c r="U170" s="289"/>
      <c r="V170" s="650"/>
      <c r="W170" s="289"/>
      <c r="X170" s="650"/>
      <c r="Y170" s="289"/>
      <c r="Z170" s="650"/>
      <c r="AA170" s="289"/>
      <c r="AB170" s="650"/>
      <c r="AC170" s="291"/>
      <c r="AD170" s="26"/>
      <c r="AE170" s="291"/>
      <c r="AF170" s="26"/>
      <c r="AG170" s="291"/>
      <c r="AH170" s="26"/>
      <c r="AI170" s="291"/>
      <c r="AJ170" s="26"/>
      <c r="AK170" s="291"/>
      <c r="AL170" s="26"/>
      <c r="AM170" s="291"/>
      <c r="AN170" s="26"/>
      <c r="AO170" s="291"/>
      <c r="AP170" s="26"/>
      <c r="AQ170" s="292"/>
      <c r="AR170" s="26"/>
      <c r="AS170" s="24"/>
      <c r="AT170" s="26"/>
      <c r="AU170" s="28"/>
      <c r="AV170" s="24"/>
      <c r="AW170" s="671" t="str">
        <f t="shared" si="114"/>
        <v/>
      </c>
      <c r="BV170" s="3"/>
      <c r="BW170" s="3"/>
      <c r="CA170" s="31" t="str">
        <f t="shared" si="115"/>
        <v/>
      </c>
      <c r="CB170" s="31" t="str">
        <f t="shared" si="116"/>
        <v/>
      </c>
      <c r="CC170" s="31" t="str">
        <f t="shared" si="117"/>
        <v/>
      </c>
      <c r="CD170" s="31" t="str">
        <f t="shared" si="120"/>
        <v/>
      </c>
      <c r="CH170" s="32">
        <f t="shared" si="121"/>
        <v>0</v>
      </c>
      <c r="CI170" s="32">
        <f t="shared" si="121"/>
        <v>0</v>
      </c>
      <c r="CJ170" s="32">
        <f t="shared" si="121"/>
        <v>0</v>
      </c>
      <c r="CK170" s="32">
        <f t="shared" si="122"/>
        <v>0</v>
      </c>
      <c r="CL170" s="14"/>
      <c r="CM170" s="14"/>
      <c r="CN170" s="14"/>
    </row>
    <row r="171" spans="1:92" ht="16.350000000000001" customHeight="1" x14ac:dyDescent="0.2">
      <c r="A171" s="2912"/>
      <c r="B171" s="2912"/>
      <c r="C171" s="310" t="s">
        <v>201</v>
      </c>
      <c r="D171" s="311">
        <f t="shared" si="118"/>
        <v>0</v>
      </c>
      <c r="E171" s="2436"/>
      <c r="F171" s="2437">
        <f t="shared" si="119"/>
        <v>0</v>
      </c>
      <c r="G171" s="289"/>
      <c r="H171" s="650"/>
      <c r="I171" s="289"/>
      <c r="J171" s="650"/>
      <c r="K171" s="289"/>
      <c r="L171" s="650"/>
      <c r="M171" s="289"/>
      <c r="N171" s="650"/>
      <c r="O171" s="289"/>
      <c r="P171" s="650"/>
      <c r="Q171" s="289"/>
      <c r="R171" s="650"/>
      <c r="S171" s="289"/>
      <c r="T171" s="650"/>
      <c r="U171" s="289"/>
      <c r="V171" s="650"/>
      <c r="W171" s="289"/>
      <c r="X171" s="650"/>
      <c r="Y171" s="289"/>
      <c r="Z171" s="650"/>
      <c r="AA171" s="289"/>
      <c r="AB171" s="650"/>
      <c r="AC171" s="291"/>
      <c r="AD171" s="26"/>
      <c r="AE171" s="291"/>
      <c r="AF171" s="26"/>
      <c r="AG171" s="291"/>
      <c r="AH171" s="26"/>
      <c r="AI171" s="291"/>
      <c r="AJ171" s="26"/>
      <c r="AK171" s="291"/>
      <c r="AL171" s="26"/>
      <c r="AM171" s="291"/>
      <c r="AN171" s="26"/>
      <c r="AO171" s="291"/>
      <c r="AP171" s="26"/>
      <c r="AQ171" s="292"/>
      <c r="AR171" s="2234"/>
      <c r="AS171" s="24"/>
      <c r="AT171" s="26"/>
      <c r="AU171" s="28"/>
      <c r="AV171" s="24"/>
      <c r="AW171" s="671" t="str">
        <f t="shared" si="114"/>
        <v/>
      </c>
      <c r="BV171" s="3"/>
      <c r="BW171" s="3"/>
      <c r="CA171" s="31" t="str">
        <f t="shared" si="115"/>
        <v/>
      </c>
      <c r="CB171" s="31" t="str">
        <f t="shared" si="116"/>
        <v/>
      </c>
      <c r="CC171" s="31" t="str">
        <f t="shared" si="117"/>
        <v/>
      </c>
      <c r="CD171" s="31" t="str">
        <f t="shared" si="120"/>
        <v/>
      </c>
      <c r="CH171" s="32">
        <f t="shared" si="121"/>
        <v>0</v>
      </c>
      <c r="CI171" s="32">
        <f t="shared" si="121"/>
        <v>0</v>
      </c>
      <c r="CJ171" s="32">
        <f t="shared" si="121"/>
        <v>0</v>
      </c>
      <c r="CK171" s="32">
        <f t="shared" si="122"/>
        <v>0</v>
      </c>
      <c r="CL171" s="14"/>
      <c r="CM171" s="14"/>
      <c r="CN171" s="14"/>
    </row>
    <row r="172" spans="1:92" ht="16.350000000000001" customHeight="1" x14ac:dyDescent="0.2">
      <c r="A172" s="2912"/>
      <c r="B172" s="2912"/>
      <c r="C172" s="2447" t="s">
        <v>202</v>
      </c>
      <c r="D172" s="311">
        <f t="shared" si="118"/>
        <v>0</v>
      </c>
      <c r="E172" s="2436"/>
      <c r="F172" s="2437">
        <f t="shared" si="119"/>
        <v>0</v>
      </c>
      <c r="G172" s="2280"/>
      <c r="H172" s="2281"/>
      <c r="I172" s="2280"/>
      <c r="J172" s="2281"/>
      <c r="K172" s="2280"/>
      <c r="L172" s="2281"/>
      <c r="M172" s="2280"/>
      <c r="N172" s="2281"/>
      <c r="O172" s="2280"/>
      <c r="P172" s="2281"/>
      <c r="Q172" s="2280"/>
      <c r="R172" s="2281"/>
      <c r="S172" s="2280"/>
      <c r="T172" s="2281"/>
      <c r="U172" s="2280"/>
      <c r="V172" s="2281"/>
      <c r="W172" s="2280"/>
      <c r="X172" s="2281"/>
      <c r="Y172" s="2280"/>
      <c r="Z172" s="2281"/>
      <c r="AA172" s="2280"/>
      <c r="AB172" s="2281"/>
      <c r="AC172" s="291"/>
      <c r="AD172" s="26"/>
      <c r="AE172" s="291"/>
      <c r="AF172" s="26"/>
      <c r="AG172" s="291"/>
      <c r="AH172" s="26"/>
      <c r="AI172" s="291"/>
      <c r="AJ172" s="26"/>
      <c r="AK172" s="291"/>
      <c r="AL172" s="26"/>
      <c r="AM172" s="291"/>
      <c r="AN172" s="26"/>
      <c r="AO172" s="291"/>
      <c r="AP172" s="26"/>
      <c r="AQ172" s="2233"/>
      <c r="AR172" s="28"/>
      <c r="AS172" s="2268"/>
      <c r="AT172" s="26"/>
      <c r="AU172" s="28"/>
      <c r="AV172" s="24"/>
      <c r="AW172" s="671" t="str">
        <f t="shared" si="114"/>
        <v/>
      </c>
      <c r="BV172" s="3"/>
      <c r="BW172" s="3"/>
      <c r="CA172" s="31" t="str">
        <f t="shared" si="115"/>
        <v/>
      </c>
      <c r="CB172" s="31" t="str">
        <f t="shared" si="116"/>
        <v/>
      </c>
      <c r="CC172" s="31" t="str">
        <f t="shared" si="117"/>
        <v/>
      </c>
      <c r="CD172" s="31" t="str">
        <f t="shared" si="120"/>
        <v/>
      </c>
      <c r="CH172" s="32">
        <f t="shared" si="121"/>
        <v>0</v>
      </c>
      <c r="CI172" s="32">
        <f t="shared" si="121"/>
        <v>0</v>
      </c>
      <c r="CJ172" s="32">
        <f t="shared" si="121"/>
        <v>0</v>
      </c>
      <c r="CK172" s="32">
        <f t="shared" si="122"/>
        <v>0</v>
      </c>
      <c r="CL172" s="14"/>
      <c r="CM172" s="14"/>
      <c r="CN172" s="14"/>
    </row>
    <row r="173" spans="1:92" ht="16.350000000000001" customHeight="1" x14ac:dyDescent="0.2">
      <c r="A173" s="3537"/>
      <c r="B173" s="3537"/>
      <c r="C173" s="310" t="s">
        <v>203</v>
      </c>
      <c r="D173" s="2438">
        <f t="shared" si="118"/>
        <v>0</v>
      </c>
      <c r="E173" s="2448"/>
      <c r="F173" s="2449">
        <f t="shared" si="119"/>
        <v>0</v>
      </c>
      <c r="G173" s="289"/>
      <c r="H173" s="2450"/>
      <c r="I173" s="289"/>
      <c r="J173" s="2450"/>
      <c r="K173" s="289"/>
      <c r="L173" s="2450"/>
      <c r="M173" s="289"/>
      <c r="N173" s="2450"/>
      <c r="O173" s="289"/>
      <c r="P173" s="2450"/>
      <c r="Q173" s="289"/>
      <c r="R173" s="2450"/>
      <c r="S173" s="289"/>
      <c r="T173" s="2450"/>
      <c r="U173" s="289"/>
      <c r="V173" s="2450"/>
      <c r="W173" s="289"/>
      <c r="X173" s="2450"/>
      <c r="Y173" s="289"/>
      <c r="Z173" s="2450"/>
      <c r="AA173" s="289"/>
      <c r="AB173" s="2450"/>
      <c r="AC173" s="2067"/>
      <c r="AD173" s="651"/>
      <c r="AE173" s="2067"/>
      <c r="AF173" s="651"/>
      <c r="AG173" s="2067"/>
      <c r="AH173" s="651"/>
      <c r="AI173" s="2067"/>
      <c r="AJ173" s="651"/>
      <c r="AK173" s="2067"/>
      <c r="AL173" s="651"/>
      <c r="AM173" s="2067"/>
      <c r="AN173" s="651"/>
      <c r="AO173" s="2067"/>
      <c r="AP173" s="651"/>
      <c r="AQ173" s="319"/>
      <c r="AR173" s="651"/>
      <c r="AS173" s="77"/>
      <c r="AT173" s="651"/>
      <c r="AU173" s="320"/>
      <c r="AV173" s="2243"/>
      <c r="AW173" s="671" t="str">
        <f t="shared" si="114"/>
        <v/>
      </c>
      <c r="BV173" s="3"/>
      <c r="BW173" s="3"/>
      <c r="CA173" s="31" t="str">
        <f t="shared" si="115"/>
        <v/>
      </c>
      <c r="CB173" s="31" t="str">
        <f t="shared" si="116"/>
        <v/>
      </c>
      <c r="CC173" s="31" t="str">
        <f t="shared" si="117"/>
        <v/>
      </c>
      <c r="CD173" s="31" t="str">
        <f t="shared" si="120"/>
        <v/>
      </c>
      <c r="CH173" s="32">
        <f t="shared" si="121"/>
        <v>0</v>
      </c>
      <c r="CI173" s="32">
        <f t="shared" si="121"/>
        <v>0</v>
      </c>
      <c r="CJ173" s="32">
        <f t="shared" si="121"/>
        <v>0</v>
      </c>
      <c r="CK173" s="32">
        <f t="shared" si="122"/>
        <v>0</v>
      </c>
      <c r="CL173" s="14"/>
      <c r="CM173" s="14"/>
      <c r="CN173" s="14"/>
    </row>
    <row r="174" spans="1:92" ht="16.350000000000001" customHeight="1" x14ac:dyDescent="0.2">
      <c r="A174" s="3454" t="s">
        <v>204</v>
      </c>
      <c r="B174" s="3454" t="s">
        <v>205</v>
      </c>
      <c r="C174" s="2451" t="s">
        <v>95</v>
      </c>
      <c r="D174" s="311">
        <f>SUM(E174+F174)</f>
        <v>0</v>
      </c>
      <c r="E174" s="2430">
        <f>SUM(AC174+AE174+AG174+AI174+AK174+AM174+AO174)</f>
        <v>0</v>
      </c>
      <c r="F174" s="2431"/>
      <c r="G174" s="1036"/>
      <c r="H174" s="281"/>
      <c r="I174" s="1036"/>
      <c r="J174" s="322"/>
      <c r="K174" s="1036"/>
      <c r="L174" s="281"/>
      <c r="M174" s="1036"/>
      <c r="N174" s="322"/>
      <c r="O174" s="1036"/>
      <c r="P174" s="281"/>
      <c r="Q174" s="1036"/>
      <c r="R174" s="322"/>
      <c r="S174" s="1036"/>
      <c r="T174" s="281"/>
      <c r="U174" s="1036"/>
      <c r="V174" s="322"/>
      <c r="W174" s="1036"/>
      <c r="X174" s="281"/>
      <c r="Y174" s="1036"/>
      <c r="Z174" s="322"/>
      <c r="AA174" s="1036"/>
      <c r="AB174" s="322"/>
      <c r="AC174" s="1014"/>
      <c r="AD174" s="2452"/>
      <c r="AE174" s="1014"/>
      <c r="AF174" s="2452"/>
      <c r="AG174" s="1014"/>
      <c r="AH174" s="2452"/>
      <c r="AI174" s="1014"/>
      <c r="AJ174" s="2452"/>
      <c r="AK174" s="1014"/>
      <c r="AL174" s="2452"/>
      <c r="AM174" s="1014"/>
      <c r="AN174" s="2452"/>
      <c r="AO174" s="1014"/>
      <c r="AP174" s="2452"/>
      <c r="AQ174" s="1038"/>
      <c r="AR174" s="2276"/>
      <c r="AS174" s="2276"/>
      <c r="AT174" s="2276"/>
      <c r="AU174" s="2433"/>
      <c r="AV174" s="24"/>
      <c r="AW174" s="671" t="str">
        <f t="shared" si="114"/>
        <v/>
      </c>
      <c r="BV174" s="3"/>
      <c r="BW174" s="3"/>
      <c r="CA174" s="31" t="str">
        <f t="shared" si="115"/>
        <v/>
      </c>
      <c r="CB174" s="31" t="str">
        <f t="shared" si="116"/>
        <v/>
      </c>
      <c r="CC174" s="31" t="str">
        <f t="shared" si="117"/>
        <v/>
      </c>
      <c r="CD174" s="31" t="str">
        <f t="shared" si="120"/>
        <v/>
      </c>
      <c r="CH174" s="32">
        <f t="shared" si="121"/>
        <v>0</v>
      </c>
      <c r="CI174" s="32">
        <f t="shared" si="121"/>
        <v>0</v>
      </c>
      <c r="CJ174" s="32">
        <f t="shared" si="121"/>
        <v>0</v>
      </c>
      <c r="CK174" s="32">
        <f t="shared" si="122"/>
        <v>0</v>
      </c>
      <c r="CL174" s="14"/>
      <c r="CM174" s="14"/>
      <c r="CN174" s="14"/>
    </row>
    <row r="175" spans="1:92" ht="16.350000000000001" customHeight="1" x14ac:dyDescent="0.2">
      <c r="A175" s="2912"/>
      <c r="B175" s="2912"/>
      <c r="C175" s="2447" t="s">
        <v>206</v>
      </c>
      <c r="D175" s="311">
        <f t="shared" si="118"/>
        <v>0</v>
      </c>
      <c r="E175" s="2435">
        <f t="shared" ref="E175:E177" si="124">SUM(AC175+AE175+AG175+AI175+AK175+AM175+AO175)</f>
        <v>0</v>
      </c>
      <c r="F175" s="2436"/>
      <c r="G175" s="2280"/>
      <c r="H175" s="2281"/>
      <c r="I175" s="2280"/>
      <c r="J175" s="324"/>
      <c r="K175" s="2280"/>
      <c r="L175" s="2281"/>
      <c r="M175" s="2280"/>
      <c r="N175" s="324"/>
      <c r="O175" s="2280"/>
      <c r="P175" s="2281"/>
      <c r="Q175" s="2280"/>
      <c r="R175" s="324"/>
      <c r="S175" s="2280"/>
      <c r="T175" s="2281"/>
      <c r="U175" s="2280"/>
      <c r="V175" s="324"/>
      <c r="W175" s="2280"/>
      <c r="X175" s="2281"/>
      <c r="Y175" s="2280"/>
      <c r="Z175" s="324"/>
      <c r="AA175" s="2280"/>
      <c r="AB175" s="324"/>
      <c r="AC175" s="2267"/>
      <c r="AD175" s="325"/>
      <c r="AE175" s="2267"/>
      <c r="AF175" s="325"/>
      <c r="AG175" s="2267"/>
      <c r="AH175" s="325"/>
      <c r="AI175" s="2267"/>
      <c r="AJ175" s="325"/>
      <c r="AK175" s="2267"/>
      <c r="AL175" s="325"/>
      <c r="AM175" s="2267"/>
      <c r="AN175" s="325"/>
      <c r="AO175" s="2267"/>
      <c r="AP175" s="325"/>
      <c r="AQ175" s="2233"/>
      <c r="AR175" s="24"/>
      <c r="AS175" s="2268"/>
      <c r="AT175" s="24"/>
      <c r="AU175" s="28"/>
      <c r="AV175" s="24"/>
      <c r="AW175" s="671" t="str">
        <f t="shared" si="114"/>
        <v/>
      </c>
      <c r="BV175" s="3"/>
      <c r="BW175" s="3"/>
      <c r="CA175" s="31" t="str">
        <f t="shared" si="115"/>
        <v/>
      </c>
      <c r="CB175" s="31" t="str">
        <f t="shared" si="116"/>
        <v/>
      </c>
      <c r="CC175" s="31" t="str">
        <f t="shared" si="117"/>
        <v/>
      </c>
      <c r="CD175" s="31" t="str">
        <f t="shared" si="120"/>
        <v/>
      </c>
      <c r="CH175" s="32">
        <f t="shared" si="121"/>
        <v>0</v>
      </c>
      <c r="CI175" s="32">
        <f t="shared" si="121"/>
        <v>0</v>
      </c>
      <c r="CJ175" s="32">
        <f t="shared" si="121"/>
        <v>0</v>
      </c>
      <c r="CK175" s="32">
        <f t="shared" si="122"/>
        <v>0</v>
      </c>
      <c r="CL175" s="14"/>
      <c r="CM175" s="14"/>
      <c r="CN175" s="14"/>
    </row>
    <row r="176" spans="1:92" ht="16.350000000000001" customHeight="1" x14ac:dyDescent="0.2">
      <c r="A176" s="2912"/>
      <c r="B176" s="2912"/>
      <c r="C176" s="326" t="s">
        <v>207</v>
      </c>
      <c r="D176" s="311">
        <f t="shared" si="118"/>
        <v>0</v>
      </c>
      <c r="E176" s="2435">
        <f t="shared" si="124"/>
        <v>0</v>
      </c>
      <c r="F176" s="327"/>
      <c r="G176" s="2280"/>
      <c r="H176" s="2281"/>
      <c r="I176" s="2280"/>
      <c r="J176" s="324"/>
      <c r="K176" s="2280"/>
      <c r="L176" s="2281"/>
      <c r="M176" s="2280"/>
      <c r="N176" s="324"/>
      <c r="O176" s="2280"/>
      <c r="P176" s="2281"/>
      <c r="Q176" s="2280"/>
      <c r="R176" s="324"/>
      <c r="S176" s="2280"/>
      <c r="T176" s="2281"/>
      <c r="U176" s="2280"/>
      <c r="V176" s="324"/>
      <c r="W176" s="2280"/>
      <c r="X176" s="2281"/>
      <c r="Y176" s="2280"/>
      <c r="Z176" s="324"/>
      <c r="AA176" s="2280"/>
      <c r="AB176" s="324"/>
      <c r="AC176" s="2267"/>
      <c r="AD176" s="325"/>
      <c r="AE176" s="2267"/>
      <c r="AF176" s="325"/>
      <c r="AG176" s="2267"/>
      <c r="AH176" s="325"/>
      <c r="AI176" s="2267"/>
      <c r="AJ176" s="325"/>
      <c r="AK176" s="2267"/>
      <c r="AL176" s="325"/>
      <c r="AM176" s="2267"/>
      <c r="AN176" s="325"/>
      <c r="AO176" s="2267"/>
      <c r="AP176" s="325"/>
      <c r="AQ176" s="2233"/>
      <c r="AR176" s="24"/>
      <c r="AS176" s="2268"/>
      <c r="AT176" s="24"/>
      <c r="AU176" s="293"/>
      <c r="AV176" s="24"/>
      <c r="AW176" s="671" t="str">
        <f t="shared" si="114"/>
        <v/>
      </c>
      <c r="BV176" s="3"/>
      <c r="BW176" s="3"/>
      <c r="CA176" s="31" t="str">
        <f t="shared" si="115"/>
        <v/>
      </c>
      <c r="CB176" s="31" t="str">
        <f t="shared" si="116"/>
        <v/>
      </c>
      <c r="CC176" s="31" t="str">
        <f t="shared" si="117"/>
        <v/>
      </c>
      <c r="CD176" s="31" t="str">
        <f t="shared" si="120"/>
        <v/>
      </c>
      <c r="CH176" s="32">
        <f t="shared" si="121"/>
        <v>0</v>
      </c>
      <c r="CI176" s="32">
        <f t="shared" si="121"/>
        <v>0</v>
      </c>
      <c r="CJ176" s="32">
        <f t="shared" si="121"/>
        <v>0</v>
      </c>
      <c r="CK176" s="32">
        <f t="shared" si="122"/>
        <v>0</v>
      </c>
      <c r="CL176" s="14"/>
      <c r="CM176" s="14"/>
      <c r="CN176" s="14"/>
    </row>
    <row r="177" spans="1:92" ht="16.350000000000001" customHeight="1" x14ac:dyDescent="0.2">
      <c r="A177" s="3537"/>
      <c r="B177" s="2912"/>
      <c r="C177" s="326" t="s">
        <v>208</v>
      </c>
      <c r="D177" s="2438">
        <f t="shared" si="118"/>
        <v>0</v>
      </c>
      <c r="E177" s="2438">
        <f t="shared" si="124"/>
        <v>0</v>
      </c>
      <c r="F177" s="2453"/>
      <c r="G177" s="2441"/>
      <c r="H177" s="2442"/>
      <c r="I177" s="2441"/>
      <c r="J177" s="2074"/>
      <c r="K177" s="2441"/>
      <c r="L177" s="2442"/>
      <c r="M177" s="2441"/>
      <c r="N177" s="2074"/>
      <c r="O177" s="2441"/>
      <c r="P177" s="2442"/>
      <c r="Q177" s="2441"/>
      <c r="R177" s="2074"/>
      <c r="S177" s="2441"/>
      <c r="T177" s="2442"/>
      <c r="U177" s="2441"/>
      <c r="V177" s="2074"/>
      <c r="W177" s="2441"/>
      <c r="X177" s="2442"/>
      <c r="Y177" s="2441"/>
      <c r="Z177" s="2074"/>
      <c r="AA177" s="2441"/>
      <c r="AB177" s="2074"/>
      <c r="AC177" s="2272"/>
      <c r="AD177" s="715"/>
      <c r="AE177" s="2272"/>
      <c r="AF177" s="715"/>
      <c r="AG177" s="2272"/>
      <c r="AH177" s="715"/>
      <c r="AI177" s="2272"/>
      <c r="AJ177" s="715"/>
      <c r="AK177" s="2272"/>
      <c r="AL177" s="715"/>
      <c r="AM177" s="2272"/>
      <c r="AN177" s="715"/>
      <c r="AO177" s="2272"/>
      <c r="AP177" s="715"/>
      <c r="AQ177" s="2242"/>
      <c r="AR177" s="713"/>
      <c r="AS177" s="2273"/>
      <c r="AT177" s="713"/>
      <c r="AU177" s="2454"/>
      <c r="AV177" s="2273"/>
      <c r="AW177" s="671" t="str">
        <f t="shared" si="114"/>
        <v/>
      </c>
      <c r="BV177" s="3"/>
      <c r="BW177" s="3"/>
      <c r="CA177" s="31" t="str">
        <f t="shared" si="115"/>
        <v/>
      </c>
      <c r="CB177" s="31" t="str">
        <f t="shared" si="116"/>
        <v/>
      </c>
      <c r="CC177" s="31" t="str">
        <f t="shared" si="117"/>
        <v/>
      </c>
      <c r="CD177" s="31" t="str">
        <f t="shared" si="120"/>
        <v/>
      </c>
      <c r="CH177" s="32">
        <f t="shared" si="121"/>
        <v>0</v>
      </c>
      <c r="CI177" s="32">
        <f t="shared" si="121"/>
        <v>0</v>
      </c>
      <c r="CJ177" s="32">
        <f t="shared" si="121"/>
        <v>0</v>
      </c>
      <c r="CK177" s="32">
        <f t="shared" si="122"/>
        <v>0</v>
      </c>
      <c r="CL177" s="14"/>
      <c r="CM177" s="14"/>
      <c r="CN177" s="14"/>
    </row>
    <row r="178" spans="1:92" ht="21.75" customHeight="1" x14ac:dyDescent="0.2">
      <c r="A178" s="3588" t="s">
        <v>209</v>
      </c>
      <c r="B178" s="3556" t="s">
        <v>210</v>
      </c>
      <c r="C178" s="2455" t="s">
        <v>211</v>
      </c>
      <c r="D178" s="2075">
        <f>SUM(E178:F178)</f>
        <v>0</v>
      </c>
      <c r="E178" s="2075">
        <f t="shared" ref="E178:F180" si="125">+G178+I178+K178+M178+O178+Q178+S178+U178+W178+Y178+AA178+AC178+AE178+AG178+AI178+AK178+AM178+AO178</f>
        <v>0</v>
      </c>
      <c r="F178" s="2076">
        <f t="shared" si="125"/>
        <v>0</v>
      </c>
      <c r="G178" s="2077">
        <f>SUM(G179:G180)</f>
        <v>0</v>
      </c>
      <c r="H178" s="716">
        <f t="shared" ref="H178:AT178" si="126">SUM(H179:H180)</f>
        <v>0</v>
      </c>
      <c r="I178" s="2077">
        <f t="shared" si="126"/>
        <v>0</v>
      </c>
      <c r="J178" s="716">
        <f t="shared" si="126"/>
        <v>0</v>
      </c>
      <c r="K178" s="2077">
        <f>SUM(K179:K180)</f>
        <v>0</v>
      </c>
      <c r="L178" s="664">
        <f t="shared" si="126"/>
        <v>0</v>
      </c>
      <c r="M178" s="2077">
        <f t="shared" si="126"/>
        <v>0</v>
      </c>
      <c r="N178" s="2078">
        <f t="shared" si="126"/>
        <v>0</v>
      </c>
      <c r="O178" s="2456">
        <f t="shared" si="126"/>
        <v>0</v>
      </c>
      <c r="P178" s="716">
        <f t="shared" si="126"/>
        <v>0</v>
      </c>
      <c r="Q178" s="2456">
        <f t="shared" si="126"/>
        <v>0</v>
      </c>
      <c r="R178" s="716">
        <f t="shared" si="126"/>
        <v>0</v>
      </c>
      <c r="S178" s="2456">
        <f t="shared" si="126"/>
        <v>0</v>
      </c>
      <c r="T178" s="716">
        <f t="shared" si="126"/>
        <v>0</v>
      </c>
      <c r="U178" s="2456">
        <f t="shared" si="126"/>
        <v>0</v>
      </c>
      <c r="V178" s="716">
        <f t="shared" si="126"/>
        <v>0</v>
      </c>
      <c r="W178" s="2456">
        <f t="shared" si="126"/>
        <v>0</v>
      </c>
      <c r="X178" s="716">
        <f t="shared" si="126"/>
        <v>0</v>
      </c>
      <c r="Y178" s="2456">
        <f t="shared" si="126"/>
        <v>0</v>
      </c>
      <c r="Z178" s="716">
        <f t="shared" si="126"/>
        <v>0</v>
      </c>
      <c r="AA178" s="2456">
        <f t="shared" si="126"/>
        <v>0</v>
      </c>
      <c r="AB178" s="716">
        <f t="shared" si="126"/>
        <v>0</v>
      </c>
      <c r="AC178" s="2077">
        <f t="shared" si="126"/>
        <v>0</v>
      </c>
      <c r="AD178" s="716">
        <f t="shared" si="126"/>
        <v>0</v>
      </c>
      <c r="AE178" s="2077">
        <f t="shared" si="126"/>
        <v>0</v>
      </c>
      <c r="AF178" s="716">
        <f t="shared" si="126"/>
        <v>0</v>
      </c>
      <c r="AG178" s="2077">
        <f t="shared" si="126"/>
        <v>0</v>
      </c>
      <c r="AH178" s="716">
        <f t="shared" si="126"/>
        <v>0</v>
      </c>
      <c r="AI178" s="2077">
        <f t="shared" si="126"/>
        <v>0</v>
      </c>
      <c r="AJ178" s="716">
        <f t="shared" si="126"/>
        <v>0</v>
      </c>
      <c r="AK178" s="2077">
        <f t="shared" si="126"/>
        <v>0</v>
      </c>
      <c r="AL178" s="716">
        <f t="shared" si="126"/>
        <v>0</v>
      </c>
      <c r="AM178" s="2077">
        <f t="shared" si="126"/>
        <v>0</v>
      </c>
      <c r="AN178" s="716">
        <f t="shared" si="126"/>
        <v>0</v>
      </c>
      <c r="AO178" s="2077">
        <f t="shared" si="126"/>
        <v>0</v>
      </c>
      <c r="AP178" s="716">
        <f t="shared" si="126"/>
        <v>0</v>
      </c>
      <c r="AQ178" s="2079">
        <f t="shared" si="126"/>
        <v>0</v>
      </c>
      <c r="AR178" s="716">
        <f t="shared" si="126"/>
        <v>0</v>
      </c>
      <c r="AS178" s="716">
        <f t="shared" si="126"/>
        <v>0</v>
      </c>
      <c r="AT178" s="716">
        <f t="shared" si="126"/>
        <v>0</v>
      </c>
      <c r="AU178" s="2080">
        <f>SUM(AU179:AU180)</f>
        <v>0</v>
      </c>
      <c r="AV178" s="716">
        <f>SUM(AV179:AV180)</f>
        <v>0</v>
      </c>
      <c r="AW178" s="671" t="str">
        <f t="shared" si="114"/>
        <v/>
      </c>
      <c r="BV178" s="3"/>
      <c r="BW178" s="3"/>
      <c r="CA178" s="31"/>
      <c r="CB178" s="31"/>
      <c r="CC178" s="31"/>
      <c r="CD178" s="31"/>
      <c r="CH178" s="32"/>
      <c r="CI178" s="32"/>
      <c r="CJ178" s="32"/>
      <c r="CK178" s="32"/>
      <c r="CL178" s="14"/>
      <c r="CM178" s="14"/>
      <c r="CN178" s="14"/>
    </row>
    <row r="179" spans="1:92" ht="16.5" customHeight="1" x14ac:dyDescent="0.2">
      <c r="A179" s="3049"/>
      <c r="B179" s="2971"/>
      <c r="C179" s="2455" t="s">
        <v>212</v>
      </c>
      <c r="D179" s="311">
        <f>SUM(E179:F179)</f>
        <v>0</v>
      </c>
      <c r="E179" s="311">
        <f t="shared" si="125"/>
        <v>0</v>
      </c>
      <c r="F179" s="2430">
        <f t="shared" si="125"/>
        <v>0</v>
      </c>
      <c r="G179" s="2227"/>
      <c r="H179" s="60"/>
      <c r="I179" s="1014"/>
      <c r="J179" s="2276"/>
      <c r="K179" s="1014"/>
      <c r="L179" s="2251"/>
      <c r="M179" s="1014"/>
      <c r="N179" s="60"/>
      <c r="O179" s="1014"/>
      <c r="P179" s="24"/>
      <c r="Q179" s="1014"/>
      <c r="R179" s="24"/>
      <c r="S179" s="1014"/>
      <c r="T179" s="24"/>
      <c r="U179" s="1014"/>
      <c r="V179" s="24"/>
      <c r="W179" s="1014"/>
      <c r="X179" s="24"/>
      <c r="Y179" s="1014"/>
      <c r="Z179" s="24"/>
      <c r="AA179" s="23"/>
      <c r="AB179" s="24"/>
      <c r="AC179" s="23"/>
      <c r="AD179" s="24"/>
      <c r="AE179" s="23"/>
      <c r="AF179" s="24"/>
      <c r="AG179" s="23"/>
      <c r="AH179" s="24"/>
      <c r="AI179" s="23"/>
      <c r="AJ179" s="24"/>
      <c r="AK179" s="23"/>
      <c r="AL179" s="24"/>
      <c r="AM179" s="23"/>
      <c r="AN179" s="24"/>
      <c r="AO179" s="23"/>
      <c r="AP179" s="24"/>
      <c r="AQ179" s="292"/>
      <c r="AR179" s="24"/>
      <c r="AS179" s="24"/>
      <c r="AT179" s="24"/>
      <c r="AU179" s="28"/>
      <c r="AV179" s="24"/>
      <c r="AW179" s="671" t="str">
        <f t="shared" si="114"/>
        <v/>
      </c>
      <c r="BV179" s="3"/>
      <c r="BW179" s="3"/>
      <c r="CA179" s="31" t="str">
        <f t="shared" si="115"/>
        <v/>
      </c>
      <c r="CB179" s="31" t="str">
        <f t="shared" si="116"/>
        <v/>
      </c>
      <c r="CC179" s="31" t="str">
        <f t="shared" si="117"/>
        <v/>
      </c>
      <c r="CD179" s="31" t="str">
        <f t="shared" si="120"/>
        <v/>
      </c>
      <c r="CH179" s="32">
        <f t="shared" si="121"/>
        <v>0</v>
      </c>
      <c r="CI179" s="32">
        <f t="shared" si="121"/>
        <v>0</v>
      </c>
      <c r="CJ179" s="32">
        <f t="shared" si="121"/>
        <v>0</v>
      </c>
      <c r="CK179" s="32">
        <f t="shared" si="122"/>
        <v>0</v>
      </c>
      <c r="CL179" s="14"/>
      <c r="CM179" s="14"/>
      <c r="CN179" s="14"/>
    </row>
    <row r="180" spans="1:92" ht="27" customHeight="1" x14ac:dyDescent="0.2">
      <c r="A180" s="3679"/>
      <c r="B180" s="3646"/>
      <c r="C180" s="344" t="s">
        <v>213</v>
      </c>
      <c r="D180" s="2438">
        <f>SUM(E180:F180)</f>
        <v>0</v>
      </c>
      <c r="E180" s="2438">
        <f t="shared" si="125"/>
        <v>0</v>
      </c>
      <c r="F180" s="2438">
        <f t="shared" si="125"/>
        <v>0</v>
      </c>
      <c r="G180" s="2239"/>
      <c r="H180" s="2240"/>
      <c r="I180" s="2272"/>
      <c r="J180" s="2273"/>
      <c r="K180" s="2272"/>
      <c r="L180" s="2258"/>
      <c r="M180" s="2272"/>
      <c r="N180" s="2240"/>
      <c r="O180" s="2272"/>
      <c r="P180" s="2273"/>
      <c r="Q180" s="2272"/>
      <c r="R180" s="2273"/>
      <c r="S180" s="2272"/>
      <c r="T180" s="2273"/>
      <c r="U180" s="2272"/>
      <c r="V180" s="2273"/>
      <c r="W180" s="2272"/>
      <c r="X180" s="2273"/>
      <c r="Y180" s="2272"/>
      <c r="Z180" s="2273"/>
      <c r="AA180" s="2272"/>
      <c r="AB180" s="2273"/>
      <c r="AC180" s="2272"/>
      <c r="AD180" s="2273"/>
      <c r="AE180" s="2272"/>
      <c r="AF180" s="2273"/>
      <c r="AG180" s="2272"/>
      <c r="AH180" s="2273"/>
      <c r="AI180" s="2272"/>
      <c r="AJ180" s="2273"/>
      <c r="AK180" s="2272"/>
      <c r="AL180" s="2273"/>
      <c r="AM180" s="2272"/>
      <c r="AN180" s="2273"/>
      <c r="AO180" s="2272"/>
      <c r="AP180" s="2273"/>
      <c r="AQ180" s="2242"/>
      <c r="AR180" s="2273"/>
      <c r="AS180" s="2273"/>
      <c r="AT180" s="2273"/>
      <c r="AU180" s="2243"/>
      <c r="AV180" s="2273"/>
      <c r="AW180" s="671" t="str">
        <f t="shared" si="114"/>
        <v/>
      </c>
      <c r="BV180" s="3"/>
      <c r="BW180" s="3"/>
      <c r="CA180" s="31" t="str">
        <f t="shared" si="115"/>
        <v/>
      </c>
      <c r="CB180" s="31" t="str">
        <f t="shared" si="116"/>
        <v/>
      </c>
      <c r="CC180" s="31" t="str">
        <f t="shared" si="117"/>
        <v/>
      </c>
      <c r="CD180" s="31" t="str">
        <f t="shared" si="120"/>
        <v/>
      </c>
      <c r="CH180" s="32">
        <f t="shared" si="121"/>
        <v>0</v>
      </c>
      <c r="CI180" s="32">
        <f t="shared" si="121"/>
        <v>0</v>
      </c>
      <c r="CJ180" s="32">
        <f t="shared" si="121"/>
        <v>0</v>
      </c>
      <c r="CK180" s="32">
        <f t="shared" si="122"/>
        <v>0</v>
      </c>
      <c r="CL180" s="14"/>
      <c r="CM180" s="14"/>
      <c r="CN180" s="14"/>
    </row>
    <row r="181" spans="1:92" ht="16.350000000000001" customHeight="1" x14ac:dyDescent="0.2">
      <c r="A181" s="3588" t="s">
        <v>214</v>
      </c>
      <c r="B181" s="3454" t="s">
        <v>215</v>
      </c>
      <c r="C181" s="2457" t="s">
        <v>216</v>
      </c>
      <c r="D181" s="311">
        <f>SUM(E181+F181)</f>
        <v>0</v>
      </c>
      <c r="E181" s="311">
        <f>SUM(AA181+AC181+AE181+AG181+AI181+AK181+AM181+AO181)</f>
        <v>0</v>
      </c>
      <c r="F181" s="311">
        <f>SUM(AB181+AD181+AF181+AH181+AJ181+AL181+AN181+AP181)</f>
        <v>0</v>
      </c>
      <c r="G181" s="294"/>
      <c r="H181" s="325"/>
      <c r="I181" s="294"/>
      <c r="J181" s="325"/>
      <c r="K181" s="294"/>
      <c r="L181" s="325"/>
      <c r="M181" s="294"/>
      <c r="N181" s="325"/>
      <c r="O181" s="294"/>
      <c r="P181" s="325"/>
      <c r="Q181" s="294"/>
      <c r="R181" s="325"/>
      <c r="S181" s="294"/>
      <c r="T181" s="325"/>
      <c r="U181" s="294"/>
      <c r="V181" s="325"/>
      <c r="W181" s="294"/>
      <c r="X181" s="325"/>
      <c r="Y181" s="294"/>
      <c r="Z181" s="324"/>
      <c r="AA181" s="23"/>
      <c r="AB181" s="24"/>
      <c r="AC181" s="23"/>
      <c r="AD181" s="24"/>
      <c r="AE181" s="23"/>
      <c r="AF181" s="24"/>
      <c r="AG181" s="23"/>
      <c r="AH181" s="24"/>
      <c r="AI181" s="23"/>
      <c r="AJ181" s="24"/>
      <c r="AK181" s="23"/>
      <c r="AL181" s="24"/>
      <c r="AM181" s="23"/>
      <c r="AN181" s="24"/>
      <c r="AO181" s="23"/>
      <c r="AP181" s="24"/>
      <c r="AQ181" s="292"/>
      <c r="AR181" s="26"/>
      <c r="AS181" s="24"/>
      <c r="AT181" s="26"/>
      <c r="AU181" s="28"/>
      <c r="AV181" s="24"/>
      <c r="AW181" s="671" t="str">
        <f t="shared" si="114"/>
        <v/>
      </c>
      <c r="BV181" s="3"/>
      <c r="BW181" s="3"/>
      <c r="CA181" s="31" t="str">
        <f t="shared" si="115"/>
        <v/>
      </c>
      <c r="CB181" s="31" t="str">
        <f t="shared" si="116"/>
        <v/>
      </c>
      <c r="CC181" s="31" t="str">
        <f t="shared" si="117"/>
        <v/>
      </c>
      <c r="CD181" s="31" t="str">
        <f t="shared" si="120"/>
        <v/>
      </c>
      <c r="CH181" s="32">
        <f t="shared" si="121"/>
        <v>0</v>
      </c>
      <c r="CI181" s="32">
        <f t="shared" si="121"/>
        <v>0</v>
      </c>
      <c r="CJ181" s="32">
        <f t="shared" si="121"/>
        <v>0</v>
      </c>
      <c r="CK181" s="32">
        <f t="shared" si="122"/>
        <v>0</v>
      </c>
      <c r="CL181" s="14"/>
      <c r="CM181" s="14"/>
      <c r="CN181" s="14"/>
    </row>
    <row r="182" spans="1:92" ht="16.350000000000001" customHeight="1" x14ac:dyDescent="0.2">
      <c r="A182" s="3049"/>
      <c r="B182" s="2912"/>
      <c r="C182" s="2447" t="s">
        <v>217</v>
      </c>
      <c r="D182" s="2458">
        <f>SUM(E182+F182)</f>
        <v>0</v>
      </c>
      <c r="E182" s="311">
        <f t="shared" ref="E182:F185" si="127">SUM(AA182+AC182+AE182+AG182+AI182+AK182+AM182+AO182)</f>
        <v>0</v>
      </c>
      <c r="F182" s="311">
        <f t="shared" si="127"/>
        <v>0</v>
      </c>
      <c r="G182" s="2459"/>
      <c r="H182" s="2460"/>
      <c r="I182" s="2459"/>
      <c r="J182" s="2460"/>
      <c r="K182" s="2459"/>
      <c r="L182" s="2460"/>
      <c r="M182" s="2459"/>
      <c r="N182" s="2460"/>
      <c r="O182" s="2459"/>
      <c r="P182" s="2460"/>
      <c r="Q182" s="2459"/>
      <c r="R182" s="2460"/>
      <c r="S182" s="2459"/>
      <c r="T182" s="2460"/>
      <c r="U182" s="2459"/>
      <c r="V182" s="2460"/>
      <c r="W182" s="2459"/>
      <c r="X182" s="2460"/>
      <c r="Y182" s="2459"/>
      <c r="Z182" s="2461"/>
      <c r="AA182" s="256"/>
      <c r="AB182" s="77"/>
      <c r="AC182" s="256"/>
      <c r="AD182" s="77"/>
      <c r="AE182" s="256"/>
      <c r="AF182" s="77"/>
      <c r="AG182" s="256"/>
      <c r="AH182" s="77"/>
      <c r="AI182" s="256"/>
      <c r="AJ182" s="77"/>
      <c r="AK182" s="256"/>
      <c r="AL182" s="77"/>
      <c r="AM182" s="256"/>
      <c r="AN182" s="77"/>
      <c r="AO182" s="256"/>
      <c r="AP182" s="77"/>
      <c r="AQ182" s="319"/>
      <c r="AR182" s="651"/>
      <c r="AS182" s="77"/>
      <c r="AT182" s="651"/>
      <c r="AU182" s="2462"/>
      <c r="AV182" s="77"/>
      <c r="AW182" s="671" t="str">
        <f t="shared" si="114"/>
        <v/>
      </c>
      <c r="BV182" s="3"/>
      <c r="BW182" s="3"/>
      <c r="CA182" s="31" t="str">
        <f t="shared" si="115"/>
        <v/>
      </c>
      <c r="CB182" s="31" t="str">
        <f t="shared" si="116"/>
        <v/>
      </c>
      <c r="CC182" s="31" t="str">
        <f t="shared" si="117"/>
        <v/>
      </c>
      <c r="CD182" s="31" t="str">
        <f t="shared" si="120"/>
        <v/>
      </c>
      <c r="CH182" s="32">
        <f t="shared" si="121"/>
        <v>0</v>
      </c>
      <c r="CI182" s="32">
        <f t="shared" si="121"/>
        <v>0</v>
      </c>
      <c r="CJ182" s="32">
        <f t="shared" si="121"/>
        <v>0</v>
      </c>
      <c r="CK182" s="32">
        <f t="shared" si="122"/>
        <v>0</v>
      </c>
      <c r="CL182" s="14"/>
      <c r="CM182" s="14"/>
      <c r="CN182" s="14"/>
    </row>
    <row r="183" spans="1:92" ht="16.350000000000001" customHeight="1" x14ac:dyDescent="0.2">
      <c r="A183" s="3049"/>
      <c r="B183" s="3537"/>
      <c r="C183" s="352" t="s">
        <v>218</v>
      </c>
      <c r="D183" s="2458">
        <f t="shared" ref="D183:D196" si="128">SUM(E183+F183)</f>
        <v>0</v>
      </c>
      <c r="E183" s="2438">
        <f>SUM(AA183+AC183+AE183+AG183+AI183+AK183+AM183+AO183)</f>
        <v>0</v>
      </c>
      <c r="F183" s="2438">
        <f t="shared" si="127"/>
        <v>0</v>
      </c>
      <c r="G183" s="2463"/>
      <c r="H183" s="2464"/>
      <c r="I183" s="2463"/>
      <c r="J183" s="2464"/>
      <c r="K183" s="2463"/>
      <c r="L183" s="2464"/>
      <c r="M183" s="2463"/>
      <c r="N183" s="2464"/>
      <c r="O183" s="2463"/>
      <c r="P183" s="2464"/>
      <c r="Q183" s="2463"/>
      <c r="R183" s="2464"/>
      <c r="S183" s="2463"/>
      <c r="T183" s="2464"/>
      <c r="U183" s="2463"/>
      <c r="V183" s="2464"/>
      <c r="W183" s="2463"/>
      <c r="X183" s="2464"/>
      <c r="Y183" s="2463"/>
      <c r="Z183" s="2465"/>
      <c r="AA183" s="2272"/>
      <c r="AB183" s="2273"/>
      <c r="AC183" s="2272"/>
      <c r="AD183" s="2273"/>
      <c r="AE183" s="2272"/>
      <c r="AF183" s="2273"/>
      <c r="AG183" s="2272"/>
      <c r="AH183" s="2273"/>
      <c r="AI183" s="2272"/>
      <c r="AJ183" s="2273"/>
      <c r="AK183" s="2272"/>
      <c r="AL183" s="2273"/>
      <c r="AM183" s="2272"/>
      <c r="AN183" s="2273"/>
      <c r="AO183" s="2272"/>
      <c r="AP183" s="2273"/>
      <c r="AQ183" s="2242"/>
      <c r="AR183" s="2240"/>
      <c r="AS183" s="2273"/>
      <c r="AT183" s="2240"/>
      <c r="AU183" s="2454"/>
      <c r="AV183" s="2273"/>
      <c r="AW183" s="671" t="str">
        <f t="shared" si="114"/>
        <v/>
      </c>
      <c r="BV183" s="3"/>
      <c r="BW183" s="3"/>
      <c r="CA183" s="31" t="str">
        <f t="shared" si="115"/>
        <v/>
      </c>
      <c r="CB183" s="31" t="str">
        <f t="shared" si="116"/>
        <v/>
      </c>
      <c r="CC183" s="31" t="str">
        <f t="shared" si="117"/>
        <v/>
      </c>
      <c r="CD183" s="31" t="str">
        <f t="shared" si="120"/>
        <v/>
      </c>
      <c r="CH183" s="32">
        <f t="shared" si="121"/>
        <v>0</v>
      </c>
      <c r="CI183" s="32">
        <f t="shared" si="121"/>
        <v>0</v>
      </c>
      <c r="CJ183" s="32">
        <f t="shared" si="121"/>
        <v>0</v>
      </c>
      <c r="CK183" s="32">
        <f t="shared" si="122"/>
        <v>0</v>
      </c>
      <c r="CL183" s="14"/>
      <c r="CM183" s="14"/>
      <c r="CN183" s="14"/>
    </row>
    <row r="184" spans="1:92" ht="16.350000000000001" customHeight="1" x14ac:dyDescent="0.2">
      <c r="A184" s="3049"/>
      <c r="B184" s="3556" t="s">
        <v>219</v>
      </c>
      <c r="C184" s="2455" t="s">
        <v>216</v>
      </c>
      <c r="D184" s="2430">
        <f t="shared" si="128"/>
        <v>0</v>
      </c>
      <c r="E184" s="311">
        <f>SUM(AA184+AC184+AE184+AG184+AI184+AK184+AM184+AO184)</f>
        <v>0</v>
      </c>
      <c r="F184" s="311">
        <f t="shared" si="127"/>
        <v>0</v>
      </c>
      <c r="G184" s="356"/>
      <c r="H184" s="322"/>
      <c r="I184" s="294"/>
      <c r="J184" s="322"/>
      <c r="K184" s="294"/>
      <c r="L184" s="322"/>
      <c r="M184" s="294"/>
      <c r="N184" s="322"/>
      <c r="O184" s="294"/>
      <c r="P184" s="322"/>
      <c r="Q184" s="294"/>
      <c r="R184" s="322"/>
      <c r="S184" s="294"/>
      <c r="T184" s="322"/>
      <c r="U184" s="294"/>
      <c r="V184" s="322"/>
      <c r="W184" s="294"/>
      <c r="X184" s="322"/>
      <c r="Y184" s="294"/>
      <c r="Z184" s="324"/>
      <c r="AA184" s="256"/>
      <c r="AB184" s="77"/>
      <c r="AC184" s="256"/>
      <c r="AD184" s="77"/>
      <c r="AE184" s="256"/>
      <c r="AF184" s="77"/>
      <c r="AG184" s="256"/>
      <c r="AH184" s="77"/>
      <c r="AI184" s="256"/>
      <c r="AJ184" s="77"/>
      <c r="AK184" s="256"/>
      <c r="AL184" s="77"/>
      <c r="AM184" s="256"/>
      <c r="AN184" s="77"/>
      <c r="AO184" s="256"/>
      <c r="AP184" s="77"/>
      <c r="AQ184" s="319"/>
      <c r="AR184" s="651"/>
      <c r="AS184" s="77"/>
      <c r="AT184" s="651"/>
      <c r="AU184" s="320"/>
      <c r="AV184" s="77"/>
      <c r="AW184" s="671" t="str">
        <f t="shared" si="114"/>
        <v/>
      </c>
      <c r="BV184" s="3"/>
      <c r="BW184" s="3"/>
      <c r="CA184" s="31" t="str">
        <f t="shared" si="115"/>
        <v/>
      </c>
      <c r="CB184" s="31" t="str">
        <f t="shared" si="116"/>
        <v/>
      </c>
      <c r="CC184" s="31" t="str">
        <f t="shared" si="117"/>
        <v/>
      </c>
      <c r="CD184" s="31" t="str">
        <f t="shared" si="120"/>
        <v/>
      </c>
      <c r="CH184" s="32">
        <f t="shared" si="121"/>
        <v>0</v>
      </c>
      <c r="CI184" s="32">
        <f t="shared" si="121"/>
        <v>0</v>
      </c>
      <c r="CJ184" s="32">
        <f t="shared" si="121"/>
        <v>0</v>
      </c>
      <c r="CK184" s="32">
        <f t="shared" si="122"/>
        <v>0</v>
      </c>
      <c r="CL184" s="14"/>
      <c r="CM184" s="14"/>
      <c r="CN184" s="14"/>
    </row>
    <row r="185" spans="1:92" ht="16.350000000000001" customHeight="1" x14ac:dyDescent="0.2">
      <c r="A185" s="3049"/>
      <c r="B185" s="3646"/>
      <c r="C185" s="2466" t="s">
        <v>220</v>
      </c>
      <c r="D185" s="2075">
        <f t="shared" si="128"/>
        <v>0</v>
      </c>
      <c r="E185" s="2438">
        <f>SUM(AA185+AC185+AE185+AG185+AI185+AK185+AM185+AO185)</f>
        <v>0</v>
      </c>
      <c r="F185" s="2438">
        <f t="shared" si="127"/>
        <v>0</v>
      </c>
      <c r="G185" s="2463"/>
      <c r="H185" s="2467"/>
      <c r="I185" s="2463"/>
      <c r="J185" s="2467"/>
      <c r="K185" s="2463"/>
      <c r="L185" s="2467"/>
      <c r="M185" s="2463"/>
      <c r="N185" s="2467"/>
      <c r="O185" s="2463"/>
      <c r="P185" s="2467"/>
      <c r="Q185" s="2463"/>
      <c r="R185" s="2467"/>
      <c r="S185" s="2463"/>
      <c r="T185" s="2467"/>
      <c r="U185" s="2463"/>
      <c r="V185" s="2467"/>
      <c r="W185" s="2463"/>
      <c r="X185" s="2467"/>
      <c r="Y185" s="2463"/>
      <c r="Z185" s="2465"/>
      <c r="AA185" s="256"/>
      <c r="AB185" s="77"/>
      <c r="AC185" s="256"/>
      <c r="AD185" s="77"/>
      <c r="AE185" s="256"/>
      <c r="AF185" s="77"/>
      <c r="AG185" s="256"/>
      <c r="AH185" s="77"/>
      <c r="AI185" s="256"/>
      <c r="AJ185" s="77"/>
      <c r="AK185" s="256"/>
      <c r="AL185" s="77"/>
      <c r="AM185" s="256"/>
      <c r="AN185" s="77"/>
      <c r="AO185" s="256"/>
      <c r="AP185" s="77"/>
      <c r="AQ185" s="319"/>
      <c r="AR185" s="651"/>
      <c r="AS185" s="77"/>
      <c r="AT185" s="651"/>
      <c r="AU185" s="293"/>
      <c r="AV185" s="77"/>
      <c r="AW185" s="671" t="str">
        <f t="shared" si="114"/>
        <v/>
      </c>
      <c r="BV185" s="3"/>
      <c r="BW185" s="3"/>
      <c r="CA185" s="31" t="str">
        <f t="shared" si="115"/>
        <v/>
      </c>
      <c r="CB185" s="31" t="str">
        <f t="shared" si="116"/>
        <v/>
      </c>
      <c r="CC185" s="31" t="str">
        <f t="shared" si="117"/>
        <v/>
      </c>
      <c r="CD185" s="31" t="str">
        <f t="shared" si="120"/>
        <v/>
      </c>
      <c r="CH185" s="32">
        <f t="shared" si="121"/>
        <v>0</v>
      </c>
      <c r="CI185" s="32">
        <f t="shared" si="121"/>
        <v>0</v>
      </c>
      <c r="CJ185" s="32">
        <f t="shared" si="121"/>
        <v>0</v>
      </c>
      <c r="CK185" s="32">
        <f t="shared" si="122"/>
        <v>0</v>
      </c>
      <c r="CL185" s="14"/>
      <c r="CM185" s="14"/>
      <c r="CN185" s="14"/>
    </row>
    <row r="186" spans="1:92" ht="16.350000000000001" customHeight="1" x14ac:dyDescent="0.2">
      <c r="A186" s="3049"/>
      <c r="B186" s="3575" t="s">
        <v>95</v>
      </c>
      <c r="C186" s="2457" t="s">
        <v>216</v>
      </c>
      <c r="D186" s="311">
        <f t="shared" si="128"/>
        <v>0</v>
      </c>
      <c r="E186" s="311">
        <f>SUM(AC186+AE186+AG186+AI186+AK186+AM186+AO186)</f>
        <v>0</v>
      </c>
      <c r="F186" s="311">
        <f>SUM(AD186+AF186+AH186+AJ186+AL186+AN186+AP186)</f>
        <v>0</v>
      </c>
      <c r="G186" s="291"/>
      <c r="H186" s="325"/>
      <c r="I186" s="291"/>
      <c r="J186" s="325"/>
      <c r="K186" s="291"/>
      <c r="L186" s="325"/>
      <c r="M186" s="291"/>
      <c r="N186" s="325"/>
      <c r="O186" s="291"/>
      <c r="P186" s="325"/>
      <c r="Q186" s="291"/>
      <c r="R186" s="325"/>
      <c r="S186" s="291"/>
      <c r="T186" s="325"/>
      <c r="U186" s="291"/>
      <c r="V186" s="325"/>
      <c r="W186" s="291"/>
      <c r="X186" s="325"/>
      <c r="Y186" s="291"/>
      <c r="Z186" s="325"/>
      <c r="AA186" s="1037"/>
      <c r="AB186" s="2452"/>
      <c r="AC186" s="1014"/>
      <c r="AD186" s="2276"/>
      <c r="AE186" s="1014"/>
      <c r="AF186" s="2276"/>
      <c r="AG186" s="1014"/>
      <c r="AH186" s="2276"/>
      <c r="AI186" s="1014"/>
      <c r="AJ186" s="2276"/>
      <c r="AK186" s="1014"/>
      <c r="AL186" s="2276"/>
      <c r="AM186" s="1014"/>
      <c r="AN186" s="2276"/>
      <c r="AO186" s="1014"/>
      <c r="AP186" s="2276"/>
      <c r="AQ186" s="1038"/>
      <c r="AR186" s="60"/>
      <c r="AS186" s="2276"/>
      <c r="AT186" s="60"/>
      <c r="AU186" s="2252"/>
      <c r="AV186" s="2276"/>
      <c r="AW186" s="671" t="str">
        <f t="shared" si="114"/>
        <v/>
      </c>
      <c r="BV186" s="3"/>
      <c r="BW186" s="3"/>
      <c r="CA186" s="31" t="str">
        <f t="shared" si="115"/>
        <v/>
      </c>
      <c r="CB186" s="31" t="str">
        <f t="shared" si="116"/>
        <v/>
      </c>
      <c r="CC186" s="31" t="str">
        <f t="shared" si="117"/>
        <v/>
      </c>
      <c r="CD186" s="31" t="str">
        <f t="shared" si="120"/>
        <v/>
      </c>
      <c r="CH186" s="32">
        <f t="shared" si="121"/>
        <v>0</v>
      </c>
      <c r="CI186" s="32">
        <f t="shared" si="121"/>
        <v>0</v>
      </c>
      <c r="CJ186" s="32">
        <f t="shared" si="121"/>
        <v>0</v>
      </c>
      <c r="CK186" s="32">
        <f t="shared" si="122"/>
        <v>0</v>
      </c>
      <c r="CL186" s="32"/>
      <c r="CM186" s="14"/>
      <c r="CN186" s="14"/>
    </row>
    <row r="187" spans="1:92" ht="16.350000000000001" customHeight="1" x14ac:dyDescent="0.2">
      <c r="A187" s="3049"/>
      <c r="B187" s="3051"/>
      <c r="C187" s="2447" t="s">
        <v>221</v>
      </c>
      <c r="D187" s="2458">
        <f t="shared" si="128"/>
        <v>0</v>
      </c>
      <c r="E187" s="311">
        <f t="shared" ref="E187:F188" si="129">SUM(AC187+AE187+AG187+AI187+AK187+AM187+AO187)</f>
        <v>0</v>
      </c>
      <c r="F187" s="311">
        <f t="shared" si="129"/>
        <v>0</v>
      </c>
      <c r="G187" s="2459"/>
      <c r="H187" s="359"/>
      <c r="I187" s="2459"/>
      <c r="J187" s="359"/>
      <c r="K187" s="2459"/>
      <c r="L187" s="359"/>
      <c r="M187" s="2459"/>
      <c r="N187" s="359"/>
      <c r="O187" s="2459"/>
      <c r="P187" s="359"/>
      <c r="Q187" s="2459"/>
      <c r="R187" s="359"/>
      <c r="S187" s="2459"/>
      <c r="T187" s="359"/>
      <c r="U187" s="2459"/>
      <c r="V187" s="359"/>
      <c r="W187" s="2459"/>
      <c r="X187" s="359"/>
      <c r="Y187" s="2459"/>
      <c r="Z187" s="359"/>
      <c r="AA187" s="2459"/>
      <c r="AB187" s="359"/>
      <c r="AC187" s="256"/>
      <c r="AD187" s="77"/>
      <c r="AE187" s="256"/>
      <c r="AF187" s="77"/>
      <c r="AG187" s="256"/>
      <c r="AH187" s="77"/>
      <c r="AI187" s="256"/>
      <c r="AJ187" s="77"/>
      <c r="AK187" s="256"/>
      <c r="AL187" s="77"/>
      <c r="AM187" s="256"/>
      <c r="AN187" s="77"/>
      <c r="AO187" s="256"/>
      <c r="AP187" s="77"/>
      <c r="AQ187" s="319"/>
      <c r="AR187" s="651"/>
      <c r="AS187" s="77"/>
      <c r="AT187" s="651"/>
      <c r="AU187" s="360"/>
      <c r="AV187" s="77"/>
      <c r="AW187" s="671" t="str">
        <f t="shared" si="114"/>
        <v/>
      </c>
      <c r="BV187" s="3"/>
      <c r="BW187" s="3"/>
      <c r="CA187" s="31" t="str">
        <f t="shared" si="115"/>
        <v/>
      </c>
      <c r="CB187" s="31" t="str">
        <f t="shared" si="116"/>
        <v/>
      </c>
      <c r="CC187" s="31" t="str">
        <f t="shared" si="117"/>
        <v/>
      </c>
      <c r="CD187" s="31" t="str">
        <f t="shared" si="120"/>
        <v/>
      </c>
      <c r="CH187" s="32">
        <f t="shared" si="121"/>
        <v>0</v>
      </c>
      <c r="CI187" s="32">
        <f t="shared" si="121"/>
        <v>0</v>
      </c>
      <c r="CJ187" s="32">
        <f t="shared" si="121"/>
        <v>0</v>
      </c>
      <c r="CK187" s="32">
        <f t="shared" si="122"/>
        <v>0</v>
      </c>
      <c r="CL187" s="32"/>
      <c r="CM187" s="14"/>
      <c r="CN187" s="14"/>
    </row>
    <row r="188" spans="1:92" ht="16.350000000000001" customHeight="1" x14ac:dyDescent="0.2">
      <c r="A188" s="3679"/>
      <c r="B188" s="3394"/>
      <c r="C188" s="2081" t="s">
        <v>222</v>
      </c>
      <c r="D188" s="2458">
        <f t="shared" si="128"/>
        <v>0</v>
      </c>
      <c r="E188" s="2438">
        <f t="shared" si="129"/>
        <v>0</v>
      </c>
      <c r="F188" s="2438">
        <f>SUM(AD188+AF188+AH188+AJ188+AL188+AN188+AP188)</f>
        <v>0</v>
      </c>
      <c r="G188" s="2463"/>
      <c r="H188" s="2468"/>
      <c r="I188" s="2463"/>
      <c r="J188" s="2468"/>
      <c r="K188" s="2463"/>
      <c r="L188" s="2468"/>
      <c r="M188" s="2463"/>
      <c r="N188" s="2468"/>
      <c r="O188" s="2463"/>
      <c r="P188" s="2468"/>
      <c r="Q188" s="2463"/>
      <c r="R188" s="2468"/>
      <c r="S188" s="2463"/>
      <c r="T188" s="2468"/>
      <c r="U188" s="2463"/>
      <c r="V188" s="2468"/>
      <c r="W188" s="2463"/>
      <c r="X188" s="2468"/>
      <c r="Y188" s="2463"/>
      <c r="Z188" s="2468"/>
      <c r="AA188" s="2463"/>
      <c r="AB188" s="2468"/>
      <c r="AC188" s="2272"/>
      <c r="AD188" s="2273"/>
      <c r="AE188" s="2272"/>
      <c r="AF188" s="2273"/>
      <c r="AG188" s="2272"/>
      <c r="AH188" s="2273"/>
      <c r="AI188" s="2272"/>
      <c r="AJ188" s="2273"/>
      <c r="AK188" s="2272"/>
      <c r="AL188" s="2273"/>
      <c r="AM188" s="2272"/>
      <c r="AN188" s="2273"/>
      <c r="AO188" s="2272"/>
      <c r="AP188" s="2273"/>
      <c r="AQ188" s="2242"/>
      <c r="AR188" s="2240"/>
      <c r="AS188" s="2273"/>
      <c r="AT188" s="2240"/>
      <c r="AU188" s="2454"/>
      <c r="AV188" s="2273"/>
      <c r="AW188" s="671" t="str">
        <f t="shared" si="114"/>
        <v/>
      </c>
      <c r="BV188" s="3"/>
      <c r="BW188" s="3"/>
      <c r="CA188" s="31" t="str">
        <f t="shared" si="115"/>
        <v/>
      </c>
      <c r="CB188" s="31" t="str">
        <f t="shared" si="116"/>
        <v/>
      </c>
      <c r="CC188" s="31" t="str">
        <f t="shared" si="117"/>
        <v/>
      </c>
      <c r="CD188" s="31" t="str">
        <f t="shared" si="120"/>
        <v/>
      </c>
      <c r="CH188" s="32">
        <f t="shared" si="121"/>
        <v>0</v>
      </c>
      <c r="CI188" s="32">
        <f t="shared" si="121"/>
        <v>0</v>
      </c>
      <c r="CJ188" s="32">
        <f t="shared" si="121"/>
        <v>0</v>
      </c>
      <c r="CK188" s="32">
        <f t="shared" si="122"/>
        <v>0</v>
      </c>
      <c r="CL188" s="32"/>
      <c r="CM188" s="14"/>
      <c r="CN188" s="14"/>
    </row>
    <row r="189" spans="1:92" ht="16.350000000000001" customHeight="1" x14ac:dyDescent="0.2">
      <c r="A189" s="3454" t="s">
        <v>223</v>
      </c>
      <c r="B189" s="3728" t="s">
        <v>197</v>
      </c>
      <c r="C189" s="3614"/>
      <c r="D189" s="2469">
        <f>SUM(E189+F189)</f>
        <v>0</v>
      </c>
      <c r="E189" s="2469">
        <f>SUM(AC189+AE189+AG189+AI189+AK189)</f>
        <v>0</v>
      </c>
      <c r="F189" s="2469">
        <f>SUM(AD189+AF189+AH189+AJ189+AL189)</f>
        <v>0</v>
      </c>
      <c r="G189" s="2331"/>
      <c r="H189" s="2332"/>
      <c r="I189" s="2331"/>
      <c r="J189" s="2332"/>
      <c r="K189" s="2331"/>
      <c r="L189" s="2332"/>
      <c r="M189" s="2331"/>
      <c r="N189" s="2332"/>
      <c r="O189" s="2331"/>
      <c r="P189" s="2332"/>
      <c r="Q189" s="2331"/>
      <c r="R189" s="2332"/>
      <c r="S189" s="2331"/>
      <c r="T189" s="2332"/>
      <c r="U189" s="2331"/>
      <c r="V189" s="2332"/>
      <c r="W189" s="2331"/>
      <c r="X189" s="2332"/>
      <c r="Y189" s="2331"/>
      <c r="Z189" s="2332"/>
      <c r="AA189" s="2331"/>
      <c r="AB189" s="2332"/>
      <c r="AC189" s="2470"/>
      <c r="AD189" s="2471"/>
      <c r="AE189" s="2470"/>
      <c r="AF189" s="2471"/>
      <c r="AG189" s="2470"/>
      <c r="AH189" s="2471"/>
      <c r="AI189" s="2470"/>
      <c r="AJ189" s="2471"/>
      <c r="AK189" s="2470"/>
      <c r="AL189" s="2471"/>
      <c r="AM189" s="2331"/>
      <c r="AN189" s="2332"/>
      <c r="AO189" s="2331"/>
      <c r="AP189" s="2332"/>
      <c r="AQ189" s="2472"/>
      <c r="AR189" s="2473"/>
      <c r="AS189" s="2471"/>
      <c r="AT189" s="2473"/>
      <c r="AU189" s="2474"/>
      <c r="AV189" s="2474"/>
      <c r="AW189" s="671" t="str">
        <f t="shared" si="114"/>
        <v/>
      </c>
      <c r="BV189" s="3"/>
      <c r="BW189" s="3"/>
      <c r="CA189" s="31" t="str">
        <f t="shared" si="115"/>
        <v/>
      </c>
      <c r="CB189" s="31" t="str">
        <f t="shared" si="116"/>
        <v/>
      </c>
      <c r="CC189" s="31" t="str">
        <f t="shared" si="117"/>
        <v/>
      </c>
      <c r="CD189" s="31" t="str">
        <f t="shared" si="120"/>
        <v/>
      </c>
      <c r="CH189" s="32">
        <f t="shared" si="121"/>
        <v>0</v>
      </c>
      <c r="CI189" s="32">
        <f t="shared" si="121"/>
        <v>0</v>
      </c>
      <c r="CJ189" s="32">
        <f t="shared" si="121"/>
        <v>0</v>
      </c>
      <c r="CK189" s="32">
        <f t="shared" si="122"/>
        <v>0</v>
      </c>
      <c r="CL189" s="32"/>
      <c r="CM189" s="14"/>
      <c r="CN189" s="14"/>
    </row>
    <row r="190" spans="1:92" ht="16.350000000000001" customHeight="1" x14ac:dyDescent="0.2">
      <c r="A190" s="2912"/>
      <c r="B190" s="2912" t="s">
        <v>215</v>
      </c>
      <c r="C190" s="310" t="s">
        <v>216</v>
      </c>
      <c r="D190" s="2430">
        <f t="shared" si="128"/>
        <v>0</v>
      </c>
      <c r="E190" s="2430">
        <f>SUM(AC190+AE190+AG190+AI190+AK190)</f>
        <v>0</v>
      </c>
      <c r="F190" s="369">
        <f t="shared" ref="E190:F193" si="130">SUM(AD190+AF190+AH190+AJ190+AL190)</f>
        <v>0</v>
      </c>
      <c r="G190" s="370"/>
      <c r="H190" s="371"/>
      <c r="I190" s="370"/>
      <c r="J190" s="371"/>
      <c r="K190" s="370"/>
      <c r="L190" s="371"/>
      <c r="M190" s="370"/>
      <c r="N190" s="371"/>
      <c r="O190" s="370"/>
      <c r="P190" s="371"/>
      <c r="Q190" s="370"/>
      <c r="R190" s="371"/>
      <c r="S190" s="370"/>
      <c r="T190" s="371"/>
      <c r="U190" s="370"/>
      <c r="V190" s="371"/>
      <c r="W190" s="370"/>
      <c r="X190" s="371"/>
      <c r="Y190" s="370"/>
      <c r="Z190" s="371"/>
      <c r="AA190" s="370"/>
      <c r="AB190" s="371"/>
      <c r="AC190" s="23"/>
      <c r="AD190" s="24"/>
      <c r="AE190" s="23"/>
      <c r="AF190" s="24"/>
      <c r="AG190" s="23"/>
      <c r="AH190" s="24"/>
      <c r="AI190" s="23"/>
      <c r="AJ190" s="24"/>
      <c r="AK190" s="23"/>
      <c r="AL190" s="24"/>
      <c r="AM190" s="370"/>
      <c r="AN190" s="371"/>
      <c r="AO190" s="370"/>
      <c r="AP190" s="371"/>
      <c r="AQ190" s="292"/>
      <c r="AR190" s="26"/>
      <c r="AS190" s="24"/>
      <c r="AT190" s="26"/>
      <c r="AU190" s="28"/>
      <c r="AV190" s="24"/>
      <c r="AW190" s="671" t="str">
        <f t="shared" si="114"/>
        <v/>
      </c>
      <c r="BV190" s="3"/>
      <c r="BW190" s="3"/>
      <c r="CA190" s="31" t="str">
        <f t="shared" si="115"/>
        <v/>
      </c>
      <c r="CB190" s="31" t="str">
        <f t="shared" si="116"/>
        <v/>
      </c>
      <c r="CC190" s="31" t="str">
        <f t="shared" si="117"/>
        <v/>
      </c>
      <c r="CD190" s="31" t="str">
        <f t="shared" si="120"/>
        <v/>
      </c>
      <c r="CH190" s="32">
        <f t="shared" si="121"/>
        <v>0</v>
      </c>
      <c r="CI190" s="32">
        <f t="shared" si="121"/>
        <v>0</v>
      </c>
      <c r="CJ190" s="32">
        <f t="shared" si="121"/>
        <v>0</v>
      </c>
      <c r="CK190" s="32">
        <f t="shared" si="122"/>
        <v>0</v>
      </c>
      <c r="CL190" s="32"/>
      <c r="CM190" s="14"/>
      <c r="CN190" s="14"/>
    </row>
    <row r="191" spans="1:92" ht="16.350000000000001" customHeight="1" x14ac:dyDescent="0.2">
      <c r="A191" s="2912"/>
      <c r="B191" s="2912"/>
      <c r="C191" s="2475" t="s">
        <v>224</v>
      </c>
      <c r="D191" s="2438">
        <f t="shared" si="128"/>
        <v>0</v>
      </c>
      <c r="E191" s="2438">
        <f t="shared" si="130"/>
        <v>0</v>
      </c>
      <c r="F191" s="2221">
        <f t="shared" si="130"/>
        <v>0</v>
      </c>
      <c r="G191" s="2320"/>
      <c r="H191" s="374"/>
      <c r="I191" s="2320"/>
      <c r="J191" s="374"/>
      <c r="K191" s="2320"/>
      <c r="L191" s="374"/>
      <c r="M191" s="2320"/>
      <c r="N191" s="374"/>
      <c r="O191" s="2320"/>
      <c r="P191" s="374"/>
      <c r="Q191" s="2320"/>
      <c r="R191" s="374"/>
      <c r="S191" s="2320"/>
      <c r="T191" s="374"/>
      <c r="U191" s="2320"/>
      <c r="V191" s="374"/>
      <c r="W191" s="2320"/>
      <c r="X191" s="374"/>
      <c r="Y191" s="2320"/>
      <c r="Z191" s="374"/>
      <c r="AA191" s="2320"/>
      <c r="AB191" s="374"/>
      <c r="AC191" s="256"/>
      <c r="AD191" s="77"/>
      <c r="AE191" s="256"/>
      <c r="AF191" s="77"/>
      <c r="AG191" s="256"/>
      <c r="AH191" s="77"/>
      <c r="AI191" s="256"/>
      <c r="AJ191" s="77"/>
      <c r="AK191" s="256"/>
      <c r="AL191" s="77"/>
      <c r="AM191" s="289"/>
      <c r="AN191" s="374"/>
      <c r="AO191" s="289"/>
      <c r="AP191" s="374"/>
      <c r="AQ191" s="319"/>
      <c r="AR191" s="651"/>
      <c r="AS191" s="77"/>
      <c r="AT191" s="651"/>
      <c r="AU191" s="2454"/>
      <c r="AV191" s="2243"/>
      <c r="AW191" s="671" t="str">
        <f t="shared" si="114"/>
        <v/>
      </c>
      <c r="BV191" s="3"/>
      <c r="BW191" s="3"/>
      <c r="CA191" s="31" t="str">
        <f t="shared" si="115"/>
        <v/>
      </c>
      <c r="CB191" s="31" t="str">
        <f t="shared" si="116"/>
        <v/>
      </c>
      <c r="CC191" s="31" t="str">
        <f t="shared" si="117"/>
        <v/>
      </c>
      <c r="CD191" s="31" t="str">
        <f t="shared" si="120"/>
        <v/>
      </c>
      <c r="CH191" s="32">
        <f t="shared" si="121"/>
        <v>0</v>
      </c>
      <c r="CI191" s="32">
        <f t="shared" si="121"/>
        <v>0</v>
      </c>
      <c r="CJ191" s="32">
        <f t="shared" si="121"/>
        <v>0</v>
      </c>
      <c r="CK191" s="32">
        <f t="shared" si="122"/>
        <v>0</v>
      </c>
      <c r="CL191" s="14"/>
      <c r="CM191" s="14"/>
      <c r="CN191" s="14"/>
    </row>
    <row r="192" spans="1:92" ht="16.350000000000001" customHeight="1" x14ac:dyDescent="0.2">
      <c r="A192" s="2912"/>
      <c r="B192" s="3454" t="s">
        <v>95</v>
      </c>
      <c r="C192" s="2457" t="s">
        <v>216</v>
      </c>
      <c r="D192" s="2430">
        <f t="shared" si="128"/>
        <v>0</v>
      </c>
      <c r="E192" s="311">
        <f t="shared" si="130"/>
        <v>0</v>
      </c>
      <c r="F192" s="369">
        <f t="shared" si="130"/>
        <v>0</v>
      </c>
      <c r="G192" s="1036"/>
      <c r="H192" s="2476"/>
      <c r="I192" s="1036"/>
      <c r="J192" s="2476"/>
      <c r="K192" s="1036"/>
      <c r="L192" s="2476"/>
      <c r="M192" s="1036"/>
      <c r="N192" s="2476"/>
      <c r="O192" s="1036"/>
      <c r="P192" s="2476"/>
      <c r="Q192" s="1036"/>
      <c r="R192" s="2476"/>
      <c r="S192" s="1036"/>
      <c r="T192" s="2476"/>
      <c r="U192" s="1036"/>
      <c r="V192" s="2476"/>
      <c r="W192" s="1036"/>
      <c r="X192" s="2476"/>
      <c r="Y192" s="1036"/>
      <c r="Z192" s="2476"/>
      <c r="AA192" s="1036"/>
      <c r="AB192" s="2476"/>
      <c r="AC192" s="1014"/>
      <c r="AD192" s="2276"/>
      <c r="AE192" s="1014"/>
      <c r="AF192" s="2276"/>
      <c r="AG192" s="1014"/>
      <c r="AH192" s="2276"/>
      <c r="AI192" s="1014"/>
      <c r="AJ192" s="2276"/>
      <c r="AK192" s="1014"/>
      <c r="AL192" s="2276"/>
      <c r="AM192" s="1036"/>
      <c r="AN192" s="2476"/>
      <c r="AO192" s="1036"/>
      <c r="AP192" s="2476"/>
      <c r="AQ192" s="1038"/>
      <c r="AR192" s="60"/>
      <c r="AS192" s="2276"/>
      <c r="AT192" s="60"/>
      <c r="AU192" s="28"/>
      <c r="AV192" s="28"/>
      <c r="AW192" s="671" t="str">
        <f t="shared" si="114"/>
        <v/>
      </c>
      <c r="BV192" s="3"/>
      <c r="BW192" s="3"/>
      <c r="CA192" s="31" t="str">
        <f t="shared" si="115"/>
        <v/>
      </c>
      <c r="CB192" s="31" t="str">
        <f t="shared" si="116"/>
        <v/>
      </c>
      <c r="CC192" s="31" t="str">
        <f t="shared" si="117"/>
        <v/>
      </c>
      <c r="CD192" s="31" t="str">
        <f t="shared" si="120"/>
        <v/>
      </c>
      <c r="CH192" s="32">
        <f t="shared" si="121"/>
        <v>0</v>
      </c>
      <c r="CI192" s="32">
        <f t="shared" si="121"/>
        <v>0</v>
      </c>
      <c r="CJ192" s="32">
        <f t="shared" si="121"/>
        <v>0</v>
      </c>
      <c r="CK192" s="32">
        <f t="shared" si="122"/>
        <v>0</v>
      </c>
      <c r="CL192" s="14"/>
      <c r="CM192" s="14"/>
      <c r="CN192" s="14"/>
    </row>
    <row r="193" spans="1:92" ht="16.350000000000001" customHeight="1" x14ac:dyDescent="0.2">
      <c r="A193" s="3537"/>
      <c r="B193" s="3537"/>
      <c r="C193" s="2477" t="s">
        <v>225</v>
      </c>
      <c r="D193" s="2438">
        <f t="shared" si="128"/>
        <v>0</v>
      </c>
      <c r="E193" s="311">
        <f t="shared" si="130"/>
        <v>0</v>
      </c>
      <c r="F193" s="369">
        <f t="shared" si="130"/>
        <v>0</v>
      </c>
      <c r="G193" s="2441"/>
      <c r="H193" s="717"/>
      <c r="I193" s="2441"/>
      <c r="J193" s="717"/>
      <c r="K193" s="2441"/>
      <c r="L193" s="717"/>
      <c r="M193" s="2441"/>
      <c r="N193" s="717"/>
      <c r="O193" s="2441"/>
      <c r="P193" s="717"/>
      <c r="Q193" s="2441"/>
      <c r="R193" s="717"/>
      <c r="S193" s="2441"/>
      <c r="T193" s="717"/>
      <c r="U193" s="2441"/>
      <c r="V193" s="717"/>
      <c r="W193" s="2441"/>
      <c r="X193" s="717"/>
      <c r="Y193" s="2441"/>
      <c r="Z193" s="717"/>
      <c r="AA193" s="2441"/>
      <c r="AB193" s="717"/>
      <c r="AC193" s="2086"/>
      <c r="AD193" s="713"/>
      <c r="AE193" s="2086"/>
      <c r="AF193" s="713"/>
      <c r="AG193" s="2086"/>
      <c r="AH193" s="713"/>
      <c r="AI193" s="2086"/>
      <c r="AJ193" s="713"/>
      <c r="AK193" s="2086"/>
      <c r="AL193" s="713"/>
      <c r="AM193" s="2087"/>
      <c r="AN193" s="717"/>
      <c r="AO193" s="2087"/>
      <c r="AP193" s="717"/>
      <c r="AQ193" s="2069"/>
      <c r="AR193" s="2068"/>
      <c r="AS193" s="713"/>
      <c r="AT193" s="2068"/>
      <c r="AU193" s="2454"/>
      <c r="AV193" s="2273"/>
      <c r="AW193" s="671" t="str">
        <f t="shared" si="114"/>
        <v/>
      </c>
      <c r="BV193" s="3"/>
      <c r="BW193" s="3"/>
      <c r="CA193" s="31" t="str">
        <f t="shared" si="115"/>
        <v/>
      </c>
      <c r="CB193" s="31" t="str">
        <f t="shared" si="116"/>
        <v/>
      </c>
      <c r="CC193" s="31" t="str">
        <f t="shared" si="117"/>
        <v/>
      </c>
      <c r="CD193" s="31" t="str">
        <f t="shared" si="120"/>
        <v/>
      </c>
      <c r="CH193" s="32">
        <f t="shared" si="121"/>
        <v>0</v>
      </c>
      <c r="CI193" s="32">
        <f t="shared" si="121"/>
        <v>0</v>
      </c>
      <c r="CJ193" s="32">
        <f t="shared" si="121"/>
        <v>0</v>
      </c>
      <c r="CK193" s="32">
        <f t="shared" si="122"/>
        <v>0</v>
      </c>
      <c r="CL193" s="14"/>
      <c r="CM193" s="14"/>
      <c r="CN193" s="14"/>
    </row>
    <row r="194" spans="1:92" ht="19.5" customHeight="1" x14ac:dyDescent="0.2">
      <c r="A194" s="3586" t="s">
        <v>300</v>
      </c>
      <c r="B194" s="3587" t="s">
        <v>301</v>
      </c>
      <c r="C194" s="2478" t="s">
        <v>228</v>
      </c>
      <c r="D194" s="2430">
        <f t="shared" si="128"/>
        <v>0</v>
      </c>
      <c r="E194" s="2430">
        <f>SUM(Y194+AA194+AC194+AE194+AG194+AI194+AK194+AM194+AO194)</f>
        <v>0</v>
      </c>
      <c r="F194" s="2479">
        <f>SUM(Z194+AB194+AD194+AF194+AH194+AJ194+AL194+AN194+AP194)</f>
        <v>0</v>
      </c>
      <c r="G194" s="291"/>
      <c r="H194" s="325"/>
      <c r="I194" s="291"/>
      <c r="J194" s="325"/>
      <c r="K194" s="291"/>
      <c r="L194" s="325"/>
      <c r="M194" s="291"/>
      <c r="N194" s="325"/>
      <c r="O194" s="291"/>
      <c r="P194" s="325"/>
      <c r="Q194" s="291"/>
      <c r="R194" s="325"/>
      <c r="S194" s="291"/>
      <c r="T194" s="325"/>
      <c r="U194" s="291"/>
      <c r="V194" s="325"/>
      <c r="W194" s="291"/>
      <c r="X194" s="325"/>
      <c r="Y194" s="23"/>
      <c r="Z194" s="24"/>
      <c r="AA194" s="23"/>
      <c r="AB194" s="24"/>
      <c r="AC194" s="23"/>
      <c r="AD194" s="24"/>
      <c r="AE194" s="23"/>
      <c r="AF194" s="24"/>
      <c r="AG194" s="23"/>
      <c r="AH194" s="24"/>
      <c r="AI194" s="23"/>
      <c r="AJ194" s="24"/>
      <c r="AK194" s="23"/>
      <c r="AL194" s="24"/>
      <c r="AM194" s="23"/>
      <c r="AN194" s="24"/>
      <c r="AO194" s="23"/>
      <c r="AP194" s="24"/>
      <c r="AQ194" s="292"/>
      <c r="AR194" s="26"/>
      <c r="AS194" s="24"/>
      <c r="AT194" s="26"/>
      <c r="AU194" s="28"/>
      <c r="AV194" s="24"/>
      <c r="AW194" s="671" t="str">
        <f t="shared" si="114"/>
        <v/>
      </c>
      <c r="BV194" s="3"/>
      <c r="BW194" s="3"/>
      <c r="CA194" s="31" t="str">
        <f t="shared" si="115"/>
        <v/>
      </c>
      <c r="CB194" s="31" t="str">
        <f t="shared" si="116"/>
        <v/>
      </c>
      <c r="CC194" s="31" t="str">
        <f t="shared" si="117"/>
        <v/>
      </c>
      <c r="CD194" s="31" t="str">
        <f t="shared" si="120"/>
        <v/>
      </c>
      <c r="CH194" s="32">
        <f t="shared" si="121"/>
        <v>0</v>
      </c>
      <c r="CI194" s="32">
        <f t="shared" si="121"/>
        <v>0</v>
      </c>
      <c r="CJ194" s="32">
        <f t="shared" si="121"/>
        <v>0</v>
      </c>
      <c r="CK194" s="32">
        <f t="shared" si="122"/>
        <v>0</v>
      </c>
      <c r="CL194" s="14"/>
      <c r="CM194" s="14"/>
      <c r="CN194" s="14"/>
    </row>
    <row r="195" spans="1:92" ht="24.75" customHeight="1" x14ac:dyDescent="0.2">
      <c r="A195" s="3497"/>
      <c r="B195" s="3500"/>
      <c r="C195" s="2480" t="s">
        <v>229</v>
      </c>
      <c r="D195" s="2435">
        <f t="shared" si="128"/>
        <v>0</v>
      </c>
      <c r="E195" s="2435">
        <f t="shared" ref="E195:F196" si="131">SUM(Y195+AA195+AC195+AE195+AG195+AI195+AK195+AM195+AO195)</f>
        <v>0</v>
      </c>
      <c r="F195" s="2481">
        <f>SUM(Z195+AB195+AD195+AF195+AH195+AJ195+AL195+AN195+AP195)</f>
        <v>0</v>
      </c>
      <c r="G195" s="384"/>
      <c r="H195" s="359"/>
      <c r="I195" s="384"/>
      <c r="J195" s="359"/>
      <c r="K195" s="384"/>
      <c r="L195" s="359"/>
      <c r="M195" s="384"/>
      <c r="N195" s="359"/>
      <c r="O195" s="384"/>
      <c r="P195" s="359"/>
      <c r="Q195" s="384"/>
      <c r="R195" s="359"/>
      <c r="S195" s="384"/>
      <c r="T195" s="359"/>
      <c r="U195" s="384"/>
      <c r="V195" s="359"/>
      <c r="W195" s="384"/>
      <c r="X195" s="359"/>
      <c r="Y195" s="256"/>
      <c r="Z195" s="77"/>
      <c r="AA195" s="256"/>
      <c r="AB195" s="77"/>
      <c r="AC195" s="256"/>
      <c r="AD195" s="77"/>
      <c r="AE195" s="256"/>
      <c r="AF195" s="77"/>
      <c r="AG195" s="256"/>
      <c r="AH195" s="77"/>
      <c r="AI195" s="256"/>
      <c r="AJ195" s="77"/>
      <c r="AK195" s="256"/>
      <c r="AL195" s="77"/>
      <c r="AM195" s="256"/>
      <c r="AN195" s="77"/>
      <c r="AO195" s="256"/>
      <c r="AP195" s="77"/>
      <c r="AQ195" s="319"/>
      <c r="AR195" s="651"/>
      <c r="AS195" s="77"/>
      <c r="AT195" s="651"/>
      <c r="AU195" s="320"/>
      <c r="AV195" s="77"/>
      <c r="AW195" s="671" t="str">
        <f t="shared" si="114"/>
        <v/>
      </c>
      <c r="BV195" s="3"/>
      <c r="BW195" s="3"/>
      <c r="CA195" s="31" t="str">
        <f t="shared" si="115"/>
        <v/>
      </c>
      <c r="CB195" s="31" t="str">
        <f t="shared" si="116"/>
        <v/>
      </c>
      <c r="CC195" s="31" t="str">
        <f t="shared" si="117"/>
        <v/>
      </c>
      <c r="CD195" s="31" t="str">
        <f t="shared" si="120"/>
        <v/>
      </c>
      <c r="CH195" s="32">
        <f t="shared" si="121"/>
        <v>0</v>
      </c>
      <c r="CI195" s="32">
        <f t="shared" si="121"/>
        <v>0</v>
      </c>
      <c r="CJ195" s="32">
        <f t="shared" si="121"/>
        <v>0</v>
      </c>
      <c r="CK195" s="32">
        <f t="shared" si="122"/>
        <v>0</v>
      </c>
      <c r="CL195" s="14"/>
      <c r="CM195" s="14"/>
      <c r="CN195" s="14"/>
    </row>
    <row r="196" spans="1:92" ht="27" customHeight="1" x14ac:dyDescent="0.2">
      <c r="A196" s="3684"/>
      <c r="B196" s="3686"/>
      <c r="C196" s="2482" t="s">
        <v>230</v>
      </c>
      <c r="D196" s="2438">
        <f t="shared" si="128"/>
        <v>0</v>
      </c>
      <c r="E196" s="2438">
        <f t="shared" si="131"/>
        <v>0</v>
      </c>
      <c r="F196" s="2483">
        <f t="shared" si="131"/>
        <v>0</v>
      </c>
      <c r="G196" s="2463"/>
      <c r="H196" s="2468"/>
      <c r="I196" s="2463"/>
      <c r="J196" s="2468"/>
      <c r="K196" s="2463"/>
      <c r="L196" s="2468"/>
      <c r="M196" s="2463"/>
      <c r="N196" s="2468"/>
      <c r="O196" s="2463"/>
      <c r="P196" s="2468"/>
      <c r="Q196" s="2463"/>
      <c r="R196" s="2468"/>
      <c r="S196" s="2463"/>
      <c r="T196" s="2468"/>
      <c r="U196" s="2463"/>
      <c r="V196" s="2468"/>
      <c r="W196" s="2463"/>
      <c r="X196" s="2468"/>
      <c r="Y196" s="2272"/>
      <c r="Z196" s="2273"/>
      <c r="AA196" s="2272"/>
      <c r="AB196" s="2273"/>
      <c r="AC196" s="2272"/>
      <c r="AD196" s="2273"/>
      <c r="AE196" s="2272"/>
      <c r="AF196" s="2273"/>
      <c r="AG196" s="2272"/>
      <c r="AH196" s="2273"/>
      <c r="AI196" s="2272"/>
      <c r="AJ196" s="2273"/>
      <c r="AK196" s="2272"/>
      <c r="AL196" s="2273"/>
      <c r="AM196" s="2272"/>
      <c r="AN196" s="2273"/>
      <c r="AO196" s="2272"/>
      <c r="AP196" s="2273"/>
      <c r="AQ196" s="2242"/>
      <c r="AR196" s="2273"/>
      <c r="AS196" s="2273"/>
      <c r="AT196" s="2273"/>
      <c r="AU196" s="2243"/>
      <c r="AV196" s="2273"/>
      <c r="AW196" s="671" t="str">
        <f t="shared" si="114"/>
        <v/>
      </c>
      <c r="BV196" s="3"/>
      <c r="BW196" s="3"/>
      <c r="CA196" s="31" t="str">
        <f t="shared" si="115"/>
        <v/>
      </c>
      <c r="CB196" s="31" t="str">
        <f t="shared" si="116"/>
        <v/>
      </c>
      <c r="CC196" s="31" t="str">
        <f t="shared" si="117"/>
        <v/>
      </c>
      <c r="CD196" s="31" t="str">
        <f t="shared" si="120"/>
        <v/>
      </c>
      <c r="CH196" s="32">
        <f t="shared" si="121"/>
        <v>0</v>
      </c>
      <c r="CI196" s="32">
        <f t="shared" si="121"/>
        <v>0</v>
      </c>
      <c r="CJ196" s="32">
        <f t="shared" si="121"/>
        <v>0</v>
      </c>
      <c r="CK196" s="32">
        <f t="shared" si="122"/>
        <v>0</v>
      </c>
      <c r="CL196" s="14"/>
      <c r="CM196" s="14"/>
      <c r="CN196" s="14"/>
    </row>
    <row r="197" spans="1:92" ht="32.25" customHeight="1" x14ac:dyDescent="0.2">
      <c r="A197" s="3049" t="s">
        <v>231</v>
      </c>
      <c r="B197" s="3454" t="s">
        <v>232</v>
      </c>
      <c r="C197" s="2484" t="s">
        <v>233</v>
      </c>
      <c r="D197" s="311">
        <f>SUM(E197+F197)</f>
        <v>0</v>
      </c>
      <c r="E197" s="311">
        <f>SUM(AC197+AE197+AG197+AI197+AK197+AM197+AO197)</f>
        <v>0</v>
      </c>
      <c r="F197" s="388">
        <f>SUM(AD197+AF197+AH197+AJ197+AL197+AN197+AP197)</f>
        <v>0</v>
      </c>
      <c r="G197" s="1036"/>
      <c r="H197" s="2476"/>
      <c r="I197" s="1036"/>
      <c r="J197" s="2476"/>
      <c r="K197" s="1036"/>
      <c r="L197" s="2476"/>
      <c r="M197" s="1036"/>
      <c r="N197" s="2476"/>
      <c r="O197" s="1036"/>
      <c r="P197" s="2476"/>
      <c r="Q197" s="1036"/>
      <c r="R197" s="2476"/>
      <c r="S197" s="1036"/>
      <c r="T197" s="2476"/>
      <c r="U197" s="1036"/>
      <c r="V197" s="2476"/>
      <c r="W197" s="1036"/>
      <c r="X197" s="2476"/>
      <c r="Y197" s="1036"/>
      <c r="Z197" s="2476"/>
      <c r="AA197" s="1036"/>
      <c r="AB197" s="2476"/>
      <c r="AC197" s="1014"/>
      <c r="AD197" s="2276"/>
      <c r="AE197" s="1014"/>
      <c r="AF197" s="2276"/>
      <c r="AG197" s="1014"/>
      <c r="AH197" s="2276"/>
      <c r="AI197" s="1014"/>
      <c r="AJ197" s="2276"/>
      <c r="AK197" s="1014"/>
      <c r="AL197" s="2276"/>
      <c r="AM197" s="1014"/>
      <c r="AN197" s="2276"/>
      <c r="AO197" s="1014"/>
      <c r="AP197" s="2276"/>
      <c r="AQ197" s="1048"/>
      <c r="AR197" s="2276"/>
      <c r="AS197" s="2276"/>
      <c r="AT197" s="2276"/>
      <c r="AU197" s="2250"/>
      <c r="AV197" s="2276"/>
      <c r="AW197" s="671" t="str">
        <f t="shared" si="114"/>
        <v/>
      </c>
      <c r="BV197" s="3"/>
      <c r="BW197" s="3"/>
      <c r="CA197" s="31" t="str">
        <f t="shared" si="115"/>
        <v/>
      </c>
      <c r="CB197" s="31" t="str">
        <f t="shared" si="116"/>
        <v/>
      </c>
      <c r="CC197" s="31" t="str">
        <f t="shared" si="117"/>
        <v/>
      </c>
      <c r="CD197" s="31" t="str">
        <f t="shared" si="120"/>
        <v/>
      </c>
      <c r="CH197" s="32">
        <f t="shared" si="121"/>
        <v>0</v>
      </c>
      <c r="CI197" s="32">
        <f t="shared" si="121"/>
        <v>0</v>
      </c>
      <c r="CJ197" s="32">
        <f t="shared" si="121"/>
        <v>0</v>
      </c>
      <c r="CK197" s="32">
        <f t="shared" si="122"/>
        <v>0</v>
      </c>
      <c r="CL197" s="14"/>
      <c r="CM197" s="14"/>
      <c r="CN197" s="14"/>
    </row>
    <row r="198" spans="1:92" ht="29.25" customHeight="1" x14ac:dyDescent="0.2">
      <c r="A198" s="3679"/>
      <c r="B198" s="3537"/>
      <c r="C198" s="2485" t="s">
        <v>234</v>
      </c>
      <c r="D198" s="2438">
        <f>SUM(E198+F198)</f>
        <v>0</v>
      </c>
      <c r="E198" s="2438">
        <f>SUM(AC198+AE198+AG198+AI198+AK198+AM198+AO198)</f>
        <v>0</v>
      </c>
      <c r="F198" s="2483">
        <f>SUM(AD198+AF198+AH198+AJ198+AL198+AN198+AP198)</f>
        <v>0</v>
      </c>
      <c r="G198" s="2441"/>
      <c r="H198" s="2330"/>
      <c r="I198" s="2441"/>
      <c r="J198" s="2330"/>
      <c r="K198" s="2441"/>
      <c r="L198" s="2330"/>
      <c r="M198" s="2441"/>
      <c r="N198" s="2330"/>
      <c r="O198" s="2441"/>
      <c r="P198" s="2330"/>
      <c r="Q198" s="2441"/>
      <c r="R198" s="2330"/>
      <c r="S198" s="2441"/>
      <c r="T198" s="2330"/>
      <c r="U198" s="2441"/>
      <c r="V198" s="2330"/>
      <c r="W198" s="2441"/>
      <c r="X198" s="2330"/>
      <c r="Y198" s="2441"/>
      <c r="Z198" s="2330"/>
      <c r="AA198" s="2441"/>
      <c r="AB198" s="2330"/>
      <c r="AC198" s="2272"/>
      <c r="AD198" s="2273"/>
      <c r="AE198" s="2272"/>
      <c r="AF198" s="2273"/>
      <c r="AG198" s="2272"/>
      <c r="AH198" s="2273"/>
      <c r="AI198" s="2272"/>
      <c r="AJ198" s="2273"/>
      <c r="AK198" s="2272"/>
      <c r="AL198" s="2273"/>
      <c r="AM198" s="2272"/>
      <c r="AN198" s="2273"/>
      <c r="AO198" s="2272"/>
      <c r="AP198" s="2273"/>
      <c r="AQ198" s="2486"/>
      <c r="AR198" s="2273"/>
      <c r="AS198" s="2273"/>
      <c r="AT198" s="2273"/>
      <c r="AU198" s="2257"/>
      <c r="AV198" s="2273"/>
      <c r="AW198" s="671" t="str">
        <f t="shared" si="114"/>
        <v/>
      </c>
      <c r="BV198" s="3"/>
      <c r="BW198" s="3"/>
      <c r="CA198" s="31" t="str">
        <f t="shared" si="115"/>
        <v/>
      </c>
      <c r="CB198" s="31" t="str">
        <f t="shared" si="116"/>
        <v/>
      </c>
      <c r="CC198" s="31" t="str">
        <f t="shared" si="117"/>
        <v/>
      </c>
      <c r="CD198" s="31" t="str">
        <f>IF(CK198=1," * El número de actividades en Pacientes Diabéticos en Control PSCV NO DEBE superar el total. ","")</f>
        <v/>
      </c>
      <c r="CH198" s="32">
        <f>IF($D198&lt;AR198,1,0)</f>
        <v>0</v>
      </c>
      <c r="CI198" s="32">
        <f>IF($D198&lt;AS198,1,0)</f>
        <v>0</v>
      </c>
      <c r="CJ198" s="32">
        <f>IF($D198&lt;AT198,1,0)</f>
        <v>0</v>
      </c>
      <c r="CK198" s="32">
        <f>IF($D198&lt;AV198,1,0)</f>
        <v>0</v>
      </c>
      <c r="CL198" s="14"/>
      <c r="CM198" s="14"/>
      <c r="CN198" s="14"/>
    </row>
    <row r="199" spans="1:92" ht="37.5" customHeight="1" x14ac:dyDescent="0.2">
      <c r="A199" s="49" t="s">
        <v>235</v>
      </c>
      <c r="B199" s="86"/>
      <c r="C199" s="86"/>
      <c r="D199" s="86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2" ht="30" customHeight="1" x14ac:dyDescent="0.2">
      <c r="A200" s="3455" t="s">
        <v>236</v>
      </c>
      <c r="B200" s="3258"/>
      <c r="C200" s="3259"/>
      <c r="D200" s="3575" t="s">
        <v>4</v>
      </c>
      <c r="E200" s="3245"/>
      <c r="F200" s="3191"/>
      <c r="G200" s="3612" t="s">
        <v>5</v>
      </c>
      <c r="H200" s="3634"/>
      <c r="I200" s="3634"/>
      <c r="J200" s="3634"/>
      <c r="K200" s="3634"/>
      <c r="L200" s="3634"/>
      <c r="M200" s="3634"/>
      <c r="N200" s="3634"/>
      <c r="O200" s="3634"/>
      <c r="P200" s="3634"/>
      <c r="Q200" s="3634"/>
      <c r="R200" s="3634"/>
      <c r="S200" s="3634"/>
      <c r="T200" s="3634"/>
      <c r="U200" s="3634"/>
      <c r="V200" s="3634"/>
      <c r="W200" s="3634"/>
      <c r="X200" s="3634"/>
      <c r="Y200" s="3634"/>
      <c r="Z200" s="3634"/>
      <c r="AA200" s="3634"/>
      <c r="AB200" s="3634"/>
      <c r="AC200" s="3634"/>
      <c r="AD200" s="3634"/>
      <c r="AE200" s="3634"/>
      <c r="AF200" s="3634"/>
      <c r="AG200" s="3634"/>
      <c r="AH200" s="3634"/>
      <c r="AI200" s="3634"/>
      <c r="AJ200" s="3634"/>
      <c r="AK200" s="3634"/>
      <c r="AL200" s="3634"/>
      <c r="AM200" s="3634"/>
      <c r="AN200" s="3634"/>
      <c r="AO200" s="3634"/>
      <c r="AP200" s="3627"/>
      <c r="AQ200" s="3780" t="s">
        <v>298</v>
      </c>
      <c r="AR200" s="3240" t="s">
        <v>237</v>
      </c>
      <c r="AS200" s="3240" t="s">
        <v>238</v>
      </c>
      <c r="AT200" s="3240" t="s">
        <v>239</v>
      </c>
      <c r="AU200" s="3240" t="s">
        <v>240</v>
      </c>
      <c r="BV200" s="3"/>
      <c r="BW200" s="3"/>
      <c r="CH200" s="14"/>
      <c r="CI200" s="14"/>
      <c r="CJ200" s="14"/>
      <c r="CK200" s="14"/>
      <c r="CL200" s="14"/>
      <c r="CM200" s="14"/>
      <c r="CN200" s="14"/>
    </row>
    <row r="201" spans="1:92" ht="32.1" customHeight="1" x14ac:dyDescent="0.2">
      <c r="A201" s="2933"/>
      <c r="B201" s="2934"/>
      <c r="C201" s="2935"/>
      <c r="D201" s="3051"/>
      <c r="E201" s="3052"/>
      <c r="F201" s="2961"/>
      <c r="G201" s="3716" t="s">
        <v>13</v>
      </c>
      <c r="H201" s="3638"/>
      <c r="I201" s="3612" t="s">
        <v>14</v>
      </c>
      <c r="J201" s="3627"/>
      <c r="K201" s="3634" t="s">
        <v>15</v>
      </c>
      <c r="L201" s="3627"/>
      <c r="M201" s="3612" t="s">
        <v>16</v>
      </c>
      <c r="N201" s="3627"/>
      <c r="O201" s="3612" t="s">
        <v>17</v>
      </c>
      <c r="P201" s="3627"/>
      <c r="Q201" s="3612" t="s">
        <v>18</v>
      </c>
      <c r="R201" s="3627"/>
      <c r="S201" s="3612" t="s">
        <v>19</v>
      </c>
      <c r="T201" s="3627"/>
      <c r="U201" s="3612" t="s">
        <v>20</v>
      </c>
      <c r="V201" s="3627"/>
      <c r="W201" s="3612" t="s">
        <v>21</v>
      </c>
      <c r="X201" s="3627"/>
      <c r="Y201" s="3612" t="s">
        <v>22</v>
      </c>
      <c r="Z201" s="3614"/>
      <c r="AA201" s="3612" t="s">
        <v>23</v>
      </c>
      <c r="AB201" s="3614"/>
      <c r="AC201" s="3612" t="s">
        <v>24</v>
      </c>
      <c r="AD201" s="3614"/>
      <c r="AE201" s="3612" t="s">
        <v>25</v>
      </c>
      <c r="AF201" s="3614"/>
      <c r="AG201" s="3612" t="s">
        <v>26</v>
      </c>
      <c r="AH201" s="3614"/>
      <c r="AI201" s="3612" t="s">
        <v>27</v>
      </c>
      <c r="AJ201" s="3614"/>
      <c r="AK201" s="3612" t="s">
        <v>28</v>
      </c>
      <c r="AL201" s="3614"/>
      <c r="AM201" s="3612" t="s">
        <v>29</v>
      </c>
      <c r="AN201" s="3614"/>
      <c r="AO201" s="3612" t="s">
        <v>30</v>
      </c>
      <c r="AP201" s="3614"/>
      <c r="AQ201" s="3054"/>
      <c r="AR201" s="3013"/>
      <c r="AS201" s="3013"/>
      <c r="AT201" s="3013"/>
      <c r="AU201" s="3013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2" ht="16.350000000000001" customHeight="1" x14ac:dyDescent="0.2">
      <c r="A202" s="3169"/>
      <c r="B202" s="3170"/>
      <c r="C202" s="3171"/>
      <c r="D202" s="2296" t="s">
        <v>31</v>
      </c>
      <c r="E202" s="2261" t="s">
        <v>32</v>
      </c>
      <c r="F202" s="2223" t="s">
        <v>33</v>
      </c>
      <c r="G202" s="2298" t="s">
        <v>32</v>
      </c>
      <c r="H202" s="2223" t="s">
        <v>33</v>
      </c>
      <c r="I202" s="2298" t="s">
        <v>32</v>
      </c>
      <c r="J202" s="2223" t="s">
        <v>33</v>
      </c>
      <c r="K202" s="2224" t="s">
        <v>32</v>
      </c>
      <c r="L202" s="2223" t="s">
        <v>33</v>
      </c>
      <c r="M202" s="2224" t="s">
        <v>32</v>
      </c>
      <c r="N202" s="2223" t="s">
        <v>33</v>
      </c>
      <c r="O202" s="2224" t="s">
        <v>32</v>
      </c>
      <c r="P202" s="2223" t="s">
        <v>33</v>
      </c>
      <c r="Q202" s="2224" t="s">
        <v>32</v>
      </c>
      <c r="R202" s="2223" t="s">
        <v>33</v>
      </c>
      <c r="S202" s="2224" t="s">
        <v>32</v>
      </c>
      <c r="T202" s="2223" t="s">
        <v>33</v>
      </c>
      <c r="U202" s="2224" t="s">
        <v>32</v>
      </c>
      <c r="V202" s="2223" t="s">
        <v>33</v>
      </c>
      <c r="W202" s="2224" t="s">
        <v>32</v>
      </c>
      <c r="X202" s="2223" t="s">
        <v>33</v>
      </c>
      <c r="Y202" s="2224" t="s">
        <v>32</v>
      </c>
      <c r="Z202" s="2223" t="s">
        <v>33</v>
      </c>
      <c r="AA202" s="2224" t="s">
        <v>32</v>
      </c>
      <c r="AB202" s="2223" t="s">
        <v>33</v>
      </c>
      <c r="AC202" s="2224" t="s">
        <v>32</v>
      </c>
      <c r="AD202" s="2223" t="s">
        <v>33</v>
      </c>
      <c r="AE202" s="2224" t="s">
        <v>32</v>
      </c>
      <c r="AF202" s="2223" t="s">
        <v>33</v>
      </c>
      <c r="AG202" s="2224" t="s">
        <v>32</v>
      </c>
      <c r="AH202" s="2223" t="s">
        <v>33</v>
      </c>
      <c r="AI202" s="2224" t="s">
        <v>32</v>
      </c>
      <c r="AJ202" s="2223" t="s">
        <v>33</v>
      </c>
      <c r="AK202" s="2224" t="s">
        <v>32</v>
      </c>
      <c r="AL202" s="2223" t="s">
        <v>33</v>
      </c>
      <c r="AM202" s="2224" t="s">
        <v>32</v>
      </c>
      <c r="AN202" s="2223" t="s">
        <v>33</v>
      </c>
      <c r="AO202" s="2224" t="s">
        <v>32</v>
      </c>
      <c r="AP202" s="2223" t="s">
        <v>33</v>
      </c>
      <c r="AQ202" s="3681"/>
      <c r="AR202" s="3243"/>
      <c r="AS202" s="3243"/>
      <c r="AT202" s="3243"/>
      <c r="AU202" s="3243"/>
      <c r="BX202" s="2"/>
      <c r="BY202" s="2"/>
      <c r="CH202" s="14"/>
      <c r="CI202" s="14"/>
      <c r="CJ202" s="14"/>
      <c r="CK202" s="14"/>
      <c r="CL202" s="14"/>
      <c r="CM202" s="14"/>
      <c r="CN202" s="14"/>
    </row>
    <row r="203" spans="1:92" ht="16.350000000000001" customHeight="1" x14ac:dyDescent="0.2">
      <c r="A203" s="3711" t="s">
        <v>241</v>
      </c>
      <c r="B203" s="3726"/>
      <c r="C203" s="3712"/>
      <c r="D203" s="1050">
        <f>SUM(E203+F203)</f>
        <v>0</v>
      </c>
      <c r="E203" s="21">
        <f>+K203+M203+O203+Q203+S203</f>
        <v>0</v>
      </c>
      <c r="F203" s="2487">
        <f>+L203+N203+P203+R203+T203</f>
        <v>0</v>
      </c>
      <c r="G203" s="1036"/>
      <c r="H203" s="2476"/>
      <c r="I203" s="1036"/>
      <c r="J203" s="2476"/>
      <c r="K203" s="1014"/>
      <c r="L203" s="2276"/>
      <c r="M203" s="1014"/>
      <c r="N203" s="2276"/>
      <c r="O203" s="1014"/>
      <c r="P203" s="2276"/>
      <c r="Q203" s="1014"/>
      <c r="R203" s="2276"/>
      <c r="S203" s="1014"/>
      <c r="T203" s="2276"/>
      <c r="U203" s="1052"/>
      <c r="V203" s="2488"/>
      <c r="W203" s="1052"/>
      <c r="X203" s="2488"/>
      <c r="Y203" s="1052"/>
      <c r="Z203" s="2488"/>
      <c r="AA203" s="1052"/>
      <c r="AB203" s="2489"/>
      <c r="AC203" s="1052"/>
      <c r="AD203" s="2489"/>
      <c r="AE203" s="1052"/>
      <c r="AF203" s="2489"/>
      <c r="AG203" s="1052"/>
      <c r="AH203" s="2489"/>
      <c r="AI203" s="1052"/>
      <c r="AJ203" s="2489"/>
      <c r="AK203" s="1052"/>
      <c r="AL203" s="2489"/>
      <c r="AM203" s="1052"/>
      <c r="AN203" s="2489"/>
      <c r="AO203" s="1052"/>
      <c r="AP203" s="2489"/>
      <c r="AQ203" s="1038"/>
      <c r="AR203" s="2226">
        <f>SUM(AS203:AU203)</f>
        <v>0</v>
      </c>
      <c r="AS203" s="2276"/>
      <c r="AT203" s="2276"/>
      <c r="AU203" s="2276"/>
      <c r="AV203" s="671" t="str">
        <f t="shared" ref="AV203:AV206" si="132">$CA203&amp;$CB203&amp;$CC203&amp;$CD203&amp;$CE203&amp;$CF203&amp;$CG203</f>
        <v/>
      </c>
      <c r="BX203" s="2"/>
      <c r="BY203" s="2"/>
      <c r="CA203" s="31" t="str">
        <f t="shared" ref="CA203:CA208" si="133">IF(CH203=1,"* El número de actividades en usuarios en situacion de discapacidad NO DEBE ser mayor al total. ","")</f>
        <v/>
      </c>
      <c r="CB203" s="31" t="str">
        <f>IF(CI203=1,"* El número de actividades en usuarios JUNJI NO DEBE ser mayor al total. ","")</f>
        <v/>
      </c>
      <c r="CC203" s="31" t="str">
        <f>IF(CJ203=1,"* El número de actividades en usuarios INTEGRA NO DEBE ser mayor al total. ","")</f>
        <v/>
      </c>
      <c r="CD203" s="31" t="str">
        <f>IF(CK203=1,"* El número de actividades en usuarios MINEDUC NO DEBE ser mayor al total. ","")</f>
        <v/>
      </c>
      <c r="CE203" s="31" t="str">
        <f>IF(CL203=1,"* El total de actividades de JUNJI, Integra y MINEDUC no puede superar el Total.","")</f>
        <v/>
      </c>
      <c r="CH203" s="32">
        <f>IF(D203&lt;AQ203,1,0)</f>
        <v>0</v>
      </c>
      <c r="CI203" s="32">
        <f>IF(D203&lt;AS203,1,0)</f>
        <v>0</v>
      </c>
      <c r="CJ203" s="32">
        <f>IF(D203&lt;AT203,1,0)</f>
        <v>0</v>
      </c>
      <c r="CK203" s="32">
        <f>IF(D203&lt;AU203,1,0)</f>
        <v>0</v>
      </c>
      <c r="CL203" s="32">
        <f>IF(D203&lt;AR203,1,0)</f>
        <v>0</v>
      </c>
      <c r="CM203" s="14"/>
      <c r="CN203" s="14"/>
    </row>
    <row r="204" spans="1:92" ht="16.350000000000001" customHeight="1" x14ac:dyDescent="0.2">
      <c r="A204" s="3640" t="s">
        <v>242</v>
      </c>
      <c r="B204" s="3727"/>
      <c r="C204" s="3641"/>
      <c r="D204" s="400">
        <f>SUM(E204+F204)</f>
        <v>0</v>
      </c>
      <c r="E204" s="2265">
        <f t="shared" ref="E204:F206" si="134">+K204+M204+O204+Q204+S204</f>
        <v>0</v>
      </c>
      <c r="F204" s="2490">
        <f t="shared" si="134"/>
        <v>0</v>
      </c>
      <c r="G204" s="370"/>
      <c r="H204" s="371"/>
      <c r="I204" s="370"/>
      <c r="J204" s="371"/>
      <c r="K204" s="23"/>
      <c r="L204" s="24"/>
      <c r="M204" s="23"/>
      <c r="N204" s="24"/>
      <c r="O204" s="23"/>
      <c r="P204" s="24"/>
      <c r="Q204" s="23"/>
      <c r="R204" s="24"/>
      <c r="S204" s="23"/>
      <c r="T204" s="24"/>
      <c r="U204" s="402"/>
      <c r="V204" s="403"/>
      <c r="W204" s="402"/>
      <c r="X204" s="403"/>
      <c r="Y204" s="402"/>
      <c r="Z204" s="403"/>
      <c r="AA204" s="402"/>
      <c r="AB204" s="404"/>
      <c r="AC204" s="402"/>
      <c r="AD204" s="404"/>
      <c r="AE204" s="402"/>
      <c r="AF204" s="404"/>
      <c r="AG204" s="402"/>
      <c r="AH204" s="404"/>
      <c r="AI204" s="402"/>
      <c r="AJ204" s="404"/>
      <c r="AK204" s="402"/>
      <c r="AL204" s="404"/>
      <c r="AM204" s="402"/>
      <c r="AN204" s="404"/>
      <c r="AO204" s="402"/>
      <c r="AP204" s="404"/>
      <c r="AQ204" s="292"/>
      <c r="AR204" s="2229">
        <f t="shared" ref="AR204:AR207" si="135">SUM(AS204:AU204)</f>
        <v>0</v>
      </c>
      <c r="AS204" s="24"/>
      <c r="AT204" s="24"/>
      <c r="AU204" s="24"/>
      <c r="AV204" s="671" t="str">
        <f t="shared" si="132"/>
        <v/>
      </c>
      <c r="BX204" s="2"/>
      <c r="BY204" s="2"/>
      <c r="CA204" s="31" t="str">
        <f t="shared" si="133"/>
        <v/>
      </c>
      <c r="CB204" s="31" t="str">
        <f t="shared" ref="CB204:CB208" si="136">IF(CI204=1,"* El número de actividades en usuarios JUNJI NO DEBE ser mayor al total. ","")</f>
        <v/>
      </c>
      <c r="CC204" s="31" t="str">
        <f t="shared" ref="CC204:CC208" si="137">IF(CJ204=1,"* El número de actividades en usuarios INTEGRA NO DEBE ser mayor al total. ","")</f>
        <v/>
      </c>
      <c r="CD204" s="31" t="str">
        <f t="shared" ref="CD204:CD208" si="138">IF(CK204=1,"* El número de actividades en usuarios MINEDUC NO DEBE ser mayor al total. ","")</f>
        <v/>
      </c>
      <c r="CE204" s="31" t="str">
        <f t="shared" ref="CE204:CE208" si="139">IF(CL204=1,"* El total de actividades de JUNJI, Integra y MINEDUC no puede superar el Total.","")</f>
        <v/>
      </c>
      <c r="CH204" s="32">
        <f t="shared" ref="CH204:CH206" si="140">IF(D204&lt;AQ204,1,0)</f>
        <v>0</v>
      </c>
      <c r="CI204" s="32">
        <f t="shared" ref="CI204:CI206" si="141">IF(D204&lt;AS204,1,0)</f>
        <v>0</v>
      </c>
      <c r="CJ204" s="32">
        <f t="shared" ref="CJ204:CJ206" si="142">IF(D204&lt;AT204,1,0)</f>
        <v>0</v>
      </c>
      <c r="CK204" s="32">
        <f t="shared" ref="CK204:CK206" si="143">IF(D204&lt;AU204,1,0)</f>
        <v>0</v>
      </c>
      <c r="CL204" s="32">
        <f t="shared" ref="CL204:CL206" si="144">IF(D204&lt;AR204,1,0)</f>
        <v>0</v>
      </c>
      <c r="CM204" s="14"/>
      <c r="CN204" s="14"/>
    </row>
    <row r="205" spans="1:92" ht="16.350000000000001" customHeight="1" x14ac:dyDescent="0.2">
      <c r="A205" s="3046" t="s">
        <v>243</v>
      </c>
      <c r="B205" s="3047"/>
      <c r="C205" s="3048"/>
      <c r="D205" s="2109">
        <f>SUM(E205+F205)</f>
        <v>0</v>
      </c>
      <c r="E205" s="2491">
        <f t="shared" si="134"/>
        <v>0</v>
      </c>
      <c r="F205" s="408">
        <f t="shared" si="134"/>
        <v>0</v>
      </c>
      <c r="G205" s="370"/>
      <c r="H205" s="371"/>
      <c r="I205" s="370"/>
      <c r="J205" s="371"/>
      <c r="K205" s="23"/>
      <c r="L205" s="24"/>
      <c r="M205" s="23"/>
      <c r="N205" s="24"/>
      <c r="O205" s="23"/>
      <c r="P205" s="24"/>
      <c r="Q205" s="23"/>
      <c r="R205" s="24"/>
      <c r="S205" s="23"/>
      <c r="T205" s="24"/>
      <c r="U205" s="402"/>
      <c r="V205" s="403"/>
      <c r="W205" s="402"/>
      <c r="X205" s="403"/>
      <c r="Y205" s="402"/>
      <c r="Z205" s="403"/>
      <c r="AA205" s="402"/>
      <c r="AB205" s="404"/>
      <c r="AC205" s="402"/>
      <c r="AD205" s="404"/>
      <c r="AE205" s="402"/>
      <c r="AF205" s="404"/>
      <c r="AG205" s="402"/>
      <c r="AH205" s="404"/>
      <c r="AI205" s="402"/>
      <c r="AJ205" s="404"/>
      <c r="AK205" s="402"/>
      <c r="AL205" s="404"/>
      <c r="AM205" s="402"/>
      <c r="AN205" s="404"/>
      <c r="AO205" s="402"/>
      <c r="AP205" s="404"/>
      <c r="AQ205" s="292"/>
      <c r="AR205" s="2229">
        <f t="shared" si="135"/>
        <v>0</v>
      </c>
      <c r="AS205" s="24"/>
      <c r="AT205" s="24"/>
      <c r="AU205" s="24"/>
      <c r="AV205" s="671" t="str">
        <f t="shared" si="132"/>
        <v/>
      </c>
      <c r="BX205" s="2"/>
      <c r="BY205" s="2"/>
      <c r="CA205" s="31" t="str">
        <f t="shared" si="133"/>
        <v/>
      </c>
      <c r="CB205" s="31" t="str">
        <f t="shared" si="136"/>
        <v/>
      </c>
      <c r="CC205" s="31" t="str">
        <f t="shared" si="137"/>
        <v/>
      </c>
      <c r="CD205" s="31" t="str">
        <f t="shared" si="138"/>
        <v/>
      </c>
      <c r="CE205" s="31" t="str">
        <f t="shared" si="139"/>
        <v/>
      </c>
      <c r="CH205" s="32">
        <f t="shared" si="140"/>
        <v>0</v>
      </c>
      <c r="CI205" s="32">
        <f t="shared" si="141"/>
        <v>0</v>
      </c>
      <c r="CJ205" s="32">
        <f t="shared" si="142"/>
        <v>0</v>
      </c>
      <c r="CK205" s="32">
        <f t="shared" si="143"/>
        <v>0</v>
      </c>
      <c r="CL205" s="32">
        <f t="shared" si="144"/>
        <v>0</v>
      </c>
      <c r="CM205" s="14"/>
      <c r="CN205" s="14"/>
    </row>
    <row r="206" spans="1:92" ht="16.350000000000001" customHeight="1" x14ac:dyDescent="0.2">
      <c r="A206" s="3640" t="s">
        <v>244</v>
      </c>
      <c r="B206" s="3727"/>
      <c r="C206" s="3641"/>
      <c r="D206" s="2109">
        <f>SUM(E206+F206)</f>
        <v>0</v>
      </c>
      <c r="E206" s="2491">
        <f t="shared" si="134"/>
        <v>0</v>
      </c>
      <c r="F206" s="2492">
        <f t="shared" si="134"/>
        <v>0</v>
      </c>
      <c r="G206" s="2280"/>
      <c r="H206" s="2282"/>
      <c r="I206" s="2280"/>
      <c r="J206" s="2282"/>
      <c r="K206" s="2267"/>
      <c r="L206" s="2268"/>
      <c r="M206" s="2267"/>
      <c r="N206" s="2268"/>
      <c r="O206" s="2267"/>
      <c r="P206" s="2268"/>
      <c r="Q206" s="2267"/>
      <c r="R206" s="2268"/>
      <c r="S206" s="2267"/>
      <c r="T206" s="2268"/>
      <c r="U206" s="2493"/>
      <c r="V206" s="2494"/>
      <c r="W206" s="2493"/>
      <c r="X206" s="2494"/>
      <c r="Y206" s="2493"/>
      <c r="Z206" s="2494"/>
      <c r="AA206" s="2493"/>
      <c r="AB206" s="2495"/>
      <c r="AC206" s="2493"/>
      <c r="AD206" s="2495"/>
      <c r="AE206" s="2493"/>
      <c r="AF206" s="2495"/>
      <c r="AG206" s="2493"/>
      <c r="AH206" s="2495"/>
      <c r="AI206" s="2493"/>
      <c r="AJ206" s="2495"/>
      <c r="AK206" s="2493"/>
      <c r="AL206" s="2495"/>
      <c r="AM206" s="2493"/>
      <c r="AN206" s="2495"/>
      <c r="AO206" s="2493"/>
      <c r="AP206" s="2495"/>
      <c r="AQ206" s="2233"/>
      <c r="AR206" s="2229">
        <f t="shared" si="135"/>
        <v>0</v>
      </c>
      <c r="AS206" s="2268"/>
      <c r="AT206" s="2268"/>
      <c r="AU206" s="2268"/>
      <c r="AV206" s="671" t="str">
        <f t="shared" si="132"/>
        <v/>
      </c>
      <c r="BX206" s="2"/>
      <c r="BY206" s="2"/>
      <c r="CA206" s="31" t="str">
        <f t="shared" si="133"/>
        <v/>
      </c>
      <c r="CB206" s="31" t="str">
        <f t="shared" si="136"/>
        <v/>
      </c>
      <c r="CC206" s="31" t="str">
        <f t="shared" si="137"/>
        <v/>
      </c>
      <c r="CD206" s="31" t="str">
        <f t="shared" si="138"/>
        <v/>
      </c>
      <c r="CE206" s="31" t="str">
        <f t="shared" si="139"/>
        <v/>
      </c>
      <c r="CH206" s="32">
        <f t="shared" si="140"/>
        <v>0</v>
      </c>
      <c r="CI206" s="32">
        <f t="shared" si="141"/>
        <v>0</v>
      </c>
      <c r="CJ206" s="32">
        <f t="shared" si="142"/>
        <v>0</v>
      </c>
      <c r="CK206" s="32">
        <f t="shared" si="143"/>
        <v>0</v>
      </c>
      <c r="CL206" s="32">
        <f t="shared" si="144"/>
        <v>0</v>
      </c>
      <c r="CM206" s="14"/>
      <c r="CN206" s="14"/>
    </row>
    <row r="207" spans="1:92" ht="16.350000000000001" customHeight="1" x14ac:dyDescent="0.2">
      <c r="A207" s="3724" t="s">
        <v>245</v>
      </c>
      <c r="B207" s="3031"/>
      <c r="C207" s="3031"/>
      <c r="D207" s="2496"/>
      <c r="E207" s="2497"/>
      <c r="F207" s="2498"/>
      <c r="G207" s="2499"/>
      <c r="H207" s="2321"/>
      <c r="I207" s="2320"/>
      <c r="J207" s="2321"/>
      <c r="K207" s="2320"/>
      <c r="L207" s="2321"/>
      <c r="M207" s="2320"/>
      <c r="N207" s="2321"/>
      <c r="O207" s="2320"/>
      <c r="P207" s="2321"/>
      <c r="Q207" s="2320"/>
      <c r="R207" s="2321"/>
      <c r="S207" s="2320"/>
      <c r="T207" s="2321"/>
      <c r="U207" s="2320"/>
      <c r="V207" s="2321"/>
      <c r="W207" s="2320"/>
      <c r="X207" s="2321"/>
      <c r="Y207" s="2320"/>
      <c r="Z207" s="2321"/>
      <c r="AA207" s="2320"/>
      <c r="AB207" s="2500"/>
      <c r="AC207" s="2320"/>
      <c r="AD207" s="2500"/>
      <c r="AE207" s="2320"/>
      <c r="AF207" s="2500"/>
      <c r="AG207" s="2320"/>
      <c r="AH207" s="2500"/>
      <c r="AI207" s="2320"/>
      <c r="AJ207" s="2500"/>
      <c r="AK207" s="2320"/>
      <c r="AL207" s="2500"/>
      <c r="AM207" s="2320"/>
      <c r="AN207" s="2500"/>
      <c r="AO207" s="2320"/>
      <c r="AP207" s="2500"/>
      <c r="AQ207" s="2501"/>
      <c r="AR207" s="2502">
        <f t="shared" si="135"/>
        <v>0</v>
      </c>
      <c r="AS207" s="2414"/>
      <c r="AT207" s="2414"/>
      <c r="AU207" s="2414"/>
      <c r="AV207" s="671"/>
      <c r="BX207" s="2"/>
      <c r="BY207" s="2"/>
      <c r="CA207" s="31" t="str">
        <f t="shared" si="133"/>
        <v/>
      </c>
      <c r="CB207" s="31" t="str">
        <f t="shared" si="136"/>
        <v/>
      </c>
      <c r="CC207" s="31" t="str">
        <f t="shared" si="137"/>
        <v/>
      </c>
      <c r="CD207" s="31" t="str">
        <f t="shared" si="138"/>
        <v/>
      </c>
      <c r="CE207" s="31" t="str">
        <f t="shared" si="139"/>
        <v/>
      </c>
      <c r="CH207" s="32"/>
      <c r="CI207" s="32"/>
      <c r="CJ207" s="32"/>
      <c r="CK207" s="32"/>
      <c r="CL207" s="32"/>
      <c r="CM207" s="14"/>
      <c r="CN207" s="14"/>
    </row>
    <row r="208" spans="1:92" ht="16.350000000000001" customHeight="1" x14ac:dyDescent="0.2">
      <c r="A208" s="3725" t="s">
        <v>246</v>
      </c>
      <c r="B208" s="3725"/>
      <c r="C208" s="3725"/>
      <c r="D208" s="2219"/>
      <c r="E208" s="2503"/>
      <c r="F208" s="2504"/>
      <c r="G208" s="2441"/>
      <c r="H208" s="2330"/>
      <c r="I208" s="2441"/>
      <c r="J208" s="2330"/>
      <c r="K208" s="2441"/>
      <c r="L208" s="2330"/>
      <c r="M208" s="2441"/>
      <c r="N208" s="2330"/>
      <c r="O208" s="2441"/>
      <c r="P208" s="2330"/>
      <c r="Q208" s="2441"/>
      <c r="R208" s="2330"/>
      <c r="S208" s="2441"/>
      <c r="T208" s="2330"/>
      <c r="U208" s="2441"/>
      <c r="V208" s="2330"/>
      <c r="W208" s="2441"/>
      <c r="X208" s="2330"/>
      <c r="Y208" s="2441"/>
      <c r="Z208" s="2330"/>
      <c r="AA208" s="2441"/>
      <c r="AB208" s="2505"/>
      <c r="AC208" s="2441"/>
      <c r="AD208" s="2505"/>
      <c r="AE208" s="2441"/>
      <c r="AF208" s="2505"/>
      <c r="AG208" s="2441"/>
      <c r="AH208" s="2505"/>
      <c r="AI208" s="2441"/>
      <c r="AJ208" s="2505"/>
      <c r="AK208" s="2441"/>
      <c r="AL208" s="2505"/>
      <c r="AM208" s="2441"/>
      <c r="AN208" s="2505"/>
      <c r="AO208" s="2441"/>
      <c r="AP208" s="2505"/>
      <c r="AQ208" s="2506"/>
      <c r="AR208" s="2238">
        <f>SUM(AS208:AU208)</f>
        <v>0</v>
      </c>
      <c r="AS208" s="2273"/>
      <c r="AT208" s="2273"/>
      <c r="AU208" s="2273"/>
      <c r="AV208" s="671"/>
      <c r="BX208" s="2"/>
      <c r="BY208" s="2"/>
      <c r="CA208" s="31" t="str">
        <f t="shared" si="133"/>
        <v/>
      </c>
      <c r="CB208" s="31" t="str">
        <f t="shared" si="136"/>
        <v/>
      </c>
      <c r="CC208" s="31" t="str">
        <f t="shared" si="137"/>
        <v/>
      </c>
      <c r="CD208" s="31" t="str">
        <f t="shared" si="138"/>
        <v/>
      </c>
      <c r="CE208" s="31" t="str">
        <f t="shared" si="139"/>
        <v/>
      </c>
      <c r="CH208" s="32"/>
      <c r="CI208" s="32"/>
      <c r="CJ208" s="32"/>
      <c r="CK208" s="32"/>
      <c r="CL208" s="32"/>
      <c r="CM208" s="14"/>
      <c r="CN208" s="14"/>
    </row>
    <row r="209" spans="1:98" ht="28.5" customHeight="1" x14ac:dyDescent="0.2">
      <c r="A209" s="49" t="s">
        <v>247</v>
      </c>
      <c r="B209" s="665"/>
      <c r="C209" s="86"/>
      <c r="D209" s="87"/>
      <c r="E209" s="87"/>
      <c r="F209" s="426"/>
      <c r="G209" s="426"/>
      <c r="H209" s="426"/>
      <c r="I209" s="52"/>
      <c r="J209" s="2091"/>
      <c r="K209" s="428"/>
      <c r="L209" s="52"/>
      <c r="M209" s="652"/>
      <c r="N209" s="652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30"/>
      <c r="AM209" s="30"/>
      <c r="AN209" s="30"/>
      <c r="AO209" s="30"/>
      <c r="AP209" s="30"/>
      <c r="AQ209" s="30"/>
      <c r="AR209" s="30"/>
      <c r="AS209" s="9"/>
      <c r="AT209" s="9"/>
      <c r="BX209" s="2"/>
      <c r="BY209" s="2"/>
      <c r="CA209" s="31"/>
      <c r="CB209" s="31"/>
      <c r="CC209" s="31"/>
      <c r="CD209" s="31"/>
      <c r="CE209" s="31"/>
      <c r="CF209" s="31"/>
      <c r="CG209" s="31"/>
      <c r="CH209" s="32"/>
      <c r="CI209" s="32"/>
      <c r="CJ209" s="32"/>
      <c r="CK209" s="32"/>
      <c r="CL209" s="32"/>
      <c r="CM209" s="32"/>
      <c r="CN209" s="32"/>
    </row>
    <row r="210" spans="1:98" ht="16.350000000000001" customHeight="1" x14ac:dyDescent="0.2">
      <c r="A210" s="3455" t="s">
        <v>236</v>
      </c>
      <c r="B210" s="3258"/>
      <c r="C210" s="3259"/>
      <c r="D210" s="3575" t="s">
        <v>4</v>
      </c>
      <c r="E210" s="3245"/>
      <c r="F210" s="3261"/>
      <c r="G210" s="3612" t="s">
        <v>5</v>
      </c>
      <c r="H210" s="3634"/>
      <c r="I210" s="3634"/>
      <c r="J210" s="3634"/>
      <c r="K210" s="3634"/>
      <c r="L210" s="3634"/>
      <c r="M210" s="3634"/>
      <c r="N210" s="3634"/>
      <c r="O210" s="3634"/>
      <c r="P210" s="3634"/>
      <c r="Q210" s="3634"/>
      <c r="R210" s="3634"/>
      <c r="S210" s="3634"/>
      <c r="T210" s="3634"/>
      <c r="U210" s="3634"/>
      <c r="V210" s="3634"/>
      <c r="W210" s="3634"/>
      <c r="X210" s="3634"/>
      <c r="Y210" s="3634"/>
      <c r="Z210" s="3634"/>
      <c r="AA210" s="3634"/>
      <c r="AB210" s="3634"/>
      <c r="AC210" s="3634"/>
      <c r="AD210" s="3634"/>
      <c r="AE210" s="3634"/>
      <c r="AF210" s="3634"/>
      <c r="AG210" s="3634"/>
      <c r="AH210" s="3634"/>
      <c r="AI210" s="3634"/>
      <c r="AJ210" s="3634"/>
      <c r="AK210" s="3634"/>
      <c r="AL210" s="3634"/>
      <c r="AM210" s="3634"/>
      <c r="AN210" s="3634"/>
      <c r="AO210" s="3634"/>
      <c r="AP210" s="3627"/>
      <c r="AQ210" s="30"/>
      <c r="AR210" s="30"/>
      <c r="AS210" s="9"/>
      <c r="AT210" s="9"/>
      <c r="BX210" s="2"/>
      <c r="BY210" s="2"/>
      <c r="CA210" s="31"/>
      <c r="CB210" s="31"/>
      <c r="CC210" s="31"/>
      <c r="CD210" s="31"/>
      <c r="CE210" s="31"/>
      <c r="CF210" s="31"/>
      <c r="CG210" s="31"/>
      <c r="CH210" s="32"/>
      <c r="CI210" s="32"/>
      <c r="CJ210" s="32"/>
      <c r="CK210" s="32"/>
      <c r="CL210" s="32"/>
      <c r="CM210" s="32"/>
      <c r="CN210" s="32"/>
    </row>
    <row r="211" spans="1:98" ht="32.1" customHeight="1" x14ac:dyDescent="0.2">
      <c r="A211" s="2933"/>
      <c r="B211" s="2934"/>
      <c r="C211" s="2935"/>
      <c r="D211" s="3394"/>
      <c r="E211" s="3247"/>
      <c r="F211" s="3262"/>
      <c r="G211" s="3716" t="s">
        <v>13</v>
      </c>
      <c r="H211" s="3638"/>
      <c r="I211" s="3612" t="s">
        <v>14</v>
      </c>
      <c r="J211" s="3627"/>
      <c r="K211" s="3634" t="s">
        <v>15</v>
      </c>
      <c r="L211" s="3627"/>
      <c r="M211" s="3612" t="s">
        <v>16</v>
      </c>
      <c r="N211" s="3627"/>
      <c r="O211" s="3612" t="s">
        <v>17</v>
      </c>
      <c r="P211" s="3627"/>
      <c r="Q211" s="3612" t="s">
        <v>18</v>
      </c>
      <c r="R211" s="3627"/>
      <c r="S211" s="3612" t="s">
        <v>19</v>
      </c>
      <c r="T211" s="3627"/>
      <c r="U211" s="3612" t="s">
        <v>20</v>
      </c>
      <c r="V211" s="3627"/>
      <c r="W211" s="3612" t="s">
        <v>21</v>
      </c>
      <c r="X211" s="3627"/>
      <c r="Y211" s="3612" t="s">
        <v>22</v>
      </c>
      <c r="Z211" s="3614"/>
      <c r="AA211" s="3612" t="s">
        <v>23</v>
      </c>
      <c r="AB211" s="3614"/>
      <c r="AC211" s="3612" t="s">
        <v>24</v>
      </c>
      <c r="AD211" s="3614"/>
      <c r="AE211" s="3612" t="s">
        <v>25</v>
      </c>
      <c r="AF211" s="3614"/>
      <c r="AG211" s="3612" t="s">
        <v>26</v>
      </c>
      <c r="AH211" s="3614"/>
      <c r="AI211" s="3612" t="s">
        <v>27</v>
      </c>
      <c r="AJ211" s="3614"/>
      <c r="AK211" s="3612" t="s">
        <v>28</v>
      </c>
      <c r="AL211" s="3614"/>
      <c r="AM211" s="3612" t="s">
        <v>29</v>
      </c>
      <c r="AN211" s="3614"/>
      <c r="AO211" s="3612" t="s">
        <v>30</v>
      </c>
      <c r="AP211" s="3614"/>
      <c r="AQ211" s="30"/>
      <c r="AR211" s="30"/>
      <c r="AS211" s="9"/>
      <c r="AT211" s="9"/>
      <c r="BV211" s="3"/>
      <c r="BW211" s="3"/>
      <c r="CA211" s="31"/>
      <c r="CB211" s="31"/>
      <c r="CC211" s="31"/>
      <c r="CD211" s="31"/>
      <c r="CE211" s="31"/>
      <c r="CF211" s="31"/>
      <c r="CG211" s="31"/>
      <c r="CH211" s="32"/>
      <c r="CI211" s="32"/>
      <c r="CJ211" s="32"/>
      <c r="CK211" s="32"/>
      <c r="CL211" s="32"/>
      <c r="CM211" s="32"/>
      <c r="CN211" s="32"/>
    </row>
    <row r="212" spans="1:98" ht="16.350000000000001" customHeight="1" x14ac:dyDescent="0.2">
      <c r="A212" s="3169"/>
      <c r="B212" s="3170"/>
      <c r="C212" s="3171"/>
      <c r="D212" s="2507" t="s">
        <v>31</v>
      </c>
      <c r="E212" s="2393" t="s">
        <v>32</v>
      </c>
      <c r="F212" s="431" t="s">
        <v>33</v>
      </c>
      <c r="G212" s="2224" t="s">
        <v>32</v>
      </c>
      <c r="H212" s="2223" t="s">
        <v>33</v>
      </c>
      <c r="I212" s="2224" t="s">
        <v>32</v>
      </c>
      <c r="J212" s="2223" t="s">
        <v>33</v>
      </c>
      <c r="K212" s="2224" t="s">
        <v>32</v>
      </c>
      <c r="L212" s="2223" t="s">
        <v>33</v>
      </c>
      <c r="M212" s="2224" t="s">
        <v>32</v>
      </c>
      <c r="N212" s="2223" t="s">
        <v>33</v>
      </c>
      <c r="O212" s="2224" t="s">
        <v>32</v>
      </c>
      <c r="P212" s="2223" t="s">
        <v>33</v>
      </c>
      <c r="Q212" s="2224" t="s">
        <v>32</v>
      </c>
      <c r="R212" s="2223" t="s">
        <v>33</v>
      </c>
      <c r="S212" s="2224" t="s">
        <v>32</v>
      </c>
      <c r="T212" s="2223" t="s">
        <v>33</v>
      </c>
      <c r="U212" s="2224" t="s">
        <v>32</v>
      </c>
      <c r="V212" s="2223" t="s">
        <v>33</v>
      </c>
      <c r="W212" s="2224" t="s">
        <v>32</v>
      </c>
      <c r="X212" s="2223" t="s">
        <v>33</v>
      </c>
      <c r="Y212" s="2224" t="s">
        <v>32</v>
      </c>
      <c r="Z212" s="2223" t="s">
        <v>33</v>
      </c>
      <c r="AA212" s="2224" t="s">
        <v>32</v>
      </c>
      <c r="AB212" s="2223" t="s">
        <v>33</v>
      </c>
      <c r="AC212" s="2224" t="s">
        <v>32</v>
      </c>
      <c r="AD212" s="2223" t="s">
        <v>33</v>
      </c>
      <c r="AE212" s="2224" t="s">
        <v>32</v>
      </c>
      <c r="AF212" s="2223" t="s">
        <v>33</v>
      </c>
      <c r="AG212" s="2224" t="s">
        <v>32</v>
      </c>
      <c r="AH212" s="2223" t="s">
        <v>33</v>
      </c>
      <c r="AI212" s="2224" t="s">
        <v>32</v>
      </c>
      <c r="AJ212" s="2223" t="s">
        <v>33</v>
      </c>
      <c r="AK212" s="2224" t="s">
        <v>32</v>
      </c>
      <c r="AL212" s="2223" t="s">
        <v>33</v>
      </c>
      <c r="AM212" s="2224" t="s">
        <v>32</v>
      </c>
      <c r="AN212" s="2223" t="s">
        <v>33</v>
      </c>
      <c r="AO212" s="2224" t="s">
        <v>32</v>
      </c>
      <c r="AP212" s="2223" t="s">
        <v>33</v>
      </c>
      <c r="BV212" s="3"/>
      <c r="BW212" s="3"/>
      <c r="CA212" s="31"/>
      <c r="CB212" s="31"/>
      <c r="CC212" s="31"/>
      <c r="CD212" s="31"/>
      <c r="CE212" s="31"/>
      <c r="CF212" s="31"/>
      <c r="CG212" s="31"/>
      <c r="CH212" s="32"/>
      <c r="CI212" s="32"/>
      <c r="CJ212" s="32"/>
      <c r="CK212" s="32"/>
      <c r="CL212" s="32"/>
      <c r="CM212" s="32"/>
      <c r="CN212" s="32"/>
    </row>
    <row r="213" spans="1:98" ht="17.25" customHeight="1" x14ac:dyDescent="0.2">
      <c r="A213" s="3232" t="s">
        <v>248</v>
      </c>
      <c r="B213" s="3003"/>
      <c r="C213" s="3004"/>
      <c r="D213" s="2225">
        <f>SUM(E213:F213)</f>
        <v>0</v>
      </c>
      <c r="E213" s="2508">
        <f>SUM(G213+I213+K213+M213+O213+Q213+S213+U213+W213+Y213+AA213+AC213+AE213+AG213+AI213+AK213+AM213+AO213)</f>
        <v>0</v>
      </c>
      <c r="F213" s="2509">
        <f>SUM(H213+J213+L213+N213+P213+R213+T213+V213+X213+Z213+AB213+AD213+AF213+AH213+AJ213+AL213+AN213+AP213)</f>
        <v>0</v>
      </c>
      <c r="G213" s="1057"/>
      <c r="H213" s="60"/>
      <c r="I213" s="2227"/>
      <c r="J213" s="60"/>
      <c r="K213" s="2227"/>
      <c r="L213" s="60"/>
      <c r="M213" s="2227"/>
      <c r="N213" s="60"/>
      <c r="O213" s="2227"/>
      <c r="P213" s="60"/>
      <c r="Q213" s="2227"/>
      <c r="R213" s="60"/>
      <c r="S213" s="2227"/>
      <c r="T213" s="60"/>
      <c r="U213" s="2227"/>
      <c r="V213" s="60"/>
      <c r="W213" s="268"/>
      <c r="X213" s="60"/>
      <c r="Y213" s="2227"/>
      <c r="Z213" s="60"/>
      <c r="AA213" s="2227"/>
      <c r="AB213" s="60"/>
      <c r="AC213" s="2227"/>
      <c r="AD213" s="60"/>
      <c r="AE213" s="2227"/>
      <c r="AF213" s="60"/>
      <c r="AG213" s="2227"/>
      <c r="AH213" s="60"/>
      <c r="AI213" s="2227"/>
      <c r="AJ213" s="60"/>
      <c r="AK213" s="268"/>
      <c r="AL213" s="60"/>
      <c r="AM213" s="2227"/>
      <c r="AN213" s="60"/>
      <c r="AO213" s="2227"/>
      <c r="AP213" s="60"/>
      <c r="BV213" s="3"/>
      <c r="BW213" s="3"/>
      <c r="CA213" s="31"/>
      <c r="CB213" s="31"/>
      <c r="CC213" s="31"/>
      <c r="CD213" s="31"/>
      <c r="CE213" s="31"/>
      <c r="CF213" s="31"/>
      <c r="CG213" s="31"/>
      <c r="CH213" s="32"/>
      <c r="CI213" s="32"/>
      <c r="CJ213" s="32"/>
      <c r="CK213" s="32"/>
      <c r="CL213" s="32"/>
      <c r="CM213" s="32"/>
      <c r="CN213" s="32"/>
    </row>
    <row r="214" spans="1:98" ht="16.350000000000001" customHeight="1" x14ac:dyDescent="0.2">
      <c r="A214" s="3618" t="s">
        <v>249</v>
      </c>
      <c r="B214" s="3619"/>
      <c r="C214" s="3620"/>
      <c r="D214" s="2228">
        <f t="shared" ref="D214:D216" si="145">SUM(E214:F214)</f>
        <v>0</v>
      </c>
      <c r="E214" s="2510">
        <f t="shared" ref="E214:F216" si="146">SUM(G214+I214+K214+M214+O214+Q214+S214+U214+W214+Y214+AA214+AC214+AE214+AG214+AI214+AK214+AM214+AO214)</f>
        <v>0</v>
      </c>
      <c r="F214" s="2511">
        <f t="shared" si="146"/>
        <v>0</v>
      </c>
      <c r="G214" s="2512"/>
      <c r="H214" s="2231"/>
      <c r="I214" s="2230"/>
      <c r="J214" s="2231"/>
      <c r="K214" s="2230"/>
      <c r="L214" s="2231"/>
      <c r="M214" s="2230"/>
      <c r="N214" s="2231"/>
      <c r="O214" s="2230"/>
      <c r="P214" s="2231"/>
      <c r="Q214" s="2230"/>
      <c r="R214" s="2231"/>
      <c r="S214" s="2230"/>
      <c r="T214" s="2231"/>
      <c r="U214" s="2230"/>
      <c r="V214" s="2231"/>
      <c r="W214" s="2424"/>
      <c r="X214" s="2231"/>
      <c r="Y214" s="2230"/>
      <c r="Z214" s="2231"/>
      <c r="AA214" s="2230"/>
      <c r="AB214" s="2231"/>
      <c r="AC214" s="2230"/>
      <c r="AD214" s="2231"/>
      <c r="AE214" s="2230"/>
      <c r="AF214" s="2231"/>
      <c r="AG214" s="2230"/>
      <c r="AH214" s="2231"/>
      <c r="AI214" s="2230"/>
      <c r="AJ214" s="2231"/>
      <c r="AK214" s="2424"/>
      <c r="AL214" s="2231"/>
      <c r="AM214" s="2230"/>
      <c r="AN214" s="2231"/>
      <c r="AO214" s="2230"/>
      <c r="AP214" s="2231"/>
      <c r="BV214" s="3"/>
      <c r="BW214" s="3"/>
      <c r="CA214" s="31"/>
      <c r="CB214" s="31"/>
      <c r="CC214" s="31"/>
      <c r="CD214" s="31"/>
      <c r="CE214" s="31"/>
      <c r="CF214" s="31"/>
      <c r="CG214" s="31"/>
      <c r="CH214" s="32"/>
      <c r="CI214" s="32"/>
      <c r="CJ214" s="32"/>
      <c r="CK214" s="32"/>
      <c r="CL214" s="32"/>
      <c r="CM214" s="32"/>
      <c r="CN214" s="32"/>
    </row>
    <row r="215" spans="1:98" ht="16.350000000000001" customHeight="1" x14ac:dyDescent="0.2">
      <c r="A215" s="3720" t="s">
        <v>250</v>
      </c>
      <c r="B215" s="3721"/>
      <c r="C215" s="3722"/>
      <c r="D215" s="2228">
        <f t="shared" si="145"/>
        <v>0</v>
      </c>
      <c r="E215" s="2510">
        <f t="shared" si="146"/>
        <v>0</v>
      </c>
      <c r="F215" s="2511">
        <f t="shared" si="146"/>
        <v>0</v>
      </c>
      <c r="G215" s="2512"/>
      <c r="H215" s="2231"/>
      <c r="I215" s="2230"/>
      <c r="J215" s="2231"/>
      <c r="K215" s="2230"/>
      <c r="L215" s="2231"/>
      <c r="M215" s="2230"/>
      <c r="N215" s="2231"/>
      <c r="O215" s="2230"/>
      <c r="P215" s="2231"/>
      <c r="Q215" s="2230"/>
      <c r="R215" s="2231"/>
      <c r="S215" s="2230"/>
      <c r="T215" s="2231"/>
      <c r="U215" s="2230"/>
      <c r="V215" s="2231"/>
      <c r="W215" s="2424"/>
      <c r="X215" s="2231"/>
      <c r="Y215" s="2230"/>
      <c r="Z215" s="2231"/>
      <c r="AA215" s="2230"/>
      <c r="AB215" s="2231"/>
      <c r="AC215" s="2230"/>
      <c r="AD215" s="2231"/>
      <c r="AE215" s="2230"/>
      <c r="AF215" s="2231"/>
      <c r="AG215" s="2230"/>
      <c r="AH215" s="2231"/>
      <c r="AI215" s="2230"/>
      <c r="AJ215" s="2231"/>
      <c r="AK215" s="2424"/>
      <c r="AL215" s="2231"/>
      <c r="AM215" s="2230"/>
      <c r="AN215" s="2231"/>
      <c r="AO215" s="2230"/>
      <c r="AP215" s="2231"/>
      <c r="BV215" s="3"/>
      <c r="BW215" s="3"/>
      <c r="CA215" s="31"/>
      <c r="CB215" s="31"/>
      <c r="CC215" s="31"/>
      <c r="CD215" s="31"/>
      <c r="CE215" s="31"/>
      <c r="CF215" s="31"/>
      <c r="CG215" s="31"/>
      <c r="CH215" s="32"/>
      <c r="CI215" s="32"/>
      <c r="CJ215" s="32"/>
      <c r="CK215" s="32"/>
      <c r="CL215" s="32"/>
      <c r="CM215" s="32"/>
      <c r="CN215" s="32"/>
    </row>
    <row r="216" spans="1:98" ht="16.350000000000001" customHeight="1" x14ac:dyDescent="0.2">
      <c r="A216" s="3625" t="s">
        <v>251</v>
      </c>
      <c r="B216" s="3625"/>
      <c r="C216" s="3626"/>
      <c r="D216" s="2237">
        <f t="shared" si="145"/>
        <v>0</v>
      </c>
      <c r="E216" s="2513">
        <f>SUM(G216+I216+K216+M216+O216+Q216+S216+U216+W216+Y216+AA216+AC216+AE216+AG216+AI216+AK216+AM216+AO216)</f>
        <v>0</v>
      </c>
      <c r="F216" s="2514">
        <f t="shared" si="146"/>
        <v>0</v>
      </c>
      <c r="G216" s="2515"/>
      <c r="H216" s="2240"/>
      <c r="I216" s="2239"/>
      <c r="J216" s="2240"/>
      <c r="K216" s="2239"/>
      <c r="L216" s="2240"/>
      <c r="M216" s="2239"/>
      <c r="N216" s="2240"/>
      <c r="O216" s="2239"/>
      <c r="P216" s="2240"/>
      <c r="Q216" s="2239"/>
      <c r="R216" s="2240"/>
      <c r="S216" s="2239"/>
      <c r="T216" s="2240"/>
      <c r="U216" s="2239"/>
      <c r="V216" s="2240"/>
      <c r="W216" s="2426"/>
      <c r="X216" s="2240"/>
      <c r="Y216" s="2239"/>
      <c r="Z216" s="2240"/>
      <c r="AA216" s="2239"/>
      <c r="AB216" s="2240"/>
      <c r="AC216" s="2239"/>
      <c r="AD216" s="2240"/>
      <c r="AE216" s="2239"/>
      <c r="AF216" s="2240"/>
      <c r="AG216" s="2239"/>
      <c r="AH216" s="2240"/>
      <c r="AI216" s="2239"/>
      <c r="AJ216" s="2240"/>
      <c r="AK216" s="2426"/>
      <c r="AL216" s="2240"/>
      <c r="AM216" s="2239"/>
      <c r="AN216" s="2240"/>
      <c r="AO216" s="2239"/>
      <c r="AP216" s="2240"/>
      <c r="BV216" s="3"/>
      <c r="BW216" s="3"/>
      <c r="CA216" s="31"/>
      <c r="CB216" s="31"/>
      <c r="CC216" s="31"/>
      <c r="CD216" s="31"/>
      <c r="CE216" s="31"/>
      <c r="CF216" s="31"/>
      <c r="CG216" s="31"/>
      <c r="CH216" s="32"/>
      <c r="CI216" s="32"/>
      <c r="CJ216" s="32"/>
      <c r="CK216" s="32"/>
      <c r="CL216" s="32"/>
      <c r="CM216" s="32"/>
      <c r="CN216" s="32"/>
    </row>
    <row r="217" spans="1:98" ht="27.75" customHeight="1" x14ac:dyDescent="0.2">
      <c r="A217" s="237" t="s">
        <v>252</v>
      </c>
      <c r="B217" s="443"/>
      <c r="C217" s="443"/>
      <c r="D217" s="444"/>
      <c r="E217" s="444"/>
      <c r="F217" s="444"/>
      <c r="G217" s="666"/>
      <c r="H217" s="666"/>
      <c r="I217" s="666"/>
      <c r="J217" s="667"/>
      <c r="K217" s="2093"/>
      <c r="L217" s="666"/>
      <c r="M217" s="2093"/>
      <c r="N217" s="2094"/>
      <c r="O217" s="9"/>
      <c r="P217" s="9"/>
      <c r="Q217" s="9"/>
      <c r="R217" s="9"/>
      <c r="S217" s="9"/>
      <c r="T217" s="9"/>
      <c r="U217" s="9"/>
      <c r="V217" s="9"/>
      <c r="W217" s="9"/>
      <c r="BV217" s="3"/>
      <c r="BW217" s="3"/>
      <c r="CA217" s="31"/>
      <c r="CB217" s="31"/>
      <c r="CC217" s="31"/>
      <c r="CD217" s="31"/>
      <c r="CE217" s="31"/>
      <c r="CF217" s="31"/>
      <c r="CG217" s="31"/>
      <c r="CH217" s="32"/>
      <c r="CI217" s="32"/>
      <c r="CJ217" s="32"/>
      <c r="CK217" s="32"/>
      <c r="CL217" s="32"/>
      <c r="CM217" s="32"/>
      <c r="CN217" s="32"/>
    </row>
    <row r="218" spans="1:98" s="1005" customFormat="1" ht="16.350000000000001" customHeight="1" x14ac:dyDescent="0.2">
      <c r="A218" s="3572" t="s">
        <v>253</v>
      </c>
      <c r="B218" s="3239"/>
      <c r="C218" s="3240"/>
      <c r="D218" s="3575" t="s">
        <v>254</v>
      </c>
      <c r="E218" s="3245"/>
      <c r="F218" s="3191"/>
      <c r="G218" s="3612" t="s">
        <v>5</v>
      </c>
      <c r="H218" s="3634"/>
      <c r="I218" s="3634"/>
      <c r="J218" s="3634"/>
      <c r="K218" s="3634"/>
      <c r="L218" s="3634"/>
      <c r="M218" s="3634"/>
      <c r="N218" s="3634"/>
      <c r="O218" s="3634"/>
      <c r="P218" s="3634"/>
      <c r="Q218" s="3634"/>
      <c r="R218" s="3634"/>
      <c r="S218" s="3634"/>
      <c r="T218" s="3634"/>
      <c r="U218" s="3634"/>
      <c r="V218" s="3634"/>
      <c r="W218" s="3634"/>
      <c r="X218" s="3634"/>
      <c r="Y218" s="3634"/>
      <c r="Z218" s="3634"/>
      <c r="AA218" s="3634"/>
      <c r="AB218" s="3634"/>
      <c r="AC218" s="3634"/>
      <c r="AD218" s="3634"/>
      <c r="AE218" s="3634"/>
      <c r="AF218" s="3634"/>
      <c r="AG218" s="3634"/>
      <c r="AH218" s="3634"/>
      <c r="AI218" s="3634"/>
      <c r="AJ218" s="3634"/>
      <c r="AK218" s="3634"/>
      <c r="AL218" s="3634"/>
      <c r="AM218" s="3634"/>
      <c r="AN218" s="3723"/>
      <c r="AO218" s="3778" t="s">
        <v>7</v>
      </c>
      <c r="AP218" s="3779" t="s">
        <v>255</v>
      </c>
      <c r="AQ218" s="3717" t="s">
        <v>256</v>
      </c>
      <c r="AR218" s="3718"/>
      <c r="AS218" s="3563" t="s">
        <v>302</v>
      </c>
      <c r="AT218" s="3221" t="s">
        <v>42</v>
      </c>
      <c r="AU218" s="3776" t="s">
        <v>298</v>
      </c>
      <c r="AV218" s="3719" t="s">
        <v>122</v>
      </c>
      <c r="AW218" s="3718" t="s">
        <v>11</v>
      </c>
      <c r="AY218" s="653"/>
      <c r="AZ218" s="653"/>
      <c r="BA218" s="653"/>
      <c r="BB218" s="654"/>
      <c r="BD218" s="654"/>
      <c r="BF218" s="653"/>
      <c r="BG218" s="653"/>
      <c r="BH218" s="653"/>
      <c r="BI218" s="653"/>
      <c r="BJ218" s="653"/>
      <c r="BK218" s="653"/>
      <c r="BL218" s="653"/>
      <c r="BM218" s="654"/>
      <c r="BO218" s="653"/>
      <c r="BP218" s="653"/>
      <c r="BQ218" s="653"/>
      <c r="BR218" s="653"/>
      <c r="BS218" s="654"/>
      <c r="BT218" s="451"/>
      <c r="BU218" s="655"/>
      <c r="BV218" s="4"/>
      <c r="BW218" s="656"/>
      <c r="BX218" s="4"/>
      <c r="CA218" s="31"/>
      <c r="CB218" s="31"/>
      <c r="CC218" s="31"/>
      <c r="CD218" s="31"/>
      <c r="CE218" s="31"/>
      <c r="CF218" s="31"/>
      <c r="CG218" s="31"/>
      <c r="CH218" s="32"/>
      <c r="CI218" s="32"/>
      <c r="CJ218" s="32"/>
      <c r="CK218" s="32"/>
      <c r="CL218" s="32"/>
      <c r="CM218" s="32"/>
      <c r="CN218" s="32"/>
      <c r="CO218" s="5"/>
      <c r="CP218" s="5"/>
      <c r="CQ218" s="5"/>
      <c r="CR218" s="5"/>
      <c r="CS218" s="5"/>
      <c r="CT218" s="5"/>
    </row>
    <row r="219" spans="1:98" ht="32.1" customHeight="1" x14ac:dyDescent="0.2">
      <c r="A219" s="3011"/>
      <c r="B219" s="3012"/>
      <c r="C219" s="3013"/>
      <c r="D219" s="3394"/>
      <c r="E219" s="3247"/>
      <c r="F219" s="3248"/>
      <c r="G219" s="3716" t="s">
        <v>123</v>
      </c>
      <c r="H219" s="3638"/>
      <c r="I219" s="3634" t="s">
        <v>15</v>
      </c>
      <c r="J219" s="3627"/>
      <c r="K219" s="3612" t="s">
        <v>16</v>
      </c>
      <c r="L219" s="3627"/>
      <c r="M219" s="3612" t="s">
        <v>17</v>
      </c>
      <c r="N219" s="3627"/>
      <c r="O219" s="3612" t="s">
        <v>18</v>
      </c>
      <c r="P219" s="3627"/>
      <c r="Q219" s="3612" t="s">
        <v>19</v>
      </c>
      <c r="R219" s="3627"/>
      <c r="S219" s="3612" t="s">
        <v>20</v>
      </c>
      <c r="T219" s="3627"/>
      <c r="U219" s="3612" t="s">
        <v>21</v>
      </c>
      <c r="V219" s="3627"/>
      <c r="W219" s="3612" t="s">
        <v>22</v>
      </c>
      <c r="X219" s="3614"/>
      <c r="Y219" s="3612" t="s">
        <v>23</v>
      </c>
      <c r="Z219" s="3614"/>
      <c r="AA219" s="3612" t="s">
        <v>24</v>
      </c>
      <c r="AB219" s="3614"/>
      <c r="AC219" s="3612" t="s">
        <v>25</v>
      </c>
      <c r="AD219" s="3614"/>
      <c r="AE219" s="3612" t="s">
        <v>26</v>
      </c>
      <c r="AF219" s="3614"/>
      <c r="AG219" s="3612" t="s">
        <v>27</v>
      </c>
      <c r="AH219" s="3614"/>
      <c r="AI219" s="3612" t="s">
        <v>28</v>
      </c>
      <c r="AJ219" s="3614"/>
      <c r="AK219" s="3612" t="s">
        <v>29</v>
      </c>
      <c r="AL219" s="3614"/>
      <c r="AM219" s="3612" t="s">
        <v>30</v>
      </c>
      <c r="AN219" s="3614"/>
      <c r="AO219" s="3025"/>
      <c r="AP219" s="3253"/>
      <c r="AQ219" s="3225" t="s">
        <v>258</v>
      </c>
      <c r="AR219" s="3777" t="s">
        <v>259</v>
      </c>
      <c r="AS219" s="2988"/>
      <c r="AT219" s="3222"/>
      <c r="AU219" s="2997"/>
      <c r="AV219" s="3719"/>
      <c r="AW219" s="3718"/>
      <c r="BT219" s="3"/>
      <c r="BU219" s="3"/>
      <c r="BV219" s="4"/>
      <c r="BW219" s="4"/>
      <c r="CA219" s="31"/>
      <c r="CB219" s="31"/>
      <c r="CC219" s="31"/>
      <c r="CD219" s="31"/>
      <c r="CE219" s="31"/>
      <c r="CF219" s="31"/>
      <c r="CG219" s="31"/>
      <c r="CH219" s="32"/>
      <c r="CI219" s="32"/>
      <c r="CJ219" s="32"/>
      <c r="CK219" s="32"/>
      <c r="CL219" s="32"/>
      <c r="CM219" s="32"/>
      <c r="CN219" s="32"/>
    </row>
    <row r="220" spans="1:98" ht="25.35" customHeight="1" x14ac:dyDescent="0.2">
      <c r="A220" s="3391"/>
      <c r="B220" s="3242"/>
      <c r="C220" s="3243"/>
      <c r="D220" s="1962" t="s">
        <v>31</v>
      </c>
      <c r="E220" s="2539" t="s">
        <v>32</v>
      </c>
      <c r="F220" s="1003" t="s">
        <v>33</v>
      </c>
      <c r="G220" s="2224" t="s">
        <v>32</v>
      </c>
      <c r="H220" s="2223" t="s">
        <v>33</v>
      </c>
      <c r="I220" s="2224" t="s">
        <v>32</v>
      </c>
      <c r="J220" s="2223" t="s">
        <v>33</v>
      </c>
      <c r="K220" s="2224" t="s">
        <v>32</v>
      </c>
      <c r="L220" s="2223" t="s">
        <v>33</v>
      </c>
      <c r="M220" s="2224" t="s">
        <v>32</v>
      </c>
      <c r="N220" s="2223" t="s">
        <v>33</v>
      </c>
      <c r="O220" s="2224" t="s">
        <v>32</v>
      </c>
      <c r="P220" s="2223" t="s">
        <v>33</v>
      </c>
      <c r="Q220" s="2224" t="s">
        <v>32</v>
      </c>
      <c r="R220" s="2223" t="s">
        <v>33</v>
      </c>
      <c r="S220" s="2224" t="s">
        <v>32</v>
      </c>
      <c r="T220" s="2223" t="s">
        <v>33</v>
      </c>
      <c r="U220" s="2224" t="s">
        <v>32</v>
      </c>
      <c r="V220" s="2223" t="s">
        <v>33</v>
      </c>
      <c r="W220" s="2224" t="s">
        <v>32</v>
      </c>
      <c r="X220" s="2223" t="s">
        <v>33</v>
      </c>
      <c r="Y220" s="2224" t="s">
        <v>32</v>
      </c>
      <c r="Z220" s="2223" t="s">
        <v>33</v>
      </c>
      <c r="AA220" s="2224" t="s">
        <v>32</v>
      </c>
      <c r="AB220" s="2223" t="s">
        <v>33</v>
      </c>
      <c r="AC220" s="2224" t="s">
        <v>32</v>
      </c>
      <c r="AD220" s="2223" t="s">
        <v>33</v>
      </c>
      <c r="AE220" s="2224" t="s">
        <v>32</v>
      </c>
      <c r="AF220" s="2223" t="s">
        <v>33</v>
      </c>
      <c r="AG220" s="2224" t="s">
        <v>32</v>
      </c>
      <c r="AH220" s="2223" t="s">
        <v>33</v>
      </c>
      <c r="AI220" s="2224" t="s">
        <v>32</v>
      </c>
      <c r="AJ220" s="2223" t="s">
        <v>33</v>
      </c>
      <c r="AK220" s="2224" t="s">
        <v>32</v>
      </c>
      <c r="AL220" s="2223" t="s">
        <v>33</v>
      </c>
      <c r="AM220" s="2224" t="s">
        <v>32</v>
      </c>
      <c r="AN220" s="2223" t="s">
        <v>33</v>
      </c>
      <c r="AO220" s="3675"/>
      <c r="AP220" s="3677"/>
      <c r="AQ220" s="3226"/>
      <c r="AR220" s="3666"/>
      <c r="AS220" s="3659"/>
      <c r="AT220" s="3223"/>
      <c r="AU220" s="3664"/>
      <c r="AV220" s="3719"/>
      <c r="AW220" s="3718"/>
      <c r="BT220" s="3"/>
      <c r="BU220" s="3"/>
      <c r="BV220" s="4"/>
      <c r="BW220" s="4"/>
      <c r="CA220" s="31"/>
      <c r="CB220" s="31"/>
      <c r="CC220" s="31"/>
      <c r="CD220" s="31"/>
      <c r="CE220" s="31"/>
      <c r="CF220" s="31"/>
      <c r="CG220" s="31"/>
      <c r="CH220" s="32"/>
      <c r="CI220" s="32"/>
      <c r="CJ220" s="32"/>
      <c r="CK220" s="32"/>
      <c r="CL220" s="32"/>
      <c r="CM220" s="32"/>
      <c r="CN220" s="32"/>
    </row>
    <row r="221" spans="1:98" ht="16.350000000000001" customHeight="1" x14ac:dyDescent="0.2">
      <c r="A221" s="3713" t="s">
        <v>260</v>
      </c>
      <c r="B221" s="3714" t="s">
        <v>303</v>
      </c>
      <c r="C221" s="3715"/>
      <c r="D221" s="1058">
        <f t="shared" ref="D221:D271" si="147">SUM(E221+F221)</f>
        <v>3</v>
      </c>
      <c r="E221" s="457">
        <f>SUM(G221+I221+K221+M221+O221+Q221+S221+U221+W221+Y221+AA221+AC221+AE221+AG221+AI221+AK221+AM221)</f>
        <v>1</v>
      </c>
      <c r="F221" s="2516">
        <f>SUM(H221+J221+L221+N221+P221+R221+T221+V221+X221+Z221+AB221+AD221+AF221+AH221+AJ221+AL221+AN221)</f>
        <v>2</v>
      </c>
      <c r="G221" s="1060">
        <v>0</v>
      </c>
      <c r="H221" s="459">
        <v>0</v>
      </c>
      <c r="I221" s="2517">
        <v>0</v>
      </c>
      <c r="J221" s="459">
        <v>0</v>
      </c>
      <c r="K221" s="2517">
        <v>0</v>
      </c>
      <c r="L221" s="459">
        <v>0</v>
      </c>
      <c r="M221" s="2517">
        <v>0</v>
      </c>
      <c r="N221" s="459">
        <v>0</v>
      </c>
      <c r="O221" s="2517">
        <v>0</v>
      </c>
      <c r="P221" s="459">
        <v>0</v>
      </c>
      <c r="Q221" s="2517">
        <v>0</v>
      </c>
      <c r="R221" s="459">
        <v>0</v>
      </c>
      <c r="S221" s="2517">
        <v>0</v>
      </c>
      <c r="T221" s="459">
        <v>1</v>
      </c>
      <c r="U221" s="2517">
        <v>0</v>
      </c>
      <c r="V221" s="2518">
        <v>0</v>
      </c>
      <c r="W221" s="2517">
        <v>0</v>
      </c>
      <c r="X221" s="2518">
        <v>0</v>
      </c>
      <c r="Y221" s="2517">
        <v>0</v>
      </c>
      <c r="Z221" s="2518">
        <v>0</v>
      </c>
      <c r="AA221" s="2517">
        <v>0</v>
      </c>
      <c r="AB221" s="2518">
        <v>0</v>
      </c>
      <c r="AC221" s="2517">
        <v>0</v>
      </c>
      <c r="AD221" s="2518">
        <v>1</v>
      </c>
      <c r="AE221" s="2517">
        <v>1</v>
      </c>
      <c r="AF221" s="2518">
        <v>0</v>
      </c>
      <c r="AG221" s="2517">
        <v>0</v>
      </c>
      <c r="AH221" s="2518">
        <v>0</v>
      </c>
      <c r="AI221" s="2517">
        <v>0</v>
      </c>
      <c r="AJ221" s="2518">
        <v>0</v>
      </c>
      <c r="AK221" s="2517">
        <v>0</v>
      </c>
      <c r="AL221" s="2518">
        <v>0</v>
      </c>
      <c r="AM221" s="2517">
        <v>0</v>
      </c>
      <c r="AN221" s="2518">
        <v>0</v>
      </c>
      <c r="AO221" s="1062">
        <v>0</v>
      </c>
      <c r="AP221" s="460">
        <v>0</v>
      </c>
      <c r="AQ221" s="2097"/>
      <c r="AR221" s="2098"/>
      <c r="AS221" s="2098"/>
      <c r="AT221" s="2517">
        <v>0</v>
      </c>
      <c r="AU221" s="461">
        <v>0</v>
      </c>
      <c r="AV221" s="461">
        <v>0</v>
      </c>
      <c r="AW221" s="2518">
        <v>0</v>
      </c>
      <c r="AX221" s="671" t="str">
        <f t="shared" ref="AX221:AX284" si="148">$CA221&amp;$CB221&amp;$CC221&amp;$CD221&amp;$CE221&amp;$CF221&amp;$CG221</f>
        <v/>
      </c>
      <c r="BT221" s="3"/>
      <c r="BU221" s="3"/>
      <c r="BV221" s="4"/>
      <c r="BW221" s="4"/>
      <c r="CA221" s="31" t="str">
        <f>IF(CH221=1,"* El número de pacientes de 60 años NO DEBE Ser mayor a lo registrado en el grupo Etario 60-64 años. ","")</f>
        <v/>
      </c>
      <c r="CB221" s="31" t="str">
        <f>IF(CI221=1,"* La consulta pertinente según Protocolo de Referencia NO DEBE ser mayor al Total registrado. ","")</f>
        <v/>
      </c>
      <c r="CC221" s="31" t="str">
        <f t="shared" ref="CC221:CC284" si="149">IF(CJ221=1,"* La consulta pertinente según condición clínica NO DEBE ser mayor al Total registrado. ","")</f>
        <v/>
      </c>
      <c r="CD221" s="31" t="str">
        <f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1" t="str">
        <f>IF(AND($D221&lt;&gt;0,AU221=""),"* No olvide digitar la columna Usuarios en Situación de Discapacidad (Digite CEROS si no tiene). ",IF($D221&lt;AU221,"* Los Usuarios en Situación de Discapacidad NO DEBEN ser mayor al total. ",""))</f>
        <v/>
      </c>
      <c r="CF221" s="31" t="str">
        <f>IF(AND($D221&lt;&gt;0,AV221=""),"* No olvide digitar la columna Niños, Niñas, Adolescentes y Jóvenes Población SENAME (Digite CEROS si no tiene). ",IF($D221&lt;AV221,"* Los Niños, Niñas, Adolescentes y Jóvenes Población SENAME NO DEBEN ser mayor al total. ",""))</f>
        <v/>
      </c>
      <c r="CG221" s="31" t="str">
        <f>IF(AND($D221&lt;&gt;0,AW221=""),"* No olvide digitar la columna Migrantes (Digite CEROS si no tiene). ",IF($D221&lt;AW221,"* Los Migrantes NO DEBEN ser mayor al total. ",""))</f>
        <v/>
      </c>
      <c r="CH221" s="32">
        <f>IF((AI221+AJ221)&lt;AP221,1,0)</f>
        <v>0</v>
      </c>
      <c r="CI221" s="32">
        <f>IF(D221&lt;AQ221,1,0)</f>
        <v>0</v>
      </c>
      <c r="CJ221" s="32">
        <f>IF(D221&lt;AR221,1,0)</f>
        <v>0</v>
      </c>
      <c r="CK221" s="32">
        <f>IF(AND(D221&lt;&gt;0,AO221=""),1,IF(F221&lt;AO221,1,0))</f>
        <v>0</v>
      </c>
      <c r="CL221" s="32">
        <f>IF(AND($D221&lt;&gt;0,AU221=""),1,IF($D221&lt;AU221,1,0))</f>
        <v>0</v>
      </c>
      <c r="CM221" s="32">
        <f>IF(AND($D221&lt;&gt;0,AV221=""),1,IF($D221&lt;AV221,1,0))</f>
        <v>0</v>
      </c>
      <c r="CN221" s="32">
        <f>IF(AND($D221&lt;&gt;0,AW221=""),1,IF($D221&lt;AW221,1,0))</f>
        <v>0</v>
      </c>
    </row>
    <row r="222" spans="1:98" ht="16.350000000000001" customHeight="1" x14ac:dyDescent="0.2">
      <c r="A222" s="3648"/>
      <c r="B222" s="3649" t="s">
        <v>262</v>
      </c>
      <c r="C222" s="3650"/>
      <c r="D222" s="2099">
        <f>SUM(E222+F222)</f>
        <v>12</v>
      </c>
      <c r="E222" s="2100">
        <f t="shared" ref="E222:E240" si="150">SUM(G222+I222+K222+M222+O222+Q222+S222+U222+W222+Y222+AA222+AC222+AE222+AG222+AI222+AK222+AM222)</f>
        <v>6</v>
      </c>
      <c r="F222" s="2101">
        <f t="shared" ref="F222:F270" si="151">SUM(H222+J222+L222+N222+P222+R222+T222+V222+X222+Z222+AB222+AD222+AF222+AH222+AJ222+AL222+AN222)</f>
        <v>6</v>
      </c>
      <c r="G222" s="2102">
        <v>0</v>
      </c>
      <c r="H222" s="2103">
        <v>0</v>
      </c>
      <c r="I222" s="2104">
        <v>0</v>
      </c>
      <c r="J222" s="2103">
        <v>0</v>
      </c>
      <c r="K222" s="2104">
        <v>0</v>
      </c>
      <c r="L222" s="2103">
        <v>0</v>
      </c>
      <c r="M222" s="2104">
        <v>0</v>
      </c>
      <c r="N222" s="2103">
        <v>0</v>
      </c>
      <c r="O222" s="2104">
        <v>0</v>
      </c>
      <c r="P222" s="2103">
        <v>0</v>
      </c>
      <c r="Q222" s="2104">
        <v>0</v>
      </c>
      <c r="R222" s="2103">
        <v>0</v>
      </c>
      <c r="S222" s="2104">
        <v>0</v>
      </c>
      <c r="T222" s="2103">
        <v>0</v>
      </c>
      <c r="U222" s="2104">
        <v>0</v>
      </c>
      <c r="V222" s="2105">
        <v>0</v>
      </c>
      <c r="W222" s="2104">
        <v>0</v>
      </c>
      <c r="X222" s="2105">
        <v>0</v>
      </c>
      <c r="Y222" s="2104">
        <v>1</v>
      </c>
      <c r="Z222" s="2105">
        <v>0</v>
      </c>
      <c r="AA222" s="2104">
        <v>2</v>
      </c>
      <c r="AB222" s="2105">
        <v>0</v>
      </c>
      <c r="AC222" s="2104">
        <v>0</v>
      </c>
      <c r="AD222" s="2105">
        <v>3</v>
      </c>
      <c r="AE222" s="2104">
        <v>1</v>
      </c>
      <c r="AF222" s="2105">
        <v>1</v>
      </c>
      <c r="AG222" s="2104">
        <v>2</v>
      </c>
      <c r="AH222" s="2105">
        <v>2</v>
      </c>
      <c r="AI222" s="2104">
        <v>0</v>
      </c>
      <c r="AJ222" s="2105">
        <v>0</v>
      </c>
      <c r="AK222" s="2104">
        <v>0</v>
      </c>
      <c r="AL222" s="2105">
        <v>0</v>
      </c>
      <c r="AM222" s="2104">
        <v>0</v>
      </c>
      <c r="AN222" s="2105">
        <v>0</v>
      </c>
      <c r="AO222" s="2106">
        <v>0</v>
      </c>
      <c r="AP222" s="2107">
        <v>0</v>
      </c>
      <c r="AQ222" s="2097"/>
      <c r="AR222" s="2098"/>
      <c r="AS222" s="2098"/>
      <c r="AT222" s="2104">
        <v>0</v>
      </c>
      <c r="AU222" s="2108">
        <v>0</v>
      </c>
      <c r="AV222" s="2108">
        <v>0</v>
      </c>
      <c r="AW222" s="2105">
        <v>0</v>
      </c>
      <c r="AX222" s="671" t="str">
        <f t="shared" si="148"/>
        <v/>
      </c>
      <c r="BT222" s="3"/>
      <c r="BU222" s="3"/>
      <c r="BV222" s="4"/>
      <c r="BW222" s="4"/>
      <c r="CA222" s="31" t="str">
        <f t="shared" ref="CA222:CA285" si="152">IF(CH222=1,"* El número de pacientes de 60 años NO DEBE Ser mayor a lo registrado en el grupo Etario 60-64 años. ","")</f>
        <v/>
      </c>
      <c r="CB222" s="31" t="str">
        <f t="shared" ref="CB222:CB285" si="153">IF(CI222=1,"* La consulta pertinente según Protocolo de Referencia NO DEBE ser mayor al Total registrado. ","")</f>
        <v/>
      </c>
      <c r="CC222" s="31" t="str">
        <f t="shared" si="149"/>
        <v/>
      </c>
      <c r="CD222" s="31" t="str">
        <f t="shared" ref="CD222:CD285" si="154">IF(AND(D222&lt;&gt;0,AO222=""),"* Recuerde que las Embarazadas deben ser incluídas en el ingreso por rango Etario (Digite CEROS si no tiene). ",IF(F222&lt;AO222,"* Las Embarazadas NO DEBEN ser mayor al total de Mujeres. ",""))</f>
        <v/>
      </c>
      <c r="CE222" s="31" t="str">
        <f t="shared" ref="CE222:CE285" si="155">IF(AND($D222&lt;&gt;0,AU222=""),"* No olvide digitar la columna Usuarios en Situación de Discapacidad (Digite CEROS si no tiene). ",IF($D222&lt;AU222,"* Los Usuarios en Situación de Discapacidad NO DEBEN ser mayor al total. ",""))</f>
        <v/>
      </c>
      <c r="CF222" s="31" t="str">
        <f t="shared" ref="CF222:CF285" si="156">IF(AND($D222&lt;&gt;0,AV222=""),"* No olvide digitar la columna Niños, Niñas, Adolescentes y Jóvenes Población SENAME (Digite CEROS si no tiene). ",IF($D222&lt;AV222,"* Los Niños, Niñas, Adolescentes y Jóvenes Población SENAME NO DEBEN ser mayor al total. ",""))</f>
        <v/>
      </c>
      <c r="CG222" s="31" t="str">
        <f t="shared" ref="CG222:CG285" si="157">IF(AND($D222&lt;&gt;0,AW222=""),"* No olvide digitar la columna Migrantes (Digite CEROS si no tiene). ",IF($D222&lt;AW222,"* Los Migrantes NO DEBEN ser mayor al total. ",""))</f>
        <v/>
      </c>
      <c r="CH222" s="32">
        <f t="shared" ref="CH222:CH285" si="158">IF((AI222+AJ222)&lt;AP222,1,0)</f>
        <v>0</v>
      </c>
      <c r="CI222" s="32">
        <f t="shared" ref="CI222:CI283" si="159">IF(D222&lt;AQ222,1,0)</f>
        <v>0</v>
      </c>
      <c r="CJ222" s="32">
        <f t="shared" ref="CJ222:CJ283" si="160">IF(D222&lt;AR222,1,0)</f>
        <v>0</v>
      </c>
      <c r="CK222" s="32">
        <f t="shared" ref="CK222:CK285" si="161">IF(AND(D222&lt;&gt;0,AO222=""),1,IF(F222&lt;AO222,1,0))</f>
        <v>0</v>
      </c>
      <c r="CL222" s="32">
        <f t="shared" ref="CL222:CN285" si="162">IF(AND($D222&lt;&gt;0,AU222=""),1,IF($D222&lt;AU222,1,0))</f>
        <v>0</v>
      </c>
      <c r="CM222" s="32">
        <f t="shared" si="162"/>
        <v>0</v>
      </c>
      <c r="CN222" s="32">
        <f t="shared" si="162"/>
        <v>0</v>
      </c>
    </row>
    <row r="223" spans="1:98" ht="16.350000000000001" customHeight="1" x14ac:dyDescent="0.2">
      <c r="A223" s="2912" t="s">
        <v>263</v>
      </c>
      <c r="B223" s="3184" t="s">
        <v>264</v>
      </c>
      <c r="C223" s="3184"/>
      <c r="D223" s="400">
        <f t="shared" si="147"/>
        <v>0</v>
      </c>
      <c r="E223" s="465">
        <f t="shared" si="150"/>
        <v>0</v>
      </c>
      <c r="F223" s="466">
        <f t="shared" si="151"/>
        <v>0</v>
      </c>
      <c r="G223" s="467"/>
      <c r="H223" s="468"/>
      <c r="I223" s="469"/>
      <c r="J223" s="468"/>
      <c r="K223" s="469"/>
      <c r="L223" s="468"/>
      <c r="M223" s="469"/>
      <c r="N223" s="468"/>
      <c r="O223" s="469"/>
      <c r="P223" s="468"/>
      <c r="Q223" s="469"/>
      <c r="R223" s="468"/>
      <c r="S223" s="469"/>
      <c r="T223" s="468"/>
      <c r="U223" s="469"/>
      <c r="V223" s="470"/>
      <c r="W223" s="469"/>
      <c r="X223" s="470"/>
      <c r="Y223" s="469"/>
      <c r="Z223" s="470"/>
      <c r="AA223" s="469"/>
      <c r="AB223" s="470"/>
      <c r="AC223" s="469"/>
      <c r="AD223" s="470"/>
      <c r="AE223" s="469"/>
      <c r="AF223" s="470"/>
      <c r="AG223" s="469"/>
      <c r="AH223" s="470"/>
      <c r="AI223" s="469"/>
      <c r="AJ223" s="470"/>
      <c r="AK223" s="469"/>
      <c r="AL223" s="470"/>
      <c r="AM223" s="469"/>
      <c r="AN223" s="470"/>
      <c r="AO223" s="471"/>
      <c r="AP223" s="472"/>
      <c r="AQ223" s="467"/>
      <c r="AR223" s="472"/>
      <c r="AS223" s="1060"/>
      <c r="AT223" s="469">
        <v>0</v>
      </c>
      <c r="AU223" s="473">
        <v>0</v>
      </c>
      <c r="AV223" s="473">
        <v>0</v>
      </c>
      <c r="AW223" s="468">
        <v>0</v>
      </c>
      <c r="AX223" s="671" t="str">
        <f t="shared" si="148"/>
        <v/>
      </c>
      <c r="BT223" s="3"/>
      <c r="BU223" s="3"/>
      <c r="BV223" s="4"/>
      <c r="BW223" s="4"/>
      <c r="CA223" s="31" t="str">
        <f t="shared" si="152"/>
        <v/>
      </c>
      <c r="CB223" s="31" t="str">
        <f t="shared" si="153"/>
        <v/>
      </c>
      <c r="CC223" s="31" t="str">
        <f t="shared" si="149"/>
        <v/>
      </c>
      <c r="CD223" s="31" t="str">
        <f t="shared" si="154"/>
        <v/>
      </c>
      <c r="CE223" s="31" t="str">
        <f t="shared" si="155"/>
        <v/>
      </c>
      <c r="CF223" s="31" t="str">
        <f t="shared" si="156"/>
        <v/>
      </c>
      <c r="CG223" s="31" t="str">
        <f t="shared" si="157"/>
        <v/>
      </c>
      <c r="CH223" s="32">
        <f t="shared" si="158"/>
        <v>0</v>
      </c>
      <c r="CI223" s="32">
        <f t="shared" si="159"/>
        <v>0</v>
      </c>
      <c r="CJ223" s="32">
        <f t="shared" si="160"/>
        <v>0</v>
      </c>
      <c r="CK223" s="32">
        <f t="shared" si="161"/>
        <v>0</v>
      </c>
      <c r="CL223" s="32">
        <f t="shared" si="162"/>
        <v>0</v>
      </c>
      <c r="CM223" s="32">
        <f t="shared" si="162"/>
        <v>0</v>
      </c>
      <c r="CN223" s="32">
        <f t="shared" si="162"/>
        <v>0</v>
      </c>
    </row>
    <row r="224" spans="1:98" ht="16.350000000000001" customHeight="1" x14ac:dyDescent="0.2">
      <c r="A224" s="2912"/>
      <c r="B224" s="3639" t="s">
        <v>265</v>
      </c>
      <c r="C224" s="3639"/>
      <c r="D224" s="2109">
        <f t="shared" si="147"/>
        <v>0</v>
      </c>
      <c r="E224" s="2110">
        <f t="shared" si="150"/>
        <v>0</v>
      </c>
      <c r="F224" s="2111">
        <f t="shared" si="151"/>
        <v>0</v>
      </c>
      <c r="G224" s="2112"/>
      <c r="H224" s="2113"/>
      <c r="I224" s="2114"/>
      <c r="J224" s="2113"/>
      <c r="K224" s="2114"/>
      <c r="L224" s="2113"/>
      <c r="M224" s="2114"/>
      <c r="N224" s="2113"/>
      <c r="O224" s="2114"/>
      <c r="P224" s="2113"/>
      <c r="Q224" s="2114"/>
      <c r="R224" s="2113"/>
      <c r="S224" s="2114"/>
      <c r="T224" s="2113"/>
      <c r="U224" s="2114"/>
      <c r="V224" s="2115"/>
      <c r="W224" s="2114"/>
      <c r="X224" s="2115"/>
      <c r="Y224" s="2114"/>
      <c r="Z224" s="2115"/>
      <c r="AA224" s="2114"/>
      <c r="AB224" s="2115"/>
      <c r="AC224" s="2114"/>
      <c r="AD224" s="2115"/>
      <c r="AE224" s="2114"/>
      <c r="AF224" s="2115"/>
      <c r="AG224" s="2114"/>
      <c r="AH224" s="2115"/>
      <c r="AI224" s="2114"/>
      <c r="AJ224" s="2115"/>
      <c r="AK224" s="2114"/>
      <c r="AL224" s="2115"/>
      <c r="AM224" s="2114"/>
      <c r="AN224" s="2115"/>
      <c r="AO224" s="2116"/>
      <c r="AP224" s="2117"/>
      <c r="AQ224" s="2097"/>
      <c r="AR224" s="2098"/>
      <c r="AS224" s="467"/>
      <c r="AT224" s="2114">
        <v>0</v>
      </c>
      <c r="AU224" s="2118">
        <v>0</v>
      </c>
      <c r="AV224" s="2118">
        <v>0</v>
      </c>
      <c r="AW224" s="2113">
        <v>0</v>
      </c>
      <c r="AX224" s="671" t="str">
        <f t="shared" si="148"/>
        <v/>
      </c>
      <c r="BT224" s="3"/>
      <c r="BU224" s="3"/>
      <c r="BV224" s="4"/>
      <c r="BW224" s="4"/>
      <c r="CA224" s="31" t="str">
        <f t="shared" si="152"/>
        <v/>
      </c>
      <c r="CB224" s="31"/>
      <c r="CC224" s="31" t="str">
        <f t="shared" si="149"/>
        <v/>
      </c>
      <c r="CD224" s="31" t="str">
        <f t="shared" si="154"/>
        <v/>
      </c>
      <c r="CE224" s="31" t="str">
        <f t="shared" si="155"/>
        <v/>
      </c>
      <c r="CF224" s="31" t="str">
        <f t="shared" si="156"/>
        <v/>
      </c>
      <c r="CG224" s="31" t="str">
        <f t="shared" si="157"/>
        <v/>
      </c>
      <c r="CH224" s="32">
        <f t="shared" si="158"/>
        <v>0</v>
      </c>
      <c r="CI224" s="32"/>
      <c r="CJ224" s="32"/>
      <c r="CK224" s="32">
        <f t="shared" si="161"/>
        <v>0</v>
      </c>
      <c r="CL224" s="32">
        <f t="shared" si="162"/>
        <v>0</v>
      </c>
      <c r="CM224" s="32">
        <f t="shared" si="162"/>
        <v>0</v>
      </c>
      <c r="CN224" s="32">
        <f t="shared" si="162"/>
        <v>0</v>
      </c>
    </row>
    <row r="225" spans="1:92" ht="16.350000000000001" customHeight="1" x14ac:dyDescent="0.2">
      <c r="A225" s="2912"/>
      <c r="B225" s="3639" t="s">
        <v>266</v>
      </c>
      <c r="C225" s="3639"/>
      <c r="D225" s="2109">
        <f t="shared" si="147"/>
        <v>0</v>
      </c>
      <c r="E225" s="2110">
        <f t="shared" si="150"/>
        <v>0</v>
      </c>
      <c r="F225" s="2111">
        <f t="shared" si="151"/>
        <v>0</v>
      </c>
      <c r="G225" s="2112"/>
      <c r="H225" s="2113"/>
      <c r="I225" s="2114"/>
      <c r="J225" s="2113"/>
      <c r="K225" s="2114"/>
      <c r="L225" s="2113"/>
      <c r="M225" s="2114"/>
      <c r="N225" s="2113"/>
      <c r="O225" s="2114"/>
      <c r="P225" s="2113"/>
      <c r="Q225" s="2114"/>
      <c r="R225" s="2113"/>
      <c r="S225" s="2114"/>
      <c r="T225" s="2113"/>
      <c r="U225" s="2114"/>
      <c r="V225" s="2115"/>
      <c r="W225" s="2114"/>
      <c r="X225" s="2115"/>
      <c r="Y225" s="2114"/>
      <c r="Z225" s="2115"/>
      <c r="AA225" s="2114"/>
      <c r="AB225" s="2115"/>
      <c r="AC225" s="2114"/>
      <c r="AD225" s="2115"/>
      <c r="AE225" s="2114"/>
      <c r="AF225" s="2115"/>
      <c r="AG225" s="2114"/>
      <c r="AH225" s="2115"/>
      <c r="AI225" s="2114"/>
      <c r="AJ225" s="2115"/>
      <c r="AK225" s="2114"/>
      <c r="AL225" s="2115"/>
      <c r="AM225" s="2114"/>
      <c r="AN225" s="2115"/>
      <c r="AO225" s="2116"/>
      <c r="AP225" s="2117"/>
      <c r="AQ225" s="2097"/>
      <c r="AR225" s="2098"/>
      <c r="AS225" s="2098"/>
      <c r="AT225" s="2114">
        <v>0</v>
      </c>
      <c r="AU225" s="2118">
        <v>0</v>
      </c>
      <c r="AV225" s="2118">
        <v>0</v>
      </c>
      <c r="AW225" s="2113">
        <v>0</v>
      </c>
      <c r="AX225" s="671" t="str">
        <f t="shared" si="148"/>
        <v/>
      </c>
      <c r="BT225" s="3"/>
      <c r="BU225" s="3"/>
      <c r="BV225" s="4"/>
      <c r="BW225" s="4"/>
      <c r="CA225" s="31" t="str">
        <f t="shared" si="152"/>
        <v/>
      </c>
      <c r="CB225" s="31"/>
      <c r="CC225" s="31" t="str">
        <f t="shared" si="149"/>
        <v/>
      </c>
      <c r="CD225" s="31" t="str">
        <f t="shared" si="154"/>
        <v/>
      </c>
      <c r="CE225" s="31" t="str">
        <f t="shared" si="155"/>
        <v/>
      </c>
      <c r="CF225" s="31" t="str">
        <f t="shared" si="156"/>
        <v/>
      </c>
      <c r="CG225" s="31" t="str">
        <f t="shared" si="157"/>
        <v/>
      </c>
      <c r="CH225" s="32">
        <f t="shared" si="158"/>
        <v>0</v>
      </c>
      <c r="CI225" s="32"/>
      <c r="CJ225" s="32"/>
      <c r="CK225" s="32">
        <f t="shared" si="161"/>
        <v>0</v>
      </c>
      <c r="CL225" s="32">
        <f t="shared" si="162"/>
        <v>0</v>
      </c>
      <c r="CM225" s="32">
        <f t="shared" si="162"/>
        <v>0</v>
      </c>
      <c r="CN225" s="32">
        <f t="shared" si="162"/>
        <v>0</v>
      </c>
    </row>
    <row r="226" spans="1:92" ht="16.350000000000001" customHeight="1" x14ac:dyDescent="0.2">
      <c r="A226" s="2912"/>
      <c r="B226" s="3640" t="s">
        <v>267</v>
      </c>
      <c r="C226" s="3641"/>
      <c r="D226" s="2109">
        <f t="shared" si="147"/>
        <v>0</v>
      </c>
      <c r="E226" s="2110">
        <f t="shared" si="150"/>
        <v>0</v>
      </c>
      <c r="F226" s="2111">
        <f t="shared" si="151"/>
        <v>0</v>
      </c>
      <c r="G226" s="2119"/>
      <c r="H226" s="2120"/>
      <c r="I226" s="2121"/>
      <c r="J226" s="2120"/>
      <c r="K226" s="2121"/>
      <c r="L226" s="2120"/>
      <c r="M226" s="2121"/>
      <c r="N226" s="2120"/>
      <c r="O226" s="2121"/>
      <c r="P226" s="2120"/>
      <c r="Q226" s="2121"/>
      <c r="R226" s="2120"/>
      <c r="S226" s="2121"/>
      <c r="T226" s="2120"/>
      <c r="U226" s="2121"/>
      <c r="V226" s="2122"/>
      <c r="W226" s="2121"/>
      <c r="X226" s="2122"/>
      <c r="Y226" s="2121"/>
      <c r="Z226" s="2122"/>
      <c r="AA226" s="2121"/>
      <c r="AB226" s="2122"/>
      <c r="AC226" s="2121"/>
      <c r="AD226" s="2122"/>
      <c r="AE226" s="2121"/>
      <c r="AF226" s="2122"/>
      <c r="AG226" s="2121"/>
      <c r="AH226" s="2122"/>
      <c r="AI226" s="2121"/>
      <c r="AJ226" s="2122"/>
      <c r="AK226" s="2121"/>
      <c r="AL226" s="2122"/>
      <c r="AM226" s="2121"/>
      <c r="AN226" s="2122"/>
      <c r="AO226" s="2123"/>
      <c r="AP226" s="2124"/>
      <c r="AQ226" s="2125"/>
      <c r="AR226" s="2126"/>
      <c r="AS226" s="2126"/>
      <c r="AT226" s="2121">
        <v>0</v>
      </c>
      <c r="AU226" s="2127">
        <v>0</v>
      </c>
      <c r="AV226" s="2127">
        <v>0</v>
      </c>
      <c r="AW226" s="2120">
        <v>0</v>
      </c>
      <c r="AX226" s="671" t="str">
        <f t="shared" si="148"/>
        <v/>
      </c>
      <c r="BT226" s="3"/>
      <c r="BU226" s="3"/>
      <c r="BV226" s="4"/>
      <c r="BW226" s="4"/>
      <c r="CA226" s="31" t="str">
        <f t="shared" si="152"/>
        <v/>
      </c>
      <c r="CB226" s="31"/>
      <c r="CC226" s="31" t="str">
        <f t="shared" si="149"/>
        <v/>
      </c>
      <c r="CD226" s="31" t="str">
        <f t="shared" si="154"/>
        <v/>
      </c>
      <c r="CE226" s="31" t="str">
        <f t="shared" si="155"/>
        <v/>
      </c>
      <c r="CF226" s="31" t="str">
        <f t="shared" si="156"/>
        <v/>
      </c>
      <c r="CG226" s="31" t="str">
        <f t="shared" si="157"/>
        <v/>
      </c>
      <c r="CH226" s="32">
        <f t="shared" si="158"/>
        <v>0</v>
      </c>
      <c r="CI226" s="32"/>
      <c r="CJ226" s="32"/>
      <c r="CK226" s="32">
        <f t="shared" si="161"/>
        <v>0</v>
      </c>
      <c r="CL226" s="32">
        <f t="shared" si="162"/>
        <v>0</v>
      </c>
      <c r="CM226" s="32">
        <f t="shared" si="162"/>
        <v>0</v>
      </c>
      <c r="CN226" s="32">
        <f t="shared" si="162"/>
        <v>0</v>
      </c>
    </row>
    <row r="227" spans="1:92" ht="16.350000000000001" customHeight="1" x14ac:dyDescent="0.2">
      <c r="A227" s="2912"/>
      <c r="B227" s="3640" t="s">
        <v>268</v>
      </c>
      <c r="C227" s="3641"/>
      <c r="D227" s="2109">
        <f t="shared" si="147"/>
        <v>0</v>
      </c>
      <c r="E227" s="2110">
        <f t="shared" si="150"/>
        <v>0</v>
      </c>
      <c r="F227" s="2111">
        <f t="shared" si="151"/>
        <v>0</v>
      </c>
      <c r="G227" s="2119"/>
      <c r="H227" s="2120"/>
      <c r="I227" s="2121"/>
      <c r="J227" s="2120"/>
      <c r="K227" s="2121"/>
      <c r="L227" s="2120"/>
      <c r="M227" s="2121"/>
      <c r="N227" s="2120"/>
      <c r="O227" s="2121"/>
      <c r="P227" s="2120"/>
      <c r="Q227" s="2121"/>
      <c r="R227" s="2120"/>
      <c r="S227" s="2121"/>
      <c r="T227" s="2120"/>
      <c r="U227" s="2121"/>
      <c r="V227" s="2122"/>
      <c r="W227" s="2121"/>
      <c r="X227" s="2122"/>
      <c r="Y227" s="2121"/>
      <c r="Z227" s="2122"/>
      <c r="AA227" s="2121"/>
      <c r="AB227" s="2122"/>
      <c r="AC227" s="2121"/>
      <c r="AD227" s="2122"/>
      <c r="AE227" s="2121"/>
      <c r="AF227" s="2122"/>
      <c r="AG227" s="2121"/>
      <c r="AH227" s="2122"/>
      <c r="AI227" s="2121"/>
      <c r="AJ227" s="2122"/>
      <c r="AK227" s="2121"/>
      <c r="AL227" s="2122"/>
      <c r="AM227" s="2121"/>
      <c r="AN227" s="2122"/>
      <c r="AO227" s="2123"/>
      <c r="AP227" s="2124"/>
      <c r="AQ227" s="2125"/>
      <c r="AR227" s="2126"/>
      <c r="AS227" s="2126"/>
      <c r="AT227" s="2121">
        <v>0</v>
      </c>
      <c r="AU227" s="2127">
        <v>0</v>
      </c>
      <c r="AV227" s="2127">
        <v>0</v>
      </c>
      <c r="AW227" s="2120">
        <v>0</v>
      </c>
      <c r="AX227" s="671" t="str">
        <f t="shared" si="148"/>
        <v/>
      </c>
      <c r="BT227" s="3"/>
      <c r="BU227" s="3"/>
      <c r="BV227" s="4"/>
      <c r="BW227" s="4"/>
      <c r="CA227" s="31" t="str">
        <f t="shared" si="152"/>
        <v/>
      </c>
      <c r="CB227" s="31"/>
      <c r="CC227" s="31" t="str">
        <f t="shared" si="149"/>
        <v/>
      </c>
      <c r="CD227" s="31" t="str">
        <f t="shared" si="154"/>
        <v/>
      </c>
      <c r="CE227" s="31" t="str">
        <f t="shared" si="155"/>
        <v/>
      </c>
      <c r="CF227" s="31" t="str">
        <f t="shared" si="156"/>
        <v/>
      </c>
      <c r="CG227" s="31" t="str">
        <f t="shared" si="157"/>
        <v/>
      </c>
      <c r="CH227" s="32">
        <f t="shared" si="158"/>
        <v>0</v>
      </c>
      <c r="CI227" s="32"/>
      <c r="CJ227" s="32"/>
      <c r="CK227" s="32">
        <f t="shared" si="161"/>
        <v>0</v>
      </c>
      <c r="CL227" s="32">
        <f t="shared" si="162"/>
        <v>0</v>
      </c>
      <c r="CM227" s="32">
        <f t="shared" si="162"/>
        <v>0</v>
      </c>
      <c r="CN227" s="32">
        <f t="shared" si="162"/>
        <v>0</v>
      </c>
    </row>
    <row r="228" spans="1:92" ht="16.350000000000001" customHeight="1" x14ac:dyDescent="0.2">
      <c r="A228" s="3537"/>
      <c r="B228" s="3642" t="s">
        <v>269</v>
      </c>
      <c r="C228" s="3642"/>
      <c r="D228" s="2128">
        <f t="shared" si="147"/>
        <v>0</v>
      </c>
      <c r="E228" s="2129">
        <f t="shared" si="150"/>
        <v>0</v>
      </c>
      <c r="F228" s="2130">
        <f t="shared" si="151"/>
        <v>0</v>
      </c>
      <c r="G228" s="2102"/>
      <c r="H228" s="2103"/>
      <c r="I228" s="2104"/>
      <c r="J228" s="2103"/>
      <c r="K228" s="2104"/>
      <c r="L228" s="2103"/>
      <c r="M228" s="2104"/>
      <c r="N228" s="2103"/>
      <c r="O228" s="2104"/>
      <c r="P228" s="2103"/>
      <c r="Q228" s="2104"/>
      <c r="R228" s="2103"/>
      <c r="S228" s="2104"/>
      <c r="T228" s="2103"/>
      <c r="U228" s="2104"/>
      <c r="V228" s="2105"/>
      <c r="W228" s="2104"/>
      <c r="X228" s="2105"/>
      <c r="Y228" s="2104"/>
      <c r="Z228" s="2105"/>
      <c r="AA228" s="2104"/>
      <c r="AB228" s="2105"/>
      <c r="AC228" s="2104"/>
      <c r="AD228" s="2105"/>
      <c r="AE228" s="2104"/>
      <c r="AF228" s="2105"/>
      <c r="AG228" s="2104"/>
      <c r="AH228" s="2105"/>
      <c r="AI228" s="2104"/>
      <c r="AJ228" s="2105"/>
      <c r="AK228" s="2104"/>
      <c r="AL228" s="2105"/>
      <c r="AM228" s="2104"/>
      <c r="AN228" s="2105"/>
      <c r="AO228" s="2106"/>
      <c r="AP228" s="2107"/>
      <c r="AQ228" s="2131"/>
      <c r="AR228" s="2132"/>
      <c r="AS228" s="2132"/>
      <c r="AT228" s="2104">
        <v>0</v>
      </c>
      <c r="AU228" s="2108">
        <v>0</v>
      </c>
      <c r="AV228" s="2108">
        <v>0</v>
      </c>
      <c r="AW228" s="2103">
        <v>0</v>
      </c>
      <c r="AX228" s="671" t="str">
        <f t="shared" si="148"/>
        <v/>
      </c>
      <c r="BT228" s="3"/>
      <c r="BU228" s="3"/>
      <c r="BV228" s="4"/>
      <c r="BW228" s="4"/>
      <c r="CA228" s="31" t="str">
        <f t="shared" si="152"/>
        <v/>
      </c>
      <c r="CB228" s="31"/>
      <c r="CC228" s="31" t="str">
        <f t="shared" si="149"/>
        <v/>
      </c>
      <c r="CD228" s="31" t="str">
        <f t="shared" si="154"/>
        <v/>
      </c>
      <c r="CE228" s="31" t="str">
        <f t="shared" si="155"/>
        <v/>
      </c>
      <c r="CF228" s="31" t="str">
        <f t="shared" si="156"/>
        <v/>
      </c>
      <c r="CG228" s="31" t="str">
        <f t="shared" si="157"/>
        <v/>
      </c>
      <c r="CH228" s="32">
        <f t="shared" si="158"/>
        <v>0</v>
      </c>
      <c r="CI228" s="32"/>
      <c r="CJ228" s="32"/>
      <c r="CK228" s="32">
        <f t="shared" si="161"/>
        <v>0</v>
      </c>
      <c r="CL228" s="32">
        <f t="shared" si="162"/>
        <v>0</v>
      </c>
      <c r="CM228" s="32">
        <f t="shared" si="162"/>
        <v>0</v>
      </c>
      <c r="CN228" s="32">
        <f t="shared" si="162"/>
        <v>0</v>
      </c>
    </row>
    <row r="229" spans="1:92" ht="16.350000000000001" customHeight="1" x14ac:dyDescent="0.2">
      <c r="A229" s="3454" t="s">
        <v>99</v>
      </c>
      <c r="B229" s="3184" t="s">
        <v>264</v>
      </c>
      <c r="C229" s="3184"/>
      <c r="D229" s="1050">
        <f t="shared" si="147"/>
        <v>16</v>
      </c>
      <c r="E229" s="485">
        <f t="shared" si="150"/>
        <v>7</v>
      </c>
      <c r="F229" s="2519">
        <f t="shared" si="151"/>
        <v>9</v>
      </c>
      <c r="G229" s="1060">
        <v>0</v>
      </c>
      <c r="H229" s="459">
        <v>0</v>
      </c>
      <c r="I229" s="2517">
        <v>0</v>
      </c>
      <c r="J229" s="459">
        <v>0</v>
      </c>
      <c r="K229" s="2517">
        <v>0</v>
      </c>
      <c r="L229" s="459">
        <v>0</v>
      </c>
      <c r="M229" s="2517">
        <v>0</v>
      </c>
      <c r="N229" s="459">
        <v>0</v>
      </c>
      <c r="O229" s="2517">
        <v>0</v>
      </c>
      <c r="P229" s="459">
        <v>0</v>
      </c>
      <c r="Q229" s="2517">
        <v>1</v>
      </c>
      <c r="R229" s="459">
        <v>0</v>
      </c>
      <c r="S229" s="2517">
        <v>0</v>
      </c>
      <c r="T229" s="459">
        <v>0</v>
      </c>
      <c r="U229" s="2517">
        <v>0</v>
      </c>
      <c r="V229" s="2518">
        <v>0</v>
      </c>
      <c r="W229" s="2517">
        <v>0</v>
      </c>
      <c r="X229" s="2518">
        <v>1</v>
      </c>
      <c r="Y229" s="2517">
        <v>1</v>
      </c>
      <c r="Z229" s="2518">
        <v>1</v>
      </c>
      <c r="AA229" s="2517">
        <v>1</v>
      </c>
      <c r="AB229" s="2518">
        <v>2</v>
      </c>
      <c r="AC229" s="2517">
        <v>1</v>
      </c>
      <c r="AD229" s="2518">
        <v>4</v>
      </c>
      <c r="AE229" s="2517">
        <v>1</v>
      </c>
      <c r="AF229" s="2518">
        <v>0</v>
      </c>
      <c r="AG229" s="2517">
        <v>2</v>
      </c>
      <c r="AH229" s="2518">
        <v>0</v>
      </c>
      <c r="AI229" s="2517">
        <v>0</v>
      </c>
      <c r="AJ229" s="2518">
        <v>0</v>
      </c>
      <c r="AK229" s="2517">
        <v>0</v>
      </c>
      <c r="AL229" s="2518">
        <v>1</v>
      </c>
      <c r="AM229" s="2517">
        <v>0</v>
      </c>
      <c r="AN229" s="2518">
        <v>0</v>
      </c>
      <c r="AO229" s="471">
        <v>0</v>
      </c>
      <c r="AP229" s="472">
        <v>0</v>
      </c>
      <c r="AQ229" s="1060"/>
      <c r="AR229" s="473"/>
      <c r="AS229" s="1060">
        <v>3</v>
      </c>
      <c r="AT229" s="469">
        <v>0</v>
      </c>
      <c r="AU229" s="473">
        <v>0</v>
      </c>
      <c r="AV229" s="473">
        <v>0</v>
      </c>
      <c r="AW229" s="468">
        <v>0</v>
      </c>
      <c r="AX229" s="671" t="str">
        <f t="shared" si="148"/>
        <v/>
      </c>
      <c r="BT229" s="3"/>
      <c r="BU229" s="3"/>
      <c r="BV229" s="4"/>
      <c r="BW229" s="4"/>
      <c r="CA229" s="31" t="str">
        <f t="shared" si="152"/>
        <v/>
      </c>
      <c r="CB229" s="31" t="str">
        <f t="shared" si="153"/>
        <v/>
      </c>
      <c r="CC229" s="31" t="str">
        <f t="shared" si="149"/>
        <v/>
      </c>
      <c r="CD229" s="31" t="str">
        <f t="shared" si="154"/>
        <v/>
      </c>
      <c r="CE229" s="31" t="str">
        <f t="shared" si="155"/>
        <v/>
      </c>
      <c r="CF229" s="31" t="str">
        <f t="shared" si="156"/>
        <v/>
      </c>
      <c r="CG229" s="31" t="str">
        <f t="shared" si="157"/>
        <v/>
      </c>
      <c r="CH229" s="32">
        <f t="shared" si="158"/>
        <v>0</v>
      </c>
      <c r="CI229" s="32">
        <f t="shared" si="159"/>
        <v>0</v>
      </c>
      <c r="CJ229" s="32">
        <f t="shared" si="160"/>
        <v>0</v>
      </c>
      <c r="CK229" s="32">
        <f t="shared" si="161"/>
        <v>0</v>
      </c>
      <c r="CL229" s="32">
        <f t="shared" si="162"/>
        <v>0</v>
      </c>
      <c r="CM229" s="32">
        <f t="shared" si="162"/>
        <v>0</v>
      </c>
      <c r="CN229" s="32">
        <f t="shared" si="162"/>
        <v>0</v>
      </c>
    </row>
    <row r="230" spans="1:92" ht="16.350000000000001" customHeight="1" x14ac:dyDescent="0.2">
      <c r="A230" s="2912"/>
      <c r="B230" s="3639" t="s">
        <v>265</v>
      </c>
      <c r="C230" s="3639"/>
      <c r="D230" s="2109">
        <f t="shared" si="147"/>
        <v>34</v>
      </c>
      <c r="E230" s="2110">
        <f t="shared" si="150"/>
        <v>13</v>
      </c>
      <c r="F230" s="2111">
        <f t="shared" si="151"/>
        <v>21</v>
      </c>
      <c r="G230" s="2112">
        <v>0</v>
      </c>
      <c r="H230" s="2113">
        <v>1</v>
      </c>
      <c r="I230" s="2114">
        <v>0</v>
      </c>
      <c r="J230" s="2113">
        <v>0</v>
      </c>
      <c r="K230" s="2114">
        <v>0</v>
      </c>
      <c r="L230" s="2113">
        <v>1</v>
      </c>
      <c r="M230" s="2114">
        <v>0</v>
      </c>
      <c r="N230" s="2113">
        <v>0</v>
      </c>
      <c r="O230" s="2114">
        <v>0</v>
      </c>
      <c r="P230" s="2113">
        <v>0</v>
      </c>
      <c r="Q230" s="2114">
        <v>0</v>
      </c>
      <c r="R230" s="2113">
        <v>0</v>
      </c>
      <c r="S230" s="2114">
        <v>0</v>
      </c>
      <c r="T230" s="2113">
        <v>0</v>
      </c>
      <c r="U230" s="2114">
        <v>0</v>
      </c>
      <c r="V230" s="2115">
        <v>0</v>
      </c>
      <c r="W230" s="2114">
        <v>0</v>
      </c>
      <c r="X230" s="2115">
        <v>1</v>
      </c>
      <c r="Y230" s="2114">
        <v>4</v>
      </c>
      <c r="Z230" s="2115">
        <v>6</v>
      </c>
      <c r="AA230" s="2114">
        <v>2</v>
      </c>
      <c r="AB230" s="2115">
        <v>1</v>
      </c>
      <c r="AC230" s="2114">
        <v>1</v>
      </c>
      <c r="AD230" s="2115">
        <v>4</v>
      </c>
      <c r="AE230" s="2114">
        <v>2</v>
      </c>
      <c r="AF230" s="2115">
        <v>2</v>
      </c>
      <c r="AG230" s="2114">
        <v>4</v>
      </c>
      <c r="AH230" s="2115">
        <v>1</v>
      </c>
      <c r="AI230" s="2114">
        <v>0</v>
      </c>
      <c r="AJ230" s="2115">
        <v>1</v>
      </c>
      <c r="AK230" s="2114">
        <v>0</v>
      </c>
      <c r="AL230" s="2115">
        <v>3</v>
      </c>
      <c r="AM230" s="2114">
        <v>0</v>
      </c>
      <c r="AN230" s="2115">
        <v>0</v>
      </c>
      <c r="AO230" s="2116">
        <v>0</v>
      </c>
      <c r="AP230" s="2117">
        <v>0</v>
      </c>
      <c r="AQ230" s="2097"/>
      <c r="AR230" s="2133"/>
      <c r="AS230" s="467">
        <v>7</v>
      </c>
      <c r="AT230" s="2114">
        <v>0</v>
      </c>
      <c r="AU230" s="2118">
        <v>0</v>
      </c>
      <c r="AV230" s="2118">
        <v>0</v>
      </c>
      <c r="AW230" s="2113">
        <v>0</v>
      </c>
      <c r="AX230" s="671" t="str">
        <f t="shared" si="148"/>
        <v/>
      </c>
      <c r="BT230" s="3"/>
      <c r="BU230" s="3"/>
      <c r="BV230" s="4"/>
      <c r="BW230" s="4"/>
      <c r="CA230" s="31" t="str">
        <f t="shared" si="152"/>
        <v/>
      </c>
      <c r="CB230" s="31"/>
      <c r="CC230" s="31" t="str">
        <f t="shared" si="149"/>
        <v/>
      </c>
      <c r="CD230" s="31" t="str">
        <f t="shared" si="154"/>
        <v/>
      </c>
      <c r="CE230" s="31" t="str">
        <f t="shared" si="155"/>
        <v/>
      </c>
      <c r="CF230" s="31" t="str">
        <f t="shared" si="156"/>
        <v/>
      </c>
      <c r="CG230" s="31" t="str">
        <f t="shared" si="157"/>
        <v/>
      </c>
      <c r="CH230" s="32">
        <f t="shared" si="158"/>
        <v>0</v>
      </c>
      <c r="CI230" s="32"/>
      <c r="CJ230" s="32"/>
      <c r="CK230" s="32">
        <f t="shared" si="161"/>
        <v>0</v>
      </c>
      <c r="CL230" s="32">
        <f t="shared" si="162"/>
        <v>0</v>
      </c>
      <c r="CM230" s="32">
        <f t="shared" si="162"/>
        <v>0</v>
      </c>
      <c r="CN230" s="32">
        <f t="shared" si="162"/>
        <v>0</v>
      </c>
    </row>
    <row r="231" spans="1:92" ht="16.350000000000001" customHeight="1" x14ac:dyDescent="0.2">
      <c r="A231" s="2912"/>
      <c r="B231" s="3639" t="s">
        <v>266</v>
      </c>
      <c r="C231" s="3639"/>
      <c r="D231" s="2109">
        <f t="shared" si="147"/>
        <v>12</v>
      </c>
      <c r="E231" s="2110">
        <f t="shared" si="150"/>
        <v>5</v>
      </c>
      <c r="F231" s="2111">
        <f t="shared" si="151"/>
        <v>7</v>
      </c>
      <c r="G231" s="2112">
        <v>0</v>
      </c>
      <c r="H231" s="2113">
        <v>0</v>
      </c>
      <c r="I231" s="2114">
        <v>0</v>
      </c>
      <c r="J231" s="2113">
        <v>0</v>
      </c>
      <c r="K231" s="2114">
        <v>0</v>
      </c>
      <c r="L231" s="2113">
        <v>0</v>
      </c>
      <c r="M231" s="2114">
        <v>0</v>
      </c>
      <c r="N231" s="2113">
        <v>0</v>
      </c>
      <c r="O231" s="2114">
        <v>0</v>
      </c>
      <c r="P231" s="2113">
        <v>0</v>
      </c>
      <c r="Q231" s="2114">
        <v>0</v>
      </c>
      <c r="R231" s="2113">
        <v>0</v>
      </c>
      <c r="S231" s="2114">
        <v>0</v>
      </c>
      <c r="T231" s="2113">
        <v>0</v>
      </c>
      <c r="U231" s="2114">
        <v>0</v>
      </c>
      <c r="V231" s="2115">
        <v>0</v>
      </c>
      <c r="W231" s="2114">
        <v>0</v>
      </c>
      <c r="X231" s="2115">
        <v>0</v>
      </c>
      <c r="Y231" s="2114">
        <v>1</v>
      </c>
      <c r="Z231" s="2115">
        <v>1</v>
      </c>
      <c r="AA231" s="2114">
        <v>1</v>
      </c>
      <c r="AB231" s="2115">
        <v>2</v>
      </c>
      <c r="AC231" s="2114">
        <v>1</v>
      </c>
      <c r="AD231" s="2115">
        <v>4</v>
      </c>
      <c r="AE231" s="2114">
        <v>1</v>
      </c>
      <c r="AF231" s="2115">
        <v>0</v>
      </c>
      <c r="AG231" s="2114">
        <v>1</v>
      </c>
      <c r="AH231" s="2115">
        <v>0</v>
      </c>
      <c r="AI231" s="2114">
        <v>0</v>
      </c>
      <c r="AJ231" s="2115">
        <v>0</v>
      </c>
      <c r="AK231" s="2114">
        <v>0</v>
      </c>
      <c r="AL231" s="2115">
        <v>0</v>
      </c>
      <c r="AM231" s="2114">
        <v>0</v>
      </c>
      <c r="AN231" s="2115">
        <v>0</v>
      </c>
      <c r="AO231" s="2116">
        <v>0</v>
      </c>
      <c r="AP231" s="2117">
        <v>0</v>
      </c>
      <c r="AQ231" s="2097"/>
      <c r="AR231" s="2133"/>
      <c r="AS231" s="2133"/>
      <c r="AT231" s="2114">
        <v>0</v>
      </c>
      <c r="AU231" s="2118">
        <v>0</v>
      </c>
      <c r="AV231" s="2118">
        <v>0</v>
      </c>
      <c r="AW231" s="2113">
        <v>0</v>
      </c>
      <c r="AX231" s="671" t="str">
        <f t="shared" si="148"/>
        <v/>
      </c>
      <c r="BT231" s="3"/>
      <c r="BU231" s="3"/>
      <c r="BV231" s="4"/>
      <c r="BW231" s="4"/>
      <c r="CA231" s="31" t="str">
        <f t="shared" si="152"/>
        <v/>
      </c>
      <c r="CB231" s="31"/>
      <c r="CC231" s="31" t="str">
        <f t="shared" si="149"/>
        <v/>
      </c>
      <c r="CD231" s="31" t="str">
        <f t="shared" si="154"/>
        <v/>
      </c>
      <c r="CE231" s="31" t="str">
        <f t="shared" si="155"/>
        <v/>
      </c>
      <c r="CF231" s="31" t="str">
        <f t="shared" si="156"/>
        <v/>
      </c>
      <c r="CG231" s="31" t="str">
        <f t="shared" si="157"/>
        <v/>
      </c>
      <c r="CH231" s="32">
        <f t="shared" si="158"/>
        <v>0</v>
      </c>
      <c r="CI231" s="32"/>
      <c r="CJ231" s="32"/>
      <c r="CK231" s="32">
        <f t="shared" si="161"/>
        <v>0</v>
      </c>
      <c r="CL231" s="32">
        <f t="shared" si="162"/>
        <v>0</v>
      </c>
      <c r="CM231" s="32">
        <f t="shared" si="162"/>
        <v>0</v>
      </c>
      <c r="CN231" s="32">
        <f t="shared" si="162"/>
        <v>0</v>
      </c>
    </row>
    <row r="232" spans="1:92" ht="16.350000000000001" customHeight="1" x14ac:dyDescent="0.2">
      <c r="A232" s="2912"/>
      <c r="B232" s="3640" t="s">
        <v>267</v>
      </c>
      <c r="C232" s="3641"/>
      <c r="D232" s="2109">
        <f t="shared" si="147"/>
        <v>14</v>
      </c>
      <c r="E232" s="2110">
        <f t="shared" si="150"/>
        <v>6</v>
      </c>
      <c r="F232" s="2111">
        <f t="shared" si="151"/>
        <v>8</v>
      </c>
      <c r="G232" s="2119">
        <v>0</v>
      </c>
      <c r="H232" s="2120">
        <v>0</v>
      </c>
      <c r="I232" s="2121">
        <v>0</v>
      </c>
      <c r="J232" s="2120">
        <v>0</v>
      </c>
      <c r="K232" s="2121">
        <v>0</v>
      </c>
      <c r="L232" s="2120">
        <v>1</v>
      </c>
      <c r="M232" s="2121">
        <v>0</v>
      </c>
      <c r="N232" s="2120">
        <v>0</v>
      </c>
      <c r="O232" s="2121">
        <v>0</v>
      </c>
      <c r="P232" s="2120">
        <v>0</v>
      </c>
      <c r="Q232" s="2121">
        <v>0</v>
      </c>
      <c r="R232" s="2120">
        <v>0</v>
      </c>
      <c r="S232" s="2121">
        <v>0</v>
      </c>
      <c r="T232" s="2120">
        <v>0</v>
      </c>
      <c r="U232" s="2121">
        <v>0</v>
      </c>
      <c r="V232" s="2122">
        <v>0</v>
      </c>
      <c r="W232" s="2121">
        <v>0</v>
      </c>
      <c r="X232" s="2122">
        <v>1</v>
      </c>
      <c r="Y232" s="2121">
        <v>1</v>
      </c>
      <c r="Z232" s="2122">
        <v>0</v>
      </c>
      <c r="AA232" s="2121">
        <v>2</v>
      </c>
      <c r="AB232" s="2122">
        <v>0</v>
      </c>
      <c r="AC232" s="2121">
        <v>0</v>
      </c>
      <c r="AD232" s="2122">
        <v>2</v>
      </c>
      <c r="AE232" s="2121">
        <v>1</v>
      </c>
      <c r="AF232" s="2122">
        <v>2</v>
      </c>
      <c r="AG232" s="2121">
        <v>2</v>
      </c>
      <c r="AH232" s="2122">
        <v>0</v>
      </c>
      <c r="AI232" s="2121">
        <v>0</v>
      </c>
      <c r="AJ232" s="2122">
        <v>0</v>
      </c>
      <c r="AK232" s="2121">
        <v>0</v>
      </c>
      <c r="AL232" s="2122">
        <v>2</v>
      </c>
      <c r="AM232" s="2121">
        <v>0</v>
      </c>
      <c r="AN232" s="2122">
        <v>0</v>
      </c>
      <c r="AO232" s="2123">
        <v>0</v>
      </c>
      <c r="AP232" s="2124">
        <v>0</v>
      </c>
      <c r="AQ232" s="2097"/>
      <c r="AR232" s="2133"/>
      <c r="AS232" s="2133"/>
      <c r="AT232" s="2121">
        <v>0</v>
      </c>
      <c r="AU232" s="2127">
        <v>0</v>
      </c>
      <c r="AV232" s="2127">
        <v>0</v>
      </c>
      <c r="AW232" s="2120">
        <v>0</v>
      </c>
      <c r="AX232" s="671" t="str">
        <f t="shared" si="148"/>
        <v/>
      </c>
      <c r="BT232" s="3"/>
      <c r="BU232" s="3"/>
      <c r="BV232" s="4"/>
      <c r="BW232" s="4"/>
      <c r="CA232" s="31" t="str">
        <f t="shared" si="152"/>
        <v/>
      </c>
      <c r="CB232" s="31"/>
      <c r="CC232" s="31" t="str">
        <f t="shared" si="149"/>
        <v/>
      </c>
      <c r="CD232" s="31" t="str">
        <f t="shared" si="154"/>
        <v/>
      </c>
      <c r="CE232" s="31" t="str">
        <f t="shared" si="155"/>
        <v/>
      </c>
      <c r="CF232" s="31" t="str">
        <f t="shared" si="156"/>
        <v/>
      </c>
      <c r="CG232" s="31" t="str">
        <f t="shared" si="157"/>
        <v/>
      </c>
      <c r="CH232" s="32">
        <f t="shared" si="158"/>
        <v>0</v>
      </c>
      <c r="CI232" s="32"/>
      <c r="CJ232" s="32"/>
      <c r="CK232" s="32">
        <f t="shared" si="161"/>
        <v>0</v>
      </c>
      <c r="CL232" s="32">
        <f t="shared" si="162"/>
        <v>0</v>
      </c>
      <c r="CM232" s="32">
        <f t="shared" si="162"/>
        <v>0</v>
      </c>
      <c r="CN232" s="32">
        <f t="shared" si="162"/>
        <v>0</v>
      </c>
    </row>
    <row r="233" spans="1:92" ht="16.350000000000001" customHeight="1" x14ac:dyDescent="0.2">
      <c r="A233" s="2912"/>
      <c r="B233" s="3640" t="s">
        <v>268</v>
      </c>
      <c r="C233" s="3641"/>
      <c r="D233" s="2109">
        <f t="shared" si="147"/>
        <v>1</v>
      </c>
      <c r="E233" s="2110">
        <f t="shared" si="150"/>
        <v>0</v>
      </c>
      <c r="F233" s="2111">
        <f t="shared" si="151"/>
        <v>1</v>
      </c>
      <c r="G233" s="2119">
        <v>0</v>
      </c>
      <c r="H233" s="2120">
        <v>0</v>
      </c>
      <c r="I233" s="2121">
        <v>0</v>
      </c>
      <c r="J233" s="2120">
        <v>0</v>
      </c>
      <c r="K233" s="2121">
        <v>0</v>
      </c>
      <c r="L233" s="2120">
        <v>0</v>
      </c>
      <c r="M233" s="2121">
        <v>0</v>
      </c>
      <c r="N233" s="2120">
        <v>0</v>
      </c>
      <c r="O233" s="2121">
        <v>0</v>
      </c>
      <c r="P233" s="2120">
        <v>0</v>
      </c>
      <c r="Q233" s="2121">
        <v>0</v>
      </c>
      <c r="R233" s="2120">
        <v>0</v>
      </c>
      <c r="S233" s="2121">
        <v>0</v>
      </c>
      <c r="T233" s="2120">
        <v>0</v>
      </c>
      <c r="U233" s="2121">
        <v>0</v>
      </c>
      <c r="V233" s="2122">
        <v>0</v>
      </c>
      <c r="W233" s="2121">
        <v>0</v>
      </c>
      <c r="X233" s="2122">
        <v>0</v>
      </c>
      <c r="Y233" s="2121">
        <v>0</v>
      </c>
      <c r="Z233" s="2122">
        <v>0</v>
      </c>
      <c r="AA233" s="2121">
        <v>0</v>
      </c>
      <c r="AB233" s="2122">
        <v>0</v>
      </c>
      <c r="AC233" s="2121">
        <v>0</v>
      </c>
      <c r="AD233" s="2122">
        <v>0</v>
      </c>
      <c r="AE233" s="2121">
        <v>0</v>
      </c>
      <c r="AF233" s="2122">
        <v>1</v>
      </c>
      <c r="AG233" s="2121">
        <v>0</v>
      </c>
      <c r="AH233" s="2122">
        <v>0</v>
      </c>
      <c r="AI233" s="2121">
        <v>0</v>
      </c>
      <c r="AJ233" s="2122">
        <v>0</v>
      </c>
      <c r="AK233" s="2121">
        <v>0</v>
      </c>
      <c r="AL233" s="2122">
        <v>0</v>
      </c>
      <c r="AM233" s="2121">
        <v>0</v>
      </c>
      <c r="AN233" s="2122">
        <v>0</v>
      </c>
      <c r="AO233" s="2123">
        <v>0</v>
      </c>
      <c r="AP233" s="2124">
        <v>0</v>
      </c>
      <c r="AQ233" s="2125"/>
      <c r="AR233" s="2126"/>
      <c r="AS233" s="2126"/>
      <c r="AT233" s="2121">
        <v>0</v>
      </c>
      <c r="AU233" s="2127">
        <v>0</v>
      </c>
      <c r="AV233" s="2127">
        <v>0</v>
      </c>
      <c r="AW233" s="2120">
        <v>0</v>
      </c>
      <c r="AX233" s="671" t="str">
        <f t="shared" si="148"/>
        <v/>
      </c>
      <c r="BT233" s="3"/>
      <c r="BU233" s="3"/>
      <c r="BV233" s="4"/>
      <c r="BW233" s="4"/>
      <c r="CA233" s="31" t="str">
        <f t="shared" si="152"/>
        <v/>
      </c>
      <c r="CB233" s="31"/>
      <c r="CC233" s="31" t="str">
        <f t="shared" si="149"/>
        <v/>
      </c>
      <c r="CD233" s="31" t="str">
        <f t="shared" si="154"/>
        <v/>
      </c>
      <c r="CE233" s="31" t="str">
        <f t="shared" si="155"/>
        <v/>
      </c>
      <c r="CF233" s="31" t="str">
        <f t="shared" si="156"/>
        <v/>
      </c>
      <c r="CG233" s="31" t="str">
        <f t="shared" si="157"/>
        <v/>
      </c>
      <c r="CH233" s="32">
        <f t="shared" si="158"/>
        <v>0</v>
      </c>
      <c r="CI233" s="32"/>
      <c r="CJ233" s="32"/>
      <c r="CK233" s="32">
        <f t="shared" si="161"/>
        <v>0</v>
      </c>
      <c r="CL233" s="32">
        <f t="shared" si="162"/>
        <v>0</v>
      </c>
      <c r="CM233" s="32">
        <f t="shared" si="162"/>
        <v>0</v>
      </c>
      <c r="CN233" s="32">
        <f t="shared" si="162"/>
        <v>0</v>
      </c>
    </row>
    <row r="234" spans="1:92" ht="16.350000000000001" customHeight="1" x14ac:dyDescent="0.2">
      <c r="A234" s="3537"/>
      <c r="B234" s="3642" t="s">
        <v>269</v>
      </c>
      <c r="C234" s="3642"/>
      <c r="D234" s="2128">
        <f t="shared" si="147"/>
        <v>3</v>
      </c>
      <c r="E234" s="2129">
        <f t="shared" si="150"/>
        <v>1</v>
      </c>
      <c r="F234" s="2130">
        <f t="shared" si="151"/>
        <v>2</v>
      </c>
      <c r="G234" s="2102">
        <v>0</v>
      </c>
      <c r="H234" s="2103">
        <v>0</v>
      </c>
      <c r="I234" s="2104">
        <v>0</v>
      </c>
      <c r="J234" s="2103">
        <v>0</v>
      </c>
      <c r="K234" s="2104">
        <v>0</v>
      </c>
      <c r="L234" s="2103">
        <v>0</v>
      </c>
      <c r="M234" s="2104">
        <v>0</v>
      </c>
      <c r="N234" s="2103">
        <v>0</v>
      </c>
      <c r="O234" s="2104">
        <v>0</v>
      </c>
      <c r="P234" s="2103">
        <v>0</v>
      </c>
      <c r="Q234" s="2104">
        <v>0</v>
      </c>
      <c r="R234" s="2103">
        <v>0</v>
      </c>
      <c r="S234" s="2104">
        <v>0</v>
      </c>
      <c r="T234" s="2103">
        <v>0</v>
      </c>
      <c r="U234" s="2104">
        <v>0</v>
      </c>
      <c r="V234" s="2105">
        <v>0</v>
      </c>
      <c r="W234" s="2104">
        <v>0</v>
      </c>
      <c r="X234" s="2105">
        <v>0</v>
      </c>
      <c r="Y234" s="2104">
        <v>0</v>
      </c>
      <c r="Z234" s="2105">
        <v>0</v>
      </c>
      <c r="AA234" s="2104">
        <v>1</v>
      </c>
      <c r="AB234" s="2105">
        <v>0</v>
      </c>
      <c r="AC234" s="2104">
        <v>0</v>
      </c>
      <c r="AD234" s="2105">
        <v>2</v>
      </c>
      <c r="AE234" s="2104">
        <v>0</v>
      </c>
      <c r="AF234" s="2105">
        <v>0</v>
      </c>
      <c r="AG234" s="2104">
        <v>0</v>
      </c>
      <c r="AH234" s="2105">
        <v>0</v>
      </c>
      <c r="AI234" s="2104">
        <v>0</v>
      </c>
      <c r="AJ234" s="2105">
        <v>0</v>
      </c>
      <c r="AK234" s="2104">
        <v>0</v>
      </c>
      <c r="AL234" s="2105">
        <v>0</v>
      </c>
      <c r="AM234" s="2104">
        <v>0</v>
      </c>
      <c r="AN234" s="2105">
        <v>0</v>
      </c>
      <c r="AO234" s="2106">
        <v>0</v>
      </c>
      <c r="AP234" s="2107">
        <v>0</v>
      </c>
      <c r="AQ234" s="2131"/>
      <c r="AR234" s="2132"/>
      <c r="AS234" s="2132"/>
      <c r="AT234" s="2104">
        <v>0</v>
      </c>
      <c r="AU234" s="2108">
        <v>0</v>
      </c>
      <c r="AV234" s="2108">
        <v>0</v>
      </c>
      <c r="AW234" s="2103">
        <v>0</v>
      </c>
      <c r="AX234" s="671" t="str">
        <f t="shared" si="148"/>
        <v/>
      </c>
      <c r="BT234" s="3"/>
      <c r="BU234" s="3"/>
      <c r="BV234" s="4"/>
      <c r="BW234" s="4"/>
      <c r="CA234" s="31" t="str">
        <f t="shared" si="152"/>
        <v/>
      </c>
      <c r="CB234" s="31"/>
      <c r="CC234" s="31" t="str">
        <f t="shared" si="149"/>
        <v/>
      </c>
      <c r="CD234" s="31" t="str">
        <f t="shared" si="154"/>
        <v/>
      </c>
      <c r="CE234" s="31" t="str">
        <f t="shared" si="155"/>
        <v/>
      </c>
      <c r="CF234" s="31" t="str">
        <f t="shared" si="156"/>
        <v/>
      </c>
      <c r="CG234" s="31" t="str">
        <f t="shared" si="157"/>
        <v/>
      </c>
      <c r="CH234" s="32">
        <f t="shared" si="158"/>
        <v>0</v>
      </c>
      <c r="CI234" s="32"/>
      <c r="CJ234" s="32"/>
      <c r="CK234" s="32">
        <f t="shared" si="161"/>
        <v>0</v>
      </c>
      <c r="CL234" s="32">
        <f t="shared" si="162"/>
        <v>0</v>
      </c>
      <c r="CM234" s="32">
        <f t="shared" si="162"/>
        <v>0</v>
      </c>
      <c r="CN234" s="32">
        <f t="shared" si="162"/>
        <v>0</v>
      </c>
    </row>
    <row r="235" spans="1:92" ht="16.350000000000001" customHeight="1" x14ac:dyDescent="0.2">
      <c r="A235" s="3454" t="s">
        <v>93</v>
      </c>
      <c r="B235" s="3184" t="s">
        <v>264</v>
      </c>
      <c r="C235" s="3184"/>
      <c r="D235" s="1050">
        <f t="shared" si="147"/>
        <v>18</v>
      </c>
      <c r="E235" s="485">
        <f t="shared" si="150"/>
        <v>8</v>
      </c>
      <c r="F235" s="2519">
        <f t="shared" si="151"/>
        <v>10</v>
      </c>
      <c r="G235" s="1060">
        <v>0</v>
      </c>
      <c r="H235" s="459">
        <v>0</v>
      </c>
      <c r="I235" s="2517">
        <v>0</v>
      </c>
      <c r="J235" s="459">
        <v>0</v>
      </c>
      <c r="K235" s="2517">
        <v>0</v>
      </c>
      <c r="L235" s="459">
        <v>0</v>
      </c>
      <c r="M235" s="2517">
        <v>0</v>
      </c>
      <c r="N235" s="459">
        <v>0</v>
      </c>
      <c r="O235" s="2517">
        <v>0</v>
      </c>
      <c r="P235" s="459">
        <v>0</v>
      </c>
      <c r="Q235" s="2517">
        <v>0</v>
      </c>
      <c r="R235" s="459">
        <v>0</v>
      </c>
      <c r="S235" s="2517">
        <v>0</v>
      </c>
      <c r="T235" s="459">
        <v>0</v>
      </c>
      <c r="U235" s="2517">
        <v>0</v>
      </c>
      <c r="V235" s="2518">
        <v>0</v>
      </c>
      <c r="W235" s="2517">
        <v>2</v>
      </c>
      <c r="X235" s="2518">
        <v>0</v>
      </c>
      <c r="Y235" s="2517">
        <v>1</v>
      </c>
      <c r="Z235" s="2518">
        <v>2</v>
      </c>
      <c r="AA235" s="2517">
        <v>1</v>
      </c>
      <c r="AB235" s="2518">
        <v>1</v>
      </c>
      <c r="AC235" s="2517">
        <v>0</v>
      </c>
      <c r="AD235" s="2518">
        <v>1</v>
      </c>
      <c r="AE235" s="2517">
        <v>1</v>
      </c>
      <c r="AF235" s="2518">
        <v>2</v>
      </c>
      <c r="AG235" s="2517">
        <v>2</v>
      </c>
      <c r="AH235" s="2518">
        <v>3</v>
      </c>
      <c r="AI235" s="2517">
        <v>0</v>
      </c>
      <c r="AJ235" s="2518">
        <v>0</v>
      </c>
      <c r="AK235" s="2517">
        <v>1</v>
      </c>
      <c r="AL235" s="2518">
        <v>1</v>
      </c>
      <c r="AM235" s="2517">
        <v>0</v>
      </c>
      <c r="AN235" s="2518">
        <v>0</v>
      </c>
      <c r="AO235" s="471">
        <v>0</v>
      </c>
      <c r="AP235" s="472">
        <v>0</v>
      </c>
      <c r="AQ235" s="1060">
        <v>11</v>
      </c>
      <c r="AR235" s="473">
        <v>1</v>
      </c>
      <c r="AS235" s="1060">
        <v>33</v>
      </c>
      <c r="AT235" s="469">
        <v>0</v>
      </c>
      <c r="AU235" s="473">
        <v>0</v>
      </c>
      <c r="AV235" s="473">
        <v>0</v>
      </c>
      <c r="AW235" s="468">
        <v>0</v>
      </c>
      <c r="AX235" s="671" t="str">
        <f t="shared" si="148"/>
        <v/>
      </c>
      <c r="BT235" s="3"/>
      <c r="BU235" s="3"/>
      <c r="BV235" s="4"/>
      <c r="BW235" s="4"/>
      <c r="CA235" s="31" t="str">
        <f t="shared" si="152"/>
        <v/>
      </c>
      <c r="CB235" s="31" t="str">
        <f t="shared" si="153"/>
        <v/>
      </c>
      <c r="CC235" s="31" t="str">
        <f t="shared" si="149"/>
        <v/>
      </c>
      <c r="CD235" s="31" t="str">
        <f t="shared" si="154"/>
        <v/>
      </c>
      <c r="CE235" s="31" t="str">
        <f t="shared" si="155"/>
        <v/>
      </c>
      <c r="CF235" s="31" t="str">
        <f t="shared" si="156"/>
        <v/>
      </c>
      <c r="CG235" s="31" t="str">
        <f t="shared" si="157"/>
        <v/>
      </c>
      <c r="CH235" s="32">
        <f t="shared" si="158"/>
        <v>0</v>
      </c>
      <c r="CI235" s="32">
        <f t="shared" si="159"/>
        <v>0</v>
      </c>
      <c r="CJ235" s="32">
        <f t="shared" si="160"/>
        <v>0</v>
      </c>
      <c r="CK235" s="32">
        <f t="shared" si="161"/>
        <v>0</v>
      </c>
      <c r="CL235" s="32">
        <f t="shared" si="162"/>
        <v>0</v>
      </c>
      <c r="CM235" s="32">
        <f t="shared" si="162"/>
        <v>0</v>
      </c>
      <c r="CN235" s="32">
        <f t="shared" si="162"/>
        <v>0</v>
      </c>
    </row>
    <row r="236" spans="1:92" ht="16.350000000000001" customHeight="1" x14ac:dyDescent="0.2">
      <c r="A236" s="2912"/>
      <c r="B236" s="3639" t="s">
        <v>265</v>
      </c>
      <c r="C236" s="3639"/>
      <c r="D236" s="2109">
        <f t="shared" si="147"/>
        <v>26</v>
      </c>
      <c r="E236" s="2110">
        <f t="shared" si="150"/>
        <v>7</v>
      </c>
      <c r="F236" s="2111">
        <f t="shared" si="151"/>
        <v>19</v>
      </c>
      <c r="G236" s="2112">
        <v>0</v>
      </c>
      <c r="H236" s="2113">
        <v>0</v>
      </c>
      <c r="I236" s="2114">
        <v>0</v>
      </c>
      <c r="J236" s="2113">
        <v>0</v>
      </c>
      <c r="K236" s="2114">
        <v>0</v>
      </c>
      <c r="L236" s="2113">
        <v>0</v>
      </c>
      <c r="M236" s="2114">
        <v>0</v>
      </c>
      <c r="N236" s="2113">
        <v>0</v>
      </c>
      <c r="O236" s="2114">
        <v>0</v>
      </c>
      <c r="P236" s="2113">
        <v>0</v>
      </c>
      <c r="Q236" s="2114">
        <v>0</v>
      </c>
      <c r="R236" s="2113">
        <v>0</v>
      </c>
      <c r="S236" s="2114">
        <v>0</v>
      </c>
      <c r="T236" s="2113">
        <v>0</v>
      </c>
      <c r="U236" s="2114">
        <v>0</v>
      </c>
      <c r="V236" s="2115">
        <v>0</v>
      </c>
      <c r="W236" s="2114">
        <v>2</v>
      </c>
      <c r="X236" s="2115">
        <v>1</v>
      </c>
      <c r="Y236" s="2114">
        <v>0</v>
      </c>
      <c r="Z236" s="2115">
        <v>1</v>
      </c>
      <c r="AA236" s="2114">
        <v>0</v>
      </c>
      <c r="AB236" s="2115">
        <v>4</v>
      </c>
      <c r="AC236" s="2114">
        <v>1</v>
      </c>
      <c r="AD236" s="2115">
        <v>6</v>
      </c>
      <c r="AE236" s="2114">
        <v>3</v>
      </c>
      <c r="AF236" s="2115">
        <v>1</v>
      </c>
      <c r="AG236" s="2114">
        <v>0</v>
      </c>
      <c r="AH236" s="2115">
        <v>6</v>
      </c>
      <c r="AI236" s="2114">
        <v>0</v>
      </c>
      <c r="AJ236" s="2115">
        <v>0</v>
      </c>
      <c r="AK236" s="2114">
        <v>1</v>
      </c>
      <c r="AL236" s="2115">
        <v>0</v>
      </c>
      <c r="AM236" s="2114">
        <v>0</v>
      </c>
      <c r="AN236" s="2115">
        <v>0</v>
      </c>
      <c r="AO236" s="2116">
        <v>0</v>
      </c>
      <c r="AP236" s="2117">
        <v>0</v>
      </c>
      <c r="AQ236" s="2097"/>
      <c r="AR236" s="2133"/>
      <c r="AS236" s="467">
        <v>10</v>
      </c>
      <c r="AT236" s="2114">
        <v>0</v>
      </c>
      <c r="AU236" s="2118">
        <v>0</v>
      </c>
      <c r="AV236" s="2118">
        <v>0</v>
      </c>
      <c r="AW236" s="2113">
        <v>0</v>
      </c>
      <c r="AX236" s="671" t="str">
        <f t="shared" si="148"/>
        <v/>
      </c>
      <c r="BT236" s="3"/>
      <c r="BU236" s="3"/>
      <c r="BV236" s="4"/>
      <c r="BW236" s="4"/>
      <c r="CA236" s="31" t="str">
        <f t="shared" si="152"/>
        <v/>
      </c>
      <c r="CB236" s="31"/>
      <c r="CC236" s="31" t="str">
        <f t="shared" si="149"/>
        <v/>
      </c>
      <c r="CD236" s="31" t="str">
        <f t="shared" si="154"/>
        <v/>
      </c>
      <c r="CE236" s="31" t="str">
        <f t="shared" si="155"/>
        <v/>
      </c>
      <c r="CF236" s="31" t="str">
        <f t="shared" si="156"/>
        <v/>
      </c>
      <c r="CG236" s="31" t="str">
        <f t="shared" si="157"/>
        <v/>
      </c>
      <c r="CH236" s="32">
        <f t="shared" si="158"/>
        <v>0</v>
      </c>
      <c r="CI236" s="32"/>
      <c r="CJ236" s="32"/>
      <c r="CK236" s="32">
        <f t="shared" si="161"/>
        <v>0</v>
      </c>
      <c r="CL236" s="32">
        <f t="shared" si="162"/>
        <v>0</v>
      </c>
      <c r="CM236" s="32">
        <f t="shared" si="162"/>
        <v>0</v>
      </c>
      <c r="CN236" s="32">
        <f t="shared" si="162"/>
        <v>0</v>
      </c>
    </row>
    <row r="237" spans="1:92" ht="16.350000000000001" customHeight="1" x14ac:dyDescent="0.2">
      <c r="A237" s="2912"/>
      <c r="B237" s="3640" t="s">
        <v>266</v>
      </c>
      <c r="C237" s="3641"/>
      <c r="D237" s="2109">
        <f t="shared" si="147"/>
        <v>10</v>
      </c>
      <c r="E237" s="2110">
        <f t="shared" si="150"/>
        <v>4</v>
      </c>
      <c r="F237" s="2111">
        <f t="shared" si="151"/>
        <v>6</v>
      </c>
      <c r="G237" s="2112">
        <v>0</v>
      </c>
      <c r="H237" s="2113">
        <v>0</v>
      </c>
      <c r="I237" s="2114">
        <v>0</v>
      </c>
      <c r="J237" s="2113">
        <v>0</v>
      </c>
      <c r="K237" s="2114">
        <v>0</v>
      </c>
      <c r="L237" s="2113">
        <v>0</v>
      </c>
      <c r="M237" s="2114">
        <v>0</v>
      </c>
      <c r="N237" s="2113">
        <v>0</v>
      </c>
      <c r="O237" s="2114">
        <v>0</v>
      </c>
      <c r="P237" s="2113">
        <v>0</v>
      </c>
      <c r="Q237" s="2114">
        <v>0</v>
      </c>
      <c r="R237" s="2113">
        <v>0</v>
      </c>
      <c r="S237" s="2114">
        <v>0</v>
      </c>
      <c r="T237" s="2113">
        <v>0</v>
      </c>
      <c r="U237" s="2114">
        <v>0</v>
      </c>
      <c r="V237" s="2115">
        <v>0</v>
      </c>
      <c r="W237" s="2114">
        <v>2</v>
      </c>
      <c r="X237" s="2115">
        <v>0</v>
      </c>
      <c r="Y237" s="2114">
        <v>0</v>
      </c>
      <c r="Z237" s="2115">
        <v>0</v>
      </c>
      <c r="AA237" s="2114">
        <v>0</v>
      </c>
      <c r="AB237" s="2115">
        <v>1</v>
      </c>
      <c r="AC237" s="2114">
        <v>0</v>
      </c>
      <c r="AD237" s="2115">
        <v>0</v>
      </c>
      <c r="AE237" s="2114">
        <v>0</v>
      </c>
      <c r="AF237" s="2115">
        <v>1</v>
      </c>
      <c r="AG237" s="2114">
        <v>1</v>
      </c>
      <c r="AH237" s="2115">
        <v>4</v>
      </c>
      <c r="AI237" s="2114">
        <v>0</v>
      </c>
      <c r="AJ237" s="2115">
        <v>0</v>
      </c>
      <c r="AK237" s="2114">
        <v>1</v>
      </c>
      <c r="AL237" s="2115">
        <v>0</v>
      </c>
      <c r="AM237" s="2114">
        <v>0</v>
      </c>
      <c r="AN237" s="2115">
        <v>0</v>
      </c>
      <c r="AO237" s="2116">
        <v>0</v>
      </c>
      <c r="AP237" s="2117">
        <v>0</v>
      </c>
      <c r="AQ237" s="2097"/>
      <c r="AR237" s="2133"/>
      <c r="AS237" s="2133"/>
      <c r="AT237" s="2114">
        <v>0</v>
      </c>
      <c r="AU237" s="2118">
        <v>0</v>
      </c>
      <c r="AV237" s="2118">
        <v>0</v>
      </c>
      <c r="AW237" s="2113">
        <v>0</v>
      </c>
      <c r="AX237" s="671" t="str">
        <f t="shared" si="148"/>
        <v/>
      </c>
      <c r="BT237" s="3"/>
      <c r="BU237" s="3"/>
      <c r="BV237" s="4"/>
      <c r="BW237" s="4"/>
      <c r="CA237" s="31" t="str">
        <f t="shared" si="152"/>
        <v/>
      </c>
      <c r="CB237" s="31"/>
      <c r="CC237" s="31" t="str">
        <f t="shared" si="149"/>
        <v/>
      </c>
      <c r="CD237" s="31" t="str">
        <f t="shared" si="154"/>
        <v/>
      </c>
      <c r="CE237" s="31" t="str">
        <f t="shared" si="155"/>
        <v/>
      </c>
      <c r="CF237" s="31" t="str">
        <f t="shared" si="156"/>
        <v/>
      </c>
      <c r="CG237" s="31" t="str">
        <f t="shared" si="157"/>
        <v/>
      </c>
      <c r="CH237" s="32">
        <f t="shared" si="158"/>
        <v>0</v>
      </c>
      <c r="CI237" s="32"/>
      <c r="CJ237" s="32"/>
      <c r="CK237" s="32">
        <f t="shared" si="161"/>
        <v>0</v>
      </c>
      <c r="CL237" s="32">
        <f t="shared" si="162"/>
        <v>0</v>
      </c>
      <c r="CM237" s="32">
        <f t="shared" si="162"/>
        <v>0</v>
      </c>
      <c r="CN237" s="32">
        <f t="shared" si="162"/>
        <v>0</v>
      </c>
    </row>
    <row r="238" spans="1:92" ht="16.350000000000001" customHeight="1" x14ac:dyDescent="0.2">
      <c r="A238" s="2912"/>
      <c r="B238" s="3639" t="s">
        <v>267</v>
      </c>
      <c r="C238" s="3639"/>
      <c r="D238" s="2109">
        <f t="shared" si="147"/>
        <v>16</v>
      </c>
      <c r="E238" s="2110">
        <f t="shared" si="150"/>
        <v>5</v>
      </c>
      <c r="F238" s="2111">
        <f t="shared" si="151"/>
        <v>11</v>
      </c>
      <c r="G238" s="2119">
        <v>0</v>
      </c>
      <c r="H238" s="2120">
        <v>0</v>
      </c>
      <c r="I238" s="2121">
        <v>0</v>
      </c>
      <c r="J238" s="2120">
        <v>0</v>
      </c>
      <c r="K238" s="2121">
        <v>0</v>
      </c>
      <c r="L238" s="2120">
        <v>0</v>
      </c>
      <c r="M238" s="2121">
        <v>0</v>
      </c>
      <c r="N238" s="2120">
        <v>0</v>
      </c>
      <c r="O238" s="2121">
        <v>0</v>
      </c>
      <c r="P238" s="2120">
        <v>0</v>
      </c>
      <c r="Q238" s="2121">
        <v>0</v>
      </c>
      <c r="R238" s="2120">
        <v>0</v>
      </c>
      <c r="S238" s="2121">
        <v>0</v>
      </c>
      <c r="T238" s="2120">
        <v>0</v>
      </c>
      <c r="U238" s="2121">
        <v>0</v>
      </c>
      <c r="V238" s="2122">
        <v>0</v>
      </c>
      <c r="W238" s="2121">
        <v>1</v>
      </c>
      <c r="X238" s="2122">
        <v>1</v>
      </c>
      <c r="Y238" s="2121">
        <v>0</v>
      </c>
      <c r="Z238" s="2122">
        <v>0</v>
      </c>
      <c r="AA238" s="2121">
        <v>0</v>
      </c>
      <c r="AB238" s="2122">
        <v>3</v>
      </c>
      <c r="AC238" s="2121">
        <v>1</v>
      </c>
      <c r="AD238" s="2122">
        <v>2</v>
      </c>
      <c r="AE238" s="2121">
        <v>2</v>
      </c>
      <c r="AF238" s="2122">
        <v>1</v>
      </c>
      <c r="AG238" s="2121">
        <v>1</v>
      </c>
      <c r="AH238" s="2122">
        <v>4</v>
      </c>
      <c r="AI238" s="2121">
        <v>0</v>
      </c>
      <c r="AJ238" s="2122">
        <v>0</v>
      </c>
      <c r="AK238" s="2121">
        <v>0</v>
      </c>
      <c r="AL238" s="2122">
        <v>0</v>
      </c>
      <c r="AM238" s="2121">
        <v>0</v>
      </c>
      <c r="AN238" s="2122">
        <v>0</v>
      </c>
      <c r="AO238" s="2123">
        <v>0</v>
      </c>
      <c r="AP238" s="2124">
        <v>0</v>
      </c>
      <c r="AQ238" s="2097"/>
      <c r="AR238" s="2133"/>
      <c r="AS238" s="2133"/>
      <c r="AT238" s="2121">
        <v>0</v>
      </c>
      <c r="AU238" s="2127">
        <v>0</v>
      </c>
      <c r="AV238" s="2127">
        <v>0</v>
      </c>
      <c r="AW238" s="2120">
        <v>0</v>
      </c>
      <c r="AX238" s="671" t="str">
        <f t="shared" si="148"/>
        <v/>
      </c>
      <c r="BT238" s="3"/>
      <c r="BU238" s="3"/>
      <c r="BV238" s="4"/>
      <c r="BW238" s="4"/>
      <c r="CA238" s="31" t="str">
        <f t="shared" si="152"/>
        <v/>
      </c>
      <c r="CB238" s="31"/>
      <c r="CC238" s="31" t="str">
        <f t="shared" si="149"/>
        <v/>
      </c>
      <c r="CD238" s="31" t="str">
        <f t="shared" si="154"/>
        <v/>
      </c>
      <c r="CE238" s="31" t="str">
        <f t="shared" si="155"/>
        <v/>
      </c>
      <c r="CF238" s="31" t="str">
        <f t="shared" si="156"/>
        <v/>
      </c>
      <c r="CG238" s="31" t="str">
        <f t="shared" si="157"/>
        <v/>
      </c>
      <c r="CH238" s="32">
        <f t="shared" si="158"/>
        <v>0</v>
      </c>
      <c r="CI238" s="32"/>
      <c r="CJ238" s="32"/>
      <c r="CK238" s="32">
        <f t="shared" si="161"/>
        <v>0</v>
      </c>
      <c r="CL238" s="32">
        <f t="shared" si="162"/>
        <v>0</v>
      </c>
      <c r="CM238" s="32">
        <f t="shared" si="162"/>
        <v>0</v>
      </c>
      <c r="CN238" s="32">
        <f t="shared" si="162"/>
        <v>0</v>
      </c>
    </row>
    <row r="239" spans="1:92" ht="16.350000000000001" customHeight="1" x14ac:dyDescent="0.2">
      <c r="A239" s="2912"/>
      <c r="B239" s="3640" t="s">
        <v>268</v>
      </c>
      <c r="C239" s="3641"/>
      <c r="D239" s="2109">
        <f t="shared" si="147"/>
        <v>0</v>
      </c>
      <c r="E239" s="2110">
        <f t="shared" si="150"/>
        <v>0</v>
      </c>
      <c r="F239" s="2111">
        <f t="shared" si="151"/>
        <v>0</v>
      </c>
      <c r="G239" s="2119">
        <v>0</v>
      </c>
      <c r="H239" s="2120">
        <v>0</v>
      </c>
      <c r="I239" s="2121">
        <v>0</v>
      </c>
      <c r="J239" s="2120">
        <v>0</v>
      </c>
      <c r="K239" s="2121">
        <v>0</v>
      </c>
      <c r="L239" s="2120">
        <v>0</v>
      </c>
      <c r="M239" s="2121">
        <v>0</v>
      </c>
      <c r="N239" s="2120">
        <v>0</v>
      </c>
      <c r="O239" s="2121">
        <v>0</v>
      </c>
      <c r="P239" s="2120">
        <v>0</v>
      </c>
      <c r="Q239" s="2121">
        <v>0</v>
      </c>
      <c r="R239" s="2120">
        <v>0</v>
      </c>
      <c r="S239" s="2121">
        <v>0</v>
      </c>
      <c r="T239" s="2120">
        <v>0</v>
      </c>
      <c r="U239" s="2121">
        <v>0</v>
      </c>
      <c r="V239" s="2122">
        <v>0</v>
      </c>
      <c r="W239" s="2121">
        <v>0</v>
      </c>
      <c r="X239" s="2122">
        <v>0</v>
      </c>
      <c r="Y239" s="2121">
        <v>0</v>
      </c>
      <c r="Z239" s="2122">
        <v>0</v>
      </c>
      <c r="AA239" s="2121">
        <v>0</v>
      </c>
      <c r="AB239" s="2122">
        <v>0</v>
      </c>
      <c r="AC239" s="2121">
        <v>0</v>
      </c>
      <c r="AD239" s="2122">
        <v>0</v>
      </c>
      <c r="AE239" s="2121">
        <v>0</v>
      </c>
      <c r="AF239" s="2122">
        <v>0</v>
      </c>
      <c r="AG239" s="2121">
        <v>0</v>
      </c>
      <c r="AH239" s="2122">
        <v>0</v>
      </c>
      <c r="AI239" s="2121">
        <v>0</v>
      </c>
      <c r="AJ239" s="2122">
        <v>0</v>
      </c>
      <c r="AK239" s="2121">
        <v>0</v>
      </c>
      <c r="AL239" s="2122">
        <v>0</v>
      </c>
      <c r="AM239" s="2121">
        <v>0</v>
      </c>
      <c r="AN239" s="2122">
        <v>0</v>
      </c>
      <c r="AO239" s="2123">
        <v>0</v>
      </c>
      <c r="AP239" s="2124">
        <v>0</v>
      </c>
      <c r="AQ239" s="2125"/>
      <c r="AR239" s="2126"/>
      <c r="AS239" s="2126"/>
      <c r="AT239" s="2121">
        <v>0</v>
      </c>
      <c r="AU239" s="2127">
        <v>0</v>
      </c>
      <c r="AV239" s="2127">
        <v>0</v>
      </c>
      <c r="AW239" s="2120">
        <v>0</v>
      </c>
      <c r="AX239" s="671" t="str">
        <f t="shared" si="148"/>
        <v/>
      </c>
      <c r="BT239" s="3"/>
      <c r="BU239" s="3"/>
      <c r="BV239" s="4"/>
      <c r="BW239" s="4"/>
      <c r="CA239" s="31" t="str">
        <f t="shared" si="152"/>
        <v/>
      </c>
      <c r="CB239" s="31"/>
      <c r="CC239" s="31" t="str">
        <f t="shared" si="149"/>
        <v/>
      </c>
      <c r="CD239" s="31" t="str">
        <f t="shared" si="154"/>
        <v/>
      </c>
      <c r="CE239" s="31" t="str">
        <f t="shared" si="155"/>
        <v/>
      </c>
      <c r="CF239" s="31" t="str">
        <f t="shared" si="156"/>
        <v/>
      </c>
      <c r="CG239" s="31" t="str">
        <f t="shared" si="157"/>
        <v/>
      </c>
      <c r="CH239" s="32">
        <f t="shared" si="158"/>
        <v>0</v>
      </c>
      <c r="CI239" s="32"/>
      <c r="CJ239" s="32"/>
      <c r="CK239" s="32">
        <f t="shared" si="161"/>
        <v>0</v>
      </c>
      <c r="CL239" s="32">
        <f t="shared" si="162"/>
        <v>0</v>
      </c>
      <c r="CM239" s="32">
        <f t="shared" si="162"/>
        <v>0</v>
      </c>
      <c r="CN239" s="32">
        <f t="shared" si="162"/>
        <v>0</v>
      </c>
    </row>
    <row r="240" spans="1:92" ht="16.350000000000001" customHeight="1" x14ac:dyDescent="0.2">
      <c r="A240" s="3537"/>
      <c r="B240" s="3555" t="s">
        <v>269</v>
      </c>
      <c r="C240" s="3555"/>
      <c r="D240" s="2128">
        <f t="shared" si="147"/>
        <v>4</v>
      </c>
      <c r="E240" s="2129">
        <f t="shared" si="150"/>
        <v>3</v>
      </c>
      <c r="F240" s="2130">
        <f t="shared" si="151"/>
        <v>1</v>
      </c>
      <c r="G240" s="2102">
        <v>0</v>
      </c>
      <c r="H240" s="2103">
        <v>0</v>
      </c>
      <c r="I240" s="2104">
        <v>0</v>
      </c>
      <c r="J240" s="2103">
        <v>0</v>
      </c>
      <c r="K240" s="2104">
        <v>0</v>
      </c>
      <c r="L240" s="2103">
        <v>0</v>
      </c>
      <c r="M240" s="2104">
        <v>0</v>
      </c>
      <c r="N240" s="2103">
        <v>0</v>
      </c>
      <c r="O240" s="2104">
        <v>0</v>
      </c>
      <c r="P240" s="2103">
        <v>0</v>
      </c>
      <c r="Q240" s="2104">
        <v>0</v>
      </c>
      <c r="R240" s="2103">
        <v>0</v>
      </c>
      <c r="S240" s="2104">
        <v>0</v>
      </c>
      <c r="T240" s="2103">
        <v>0</v>
      </c>
      <c r="U240" s="2104">
        <v>0</v>
      </c>
      <c r="V240" s="2105">
        <v>0</v>
      </c>
      <c r="W240" s="2104">
        <v>0</v>
      </c>
      <c r="X240" s="2105">
        <v>0</v>
      </c>
      <c r="Y240" s="2104">
        <v>0</v>
      </c>
      <c r="Z240" s="2105">
        <v>0</v>
      </c>
      <c r="AA240" s="2104">
        <v>0</v>
      </c>
      <c r="AB240" s="2105">
        <v>0</v>
      </c>
      <c r="AC240" s="2104">
        <v>1</v>
      </c>
      <c r="AD240" s="2105">
        <v>1</v>
      </c>
      <c r="AE240" s="2104">
        <v>1</v>
      </c>
      <c r="AF240" s="2105">
        <v>0</v>
      </c>
      <c r="AG240" s="2104">
        <v>0</v>
      </c>
      <c r="AH240" s="2105">
        <v>0</v>
      </c>
      <c r="AI240" s="2104">
        <v>1</v>
      </c>
      <c r="AJ240" s="2105">
        <v>0</v>
      </c>
      <c r="AK240" s="2104">
        <v>0</v>
      </c>
      <c r="AL240" s="2105">
        <v>0</v>
      </c>
      <c r="AM240" s="2104">
        <v>0</v>
      </c>
      <c r="AN240" s="2105">
        <v>0</v>
      </c>
      <c r="AO240" s="2106">
        <v>0</v>
      </c>
      <c r="AP240" s="2107">
        <v>0</v>
      </c>
      <c r="AQ240" s="2131"/>
      <c r="AR240" s="2132"/>
      <c r="AS240" s="2132"/>
      <c r="AT240" s="2104">
        <v>0</v>
      </c>
      <c r="AU240" s="2108">
        <v>0</v>
      </c>
      <c r="AV240" s="2108">
        <v>0</v>
      </c>
      <c r="AW240" s="2103">
        <v>0</v>
      </c>
      <c r="AX240" s="671" t="str">
        <f t="shared" si="148"/>
        <v/>
      </c>
      <c r="BT240" s="3"/>
      <c r="BU240" s="3"/>
      <c r="BV240" s="4"/>
      <c r="BW240" s="4"/>
      <c r="CA240" s="31" t="str">
        <f t="shared" si="152"/>
        <v/>
      </c>
      <c r="CB240" s="31"/>
      <c r="CC240" s="31" t="str">
        <f t="shared" si="149"/>
        <v/>
      </c>
      <c r="CD240" s="31" t="str">
        <f t="shared" si="154"/>
        <v/>
      </c>
      <c r="CE240" s="31" t="str">
        <f t="shared" si="155"/>
        <v/>
      </c>
      <c r="CF240" s="31" t="str">
        <f t="shared" si="156"/>
        <v/>
      </c>
      <c r="CG240" s="31" t="str">
        <f t="shared" si="157"/>
        <v/>
      </c>
      <c r="CH240" s="32">
        <f t="shared" si="158"/>
        <v>0</v>
      </c>
      <c r="CI240" s="32"/>
      <c r="CJ240" s="32"/>
      <c r="CK240" s="32">
        <f t="shared" si="161"/>
        <v>0</v>
      </c>
      <c r="CL240" s="32">
        <f t="shared" si="162"/>
        <v>0</v>
      </c>
      <c r="CM240" s="32">
        <f t="shared" si="162"/>
        <v>0</v>
      </c>
      <c r="CN240" s="32">
        <f t="shared" si="162"/>
        <v>0</v>
      </c>
    </row>
    <row r="241" spans="1:92" ht="16.350000000000001" customHeight="1" x14ac:dyDescent="0.2">
      <c r="A241" s="3454" t="s">
        <v>270</v>
      </c>
      <c r="B241" s="3184" t="s">
        <v>264</v>
      </c>
      <c r="C241" s="3184"/>
      <c r="D241" s="1050">
        <f>SUM(E241+F241)</f>
        <v>12</v>
      </c>
      <c r="E241" s="485">
        <f t="shared" ref="E241:E270" si="163">SUM(G241+I241+K241+M241+O241+Q241+S241+U241+W241+Y241+AA241+AC241+AE241+AG241+AI241+AK241+AM241)</f>
        <v>5</v>
      </c>
      <c r="F241" s="2519">
        <f t="shared" si="151"/>
        <v>7</v>
      </c>
      <c r="G241" s="1060">
        <v>0</v>
      </c>
      <c r="H241" s="459">
        <v>0</v>
      </c>
      <c r="I241" s="2517">
        <v>0</v>
      </c>
      <c r="J241" s="459">
        <v>0</v>
      </c>
      <c r="K241" s="2517">
        <v>0</v>
      </c>
      <c r="L241" s="459">
        <v>0</v>
      </c>
      <c r="M241" s="2517">
        <v>0</v>
      </c>
      <c r="N241" s="459">
        <v>1</v>
      </c>
      <c r="O241" s="2517">
        <v>0</v>
      </c>
      <c r="P241" s="459">
        <v>2</v>
      </c>
      <c r="Q241" s="2517">
        <v>1</v>
      </c>
      <c r="R241" s="459">
        <v>1</v>
      </c>
      <c r="S241" s="2517">
        <v>2</v>
      </c>
      <c r="T241" s="459">
        <v>2</v>
      </c>
      <c r="U241" s="2517">
        <v>2</v>
      </c>
      <c r="V241" s="459">
        <v>0</v>
      </c>
      <c r="W241" s="2517">
        <v>0</v>
      </c>
      <c r="X241" s="459">
        <v>1</v>
      </c>
      <c r="Y241" s="2517">
        <v>0</v>
      </c>
      <c r="Z241" s="459">
        <v>0</v>
      </c>
      <c r="AA241" s="2517">
        <v>0</v>
      </c>
      <c r="AB241" s="459">
        <v>0</v>
      </c>
      <c r="AC241" s="2517">
        <v>0</v>
      </c>
      <c r="AD241" s="459">
        <v>0</v>
      </c>
      <c r="AE241" s="2517">
        <v>0</v>
      </c>
      <c r="AF241" s="459">
        <v>0</v>
      </c>
      <c r="AG241" s="2517">
        <v>0</v>
      </c>
      <c r="AH241" s="459">
        <v>0</v>
      </c>
      <c r="AI241" s="2517">
        <v>0</v>
      </c>
      <c r="AJ241" s="459">
        <v>0</v>
      </c>
      <c r="AK241" s="2517">
        <v>0</v>
      </c>
      <c r="AL241" s="459">
        <v>0</v>
      </c>
      <c r="AM241" s="2517">
        <v>0</v>
      </c>
      <c r="AN241" s="459">
        <v>0</v>
      </c>
      <c r="AO241" s="1062">
        <v>0</v>
      </c>
      <c r="AP241" s="488"/>
      <c r="AQ241" s="1060">
        <v>0</v>
      </c>
      <c r="AR241" s="473">
        <v>8</v>
      </c>
      <c r="AS241" s="1060">
        <v>4</v>
      </c>
      <c r="AT241" s="469">
        <v>0</v>
      </c>
      <c r="AU241" s="473">
        <v>0</v>
      </c>
      <c r="AV241" s="473">
        <v>0</v>
      </c>
      <c r="AW241" s="468">
        <v>0</v>
      </c>
      <c r="AX241" s="671" t="str">
        <f t="shared" si="148"/>
        <v/>
      </c>
      <c r="BT241" s="3"/>
      <c r="BU241" s="3"/>
      <c r="BV241" s="4"/>
      <c r="BW241" s="4"/>
      <c r="CA241" s="31" t="str">
        <f t="shared" si="152"/>
        <v/>
      </c>
      <c r="CB241" s="31" t="str">
        <f t="shared" si="153"/>
        <v/>
      </c>
      <c r="CC241" s="31" t="str">
        <f t="shared" si="149"/>
        <v/>
      </c>
      <c r="CD241" s="31" t="str">
        <f t="shared" si="154"/>
        <v/>
      </c>
      <c r="CE241" s="31" t="str">
        <f t="shared" si="155"/>
        <v/>
      </c>
      <c r="CF241" s="31" t="str">
        <f t="shared" si="156"/>
        <v/>
      </c>
      <c r="CG241" s="31" t="str">
        <f t="shared" si="157"/>
        <v/>
      </c>
      <c r="CH241" s="32"/>
      <c r="CI241" s="32">
        <f t="shared" si="159"/>
        <v>0</v>
      </c>
      <c r="CJ241" s="32">
        <f t="shared" si="160"/>
        <v>0</v>
      </c>
      <c r="CK241" s="32">
        <f t="shared" si="161"/>
        <v>0</v>
      </c>
      <c r="CL241" s="32">
        <f t="shared" si="162"/>
        <v>0</v>
      </c>
      <c r="CM241" s="32">
        <f t="shared" si="162"/>
        <v>0</v>
      </c>
      <c r="CN241" s="32">
        <f t="shared" si="162"/>
        <v>0</v>
      </c>
    </row>
    <row r="242" spans="1:92" ht="16.350000000000001" customHeight="1" x14ac:dyDescent="0.2">
      <c r="A242" s="2912"/>
      <c r="B242" s="3639" t="s">
        <v>265</v>
      </c>
      <c r="C242" s="3639"/>
      <c r="D242" s="2109">
        <f t="shared" si="147"/>
        <v>43</v>
      </c>
      <c r="E242" s="2110">
        <f t="shared" si="163"/>
        <v>29</v>
      </c>
      <c r="F242" s="2111">
        <f t="shared" si="151"/>
        <v>14</v>
      </c>
      <c r="G242" s="2112">
        <v>0</v>
      </c>
      <c r="H242" s="2113">
        <v>0</v>
      </c>
      <c r="I242" s="2114">
        <v>0</v>
      </c>
      <c r="J242" s="2113">
        <v>0</v>
      </c>
      <c r="K242" s="2114">
        <v>2</v>
      </c>
      <c r="L242" s="2113">
        <v>0</v>
      </c>
      <c r="M242" s="2114">
        <v>2</v>
      </c>
      <c r="N242" s="2113">
        <v>2</v>
      </c>
      <c r="O242" s="2114">
        <v>4</v>
      </c>
      <c r="P242" s="2113">
        <v>1</v>
      </c>
      <c r="Q242" s="2114">
        <v>4</v>
      </c>
      <c r="R242" s="2113">
        <v>3</v>
      </c>
      <c r="S242" s="2114">
        <v>2</v>
      </c>
      <c r="T242" s="2113">
        <v>3</v>
      </c>
      <c r="U242" s="2114">
        <v>4</v>
      </c>
      <c r="V242" s="2113">
        <v>0</v>
      </c>
      <c r="W242" s="2114">
        <v>9</v>
      </c>
      <c r="X242" s="2113">
        <v>4</v>
      </c>
      <c r="Y242" s="2114">
        <v>2</v>
      </c>
      <c r="Z242" s="2113">
        <v>1</v>
      </c>
      <c r="AA242" s="2114">
        <v>0</v>
      </c>
      <c r="AB242" s="2113">
        <v>0</v>
      </c>
      <c r="AC242" s="2114">
        <v>0</v>
      </c>
      <c r="AD242" s="2113">
        <v>0</v>
      </c>
      <c r="AE242" s="2114">
        <v>0</v>
      </c>
      <c r="AF242" s="2113">
        <v>0</v>
      </c>
      <c r="AG242" s="2114">
        <v>0</v>
      </c>
      <c r="AH242" s="2113">
        <v>0</v>
      </c>
      <c r="AI242" s="2114">
        <v>0</v>
      </c>
      <c r="AJ242" s="2113">
        <v>0</v>
      </c>
      <c r="AK242" s="2114">
        <v>0</v>
      </c>
      <c r="AL242" s="2113">
        <v>0</v>
      </c>
      <c r="AM242" s="2114">
        <v>0</v>
      </c>
      <c r="AN242" s="2113">
        <v>0</v>
      </c>
      <c r="AO242" s="2116">
        <v>0</v>
      </c>
      <c r="AP242" s="2134"/>
      <c r="AQ242" s="2097"/>
      <c r="AR242" s="2133"/>
      <c r="AS242" s="467">
        <v>14</v>
      </c>
      <c r="AT242" s="2114">
        <v>0</v>
      </c>
      <c r="AU242" s="2118">
        <v>0</v>
      </c>
      <c r="AV242" s="2118">
        <v>0</v>
      </c>
      <c r="AW242" s="2113">
        <v>0</v>
      </c>
      <c r="AX242" s="671" t="str">
        <f t="shared" si="148"/>
        <v/>
      </c>
      <c r="BT242" s="3"/>
      <c r="BU242" s="3"/>
      <c r="BV242" s="4"/>
      <c r="BW242" s="4"/>
      <c r="CA242" s="31" t="str">
        <f t="shared" si="152"/>
        <v/>
      </c>
      <c r="CB242" s="31"/>
      <c r="CC242" s="31" t="str">
        <f t="shared" si="149"/>
        <v/>
      </c>
      <c r="CD242" s="31" t="str">
        <f t="shared" si="154"/>
        <v/>
      </c>
      <c r="CE242" s="31" t="str">
        <f t="shared" si="155"/>
        <v/>
      </c>
      <c r="CF242" s="31" t="str">
        <f t="shared" si="156"/>
        <v/>
      </c>
      <c r="CG242" s="31" t="str">
        <f t="shared" si="157"/>
        <v/>
      </c>
      <c r="CH242" s="32"/>
      <c r="CI242" s="32"/>
      <c r="CJ242" s="32"/>
      <c r="CK242" s="32">
        <f t="shared" si="161"/>
        <v>0</v>
      </c>
      <c r="CL242" s="32">
        <f t="shared" si="162"/>
        <v>0</v>
      </c>
      <c r="CM242" s="32">
        <f t="shared" si="162"/>
        <v>0</v>
      </c>
      <c r="CN242" s="32">
        <f t="shared" si="162"/>
        <v>0</v>
      </c>
    </row>
    <row r="243" spans="1:92" ht="16.350000000000001" customHeight="1" x14ac:dyDescent="0.2">
      <c r="A243" s="2912"/>
      <c r="B243" s="3639" t="s">
        <v>266</v>
      </c>
      <c r="C243" s="3639"/>
      <c r="D243" s="2109">
        <f t="shared" si="147"/>
        <v>11</v>
      </c>
      <c r="E243" s="2110">
        <f t="shared" si="163"/>
        <v>4</v>
      </c>
      <c r="F243" s="2111">
        <f t="shared" si="151"/>
        <v>7</v>
      </c>
      <c r="G243" s="2112">
        <v>0</v>
      </c>
      <c r="H243" s="2113">
        <v>0</v>
      </c>
      <c r="I243" s="2114">
        <v>0</v>
      </c>
      <c r="J243" s="2113">
        <v>0</v>
      </c>
      <c r="K243" s="2114">
        <v>0</v>
      </c>
      <c r="L243" s="2113">
        <v>0</v>
      </c>
      <c r="M243" s="2114">
        <v>0</v>
      </c>
      <c r="N243" s="2113">
        <v>1</v>
      </c>
      <c r="O243" s="2114">
        <v>0</v>
      </c>
      <c r="P243" s="2113">
        <v>1</v>
      </c>
      <c r="Q243" s="2114">
        <v>1</v>
      </c>
      <c r="R243" s="2113">
        <v>3</v>
      </c>
      <c r="S243" s="2114">
        <v>1</v>
      </c>
      <c r="T243" s="2113">
        <v>1</v>
      </c>
      <c r="U243" s="2114">
        <v>2</v>
      </c>
      <c r="V243" s="2113">
        <v>0</v>
      </c>
      <c r="W243" s="2114">
        <v>0</v>
      </c>
      <c r="X243" s="2113">
        <v>1</v>
      </c>
      <c r="Y243" s="2114">
        <v>0</v>
      </c>
      <c r="Z243" s="2113">
        <v>0</v>
      </c>
      <c r="AA243" s="2114">
        <v>0</v>
      </c>
      <c r="AB243" s="2113">
        <v>0</v>
      </c>
      <c r="AC243" s="2114">
        <v>0</v>
      </c>
      <c r="AD243" s="2113">
        <v>0</v>
      </c>
      <c r="AE243" s="2114">
        <v>0</v>
      </c>
      <c r="AF243" s="2113">
        <v>0</v>
      </c>
      <c r="AG243" s="2114">
        <v>0</v>
      </c>
      <c r="AH243" s="2113">
        <v>0</v>
      </c>
      <c r="AI243" s="2114">
        <v>0</v>
      </c>
      <c r="AJ243" s="2113">
        <v>0</v>
      </c>
      <c r="AK243" s="2114">
        <v>0</v>
      </c>
      <c r="AL243" s="2113">
        <v>0</v>
      </c>
      <c r="AM243" s="2114">
        <v>0</v>
      </c>
      <c r="AN243" s="2113">
        <v>0</v>
      </c>
      <c r="AO243" s="2116">
        <v>0</v>
      </c>
      <c r="AP243" s="2134"/>
      <c r="AQ243" s="2097"/>
      <c r="AR243" s="2133"/>
      <c r="AS243" s="2133"/>
      <c r="AT243" s="2114">
        <v>0</v>
      </c>
      <c r="AU243" s="2118">
        <v>0</v>
      </c>
      <c r="AV243" s="2118">
        <v>0</v>
      </c>
      <c r="AW243" s="2113">
        <v>0</v>
      </c>
      <c r="AX243" s="671" t="str">
        <f t="shared" si="148"/>
        <v/>
      </c>
      <c r="BT243" s="3"/>
      <c r="BU243" s="3"/>
      <c r="BV243" s="4"/>
      <c r="BW243" s="4"/>
      <c r="CA243" s="31" t="str">
        <f t="shared" si="152"/>
        <v/>
      </c>
      <c r="CB243" s="31"/>
      <c r="CC243" s="31" t="str">
        <f t="shared" si="149"/>
        <v/>
      </c>
      <c r="CD243" s="31" t="str">
        <f t="shared" si="154"/>
        <v/>
      </c>
      <c r="CE243" s="31" t="str">
        <f t="shared" si="155"/>
        <v/>
      </c>
      <c r="CF243" s="31" t="str">
        <f t="shared" si="156"/>
        <v/>
      </c>
      <c r="CG243" s="31" t="str">
        <f t="shared" si="157"/>
        <v/>
      </c>
      <c r="CH243" s="32"/>
      <c r="CI243" s="32"/>
      <c r="CJ243" s="32"/>
      <c r="CK243" s="32">
        <f t="shared" si="161"/>
        <v>0</v>
      </c>
      <c r="CL243" s="32">
        <f t="shared" si="162"/>
        <v>0</v>
      </c>
      <c r="CM243" s="32">
        <f t="shared" si="162"/>
        <v>0</v>
      </c>
      <c r="CN243" s="32">
        <f t="shared" si="162"/>
        <v>0</v>
      </c>
    </row>
    <row r="244" spans="1:92" ht="16.350000000000001" customHeight="1" x14ac:dyDescent="0.2">
      <c r="A244" s="2912"/>
      <c r="B244" s="3639" t="s">
        <v>267</v>
      </c>
      <c r="C244" s="3639"/>
      <c r="D244" s="2109">
        <f t="shared" si="147"/>
        <v>6</v>
      </c>
      <c r="E244" s="2110">
        <f t="shared" si="163"/>
        <v>3</v>
      </c>
      <c r="F244" s="2111">
        <f t="shared" si="151"/>
        <v>3</v>
      </c>
      <c r="G244" s="2119">
        <v>0</v>
      </c>
      <c r="H244" s="2120">
        <v>0</v>
      </c>
      <c r="I244" s="2121">
        <v>0</v>
      </c>
      <c r="J244" s="2120">
        <v>0</v>
      </c>
      <c r="K244" s="2121">
        <v>0</v>
      </c>
      <c r="L244" s="2120">
        <v>0</v>
      </c>
      <c r="M244" s="2121">
        <v>0</v>
      </c>
      <c r="N244" s="2120">
        <v>0</v>
      </c>
      <c r="O244" s="2121">
        <v>0</v>
      </c>
      <c r="P244" s="2120">
        <v>2</v>
      </c>
      <c r="Q244" s="2121">
        <v>1</v>
      </c>
      <c r="R244" s="2120">
        <v>1</v>
      </c>
      <c r="S244" s="2121">
        <v>0</v>
      </c>
      <c r="T244" s="2120">
        <v>0</v>
      </c>
      <c r="U244" s="2121">
        <v>2</v>
      </c>
      <c r="V244" s="2120">
        <v>0</v>
      </c>
      <c r="W244" s="2121">
        <v>0</v>
      </c>
      <c r="X244" s="2120">
        <v>0</v>
      </c>
      <c r="Y244" s="2121">
        <v>0</v>
      </c>
      <c r="Z244" s="2120">
        <v>0</v>
      </c>
      <c r="AA244" s="2121">
        <v>0</v>
      </c>
      <c r="AB244" s="2120">
        <v>0</v>
      </c>
      <c r="AC244" s="2121">
        <v>0</v>
      </c>
      <c r="AD244" s="2120">
        <v>0</v>
      </c>
      <c r="AE244" s="2121">
        <v>0</v>
      </c>
      <c r="AF244" s="2120">
        <v>0</v>
      </c>
      <c r="AG244" s="2121">
        <v>0</v>
      </c>
      <c r="AH244" s="2120">
        <v>0</v>
      </c>
      <c r="AI244" s="2121">
        <v>0</v>
      </c>
      <c r="AJ244" s="2120">
        <v>0</v>
      </c>
      <c r="AK244" s="2121">
        <v>0</v>
      </c>
      <c r="AL244" s="2120">
        <v>0</v>
      </c>
      <c r="AM244" s="2121">
        <v>0</v>
      </c>
      <c r="AN244" s="2120">
        <v>0</v>
      </c>
      <c r="AO244" s="2116">
        <v>0</v>
      </c>
      <c r="AP244" s="2134"/>
      <c r="AQ244" s="2097"/>
      <c r="AR244" s="2133"/>
      <c r="AS244" s="2133"/>
      <c r="AT244" s="2121">
        <v>0</v>
      </c>
      <c r="AU244" s="2127">
        <v>0</v>
      </c>
      <c r="AV244" s="2127">
        <v>0</v>
      </c>
      <c r="AW244" s="2120">
        <v>0</v>
      </c>
      <c r="AX244" s="671" t="str">
        <f t="shared" si="148"/>
        <v/>
      </c>
      <c r="BT244" s="3"/>
      <c r="BU244" s="3"/>
      <c r="BV244" s="4"/>
      <c r="BW244" s="4"/>
      <c r="CA244" s="31" t="str">
        <f t="shared" si="152"/>
        <v/>
      </c>
      <c r="CB244" s="31"/>
      <c r="CC244" s="31" t="str">
        <f t="shared" si="149"/>
        <v/>
      </c>
      <c r="CD244" s="31" t="str">
        <f t="shared" si="154"/>
        <v/>
      </c>
      <c r="CE244" s="31" t="str">
        <f t="shared" si="155"/>
        <v/>
      </c>
      <c r="CF244" s="31" t="str">
        <f t="shared" si="156"/>
        <v/>
      </c>
      <c r="CG244" s="31" t="str">
        <f t="shared" si="157"/>
        <v/>
      </c>
      <c r="CH244" s="32"/>
      <c r="CI244" s="32"/>
      <c r="CJ244" s="32"/>
      <c r="CK244" s="32">
        <f t="shared" si="161"/>
        <v>0</v>
      </c>
      <c r="CL244" s="32">
        <f t="shared" si="162"/>
        <v>0</v>
      </c>
      <c r="CM244" s="32">
        <f t="shared" si="162"/>
        <v>0</v>
      </c>
      <c r="CN244" s="32">
        <f t="shared" si="162"/>
        <v>0</v>
      </c>
    </row>
    <row r="245" spans="1:92" ht="16.350000000000001" customHeight="1" x14ac:dyDescent="0.2">
      <c r="A245" s="2912"/>
      <c r="B245" s="3640" t="s">
        <v>268</v>
      </c>
      <c r="C245" s="3641"/>
      <c r="D245" s="2109">
        <f t="shared" si="147"/>
        <v>0</v>
      </c>
      <c r="E245" s="2110">
        <f t="shared" si="163"/>
        <v>0</v>
      </c>
      <c r="F245" s="2111">
        <f t="shared" si="151"/>
        <v>0</v>
      </c>
      <c r="G245" s="2119">
        <v>0</v>
      </c>
      <c r="H245" s="2120">
        <v>0</v>
      </c>
      <c r="I245" s="2121">
        <v>0</v>
      </c>
      <c r="J245" s="2120">
        <v>0</v>
      </c>
      <c r="K245" s="2121">
        <v>0</v>
      </c>
      <c r="L245" s="2120">
        <v>0</v>
      </c>
      <c r="M245" s="2121">
        <v>0</v>
      </c>
      <c r="N245" s="2120">
        <v>0</v>
      </c>
      <c r="O245" s="2121">
        <v>0</v>
      </c>
      <c r="P245" s="2120">
        <v>0</v>
      </c>
      <c r="Q245" s="2121">
        <v>0</v>
      </c>
      <c r="R245" s="2120">
        <v>0</v>
      </c>
      <c r="S245" s="2121">
        <v>0</v>
      </c>
      <c r="T245" s="2120">
        <v>0</v>
      </c>
      <c r="U245" s="2121">
        <v>0</v>
      </c>
      <c r="V245" s="2120">
        <v>0</v>
      </c>
      <c r="W245" s="2121">
        <v>0</v>
      </c>
      <c r="X245" s="2120">
        <v>0</v>
      </c>
      <c r="Y245" s="2121">
        <v>0</v>
      </c>
      <c r="Z245" s="2120">
        <v>0</v>
      </c>
      <c r="AA245" s="2121">
        <v>0</v>
      </c>
      <c r="AB245" s="2120">
        <v>0</v>
      </c>
      <c r="AC245" s="2121">
        <v>0</v>
      </c>
      <c r="AD245" s="2120">
        <v>0</v>
      </c>
      <c r="AE245" s="2121">
        <v>0</v>
      </c>
      <c r="AF245" s="2120">
        <v>0</v>
      </c>
      <c r="AG245" s="2121">
        <v>0</v>
      </c>
      <c r="AH245" s="2120">
        <v>0</v>
      </c>
      <c r="AI245" s="2121">
        <v>0</v>
      </c>
      <c r="AJ245" s="2120">
        <v>0</v>
      </c>
      <c r="AK245" s="2121">
        <v>0</v>
      </c>
      <c r="AL245" s="2120">
        <v>0</v>
      </c>
      <c r="AM245" s="2121">
        <v>0</v>
      </c>
      <c r="AN245" s="2120">
        <v>0</v>
      </c>
      <c r="AO245" s="2123">
        <v>0</v>
      </c>
      <c r="AP245" s="2134"/>
      <c r="AQ245" s="2097"/>
      <c r="AR245" s="2135"/>
      <c r="AS245" s="2126"/>
      <c r="AT245" s="2121">
        <v>0</v>
      </c>
      <c r="AU245" s="2127">
        <v>0</v>
      </c>
      <c r="AV245" s="2127">
        <v>0</v>
      </c>
      <c r="AW245" s="2120">
        <v>0</v>
      </c>
      <c r="AX245" s="671" t="str">
        <f t="shared" si="148"/>
        <v/>
      </c>
      <c r="BT245" s="3"/>
      <c r="BU245" s="3"/>
      <c r="BV245" s="4"/>
      <c r="BW245" s="4"/>
      <c r="CA245" s="31" t="str">
        <f t="shared" si="152"/>
        <v/>
      </c>
      <c r="CB245" s="31"/>
      <c r="CC245" s="31" t="str">
        <f t="shared" si="149"/>
        <v/>
      </c>
      <c r="CD245" s="31" t="str">
        <f t="shared" si="154"/>
        <v/>
      </c>
      <c r="CE245" s="31" t="str">
        <f t="shared" si="155"/>
        <v/>
      </c>
      <c r="CF245" s="31" t="str">
        <f t="shared" si="156"/>
        <v/>
      </c>
      <c r="CG245" s="31" t="str">
        <f t="shared" si="157"/>
        <v/>
      </c>
      <c r="CH245" s="32"/>
      <c r="CI245" s="32"/>
      <c r="CJ245" s="32"/>
      <c r="CK245" s="32">
        <f t="shared" si="161"/>
        <v>0</v>
      </c>
      <c r="CL245" s="32">
        <f t="shared" si="162"/>
        <v>0</v>
      </c>
      <c r="CM245" s="32">
        <f t="shared" si="162"/>
        <v>0</v>
      </c>
      <c r="CN245" s="32">
        <f t="shared" si="162"/>
        <v>0</v>
      </c>
    </row>
    <row r="246" spans="1:92" ht="16.350000000000001" customHeight="1" x14ac:dyDescent="0.2">
      <c r="A246" s="3537"/>
      <c r="B246" s="3555" t="s">
        <v>269</v>
      </c>
      <c r="C246" s="3555"/>
      <c r="D246" s="2128">
        <f t="shared" si="147"/>
        <v>0</v>
      </c>
      <c r="E246" s="2129">
        <f t="shared" si="163"/>
        <v>0</v>
      </c>
      <c r="F246" s="2130">
        <f t="shared" si="151"/>
        <v>0</v>
      </c>
      <c r="G246" s="2102">
        <v>0</v>
      </c>
      <c r="H246" s="2103">
        <v>0</v>
      </c>
      <c r="I246" s="2104">
        <v>0</v>
      </c>
      <c r="J246" s="2103">
        <v>0</v>
      </c>
      <c r="K246" s="2104">
        <v>0</v>
      </c>
      <c r="L246" s="2103">
        <v>0</v>
      </c>
      <c r="M246" s="2104">
        <v>0</v>
      </c>
      <c r="N246" s="2103">
        <v>0</v>
      </c>
      <c r="O246" s="2104">
        <v>0</v>
      </c>
      <c r="P246" s="2103">
        <v>0</v>
      </c>
      <c r="Q246" s="2104">
        <v>0</v>
      </c>
      <c r="R246" s="2103">
        <v>0</v>
      </c>
      <c r="S246" s="2104">
        <v>0</v>
      </c>
      <c r="T246" s="2103">
        <v>0</v>
      </c>
      <c r="U246" s="2104">
        <v>0</v>
      </c>
      <c r="V246" s="2103">
        <v>0</v>
      </c>
      <c r="W246" s="2104">
        <v>0</v>
      </c>
      <c r="X246" s="2103">
        <v>0</v>
      </c>
      <c r="Y246" s="2104">
        <v>0</v>
      </c>
      <c r="Z246" s="2103">
        <v>0</v>
      </c>
      <c r="AA246" s="2104">
        <v>0</v>
      </c>
      <c r="AB246" s="2103">
        <v>0</v>
      </c>
      <c r="AC246" s="2104">
        <v>0</v>
      </c>
      <c r="AD246" s="2103">
        <v>0</v>
      </c>
      <c r="AE246" s="2104">
        <v>0</v>
      </c>
      <c r="AF246" s="2103">
        <v>0</v>
      </c>
      <c r="AG246" s="2104">
        <v>0</v>
      </c>
      <c r="AH246" s="2103">
        <v>0</v>
      </c>
      <c r="AI246" s="2104">
        <v>0</v>
      </c>
      <c r="AJ246" s="2103">
        <v>0</v>
      </c>
      <c r="AK246" s="2104">
        <v>0</v>
      </c>
      <c r="AL246" s="2103">
        <v>0</v>
      </c>
      <c r="AM246" s="2104">
        <v>0</v>
      </c>
      <c r="AN246" s="2103">
        <v>0</v>
      </c>
      <c r="AO246" s="2106">
        <v>0</v>
      </c>
      <c r="AP246" s="2132"/>
      <c r="AQ246" s="2131"/>
      <c r="AR246" s="2136"/>
      <c r="AS246" s="2132"/>
      <c r="AT246" s="2104">
        <v>0</v>
      </c>
      <c r="AU246" s="2108">
        <v>0</v>
      </c>
      <c r="AV246" s="2108">
        <v>0</v>
      </c>
      <c r="AW246" s="2103">
        <v>0</v>
      </c>
      <c r="AX246" s="671" t="str">
        <f t="shared" si="148"/>
        <v/>
      </c>
      <c r="BT246" s="3"/>
      <c r="BU246" s="3"/>
      <c r="BV246" s="4"/>
      <c r="BW246" s="4"/>
      <c r="CA246" s="31" t="str">
        <f t="shared" si="152"/>
        <v/>
      </c>
      <c r="CB246" s="31"/>
      <c r="CC246" s="31" t="str">
        <f t="shared" si="149"/>
        <v/>
      </c>
      <c r="CD246" s="31" t="str">
        <f t="shared" si="154"/>
        <v/>
      </c>
      <c r="CE246" s="31" t="str">
        <f t="shared" si="155"/>
        <v/>
      </c>
      <c r="CF246" s="31" t="str">
        <f t="shared" si="156"/>
        <v/>
      </c>
      <c r="CG246" s="31" t="str">
        <f t="shared" si="157"/>
        <v/>
      </c>
      <c r="CH246" s="32"/>
      <c r="CI246" s="32"/>
      <c r="CJ246" s="32"/>
      <c r="CK246" s="32">
        <f t="shared" si="161"/>
        <v>0</v>
      </c>
      <c r="CL246" s="32">
        <f t="shared" si="162"/>
        <v>0</v>
      </c>
      <c r="CM246" s="32">
        <f t="shared" si="162"/>
        <v>0</v>
      </c>
      <c r="CN246" s="32">
        <f t="shared" si="162"/>
        <v>0</v>
      </c>
    </row>
    <row r="247" spans="1:92" ht="16.350000000000001" customHeight="1" x14ac:dyDescent="0.2">
      <c r="A247" s="3454" t="s">
        <v>271</v>
      </c>
      <c r="B247" s="3184" t="s">
        <v>264</v>
      </c>
      <c r="C247" s="3184"/>
      <c r="D247" s="400">
        <f t="shared" si="147"/>
        <v>18</v>
      </c>
      <c r="E247" s="465">
        <f t="shared" si="163"/>
        <v>5</v>
      </c>
      <c r="F247" s="466">
        <f t="shared" si="151"/>
        <v>13</v>
      </c>
      <c r="G247" s="467">
        <v>0</v>
      </c>
      <c r="H247" s="468">
        <v>0</v>
      </c>
      <c r="I247" s="469">
        <v>0</v>
      </c>
      <c r="J247" s="468">
        <v>0</v>
      </c>
      <c r="K247" s="469">
        <v>0</v>
      </c>
      <c r="L247" s="468">
        <v>0</v>
      </c>
      <c r="M247" s="469">
        <v>0</v>
      </c>
      <c r="N247" s="468">
        <v>0</v>
      </c>
      <c r="O247" s="469">
        <v>0</v>
      </c>
      <c r="P247" s="468">
        <v>0</v>
      </c>
      <c r="Q247" s="469">
        <v>0</v>
      </c>
      <c r="R247" s="468">
        <v>0</v>
      </c>
      <c r="S247" s="469">
        <v>0</v>
      </c>
      <c r="T247" s="468">
        <v>0</v>
      </c>
      <c r="U247" s="469">
        <v>0</v>
      </c>
      <c r="V247" s="470">
        <v>0</v>
      </c>
      <c r="W247" s="469">
        <v>0</v>
      </c>
      <c r="X247" s="470">
        <v>0</v>
      </c>
      <c r="Y247" s="469">
        <v>0</v>
      </c>
      <c r="Z247" s="470">
        <v>0</v>
      </c>
      <c r="AA247" s="469">
        <v>0</v>
      </c>
      <c r="AB247" s="470">
        <v>0</v>
      </c>
      <c r="AC247" s="469">
        <v>0</v>
      </c>
      <c r="AD247" s="470">
        <v>2</v>
      </c>
      <c r="AE247" s="469">
        <v>2</v>
      </c>
      <c r="AF247" s="470">
        <v>4</v>
      </c>
      <c r="AG247" s="469">
        <v>3</v>
      </c>
      <c r="AH247" s="470">
        <v>4</v>
      </c>
      <c r="AI247" s="469">
        <v>0</v>
      </c>
      <c r="AJ247" s="470">
        <v>2</v>
      </c>
      <c r="AK247" s="469">
        <v>0</v>
      </c>
      <c r="AL247" s="470">
        <v>1</v>
      </c>
      <c r="AM247" s="469">
        <v>0</v>
      </c>
      <c r="AN247" s="470">
        <v>0</v>
      </c>
      <c r="AO247" s="471">
        <v>0</v>
      </c>
      <c r="AP247" s="472"/>
      <c r="AQ247" s="1060">
        <v>0</v>
      </c>
      <c r="AR247" s="473">
        <v>3</v>
      </c>
      <c r="AS247" s="1060">
        <v>11</v>
      </c>
      <c r="AT247" s="469">
        <v>0</v>
      </c>
      <c r="AU247" s="473">
        <v>0</v>
      </c>
      <c r="AV247" s="473">
        <v>0</v>
      </c>
      <c r="AW247" s="468">
        <v>0</v>
      </c>
      <c r="AX247" s="671" t="str">
        <f t="shared" si="148"/>
        <v/>
      </c>
      <c r="BT247" s="3"/>
      <c r="BU247" s="3"/>
      <c r="BV247" s="4"/>
      <c r="BW247" s="4"/>
      <c r="CA247" s="31" t="str">
        <f t="shared" si="152"/>
        <v/>
      </c>
      <c r="CB247" s="31" t="str">
        <f t="shared" si="153"/>
        <v/>
      </c>
      <c r="CC247" s="31" t="str">
        <f t="shared" si="149"/>
        <v/>
      </c>
      <c r="CD247" s="31" t="str">
        <f t="shared" si="154"/>
        <v/>
      </c>
      <c r="CE247" s="31" t="str">
        <f t="shared" si="155"/>
        <v/>
      </c>
      <c r="CF247" s="31" t="str">
        <f t="shared" si="156"/>
        <v/>
      </c>
      <c r="CG247" s="31" t="str">
        <f t="shared" si="157"/>
        <v/>
      </c>
      <c r="CH247" s="32">
        <f t="shared" si="158"/>
        <v>0</v>
      </c>
      <c r="CI247" s="32">
        <f t="shared" si="159"/>
        <v>0</v>
      </c>
      <c r="CJ247" s="32">
        <f t="shared" si="160"/>
        <v>0</v>
      </c>
      <c r="CK247" s="32">
        <f t="shared" si="161"/>
        <v>0</v>
      </c>
      <c r="CL247" s="32">
        <f t="shared" si="162"/>
        <v>0</v>
      </c>
      <c r="CM247" s="32">
        <f t="shared" si="162"/>
        <v>0</v>
      </c>
      <c r="CN247" s="32">
        <f t="shared" si="162"/>
        <v>0</v>
      </c>
    </row>
    <row r="248" spans="1:92" ht="16.350000000000001" customHeight="1" x14ac:dyDescent="0.2">
      <c r="A248" s="2912"/>
      <c r="B248" s="3639" t="s">
        <v>265</v>
      </c>
      <c r="C248" s="3639"/>
      <c r="D248" s="2109">
        <f t="shared" si="147"/>
        <v>25</v>
      </c>
      <c r="E248" s="2110">
        <f t="shared" si="163"/>
        <v>5</v>
      </c>
      <c r="F248" s="2111">
        <f t="shared" si="151"/>
        <v>20</v>
      </c>
      <c r="G248" s="2112">
        <v>0</v>
      </c>
      <c r="H248" s="2113">
        <v>0</v>
      </c>
      <c r="I248" s="2114">
        <v>0</v>
      </c>
      <c r="J248" s="2113">
        <v>0</v>
      </c>
      <c r="K248" s="2114">
        <v>0</v>
      </c>
      <c r="L248" s="2113">
        <v>0</v>
      </c>
      <c r="M248" s="2114">
        <v>0</v>
      </c>
      <c r="N248" s="2113">
        <v>0</v>
      </c>
      <c r="O248" s="2114">
        <v>0</v>
      </c>
      <c r="P248" s="2113">
        <v>0</v>
      </c>
      <c r="Q248" s="2114">
        <v>0</v>
      </c>
      <c r="R248" s="2113">
        <v>0</v>
      </c>
      <c r="S248" s="2114">
        <v>0</v>
      </c>
      <c r="T248" s="2113">
        <v>0</v>
      </c>
      <c r="U248" s="2114">
        <v>0</v>
      </c>
      <c r="V248" s="2115">
        <v>0</v>
      </c>
      <c r="W248" s="2114">
        <v>0</v>
      </c>
      <c r="X248" s="2115">
        <v>0</v>
      </c>
      <c r="Y248" s="2114">
        <v>0</v>
      </c>
      <c r="Z248" s="2115">
        <v>0</v>
      </c>
      <c r="AA248" s="2114">
        <v>0</v>
      </c>
      <c r="AB248" s="2115">
        <v>0</v>
      </c>
      <c r="AC248" s="2114">
        <v>0</v>
      </c>
      <c r="AD248" s="2115">
        <v>5</v>
      </c>
      <c r="AE248" s="2114">
        <v>1</v>
      </c>
      <c r="AF248" s="2115">
        <v>8</v>
      </c>
      <c r="AG248" s="2114">
        <v>4</v>
      </c>
      <c r="AH248" s="2115">
        <v>5</v>
      </c>
      <c r="AI248" s="2114">
        <v>0</v>
      </c>
      <c r="AJ248" s="2115">
        <v>1</v>
      </c>
      <c r="AK248" s="2114">
        <v>0</v>
      </c>
      <c r="AL248" s="2115">
        <v>1</v>
      </c>
      <c r="AM248" s="2114">
        <v>0</v>
      </c>
      <c r="AN248" s="2115">
        <v>0</v>
      </c>
      <c r="AO248" s="2116">
        <v>0</v>
      </c>
      <c r="AP248" s="2117"/>
      <c r="AQ248" s="2097"/>
      <c r="AR248" s="2133"/>
      <c r="AS248" s="467">
        <v>9</v>
      </c>
      <c r="AT248" s="2114">
        <v>0</v>
      </c>
      <c r="AU248" s="2118">
        <v>0</v>
      </c>
      <c r="AV248" s="2118">
        <v>0</v>
      </c>
      <c r="AW248" s="2113">
        <v>0</v>
      </c>
      <c r="AX248" s="671" t="str">
        <f t="shared" si="148"/>
        <v/>
      </c>
      <c r="BT248" s="3"/>
      <c r="BU248" s="3"/>
      <c r="BV248" s="4"/>
      <c r="BW248" s="4"/>
      <c r="CA248" s="31" t="str">
        <f t="shared" si="152"/>
        <v/>
      </c>
      <c r="CB248" s="31"/>
      <c r="CC248" s="31" t="str">
        <f t="shared" si="149"/>
        <v/>
      </c>
      <c r="CD248" s="31" t="str">
        <f t="shared" si="154"/>
        <v/>
      </c>
      <c r="CE248" s="31" t="str">
        <f t="shared" si="155"/>
        <v/>
      </c>
      <c r="CF248" s="31" t="str">
        <f t="shared" si="156"/>
        <v/>
      </c>
      <c r="CG248" s="31" t="str">
        <f t="shared" si="157"/>
        <v/>
      </c>
      <c r="CH248" s="32">
        <f t="shared" si="158"/>
        <v>0</v>
      </c>
      <c r="CI248" s="32"/>
      <c r="CJ248" s="32"/>
      <c r="CK248" s="32">
        <f t="shared" si="161"/>
        <v>0</v>
      </c>
      <c r="CL248" s="32">
        <f t="shared" si="162"/>
        <v>0</v>
      </c>
      <c r="CM248" s="32">
        <f t="shared" si="162"/>
        <v>0</v>
      </c>
      <c r="CN248" s="32">
        <f t="shared" si="162"/>
        <v>0</v>
      </c>
    </row>
    <row r="249" spans="1:92" ht="16.350000000000001" customHeight="1" x14ac:dyDescent="0.2">
      <c r="A249" s="2912"/>
      <c r="B249" s="3639" t="s">
        <v>266</v>
      </c>
      <c r="C249" s="3639"/>
      <c r="D249" s="2109">
        <f t="shared" si="147"/>
        <v>14</v>
      </c>
      <c r="E249" s="2110">
        <f t="shared" si="163"/>
        <v>5</v>
      </c>
      <c r="F249" s="2111">
        <f t="shared" si="151"/>
        <v>9</v>
      </c>
      <c r="G249" s="2112">
        <v>0</v>
      </c>
      <c r="H249" s="2113">
        <v>0</v>
      </c>
      <c r="I249" s="2114">
        <v>0</v>
      </c>
      <c r="J249" s="2113">
        <v>0</v>
      </c>
      <c r="K249" s="2114">
        <v>0</v>
      </c>
      <c r="L249" s="2113">
        <v>0</v>
      </c>
      <c r="M249" s="2114">
        <v>0</v>
      </c>
      <c r="N249" s="2113">
        <v>0</v>
      </c>
      <c r="O249" s="2114">
        <v>0</v>
      </c>
      <c r="P249" s="2113">
        <v>0</v>
      </c>
      <c r="Q249" s="2114">
        <v>0</v>
      </c>
      <c r="R249" s="2113">
        <v>0</v>
      </c>
      <c r="S249" s="2114">
        <v>0</v>
      </c>
      <c r="T249" s="2113">
        <v>0</v>
      </c>
      <c r="U249" s="2114">
        <v>0</v>
      </c>
      <c r="V249" s="2115">
        <v>0</v>
      </c>
      <c r="W249" s="2114">
        <v>0</v>
      </c>
      <c r="X249" s="2115">
        <v>0</v>
      </c>
      <c r="Y249" s="2114">
        <v>1</v>
      </c>
      <c r="Z249" s="2115">
        <v>0</v>
      </c>
      <c r="AA249" s="2114">
        <v>0</v>
      </c>
      <c r="AB249" s="2115">
        <v>0</v>
      </c>
      <c r="AC249" s="2114">
        <v>0</v>
      </c>
      <c r="AD249" s="2115">
        <v>0</v>
      </c>
      <c r="AE249" s="2114">
        <v>1</v>
      </c>
      <c r="AF249" s="2115">
        <v>4</v>
      </c>
      <c r="AG249" s="2114">
        <v>3</v>
      </c>
      <c r="AH249" s="2115">
        <v>2</v>
      </c>
      <c r="AI249" s="2114">
        <v>0</v>
      </c>
      <c r="AJ249" s="2115">
        <v>2</v>
      </c>
      <c r="AK249" s="2114">
        <v>0</v>
      </c>
      <c r="AL249" s="2115">
        <v>1</v>
      </c>
      <c r="AM249" s="2114">
        <v>0</v>
      </c>
      <c r="AN249" s="2115">
        <v>0</v>
      </c>
      <c r="AO249" s="2116">
        <v>0</v>
      </c>
      <c r="AP249" s="2117"/>
      <c r="AQ249" s="2097"/>
      <c r="AR249" s="2133"/>
      <c r="AS249" s="2133"/>
      <c r="AT249" s="2114">
        <v>0</v>
      </c>
      <c r="AU249" s="2118">
        <v>0</v>
      </c>
      <c r="AV249" s="2118">
        <v>0</v>
      </c>
      <c r="AW249" s="2113">
        <v>0</v>
      </c>
      <c r="AX249" s="671" t="str">
        <f t="shared" si="148"/>
        <v/>
      </c>
      <c r="BT249" s="3"/>
      <c r="BU249" s="3"/>
      <c r="BV249" s="4"/>
      <c r="BW249" s="4"/>
      <c r="CA249" s="31" t="str">
        <f t="shared" si="152"/>
        <v/>
      </c>
      <c r="CB249" s="31"/>
      <c r="CC249" s="31" t="str">
        <f t="shared" si="149"/>
        <v/>
      </c>
      <c r="CD249" s="31" t="str">
        <f t="shared" si="154"/>
        <v/>
      </c>
      <c r="CE249" s="31" t="str">
        <f t="shared" si="155"/>
        <v/>
      </c>
      <c r="CF249" s="31" t="str">
        <f t="shared" si="156"/>
        <v/>
      </c>
      <c r="CG249" s="31" t="str">
        <f t="shared" si="157"/>
        <v/>
      </c>
      <c r="CH249" s="32">
        <f t="shared" si="158"/>
        <v>0</v>
      </c>
      <c r="CI249" s="32"/>
      <c r="CJ249" s="32"/>
      <c r="CK249" s="32">
        <f t="shared" si="161"/>
        <v>0</v>
      </c>
      <c r="CL249" s="32">
        <f t="shared" si="162"/>
        <v>0</v>
      </c>
      <c r="CM249" s="32">
        <f t="shared" si="162"/>
        <v>0</v>
      </c>
      <c r="CN249" s="32">
        <f t="shared" si="162"/>
        <v>0</v>
      </c>
    </row>
    <row r="250" spans="1:92" ht="16.350000000000001" customHeight="1" x14ac:dyDescent="0.2">
      <c r="A250" s="2912"/>
      <c r="B250" s="3647" t="s">
        <v>267</v>
      </c>
      <c r="C250" s="3647"/>
      <c r="D250" s="2109">
        <f t="shared" si="147"/>
        <v>15</v>
      </c>
      <c r="E250" s="2110">
        <f>SUM(G250+I250+K250+M250+O250+Q250+S250+U250+W250+Y250+AA250+AC250+AE250+AG250+AI250+AK250+AM250)</f>
        <v>3</v>
      </c>
      <c r="F250" s="2111">
        <f t="shared" si="151"/>
        <v>12</v>
      </c>
      <c r="G250" s="2119">
        <v>0</v>
      </c>
      <c r="H250" s="2120">
        <v>0</v>
      </c>
      <c r="I250" s="2121">
        <v>0</v>
      </c>
      <c r="J250" s="2120">
        <v>0</v>
      </c>
      <c r="K250" s="2121">
        <v>0</v>
      </c>
      <c r="L250" s="2120">
        <v>0</v>
      </c>
      <c r="M250" s="2121">
        <v>0</v>
      </c>
      <c r="N250" s="2120">
        <v>0</v>
      </c>
      <c r="O250" s="2121">
        <v>0</v>
      </c>
      <c r="P250" s="2120">
        <v>0</v>
      </c>
      <c r="Q250" s="2121">
        <v>0</v>
      </c>
      <c r="R250" s="2120">
        <v>0</v>
      </c>
      <c r="S250" s="2121">
        <v>0</v>
      </c>
      <c r="T250" s="2120">
        <v>0</v>
      </c>
      <c r="U250" s="2121">
        <v>0</v>
      </c>
      <c r="V250" s="2122">
        <v>0</v>
      </c>
      <c r="W250" s="2121">
        <v>0</v>
      </c>
      <c r="X250" s="2122">
        <v>0</v>
      </c>
      <c r="Y250" s="2121">
        <v>1</v>
      </c>
      <c r="Z250" s="2122">
        <v>0</v>
      </c>
      <c r="AA250" s="2121">
        <v>0</v>
      </c>
      <c r="AB250" s="2122">
        <v>0</v>
      </c>
      <c r="AC250" s="2121">
        <v>0</v>
      </c>
      <c r="AD250" s="2122">
        <v>0</v>
      </c>
      <c r="AE250" s="2121">
        <v>0</v>
      </c>
      <c r="AF250" s="2122">
        <v>6</v>
      </c>
      <c r="AG250" s="2121">
        <v>2</v>
      </c>
      <c r="AH250" s="2122">
        <v>3</v>
      </c>
      <c r="AI250" s="2121">
        <v>0</v>
      </c>
      <c r="AJ250" s="2122">
        <v>1</v>
      </c>
      <c r="AK250" s="2121">
        <v>0</v>
      </c>
      <c r="AL250" s="2122">
        <v>2</v>
      </c>
      <c r="AM250" s="2121">
        <v>0</v>
      </c>
      <c r="AN250" s="2122">
        <v>0</v>
      </c>
      <c r="AO250" s="2123">
        <v>0</v>
      </c>
      <c r="AP250" s="2124"/>
      <c r="AQ250" s="2097"/>
      <c r="AR250" s="2133"/>
      <c r="AS250" s="2133"/>
      <c r="AT250" s="2121">
        <v>0</v>
      </c>
      <c r="AU250" s="2127">
        <v>0</v>
      </c>
      <c r="AV250" s="2127">
        <v>0</v>
      </c>
      <c r="AW250" s="2120">
        <v>0</v>
      </c>
      <c r="AX250" s="671" t="str">
        <f t="shared" si="148"/>
        <v/>
      </c>
      <c r="BT250" s="3"/>
      <c r="BU250" s="3"/>
      <c r="BV250" s="4"/>
      <c r="BW250" s="4"/>
      <c r="CA250" s="31" t="str">
        <f t="shared" si="152"/>
        <v/>
      </c>
      <c r="CB250" s="31"/>
      <c r="CC250" s="31" t="str">
        <f t="shared" si="149"/>
        <v/>
      </c>
      <c r="CD250" s="31" t="str">
        <f t="shared" si="154"/>
        <v/>
      </c>
      <c r="CE250" s="31" t="str">
        <f t="shared" si="155"/>
        <v/>
      </c>
      <c r="CF250" s="31" t="str">
        <f t="shared" si="156"/>
        <v/>
      </c>
      <c r="CG250" s="31" t="str">
        <f t="shared" si="157"/>
        <v/>
      </c>
      <c r="CH250" s="32">
        <f t="shared" si="158"/>
        <v>0</v>
      </c>
      <c r="CI250" s="32"/>
      <c r="CJ250" s="32"/>
      <c r="CK250" s="32">
        <f t="shared" si="161"/>
        <v>0</v>
      </c>
      <c r="CL250" s="32">
        <f t="shared" si="162"/>
        <v>0</v>
      </c>
      <c r="CM250" s="32">
        <f t="shared" si="162"/>
        <v>0</v>
      </c>
      <c r="CN250" s="32">
        <f t="shared" si="162"/>
        <v>0</v>
      </c>
    </row>
    <row r="251" spans="1:92" ht="16.350000000000001" customHeight="1" x14ac:dyDescent="0.2">
      <c r="A251" s="2912"/>
      <c r="B251" s="3640" t="s">
        <v>268</v>
      </c>
      <c r="C251" s="3641"/>
      <c r="D251" s="2109">
        <f t="shared" si="147"/>
        <v>0</v>
      </c>
      <c r="E251" s="2110">
        <f t="shared" si="163"/>
        <v>0</v>
      </c>
      <c r="F251" s="2111">
        <f t="shared" si="151"/>
        <v>0</v>
      </c>
      <c r="G251" s="2119">
        <v>0</v>
      </c>
      <c r="H251" s="2120">
        <v>0</v>
      </c>
      <c r="I251" s="2121">
        <v>0</v>
      </c>
      <c r="J251" s="2120">
        <v>0</v>
      </c>
      <c r="K251" s="2121">
        <v>0</v>
      </c>
      <c r="L251" s="2120">
        <v>0</v>
      </c>
      <c r="M251" s="2121">
        <v>0</v>
      </c>
      <c r="N251" s="2120">
        <v>0</v>
      </c>
      <c r="O251" s="2121">
        <v>0</v>
      </c>
      <c r="P251" s="2120">
        <v>0</v>
      </c>
      <c r="Q251" s="2121">
        <v>0</v>
      </c>
      <c r="R251" s="2120">
        <v>0</v>
      </c>
      <c r="S251" s="2121">
        <v>0</v>
      </c>
      <c r="T251" s="2120">
        <v>0</v>
      </c>
      <c r="U251" s="2121">
        <v>0</v>
      </c>
      <c r="V251" s="2122">
        <v>0</v>
      </c>
      <c r="W251" s="2121">
        <v>0</v>
      </c>
      <c r="X251" s="2122">
        <v>0</v>
      </c>
      <c r="Y251" s="2121">
        <v>0</v>
      </c>
      <c r="Z251" s="2122">
        <v>0</v>
      </c>
      <c r="AA251" s="2121">
        <v>0</v>
      </c>
      <c r="AB251" s="2122">
        <v>0</v>
      </c>
      <c r="AC251" s="2121">
        <v>0</v>
      </c>
      <c r="AD251" s="2122">
        <v>0</v>
      </c>
      <c r="AE251" s="2121">
        <v>0</v>
      </c>
      <c r="AF251" s="2122">
        <v>0</v>
      </c>
      <c r="AG251" s="2121">
        <v>0</v>
      </c>
      <c r="AH251" s="2122">
        <v>0</v>
      </c>
      <c r="AI251" s="2121">
        <v>0</v>
      </c>
      <c r="AJ251" s="2122">
        <v>0</v>
      </c>
      <c r="AK251" s="2121">
        <v>0</v>
      </c>
      <c r="AL251" s="2122">
        <v>0</v>
      </c>
      <c r="AM251" s="2121">
        <v>0</v>
      </c>
      <c r="AN251" s="2122">
        <v>0</v>
      </c>
      <c r="AO251" s="2123">
        <v>0</v>
      </c>
      <c r="AP251" s="2124"/>
      <c r="AQ251" s="2125"/>
      <c r="AR251" s="2126"/>
      <c r="AS251" s="2126"/>
      <c r="AT251" s="2121">
        <v>0</v>
      </c>
      <c r="AU251" s="2127">
        <v>0</v>
      </c>
      <c r="AV251" s="2127">
        <v>0</v>
      </c>
      <c r="AW251" s="2120">
        <v>0</v>
      </c>
      <c r="AX251" s="671" t="str">
        <f t="shared" si="148"/>
        <v/>
      </c>
      <c r="BT251" s="3"/>
      <c r="BU251" s="3"/>
      <c r="BV251" s="4"/>
      <c r="BW251" s="4"/>
      <c r="CA251" s="31" t="str">
        <f t="shared" si="152"/>
        <v/>
      </c>
      <c r="CB251" s="31"/>
      <c r="CC251" s="31" t="str">
        <f t="shared" si="149"/>
        <v/>
      </c>
      <c r="CD251" s="31" t="str">
        <f t="shared" si="154"/>
        <v/>
      </c>
      <c r="CE251" s="31" t="str">
        <f t="shared" si="155"/>
        <v/>
      </c>
      <c r="CF251" s="31" t="str">
        <f t="shared" si="156"/>
        <v/>
      </c>
      <c r="CG251" s="31" t="str">
        <f t="shared" si="157"/>
        <v/>
      </c>
      <c r="CH251" s="32">
        <f t="shared" si="158"/>
        <v>0</v>
      </c>
      <c r="CI251" s="32"/>
      <c r="CJ251" s="32"/>
      <c r="CK251" s="32">
        <f t="shared" si="161"/>
        <v>0</v>
      </c>
      <c r="CL251" s="32">
        <f t="shared" si="162"/>
        <v>0</v>
      </c>
      <c r="CM251" s="32">
        <f t="shared" si="162"/>
        <v>0</v>
      </c>
      <c r="CN251" s="32">
        <f t="shared" si="162"/>
        <v>0</v>
      </c>
    </row>
    <row r="252" spans="1:92" ht="16.350000000000001" customHeight="1" x14ac:dyDescent="0.2">
      <c r="A252" s="3537"/>
      <c r="B252" s="3642" t="s">
        <v>269</v>
      </c>
      <c r="C252" s="3642"/>
      <c r="D252" s="2137">
        <f t="shared" si="147"/>
        <v>1</v>
      </c>
      <c r="E252" s="2138">
        <f t="shared" si="163"/>
        <v>1</v>
      </c>
      <c r="F252" s="2139">
        <f t="shared" si="151"/>
        <v>0</v>
      </c>
      <c r="G252" s="2102">
        <v>0</v>
      </c>
      <c r="H252" s="2103">
        <v>0</v>
      </c>
      <c r="I252" s="2104">
        <v>0</v>
      </c>
      <c r="J252" s="2103">
        <v>0</v>
      </c>
      <c r="K252" s="2104">
        <v>0</v>
      </c>
      <c r="L252" s="2103">
        <v>0</v>
      </c>
      <c r="M252" s="2104">
        <v>0</v>
      </c>
      <c r="N252" s="2103">
        <v>0</v>
      </c>
      <c r="O252" s="2104">
        <v>0</v>
      </c>
      <c r="P252" s="2103">
        <v>0</v>
      </c>
      <c r="Q252" s="2104">
        <v>0</v>
      </c>
      <c r="R252" s="2103">
        <v>0</v>
      </c>
      <c r="S252" s="2104">
        <v>0</v>
      </c>
      <c r="T252" s="2103">
        <v>0</v>
      </c>
      <c r="U252" s="2104">
        <v>0</v>
      </c>
      <c r="V252" s="2105">
        <v>0</v>
      </c>
      <c r="W252" s="2104">
        <v>0</v>
      </c>
      <c r="X252" s="2105">
        <v>0</v>
      </c>
      <c r="Y252" s="2121">
        <v>0</v>
      </c>
      <c r="Z252" s="2122">
        <v>0</v>
      </c>
      <c r="AA252" s="2121">
        <v>0</v>
      </c>
      <c r="AB252" s="2122">
        <v>0</v>
      </c>
      <c r="AC252" s="2121">
        <v>0</v>
      </c>
      <c r="AD252" s="2122">
        <v>0</v>
      </c>
      <c r="AE252" s="2121">
        <v>1</v>
      </c>
      <c r="AF252" s="2122">
        <v>0</v>
      </c>
      <c r="AG252" s="2121">
        <v>0</v>
      </c>
      <c r="AH252" s="2122">
        <v>0</v>
      </c>
      <c r="AI252" s="2121">
        <v>0</v>
      </c>
      <c r="AJ252" s="2122">
        <v>0</v>
      </c>
      <c r="AK252" s="2121">
        <v>0</v>
      </c>
      <c r="AL252" s="2122">
        <v>0</v>
      </c>
      <c r="AM252" s="2121">
        <v>0</v>
      </c>
      <c r="AN252" s="2122">
        <v>0</v>
      </c>
      <c r="AO252" s="2106">
        <v>0</v>
      </c>
      <c r="AP252" s="2107"/>
      <c r="AQ252" s="2131"/>
      <c r="AR252" s="2132"/>
      <c r="AS252" s="2132"/>
      <c r="AT252" s="2104">
        <v>0</v>
      </c>
      <c r="AU252" s="2108">
        <v>0</v>
      </c>
      <c r="AV252" s="2108">
        <v>0</v>
      </c>
      <c r="AW252" s="2103">
        <v>0</v>
      </c>
      <c r="AX252" s="671" t="str">
        <f t="shared" si="148"/>
        <v/>
      </c>
      <c r="BT252" s="3"/>
      <c r="BU252" s="3"/>
      <c r="BV252" s="4"/>
      <c r="BW252" s="4"/>
      <c r="CA252" s="31" t="str">
        <f t="shared" si="152"/>
        <v/>
      </c>
      <c r="CB252" s="31"/>
      <c r="CC252" s="31" t="str">
        <f t="shared" si="149"/>
        <v/>
      </c>
      <c r="CD252" s="31" t="str">
        <f t="shared" si="154"/>
        <v/>
      </c>
      <c r="CE252" s="31" t="str">
        <f t="shared" si="155"/>
        <v/>
      </c>
      <c r="CF252" s="31" t="str">
        <f t="shared" si="156"/>
        <v/>
      </c>
      <c r="CG252" s="31" t="str">
        <f t="shared" si="157"/>
        <v/>
      </c>
      <c r="CH252" s="32">
        <f t="shared" si="158"/>
        <v>0</v>
      </c>
      <c r="CI252" s="32"/>
      <c r="CJ252" s="32"/>
      <c r="CK252" s="32">
        <f t="shared" si="161"/>
        <v>0</v>
      </c>
      <c r="CL252" s="32">
        <f t="shared" si="162"/>
        <v>0</v>
      </c>
      <c r="CM252" s="32">
        <f t="shared" si="162"/>
        <v>0</v>
      </c>
      <c r="CN252" s="32">
        <f t="shared" si="162"/>
        <v>0</v>
      </c>
    </row>
    <row r="253" spans="1:92" ht="16.350000000000001" customHeight="1" x14ac:dyDescent="0.2">
      <c r="A253" s="3454" t="s">
        <v>272</v>
      </c>
      <c r="B253" s="3184" t="s">
        <v>264</v>
      </c>
      <c r="C253" s="3184"/>
      <c r="D253" s="1050">
        <f t="shared" si="147"/>
        <v>3</v>
      </c>
      <c r="E253" s="485">
        <f t="shared" si="163"/>
        <v>1</v>
      </c>
      <c r="F253" s="2519">
        <f t="shared" si="151"/>
        <v>2</v>
      </c>
      <c r="G253" s="467"/>
      <c r="H253" s="468"/>
      <c r="I253" s="469"/>
      <c r="J253" s="468"/>
      <c r="K253" s="469"/>
      <c r="L253" s="468"/>
      <c r="M253" s="469"/>
      <c r="N253" s="468"/>
      <c r="O253" s="469"/>
      <c r="P253" s="468"/>
      <c r="Q253" s="469"/>
      <c r="R253" s="468"/>
      <c r="S253" s="469">
        <v>0</v>
      </c>
      <c r="T253" s="468">
        <v>0</v>
      </c>
      <c r="U253" s="469">
        <v>0</v>
      </c>
      <c r="V253" s="470">
        <v>0</v>
      </c>
      <c r="W253" s="469">
        <v>0</v>
      </c>
      <c r="X253" s="470">
        <v>2</v>
      </c>
      <c r="Y253" s="2517">
        <v>1</v>
      </c>
      <c r="Z253" s="2518">
        <v>0</v>
      </c>
      <c r="AA253" s="2517">
        <v>0</v>
      </c>
      <c r="AB253" s="2518">
        <v>0</v>
      </c>
      <c r="AC253" s="2517">
        <v>0</v>
      </c>
      <c r="AD253" s="2518">
        <v>0</v>
      </c>
      <c r="AE253" s="2517">
        <v>0</v>
      </c>
      <c r="AF253" s="2518">
        <v>0</v>
      </c>
      <c r="AG253" s="2517">
        <v>0</v>
      </c>
      <c r="AH253" s="2518">
        <v>0</v>
      </c>
      <c r="AI253" s="2517">
        <v>0</v>
      </c>
      <c r="AJ253" s="2518">
        <v>0</v>
      </c>
      <c r="AK253" s="2517">
        <v>0</v>
      </c>
      <c r="AL253" s="2518">
        <v>0</v>
      </c>
      <c r="AM253" s="2517">
        <v>0</v>
      </c>
      <c r="AN253" s="2518">
        <v>0</v>
      </c>
      <c r="AO253" s="1063"/>
      <c r="AP253" s="488"/>
      <c r="AQ253" s="1060"/>
      <c r="AR253" s="473"/>
      <c r="AS253" s="1060">
        <v>0</v>
      </c>
      <c r="AT253" s="469">
        <v>0</v>
      </c>
      <c r="AU253" s="473">
        <v>0</v>
      </c>
      <c r="AV253" s="473">
        <v>1</v>
      </c>
      <c r="AW253" s="468">
        <v>0</v>
      </c>
      <c r="AX253" s="671" t="str">
        <f t="shared" si="148"/>
        <v/>
      </c>
      <c r="BT253" s="3"/>
      <c r="BU253" s="3"/>
      <c r="BV253" s="4"/>
      <c r="BW253" s="4"/>
      <c r="CA253" s="31" t="str">
        <f t="shared" si="152"/>
        <v/>
      </c>
      <c r="CB253" s="31" t="str">
        <f t="shared" si="153"/>
        <v/>
      </c>
      <c r="CC253" s="31" t="str">
        <f t="shared" si="149"/>
        <v/>
      </c>
      <c r="CD253" s="31"/>
      <c r="CE253" s="31" t="str">
        <f t="shared" si="155"/>
        <v/>
      </c>
      <c r="CF253" s="31" t="str">
        <f t="shared" si="156"/>
        <v/>
      </c>
      <c r="CG253" s="31" t="str">
        <f t="shared" si="157"/>
        <v/>
      </c>
      <c r="CH253" s="32"/>
      <c r="CI253" s="32">
        <f t="shared" si="159"/>
        <v>0</v>
      </c>
      <c r="CJ253" s="32">
        <f t="shared" si="160"/>
        <v>0</v>
      </c>
      <c r="CK253" s="32"/>
      <c r="CL253" s="32">
        <f t="shared" si="162"/>
        <v>0</v>
      </c>
      <c r="CM253" s="32">
        <f t="shared" si="162"/>
        <v>0</v>
      </c>
      <c r="CN253" s="32">
        <f t="shared" si="162"/>
        <v>0</v>
      </c>
    </row>
    <row r="254" spans="1:92" ht="16.350000000000001" customHeight="1" x14ac:dyDescent="0.2">
      <c r="A254" s="2912"/>
      <c r="B254" s="3639" t="s">
        <v>265</v>
      </c>
      <c r="C254" s="3639"/>
      <c r="D254" s="2109">
        <f t="shared" si="147"/>
        <v>170</v>
      </c>
      <c r="E254" s="2110">
        <f t="shared" si="163"/>
        <v>78</v>
      </c>
      <c r="F254" s="2111">
        <f t="shared" si="151"/>
        <v>92</v>
      </c>
      <c r="G254" s="2112"/>
      <c r="H254" s="2113"/>
      <c r="I254" s="2114"/>
      <c r="J254" s="2113"/>
      <c r="K254" s="2114"/>
      <c r="L254" s="2113"/>
      <c r="M254" s="2114"/>
      <c r="N254" s="2113"/>
      <c r="O254" s="2114"/>
      <c r="P254" s="2113"/>
      <c r="Q254" s="2114"/>
      <c r="R254" s="2113"/>
      <c r="S254" s="2114">
        <v>0</v>
      </c>
      <c r="T254" s="2113">
        <v>1</v>
      </c>
      <c r="U254" s="2114">
        <v>1</v>
      </c>
      <c r="V254" s="2115">
        <v>0</v>
      </c>
      <c r="W254" s="2114">
        <v>17</v>
      </c>
      <c r="X254" s="2115">
        <v>15</v>
      </c>
      <c r="Y254" s="2114">
        <v>43</v>
      </c>
      <c r="Z254" s="2115">
        <v>59</v>
      </c>
      <c r="AA254" s="2114">
        <v>17</v>
      </c>
      <c r="AB254" s="2115">
        <v>15</v>
      </c>
      <c r="AC254" s="2114">
        <v>0</v>
      </c>
      <c r="AD254" s="2115">
        <v>1</v>
      </c>
      <c r="AE254" s="2114">
        <v>0</v>
      </c>
      <c r="AF254" s="2115">
        <v>1</v>
      </c>
      <c r="AG254" s="2114">
        <v>0</v>
      </c>
      <c r="AH254" s="2115">
        <v>0</v>
      </c>
      <c r="AI254" s="2114">
        <v>0</v>
      </c>
      <c r="AJ254" s="2115">
        <v>0</v>
      </c>
      <c r="AK254" s="2114">
        <v>0</v>
      </c>
      <c r="AL254" s="2115">
        <v>0</v>
      </c>
      <c r="AM254" s="2114">
        <v>0</v>
      </c>
      <c r="AN254" s="2115">
        <v>0</v>
      </c>
      <c r="AO254" s="2140"/>
      <c r="AP254" s="2134"/>
      <c r="AQ254" s="2097"/>
      <c r="AR254" s="2133"/>
      <c r="AS254" s="467">
        <v>31</v>
      </c>
      <c r="AT254" s="2114">
        <v>0</v>
      </c>
      <c r="AU254" s="2118">
        <v>0</v>
      </c>
      <c r="AV254" s="2118">
        <v>0</v>
      </c>
      <c r="AW254" s="2113">
        <v>0</v>
      </c>
      <c r="AX254" s="671" t="str">
        <f t="shared" si="148"/>
        <v/>
      </c>
      <c r="BT254" s="3"/>
      <c r="BU254" s="3"/>
      <c r="BV254" s="4"/>
      <c r="BW254" s="4"/>
      <c r="CA254" s="31" t="str">
        <f t="shared" si="152"/>
        <v/>
      </c>
      <c r="CB254" s="31"/>
      <c r="CC254" s="31" t="str">
        <f t="shared" si="149"/>
        <v/>
      </c>
      <c r="CD254" s="31"/>
      <c r="CE254" s="31" t="str">
        <f t="shared" si="155"/>
        <v/>
      </c>
      <c r="CF254" s="31" t="str">
        <f t="shared" si="156"/>
        <v/>
      </c>
      <c r="CG254" s="31" t="str">
        <f t="shared" si="157"/>
        <v/>
      </c>
      <c r="CH254" s="32"/>
      <c r="CI254" s="32"/>
      <c r="CJ254" s="32"/>
      <c r="CK254" s="32"/>
      <c r="CL254" s="32">
        <f t="shared" si="162"/>
        <v>0</v>
      </c>
      <c r="CM254" s="32">
        <f t="shared" si="162"/>
        <v>0</v>
      </c>
      <c r="CN254" s="32">
        <f t="shared" si="162"/>
        <v>0</v>
      </c>
    </row>
    <row r="255" spans="1:92" ht="16.350000000000001" customHeight="1" x14ac:dyDescent="0.2">
      <c r="A255" s="2912"/>
      <c r="B255" s="3639" t="s">
        <v>266</v>
      </c>
      <c r="C255" s="3639"/>
      <c r="D255" s="2109">
        <f t="shared" si="147"/>
        <v>9</v>
      </c>
      <c r="E255" s="2110">
        <f t="shared" si="163"/>
        <v>3</v>
      </c>
      <c r="F255" s="2111">
        <f t="shared" si="151"/>
        <v>6</v>
      </c>
      <c r="G255" s="2112"/>
      <c r="H255" s="2113"/>
      <c r="I255" s="2114"/>
      <c r="J255" s="2113"/>
      <c r="K255" s="2114"/>
      <c r="L255" s="2113"/>
      <c r="M255" s="2114"/>
      <c r="N255" s="2113"/>
      <c r="O255" s="2114"/>
      <c r="P255" s="2113"/>
      <c r="Q255" s="2114"/>
      <c r="R255" s="2113"/>
      <c r="S255" s="2114">
        <v>0</v>
      </c>
      <c r="T255" s="2113">
        <v>0</v>
      </c>
      <c r="U255" s="2114">
        <v>1</v>
      </c>
      <c r="V255" s="2115">
        <v>0</v>
      </c>
      <c r="W255" s="2114">
        <v>1</v>
      </c>
      <c r="X255" s="2115">
        <v>4</v>
      </c>
      <c r="Y255" s="2114">
        <v>1</v>
      </c>
      <c r="Z255" s="2115">
        <v>2</v>
      </c>
      <c r="AA255" s="2114">
        <v>0</v>
      </c>
      <c r="AB255" s="2115">
        <v>0</v>
      </c>
      <c r="AC255" s="2114">
        <v>0</v>
      </c>
      <c r="AD255" s="2115">
        <v>0</v>
      </c>
      <c r="AE255" s="2114">
        <v>0</v>
      </c>
      <c r="AF255" s="2115">
        <v>0</v>
      </c>
      <c r="AG255" s="2114">
        <v>0</v>
      </c>
      <c r="AH255" s="2115">
        <v>0</v>
      </c>
      <c r="AI255" s="2114">
        <v>0</v>
      </c>
      <c r="AJ255" s="2115">
        <v>0</v>
      </c>
      <c r="AK255" s="2114">
        <v>0</v>
      </c>
      <c r="AL255" s="2115">
        <v>0</v>
      </c>
      <c r="AM255" s="2114">
        <v>0</v>
      </c>
      <c r="AN255" s="2115">
        <v>0</v>
      </c>
      <c r="AO255" s="2140"/>
      <c r="AP255" s="2134"/>
      <c r="AQ255" s="2097"/>
      <c r="AR255" s="2133"/>
      <c r="AS255" s="2133"/>
      <c r="AT255" s="2114">
        <v>0</v>
      </c>
      <c r="AU255" s="2118">
        <v>0</v>
      </c>
      <c r="AV255" s="2118">
        <v>0</v>
      </c>
      <c r="AW255" s="2113">
        <v>0</v>
      </c>
      <c r="AX255" s="671" t="str">
        <f t="shared" si="148"/>
        <v/>
      </c>
      <c r="BT255" s="3"/>
      <c r="BU255" s="3"/>
      <c r="BV255" s="4"/>
      <c r="BW255" s="4"/>
      <c r="CA255" s="31" t="str">
        <f t="shared" si="152"/>
        <v/>
      </c>
      <c r="CB255" s="31"/>
      <c r="CC255" s="31" t="str">
        <f t="shared" si="149"/>
        <v/>
      </c>
      <c r="CD255" s="31"/>
      <c r="CE255" s="31" t="str">
        <f t="shared" si="155"/>
        <v/>
      </c>
      <c r="CF255" s="31" t="str">
        <f t="shared" si="156"/>
        <v/>
      </c>
      <c r="CG255" s="31" t="str">
        <f t="shared" si="157"/>
        <v/>
      </c>
      <c r="CH255" s="32"/>
      <c r="CI255" s="32"/>
      <c r="CJ255" s="32"/>
      <c r="CK255" s="32"/>
      <c r="CL255" s="32">
        <f t="shared" si="162"/>
        <v>0</v>
      </c>
      <c r="CM255" s="32">
        <f t="shared" si="162"/>
        <v>0</v>
      </c>
      <c r="CN255" s="32">
        <f t="shared" si="162"/>
        <v>0</v>
      </c>
    </row>
    <row r="256" spans="1:92" ht="16.350000000000001" customHeight="1" x14ac:dyDescent="0.2">
      <c r="A256" s="2912"/>
      <c r="B256" s="3639" t="s">
        <v>267</v>
      </c>
      <c r="C256" s="3639"/>
      <c r="D256" s="2109">
        <f t="shared" si="147"/>
        <v>4</v>
      </c>
      <c r="E256" s="2110">
        <f t="shared" si="163"/>
        <v>1</v>
      </c>
      <c r="F256" s="2111">
        <f t="shared" si="151"/>
        <v>3</v>
      </c>
      <c r="G256" s="2119"/>
      <c r="H256" s="2120"/>
      <c r="I256" s="2121"/>
      <c r="J256" s="2120"/>
      <c r="K256" s="2121"/>
      <c r="L256" s="2120"/>
      <c r="M256" s="2121"/>
      <c r="N256" s="2120"/>
      <c r="O256" s="2121"/>
      <c r="P256" s="2120"/>
      <c r="Q256" s="2121"/>
      <c r="R256" s="2120"/>
      <c r="S256" s="2121">
        <v>0</v>
      </c>
      <c r="T256" s="2120">
        <v>0</v>
      </c>
      <c r="U256" s="2121">
        <v>0</v>
      </c>
      <c r="V256" s="2122">
        <v>0</v>
      </c>
      <c r="W256" s="2121">
        <v>0</v>
      </c>
      <c r="X256" s="2122">
        <v>0</v>
      </c>
      <c r="Y256" s="2121">
        <v>1</v>
      </c>
      <c r="Z256" s="2122">
        <v>2</v>
      </c>
      <c r="AA256" s="2121">
        <v>0</v>
      </c>
      <c r="AB256" s="2122">
        <v>1</v>
      </c>
      <c r="AC256" s="2121">
        <v>0</v>
      </c>
      <c r="AD256" s="2122">
        <v>0</v>
      </c>
      <c r="AE256" s="2121">
        <v>0</v>
      </c>
      <c r="AF256" s="2122">
        <v>0</v>
      </c>
      <c r="AG256" s="2121">
        <v>0</v>
      </c>
      <c r="AH256" s="2122">
        <v>0</v>
      </c>
      <c r="AI256" s="2121">
        <v>0</v>
      </c>
      <c r="AJ256" s="2122">
        <v>0</v>
      </c>
      <c r="AK256" s="2121">
        <v>0</v>
      </c>
      <c r="AL256" s="2122">
        <v>0</v>
      </c>
      <c r="AM256" s="2121">
        <v>0</v>
      </c>
      <c r="AN256" s="2122">
        <v>0</v>
      </c>
      <c r="AO256" s="2140"/>
      <c r="AP256" s="2134"/>
      <c r="AQ256" s="2097"/>
      <c r="AR256" s="2133"/>
      <c r="AS256" s="2133"/>
      <c r="AT256" s="2121">
        <v>0</v>
      </c>
      <c r="AU256" s="2127">
        <v>0</v>
      </c>
      <c r="AV256" s="2127">
        <v>0</v>
      </c>
      <c r="AW256" s="2120">
        <v>0</v>
      </c>
      <c r="AX256" s="671" t="str">
        <f t="shared" si="148"/>
        <v/>
      </c>
      <c r="BT256" s="3"/>
      <c r="BU256" s="3"/>
      <c r="BV256" s="4"/>
      <c r="BW256" s="4"/>
      <c r="CA256" s="31" t="str">
        <f t="shared" si="152"/>
        <v/>
      </c>
      <c r="CB256" s="31"/>
      <c r="CC256" s="31" t="str">
        <f t="shared" si="149"/>
        <v/>
      </c>
      <c r="CD256" s="31"/>
      <c r="CE256" s="31" t="str">
        <f t="shared" si="155"/>
        <v/>
      </c>
      <c r="CF256" s="31" t="str">
        <f t="shared" si="156"/>
        <v/>
      </c>
      <c r="CG256" s="31" t="str">
        <f t="shared" si="157"/>
        <v/>
      </c>
      <c r="CH256" s="32"/>
      <c r="CI256" s="32"/>
      <c r="CJ256" s="32"/>
      <c r="CK256" s="32"/>
      <c r="CL256" s="32">
        <f t="shared" si="162"/>
        <v>0</v>
      </c>
      <c r="CM256" s="32">
        <f t="shared" si="162"/>
        <v>0</v>
      </c>
      <c r="CN256" s="32">
        <f t="shared" si="162"/>
        <v>0</v>
      </c>
    </row>
    <row r="257" spans="1:92" ht="16.350000000000001" customHeight="1" x14ac:dyDescent="0.2">
      <c r="A257" s="2912"/>
      <c r="B257" s="3640" t="s">
        <v>268</v>
      </c>
      <c r="C257" s="3641"/>
      <c r="D257" s="2109">
        <f t="shared" si="147"/>
        <v>0</v>
      </c>
      <c r="E257" s="2110">
        <f t="shared" si="163"/>
        <v>0</v>
      </c>
      <c r="F257" s="2111">
        <f t="shared" si="151"/>
        <v>0</v>
      </c>
      <c r="G257" s="2119"/>
      <c r="H257" s="2120"/>
      <c r="I257" s="2121"/>
      <c r="J257" s="2120"/>
      <c r="K257" s="2121"/>
      <c r="L257" s="2120"/>
      <c r="M257" s="2121"/>
      <c r="N257" s="2120"/>
      <c r="O257" s="2121"/>
      <c r="P257" s="2120"/>
      <c r="Q257" s="2121"/>
      <c r="R257" s="2120"/>
      <c r="S257" s="2121">
        <v>0</v>
      </c>
      <c r="T257" s="2120">
        <v>0</v>
      </c>
      <c r="U257" s="2121">
        <v>0</v>
      </c>
      <c r="V257" s="2122">
        <v>0</v>
      </c>
      <c r="W257" s="2121">
        <v>0</v>
      </c>
      <c r="X257" s="2122">
        <v>0</v>
      </c>
      <c r="Y257" s="2121">
        <v>0</v>
      </c>
      <c r="Z257" s="2122">
        <v>0</v>
      </c>
      <c r="AA257" s="2121">
        <v>0</v>
      </c>
      <c r="AB257" s="2122">
        <v>0</v>
      </c>
      <c r="AC257" s="2121">
        <v>0</v>
      </c>
      <c r="AD257" s="2122">
        <v>0</v>
      </c>
      <c r="AE257" s="2121">
        <v>0</v>
      </c>
      <c r="AF257" s="2122">
        <v>0</v>
      </c>
      <c r="AG257" s="2121">
        <v>0</v>
      </c>
      <c r="AH257" s="2122">
        <v>0</v>
      </c>
      <c r="AI257" s="2121">
        <v>0</v>
      </c>
      <c r="AJ257" s="2122">
        <v>0</v>
      </c>
      <c r="AK257" s="2121">
        <v>0</v>
      </c>
      <c r="AL257" s="2122">
        <v>0</v>
      </c>
      <c r="AM257" s="2121">
        <v>0</v>
      </c>
      <c r="AN257" s="2122">
        <v>0</v>
      </c>
      <c r="AO257" s="2140"/>
      <c r="AP257" s="2134"/>
      <c r="AQ257" s="2097"/>
      <c r="AR257" s="2135"/>
      <c r="AS257" s="2126"/>
      <c r="AT257" s="2121">
        <v>0</v>
      </c>
      <c r="AU257" s="2127">
        <v>0</v>
      </c>
      <c r="AV257" s="2127">
        <v>0</v>
      </c>
      <c r="AW257" s="2120">
        <v>0</v>
      </c>
      <c r="AX257" s="671" t="str">
        <f t="shared" si="148"/>
        <v/>
      </c>
      <c r="BT257" s="3"/>
      <c r="BU257" s="3"/>
      <c r="BV257" s="4"/>
      <c r="BW257" s="4"/>
      <c r="CA257" s="31" t="str">
        <f t="shared" si="152"/>
        <v/>
      </c>
      <c r="CB257" s="31"/>
      <c r="CC257" s="31" t="str">
        <f t="shared" si="149"/>
        <v/>
      </c>
      <c r="CD257" s="31"/>
      <c r="CE257" s="31" t="str">
        <f t="shared" si="155"/>
        <v/>
      </c>
      <c r="CF257" s="31" t="str">
        <f t="shared" si="156"/>
        <v/>
      </c>
      <c r="CG257" s="31" t="str">
        <f t="shared" si="157"/>
        <v/>
      </c>
      <c r="CH257" s="32"/>
      <c r="CI257" s="32"/>
      <c r="CJ257" s="32"/>
      <c r="CK257" s="32"/>
      <c r="CL257" s="32">
        <f t="shared" si="162"/>
        <v>0</v>
      </c>
      <c r="CM257" s="32">
        <f t="shared" si="162"/>
        <v>0</v>
      </c>
      <c r="CN257" s="32">
        <f t="shared" si="162"/>
        <v>0</v>
      </c>
    </row>
    <row r="258" spans="1:92" ht="16.350000000000001" customHeight="1" x14ac:dyDescent="0.2">
      <c r="A258" s="3537"/>
      <c r="B258" s="3555" t="s">
        <v>269</v>
      </c>
      <c r="C258" s="3555"/>
      <c r="D258" s="2128">
        <f t="shared" si="147"/>
        <v>0</v>
      </c>
      <c r="E258" s="2129">
        <f t="shared" si="163"/>
        <v>0</v>
      </c>
      <c r="F258" s="2129">
        <f t="shared" si="151"/>
        <v>0</v>
      </c>
      <c r="G258" s="2102"/>
      <c r="H258" s="2103"/>
      <c r="I258" s="2104"/>
      <c r="J258" s="2103"/>
      <c r="K258" s="2104"/>
      <c r="L258" s="2103"/>
      <c r="M258" s="2104"/>
      <c r="N258" s="2103"/>
      <c r="O258" s="2104"/>
      <c r="P258" s="2103"/>
      <c r="Q258" s="2104"/>
      <c r="R258" s="2103"/>
      <c r="S258" s="2104">
        <v>0</v>
      </c>
      <c r="T258" s="2103">
        <v>0</v>
      </c>
      <c r="U258" s="2104">
        <v>0</v>
      </c>
      <c r="V258" s="2105">
        <v>0</v>
      </c>
      <c r="W258" s="2104">
        <v>0</v>
      </c>
      <c r="X258" s="2105">
        <v>0</v>
      </c>
      <c r="Y258" s="2104">
        <v>0</v>
      </c>
      <c r="Z258" s="2105">
        <v>0</v>
      </c>
      <c r="AA258" s="2104">
        <v>0</v>
      </c>
      <c r="AB258" s="2105">
        <v>0</v>
      </c>
      <c r="AC258" s="2104">
        <v>0</v>
      </c>
      <c r="AD258" s="2105">
        <v>0</v>
      </c>
      <c r="AE258" s="2104">
        <v>0</v>
      </c>
      <c r="AF258" s="2105">
        <v>0</v>
      </c>
      <c r="AG258" s="2104">
        <v>0</v>
      </c>
      <c r="AH258" s="2105">
        <v>0</v>
      </c>
      <c r="AI258" s="2104">
        <v>0</v>
      </c>
      <c r="AJ258" s="2105">
        <v>0</v>
      </c>
      <c r="AK258" s="2104">
        <v>0</v>
      </c>
      <c r="AL258" s="2105">
        <v>0</v>
      </c>
      <c r="AM258" s="2104">
        <v>0</v>
      </c>
      <c r="AN258" s="2105">
        <v>0</v>
      </c>
      <c r="AO258" s="2141"/>
      <c r="AP258" s="2132"/>
      <c r="AQ258" s="2131"/>
      <c r="AR258" s="2136"/>
      <c r="AS258" s="2132"/>
      <c r="AT258" s="2104">
        <v>0</v>
      </c>
      <c r="AU258" s="2108">
        <v>0</v>
      </c>
      <c r="AV258" s="2108">
        <v>0</v>
      </c>
      <c r="AW258" s="2103">
        <v>0</v>
      </c>
      <c r="AX258" s="671" t="str">
        <f t="shared" si="148"/>
        <v/>
      </c>
      <c r="BT258" s="3"/>
      <c r="BU258" s="3"/>
      <c r="BV258" s="4"/>
      <c r="BW258" s="4"/>
      <c r="CA258" s="31" t="str">
        <f t="shared" si="152"/>
        <v/>
      </c>
      <c r="CB258" s="31"/>
      <c r="CC258" s="31" t="str">
        <f t="shared" si="149"/>
        <v/>
      </c>
      <c r="CD258" s="31"/>
      <c r="CE258" s="31" t="str">
        <f t="shared" si="155"/>
        <v/>
      </c>
      <c r="CF258" s="31" t="str">
        <f t="shared" si="156"/>
        <v/>
      </c>
      <c r="CG258" s="31" t="str">
        <f t="shared" si="157"/>
        <v/>
      </c>
      <c r="CH258" s="32"/>
      <c r="CI258" s="32"/>
      <c r="CJ258" s="32"/>
      <c r="CK258" s="32"/>
      <c r="CL258" s="32">
        <f t="shared" si="162"/>
        <v>0</v>
      </c>
      <c r="CM258" s="32">
        <f t="shared" si="162"/>
        <v>0</v>
      </c>
      <c r="CN258" s="32">
        <f t="shared" si="162"/>
        <v>0</v>
      </c>
    </row>
    <row r="259" spans="1:92" ht="16.350000000000001" customHeight="1" x14ac:dyDescent="0.2">
      <c r="A259" s="3556" t="s">
        <v>273</v>
      </c>
      <c r="B259" s="3184" t="s">
        <v>264</v>
      </c>
      <c r="C259" s="3184"/>
      <c r="D259" s="1050">
        <f t="shared" si="147"/>
        <v>0</v>
      </c>
      <c r="E259" s="485">
        <f t="shared" si="163"/>
        <v>0</v>
      </c>
      <c r="F259" s="466">
        <f t="shared" si="151"/>
        <v>0</v>
      </c>
      <c r="G259" s="467"/>
      <c r="H259" s="468"/>
      <c r="I259" s="469"/>
      <c r="J259" s="468"/>
      <c r="K259" s="469"/>
      <c r="L259" s="468"/>
      <c r="M259" s="469"/>
      <c r="N259" s="468"/>
      <c r="O259" s="469"/>
      <c r="P259" s="468"/>
      <c r="Q259" s="469"/>
      <c r="R259" s="468"/>
      <c r="S259" s="469"/>
      <c r="T259" s="468"/>
      <c r="U259" s="469"/>
      <c r="V259" s="470"/>
      <c r="W259" s="469"/>
      <c r="X259" s="470"/>
      <c r="Y259" s="469"/>
      <c r="Z259" s="470"/>
      <c r="AA259" s="469"/>
      <c r="AB259" s="470"/>
      <c r="AC259" s="469"/>
      <c r="AD259" s="470"/>
      <c r="AE259" s="469"/>
      <c r="AF259" s="470"/>
      <c r="AG259" s="469"/>
      <c r="AH259" s="2518"/>
      <c r="AI259" s="2517"/>
      <c r="AJ259" s="2518"/>
      <c r="AK259" s="2517"/>
      <c r="AL259" s="2518"/>
      <c r="AM259" s="2517"/>
      <c r="AN259" s="2518"/>
      <c r="AO259" s="1064"/>
      <c r="AP259" s="499"/>
      <c r="AQ259" s="1060"/>
      <c r="AR259" s="473"/>
      <c r="AS259" s="1060"/>
      <c r="AT259" s="469">
        <v>0</v>
      </c>
      <c r="AU259" s="473">
        <v>0</v>
      </c>
      <c r="AV259" s="473">
        <v>0</v>
      </c>
      <c r="AW259" s="468">
        <v>0</v>
      </c>
      <c r="AX259" s="671" t="str">
        <f t="shared" si="148"/>
        <v/>
      </c>
      <c r="BT259" s="3"/>
      <c r="BU259" s="3"/>
      <c r="BV259" s="4"/>
      <c r="BW259" s="4"/>
      <c r="CA259" s="31" t="str">
        <f t="shared" si="152"/>
        <v/>
      </c>
      <c r="CB259" s="31" t="str">
        <f t="shared" si="153"/>
        <v/>
      </c>
      <c r="CC259" s="31" t="str">
        <f t="shared" si="149"/>
        <v/>
      </c>
      <c r="CD259" s="31"/>
      <c r="CE259" s="31" t="str">
        <f t="shared" si="155"/>
        <v/>
      </c>
      <c r="CF259" s="31" t="str">
        <f t="shared" si="156"/>
        <v/>
      </c>
      <c r="CG259" s="31" t="str">
        <f t="shared" si="157"/>
        <v/>
      </c>
      <c r="CH259" s="32"/>
      <c r="CI259" s="32">
        <f t="shared" si="159"/>
        <v>0</v>
      </c>
      <c r="CJ259" s="32">
        <f t="shared" si="160"/>
        <v>0</v>
      </c>
      <c r="CK259" s="32"/>
      <c r="CL259" s="32">
        <f t="shared" si="162"/>
        <v>0</v>
      </c>
      <c r="CM259" s="32">
        <f t="shared" si="162"/>
        <v>0</v>
      </c>
      <c r="CN259" s="32">
        <f t="shared" si="162"/>
        <v>0</v>
      </c>
    </row>
    <row r="260" spans="1:92" ht="16.350000000000001" customHeight="1" x14ac:dyDescent="0.2">
      <c r="A260" s="2971"/>
      <c r="B260" s="3639" t="s">
        <v>265</v>
      </c>
      <c r="C260" s="3639"/>
      <c r="D260" s="2109">
        <f t="shared" si="147"/>
        <v>0</v>
      </c>
      <c r="E260" s="2110">
        <f t="shared" si="163"/>
        <v>0</v>
      </c>
      <c r="F260" s="2111">
        <f t="shared" si="151"/>
        <v>0</v>
      </c>
      <c r="G260" s="2112"/>
      <c r="H260" s="2113"/>
      <c r="I260" s="2114"/>
      <c r="J260" s="2113"/>
      <c r="K260" s="2114"/>
      <c r="L260" s="2113"/>
      <c r="M260" s="2114"/>
      <c r="N260" s="2113"/>
      <c r="O260" s="2114"/>
      <c r="P260" s="2113"/>
      <c r="Q260" s="2114"/>
      <c r="R260" s="2113"/>
      <c r="S260" s="2114"/>
      <c r="T260" s="2113"/>
      <c r="U260" s="2114"/>
      <c r="V260" s="2115"/>
      <c r="W260" s="2114"/>
      <c r="X260" s="2115"/>
      <c r="Y260" s="2114"/>
      <c r="Z260" s="2115"/>
      <c r="AA260" s="2114"/>
      <c r="AB260" s="2115"/>
      <c r="AC260" s="2114"/>
      <c r="AD260" s="2115"/>
      <c r="AE260" s="2114"/>
      <c r="AF260" s="2115"/>
      <c r="AG260" s="2114"/>
      <c r="AH260" s="2115"/>
      <c r="AI260" s="2114"/>
      <c r="AJ260" s="2115"/>
      <c r="AK260" s="2114"/>
      <c r="AL260" s="2115"/>
      <c r="AM260" s="2114"/>
      <c r="AN260" s="2115"/>
      <c r="AO260" s="2142"/>
      <c r="AP260" s="2098"/>
      <c r="AQ260" s="2097"/>
      <c r="AR260" s="2133"/>
      <c r="AS260" s="467"/>
      <c r="AT260" s="2114">
        <v>0</v>
      </c>
      <c r="AU260" s="2118">
        <v>0</v>
      </c>
      <c r="AV260" s="2118">
        <v>0</v>
      </c>
      <c r="AW260" s="2113">
        <v>0</v>
      </c>
      <c r="AX260" s="671" t="str">
        <f t="shared" si="148"/>
        <v/>
      </c>
      <c r="BT260" s="3"/>
      <c r="BU260" s="3"/>
      <c r="BV260" s="4"/>
      <c r="BW260" s="4"/>
      <c r="CA260" s="31" t="str">
        <f t="shared" si="152"/>
        <v/>
      </c>
      <c r="CB260" s="31"/>
      <c r="CC260" s="31" t="str">
        <f t="shared" si="149"/>
        <v/>
      </c>
      <c r="CD260" s="31"/>
      <c r="CE260" s="31" t="str">
        <f t="shared" si="155"/>
        <v/>
      </c>
      <c r="CF260" s="31" t="str">
        <f t="shared" si="156"/>
        <v/>
      </c>
      <c r="CG260" s="31" t="str">
        <f t="shared" si="157"/>
        <v/>
      </c>
      <c r="CH260" s="32"/>
      <c r="CI260" s="32"/>
      <c r="CJ260" s="32"/>
      <c r="CK260" s="32"/>
      <c r="CL260" s="32">
        <f t="shared" si="162"/>
        <v>0</v>
      </c>
      <c r="CM260" s="32">
        <f t="shared" si="162"/>
        <v>0</v>
      </c>
      <c r="CN260" s="32">
        <f t="shared" si="162"/>
        <v>0</v>
      </c>
    </row>
    <row r="261" spans="1:92" ht="16.350000000000001" customHeight="1" x14ac:dyDescent="0.2">
      <c r="A261" s="2971"/>
      <c r="B261" s="3639" t="s">
        <v>266</v>
      </c>
      <c r="C261" s="3639"/>
      <c r="D261" s="2109">
        <f t="shared" si="147"/>
        <v>0</v>
      </c>
      <c r="E261" s="2110">
        <f t="shared" si="163"/>
        <v>0</v>
      </c>
      <c r="F261" s="2111">
        <f t="shared" si="151"/>
        <v>0</v>
      </c>
      <c r="G261" s="2112"/>
      <c r="H261" s="2113"/>
      <c r="I261" s="2114"/>
      <c r="J261" s="2113"/>
      <c r="K261" s="2114"/>
      <c r="L261" s="2113"/>
      <c r="M261" s="2114"/>
      <c r="N261" s="2113"/>
      <c r="O261" s="2114"/>
      <c r="P261" s="2113"/>
      <c r="Q261" s="2114"/>
      <c r="R261" s="2113"/>
      <c r="S261" s="2114"/>
      <c r="T261" s="2113"/>
      <c r="U261" s="2114"/>
      <c r="V261" s="2115"/>
      <c r="W261" s="2114"/>
      <c r="X261" s="2115"/>
      <c r="Y261" s="2114"/>
      <c r="Z261" s="2115"/>
      <c r="AA261" s="2114"/>
      <c r="AB261" s="2115"/>
      <c r="AC261" s="2114"/>
      <c r="AD261" s="2115"/>
      <c r="AE261" s="2114"/>
      <c r="AF261" s="2115"/>
      <c r="AG261" s="2114"/>
      <c r="AH261" s="2115"/>
      <c r="AI261" s="2114"/>
      <c r="AJ261" s="2115"/>
      <c r="AK261" s="2114"/>
      <c r="AL261" s="2115"/>
      <c r="AM261" s="2114"/>
      <c r="AN261" s="2115"/>
      <c r="AO261" s="2142"/>
      <c r="AP261" s="2098"/>
      <c r="AQ261" s="2097"/>
      <c r="AR261" s="2133"/>
      <c r="AS261" s="2133"/>
      <c r="AT261" s="2114">
        <v>0</v>
      </c>
      <c r="AU261" s="2118">
        <v>0</v>
      </c>
      <c r="AV261" s="2118">
        <v>0</v>
      </c>
      <c r="AW261" s="2113">
        <v>0</v>
      </c>
      <c r="AX261" s="671" t="str">
        <f t="shared" si="148"/>
        <v/>
      </c>
      <c r="BT261" s="3"/>
      <c r="BU261" s="3"/>
      <c r="BV261" s="4"/>
      <c r="BW261" s="4"/>
      <c r="CA261" s="31" t="str">
        <f t="shared" si="152"/>
        <v/>
      </c>
      <c r="CB261" s="31"/>
      <c r="CC261" s="31" t="str">
        <f t="shared" si="149"/>
        <v/>
      </c>
      <c r="CD261" s="31"/>
      <c r="CE261" s="31" t="str">
        <f t="shared" si="155"/>
        <v/>
      </c>
      <c r="CF261" s="31" t="str">
        <f t="shared" si="156"/>
        <v/>
      </c>
      <c r="CG261" s="31" t="str">
        <f t="shared" si="157"/>
        <v/>
      </c>
      <c r="CH261" s="32"/>
      <c r="CI261" s="32"/>
      <c r="CJ261" s="32"/>
      <c r="CK261" s="32"/>
      <c r="CL261" s="32">
        <f t="shared" si="162"/>
        <v>0</v>
      </c>
      <c r="CM261" s="32">
        <f t="shared" si="162"/>
        <v>0</v>
      </c>
      <c r="CN261" s="32">
        <f t="shared" si="162"/>
        <v>0</v>
      </c>
    </row>
    <row r="262" spans="1:92" ht="16.350000000000001" customHeight="1" x14ac:dyDescent="0.2">
      <c r="A262" s="2971"/>
      <c r="B262" s="3639" t="s">
        <v>267</v>
      </c>
      <c r="C262" s="3639"/>
      <c r="D262" s="2109">
        <f t="shared" si="147"/>
        <v>0</v>
      </c>
      <c r="E262" s="2110">
        <f t="shared" si="163"/>
        <v>0</v>
      </c>
      <c r="F262" s="2111">
        <f t="shared" si="151"/>
        <v>0</v>
      </c>
      <c r="G262" s="2119"/>
      <c r="H262" s="2120"/>
      <c r="I262" s="2121"/>
      <c r="J262" s="2120"/>
      <c r="K262" s="2121"/>
      <c r="L262" s="2120"/>
      <c r="M262" s="2121"/>
      <c r="N262" s="2120"/>
      <c r="O262" s="2121"/>
      <c r="P262" s="2120"/>
      <c r="Q262" s="2121"/>
      <c r="R262" s="2120"/>
      <c r="S262" s="2121"/>
      <c r="T262" s="2120"/>
      <c r="U262" s="2121"/>
      <c r="V262" s="2122"/>
      <c r="W262" s="2121"/>
      <c r="X262" s="2122"/>
      <c r="Y262" s="2114"/>
      <c r="Z262" s="2115"/>
      <c r="AA262" s="2114"/>
      <c r="AB262" s="2115"/>
      <c r="AC262" s="2114"/>
      <c r="AD262" s="2115"/>
      <c r="AE262" s="2114"/>
      <c r="AF262" s="2115"/>
      <c r="AG262" s="2114"/>
      <c r="AH262" s="2115"/>
      <c r="AI262" s="2114"/>
      <c r="AJ262" s="2115"/>
      <c r="AK262" s="2114"/>
      <c r="AL262" s="2115"/>
      <c r="AM262" s="2114"/>
      <c r="AN262" s="2115"/>
      <c r="AO262" s="2142"/>
      <c r="AP262" s="2098"/>
      <c r="AQ262" s="2097"/>
      <c r="AR262" s="2133"/>
      <c r="AS262" s="2133"/>
      <c r="AT262" s="2114">
        <v>0</v>
      </c>
      <c r="AU262" s="2118">
        <v>0</v>
      </c>
      <c r="AV262" s="2118">
        <v>0</v>
      </c>
      <c r="AW262" s="2113">
        <v>0</v>
      </c>
      <c r="AX262" s="671" t="str">
        <f t="shared" si="148"/>
        <v/>
      </c>
      <c r="BT262" s="3"/>
      <c r="BU262" s="3"/>
      <c r="BV262" s="4"/>
      <c r="BW262" s="4"/>
      <c r="CA262" s="31" t="str">
        <f t="shared" si="152"/>
        <v/>
      </c>
      <c r="CB262" s="31"/>
      <c r="CC262" s="31" t="str">
        <f t="shared" si="149"/>
        <v/>
      </c>
      <c r="CD262" s="31"/>
      <c r="CE262" s="31" t="str">
        <f t="shared" si="155"/>
        <v/>
      </c>
      <c r="CF262" s="31" t="str">
        <f t="shared" si="156"/>
        <v/>
      </c>
      <c r="CG262" s="31" t="str">
        <f t="shared" si="157"/>
        <v/>
      </c>
      <c r="CH262" s="32"/>
      <c r="CI262" s="32"/>
      <c r="CJ262" s="32"/>
      <c r="CK262" s="32"/>
      <c r="CL262" s="32">
        <f t="shared" si="162"/>
        <v>0</v>
      </c>
      <c r="CM262" s="32">
        <f t="shared" si="162"/>
        <v>0</v>
      </c>
      <c r="CN262" s="32">
        <f t="shared" si="162"/>
        <v>0</v>
      </c>
    </row>
    <row r="263" spans="1:92" ht="16.350000000000001" customHeight="1" x14ac:dyDescent="0.2">
      <c r="A263" s="2971"/>
      <c r="B263" s="3640" t="s">
        <v>268</v>
      </c>
      <c r="C263" s="3641"/>
      <c r="D263" s="2109">
        <f t="shared" si="147"/>
        <v>0</v>
      </c>
      <c r="E263" s="2110">
        <f t="shared" si="163"/>
        <v>0</v>
      </c>
      <c r="F263" s="2111">
        <f t="shared" si="151"/>
        <v>0</v>
      </c>
      <c r="G263" s="2119"/>
      <c r="H263" s="2120"/>
      <c r="I263" s="2121"/>
      <c r="J263" s="2120"/>
      <c r="K263" s="2121"/>
      <c r="L263" s="2120"/>
      <c r="M263" s="2121"/>
      <c r="N263" s="2120"/>
      <c r="O263" s="2121"/>
      <c r="P263" s="2120"/>
      <c r="Q263" s="2121"/>
      <c r="R263" s="2120"/>
      <c r="S263" s="2121"/>
      <c r="T263" s="2120"/>
      <c r="U263" s="2121"/>
      <c r="V263" s="2122"/>
      <c r="W263" s="2121"/>
      <c r="X263" s="2122"/>
      <c r="Y263" s="2114"/>
      <c r="Z263" s="2115"/>
      <c r="AA263" s="2114"/>
      <c r="AB263" s="2115"/>
      <c r="AC263" s="2114"/>
      <c r="AD263" s="2115"/>
      <c r="AE263" s="2114"/>
      <c r="AF263" s="2115"/>
      <c r="AG263" s="2114"/>
      <c r="AH263" s="2115"/>
      <c r="AI263" s="2114"/>
      <c r="AJ263" s="2115"/>
      <c r="AK263" s="2114"/>
      <c r="AL263" s="2115"/>
      <c r="AM263" s="2114"/>
      <c r="AN263" s="2115"/>
      <c r="AO263" s="2142"/>
      <c r="AP263" s="2098"/>
      <c r="AQ263" s="2097"/>
      <c r="AR263" s="2133"/>
      <c r="AS263" s="2126"/>
      <c r="AT263" s="2114">
        <v>0</v>
      </c>
      <c r="AU263" s="2118">
        <v>0</v>
      </c>
      <c r="AV263" s="2118">
        <v>0</v>
      </c>
      <c r="AW263" s="2113">
        <v>0</v>
      </c>
      <c r="AX263" s="671" t="str">
        <f t="shared" si="148"/>
        <v/>
      </c>
      <c r="BT263" s="3"/>
      <c r="BU263" s="3"/>
      <c r="BV263" s="4"/>
      <c r="BW263" s="4"/>
      <c r="CA263" s="31" t="str">
        <f t="shared" si="152"/>
        <v/>
      </c>
      <c r="CB263" s="31"/>
      <c r="CC263" s="31" t="str">
        <f t="shared" si="149"/>
        <v/>
      </c>
      <c r="CD263" s="31"/>
      <c r="CE263" s="31" t="str">
        <f t="shared" si="155"/>
        <v/>
      </c>
      <c r="CF263" s="31" t="str">
        <f t="shared" si="156"/>
        <v/>
      </c>
      <c r="CG263" s="31" t="str">
        <f t="shared" si="157"/>
        <v/>
      </c>
      <c r="CH263" s="32"/>
      <c r="CI263" s="32"/>
      <c r="CJ263" s="32"/>
      <c r="CK263" s="32"/>
      <c r="CL263" s="32">
        <f t="shared" si="162"/>
        <v>0</v>
      </c>
      <c r="CM263" s="32">
        <f t="shared" si="162"/>
        <v>0</v>
      </c>
      <c r="CN263" s="32">
        <f t="shared" si="162"/>
        <v>0</v>
      </c>
    </row>
    <row r="264" spans="1:92" ht="16.350000000000001" customHeight="1" x14ac:dyDescent="0.2">
      <c r="A264" s="3646"/>
      <c r="B264" s="3555" t="s">
        <v>269</v>
      </c>
      <c r="C264" s="3555"/>
      <c r="D264" s="1978">
        <f t="shared" si="147"/>
        <v>0</v>
      </c>
      <c r="E264" s="1979">
        <f t="shared" si="163"/>
        <v>0</v>
      </c>
      <c r="F264" s="710">
        <f t="shared" si="151"/>
        <v>0</v>
      </c>
      <c r="G264" s="2102"/>
      <c r="H264" s="2103"/>
      <c r="I264" s="2104"/>
      <c r="J264" s="2103"/>
      <c r="K264" s="2104"/>
      <c r="L264" s="2103"/>
      <c r="M264" s="2104"/>
      <c r="N264" s="2103"/>
      <c r="O264" s="2104"/>
      <c r="P264" s="2103"/>
      <c r="Q264" s="2104"/>
      <c r="R264" s="2103"/>
      <c r="S264" s="2104"/>
      <c r="T264" s="2103"/>
      <c r="U264" s="2104"/>
      <c r="V264" s="2105"/>
      <c r="W264" s="2104"/>
      <c r="X264" s="2105"/>
      <c r="Y264" s="2104"/>
      <c r="Z264" s="2105"/>
      <c r="AA264" s="2104"/>
      <c r="AB264" s="2105"/>
      <c r="AC264" s="766"/>
      <c r="AD264" s="767"/>
      <c r="AE264" s="766"/>
      <c r="AF264" s="767"/>
      <c r="AG264" s="766"/>
      <c r="AH264" s="767"/>
      <c r="AI264" s="766"/>
      <c r="AJ264" s="767"/>
      <c r="AK264" s="766"/>
      <c r="AL264" s="767"/>
      <c r="AM264" s="766"/>
      <c r="AN264" s="767"/>
      <c r="AO264" s="2143"/>
      <c r="AP264" s="2144"/>
      <c r="AQ264" s="1980"/>
      <c r="AR264" s="2145"/>
      <c r="AS264" s="2132"/>
      <c r="AT264" s="766">
        <v>0</v>
      </c>
      <c r="AU264" s="2146">
        <v>0</v>
      </c>
      <c r="AV264" s="2146">
        <v>0</v>
      </c>
      <c r="AW264" s="2147">
        <v>0</v>
      </c>
      <c r="AX264" s="671" t="str">
        <f t="shared" si="148"/>
        <v/>
      </c>
      <c r="BT264" s="3"/>
      <c r="BU264" s="3"/>
      <c r="BV264" s="4"/>
      <c r="BW264" s="4"/>
      <c r="CA264" s="31" t="str">
        <f t="shared" si="152"/>
        <v/>
      </c>
      <c r="CB264" s="31"/>
      <c r="CC264" s="31" t="str">
        <f t="shared" si="149"/>
        <v/>
      </c>
      <c r="CD264" s="31"/>
      <c r="CE264" s="31" t="str">
        <f t="shared" si="155"/>
        <v/>
      </c>
      <c r="CF264" s="31" t="str">
        <f t="shared" si="156"/>
        <v/>
      </c>
      <c r="CG264" s="31" t="str">
        <f t="shared" si="157"/>
        <v/>
      </c>
      <c r="CH264" s="32"/>
      <c r="CI264" s="32"/>
      <c r="CJ264" s="32"/>
      <c r="CK264" s="32"/>
      <c r="CL264" s="32">
        <f t="shared" si="162"/>
        <v>0</v>
      </c>
      <c r="CM264" s="32">
        <f t="shared" si="162"/>
        <v>0</v>
      </c>
      <c r="CN264" s="32">
        <f t="shared" si="162"/>
        <v>0</v>
      </c>
    </row>
    <row r="265" spans="1:92" ht="16.350000000000001" customHeight="1" x14ac:dyDescent="0.2">
      <c r="A265" s="3454" t="s">
        <v>104</v>
      </c>
      <c r="B265" s="3184" t="s">
        <v>264</v>
      </c>
      <c r="C265" s="3184"/>
      <c r="D265" s="400">
        <f t="shared" si="147"/>
        <v>18</v>
      </c>
      <c r="E265" s="465">
        <f t="shared" si="163"/>
        <v>4</v>
      </c>
      <c r="F265" s="466">
        <f t="shared" si="151"/>
        <v>14</v>
      </c>
      <c r="G265" s="467">
        <v>0</v>
      </c>
      <c r="H265" s="468">
        <v>0</v>
      </c>
      <c r="I265" s="469">
        <v>0</v>
      </c>
      <c r="J265" s="468">
        <v>0</v>
      </c>
      <c r="K265" s="469">
        <v>0</v>
      </c>
      <c r="L265" s="468">
        <v>0</v>
      </c>
      <c r="M265" s="469">
        <v>0</v>
      </c>
      <c r="N265" s="468">
        <v>0</v>
      </c>
      <c r="O265" s="469">
        <v>0</v>
      </c>
      <c r="P265" s="468">
        <v>0</v>
      </c>
      <c r="Q265" s="469">
        <v>0</v>
      </c>
      <c r="R265" s="468">
        <v>0</v>
      </c>
      <c r="S265" s="469">
        <v>0</v>
      </c>
      <c r="T265" s="468">
        <v>0</v>
      </c>
      <c r="U265" s="469">
        <v>0</v>
      </c>
      <c r="V265" s="470">
        <v>0</v>
      </c>
      <c r="W265" s="469">
        <v>0</v>
      </c>
      <c r="X265" s="470">
        <v>1</v>
      </c>
      <c r="Y265" s="469">
        <v>0</v>
      </c>
      <c r="Z265" s="470">
        <v>0</v>
      </c>
      <c r="AA265" s="469">
        <v>0</v>
      </c>
      <c r="AB265" s="470">
        <v>2</v>
      </c>
      <c r="AC265" s="469">
        <v>0</v>
      </c>
      <c r="AD265" s="470">
        <v>1</v>
      </c>
      <c r="AE265" s="469">
        <v>0</v>
      </c>
      <c r="AF265" s="470">
        <v>3</v>
      </c>
      <c r="AG265" s="469">
        <v>3</v>
      </c>
      <c r="AH265" s="470">
        <v>4</v>
      </c>
      <c r="AI265" s="469">
        <v>0</v>
      </c>
      <c r="AJ265" s="470">
        <v>1</v>
      </c>
      <c r="AK265" s="469">
        <v>1</v>
      </c>
      <c r="AL265" s="470">
        <v>1</v>
      </c>
      <c r="AM265" s="469">
        <v>0</v>
      </c>
      <c r="AN265" s="470">
        <v>1</v>
      </c>
      <c r="AO265" s="471">
        <v>1</v>
      </c>
      <c r="AP265" s="472">
        <v>0</v>
      </c>
      <c r="AQ265" s="467">
        <v>5</v>
      </c>
      <c r="AR265" s="473">
        <v>6</v>
      </c>
      <c r="AS265" s="1060">
        <v>3</v>
      </c>
      <c r="AT265" s="469">
        <v>0</v>
      </c>
      <c r="AU265" s="473">
        <v>0</v>
      </c>
      <c r="AV265" s="473">
        <v>0</v>
      </c>
      <c r="AW265" s="468">
        <v>0</v>
      </c>
      <c r="AX265" s="671" t="str">
        <f t="shared" si="148"/>
        <v/>
      </c>
      <c r="BT265" s="3"/>
      <c r="BU265" s="3"/>
      <c r="BV265" s="4"/>
      <c r="BW265" s="4"/>
      <c r="CA265" s="31" t="str">
        <f t="shared" si="152"/>
        <v/>
      </c>
      <c r="CB265" s="31" t="str">
        <f t="shared" si="153"/>
        <v/>
      </c>
      <c r="CC265" s="31" t="str">
        <f t="shared" si="149"/>
        <v/>
      </c>
      <c r="CD265" s="31" t="str">
        <f t="shared" si="154"/>
        <v/>
      </c>
      <c r="CE265" s="31" t="str">
        <f t="shared" si="155"/>
        <v/>
      </c>
      <c r="CF265" s="31" t="str">
        <f t="shared" si="156"/>
        <v/>
      </c>
      <c r="CG265" s="31" t="str">
        <f t="shared" si="157"/>
        <v/>
      </c>
      <c r="CH265" s="32">
        <f t="shared" si="158"/>
        <v>0</v>
      </c>
      <c r="CI265" s="32">
        <f t="shared" si="159"/>
        <v>0</v>
      </c>
      <c r="CJ265" s="32">
        <f t="shared" si="160"/>
        <v>0</v>
      </c>
      <c r="CK265" s="32">
        <f t="shared" si="161"/>
        <v>0</v>
      </c>
      <c r="CL265" s="32">
        <f t="shared" si="162"/>
        <v>0</v>
      </c>
      <c r="CM265" s="32">
        <f t="shared" si="162"/>
        <v>0</v>
      </c>
      <c r="CN265" s="32">
        <f t="shared" si="162"/>
        <v>0</v>
      </c>
    </row>
    <row r="266" spans="1:92" ht="16.350000000000001" customHeight="1" x14ac:dyDescent="0.2">
      <c r="A266" s="2912"/>
      <c r="B266" s="3639" t="s">
        <v>265</v>
      </c>
      <c r="C266" s="3639"/>
      <c r="D266" s="2109">
        <f t="shared" si="147"/>
        <v>46</v>
      </c>
      <c r="E266" s="2110">
        <f t="shared" si="163"/>
        <v>8</v>
      </c>
      <c r="F266" s="2111">
        <f t="shared" si="151"/>
        <v>38</v>
      </c>
      <c r="G266" s="2112">
        <v>0</v>
      </c>
      <c r="H266" s="2113">
        <v>0</v>
      </c>
      <c r="I266" s="2114">
        <v>0</v>
      </c>
      <c r="J266" s="2113">
        <v>0</v>
      </c>
      <c r="K266" s="2114">
        <v>0</v>
      </c>
      <c r="L266" s="2113">
        <v>0</v>
      </c>
      <c r="M266" s="2114">
        <v>0</v>
      </c>
      <c r="N266" s="2113">
        <v>0</v>
      </c>
      <c r="O266" s="2114">
        <v>0</v>
      </c>
      <c r="P266" s="2113">
        <v>0</v>
      </c>
      <c r="Q266" s="2114">
        <v>0</v>
      </c>
      <c r="R266" s="2113">
        <v>0</v>
      </c>
      <c r="S266" s="2114">
        <v>0</v>
      </c>
      <c r="T266" s="2113">
        <v>0</v>
      </c>
      <c r="U266" s="2114">
        <v>0</v>
      </c>
      <c r="V266" s="2115">
        <v>0</v>
      </c>
      <c r="W266" s="2114">
        <v>0</v>
      </c>
      <c r="X266" s="2115">
        <v>1</v>
      </c>
      <c r="Y266" s="2114">
        <v>1</v>
      </c>
      <c r="Z266" s="2115">
        <v>5</v>
      </c>
      <c r="AA266" s="2114">
        <v>1</v>
      </c>
      <c r="AB266" s="2115">
        <v>0</v>
      </c>
      <c r="AC266" s="2114">
        <v>0</v>
      </c>
      <c r="AD266" s="2115">
        <v>1</v>
      </c>
      <c r="AE266" s="2114">
        <v>0</v>
      </c>
      <c r="AF266" s="2115">
        <v>8</v>
      </c>
      <c r="AG266" s="2114">
        <v>1</v>
      </c>
      <c r="AH266" s="2115">
        <v>13</v>
      </c>
      <c r="AI266" s="2114">
        <v>1</v>
      </c>
      <c r="AJ266" s="2115">
        <v>4</v>
      </c>
      <c r="AK266" s="2114">
        <v>2</v>
      </c>
      <c r="AL266" s="2115">
        <v>5</v>
      </c>
      <c r="AM266" s="2114">
        <v>2</v>
      </c>
      <c r="AN266" s="2115">
        <v>1</v>
      </c>
      <c r="AO266" s="2116">
        <v>1</v>
      </c>
      <c r="AP266" s="2117">
        <v>4</v>
      </c>
      <c r="AQ266" s="2097"/>
      <c r="AR266" s="2133"/>
      <c r="AS266" s="467">
        <v>19</v>
      </c>
      <c r="AT266" s="2114">
        <v>0</v>
      </c>
      <c r="AU266" s="2118">
        <v>0</v>
      </c>
      <c r="AV266" s="2118">
        <v>0</v>
      </c>
      <c r="AW266" s="2113">
        <v>0</v>
      </c>
      <c r="AX266" s="671" t="str">
        <f t="shared" si="148"/>
        <v/>
      </c>
      <c r="BT266" s="3"/>
      <c r="BU266" s="3"/>
      <c r="BV266" s="4"/>
      <c r="BW266" s="4"/>
      <c r="CA266" s="31" t="str">
        <f t="shared" si="152"/>
        <v/>
      </c>
      <c r="CB266" s="31" t="str">
        <f t="shared" si="153"/>
        <v/>
      </c>
      <c r="CC266" s="31" t="str">
        <f t="shared" si="149"/>
        <v/>
      </c>
      <c r="CD266" s="31" t="str">
        <f t="shared" si="154"/>
        <v/>
      </c>
      <c r="CE266" s="31" t="str">
        <f t="shared" si="155"/>
        <v/>
      </c>
      <c r="CF266" s="31" t="str">
        <f t="shared" si="156"/>
        <v/>
      </c>
      <c r="CG266" s="31" t="str">
        <f t="shared" si="157"/>
        <v/>
      </c>
      <c r="CH266" s="32">
        <f t="shared" si="158"/>
        <v>0</v>
      </c>
      <c r="CI266" s="32"/>
      <c r="CJ266" s="32"/>
      <c r="CK266" s="32">
        <f t="shared" si="161"/>
        <v>0</v>
      </c>
      <c r="CL266" s="32">
        <f t="shared" si="162"/>
        <v>0</v>
      </c>
      <c r="CM266" s="32">
        <f t="shared" si="162"/>
        <v>0</v>
      </c>
      <c r="CN266" s="32">
        <f t="shared" si="162"/>
        <v>0</v>
      </c>
    </row>
    <row r="267" spans="1:92" ht="16.350000000000001" customHeight="1" x14ac:dyDescent="0.2">
      <c r="A267" s="2912"/>
      <c r="B267" s="3639" t="s">
        <v>266</v>
      </c>
      <c r="C267" s="3639"/>
      <c r="D267" s="2109">
        <f t="shared" si="147"/>
        <v>21</v>
      </c>
      <c r="E267" s="2110">
        <f t="shared" si="163"/>
        <v>5</v>
      </c>
      <c r="F267" s="2111">
        <f t="shared" si="151"/>
        <v>16</v>
      </c>
      <c r="G267" s="2112">
        <v>0</v>
      </c>
      <c r="H267" s="2113">
        <v>0</v>
      </c>
      <c r="I267" s="2114">
        <v>0</v>
      </c>
      <c r="J267" s="2113">
        <v>0</v>
      </c>
      <c r="K267" s="2114">
        <v>0</v>
      </c>
      <c r="L267" s="2113">
        <v>0</v>
      </c>
      <c r="M267" s="2114">
        <v>0</v>
      </c>
      <c r="N267" s="2113">
        <v>0</v>
      </c>
      <c r="O267" s="2114">
        <v>0</v>
      </c>
      <c r="P267" s="2113">
        <v>0</v>
      </c>
      <c r="Q267" s="2114">
        <v>0</v>
      </c>
      <c r="R267" s="2113">
        <v>0</v>
      </c>
      <c r="S267" s="2114">
        <v>0</v>
      </c>
      <c r="T267" s="2113">
        <v>0</v>
      </c>
      <c r="U267" s="2114">
        <v>0</v>
      </c>
      <c r="V267" s="2115">
        <v>0</v>
      </c>
      <c r="W267" s="2114">
        <v>0</v>
      </c>
      <c r="X267" s="2115">
        <v>1</v>
      </c>
      <c r="Y267" s="2114">
        <v>0</v>
      </c>
      <c r="Z267" s="2115">
        <v>0</v>
      </c>
      <c r="AA267" s="2114">
        <v>0</v>
      </c>
      <c r="AB267" s="2115">
        <v>2</v>
      </c>
      <c r="AC267" s="2114">
        <v>0</v>
      </c>
      <c r="AD267" s="2115">
        <v>2</v>
      </c>
      <c r="AE267" s="2114">
        <v>0</v>
      </c>
      <c r="AF267" s="2115">
        <v>3</v>
      </c>
      <c r="AG267" s="2114">
        <v>5</v>
      </c>
      <c r="AH267" s="2115">
        <v>5</v>
      </c>
      <c r="AI267" s="2114">
        <v>0</v>
      </c>
      <c r="AJ267" s="2115">
        <v>1</v>
      </c>
      <c r="AK267" s="2114">
        <v>0</v>
      </c>
      <c r="AL267" s="2115">
        <v>1</v>
      </c>
      <c r="AM267" s="2114">
        <v>0</v>
      </c>
      <c r="AN267" s="2115">
        <v>1</v>
      </c>
      <c r="AO267" s="2116">
        <v>1</v>
      </c>
      <c r="AP267" s="2117">
        <v>0</v>
      </c>
      <c r="AQ267" s="2097"/>
      <c r="AR267" s="2133"/>
      <c r="AS267" s="2133"/>
      <c r="AT267" s="2114">
        <v>0</v>
      </c>
      <c r="AU267" s="2118">
        <v>0</v>
      </c>
      <c r="AV267" s="2118">
        <v>0</v>
      </c>
      <c r="AW267" s="2113">
        <v>0</v>
      </c>
      <c r="AX267" s="671" t="str">
        <f t="shared" si="148"/>
        <v/>
      </c>
      <c r="BT267" s="3"/>
      <c r="BU267" s="3"/>
      <c r="BV267" s="4"/>
      <c r="BW267" s="4"/>
      <c r="CA267" s="31" t="str">
        <f t="shared" si="152"/>
        <v/>
      </c>
      <c r="CB267" s="31" t="str">
        <f t="shared" si="153"/>
        <v/>
      </c>
      <c r="CC267" s="31" t="str">
        <f t="shared" si="149"/>
        <v/>
      </c>
      <c r="CD267" s="31" t="str">
        <f t="shared" si="154"/>
        <v/>
      </c>
      <c r="CE267" s="31" t="str">
        <f t="shared" si="155"/>
        <v/>
      </c>
      <c r="CF267" s="31" t="str">
        <f t="shared" si="156"/>
        <v/>
      </c>
      <c r="CG267" s="31" t="str">
        <f t="shared" si="157"/>
        <v/>
      </c>
      <c r="CH267" s="32">
        <f t="shared" si="158"/>
        <v>0</v>
      </c>
      <c r="CI267" s="32"/>
      <c r="CJ267" s="32"/>
      <c r="CK267" s="32">
        <f t="shared" si="161"/>
        <v>0</v>
      </c>
      <c r="CL267" s="32">
        <f t="shared" si="162"/>
        <v>0</v>
      </c>
      <c r="CM267" s="32">
        <f t="shared" si="162"/>
        <v>0</v>
      </c>
      <c r="CN267" s="32">
        <f t="shared" si="162"/>
        <v>0</v>
      </c>
    </row>
    <row r="268" spans="1:92" ht="16.350000000000001" customHeight="1" x14ac:dyDescent="0.2">
      <c r="A268" s="2912"/>
      <c r="B268" s="3647" t="s">
        <v>267</v>
      </c>
      <c r="C268" s="3647"/>
      <c r="D268" s="2109">
        <f t="shared" si="147"/>
        <v>18</v>
      </c>
      <c r="E268" s="2110">
        <f t="shared" si="163"/>
        <v>3</v>
      </c>
      <c r="F268" s="2111">
        <f t="shared" si="151"/>
        <v>15</v>
      </c>
      <c r="G268" s="2119">
        <v>0</v>
      </c>
      <c r="H268" s="2120">
        <v>0</v>
      </c>
      <c r="I268" s="2121">
        <v>0</v>
      </c>
      <c r="J268" s="2120">
        <v>0</v>
      </c>
      <c r="K268" s="2121">
        <v>0</v>
      </c>
      <c r="L268" s="2120">
        <v>0</v>
      </c>
      <c r="M268" s="2121">
        <v>0</v>
      </c>
      <c r="N268" s="2120">
        <v>0</v>
      </c>
      <c r="O268" s="2121">
        <v>0</v>
      </c>
      <c r="P268" s="2120">
        <v>0</v>
      </c>
      <c r="Q268" s="2121">
        <v>0</v>
      </c>
      <c r="R268" s="2120">
        <v>0</v>
      </c>
      <c r="S268" s="2121">
        <v>0</v>
      </c>
      <c r="T268" s="2120">
        <v>0</v>
      </c>
      <c r="U268" s="2121">
        <v>0</v>
      </c>
      <c r="V268" s="2122">
        <v>0</v>
      </c>
      <c r="W268" s="2121">
        <v>0</v>
      </c>
      <c r="X268" s="2122">
        <v>0</v>
      </c>
      <c r="Y268" s="2121">
        <v>0</v>
      </c>
      <c r="Z268" s="2122">
        <v>1</v>
      </c>
      <c r="AA268" s="2121">
        <v>1</v>
      </c>
      <c r="AB268" s="2122">
        <v>0</v>
      </c>
      <c r="AC268" s="2121">
        <v>0</v>
      </c>
      <c r="AD268" s="2122">
        <v>0</v>
      </c>
      <c r="AE268" s="2121">
        <v>0</v>
      </c>
      <c r="AF268" s="2122">
        <v>3</v>
      </c>
      <c r="AG268" s="2121">
        <v>0</v>
      </c>
      <c r="AH268" s="2122">
        <v>4</v>
      </c>
      <c r="AI268" s="2121">
        <v>1</v>
      </c>
      <c r="AJ268" s="2122">
        <v>4</v>
      </c>
      <c r="AK268" s="2121">
        <v>1</v>
      </c>
      <c r="AL268" s="2122">
        <v>3</v>
      </c>
      <c r="AM268" s="2121">
        <v>0</v>
      </c>
      <c r="AN268" s="2122">
        <v>0</v>
      </c>
      <c r="AO268" s="2123">
        <v>0</v>
      </c>
      <c r="AP268" s="2124">
        <v>1</v>
      </c>
      <c r="AQ268" s="2125"/>
      <c r="AR268" s="2148"/>
      <c r="AS268" s="2133"/>
      <c r="AT268" s="2121">
        <v>0</v>
      </c>
      <c r="AU268" s="2127">
        <v>0</v>
      </c>
      <c r="AV268" s="2127">
        <v>0</v>
      </c>
      <c r="AW268" s="2120">
        <v>0</v>
      </c>
      <c r="AX268" s="671" t="str">
        <f t="shared" si="148"/>
        <v/>
      </c>
      <c r="BT268" s="3"/>
      <c r="BU268" s="3"/>
      <c r="BV268" s="4"/>
      <c r="BW268" s="4"/>
      <c r="CA268" s="31" t="str">
        <f t="shared" si="152"/>
        <v/>
      </c>
      <c r="CB268" s="31" t="str">
        <f t="shared" si="153"/>
        <v/>
      </c>
      <c r="CC268" s="31" t="str">
        <f t="shared" si="149"/>
        <v/>
      </c>
      <c r="CD268" s="31" t="str">
        <f t="shared" si="154"/>
        <v/>
      </c>
      <c r="CE268" s="31" t="str">
        <f t="shared" si="155"/>
        <v/>
      </c>
      <c r="CF268" s="31" t="str">
        <f t="shared" si="156"/>
        <v/>
      </c>
      <c r="CG268" s="31" t="str">
        <f t="shared" si="157"/>
        <v/>
      </c>
      <c r="CH268" s="32">
        <f t="shared" si="158"/>
        <v>0</v>
      </c>
      <c r="CI268" s="32"/>
      <c r="CJ268" s="32"/>
      <c r="CK268" s="32">
        <f t="shared" si="161"/>
        <v>0</v>
      </c>
      <c r="CL268" s="32">
        <f t="shared" si="162"/>
        <v>0</v>
      </c>
      <c r="CM268" s="32">
        <f t="shared" si="162"/>
        <v>0</v>
      </c>
      <c r="CN268" s="32">
        <f t="shared" si="162"/>
        <v>0</v>
      </c>
    </row>
    <row r="269" spans="1:92" ht="16.350000000000001" customHeight="1" x14ac:dyDescent="0.2">
      <c r="A269" s="2912"/>
      <c r="B269" s="3640" t="s">
        <v>268</v>
      </c>
      <c r="C269" s="3641"/>
      <c r="D269" s="2109">
        <f t="shared" si="147"/>
        <v>4</v>
      </c>
      <c r="E269" s="2110">
        <f t="shared" si="163"/>
        <v>2</v>
      </c>
      <c r="F269" s="2111">
        <f t="shared" si="151"/>
        <v>2</v>
      </c>
      <c r="G269" s="2119">
        <v>0</v>
      </c>
      <c r="H269" s="2120">
        <v>0</v>
      </c>
      <c r="I269" s="2121">
        <v>0</v>
      </c>
      <c r="J269" s="2120">
        <v>0</v>
      </c>
      <c r="K269" s="2121">
        <v>0</v>
      </c>
      <c r="L269" s="2120">
        <v>0</v>
      </c>
      <c r="M269" s="2121">
        <v>0</v>
      </c>
      <c r="N269" s="2120">
        <v>0</v>
      </c>
      <c r="O269" s="2121">
        <v>0</v>
      </c>
      <c r="P269" s="2120">
        <v>0</v>
      </c>
      <c r="Q269" s="2121">
        <v>0</v>
      </c>
      <c r="R269" s="2120">
        <v>0</v>
      </c>
      <c r="S269" s="2121">
        <v>0</v>
      </c>
      <c r="T269" s="2120">
        <v>0</v>
      </c>
      <c r="U269" s="2121">
        <v>0</v>
      </c>
      <c r="V269" s="2122">
        <v>0</v>
      </c>
      <c r="W269" s="2121">
        <v>0</v>
      </c>
      <c r="X269" s="2122">
        <v>0</v>
      </c>
      <c r="Y269" s="2121">
        <v>0</v>
      </c>
      <c r="Z269" s="2122">
        <v>1</v>
      </c>
      <c r="AA269" s="2121">
        <v>0</v>
      </c>
      <c r="AB269" s="2122">
        <v>0</v>
      </c>
      <c r="AC269" s="2121">
        <v>0</v>
      </c>
      <c r="AD269" s="2122">
        <v>0</v>
      </c>
      <c r="AE269" s="2121">
        <v>0</v>
      </c>
      <c r="AF269" s="2122">
        <v>0</v>
      </c>
      <c r="AG269" s="2121">
        <v>1</v>
      </c>
      <c r="AH269" s="2122">
        <v>1</v>
      </c>
      <c r="AI269" s="2121">
        <v>1</v>
      </c>
      <c r="AJ269" s="2122">
        <v>0</v>
      </c>
      <c r="AK269" s="2121">
        <v>0</v>
      </c>
      <c r="AL269" s="2122">
        <v>0</v>
      </c>
      <c r="AM269" s="2121">
        <v>0</v>
      </c>
      <c r="AN269" s="2122">
        <v>0</v>
      </c>
      <c r="AO269" s="2123">
        <v>0</v>
      </c>
      <c r="AP269" s="2124">
        <v>0</v>
      </c>
      <c r="AQ269" s="2125"/>
      <c r="AR269" s="2148"/>
      <c r="AS269" s="2126"/>
      <c r="AT269" s="2121">
        <v>0</v>
      </c>
      <c r="AU269" s="2127">
        <v>0</v>
      </c>
      <c r="AV269" s="2127">
        <v>0</v>
      </c>
      <c r="AW269" s="2120">
        <v>0</v>
      </c>
      <c r="AX269" s="671" t="str">
        <f t="shared" si="148"/>
        <v/>
      </c>
      <c r="BT269" s="3"/>
      <c r="BU269" s="3"/>
      <c r="BV269" s="4"/>
      <c r="BW269" s="4"/>
      <c r="CA269" s="31" t="str">
        <f t="shared" si="152"/>
        <v/>
      </c>
      <c r="CB269" s="31" t="str">
        <f t="shared" si="153"/>
        <v/>
      </c>
      <c r="CC269" s="31" t="str">
        <f t="shared" si="149"/>
        <v/>
      </c>
      <c r="CD269" s="31" t="str">
        <f t="shared" si="154"/>
        <v/>
      </c>
      <c r="CE269" s="31" t="str">
        <f t="shared" si="155"/>
        <v/>
      </c>
      <c r="CF269" s="31" t="str">
        <f t="shared" si="156"/>
        <v/>
      </c>
      <c r="CG269" s="31" t="str">
        <f t="shared" si="157"/>
        <v/>
      </c>
      <c r="CH269" s="32">
        <f t="shared" si="158"/>
        <v>0</v>
      </c>
      <c r="CI269" s="32"/>
      <c r="CJ269" s="32"/>
      <c r="CK269" s="32">
        <f t="shared" si="161"/>
        <v>0</v>
      </c>
      <c r="CL269" s="32">
        <f t="shared" si="162"/>
        <v>0</v>
      </c>
      <c r="CM269" s="32">
        <f t="shared" si="162"/>
        <v>0</v>
      </c>
      <c r="CN269" s="32">
        <f t="shared" si="162"/>
        <v>0</v>
      </c>
    </row>
    <row r="270" spans="1:92" ht="16.350000000000001" customHeight="1" x14ac:dyDescent="0.2">
      <c r="A270" s="3537"/>
      <c r="B270" s="3642" t="s">
        <v>269</v>
      </c>
      <c r="C270" s="3642"/>
      <c r="D270" s="2137">
        <f t="shared" si="147"/>
        <v>0</v>
      </c>
      <c r="E270" s="2138">
        <f t="shared" si="163"/>
        <v>0</v>
      </c>
      <c r="F270" s="2139">
        <f t="shared" si="151"/>
        <v>0</v>
      </c>
      <c r="G270" s="2119">
        <v>0</v>
      </c>
      <c r="H270" s="2120">
        <v>0</v>
      </c>
      <c r="I270" s="2121">
        <v>0</v>
      </c>
      <c r="J270" s="2120">
        <v>0</v>
      </c>
      <c r="K270" s="2121">
        <v>0</v>
      </c>
      <c r="L270" s="2120">
        <v>0</v>
      </c>
      <c r="M270" s="2121">
        <v>0</v>
      </c>
      <c r="N270" s="2120">
        <v>0</v>
      </c>
      <c r="O270" s="2121">
        <v>0</v>
      </c>
      <c r="P270" s="2120">
        <v>0</v>
      </c>
      <c r="Q270" s="2121">
        <v>0</v>
      </c>
      <c r="R270" s="2120">
        <v>0</v>
      </c>
      <c r="S270" s="2121">
        <v>0</v>
      </c>
      <c r="T270" s="2120">
        <v>0</v>
      </c>
      <c r="U270" s="2121">
        <v>0</v>
      </c>
      <c r="V270" s="2122">
        <v>0</v>
      </c>
      <c r="W270" s="2121">
        <v>0</v>
      </c>
      <c r="X270" s="2122">
        <v>0</v>
      </c>
      <c r="Y270" s="2121">
        <v>0</v>
      </c>
      <c r="Z270" s="2122">
        <v>0</v>
      </c>
      <c r="AA270" s="2121">
        <v>0</v>
      </c>
      <c r="AB270" s="2122">
        <v>0</v>
      </c>
      <c r="AC270" s="2121">
        <v>0</v>
      </c>
      <c r="AD270" s="2122">
        <v>0</v>
      </c>
      <c r="AE270" s="2121">
        <v>0</v>
      </c>
      <c r="AF270" s="2122">
        <v>0</v>
      </c>
      <c r="AG270" s="2121">
        <v>0</v>
      </c>
      <c r="AH270" s="2122">
        <v>0</v>
      </c>
      <c r="AI270" s="2121">
        <v>0</v>
      </c>
      <c r="AJ270" s="2122">
        <v>0</v>
      </c>
      <c r="AK270" s="2121">
        <v>0</v>
      </c>
      <c r="AL270" s="2122">
        <v>0</v>
      </c>
      <c r="AM270" s="2121">
        <v>0</v>
      </c>
      <c r="AN270" s="2122">
        <v>0</v>
      </c>
      <c r="AO270" s="2106">
        <v>0</v>
      </c>
      <c r="AP270" s="2107">
        <v>0</v>
      </c>
      <c r="AQ270" s="2131"/>
      <c r="AR270" s="2149"/>
      <c r="AS270" s="2132"/>
      <c r="AT270" s="2104">
        <v>0</v>
      </c>
      <c r="AU270" s="2108">
        <v>0</v>
      </c>
      <c r="AV270" s="2108">
        <v>0</v>
      </c>
      <c r="AW270" s="2103">
        <v>0</v>
      </c>
      <c r="AX270" s="671" t="str">
        <f t="shared" si="148"/>
        <v/>
      </c>
      <c r="BT270" s="3"/>
      <c r="BU270" s="3"/>
      <c r="BV270" s="4"/>
      <c r="BW270" s="4"/>
      <c r="CA270" s="31" t="str">
        <f t="shared" si="152"/>
        <v/>
      </c>
      <c r="CB270" s="31" t="str">
        <f t="shared" si="153"/>
        <v/>
      </c>
      <c r="CC270" s="31" t="str">
        <f t="shared" si="149"/>
        <v/>
      </c>
      <c r="CD270" s="31" t="str">
        <f t="shared" si="154"/>
        <v/>
      </c>
      <c r="CE270" s="31" t="str">
        <f t="shared" si="155"/>
        <v/>
      </c>
      <c r="CF270" s="31" t="str">
        <f t="shared" si="156"/>
        <v/>
      </c>
      <c r="CG270" s="31" t="str">
        <f t="shared" si="157"/>
        <v/>
      </c>
      <c r="CH270" s="32">
        <f t="shared" si="158"/>
        <v>0</v>
      </c>
      <c r="CI270" s="32"/>
      <c r="CJ270" s="32"/>
      <c r="CK270" s="32">
        <f t="shared" si="161"/>
        <v>0</v>
      </c>
      <c r="CL270" s="32">
        <f t="shared" si="162"/>
        <v>0</v>
      </c>
      <c r="CM270" s="32">
        <f t="shared" si="162"/>
        <v>0</v>
      </c>
      <c r="CN270" s="32">
        <f t="shared" si="162"/>
        <v>0</v>
      </c>
    </row>
    <row r="271" spans="1:92" ht="16.350000000000001" customHeight="1" x14ac:dyDescent="0.2">
      <c r="A271" s="3454" t="s">
        <v>274</v>
      </c>
      <c r="B271" s="3184" t="s">
        <v>264</v>
      </c>
      <c r="C271" s="3184"/>
      <c r="D271" s="1050">
        <f t="shared" si="147"/>
        <v>0</v>
      </c>
      <c r="E271" s="485">
        <f>+Y271+AA271+AC271+AE271+AG271+AI271+AK271+AM271</f>
        <v>0</v>
      </c>
      <c r="F271" s="2519">
        <f>+Z271+AB271+AD271+AF271+AH271+AJ271+AL271+AN271</f>
        <v>0</v>
      </c>
      <c r="G271" s="1065"/>
      <c r="H271" s="511"/>
      <c r="I271" s="2520"/>
      <c r="J271" s="511"/>
      <c r="K271" s="2520"/>
      <c r="L271" s="511"/>
      <c r="M271" s="1066"/>
      <c r="N271" s="514"/>
      <c r="O271" s="2521"/>
      <c r="P271" s="514"/>
      <c r="Q271" s="2520"/>
      <c r="R271" s="511"/>
      <c r="S271" s="2520"/>
      <c r="T271" s="511"/>
      <c r="U271" s="1066"/>
      <c r="V271" s="514"/>
      <c r="W271" s="2521"/>
      <c r="X271" s="514"/>
      <c r="Y271" s="2517"/>
      <c r="Z271" s="2518"/>
      <c r="AA271" s="2517"/>
      <c r="AB271" s="2518"/>
      <c r="AC271" s="2517"/>
      <c r="AD271" s="2518"/>
      <c r="AE271" s="2517"/>
      <c r="AF271" s="2518"/>
      <c r="AG271" s="2517"/>
      <c r="AH271" s="2518"/>
      <c r="AI271" s="2517"/>
      <c r="AJ271" s="2518"/>
      <c r="AK271" s="2517"/>
      <c r="AL271" s="2518"/>
      <c r="AM271" s="2517"/>
      <c r="AN271" s="2518"/>
      <c r="AO271" s="471"/>
      <c r="AP271" s="472"/>
      <c r="AQ271" s="1060"/>
      <c r="AR271" s="473"/>
      <c r="AS271" s="1060"/>
      <c r="AT271" s="469">
        <v>0</v>
      </c>
      <c r="AU271" s="473">
        <v>0</v>
      </c>
      <c r="AV271" s="473">
        <v>0</v>
      </c>
      <c r="AW271" s="468">
        <v>0</v>
      </c>
      <c r="AX271" s="671" t="str">
        <f t="shared" si="148"/>
        <v/>
      </c>
      <c r="BT271" s="3"/>
      <c r="BU271" s="3"/>
      <c r="BV271" s="4"/>
      <c r="BW271" s="4"/>
      <c r="CA271" s="31" t="str">
        <f t="shared" si="152"/>
        <v/>
      </c>
      <c r="CB271" s="31" t="str">
        <f t="shared" si="153"/>
        <v/>
      </c>
      <c r="CC271" s="31" t="str">
        <f t="shared" si="149"/>
        <v/>
      </c>
      <c r="CD271" s="31" t="str">
        <f t="shared" si="154"/>
        <v/>
      </c>
      <c r="CE271" s="31" t="str">
        <f t="shared" si="155"/>
        <v/>
      </c>
      <c r="CF271" s="31" t="str">
        <f t="shared" si="156"/>
        <v/>
      </c>
      <c r="CG271" s="31" t="str">
        <f t="shared" si="157"/>
        <v/>
      </c>
      <c r="CH271" s="32">
        <f t="shared" si="158"/>
        <v>0</v>
      </c>
      <c r="CI271" s="32">
        <f t="shared" si="159"/>
        <v>0</v>
      </c>
      <c r="CJ271" s="32">
        <f t="shared" si="160"/>
        <v>0</v>
      </c>
      <c r="CK271" s="32">
        <f t="shared" si="161"/>
        <v>0</v>
      </c>
      <c r="CL271" s="32">
        <f t="shared" si="162"/>
        <v>0</v>
      </c>
      <c r="CM271" s="32">
        <f t="shared" si="162"/>
        <v>0</v>
      </c>
      <c r="CN271" s="32">
        <f t="shared" si="162"/>
        <v>0</v>
      </c>
    </row>
    <row r="272" spans="1:92" ht="16.350000000000001" customHeight="1" x14ac:dyDescent="0.2">
      <c r="A272" s="2912"/>
      <c r="B272" s="3639" t="s">
        <v>265</v>
      </c>
      <c r="C272" s="3639"/>
      <c r="D272" s="2109">
        <f>SUM(E272+F272)</f>
        <v>0</v>
      </c>
      <c r="E272" s="613">
        <f t="shared" ref="E272:F287" si="164">+Y272+AA272+AC272+AE272+AG272+AI272+AK272+AM272</f>
        <v>0</v>
      </c>
      <c r="F272" s="614">
        <f t="shared" si="164"/>
        <v>0</v>
      </c>
      <c r="G272" s="2152"/>
      <c r="H272" s="2153"/>
      <c r="I272" s="2154"/>
      <c r="J272" s="2153"/>
      <c r="K272" s="2154"/>
      <c r="L272" s="2153"/>
      <c r="M272" s="2155"/>
      <c r="N272" s="2135"/>
      <c r="O272" s="2155"/>
      <c r="P272" s="2135"/>
      <c r="Q272" s="2154"/>
      <c r="R272" s="2153"/>
      <c r="S272" s="2154"/>
      <c r="T272" s="2153"/>
      <c r="U272" s="2155"/>
      <c r="V272" s="2135"/>
      <c r="W272" s="2155"/>
      <c r="X272" s="2135"/>
      <c r="Y272" s="2114"/>
      <c r="Z272" s="2115"/>
      <c r="AA272" s="2114"/>
      <c r="AB272" s="2115"/>
      <c r="AC272" s="2114"/>
      <c r="AD272" s="2115"/>
      <c r="AE272" s="2114"/>
      <c r="AF272" s="2115"/>
      <c r="AG272" s="2114"/>
      <c r="AH272" s="2115"/>
      <c r="AI272" s="2114"/>
      <c r="AJ272" s="2115"/>
      <c r="AK272" s="2114"/>
      <c r="AL272" s="2115"/>
      <c r="AM272" s="2114"/>
      <c r="AN272" s="2115"/>
      <c r="AO272" s="2116"/>
      <c r="AP272" s="2117"/>
      <c r="AQ272" s="2097"/>
      <c r="AR272" s="2133"/>
      <c r="AS272" s="467"/>
      <c r="AT272" s="2114">
        <v>0</v>
      </c>
      <c r="AU272" s="2118">
        <v>0</v>
      </c>
      <c r="AV272" s="2118">
        <v>0</v>
      </c>
      <c r="AW272" s="2113">
        <v>0</v>
      </c>
      <c r="AX272" s="671" t="str">
        <f t="shared" si="148"/>
        <v/>
      </c>
      <c r="BT272" s="3"/>
      <c r="BU272" s="3"/>
      <c r="BV272" s="4"/>
      <c r="BW272" s="4"/>
      <c r="CA272" s="31" t="str">
        <f t="shared" si="152"/>
        <v/>
      </c>
      <c r="CB272" s="31" t="str">
        <f t="shared" si="153"/>
        <v/>
      </c>
      <c r="CC272" s="31" t="str">
        <f t="shared" si="149"/>
        <v/>
      </c>
      <c r="CD272" s="31" t="str">
        <f t="shared" si="154"/>
        <v/>
      </c>
      <c r="CE272" s="31" t="str">
        <f t="shared" si="155"/>
        <v/>
      </c>
      <c r="CF272" s="31" t="str">
        <f t="shared" si="156"/>
        <v/>
      </c>
      <c r="CG272" s="31" t="str">
        <f t="shared" si="157"/>
        <v/>
      </c>
      <c r="CH272" s="32">
        <f t="shared" si="158"/>
        <v>0</v>
      </c>
      <c r="CI272" s="32"/>
      <c r="CJ272" s="32"/>
      <c r="CK272" s="32">
        <f t="shared" si="161"/>
        <v>0</v>
      </c>
      <c r="CL272" s="32">
        <f t="shared" si="162"/>
        <v>0</v>
      </c>
      <c r="CM272" s="32">
        <f t="shared" si="162"/>
        <v>0</v>
      </c>
      <c r="CN272" s="32">
        <f t="shared" si="162"/>
        <v>0</v>
      </c>
    </row>
    <row r="273" spans="1:92" ht="16.350000000000001" customHeight="1" x14ac:dyDescent="0.2">
      <c r="A273" s="2912"/>
      <c r="B273" s="3639" t="s">
        <v>266</v>
      </c>
      <c r="C273" s="3639"/>
      <c r="D273" s="2109">
        <f t="shared" ref="D273:D311" si="165">SUM(E273+F273)</f>
        <v>0</v>
      </c>
      <c r="E273" s="613">
        <f t="shared" si="164"/>
        <v>0</v>
      </c>
      <c r="F273" s="614">
        <f t="shared" si="164"/>
        <v>0</v>
      </c>
      <c r="G273" s="2152"/>
      <c r="H273" s="2153"/>
      <c r="I273" s="2154"/>
      <c r="J273" s="2153"/>
      <c r="K273" s="2154"/>
      <c r="L273" s="2153"/>
      <c r="M273" s="2155"/>
      <c r="N273" s="2135"/>
      <c r="O273" s="2155"/>
      <c r="P273" s="2135"/>
      <c r="Q273" s="2154"/>
      <c r="R273" s="2153"/>
      <c r="S273" s="2154"/>
      <c r="T273" s="2153"/>
      <c r="U273" s="2155"/>
      <c r="V273" s="2135"/>
      <c r="W273" s="2155"/>
      <c r="X273" s="2135"/>
      <c r="Y273" s="2114"/>
      <c r="Z273" s="2115"/>
      <c r="AA273" s="2114"/>
      <c r="AB273" s="2115"/>
      <c r="AC273" s="2114"/>
      <c r="AD273" s="2115"/>
      <c r="AE273" s="2114"/>
      <c r="AF273" s="2115"/>
      <c r="AG273" s="2114"/>
      <c r="AH273" s="2115"/>
      <c r="AI273" s="2114"/>
      <c r="AJ273" s="2115"/>
      <c r="AK273" s="2114"/>
      <c r="AL273" s="2115"/>
      <c r="AM273" s="2114"/>
      <c r="AN273" s="2115"/>
      <c r="AO273" s="2116"/>
      <c r="AP273" s="2117"/>
      <c r="AQ273" s="2097"/>
      <c r="AR273" s="2133"/>
      <c r="AS273" s="2133"/>
      <c r="AT273" s="2114">
        <v>0</v>
      </c>
      <c r="AU273" s="2118">
        <v>0</v>
      </c>
      <c r="AV273" s="2118">
        <v>0</v>
      </c>
      <c r="AW273" s="2113">
        <v>0</v>
      </c>
      <c r="AX273" s="671" t="str">
        <f t="shared" si="148"/>
        <v/>
      </c>
      <c r="BT273" s="3"/>
      <c r="BU273" s="3"/>
      <c r="BV273" s="4"/>
      <c r="BW273" s="4"/>
      <c r="CA273" s="31" t="str">
        <f t="shared" si="152"/>
        <v/>
      </c>
      <c r="CB273" s="31" t="str">
        <f t="shared" si="153"/>
        <v/>
      </c>
      <c r="CC273" s="31" t="str">
        <f t="shared" si="149"/>
        <v/>
      </c>
      <c r="CD273" s="31" t="str">
        <f t="shared" si="154"/>
        <v/>
      </c>
      <c r="CE273" s="31" t="str">
        <f t="shared" si="155"/>
        <v/>
      </c>
      <c r="CF273" s="31" t="str">
        <f t="shared" si="156"/>
        <v/>
      </c>
      <c r="CG273" s="31" t="str">
        <f t="shared" si="157"/>
        <v/>
      </c>
      <c r="CH273" s="32">
        <f t="shared" si="158"/>
        <v>0</v>
      </c>
      <c r="CI273" s="32"/>
      <c r="CJ273" s="32"/>
      <c r="CK273" s="32">
        <f t="shared" si="161"/>
        <v>0</v>
      </c>
      <c r="CL273" s="32">
        <f t="shared" si="162"/>
        <v>0</v>
      </c>
      <c r="CM273" s="32">
        <f t="shared" si="162"/>
        <v>0</v>
      </c>
      <c r="CN273" s="32">
        <f t="shared" si="162"/>
        <v>0</v>
      </c>
    </row>
    <row r="274" spans="1:92" ht="16.350000000000001" customHeight="1" x14ac:dyDescent="0.2">
      <c r="A274" s="2912"/>
      <c r="B274" s="3639" t="s">
        <v>267</v>
      </c>
      <c r="C274" s="3639"/>
      <c r="D274" s="2109">
        <f t="shared" si="165"/>
        <v>0</v>
      </c>
      <c r="E274" s="613">
        <f t="shared" si="164"/>
        <v>0</v>
      </c>
      <c r="F274" s="614">
        <f t="shared" si="164"/>
        <v>0</v>
      </c>
      <c r="G274" s="2156"/>
      <c r="H274" s="2157"/>
      <c r="I274" s="2158"/>
      <c r="J274" s="2157"/>
      <c r="K274" s="2158"/>
      <c r="L274" s="2157"/>
      <c r="M274" s="2097"/>
      <c r="N274" s="2135"/>
      <c r="O274" s="2097"/>
      <c r="P274" s="2135"/>
      <c r="Q274" s="2158"/>
      <c r="R274" s="2157"/>
      <c r="S274" s="2158"/>
      <c r="T274" s="2157"/>
      <c r="U274" s="2097"/>
      <c r="V274" s="2135"/>
      <c r="W274" s="2097"/>
      <c r="X274" s="2135"/>
      <c r="Y274" s="2121"/>
      <c r="Z274" s="2122"/>
      <c r="AA274" s="2121"/>
      <c r="AB274" s="2122"/>
      <c r="AC274" s="2121"/>
      <c r="AD274" s="2122"/>
      <c r="AE274" s="2121"/>
      <c r="AF274" s="2122"/>
      <c r="AG274" s="2121"/>
      <c r="AH274" s="2122"/>
      <c r="AI274" s="2121"/>
      <c r="AJ274" s="2122"/>
      <c r="AK274" s="2121"/>
      <c r="AL274" s="2122"/>
      <c r="AM274" s="2121"/>
      <c r="AN274" s="2122"/>
      <c r="AO274" s="2123"/>
      <c r="AP274" s="2124"/>
      <c r="AQ274" s="2097"/>
      <c r="AR274" s="2133"/>
      <c r="AS274" s="2133"/>
      <c r="AT274" s="2121">
        <v>0</v>
      </c>
      <c r="AU274" s="2127">
        <v>0</v>
      </c>
      <c r="AV274" s="2127">
        <v>0</v>
      </c>
      <c r="AW274" s="2120">
        <v>0</v>
      </c>
      <c r="AX274" s="671" t="str">
        <f t="shared" si="148"/>
        <v/>
      </c>
      <c r="BT274" s="3"/>
      <c r="BU274" s="3"/>
      <c r="BV274" s="4"/>
      <c r="BW274" s="4"/>
      <c r="CA274" s="31" t="str">
        <f t="shared" si="152"/>
        <v/>
      </c>
      <c r="CB274" s="31" t="str">
        <f t="shared" si="153"/>
        <v/>
      </c>
      <c r="CC274" s="31" t="str">
        <f t="shared" si="149"/>
        <v/>
      </c>
      <c r="CD274" s="31" t="str">
        <f t="shared" si="154"/>
        <v/>
      </c>
      <c r="CE274" s="31" t="str">
        <f t="shared" si="155"/>
        <v/>
      </c>
      <c r="CF274" s="31" t="str">
        <f t="shared" si="156"/>
        <v/>
      </c>
      <c r="CG274" s="31" t="str">
        <f t="shared" si="157"/>
        <v/>
      </c>
      <c r="CH274" s="32">
        <f t="shared" si="158"/>
        <v>0</v>
      </c>
      <c r="CI274" s="32"/>
      <c r="CJ274" s="32"/>
      <c r="CK274" s="32">
        <f t="shared" si="161"/>
        <v>0</v>
      </c>
      <c r="CL274" s="32">
        <f t="shared" si="162"/>
        <v>0</v>
      </c>
      <c r="CM274" s="32">
        <f t="shared" si="162"/>
        <v>0</v>
      </c>
      <c r="CN274" s="32">
        <f t="shared" si="162"/>
        <v>0</v>
      </c>
    </row>
    <row r="275" spans="1:92" ht="16.350000000000001" customHeight="1" x14ac:dyDescent="0.2">
      <c r="A275" s="2912"/>
      <c r="B275" s="3640" t="s">
        <v>268</v>
      </c>
      <c r="C275" s="3641"/>
      <c r="D275" s="2109">
        <f t="shared" si="165"/>
        <v>0</v>
      </c>
      <c r="E275" s="613">
        <f t="shared" si="164"/>
        <v>0</v>
      </c>
      <c r="F275" s="614">
        <f t="shared" si="164"/>
        <v>0</v>
      </c>
      <c r="G275" s="2156"/>
      <c r="H275" s="2157"/>
      <c r="I275" s="2158"/>
      <c r="J275" s="2157"/>
      <c r="K275" s="2158"/>
      <c r="L275" s="2157"/>
      <c r="M275" s="2125"/>
      <c r="N275" s="2159"/>
      <c r="O275" s="2125"/>
      <c r="P275" s="2159"/>
      <c r="Q275" s="2158"/>
      <c r="R275" s="2157"/>
      <c r="S275" s="2158"/>
      <c r="T275" s="2157"/>
      <c r="U275" s="2125"/>
      <c r="V275" s="2159"/>
      <c r="W275" s="2125"/>
      <c r="X275" s="2159"/>
      <c r="Y275" s="2121"/>
      <c r="Z275" s="2122"/>
      <c r="AA275" s="2121"/>
      <c r="AB275" s="2122"/>
      <c r="AC275" s="2121"/>
      <c r="AD275" s="2122"/>
      <c r="AE275" s="2121"/>
      <c r="AF275" s="2122"/>
      <c r="AG275" s="2121"/>
      <c r="AH275" s="2122"/>
      <c r="AI275" s="2121"/>
      <c r="AJ275" s="2122"/>
      <c r="AK275" s="2121"/>
      <c r="AL275" s="2122"/>
      <c r="AM275" s="2121"/>
      <c r="AN275" s="2122"/>
      <c r="AO275" s="2123"/>
      <c r="AP275" s="2124"/>
      <c r="AQ275" s="2125"/>
      <c r="AR275" s="2148"/>
      <c r="AS275" s="2126"/>
      <c r="AT275" s="2121">
        <v>0</v>
      </c>
      <c r="AU275" s="2127">
        <v>0</v>
      </c>
      <c r="AV275" s="2127">
        <v>0</v>
      </c>
      <c r="AW275" s="2120">
        <v>0</v>
      </c>
      <c r="AX275" s="671" t="str">
        <f t="shared" si="148"/>
        <v/>
      </c>
      <c r="BT275" s="3"/>
      <c r="BU275" s="3"/>
      <c r="BV275" s="4"/>
      <c r="BW275" s="4"/>
      <c r="CA275" s="31" t="str">
        <f t="shared" si="152"/>
        <v/>
      </c>
      <c r="CB275" s="31" t="str">
        <f t="shared" si="153"/>
        <v/>
      </c>
      <c r="CC275" s="31" t="str">
        <f t="shared" si="149"/>
        <v/>
      </c>
      <c r="CD275" s="31" t="str">
        <f t="shared" si="154"/>
        <v/>
      </c>
      <c r="CE275" s="31" t="str">
        <f t="shared" si="155"/>
        <v/>
      </c>
      <c r="CF275" s="31" t="str">
        <f t="shared" si="156"/>
        <v/>
      </c>
      <c r="CG275" s="31" t="str">
        <f t="shared" si="157"/>
        <v/>
      </c>
      <c r="CH275" s="32">
        <f t="shared" si="158"/>
        <v>0</v>
      </c>
      <c r="CI275" s="32"/>
      <c r="CJ275" s="32"/>
      <c r="CK275" s="32">
        <f t="shared" si="161"/>
        <v>0</v>
      </c>
      <c r="CL275" s="32">
        <f t="shared" si="162"/>
        <v>0</v>
      </c>
      <c r="CM275" s="32">
        <f t="shared" si="162"/>
        <v>0</v>
      </c>
      <c r="CN275" s="32">
        <f t="shared" si="162"/>
        <v>0</v>
      </c>
    </row>
    <row r="276" spans="1:92" ht="16.350000000000001" customHeight="1" x14ac:dyDescent="0.2">
      <c r="A276" s="3537"/>
      <c r="B276" s="3555" t="s">
        <v>269</v>
      </c>
      <c r="C276" s="3555"/>
      <c r="D276" s="2128">
        <f t="shared" si="165"/>
        <v>0</v>
      </c>
      <c r="E276" s="615">
        <f t="shared" si="164"/>
        <v>0</v>
      </c>
      <c r="F276" s="616">
        <f t="shared" si="164"/>
        <v>0</v>
      </c>
      <c r="G276" s="2162"/>
      <c r="H276" s="2163"/>
      <c r="I276" s="2164"/>
      <c r="J276" s="2163"/>
      <c r="K276" s="2164"/>
      <c r="L276" s="2163"/>
      <c r="M276" s="2162"/>
      <c r="N276" s="2163"/>
      <c r="O276" s="2162"/>
      <c r="P276" s="2163"/>
      <c r="Q276" s="2164"/>
      <c r="R276" s="2163"/>
      <c r="S276" s="2164"/>
      <c r="T276" s="2163"/>
      <c r="U276" s="2162"/>
      <c r="V276" s="2163"/>
      <c r="W276" s="2162"/>
      <c r="X276" s="2163"/>
      <c r="Y276" s="2104"/>
      <c r="Z276" s="2105"/>
      <c r="AA276" s="2104"/>
      <c r="AB276" s="2105"/>
      <c r="AC276" s="2104"/>
      <c r="AD276" s="2105"/>
      <c r="AE276" s="2104"/>
      <c r="AF276" s="2105"/>
      <c r="AG276" s="2104"/>
      <c r="AH276" s="2105"/>
      <c r="AI276" s="2104"/>
      <c r="AJ276" s="2105"/>
      <c r="AK276" s="2104"/>
      <c r="AL276" s="2105"/>
      <c r="AM276" s="2104"/>
      <c r="AN276" s="2105"/>
      <c r="AO276" s="2106"/>
      <c r="AP276" s="2107"/>
      <c r="AQ276" s="2131"/>
      <c r="AR276" s="2149"/>
      <c r="AS276" s="2132"/>
      <c r="AT276" s="2104">
        <v>0</v>
      </c>
      <c r="AU276" s="2108">
        <v>0</v>
      </c>
      <c r="AV276" s="2108">
        <v>0</v>
      </c>
      <c r="AW276" s="2103">
        <v>0</v>
      </c>
      <c r="AX276" s="671" t="str">
        <f t="shared" si="148"/>
        <v/>
      </c>
      <c r="BT276" s="3"/>
      <c r="BU276" s="3"/>
      <c r="BV276" s="4"/>
      <c r="BW276" s="4"/>
      <c r="CA276" s="31" t="str">
        <f t="shared" si="152"/>
        <v/>
      </c>
      <c r="CB276" s="31" t="str">
        <f t="shared" si="153"/>
        <v/>
      </c>
      <c r="CC276" s="31" t="str">
        <f t="shared" si="149"/>
        <v/>
      </c>
      <c r="CD276" s="31" t="str">
        <f t="shared" si="154"/>
        <v/>
      </c>
      <c r="CE276" s="31" t="str">
        <f t="shared" si="155"/>
        <v/>
      </c>
      <c r="CF276" s="31" t="str">
        <f t="shared" si="156"/>
        <v/>
      </c>
      <c r="CG276" s="31" t="str">
        <f t="shared" si="157"/>
        <v/>
      </c>
      <c r="CH276" s="32">
        <f t="shared" si="158"/>
        <v>0</v>
      </c>
      <c r="CI276" s="32"/>
      <c r="CJ276" s="32"/>
      <c r="CK276" s="32">
        <f t="shared" si="161"/>
        <v>0</v>
      </c>
      <c r="CL276" s="32">
        <f t="shared" si="162"/>
        <v>0</v>
      </c>
      <c r="CM276" s="32">
        <f t="shared" si="162"/>
        <v>0</v>
      </c>
      <c r="CN276" s="32">
        <f t="shared" si="162"/>
        <v>0</v>
      </c>
    </row>
    <row r="277" spans="1:92" ht="16.350000000000001" customHeight="1" x14ac:dyDescent="0.2">
      <c r="A277" s="3775" t="s">
        <v>275</v>
      </c>
      <c r="B277" s="3184" t="s">
        <v>264</v>
      </c>
      <c r="C277" s="3184"/>
      <c r="D277" s="400">
        <f t="shared" si="165"/>
        <v>9</v>
      </c>
      <c r="E277" s="1973">
        <f t="shared" si="164"/>
        <v>4</v>
      </c>
      <c r="F277" s="1974">
        <f t="shared" si="164"/>
        <v>5</v>
      </c>
      <c r="G277" s="533"/>
      <c r="H277" s="534"/>
      <c r="I277" s="535"/>
      <c r="J277" s="534"/>
      <c r="K277" s="535"/>
      <c r="L277" s="534"/>
      <c r="M277" s="536"/>
      <c r="N277" s="537"/>
      <c r="O277" s="536"/>
      <c r="P277" s="537"/>
      <c r="Q277" s="535"/>
      <c r="R277" s="534"/>
      <c r="S277" s="535"/>
      <c r="T277" s="534"/>
      <c r="U277" s="536"/>
      <c r="V277" s="537"/>
      <c r="W277" s="536"/>
      <c r="X277" s="537"/>
      <c r="Y277" s="469">
        <v>0</v>
      </c>
      <c r="Z277" s="470">
        <v>0</v>
      </c>
      <c r="AA277" s="469">
        <v>0</v>
      </c>
      <c r="AB277" s="470">
        <v>0</v>
      </c>
      <c r="AC277" s="469">
        <v>0</v>
      </c>
      <c r="AD277" s="470">
        <v>0</v>
      </c>
      <c r="AE277" s="469">
        <v>0</v>
      </c>
      <c r="AF277" s="470">
        <v>2</v>
      </c>
      <c r="AG277" s="469">
        <v>1</v>
      </c>
      <c r="AH277" s="470">
        <v>2</v>
      </c>
      <c r="AI277" s="469">
        <v>0</v>
      </c>
      <c r="AJ277" s="470">
        <v>0</v>
      </c>
      <c r="AK277" s="469">
        <v>3</v>
      </c>
      <c r="AL277" s="470">
        <v>1</v>
      </c>
      <c r="AM277" s="469">
        <v>0</v>
      </c>
      <c r="AN277" s="470">
        <v>0</v>
      </c>
      <c r="AO277" s="471">
        <v>1</v>
      </c>
      <c r="AP277" s="472">
        <v>0</v>
      </c>
      <c r="AQ277" s="467"/>
      <c r="AR277" s="473"/>
      <c r="AS277" s="617">
        <v>5</v>
      </c>
      <c r="AT277" s="469">
        <v>0</v>
      </c>
      <c r="AU277" s="473">
        <v>0</v>
      </c>
      <c r="AV277" s="473">
        <v>0</v>
      </c>
      <c r="AW277" s="468">
        <v>0</v>
      </c>
      <c r="AX277" s="671" t="str">
        <f t="shared" si="148"/>
        <v/>
      </c>
      <c r="BT277" s="3"/>
      <c r="BU277" s="3"/>
      <c r="BV277" s="4"/>
      <c r="BW277" s="4"/>
      <c r="CA277" s="31" t="str">
        <f t="shared" si="152"/>
        <v/>
      </c>
      <c r="CB277" s="31" t="str">
        <f t="shared" si="153"/>
        <v/>
      </c>
      <c r="CC277" s="31" t="str">
        <f t="shared" si="149"/>
        <v/>
      </c>
      <c r="CD277" s="31" t="str">
        <f t="shared" si="154"/>
        <v/>
      </c>
      <c r="CE277" s="31" t="str">
        <f t="shared" si="155"/>
        <v/>
      </c>
      <c r="CF277" s="31" t="str">
        <f t="shared" si="156"/>
        <v/>
      </c>
      <c r="CG277" s="31" t="str">
        <f t="shared" si="157"/>
        <v/>
      </c>
      <c r="CH277" s="32">
        <f t="shared" si="158"/>
        <v>0</v>
      </c>
      <c r="CI277" s="32">
        <f t="shared" si="159"/>
        <v>0</v>
      </c>
      <c r="CJ277" s="32">
        <f t="shared" si="160"/>
        <v>0</v>
      </c>
      <c r="CK277" s="32">
        <f t="shared" si="161"/>
        <v>0</v>
      </c>
      <c r="CL277" s="32">
        <f t="shared" si="162"/>
        <v>0</v>
      </c>
      <c r="CM277" s="32">
        <f t="shared" si="162"/>
        <v>0</v>
      </c>
      <c r="CN277" s="32">
        <f t="shared" si="162"/>
        <v>0</v>
      </c>
    </row>
    <row r="278" spans="1:92" ht="16.350000000000001" customHeight="1" x14ac:dyDescent="0.2">
      <c r="A278" s="2912"/>
      <c r="B278" s="3639" t="s">
        <v>265</v>
      </c>
      <c r="C278" s="3639"/>
      <c r="D278" s="2109">
        <f t="shared" si="165"/>
        <v>14</v>
      </c>
      <c r="E278" s="613">
        <f t="shared" si="164"/>
        <v>6</v>
      </c>
      <c r="F278" s="614">
        <f t="shared" si="164"/>
        <v>8</v>
      </c>
      <c r="G278" s="2152"/>
      <c r="H278" s="2153"/>
      <c r="I278" s="2154"/>
      <c r="J278" s="2153"/>
      <c r="K278" s="2154"/>
      <c r="L278" s="2153"/>
      <c r="M278" s="2155"/>
      <c r="N278" s="2135"/>
      <c r="O278" s="2155"/>
      <c r="P278" s="2135"/>
      <c r="Q278" s="2154"/>
      <c r="R278" s="2153"/>
      <c r="S278" s="2154"/>
      <c r="T278" s="2153"/>
      <c r="U278" s="2155"/>
      <c r="V278" s="2135"/>
      <c r="W278" s="2155"/>
      <c r="X278" s="2135"/>
      <c r="Y278" s="2114">
        <v>0</v>
      </c>
      <c r="Z278" s="2115">
        <v>0</v>
      </c>
      <c r="AA278" s="2114">
        <v>0</v>
      </c>
      <c r="AB278" s="2115">
        <v>0</v>
      </c>
      <c r="AC278" s="2114">
        <v>0</v>
      </c>
      <c r="AD278" s="2115">
        <v>0</v>
      </c>
      <c r="AE278" s="2114">
        <v>0</v>
      </c>
      <c r="AF278" s="2115">
        <v>3</v>
      </c>
      <c r="AG278" s="2114">
        <v>1</v>
      </c>
      <c r="AH278" s="2115">
        <v>1</v>
      </c>
      <c r="AI278" s="2114">
        <v>1</v>
      </c>
      <c r="AJ278" s="2115">
        <v>0</v>
      </c>
      <c r="AK278" s="2114">
        <v>0</v>
      </c>
      <c r="AL278" s="2115">
        <v>3</v>
      </c>
      <c r="AM278" s="2114">
        <v>4</v>
      </c>
      <c r="AN278" s="2115">
        <v>1</v>
      </c>
      <c r="AO278" s="2116">
        <v>0</v>
      </c>
      <c r="AP278" s="2117">
        <v>0</v>
      </c>
      <c r="AQ278" s="2097"/>
      <c r="AR278" s="2133"/>
      <c r="AS278" s="467">
        <v>3</v>
      </c>
      <c r="AT278" s="2114">
        <v>0</v>
      </c>
      <c r="AU278" s="2118">
        <v>0</v>
      </c>
      <c r="AV278" s="2118">
        <v>0</v>
      </c>
      <c r="AW278" s="2113">
        <v>0</v>
      </c>
      <c r="AX278" s="671" t="str">
        <f t="shared" si="148"/>
        <v/>
      </c>
      <c r="BT278" s="3"/>
      <c r="BU278" s="3"/>
      <c r="BV278" s="4"/>
      <c r="BW278" s="4"/>
      <c r="CA278" s="31" t="str">
        <f t="shared" si="152"/>
        <v/>
      </c>
      <c r="CB278" s="31" t="str">
        <f t="shared" si="153"/>
        <v/>
      </c>
      <c r="CC278" s="31" t="str">
        <f t="shared" si="149"/>
        <v/>
      </c>
      <c r="CD278" s="31" t="str">
        <f t="shared" si="154"/>
        <v/>
      </c>
      <c r="CE278" s="31" t="str">
        <f t="shared" si="155"/>
        <v/>
      </c>
      <c r="CF278" s="31" t="str">
        <f t="shared" si="156"/>
        <v/>
      </c>
      <c r="CG278" s="31" t="str">
        <f t="shared" si="157"/>
        <v/>
      </c>
      <c r="CH278" s="32">
        <f t="shared" si="158"/>
        <v>0</v>
      </c>
      <c r="CI278" s="32"/>
      <c r="CJ278" s="32"/>
      <c r="CK278" s="32">
        <f t="shared" si="161"/>
        <v>0</v>
      </c>
      <c r="CL278" s="32">
        <f t="shared" si="162"/>
        <v>0</v>
      </c>
      <c r="CM278" s="32">
        <f t="shared" si="162"/>
        <v>0</v>
      </c>
      <c r="CN278" s="32">
        <f t="shared" si="162"/>
        <v>0</v>
      </c>
    </row>
    <row r="279" spans="1:92" ht="16.350000000000001" customHeight="1" x14ac:dyDescent="0.2">
      <c r="A279" s="2912"/>
      <c r="B279" s="3639" t="s">
        <v>266</v>
      </c>
      <c r="C279" s="3639"/>
      <c r="D279" s="2109">
        <f t="shared" si="165"/>
        <v>9</v>
      </c>
      <c r="E279" s="613">
        <f t="shared" si="164"/>
        <v>3</v>
      </c>
      <c r="F279" s="614">
        <f t="shared" si="164"/>
        <v>6</v>
      </c>
      <c r="G279" s="2152"/>
      <c r="H279" s="2153"/>
      <c r="I279" s="2154"/>
      <c r="J279" s="2153"/>
      <c r="K279" s="2154"/>
      <c r="L279" s="2153"/>
      <c r="M279" s="2155"/>
      <c r="N279" s="2135"/>
      <c r="O279" s="2155"/>
      <c r="P279" s="2135"/>
      <c r="Q279" s="2154"/>
      <c r="R279" s="2153"/>
      <c r="S279" s="2154"/>
      <c r="T279" s="2153"/>
      <c r="U279" s="2155"/>
      <c r="V279" s="2135"/>
      <c r="W279" s="2155"/>
      <c r="X279" s="2135"/>
      <c r="Y279" s="2114">
        <v>0</v>
      </c>
      <c r="Z279" s="2115">
        <v>0</v>
      </c>
      <c r="AA279" s="2114">
        <v>0</v>
      </c>
      <c r="AB279" s="2115">
        <v>0</v>
      </c>
      <c r="AC279" s="2114">
        <v>0</v>
      </c>
      <c r="AD279" s="2115">
        <v>0</v>
      </c>
      <c r="AE279" s="2114">
        <v>0</v>
      </c>
      <c r="AF279" s="2115">
        <v>2</v>
      </c>
      <c r="AG279" s="2114">
        <v>1</v>
      </c>
      <c r="AH279" s="2115">
        <v>3</v>
      </c>
      <c r="AI279" s="2114">
        <v>0</v>
      </c>
      <c r="AJ279" s="2115">
        <v>0</v>
      </c>
      <c r="AK279" s="2114">
        <v>2</v>
      </c>
      <c r="AL279" s="2115">
        <v>1</v>
      </c>
      <c r="AM279" s="2114">
        <v>0</v>
      </c>
      <c r="AN279" s="2115">
        <v>0</v>
      </c>
      <c r="AO279" s="2116">
        <v>1</v>
      </c>
      <c r="AP279" s="2117">
        <v>0</v>
      </c>
      <c r="AQ279" s="2097"/>
      <c r="AR279" s="2133"/>
      <c r="AS279" s="2133"/>
      <c r="AT279" s="2114">
        <v>0</v>
      </c>
      <c r="AU279" s="2118">
        <v>0</v>
      </c>
      <c r="AV279" s="2118">
        <v>0</v>
      </c>
      <c r="AW279" s="2113">
        <v>0</v>
      </c>
      <c r="AX279" s="671" t="str">
        <f t="shared" si="148"/>
        <v/>
      </c>
      <c r="BT279" s="3"/>
      <c r="BU279" s="3"/>
      <c r="BV279" s="4"/>
      <c r="BW279" s="4"/>
      <c r="CA279" s="31" t="str">
        <f t="shared" si="152"/>
        <v/>
      </c>
      <c r="CB279" s="31" t="str">
        <f t="shared" si="153"/>
        <v/>
      </c>
      <c r="CC279" s="31" t="str">
        <f t="shared" si="149"/>
        <v/>
      </c>
      <c r="CD279" s="31" t="str">
        <f t="shared" si="154"/>
        <v/>
      </c>
      <c r="CE279" s="31" t="str">
        <f t="shared" si="155"/>
        <v/>
      </c>
      <c r="CF279" s="31" t="str">
        <f t="shared" si="156"/>
        <v/>
      </c>
      <c r="CG279" s="31" t="str">
        <f t="shared" si="157"/>
        <v/>
      </c>
      <c r="CH279" s="32">
        <f t="shared" si="158"/>
        <v>0</v>
      </c>
      <c r="CI279" s="32"/>
      <c r="CJ279" s="32"/>
      <c r="CK279" s="32">
        <f t="shared" si="161"/>
        <v>0</v>
      </c>
      <c r="CL279" s="32">
        <f t="shared" si="162"/>
        <v>0</v>
      </c>
      <c r="CM279" s="32">
        <f t="shared" si="162"/>
        <v>0</v>
      </c>
      <c r="CN279" s="32">
        <f t="shared" si="162"/>
        <v>0</v>
      </c>
    </row>
    <row r="280" spans="1:92" ht="16.350000000000001" customHeight="1" x14ac:dyDescent="0.2">
      <c r="A280" s="2912"/>
      <c r="B280" s="3639" t="s">
        <v>267</v>
      </c>
      <c r="C280" s="3639"/>
      <c r="D280" s="2109">
        <f t="shared" si="165"/>
        <v>6</v>
      </c>
      <c r="E280" s="613">
        <f t="shared" si="164"/>
        <v>2</v>
      </c>
      <c r="F280" s="614">
        <f t="shared" si="164"/>
        <v>4</v>
      </c>
      <c r="G280" s="2156"/>
      <c r="H280" s="2157"/>
      <c r="I280" s="2158"/>
      <c r="J280" s="2157"/>
      <c r="K280" s="2158"/>
      <c r="L280" s="2157"/>
      <c r="M280" s="2097"/>
      <c r="N280" s="2135"/>
      <c r="O280" s="2097"/>
      <c r="P280" s="2135"/>
      <c r="Q280" s="2158"/>
      <c r="R280" s="2157"/>
      <c r="S280" s="2158"/>
      <c r="T280" s="2157"/>
      <c r="U280" s="2097"/>
      <c r="V280" s="2135"/>
      <c r="W280" s="2097"/>
      <c r="X280" s="2135"/>
      <c r="Y280" s="2121">
        <v>0</v>
      </c>
      <c r="Z280" s="2122">
        <v>0</v>
      </c>
      <c r="AA280" s="2121">
        <v>0</v>
      </c>
      <c r="AB280" s="2122">
        <v>0</v>
      </c>
      <c r="AC280" s="2121">
        <v>0</v>
      </c>
      <c r="AD280" s="2122">
        <v>0</v>
      </c>
      <c r="AE280" s="2121">
        <v>0</v>
      </c>
      <c r="AF280" s="2122">
        <v>1</v>
      </c>
      <c r="AG280" s="2121">
        <v>0</v>
      </c>
      <c r="AH280" s="2122">
        <v>1</v>
      </c>
      <c r="AI280" s="2121">
        <v>0</v>
      </c>
      <c r="AJ280" s="2122">
        <v>0</v>
      </c>
      <c r="AK280" s="2121">
        <v>0</v>
      </c>
      <c r="AL280" s="2122">
        <v>1</v>
      </c>
      <c r="AM280" s="2121">
        <v>2</v>
      </c>
      <c r="AN280" s="2122">
        <v>1</v>
      </c>
      <c r="AO280" s="2123">
        <v>0</v>
      </c>
      <c r="AP280" s="2124">
        <v>0</v>
      </c>
      <c r="AQ280" s="2097"/>
      <c r="AR280" s="2133"/>
      <c r="AS280" s="2133"/>
      <c r="AT280" s="2121">
        <v>0</v>
      </c>
      <c r="AU280" s="2127">
        <v>0</v>
      </c>
      <c r="AV280" s="2127">
        <v>0</v>
      </c>
      <c r="AW280" s="2120">
        <v>0</v>
      </c>
      <c r="AX280" s="671" t="str">
        <f t="shared" si="148"/>
        <v/>
      </c>
      <c r="BT280" s="3"/>
      <c r="BU280" s="3"/>
      <c r="BV280" s="4"/>
      <c r="BW280" s="4"/>
      <c r="CA280" s="31" t="str">
        <f t="shared" si="152"/>
        <v/>
      </c>
      <c r="CB280" s="31" t="str">
        <f t="shared" si="153"/>
        <v/>
      </c>
      <c r="CC280" s="31" t="str">
        <f t="shared" si="149"/>
        <v/>
      </c>
      <c r="CD280" s="31" t="str">
        <f t="shared" si="154"/>
        <v/>
      </c>
      <c r="CE280" s="31" t="str">
        <f t="shared" si="155"/>
        <v/>
      </c>
      <c r="CF280" s="31" t="str">
        <f t="shared" si="156"/>
        <v/>
      </c>
      <c r="CG280" s="31" t="str">
        <f t="shared" si="157"/>
        <v/>
      </c>
      <c r="CH280" s="32">
        <f t="shared" si="158"/>
        <v>0</v>
      </c>
      <c r="CI280" s="32"/>
      <c r="CJ280" s="32"/>
      <c r="CK280" s="32">
        <f t="shared" si="161"/>
        <v>0</v>
      </c>
      <c r="CL280" s="32">
        <f t="shared" si="162"/>
        <v>0</v>
      </c>
      <c r="CM280" s="32">
        <f t="shared" si="162"/>
        <v>0</v>
      </c>
      <c r="CN280" s="32">
        <f t="shared" si="162"/>
        <v>0</v>
      </c>
    </row>
    <row r="281" spans="1:92" ht="16.350000000000001" customHeight="1" x14ac:dyDescent="0.2">
      <c r="A281" s="2912"/>
      <c r="B281" s="3640" t="s">
        <v>268</v>
      </c>
      <c r="C281" s="3641"/>
      <c r="D281" s="2109">
        <f t="shared" si="165"/>
        <v>2</v>
      </c>
      <c r="E281" s="613">
        <f t="shared" si="164"/>
        <v>0</v>
      </c>
      <c r="F281" s="614">
        <f t="shared" si="164"/>
        <v>2</v>
      </c>
      <c r="G281" s="2156"/>
      <c r="H281" s="2157"/>
      <c r="I281" s="2158"/>
      <c r="J281" s="2157"/>
      <c r="K281" s="2158"/>
      <c r="L281" s="2157"/>
      <c r="M281" s="2125"/>
      <c r="N281" s="2159"/>
      <c r="O281" s="2125"/>
      <c r="P281" s="2159"/>
      <c r="Q281" s="2158"/>
      <c r="R281" s="2157"/>
      <c r="S281" s="2158"/>
      <c r="T281" s="2157"/>
      <c r="U281" s="2125"/>
      <c r="V281" s="2159"/>
      <c r="W281" s="2125"/>
      <c r="X281" s="2159"/>
      <c r="Y281" s="2121">
        <v>0</v>
      </c>
      <c r="Z281" s="2122">
        <v>0</v>
      </c>
      <c r="AA281" s="2121">
        <v>0</v>
      </c>
      <c r="AB281" s="2122">
        <v>0</v>
      </c>
      <c r="AC281" s="2121">
        <v>0</v>
      </c>
      <c r="AD281" s="2122">
        <v>0</v>
      </c>
      <c r="AE281" s="2121">
        <v>0</v>
      </c>
      <c r="AF281" s="2122">
        <v>1</v>
      </c>
      <c r="AG281" s="2121">
        <v>0</v>
      </c>
      <c r="AH281" s="2122">
        <v>0</v>
      </c>
      <c r="AI281" s="2121">
        <v>0</v>
      </c>
      <c r="AJ281" s="2122">
        <v>1</v>
      </c>
      <c r="AK281" s="2121">
        <v>0</v>
      </c>
      <c r="AL281" s="2122">
        <v>0</v>
      </c>
      <c r="AM281" s="2121">
        <v>0</v>
      </c>
      <c r="AN281" s="2122">
        <v>0</v>
      </c>
      <c r="AO281" s="2123">
        <v>0</v>
      </c>
      <c r="AP281" s="2124">
        <v>0</v>
      </c>
      <c r="AQ281" s="2125"/>
      <c r="AR281" s="2148"/>
      <c r="AS281" s="2126"/>
      <c r="AT281" s="2121">
        <v>0</v>
      </c>
      <c r="AU281" s="2127">
        <v>0</v>
      </c>
      <c r="AV281" s="2127">
        <v>0</v>
      </c>
      <c r="AW281" s="2120">
        <v>0</v>
      </c>
      <c r="AX281" s="671" t="str">
        <f t="shared" si="148"/>
        <v/>
      </c>
      <c r="BT281" s="3"/>
      <c r="BU281" s="3"/>
      <c r="BV281" s="4"/>
      <c r="BW281" s="4"/>
      <c r="CA281" s="31" t="str">
        <f t="shared" si="152"/>
        <v/>
      </c>
      <c r="CB281" s="31" t="str">
        <f t="shared" si="153"/>
        <v/>
      </c>
      <c r="CC281" s="31" t="str">
        <f t="shared" si="149"/>
        <v/>
      </c>
      <c r="CD281" s="31" t="str">
        <f t="shared" si="154"/>
        <v/>
      </c>
      <c r="CE281" s="31" t="str">
        <f t="shared" si="155"/>
        <v/>
      </c>
      <c r="CF281" s="31" t="str">
        <f t="shared" si="156"/>
        <v/>
      </c>
      <c r="CG281" s="31" t="str">
        <f t="shared" si="157"/>
        <v/>
      </c>
      <c r="CH281" s="32">
        <f t="shared" si="158"/>
        <v>0</v>
      </c>
      <c r="CI281" s="32"/>
      <c r="CJ281" s="32"/>
      <c r="CK281" s="32">
        <f t="shared" si="161"/>
        <v>0</v>
      </c>
      <c r="CL281" s="32">
        <f t="shared" si="162"/>
        <v>0</v>
      </c>
      <c r="CM281" s="32">
        <f t="shared" si="162"/>
        <v>0</v>
      </c>
      <c r="CN281" s="32">
        <f t="shared" si="162"/>
        <v>0</v>
      </c>
    </row>
    <row r="282" spans="1:92" ht="16.350000000000001" customHeight="1" x14ac:dyDescent="0.2">
      <c r="A282" s="3537"/>
      <c r="B282" s="3555" t="s">
        <v>269</v>
      </c>
      <c r="C282" s="3555"/>
      <c r="D282" s="2128">
        <f t="shared" si="165"/>
        <v>1</v>
      </c>
      <c r="E282" s="615">
        <f t="shared" si="164"/>
        <v>0</v>
      </c>
      <c r="F282" s="616">
        <f t="shared" si="164"/>
        <v>1</v>
      </c>
      <c r="G282" s="2162"/>
      <c r="H282" s="2163"/>
      <c r="I282" s="2164"/>
      <c r="J282" s="2163"/>
      <c r="K282" s="2164"/>
      <c r="L282" s="2163"/>
      <c r="M282" s="2162"/>
      <c r="N282" s="2163"/>
      <c r="O282" s="2162"/>
      <c r="P282" s="2163"/>
      <c r="Q282" s="2164"/>
      <c r="R282" s="2163"/>
      <c r="S282" s="2164"/>
      <c r="T282" s="2163"/>
      <c r="U282" s="2162"/>
      <c r="V282" s="2163"/>
      <c r="W282" s="2162"/>
      <c r="X282" s="2163"/>
      <c r="Y282" s="2104">
        <v>0</v>
      </c>
      <c r="Z282" s="2105">
        <v>0</v>
      </c>
      <c r="AA282" s="2104">
        <v>0</v>
      </c>
      <c r="AB282" s="2105">
        <v>0</v>
      </c>
      <c r="AC282" s="2104">
        <v>0</v>
      </c>
      <c r="AD282" s="2105">
        <v>0</v>
      </c>
      <c r="AE282" s="2104">
        <v>0</v>
      </c>
      <c r="AF282" s="2105">
        <v>1</v>
      </c>
      <c r="AG282" s="2104">
        <v>0</v>
      </c>
      <c r="AH282" s="2105">
        <v>0</v>
      </c>
      <c r="AI282" s="2104">
        <v>0</v>
      </c>
      <c r="AJ282" s="2105">
        <v>0</v>
      </c>
      <c r="AK282" s="2104">
        <v>0</v>
      </c>
      <c r="AL282" s="2105">
        <v>0</v>
      </c>
      <c r="AM282" s="2104">
        <v>0</v>
      </c>
      <c r="AN282" s="2105">
        <v>0</v>
      </c>
      <c r="AO282" s="2106">
        <v>0</v>
      </c>
      <c r="AP282" s="2107">
        <v>0</v>
      </c>
      <c r="AQ282" s="2131"/>
      <c r="AR282" s="2149"/>
      <c r="AS282" s="2132"/>
      <c r="AT282" s="2104">
        <v>0</v>
      </c>
      <c r="AU282" s="2108">
        <v>0</v>
      </c>
      <c r="AV282" s="2108">
        <v>0</v>
      </c>
      <c r="AW282" s="2103">
        <v>0</v>
      </c>
      <c r="AX282" s="671" t="str">
        <f t="shared" si="148"/>
        <v/>
      </c>
      <c r="BT282" s="3"/>
      <c r="BU282" s="3"/>
      <c r="BV282" s="4"/>
      <c r="BW282" s="4"/>
      <c r="CA282" s="31" t="str">
        <f t="shared" si="152"/>
        <v/>
      </c>
      <c r="CB282" s="31" t="str">
        <f t="shared" si="153"/>
        <v/>
      </c>
      <c r="CC282" s="31" t="str">
        <f t="shared" si="149"/>
        <v/>
      </c>
      <c r="CD282" s="31" t="str">
        <f t="shared" si="154"/>
        <v/>
      </c>
      <c r="CE282" s="31" t="str">
        <f t="shared" si="155"/>
        <v/>
      </c>
      <c r="CF282" s="31" t="str">
        <f t="shared" si="156"/>
        <v/>
      </c>
      <c r="CG282" s="31" t="str">
        <f t="shared" si="157"/>
        <v/>
      </c>
      <c r="CH282" s="32">
        <f t="shared" si="158"/>
        <v>0</v>
      </c>
      <c r="CI282" s="32"/>
      <c r="CJ282" s="32"/>
      <c r="CK282" s="32">
        <f t="shared" si="161"/>
        <v>0</v>
      </c>
      <c r="CL282" s="32">
        <f t="shared" si="162"/>
        <v>0</v>
      </c>
      <c r="CM282" s="32">
        <f t="shared" si="162"/>
        <v>0</v>
      </c>
      <c r="CN282" s="32">
        <f t="shared" si="162"/>
        <v>0</v>
      </c>
    </row>
    <row r="283" spans="1:92" ht="16.350000000000001" customHeight="1" x14ac:dyDescent="0.2">
      <c r="A283" s="3556" t="s">
        <v>276</v>
      </c>
      <c r="B283" s="3184" t="s">
        <v>264</v>
      </c>
      <c r="C283" s="3184"/>
      <c r="D283" s="400">
        <f t="shared" si="165"/>
        <v>0</v>
      </c>
      <c r="E283" s="1973">
        <f t="shared" si="164"/>
        <v>0</v>
      </c>
      <c r="F283" s="1974">
        <f t="shared" si="164"/>
        <v>0</v>
      </c>
      <c r="G283" s="538"/>
      <c r="H283" s="537"/>
      <c r="I283" s="536"/>
      <c r="J283" s="537"/>
      <c r="K283" s="536"/>
      <c r="L283" s="537"/>
      <c r="M283" s="536"/>
      <c r="N283" s="537"/>
      <c r="O283" s="536"/>
      <c r="P283" s="537"/>
      <c r="Q283" s="536"/>
      <c r="R283" s="537"/>
      <c r="S283" s="536"/>
      <c r="T283" s="537"/>
      <c r="U283" s="536"/>
      <c r="V283" s="537"/>
      <c r="W283" s="536"/>
      <c r="X283" s="537"/>
      <c r="Y283" s="469"/>
      <c r="Z283" s="470"/>
      <c r="AA283" s="469"/>
      <c r="AB283" s="470"/>
      <c r="AC283" s="469"/>
      <c r="AD283" s="470"/>
      <c r="AE283" s="469"/>
      <c r="AF283" s="470"/>
      <c r="AG283" s="469"/>
      <c r="AH283" s="470"/>
      <c r="AI283" s="469"/>
      <c r="AJ283" s="470"/>
      <c r="AK283" s="469"/>
      <c r="AL283" s="470"/>
      <c r="AM283" s="469"/>
      <c r="AN283" s="470"/>
      <c r="AO283" s="471"/>
      <c r="AP283" s="472"/>
      <c r="AQ283" s="467"/>
      <c r="AR283" s="473"/>
      <c r="AS283" s="617"/>
      <c r="AT283" s="469">
        <v>0</v>
      </c>
      <c r="AU283" s="473">
        <v>0</v>
      </c>
      <c r="AV283" s="473">
        <v>0</v>
      </c>
      <c r="AW283" s="468">
        <v>0</v>
      </c>
      <c r="AX283" s="671" t="str">
        <f t="shared" si="148"/>
        <v/>
      </c>
      <c r="BT283" s="3"/>
      <c r="BU283" s="3"/>
      <c r="BV283" s="4"/>
      <c r="BW283" s="4"/>
      <c r="CA283" s="31" t="str">
        <f t="shared" si="152"/>
        <v/>
      </c>
      <c r="CB283" s="31" t="str">
        <f t="shared" si="153"/>
        <v/>
      </c>
      <c r="CC283" s="31" t="str">
        <f t="shared" si="149"/>
        <v/>
      </c>
      <c r="CD283" s="31" t="str">
        <f t="shared" si="154"/>
        <v/>
      </c>
      <c r="CE283" s="31" t="str">
        <f t="shared" si="155"/>
        <v/>
      </c>
      <c r="CF283" s="31" t="str">
        <f t="shared" si="156"/>
        <v/>
      </c>
      <c r="CG283" s="31" t="str">
        <f t="shared" si="157"/>
        <v/>
      </c>
      <c r="CH283" s="32">
        <f t="shared" si="158"/>
        <v>0</v>
      </c>
      <c r="CI283" s="32">
        <f t="shared" si="159"/>
        <v>0</v>
      </c>
      <c r="CJ283" s="32">
        <f t="shared" si="160"/>
        <v>0</v>
      </c>
      <c r="CK283" s="32">
        <f t="shared" si="161"/>
        <v>0</v>
      </c>
      <c r="CL283" s="32">
        <f t="shared" si="162"/>
        <v>0</v>
      </c>
      <c r="CM283" s="32">
        <f t="shared" si="162"/>
        <v>0</v>
      </c>
      <c r="CN283" s="32">
        <f t="shared" si="162"/>
        <v>0</v>
      </c>
    </row>
    <row r="284" spans="1:92" ht="16.350000000000001" customHeight="1" x14ac:dyDescent="0.2">
      <c r="A284" s="2971"/>
      <c r="B284" s="3639" t="s">
        <v>265</v>
      </c>
      <c r="C284" s="3639"/>
      <c r="D284" s="2109">
        <f t="shared" si="165"/>
        <v>0</v>
      </c>
      <c r="E284" s="613">
        <f>+Y284+AA284+AC284+AE284+AG284+AI284+AK284+AM284</f>
        <v>0</v>
      </c>
      <c r="F284" s="614">
        <f t="shared" si="164"/>
        <v>0</v>
      </c>
      <c r="G284" s="2097"/>
      <c r="H284" s="2135"/>
      <c r="I284" s="2155"/>
      <c r="J284" s="2135"/>
      <c r="K284" s="2155"/>
      <c r="L284" s="2135"/>
      <c r="M284" s="2155"/>
      <c r="N284" s="2135"/>
      <c r="O284" s="2155"/>
      <c r="P284" s="2135"/>
      <c r="Q284" s="2155"/>
      <c r="R284" s="2135"/>
      <c r="S284" s="2155"/>
      <c r="T284" s="2135"/>
      <c r="U284" s="2155"/>
      <c r="V284" s="2135"/>
      <c r="W284" s="2155"/>
      <c r="X284" s="2135"/>
      <c r="Y284" s="2114"/>
      <c r="Z284" s="2115"/>
      <c r="AA284" s="2114"/>
      <c r="AB284" s="2115"/>
      <c r="AC284" s="2114"/>
      <c r="AD284" s="2115"/>
      <c r="AE284" s="2114"/>
      <c r="AF284" s="2115"/>
      <c r="AG284" s="2114"/>
      <c r="AH284" s="2115"/>
      <c r="AI284" s="2114"/>
      <c r="AJ284" s="2115"/>
      <c r="AK284" s="2114"/>
      <c r="AL284" s="2115"/>
      <c r="AM284" s="2114"/>
      <c r="AN284" s="2115"/>
      <c r="AO284" s="2116"/>
      <c r="AP284" s="2117"/>
      <c r="AQ284" s="2097"/>
      <c r="AR284" s="2133"/>
      <c r="AS284" s="467"/>
      <c r="AT284" s="2114">
        <v>0</v>
      </c>
      <c r="AU284" s="2118">
        <v>0</v>
      </c>
      <c r="AV284" s="2118">
        <v>0</v>
      </c>
      <c r="AW284" s="2113">
        <v>0</v>
      </c>
      <c r="AX284" s="671" t="str">
        <f t="shared" si="148"/>
        <v/>
      </c>
      <c r="BT284" s="3"/>
      <c r="BU284" s="3"/>
      <c r="BV284" s="4"/>
      <c r="BW284" s="4"/>
      <c r="CA284" s="31" t="str">
        <f t="shared" si="152"/>
        <v/>
      </c>
      <c r="CB284" s="31" t="str">
        <f t="shared" si="153"/>
        <v/>
      </c>
      <c r="CC284" s="31" t="str">
        <f t="shared" si="149"/>
        <v/>
      </c>
      <c r="CD284" s="31" t="str">
        <f t="shared" si="154"/>
        <v/>
      </c>
      <c r="CE284" s="31" t="str">
        <f t="shared" si="155"/>
        <v/>
      </c>
      <c r="CF284" s="31" t="str">
        <f t="shared" si="156"/>
        <v/>
      </c>
      <c r="CG284" s="31" t="str">
        <f t="shared" si="157"/>
        <v/>
      </c>
      <c r="CH284" s="32">
        <f t="shared" si="158"/>
        <v>0</v>
      </c>
      <c r="CI284" s="32"/>
      <c r="CJ284" s="32"/>
      <c r="CK284" s="32">
        <f t="shared" si="161"/>
        <v>0</v>
      </c>
      <c r="CL284" s="32">
        <f t="shared" si="162"/>
        <v>0</v>
      </c>
      <c r="CM284" s="32">
        <f t="shared" si="162"/>
        <v>0</v>
      </c>
      <c r="CN284" s="32">
        <f t="shared" si="162"/>
        <v>0</v>
      </c>
    </row>
    <row r="285" spans="1:92" ht="16.350000000000001" customHeight="1" x14ac:dyDescent="0.2">
      <c r="A285" s="2971"/>
      <c r="B285" s="3639" t="s">
        <v>266</v>
      </c>
      <c r="C285" s="3639"/>
      <c r="D285" s="2109">
        <f t="shared" si="165"/>
        <v>0</v>
      </c>
      <c r="E285" s="613">
        <f t="shared" si="164"/>
        <v>0</v>
      </c>
      <c r="F285" s="614">
        <f t="shared" si="164"/>
        <v>0</v>
      </c>
      <c r="G285" s="2097"/>
      <c r="H285" s="2135"/>
      <c r="I285" s="2155"/>
      <c r="J285" s="2135"/>
      <c r="K285" s="2155"/>
      <c r="L285" s="2135"/>
      <c r="M285" s="2155"/>
      <c r="N285" s="2135"/>
      <c r="O285" s="2155"/>
      <c r="P285" s="2135"/>
      <c r="Q285" s="2155"/>
      <c r="R285" s="2135"/>
      <c r="S285" s="2155"/>
      <c r="T285" s="2135"/>
      <c r="U285" s="2155"/>
      <c r="V285" s="2135"/>
      <c r="W285" s="2155"/>
      <c r="X285" s="2135"/>
      <c r="Y285" s="2114"/>
      <c r="Z285" s="2115"/>
      <c r="AA285" s="2114"/>
      <c r="AB285" s="2115"/>
      <c r="AC285" s="2114"/>
      <c r="AD285" s="2115"/>
      <c r="AE285" s="2114"/>
      <c r="AF285" s="2115"/>
      <c r="AG285" s="2114"/>
      <c r="AH285" s="2115"/>
      <c r="AI285" s="2114"/>
      <c r="AJ285" s="2115"/>
      <c r="AK285" s="2114"/>
      <c r="AL285" s="2115"/>
      <c r="AM285" s="2114"/>
      <c r="AN285" s="2115"/>
      <c r="AO285" s="2116"/>
      <c r="AP285" s="2117"/>
      <c r="AQ285" s="2097"/>
      <c r="AR285" s="2133"/>
      <c r="AS285" s="2133"/>
      <c r="AT285" s="2114">
        <v>0</v>
      </c>
      <c r="AU285" s="2118">
        <v>0</v>
      </c>
      <c r="AV285" s="2118">
        <v>0</v>
      </c>
      <c r="AW285" s="2113">
        <v>0</v>
      </c>
      <c r="AX285" s="671" t="str">
        <f t="shared" ref="AX285:AX306" si="166">$CA285&amp;$CB285&amp;$CC285&amp;$CD285&amp;$CE285&amp;$CF285&amp;$CG285</f>
        <v/>
      </c>
      <c r="BT285" s="3"/>
      <c r="BU285" s="3"/>
      <c r="BV285" s="4"/>
      <c r="BW285" s="4"/>
      <c r="CA285" s="31" t="str">
        <f t="shared" si="152"/>
        <v/>
      </c>
      <c r="CB285" s="31" t="str">
        <f t="shared" si="153"/>
        <v/>
      </c>
      <c r="CC285" s="31" t="str">
        <f t="shared" ref="CC285:CC306" si="167">IF(CJ285=1,"* La consulta pertinente según condición clínica NO DEBE ser mayor al Total registrado. ","")</f>
        <v/>
      </c>
      <c r="CD285" s="31" t="str">
        <f t="shared" si="154"/>
        <v/>
      </c>
      <c r="CE285" s="31" t="str">
        <f t="shared" si="155"/>
        <v/>
      </c>
      <c r="CF285" s="31" t="str">
        <f t="shared" si="156"/>
        <v/>
      </c>
      <c r="CG285" s="31" t="str">
        <f t="shared" si="157"/>
        <v/>
      </c>
      <c r="CH285" s="32">
        <f t="shared" si="158"/>
        <v>0</v>
      </c>
      <c r="CI285" s="32"/>
      <c r="CJ285" s="32"/>
      <c r="CK285" s="32">
        <f t="shared" si="161"/>
        <v>0</v>
      </c>
      <c r="CL285" s="32">
        <f t="shared" si="162"/>
        <v>0</v>
      </c>
      <c r="CM285" s="32">
        <f t="shared" si="162"/>
        <v>0</v>
      </c>
      <c r="CN285" s="32">
        <f t="shared" si="162"/>
        <v>0</v>
      </c>
    </row>
    <row r="286" spans="1:92" ht="16.350000000000001" customHeight="1" x14ac:dyDescent="0.2">
      <c r="A286" s="2971"/>
      <c r="B286" s="3639" t="s">
        <v>267</v>
      </c>
      <c r="C286" s="3639"/>
      <c r="D286" s="2109">
        <f t="shared" si="165"/>
        <v>0</v>
      </c>
      <c r="E286" s="618">
        <f t="shared" si="164"/>
        <v>0</v>
      </c>
      <c r="F286" s="619">
        <f t="shared" si="164"/>
        <v>0</v>
      </c>
      <c r="G286" s="2097"/>
      <c r="H286" s="2135"/>
      <c r="I286" s="2155"/>
      <c r="J286" s="2135"/>
      <c r="K286" s="2155"/>
      <c r="L286" s="2135"/>
      <c r="M286" s="2155"/>
      <c r="N286" s="2135"/>
      <c r="O286" s="2155"/>
      <c r="P286" s="2135"/>
      <c r="Q286" s="2155"/>
      <c r="R286" s="2135"/>
      <c r="S286" s="2155"/>
      <c r="T286" s="2135"/>
      <c r="U286" s="2155"/>
      <c r="V286" s="2135"/>
      <c r="W286" s="2155"/>
      <c r="X286" s="2135"/>
      <c r="Y286" s="2114"/>
      <c r="Z286" s="2115"/>
      <c r="AA286" s="2114"/>
      <c r="AB286" s="2115"/>
      <c r="AC286" s="2114"/>
      <c r="AD286" s="2115"/>
      <c r="AE286" s="2114"/>
      <c r="AF286" s="2115"/>
      <c r="AG286" s="2114"/>
      <c r="AH286" s="2115"/>
      <c r="AI286" s="2114"/>
      <c r="AJ286" s="2115"/>
      <c r="AK286" s="2114"/>
      <c r="AL286" s="2115"/>
      <c r="AM286" s="2114"/>
      <c r="AN286" s="2115"/>
      <c r="AO286" s="2123"/>
      <c r="AP286" s="2124"/>
      <c r="AQ286" s="2097"/>
      <c r="AR286" s="2133"/>
      <c r="AS286" s="2133"/>
      <c r="AT286" s="2121">
        <v>0</v>
      </c>
      <c r="AU286" s="2127">
        <v>0</v>
      </c>
      <c r="AV286" s="2127">
        <v>0</v>
      </c>
      <c r="AW286" s="2120">
        <v>0</v>
      </c>
      <c r="AX286" s="671" t="str">
        <f t="shared" si="166"/>
        <v/>
      </c>
      <c r="BT286" s="3"/>
      <c r="BU286" s="3"/>
      <c r="BV286" s="4"/>
      <c r="BW286" s="4"/>
      <c r="CA286" s="31" t="str">
        <f t="shared" ref="CA286:CA306" si="168">IF(CH286=1,"* El número de pacientes de 60 años NO DEBE Ser mayor a lo registrado en el grupo Etario 60-64 años. ","")</f>
        <v/>
      </c>
      <c r="CB286" s="31" t="str">
        <f t="shared" ref="CB286:CB306" si="169">IF(CI286=1,"* La consulta pertinente según Protocolo de Referencia NO DEBE ser mayor al Total registrado. ","")</f>
        <v/>
      </c>
      <c r="CC286" s="31" t="str">
        <f t="shared" si="167"/>
        <v/>
      </c>
      <c r="CD286" s="31" t="str">
        <f t="shared" ref="CD286:CD306" si="170">IF(AND(D286&lt;&gt;0,AO286=""),"* Recuerde que las Embarazadas deben ser incluídas en el ingreso por rango Etario (Digite CEROS si no tiene). ",IF(F286&lt;AO286,"* Las Embarazadas NO DEBEN ser mayor al total de Mujeres. ",""))</f>
        <v/>
      </c>
      <c r="CE286" s="31" t="str">
        <f t="shared" ref="CE286:CE306" si="171">IF(AND($D286&lt;&gt;0,AU286=""),"* No olvide digitar la columna Usuarios en Situación de Discapacidad (Digite CEROS si no tiene). ",IF($D286&lt;AU286,"* Los Usuarios en Situación de Discapacidad NO DEBEN ser mayor al total. ",""))</f>
        <v/>
      </c>
      <c r="CF286" s="31" t="str">
        <f t="shared" ref="CF286:CF306" si="172">IF(AND($D286&lt;&gt;0,AV286=""),"* No olvide digitar la columna Niños, Niñas, Adolescentes y Jóvenes Población SENAME (Digite CEROS si no tiene). ",IF($D286&lt;AV286,"* Los Niños, Niñas, Adolescentes y Jóvenes Población SENAME NO DEBEN ser mayor al total. ",""))</f>
        <v/>
      </c>
      <c r="CG286" s="31" t="str">
        <f t="shared" ref="CG286:CG306" si="173">IF(AND($D286&lt;&gt;0,AW286=""),"* No olvide digitar la columna Migrantes (Digite CEROS si no tiene). ",IF($D286&lt;AW286,"* Los Migrantes NO DEBEN ser mayor al total. ",""))</f>
        <v/>
      </c>
      <c r="CH286" s="32">
        <f t="shared" ref="CH286:CH306" si="174">IF((AI286+AJ286)&lt;AP286,1,0)</f>
        <v>0</v>
      </c>
      <c r="CI286" s="32"/>
      <c r="CJ286" s="32"/>
      <c r="CK286" s="32">
        <f t="shared" ref="CK286:CK306" si="175">IF(AND(D286&lt;&gt;0,AO286=""),1,IF(F286&lt;AO286,1,0))</f>
        <v>0</v>
      </c>
      <c r="CL286" s="32">
        <f t="shared" ref="CL286:CN306" si="176">IF(AND($D286&lt;&gt;0,AU286=""),1,IF($D286&lt;AU286,1,0))</f>
        <v>0</v>
      </c>
      <c r="CM286" s="32">
        <f t="shared" si="176"/>
        <v>0</v>
      </c>
      <c r="CN286" s="32">
        <f t="shared" si="176"/>
        <v>0</v>
      </c>
    </row>
    <row r="287" spans="1:92" ht="16.350000000000001" customHeight="1" x14ac:dyDescent="0.2">
      <c r="A287" s="2971"/>
      <c r="B287" s="3640" t="s">
        <v>268</v>
      </c>
      <c r="C287" s="3641"/>
      <c r="D287" s="2109">
        <f t="shared" si="165"/>
        <v>0</v>
      </c>
      <c r="E287" s="618">
        <f t="shared" si="164"/>
        <v>0</v>
      </c>
      <c r="F287" s="619">
        <f t="shared" si="164"/>
        <v>0</v>
      </c>
      <c r="G287" s="541"/>
      <c r="H287" s="657"/>
      <c r="I287" s="620"/>
      <c r="J287" s="657"/>
      <c r="K287" s="620"/>
      <c r="L287" s="657"/>
      <c r="M287" s="620"/>
      <c r="N287" s="657"/>
      <c r="O287" s="620"/>
      <c r="P287" s="657"/>
      <c r="Q287" s="620"/>
      <c r="R287" s="657"/>
      <c r="S287" s="620"/>
      <c r="T287" s="657"/>
      <c r="U287" s="620"/>
      <c r="V287" s="657"/>
      <c r="W287" s="620"/>
      <c r="X287" s="657"/>
      <c r="Y287" s="2121"/>
      <c r="Z287" s="2122"/>
      <c r="AA287" s="2121"/>
      <c r="AB287" s="2122"/>
      <c r="AC287" s="2121"/>
      <c r="AD287" s="2122"/>
      <c r="AE287" s="2121"/>
      <c r="AF287" s="2122"/>
      <c r="AG287" s="2121"/>
      <c r="AH287" s="2122"/>
      <c r="AI287" s="2121"/>
      <c r="AJ287" s="2122"/>
      <c r="AK287" s="2121"/>
      <c r="AL287" s="2122"/>
      <c r="AM287" s="2121"/>
      <c r="AN287" s="2122"/>
      <c r="AO287" s="2123"/>
      <c r="AP287" s="2124"/>
      <c r="AQ287" s="2125"/>
      <c r="AR287" s="2148"/>
      <c r="AS287" s="2126"/>
      <c r="AT287" s="2121">
        <v>0</v>
      </c>
      <c r="AU287" s="2127">
        <v>0</v>
      </c>
      <c r="AV287" s="2127">
        <v>0</v>
      </c>
      <c r="AW287" s="2120">
        <v>0</v>
      </c>
      <c r="AX287" s="671" t="str">
        <f t="shared" si="166"/>
        <v/>
      </c>
      <c r="BT287" s="3"/>
      <c r="BU287" s="3"/>
      <c r="BV287" s="4"/>
      <c r="BW287" s="4"/>
      <c r="CA287" s="31" t="str">
        <f t="shared" si="168"/>
        <v/>
      </c>
      <c r="CB287" s="31" t="str">
        <f t="shared" si="169"/>
        <v/>
      </c>
      <c r="CC287" s="31" t="str">
        <f t="shared" si="167"/>
        <v/>
      </c>
      <c r="CD287" s="31" t="str">
        <f t="shared" si="170"/>
        <v/>
      </c>
      <c r="CE287" s="31" t="str">
        <f t="shared" si="171"/>
        <v/>
      </c>
      <c r="CF287" s="31" t="str">
        <f t="shared" si="172"/>
        <v/>
      </c>
      <c r="CG287" s="31" t="str">
        <f t="shared" si="173"/>
        <v/>
      </c>
      <c r="CH287" s="32">
        <f t="shared" si="174"/>
        <v>0</v>
      </c>
      <c r="CI287" s="32"/>
      <c r="CJ287" s="32"/>
      <c r="CK287" s="32">
        <f t="shared" si="175"/>
        <v>0</v>
      </c>
      <c r="CL287" s="32">
        <f t="shared" si="176"/>
        <v>0</v>
      </c>
      <c r="CM287" s="32">
        <f t="shared" si="176"/>
        <v>0</v>
      </c>
      <c r="CN287" s="32">
        <f t="shared" si="176"/>
        <v>0</v>
      </c>
    </row>
    <row r="288" spans="1:92" ht="16.350000000000001" customHeight="1" x14ac:dyDescent="0.2">
      <c r="A288" s="3646"/>
      <c r="B288" s="3555" t="s">
        <v>269</v>
      </c>
      <c r="C288" s="3555"/>
      <c r="D288" s="1978">
        <f t="shared" si="165"/>
        <v>0</v>
      </c>
      <c r="E288" s="1979">
        <f t="shared" ref="E288:F288" si="177">+Y288+AA288+AC288+AE288+AG288+AI288+AK288+AM288</f>
        <v>0</v>
      </c>
      <c r="F288" s="710">
        <f t="shared" si="177"/>
        <v>0</v>
      </c>
      <c r="G288" s="1980"/>
      <c r="H288" s="1981"/>
      <c r="I288" s="711"/>
      <c r="J288" s="1981"/>
      <c r="K288" s="711"/>
      <c r="L288" s="1981"/>
      <c r="M288" s="711"/>
      <c r="N288" s="1981"/>
      <c r="O288" s="711"/>
      <c r="P288" s="1981"/>
      <c r="Q288" s="711"/>
      <c r="R288" s="1981"/>
      <c r="S288" s="711"/>
      <c r="T288" s="1981"/>
      <c r="U288" s="711"/>
      <c r="V288" s="1981"/>
      <c r="W288" s="711"/>
      <c r="X288" s="1981"/>
      <c r="Y288" s="2104"/>
      <c r="Z288" s="2105"/>
      <c r="AA288" s="2104"/>
      <c r="AB288" s="2105"/>
      <c r="AC288" s="2104"/>
      <c r="AD288" s="2105"/>
      <c r="AE288" s="2104"/>
      <c r="AF288" s="2105"/>
      <c r="AG288" s="2104"/>
      <c r="AH288" s="2105"/>
      <c r="AI288" s="2104"/>
      <c r="AJ288" s="2105"/>
      <c r="AK288" s="2104"/>
      <c r="AL288" s="2105"/>
      <c r="AM288" s="2104"/>
      <c r="AN288" s="2105"/>
      <c r="AO288" s="2106"/>
      <c r="AP288" s="2107"/>
      <c r="AQ288" s="2131"/>
      <c r="AR288" s="2149"/>
      <c r="AS288" s="2132"/>
      <c r="AT288" s="2104">
        <v>0</v>
      </c>
      <c r="AU288" s="2108">
        <v>0</v>
      </c>
      <c r="AV288" s="2108">
        <v>0</v>
      </c>
      <c r="AW288" s="2103">
        <v>0</v>
      </c>
      <c r="AX288" s="671" t="str">
        <f t="shared" si="166"/>
        <v/>
      </c>
      <c r="BT288" s="3"/>
      <c r="BU288" s="3"/>
      <c r="BV288" s="4"/>
      <c r="BW288" s="4"/>
      <c r="CA288" s="31" t="str">
        <f t="shared" si="168"/>
        <v/>
      </c>
      <c r="CB288" s="31" t="str">
        <f t="shared" si="169"/>
        <v/>
      </c>
      <c r="CC288" s="31" t="str">
        <f t="shared" si="167"/>
        <v/>
      </c>
      <c r="CD288" s="31" t="str">
        <f t="shared" si="170"/>
        <v/>
      </c>
      <c r="CE288" s="31" t="str">
        <f t="shared" si="171"/>
        <v/>
      </c>
      <c r="CF288" s="31" t="str">
        <f t="shared" si="172"/>
        <v/>
      </c>
      <c r="CG288" s="31" t="str">
        <f t="shared" si="173"/>
        <v/>
      </c>
      <c r="CH288" s="32">
        <f t="shared" si="174"/>
        <v>0</v>
      </c>
      <c r="CI288" s="32"/>
      <c r="CJ288" s="32"/>
      <c r="CK288" s="32">
        <f t="shared" si="175"/>
        <v>0</v>
      </c>
      <c r="CL288" s="32">
        <f t="shared" si="176"/>
        <v>0</v>
      </c>
      <c r="CM288" s="32">
        <f t="shared" si="176"/>
        <v>0</v>
      </c>
      <c r="CN288" s="32">
        <f t="shared" si="176"/>
        <v>0</v>
      </c>
    </row>
    <row r="289" spans="1:92" ht="16.350000000000001" customHeight="1" x14ac:dyDescent="0.2">
      <c r="A289" s="3454" t="s">
        <v>107</v>
      </c>
      <c r="B289" s="3184" t="s">
        <v>264</v>
      </c>
      <c r="C289" s="3184"/>
      <c r="D289" s="400">
        <f t="shared" si="165"/>
        <v>0</v>
      </c>
      <c r="E289" s="465">
        <f t="shared" ref="E289:E306" si="178">SUM(G289+I289+K289+M289+O289+Q289+S289+U289+W289+Y289+AA289+AC289+AE289+AG289+AI289+AK289+AM289)</f>
        <v>0</v>
      </c>
      <c r="F289" s="466">
        <f t="shared" ref="F289:F312" si="179">SUM(H289+J289+L289+N289+P289+R289+T289+V289+X289+Z289+AB289+AD289+AF289+AH289+AJ289+AL289+AN289)</f>
        <v>0</v>
      </c>
      <c r="G289" s="467"/>
      <c r="H289" s="468"/>
      <c r="I289" s="469"/>
      <c r="J289" s="468"/>
      <c r="K289" s="469"/>
      <c r="L289" s="468"/>
      <c r="M289" s="469"/>
      <c r="N289" s="468"/>
      <c r="O289" s="469"/>
      <c r="P289" s="468"/>
      <c r="Q289" s="469"/>
      <c r="R289" s="468"/>
      <c r="S289" s="469"/>
      <c r="T289" s="468"/>
      <c r="U289" s="469"/>
      <c r="V289" s="470"/>
      <c r="W289" s="469"/>
      <c r="X289" s="470"/>
      <c r="Y289" s="469"/>
      <c r="Z289" s="470"/>
      <c r="AA289" s="469"/>
      <c r="AB289" s="470"/>
      <c r="AC289" s="469"/>
      <c r="AD289" s="470"/>
      <c r="AE289" s="469"/>
      <c r="AF289" s="470"/>
      <c r="AG289" s="469"/>
      <c r="AH289" s="470"/>
      <c r="AI289" s="469"/>
      <c r="AJ289" s="470"/>
      <c r="AK289" s="469"/>
      <c r="AL289" s="470"/>
      <c r="AM289" s="469"/>
      <c r="AN289" s="470"/>
      <c r="AO289" s="471"/>
      <c r="AP289" s="472"/>
      <c r="AQ289" s="467"/>
      <c r="AR289" s="473"/>
      <c r="AS289" s="1060"/>
      <c r="AT289" s="469">
        <v>0</v>
      </c>
      <c r="AU289" s="473">
        <v>0</v>
      </c>
      <c r="AV289" s="473">
        <v>0</v>
      </c>
      <c r="AW289" s="468">
        <v>0</v>
      </c>
      <c r="AX289" s="671" t="str">
        <f t="shared" si="166"/>
        <v/>
      </c>
      <c r="BT289" s="3"/>
      <c r="BU289" s="3"/>
      <c r="BV289" s="4"/>
      <c r="BW289" s="4"/>
      <c r="CA289" s="31" t="str">
        <f t="shared" si="168"/>
        <v/>
      </c>
      <c r="CB289" s="31" t="str">
        <f t="shared" si="169"/>
        <v/>
      </c>
      <c r="CC289" s="31" t="str">
        <f t="shared" si="167"/>
        <v/>
      </c>
      <c r="CD289" s="31" t="str">
        <f t="shared" si="170"/>
        <v/>
      </c>
      <c r="CE289" s="31" t="str">
        <f t="shared" si="171"/>
        <v/>
      </c>
      <c r="CF289" s="31" t="str">
        <f t="shared" si="172"/>
        <v/>
      </c>
      <c r="CG289" s="31" t="str">
        <f t="shared" si="173"/>
        <v/>
      </c>
      <c r="CH289" s="32">
        <f t="shared" si="174"/>
        <v>0</v>
      </c>
      <c r="CI289" s="32">
        <f t="shared" ref="CI289:CI301" si="180">IF(D289&lt;AQ289,1,0)</f>
        <v>0</v>
      </c>
      <c r="CJ289" s="32">
        <f t="shared" ref="CJ289:CJ301" si="181">IF(D289&lt;AR289,1,0)</f>
        <v>0</v>
      </c>
      <c r="CK289" s="32">
        <f t="shared" si="175"/>
        <v>0</v>
      </c>
      <c r="CL289" s="32">
        <f t="shared" si="176"/>
        <v>0</v>
      </c>
      <c r="CM289" s="32">
        <f t="shared" si="176"/>
        <v>0</v>
      </c>
      <c r="CN289" s="32">
        <f t="shared" si="176"/>
        <v>0</v>
      </c>
    </row>
    <row r="290" spans="1:92" ht="16.350000000000001" customHeight="1" x14ac:dyDescent="0.2">
      <c r="A290" s="2912"/>
      <c r="B290" s="3639" t="s">
        <v>265</v>
      </c>
      <c r="C290" s="3639"/>
      <c r="D290" s="2109">
        <f t="shared" si="165"/>
        <v>0</v>
      </c>
      <c r="E290" s="2110">
        <f t="shared" si="178"/>
        <v>0</v>
      </c>
      <c r="F290" s="2111">
        <f t="shared" si="179"/>
        <v>0</v>
      </c>
      <c r="G290" s="2112"/>
      <c r="H290" s="2113"/>
      <c r="I290" s="2114"/>
      <c r="J290" s="2113"/>
      <c r="K290" s="2114"/>
      <c r="L290" s="2113"/>
      <c r="M290" s="2114"/>
      <c r="N290" s="2113"/>
      <c r="O290" s="2114"/>
      <c r="P290" s="2113"/>
      <c r="Q290" s="2114"/>
      <c r="R290" s="2113"/>
      <c r="S290" s="2114"/>
      <c r="T290" s="2113"/>
      <c r="U290" s="2114"/>
      <c r="V290" s="2115"/>
      <c r="W290" s="2114"/>
      <c r="X290" s="2115"/>
      <c r="Y290" s="2114"/>
      <c r="Z290" s="2115"/>
      <c r="AA290" s="2114"/>
      <c r="AB290" s="2115"/>
      <c r="AC290" s="2114"/>
      <c r="AD290" s="2115"/>
      <c r="AE290" s="2114"/>
      <c r="AF290" s="2115"/>
      <c r="AG290" s="2114"/>
      <c r="AH290" s="2115"/>
      <c r="AI290" s="2114"/>
      <c r="AJ290" s="2115"/>
      <c r="AK290" s="2114"/>
      <c r="AL290" s="2115"/>
      <c r="AM290" s="2114"/>
      <c r="AN290" s="2115"/>
      <c r="AO290" s="2116"/>
      <c r="AP290" s="2117"/>
      <c r="AQ290" s="2097"/>
      <c r="AR290" s="2133"/>
      <c r="AS290" s="467"/>
      <c r="AT290" s="2114">
        <v>0</v>
      </c>
      <c r="AU290" s="2118">
        <v>0</v>
      </c>
      <c r="AV290" s="2118">
        <v>0</v>
      </c>
      <c r="AW290" s="2113">
        <v>0</v>
      </c>
      <c r="AX290" s="671" t="str">
        <f t="shared" si="166"/>
        <v/>
      </c>
      <c r="BT290" s="3"/>
      <c r="BU290" s="3"/>
      <c r="BV290" s="4"/>
      <c r="BW290" s="4"/>
      <c r="CA290" s="31" t="str">
        <f t="shared" si="168"/>
        <v/>
      </c>
      <c r="CB290" s="31" t="str">
        <f t="shared" si="169"/>
        <v/>
      </c>
      <c r="CC290" s="31" t="str">
        <f t="shared" si="167"/>
        <v/>
      </c>
      <c r="CD290" s="31" t="str">
        <f t="shared" si="170"/>
        <v/>
      </c>
      <c r="CE290" s="31" t="str">
        <f t="shared" si="171"/>
        <v/>
      </c>
      <c r="CF290" s="31" t="str">
        <f t="shared" si="172"/>
        <v/>
      </c>
      <c r="CG290" s="31" t="str">
        <f t="shared" si="173"/>
        <v/>
      </c>
      <c r="CH290" s="32">
        <f t="shared" si="174"/>
        <v>0</v>
      </c>
      <c r="CI290" s="32"/>
      <c r="CJ290" s="32"/>
      <c r="CK290" s="32">
        <f t="shared" si="175"/>
        <v>0</v>
      </c>
      <c r="CL290" s="32">
        <f t="shared" si="176"/>
        <v>0</v>
      </c>
      <c r="CM290" s="32">
        <f t="shared" si="176"/>
        <v>0</v>
      </c>
      <c r="CN290" s="32">
        <f t="shared" si="176"/>
        <v>0</v>
      </c>
    </row>
    <row r="291" spans="1:92" ht="16.350000000000001" customHeight="1" x14ac:dyDescent="0.2">
      <c r="A291" s="2912"/>
      <c r="B291" s="3639" t="s">
        <v>266</v>
      </c>
      <c r="C291" s="3639"/>
      <c r="D291" s="2109">
        <f t="shared" si="165"/>
        <v>0</v>
      </c>
      <c r="E291" s="2110">
        <f t="shared" si="178"/>
        <v>0</v>
      </c>
      <c r="F291" s="2111">
        <f t="shared" si="179"/>
        <v>0</v>
      </c>
      <c r="G291" s="2112"/>
      <c r="H291" s="2113"/>
      <c r="I291" s="2114"/>
      <c r="J291" s="2113"/>
      <c r="K291" s="2114"/>
      <c r="L291" s="2113"/>
      <c r="M291" s="2114"/>
      <c r="N291" s="2113"/>
      <c r="O291" s="2114"/>
      <c r="P291" s="2113"/>
      <c r="Q291" s="2114"/>
      <c r="R291" s="2113"/>
      <c r="S291" s="2114"/>
      <c r="T291" s="2113"/>
      <c r="U291" s="2114"/>
      <c r="V291" s="2115"/>
      <c r="W291" s="2114"/>
      <c r="X291" s="2115"/>
      <c r="Y291" s="2114"/>
      <c r="Z291" s="2115"/>
      <c r="AA291" s="2114"/>
      <c r="AB291" s="2115"/>
      <c r="AC291" s="2114"/>
      <c r="AD291" s="2115"/>
      <c r="AE291" s="2114"/>
      <c r="AF291" s="2115"/>
      <c r="AG291" s="2114"/>
      <c r="AH291" s="2115"/>
      <c r="AI291" s="2114"/>
      <c r="AJ291" s="2115"/>
      <c r="AK291" s="2114"/>
      <c r="AL291" s="2115"/>
      <c r="AM291" s="2114"/>
      <c r="AN291" s="2115"/>
      <c r="AO291" s="2116"/>
      <c r="AP291" s="2117"/>
      <c r="AQ291" s="2097"/>
      <c r="AR291" s="2133"/>
      <c r="AS291" s="2133"/>
      <c r="AT291" s="2114">
        <v>0</v>
      </c>
      <c r="AU291" s="2118">
        <v>0</v>
      </c>
      <c r="AV291" s="2118">
        <v>0</v>
      </c>
      <c r="AW291" s="2113">
        <v>0</v>
      </c>
      <c r="AX291" s="671" t="str">
        <f t="shared" si="166"/>
        <v/>
      </c>
      <c r="BT291" s="3"/>
      <c r="BU291" s="3"/>
      <c r="BV291" s="4"/>
      <c r="BW291" s="4"/>
      <c r="CA291" s="31" t="str">
        <f t="shared" si="168"/>
        <v/>
      </c>
      <c r="CB291" s="31" t="str">
        <f t="shared" si="169"/>
        <v/>
      </c>
      <c r="CC291" s="31" t="str">
        <f t="shared" si="167"/>
        <v/>
      </c>
      <c r="CD291" s="31" t="str">
        <f t="shared" si="170"/>
        <v/>
      </c>
      <c r="CE291" s="31" t="str">
        <f t="shared" si="171"/>
        <v/>
      </c>
      <c r="CF291" s="31" t="str">
        <f t="shared" si="172"/>
        <v/>
      </c>
      <c r="CG291" s="31" t="str">
        <f t="shared" si="173"/>
        <v/>
      </c>
      <c r="CH291" s="32">
        <f t="shared" si="174"/>
        <v>0</v>
      </c>
      <c r="CI291" s="32"/>
      <c r="CJ291" s="32"/>
      <c r="CK291" s="32">
        <f t="shared" si="175"/>
        <v>0</v>
      </c>
      <c r="CL291" s="32">
        <f t="shared" si="176"/>
        <v>0</v>
      </c>
      <c r="CM291" s="32">
        <f t="shared" si="176"/>
        <v>0</v>
      </c>
      <c r="CN291" s="32">
        <f t="shared" si="176"/>
        <v>0</v>
      </c>
    </row>
    <row r="292" spans="1:92" ht="16.350000000000001" customHeight="1" x14ac:dyDescent="0.2">
      <c r="A292" s="2912"/>
      <c r="B292" s="3639" t="s">
        <v>267</v>
      </c>
      <c r="C292" s="3639"/>
      <c r="D292" s="2109">
        <f t="shared" si="165"/>
        <v>0</v>
      </c>
      <c r="E292" s="2110">
        <f t="shared" si="178"/>
        <v>0</v>
      </c>
      <c r="F292" s="2111">
        <f t="shared" si="179"/>
        <v>0</v>
      </c>
      <c r="G292" s="2119"/>
      <c r="H292" s="2120"/>
      <c r="I292" s="2121"/>
      <c r="J292" s="2120"/>
      <c r="K292" s="2121"/>
      <c r="L292" s="2120"/>
      <c r="M292" s="2121"/>
      <c r="N292" s="2120"/>
      <c r="O292" s="2121"/>
      <c r="P292" s="2120"/>
      <c r="Q292" s="2121"/>
      <c r="R292" s="2120"/>
      <c r="S292" s="2121"/>
      <c r="T292" s="2120"/>
      <c r="U292" s="2121"/>
      <c r="V292" s="2122"/>
      <c r="W292" s="2121"/>
      <c r="X292" s="2122"/>
      <c r="Y292" s="2121"/>
      <c r="Z292" s="2122"/>
      <c r="AA292" s="2121"/>
      <c r="AB292" s="2122"/>
      <c r="AC292" s="2121"/>
      <c r="AD292" s="2122"/>
      <c r="AE292" s="2121"/>
      <c r="AF292" s="2122"/>
      <c r="AG292" s="2121"/>
      <c r="AH292" s="2122"/>
      <c r="AI292" s="2121"/>
      <c r="AJ292" s="2122"/>
      <c r="AK292" s="2121"/>
      <c r="AL292" s="2122"/>
      <c r="AM292" s="2121"/>
      <c r="AN292" s="2122"/>
      <c r="AO292" s="2123"/>
      <c r="AP292" s="2124"/>
      <c r="AQ292" s="2097"/>
      <c r="AR292" s="2133"/>
      <c r="AS292" s="2133"/>
      <c r="AT292" s="2121">
        <v>0</v>
      </c>
      <c r="AU292" s="2127">
        <v>0</v>
      </c>
      <c r="AV292" s="2127">
        <v>0</v>
      </c>
      <c r="AW292" s="2120">
        <v>0</v>
      </c>
      <c r="AX292" s="671" t="str">
        <f t="shared" si="166"/>
        <v/>
      </c>
      <c r="BT292" s="3"/>
      <c r="BU292" s="3"/>
      <c r="BV292" s="4"/>
      <c r="BW292" s="4"/>
      <c r="CA292" s="31" t="str">
        <f t="shared" si="168"/>
        <v/>
      </c>
      <c r="CB292" s="31" t="str">
        <f t="shared" si="169"/>
        <v/>
      </c>
      <c r="CC292" s="31" t="str">
        <f t="shared" si="167"/>
        <v/>
      </c>
      <c r="CD292" s="31" t="str">
        <f t="shared" si="170"/>
        <v/>
      </c>
      <c r="CE292" s="31" t="str">
        <f t="shared" si="171"/>
        <v/>
      </c>
      <c r="CF292" s="31" t="str">
        <f t="shared" si="172"/>
        <v/>
      </c>
      <c r="CG292" s="31" t="str">
        <f t="shared" si="173"/>
        <v/>
      </c>
      <c r="CH292" s="32">
        <f t="shared" si="174"/>
        <v>0</v>
      </c>
      <c r="CI292" s="32"/>
      <c r="CJ292" s="32"/>
      <c r="CK292" s="32">
        <f t="shared" si="175"/>
        <v>0</v>
      </c>
      <c r="CL292" s="32">
        <f t="shared" si="176"/>
        <v>0</v>
      </c>
      <c r="CM292" s="32">
        <f t="shared" si="176"/>
        <v>0</v>
      </c>
      <c r="CN292" s="32">
        <f t="shared" si="176"/>
        <v>0</v>
      </c>
    </row>
    <row r="293" spans="1:92" ht="16.350000000000001" customHeight="1" x14ac:dyDescent="0.2">
      <c r="A293" s="2912"/>
      <c r="B293" s="3640" t="s">
        <v>268</v>
      </c>
      <c r="C293" s="3641"/>
      <c r="D293" s="2109">
        <f t="shared" si="165"/>
        <v>0</v>
      </c>
      <c r="E293" s="2110">
        <f t="shared" si="178"/>
        <v>0</v>
      </c>
      <c r="F293" s="2111">
        <f t="shared" si="179"/>
        <v>0</v>
      </c>
      <c r="G293" s="2119"/>
      <c r="H293" s="2120"/>
      <c r="I293" s="2121"/>
      <c r="J293" s="2120"/>
      <c r="K293" s="2121"/>
      <c r="L293" s="2120"/>
      <c r="M293" s="2121"/>
      <c r="N293" s="2120"/>
      <c r="O293" s="2121"/>
      <c r="P293" s="2120"/>
      <c r="Q293" s="2121"/>
      <c r="R293" s="2120"/>
      <c r="S293" s="2121"/>
      <c r="T293" s="2120"/>
      <c r="U293" s="2121"/>
      <c r="V293" s="2122"/>
      <c r="W293" s="2121"/>
      <c r="X293" s="2122"/>
      <c r="Y293" s="2121"/>
      <c r="Z293" s="2122"/>
      <c r="AA293" s="2121"/>
      <c r="AB293" s="2122"/>
      <c r="AC293" s="2121"/>
      <c r="AD293" s="2122"/>
      <c r="AE293" s="2121"/>
      <c r="AF293" s="2122"/>
      <c r="AG293" s="2121"/>
      <c r="AH293" s="2122"/>
      <c r="AI293" s="2121"/>
      <c r="AJ293" s="2122"/>
      <c r="AK293" s="2121"/>
      <c r="AL293" s="2122"/>
      <c r="AM293" s="2121"/>
      <c r="AN293" s="2122"/>
      <c r="AO293" s="2123"/>
      <c r="AP293" s="2124"/>
      <c r="AQ293" s="2125"/>
      <c r="AR293" s="2148"/>
      <c r="AS293" s="2126"/>
      <c r="AT293" s="2121">
        <v>0</v>
      </c>
      <c r="AU293" s="2127">
        <v>0</v>
      </c>
      <c r="AV293" s="2127">
        <v>0</v>
      </c>
      <c r="AW293" s="2120">
        <v>0</v>
      </c>
      <c r="AX293" s="671" t="str">
        <f t="shared" si="166"/>
        <v/>
      </c>
      <c r="BT293" s="3"/>
      <c r="BU293" s="3"/>
      <c r="BV293" s="4"/>
      <c r="BW293" s="4"/>
      <c r="CA293" s="31" t="str">
        <f t="shared" si="168"/>
        <v/>
      </c>
      <c r="CB293" s="31" t="str">
        <f t="shared" si="169"/>
        <v/>
      </c>
      <c r="CC293" s="31" t="str">
        <f t="shared" si="167"/>
        <v/>
      </c>
      <c r="CD293" s="31" t="str">
        <f t="shared" si="170"/>
        <v/>
      </c>
      <c r="CE293" s="31" t="str">
        <f t="shared" si="171"/>
        <v/>
      </c>
      <c r="CF293" s="31" t="str">
        <f t="shared" si="172"/>
        <v/>
      </c>
      <c r="CG293" s="31" t="str">
        <f t="shared" si="173"/>
        <v/>
      </c>
      <c r="CH293" s="32">
        <f t="shared" si="174"/>
        <v>0</v>
      </c>
      <c r="CI293" s="32"/>
      <c r="CJ293" s="32"/>
      <c r="CK293" s="32">
        <f t="shared" si="175"/>
        <v>0</v>
      </c>
      <c r="CL293" s="32">
        <f t="shared" si="176"/>
        <v>0</v>
      </c>
      <c r="CM293" s="32">
        <f t="shared" si="176"/>
        <v>0</v>
      </c>
      <c r="CN293" s="32">
        <f t="shared" si="176"/>
        <v>0</v>
      </c>
    </row>
    <row r="294" spans="1:92" ht="16.350000000000001" customHeight="1" x14ac:dyDescent="0.2">
      <c r="A294" s="3537"/>
      <c r="B294" s="3555" t="s">
        <v>269</v>
      </c>
      <c r="C294" s="3555"/>
      <c r="D294" s="2128">
        <f t="shared" si="165"/>
        <v>0</v>
      </c>
      <c r="E294" s="2129">
        <f t="shared" si="178"/>
        <v>0</v>
      </c>
      <c r="F294" s="2130">
        <f t="shared" si="179"/>
        <v>0</v>
      </c>
      <c r="G294" s="2102"/>
      <c r="H294" s="2103"/>
      <c r="I294" s="2104"/>
      <c r="J294" s="2103"/>
      <c r="K294" s="2104"/>
      <c r="L294" s="2103"/>
      <c r="M294" s="2104"/>
      <c r="N294" s="2103"/>
      <c r="O294" s="2104"/>
      <c r="P294" s="2103"/>
      <c r="Q294" s="2104"/>
      <c r="R294" s="2103"/>
      <c r="S294" s="2104"/>
      <c r="T294" s="2103"/>
      <c r="U294" s="2104"/>
      <c r="V294" s="2105"/>
      <c r="W294" s="2104"/>
      <c r="X294" s="2105"/>
      <c r="Y294" s="2104"/>
      <c r="Z294" s="2105"/>
      <c r="AA294" s="2104"/>
      <c r="AB294" s="2105"/>
      <c r="AC294" s="2104"/>
      <c r="AD294" s="2105"/>
      <c r="AE294" s="2104"/>
      <c r="AF294" s="2105"/>
      <c r="AG294" s="2104"/>
      <c r="AH294" s="2105"/>
      <c r="AI294" s="2104"/>
      <c r="AJ294" s="2105"/>
      <c r="AK294" s="2104"/>
      <c r="AL294" s="2105"/>
      <c r="AM294" s="2104"/>
      <c r="AN294" s="2105"/>
      <c r="AO294" s="2106"/>
      <c r="AP294" s="2107"/>
      <c r="AQ294" s="2131"/>
      <c r="AR294" s="2149"/>
      <c r="AS294" s="2132"/>
      <c r="AT294" s="2104">
        <v>0</v>
      </c>
      <c r="AU294" s="2108">
        <v>0</v>
      </c>
      <c r="AV294" s="2108">
        <v>0</v>
      </c>
      <c r="AW294" s="2103">
        <v>0</v>
      </c>
      <c r="AX294" s="671" t="str">
        <f t="shared" si="166"/>
        <v/>
      </c>
      <c r="BT294" s="3"/>
      <c r="BU294" s="3"/>
      <c r="BV294" s="4"/>
      <c r="BW294" s="4"/>
      <c r="CA294" s="31" t="str">
        <f t="shared" si="168"/>
        <v/>
      </c>
      <c r="CB294" s="31" t="str">
        <f t="shared" si="169"/>
        <v/>
      </c>
      <c r="CC294" s="31" t="str">
        <f t="shared" si="167"/>
        <v/>
      </c>
      <c r="CD294" s="31" t="str">
        <f t="shared" si="170"/>
        <v/>
      </c>
      <c r="CE294" s="31" t="str">
        <f t="shared" si="171"/>
        <v/>
      </c>
      <c r="CF294" s="31" t="str">
        <f t="shared" si="172"/>
        <v/>
      </c>
      <c r="CG294" s="31" t="str">
        <f t="shared" si="173"/>
        <v/>
      </c>
      <c r="CH294" s="32">
        <f t="shared" si="174"/>
        <v>0</v>
      </c>
      <c r="CI294" s="32"/>
      <c r="CJ294" s="32"/>
      <c r="CK294" s="32">
        <f t="shared" si="175"/>
        <v>0</v>
      </c>
      <c r="CL294" s="32">
        <f t="shared" si="176"/>
        <v>0</v>
      </c>
      <c r="CM294" s="32">
        <f t="shared" si="176"/>
        <v>0</v>
      </c>
      <c r="CN294" s="32">
        <f t="shared" si="176"/>
        <v>0</v>
      </c>
    </row>
    <row r="295" spans="1:92" ht="16.350000000000001" customHeight="1" x14ac:dyDescent="0.2">
      <c r="A295" s="3454" t="s">
        <v>106</v>
      </c>
      <c r="B295" s="3711" t="s">
        <v>264</v>
      </c>
      <c r="C295" s="3712"/>
      <c r="D295" s="400">
        <f t="shared" si="165"/>
        <v>0</v>
      </c>
      <c r="E295" s="465">
        <f t="shared" si="178"/>
        <v>0</v>
      </c>
      <c r="F295" s="466">
        <f t="shared" si="179"/>
        <v>0</v>
      </c>
      <c r="G295" s="467"/>
      <c r="H295" s="468"/>
      <c r="I295" s="469"/>
      <c r="J295" s="468"/>
      <c r="K295" s="469"/>
      <c r="L295" s="468"/>
      <c r="M295" s="469"/>
      <c r="N295" s="468"/>
      <c r="O295" s="469"/>
      <c r="P295" s="468"/>
      <c r="Q295" s="469"/>
      <c r="R295" s="468"/>
      <c r="S295" s="469"/>
      <c r="T295" s="468"/>
      <c r="U295" s="469"/>
      <c r="V295" s="470"/>
      <c r="W295" s="469"/>
      <c r="X295" s="470"/>
      <c r="Y295" s="469"/>
      <c r="Z295" s="470"/>
      <c r="AA295" s="469"/>
      <c r="AB295" s="470"/>
      <c r="AC295" s="469"/>
      <c r="AD295" s="470"/>
      <c r="AE295" s="469"/>
      <c r="AF295" s="470"/>
      <c r="AG295" s="469"/>
      <c r="AH295" s="470"/>
      <c r="AI295" s="469"/>
      <c r="AJ295" s="470"/>
      <c r="AK295" s="469"/>
      <c r="AL295" s="470"/>
      <c r="AM295" s="469"/>
      <c r="AN295" s="470"/>
      <c r="AO295" s="471"/>
      <c r="AP295" s="472"/>
      <c r="AQ295" s="467"/>
      <c r="AR295" s="473"/>
      <c r="AS295" s="1060"/>
      <c r="AT295" s="469">
        <v>0</v>
      </c>
      <c r="AU295" s="473">
        <v>0</v>
      </c>
      <c r="AV295" s="473">
        <v>0</v>
      </c>
      <c r="AW295" s="468">
        <v>0</v>
      </c>
      <c r="AX295" s="671" t="str">
        <f t="shared" si="166"/>
        <v/>
      </c>
      <c r="BT295" s="3"/>
      <c r="BU295" s="3"/>
      <c r="BV295" s="4"/>
      <c r="BW295" s="4"/>
      <c r="CA295" s="31" t="str">
        <f t="shared" si="168"/>
        <v/>
      </c>
      <c r="CB295" s="31" t="str">
        <f t="shared" si="169"/>
        <v/>
      </c>
      <c r="CC295" s="31" t="str">
        <f t="shared" si="167"/>
        <v/>
      </c>
      <c r="CD295" s="31" t="str">
        <f t="shared" si="170"/>
        <v/>
      </c>
      <c r="CE295" s="31" t="str">
        <f t="shared" si="171"/>
        <v/>
      </c>
      <c r="CF295" s="31" t="str">
        <f t="shared" si="172"/>
        <v/>
      </c>
      <c r="CG295" s="31" t="str">
        <f t="shared" si="173"/>
        <v/>
      </c>
      <c r="CH295" s="32">
        <f t="shared" si="174"/>
        <v>0</v>
      </c>
      <c r="CI295" s="32">
        <f t="shared" si="180"/>
        <v>0</v>
      </c>
      <c r="CJ295" s="32">
        <f t="shared" si="181"/>
        <v>0</v>
      </c>
      <c r="CK295" s="32">
        <f t="shared" si="175"/>
        <v>0</v>
      </c>
      <c r="CL295" s="32">
        <f t="shared" si="176"/>
        <v>0</v>
      </c>
      <c r="CM295" s="32">
        <f t="shared" si="176"/>
        <v>0</v>
      </c>
      <c r="CN295" s="32">
        <f t="shared" si="176"/>
        <v>0</v>
      </c>
    </row>
    <row r="296" spans="1:92" ht="16.350000000000001" customHeight="1" x14ac:dyDescent="0.2">
      <c r="A296" s="2912"/>
      <c r="B296" s="3639" t="s">
        <v>265</v>
      </c>
      <c r="C296" s="3639"/>
      <c r="D296" s="2109">
        <f t="shared" si="165"/>
        <v>0</v>
      </c>
      <c r="E296" s="2110">
        <f t="shared" si="178"/>
        <v>0</v>
      </c>
      <c r="F296" s="2111">
        <f t="shared" si="179"/>
        <v>0</v>
      </c>
      <c r="G296" s="2112"/>
      <c r="H296" s="2113"/>
      <c r="I296" s="2114"/>
      <c r="J296" s="2113"/>
      <c r="K296" s="2114"/>
      <c r="L296" s="2113"/>
      <c r="M296" s="2114"/>
      <c r="N296" s="2113"/>
      <c r="O296" s="2114"/>
      <c r="P296" s="2113"/>
      <c r="Q296" s="2114"/>
      <c r="R296" s="2113"/>
      <c r="S296" s="2114"/>
      <c r="T296" s="2113"/>
      <c r="U296" s="2114"/>
      <c r="V296" s="2115"/>
      <c r="W296" s="2114"/>
      <c r="X296" s="2115"/>
      <c r="Y296" s="2114"/>
      <c r="Z296" s="2115"/>
      <c r="AA296" s="2114"/>
      <c r="AB296" s="2115"/>
      <c r="AC296" s="2114"/>
      <c r="AD296" s="2115"/>
      <c r="AE296" s="2114"/>
      <c r="AF296" s="2115"/>
      <c r="AG296" s="2114"/>
      <c r="AH296" s="2115"/>
      <c r="AI296" s="2114"/>
      <c r="AJ296" s="2115"/>
      <c r="AK296" s="2114"/>
      <c r="AL296" s="2115"/>
      <c r="AM296" s="2114"/>
      <c r="AN296" s="2115"/>
      <c r="AO296" s="2116"/>
      <c r="AP296" s="2117"/>
      <c r="AQ296" s="2097"/>
      <c r="AR296" s="2133"/>
      <c r="AS296" s="467"/>
      <c r="AT296" s="2114">
        <v>0</v>
      </c>
      <c r="AU296" s="2118">
        <v>0</v>
      </c>
      <c r="AV296" s="2118">
        <v>0</v>
      </c>
      <c r="AW296" s="2113">
        <v>0</v>
      </c>
      <c r="AX296" s="671" t="str">
        <f t="shared" si="166"/>
        <v/>
      </c>
      <c r="BT296" s="3"/>
      <c r="BU296" s="3"/>
      <c r="BV296" s="4"/>
      <c r="BW296" s="4"/>
      <c r="CA296" s="31" t="str">
        <f t="shared" si="168"/>
        <v/>
      </c>
      <c r="CB296" s="31" t="str">
        <f t="shared" si="169"/>
        <v/>
      </c>
      <c r="CC296" s="31" t="str">
        <f t="shared" si="167"/>
        <v/>
      </c>
      <c r="CD296" s="31" t="str">
        <f t="shared" si="170"/>
        <v/>
      </c>
      <c r="CE296" s="31" t="str">
        <f t="shared" si="171"/>
        <v/>
      </c>
      <c r="CF296" s="31" t="str">
        <f t="shared" si="172"/>
        <v/>
      </c>
      <c r="CG296" s="31" t="str">
        <f t="shared" si="173"/>
        <v/>
      </c>
      <c r="CH296" s="32">
        <f t="shared" si="174"/>
        <v>0</v>
      </c>
      <c r="CI296" s="32"/>
      <c r="CJ296" s="32"/>
      <c r="CK296" s="32">
        <f t="shared" si="175"/>
        <v>0</v>
      </c>
      <c r="CL296" s="32">
        <f t="shared" si="176"/>
        <v>0</v>
      </c>
      <c r="CM296" s="32">
        <f t="shared" si="176"/>
        <v>0</v>
      </c>
      <c r="CN296" s="32">
        <f t="shared" si="176"/>
        <v>0</v>
      </c>
    </row>
    <row r="297" spans="1:92" ht="16.350000000000001" customHeight="1" x14ac:dyDescent="0.2">
      <c r="A297" s="2912"/>
      <c r="B297" s="3639" t="s">
        <v>266</v>
      </c>
      <c r="C297" s="3639"/>
      <c r="D297" s="2109">
        <f t="shared" si="165"/>
        <v>0</v>
      </c>
      <c r="E297" s="2110">
        <f t="shared" si="178"/>
        <v>0</v>
      </c>
      <c r="F297" s="2111">
        <f t="shared" si="179"/>
        <v>0</v>
      </c>
      <c r="G297" s="2112"/>
      <c r="H297" s="2113"/>
      <c r="I297" s="2114"/>
      <c r="J297" s="2113"/>
      <c r="K297" s="2114"/>
      <c r="L297" s="2113"/>
      <c r="M297" s="2114"/>
      <c r="N297" s="2113"/>
      <c r="O297" s="2114"/>
      <c r="P297" s="2113"/>
      <c r="Q297" s="2114"/>
      <c r="R297" s="2113"/>
      <c r="S297" s="2114"/>
      <c r="T297" s="2113"/>
      <c r="U297" s="2114"/>
      <c r="V297" s="2115"/>
      <c r="W297" s="2114"/>
      <c r="X297" s="2115"/>
      <c r="Y297" s="2114"/>
      <c r="Z297" s="2115"/>
      <c r="AA297" s="2114"/>
      <c r="AB297" s="2115"/>
      <c r="AC297" s="2114"/>
      <c r="AD297" s="2115"/>
      <c r="AE297" s="2114"/>
      <c r="AF297" s="2115"/>
      <c r="AG297" s="2114"/>
      <c r="AH297" s="2115"/>
      <c r="AI297" s="2114"/>
      <c r="AJ297" s="2115"/>
      <c r="AK297" s="2114"/>
      <c r="AL297" s="2115"/>
      <c r="AM297" s="2114"/>
      <c r="AN297" s="2115"/>
      <c r="AO297" s="2116"/>
      <c r="AP297" s="2117"/>
      <c r="AQ297" s="2097"/>
      <c r="AR297" s="2133"/>
      <c r="AS297" s="2133"/>
      <c r="AT297" s="2114">
        <v>0</v>
      </c>
      <c r="AU297" s="2118">
        <v>0</v>
      </c>
      <c r="AV297" s="2118">
        <v>0</v>
      </c>
      <c r="AW297" s="2113">
        <v>0</v>
      </c>
      <c r="AX297" s="671" t="str">
        <f t="shared" si="166"/>
        <v/>
      </c>
      <c r="BT297" s="3"/>
      <c r="BU297" s="3"/>
      <c r="BV297" s="4"/>
      <c r="BW297" s="4"/>
      <c r="CA297" s="31" t="str">
        <f t="shared" si="168"/>
        <v/>
      </c>
      <c r="CB297" s="31" t="str">
        <f t="shared" si="169"/>
        <v/>
      </c>
      <c r="CC297" s="31" t="str">
        <f t="shared" si="167"/>
        <v/>
      </c>
      <c r="CD297" s="31" t="str">
        <f t="shared" si="170"/>
        <v/>
      </c>
      <c r="CE297" s="31" t="str">
        <f t="shared" si="171"/>
        <v/>
      </c>
      <c r="CF297" s="31" t="str">
        <f t="shared" si="172"/>
        <v/>
      </c>
      <c r="CG297" s="31" t="str">
        <f t="shared" si="173"/>
        <v/>
      </c>
      <c r="CH297" s="32">
        <f t="shared" si="174"/>
        <v>0</v>
      </c>
      <c r="CI297" s="32"/>
      <c r="CJ297" s="32"/>
      <c r="CK297" s="32">
        <f t="shared" si="175"/>
        <v>0</v>
      </c>
      <c r="CL297" s="32">
        <f t="shared" si="176"/>
        <v>0</v>
      </c>
      <c r="CM297" s="32">
        <f t="shared" si="176"/>
        <v>0</v>
      </c>
      <c r="CN297" s="32">
        <f t="shared" si="176"/>
        <v>0</v>
      </c>
    </row>
    <row r="298" spans="1:92" ht="16.350000000000001" customHeight="1" x14ac:dyDescent="0.2">
      <c r="A298" s="2912"/>
      <c r="B298" s="3639" t="s">
        <v>267</v>
      </c>
      <c r="C298" s="3639"/>
      <c r="D298" s="2109">
        <f t="shared" si="165"/>
        <v>0</v>
      </c>
      <c r="E298" s="2110">
        <f t="shared" si="178"/>
        <v>0</v>
      </c>
      <c r="F298" s="2111">
        <f t="shared" si="179"/>
        <v>0</v>
      </c>
      <c r="G298" s="2119"/>
      <c r="H298" s="2120"/>
      <c r="I298" s="2121"/>
      <c r="J298" s="2120"/>
      <c r="K298" s="2121"/>
      <c r="L298" s="2120"/>
      <c r="M298" s="2121"/>
      <c r="N298" s="2120"/>
      <c r="O298" s="2121"/>
      <c r="P298" s="2120"/>
      <c r="Q298" s="2121"/>
      <c r="R298" s="2120"/>
      <c r="S298" s="2121"/>
      <c r="T298" s="2120"/>
      <c r="U298" s="2121"/>
      <c r="V298" s="2122"/>
      <c r="W298" s="2121"/>
      <c r="X298" s="2122"/>
      <c r="Y298" s="2121"/>
      <c r="Z298" s="2122"/>
      <c r="AA298" s="2121"/>
      <c r="AB298" s="2122"/>
      <c r="AC298" s="2121"/>
      <c r="AD298" s="2122"/>
      <c r="AE298" s="2121"/>
      <c r="AF298" s="2122"/>
      <c r="AG298" s="2121"/>
      <c r="AH298" s="2122"/>
      <c r="AI298" s="2121"/>
      <c r="AJ298" s="2122"/>
      <c r="AK298" s="2121"/>
      <c r="AL298" s="2122"/>
      <c r="AM298" s="2121"/>
      <c r="AN298" s="2122"/>
      <c r="AO298" s="2123"/>
      <c r="AP298" s="2124"/>
      <c r="AQ298" s="2097"/>
      <c r="AR298" s="2133"/>
      <c r="AS298" s="2133"/>
      <c r="AT298" s="2121">
        <v>0</v>
      </c>
      <c r="AU298" s="2127">
        <v>0</v>
      </c>
      <c r="AV298" s="2127">
        <v>0</v>
      </c>
      <c r="AW298" s="2120">
        <v>0</v>
      </c>
      <c r="AX298" s="671" t="str">
        <f t="shared" si="166"/>
        <v/>
      </c>
      <c r="BT298" s="3"/>
      <c r="BU298" s="3"/>
      <c r="BV298" s="4"/>
      <c r="BW298" s="4"/>
      <c r="CA298" s="31" t="str">
        <f t="shared" si="168"/>
        <v/>
      </c>
      <c r="CB298" s="31" t="str">
        <f t="shared" si="169"/>
        <v/>
      </c>
      <c r="CC298" s="31" t="str">
        <f t="shared" si="167"/>
        <v/>
      </c>
      <c r="CD298" s="31" t="str">
        <f t="shared" si="170"/>
        <v/>
      </c>
      <c r="CE298" s="31" t="str">
        <f t="shared" si="171"/>
        <v/>
      </c>
      <c r="CF298" s="31" t="str">
        <f t="shared" si="172"/>
        <v/>
      </c>
      <c r="CG298" s="31" t="str">
        <f t="shared" si="173"/>
        <v/>
      </c>
      <c r="CH298" s="32">
        <f t="shared" si="174"/>
        <v>0</v>
      </c>
      <c r="CI298" s="32"/>
      <c r="CJ298" s="32"/>
      <c r="CK298" s="32">
        <f t="shared" si="175"/>
        <v>0</v>
      </c>
      <c r="CL298" s="32">
        <f t="shared" si="176"/>
        <v>0</v>
      </c>
      <c r="CM298" s="32">
        <f t="shared" si="176"/>
        <v>0</v>
      </c>
      <c r="CN298" s="32">
        <f t="shared" si="176"/>
        <v>0</v>
      </c>
    </row>
    <row r="299" spans="1:92" ht="16.350000000000001" customHeight="1" x14ac:dyDescent="0.2">
      <c r="A299" s="2912"/>
      <c r="B299" s="3640" t="s">
        <v>268</v>
      </c>
      <c r="C299" s="3641"/>
      <c r="D299" s="2109">
        <f t="shared" si="165"/>
        <v>0</v>
      </c>
      <c r="E299" s="2110">
        <f t="shared" si="178"/>
        <v>0</v>
      </c>
      <c r="F299" s="2111">
        <f t="shared" si="179"/>
        <v>0</v>
      </c>
      <c r="G299" s="2119"/>
      <c r="H299" s="2120"/>
      <c r="I299" s="2121"/>
      <c r="J299" s="2120"/>
      <c r="K299" s="2121"/>
      <c r="L299" s="2120"/>
      <c r="M299" s="2121"/>
      <c r="N299" s="2120"/>
      <c r="O299" s="2121"/>
      <c r="P299" s="2120"/>
      <c r="Q299" s="2121"/>
      <c r="R299" s="2120"/>
      <c r="S299" s="2121"/>
      <c r="T299" s="2120"/>
      <c r="U299" s="2121"/>
      <c r="V299" s="2122"/>
      <c r="W299" s="2121"/>
      <c r="X299" s="2122"/>
      <c r="Y299" s="2121"/>
      <c r="Z299" s="2122"/>
      <c r="AA299" s="2121"/>
      <c r="AB299" s="2122"/>
      <c r="AC299" s="2121"/>
      <c r="AD299" s="2122"/>
      <c r="AE299" s="2121"/>
      <c r="AF299" s="2122"/>
      <c r="AG299" s="2121"/>
      <c r="AH299" s="2122"/>
      <c r="AI299" s="2121"/>
      <c r="AJ299" s="2122"/>
      <c r="AK299" s="2121"/>
      <c r="AL299" s="2122"/>
      <c r="AM299" s="2121"/>
      <c r="AN299" s="2122"/>
      <c r="AO299" s="2123"/>
      <c r="AP299" s="2124"/>
      <c r="AQ299" s="2125"/>
      <c r="AR299" s="2148"/>
      <c r="AS299" s="2126"/>
      <c r="AT299" s="2121">
        <v>0</v>
      </c>
      <c r="AU299" s="2127">
        <v>0</v>
      </c>
      <c r="AV299" s="2127">
        <v>0</v>
      </c>
      <c r="AW299" s="2120">
        <v>0</v>
      </c>
      <c r="AX299" s="671" t="str">
        <f t="shared" si="166"/>
        <v/>
      </c>
      <c r="BT299" s="3"/>
      <c r="BU299" s="3"/>
      <c r="BV299" s="4"/>
      <c r="BW299" s="4"/>
      <c r="CA299" s="31" t="str">
        <f t="shared" si="168"/>
        <v/>
      </c>
      <c r="CB299" s="31" t="str">
        <f t="shared" si="169"/>
        <v/>
      </c>
      <c r="CC299" s="31" t="str">
        <f t="shared" si="167"/>
        <v/>
      </c>
      <c r="CD299" s="31" t="str">
        <f t="shared" si="170"/>
        <v/>
      </c>
      <c r="CE299" s="31" t="str">
        <f t="shared" si="171"/>
        <v/>
      </c>
      <c r="CF299" s="31" t="str">
        <f t="shared" si="172"/>
        <v/>
      </c>
      <c r="CG299" s="31" t="str">
        <f t="shared" si="173"/>
        <v/>
      </c>
      <c r="CH299" s="32">
        <f t="shared" si="174"/>
        <v>0</v>
      </c>
      <c r="CI299" s="32"/>
      <c r="CJ299" s="32"/>
      <c r="CK299" s="32">
        <f t="shared" si="175"/>
        <v>0</v>
      </c>
      <c r="CL299" s="32">
        <f t="shared" si="176"/>
        <v>0</v>
      </c>
      <c r="CM299" s="32">
        <f t="shared" si="176"/>
        <v>0</v>
      </c>
      <c r="CN299" s="32">
        <f t="shared" si="176"/>
        <v>0</v>
      </c>
    </row>
    <row r="300" spans="1:92" ht="16.350000000000001" customHeight="1" x14ac:dyDescent="0.2">
      <c r="A300" s="3537"/>
      <c r="B300" s="3555" t="s">
        <v>269</v>
      </c>
      <c r="C300" s="3555"/>
      <c r="D300" s="2128">
        <f t="shared" si="165"/>
        <v>0</v>
      </c>
      <c r="E300" s="2129">
        <f t="shared" si="178"/>
        <v>0</v>
      </c>
      <c r="F300" s="2130">
        <f t="shared" si="179"/>
        <v>0</v>
      </c>
      <c r="G300" s="2102"/>
      <c r="H300" s="2103"/>
      <c r="I300" s="2104"/>
      <c r="J300" s="2103"/>
      <c r="K300" s="2104"/>
      <c r="L300" s="2103"/>
      <c r="M300" s="2104"/>
      <c r="N300" s="2103"/>
      <c r="O300" s="2104"/>
      <c r="P300" s="2103"/>
      <c r="Q300" s="2104"/>
      <c r="R300" s="2103"/>
      <c r="S300" s="2104"/>
      <c r="T300" s="2103"/>
      <c r="U300" s="2104"/>
      <c r="V300" s="2105"/>
      <c r="W300" s="2104"/>
      <c r="X300" s="2105"/>
      <c r="Y300" s="2104"/>
      <c r="Z300" s="2105"/>
      <c r="AA300" s="2104"/>
      <c r="AB300" s="2105"/>
      <c r="AC300" s="2104"/>
      <c r="AD300" s="2105"/>
      <c r="AE300" s="2104"/>
      <c r="AF300" s="2105"/>
      <c r="AG300" s="2104"/>
      <c r="AH300" s="2105"/>
      <c r="AI300" s="2104"/>
      <c r="AJ300" s="2105"/>
      <c r="AK300" s="2104"/>
      <c r="AL300" s="2105"/>
      <c r="AM300" s="2104"/>
      <c r="AN300" s="2105"/>
      <c r="AO300" s="2106"/>
      <c r="AP300" s="2107"/>
      <c r="AQ300" s="2131"/>
      <c r="AR300" s="2149"/>
      <c r="AS300" s="2132"/>
      <c r="AT300" s="2104">
        <v>0</v>
      </c>
      <c r="AU300" s="2108">
        <v>0</v>
      </c>
      <c r="AV300" s="2108">
        <v>0</v>
      </c>
      <c r="AW300" s="2103">
        <v>0</v>
      </c>
      <c r="AX300" s="671" t="str">
        <f t="shared" si="166"/>
        <v/>
      </c>
      <c r="BT300" s="3"/>
      <c r="BU300" s="3"/>
      <c r="BV300" s="4"/>
      <c r="BW300" s="4"/>
      <c r="CA300" s="31" t="str">
        <f t="shared" si="168"/>
        <v/>
      </c>
      <c r="CB300" s="31" t="str">
        <f t="shared" si="169"/>
        <v/>
      </c>
      <c r="CC300" s="31" t="str">
        <f t="shared" si="167"/>
        <v/>
      </c>
      <c r="CD300" s="31" t="str">
        <f t="shared" si="170"/>
        <v/>
      </c>
      <c r="CE300" s="31" t="str">
        <f t="shared" si="171"/>
        <v/>
      </c>
      <c r="CF300" s="31" t="str">
        <f t="shared" si="172"/>
        <v/>
      </c>
      <c r="CG300" s="31" t="str">
        <f t="shared" si="173"/>
        <v/>
      </c>
      <c r="CH300" s="32">
        <f t="shared" si="174"/>
        <v>0</v>
      </c>
      <c r="CI300" s="32"/>
      <c r="CJ300" s="32"/>
      <c r="CK300" s="32">
        <f t="shared" si="175"/>
        <v>0</v>
      </c>
      <c r="CL300" s="32">
        <f t="shared" si="176"/>
        <v>0</v>
      </c>
      <c r="CM300" s="32">
        <f t="shared" si="176"/>
        <v>0</v>
      </c>
      <c r="CN300" s="32">
        <f t="shared" si="176"/>
        <v>0</v>
      </c>
    </row>
    <row r="301" spans="1:92" ht="16.350000000000001" customHeight="1" x14ac:dyDescent="0.2">
      <c r="A301" s="3191" t="s">
        <v>108</v>
      </c>
      <c r="B301" s="3643" t="s">
        <v>264</v>
      </c>
      <c r="C301" s="3643"/>
      <c r="D301" s="1982">
        <f t="shared" si="165"/>
        <v>0</v>
      </c>
      <c r="E301" s="2522">
        <f t="shared" si="178"/>
        <v>0</v>
      </c>
      <c r="F301" s="2523">
        <f t="shared" si="179"/>
        <v>0</v>
      </c>
      <c r="G301" s="2524"/>
      <c r="H301" s="2525"/>
      <c r="I301" s="2526"/>
      <c r="J301" s="2525"/>
      <c r="K301" s="2526"/>
      <c r="L301" s="2525"/>
      <c r="M301" s="2526"/>
      <c r="N301" s="2525"/>
      <c r="O301" s="2526"/>
      <c r="P301" s="2525"/>
      <c r="Q301" s="2526"/>
      <c r="R301" s="2525"/>
      <c r="S301" s="2526"/>
      <c r="T301" s="2525"/>
      <c r="U301" s="2526"/>
      <c r="V301" s="2527"/>
      <c r="W301" s="2526"/>
      <c r="X301" s="2527"/>
      <c r="Y301" s="2526"/>
      <c r="Z301" s="2527"/>
      <c r="AA301" s="2526"/>
      <c r="AB301" s="2527"/>
      <c r="AC301" s="2526"/>
      <c r="AD301" s="2527"/>
      <c r="AE301" s="2526"/>
      <c r="AF301" s="2527"/>
      <c r="AG301" s="2526"/>
      <c r="AH301" s="2527"/>
      <c r="AI301" s="2526"/>
      <c r="AJ301" s="2527"/>
      <c r="AK301" s="2526"/>
      <c r="AL301" s="2527"/>
      <c r="AM301" s="2524"/>
      <c r="AN301" s="2528"/>
      <c r="AO301" s="2526"/>
      <c r="AP301" s="2529"/>
      <c r="AQ301" s="2524"/>
      <c r="AR301" s="2530"/>
      <c r="AS301" s="1060"/>
      <c r="AT301" s="2517">
        <v>0</v>
      </c>
      <c r="AU301" s="461">
        <v>0</v>
      </c>
      <c r="AV301" s="461">
        <v>0</v>
      </c>
      <c r="AW301" s="459">
        <v>0</v>
      </c>
      <c r="AX301" s="671" t="str">
        <f t="shared" si="166"/>
        <v/>
      </c>
      <c r="BT301" s="3"/>
      <c r="BU301" s="3"/>
      <c r="BV301" s="4"/>
      <c r="BW301" s="4"/>
      <c r="CA301" s="31" t="str">
        <f t="shared" si="168"/>
        <v/>
      </c>
      <c r="CB301" s="31" t="str">
        <f t="shared" si="169"/>
        <v/>
      </c>
      <c r="CC301" s="31" t="str">
        <f t="shared" si="167"/>
        <v/>
      </c>
      <c r="CD301" s="31" t="str">
        <f t="shared" si="170"/>
        <v/>
      </c>
      <c r="CE301" s="31" t="str">
        <f t="shared" si="171"/>
        <v/>
      </c>
      <c r="CF301" s="31" t="str">
        <f t="shared" si="172"/>
        <v/>
      </c>
      <c r="CG301" s="31" t="str">
        <f t="shared" si="173"/>
        <v/>
      </c>
      <c r="CH301" s="32">
        <f t="shared" si="174"/>
        <v>0</v>
      </c>
      <c r="CI301" s="32">
        <f t="shared" si="180"/>
        <v>0</v>
      </c>
      <c r="CJ301" s="32">
        <f t="shared" si="181"/>
        <v>0</v>
      </c>
      <c r="CK301" s="32">
        <f t="shared" si="175"/>
        <v>0</v>
      </c>
      <c r="CL301" s="32">
        <f t="shared" si="176"/>
        <v>0</v>
      </c>
      <c r="CM301" s="32">
        <f t="shared" si="176"/>
        <v>0</v>
      </c>
      <c r="CN301" s="32">
        <f t="shared" si="176"/>
        <v>0</v>
      </c>
    </row>
    <row r="302" spans="1:92" ht="16.350000000000001" customHeight="1" x14ac:dyDescent="0.2">
      <c r="A302" s="2961"/>
      <c r="B302" s="3639" t="s">
        <v>265</v>
      </c>
      <c r="C302" s="3639"/>
      <c r="D302" s="550">
        <f t="shared" si="165"/>
        <v>0</v>
      </c>
      <c r="E302" s="621">
        <f t="shared" si="178"/>
        <v>0</v>
      </c>
      <c r="F302" s="622">
        <f t="shared" si="179"/>
        <v>0</v>
      </c>
      <c r="G302" s="623"/>
      <c r="H302" s="624"/>
      <c r="I302" s="625"/>
      <c r="J302" s="624"/>
      <c r="K302" s="625"/>
      <c r="L302" s="624"/>
      <c r="M302" s="625"/>
      <c r="N302" s="624"/>
      <c r="O302" s="625"/>
      <c r="P302" s="624"/>
      <c r="Q302" s="625"/>
      <c r="R302" s="624"/>
      <c r="S302" s="625"/>
      <c r="T302" s="624"/>
      <c r="U302" s="625"/>
      <c r="V302" s="626"/>
      <c r="W302" s="625"/>
      <c r="X302" s="626"/>
      <c r="Y302" s="625"/>
      <c r="Z302" s="626"/>
      <c r="AA302" s="625"/>
      <c r="AB302" s="626"/>
      <c r="AC302" s="625"/>
      <c r="AD302" s="626"/>
      <c r="AE302" s="625"/>
      <c r="AF302" s="626"/>
      <c r="AG302" s="625"/>
      <c r="AH302" s="626"/>
      <c r="AI302" s="625"/>
      <c r="AJ302" s="626"/>
      <c r="AK302" s="625"/>
      <c r="AL302" s="626"/>
      <c r="AM302" s="623"/>
      <c r="AN302" s="627"/>
      <c r="AO302" s="625"/>
      <c r="AP302" s="628"/>
      <c r="AQ302" s="2097"/>
      <c r="AR302" s="2133"/>
      <c r="AS302" s="467"/>
      <c r="AT302" s="2114">
        <v>0</v>
      </c>
      <c r="AU302" s="2118">
        <v>0</v>
      </c>
      <c r="AV302" s="2118">
        <v>0</v>
      </c>
      <c r="AW302" s="2113">
        <v>0</v>
      </c>
      <c r="AX302" s="671" t="str">
        <f t="shared" si="166"/>
        <v/>
      </c>
      <c r="BT302" s="3"/>
      <c r="BU302" s="3"/>
      <c r="BV302" s="4"/>
      <c r="BW302" s="4"/>
      <c r="CA302" s="31" t="str">
        <f t="shared" si="168"/>
        <v/>
      </c>
      <c r="CB302" s="31" t="str">
        <f t="shared" si="169"/>
        <v/>
      </c>
      <c r="CC302" s="31" t="str">
        <f t="shared" si="167"/>
        <v/>
      </c>
      <c r="CD302" s="31" t="str">
        <f t="shared" si="170"/>
        <v/>
      </c>
      <c r="CE302" s="31" t="str">
        <f t="shared" si="171"/>
        <v/>
      </c>
      <c r="CF302" s="31" t="str">
        <f t="shared" si="172"/>
        <v/>
      </c>
      <c r="CG302" s="31" t="str">
        <f t="shared" si="173"/>
        <v/>
      </c>
      <c r="CH302" s="32">
        <f t="shared" si="174"/>
        <v>0</v>
      </c>
      <c r="CI302" s="32"/>
      <c r="CJ302" s="32"/>
      <c r="CK302" s="32">
        <f t="shared" si="175"/>
        <v>0</v>
      </c>
      <c r="CL302" s="32">
        <f t="shared" si="176"/>
        <v>0</v>
      </c>
      <c r="CM302" s="32">
        <f t="shared" si="176"/>
        <v>0</v>
      </c>
      <c r="CN302" s="32">
        <f t="shared" si="176"/>
        <v>0</v>
      </c>
    </row>
    <row r="303" spans="1:92" ht="16.350000000000001" customHeight="1" x14ac:dyDescent="0.2">
      <c r="A303" s="2961"/>
      <c r="B303" s="3186" t="s">
        <v>266</v>
      </c>
      <c r="C303" s="3187"/>
      <c r="D303" s="550">
        <f t="shared" si="165"/>
        <v>0</v>
      </c>
      <c r="E303" s="621">
        <f t="shared" si="178"/>
        <v>0</v>
      </c>
      <c r="F303" s="622">
        <f t="shared" si="179"/>
        <v>0</v>
      </c>
      <c r="G303" s="623"/>
      <c r="H303" s="624"/>
      <c r="I303" s="625"/>
      <c r="J303" s="624"/>
      <c r="K303" s="625"/>
      <c r="L303" s="624"/>
      <c r="M303" s="625"/>
      <c r="N303" s="624"/>
      <c r="O303" s="625"/>
      <c r="P303" s="624"/>
      <c r="Q303" s="625"/>
      <c r="R303" s="624"/>
      <c r="S303" s="625"/>
      <c r="T303" s="624"/>
      <c r="U303" s="625"/>
      <c r="V303" s="2540"/>
      <c r="W303" s="625"/>
      <c r="X303" s="2540"/>
      <c r="Y303" s="625"/>
      <c r="Z303" s="2540"/>
      <c r="AA303" s="625"/>
      <c r="AB303" s="2540"/>
      <c r="AC303" s="625"/>
      <c r="AD303" s="2540"/>
      <c r="AE303" s="625"/>
      <c r="AF303" s="2540"/>
      <c r="AG303" s="625"/>
      <c r="AH303" s="2540"/>
      <c r="AI303" s="625"/>
      <c r="AJ303" s="2540"/>
      <c r="AK303" s="625"/>
      <c r="AL303" s="2540"/>
      <c r="AM303" s="623"/>
      <c r="AN303" s="627"/>
      <c r="AO303" s="625"/>
      <c r="AP303" s="628"/>
      <c r="AQ303" s="2097"/>
      <c r="AR303" s="2133"/>
      <c r="AS303" s="2133"/>
      <c r="AT303" s="2114">
        <v>0</v>
      </c>
      <c r="AU303" s="2118">
        <v>0</v>
      </c>
      <c r="AV303" s="2118">
        <v>0</v>
      </c>
      <c r="AW303" s="2113">
        <v>0</v>
      </c>
      <c r="AX303" s="671" t="str">
        <f t="shared" si="166"/>
        <v/>
      </c>
      <c r="BT303" s="3"/>
      <c r="BU303" s="3"/>
      <c r="BV303" s="4"/>
      <c r="BW303" s="4"/>
      <c r="CA303" s="31" t="str">
        <f t="shared" si="168"/>
        <v/>
      </c>
      <c r="CB303" s="31" t="str">
        <f t="shared" si="169"/>
        <v/>
      </c>
      <c r="CC303" s="31" t="str">
        <f t="shared" si="167"/>
        <v/>
      </c>
      <c r="CD303" s="31" t="str">
        <f t="shared" si="170"/>
        <v/>
      </c>
      <c r="CE303" s="31" t="str">
        <f t="shared" si="171"/>
        <v/>
      </c>
      <c r="CF303" s="31" t="str">
        <f t="shared" si="172"/>
        <v/>
      </c>
      <c r="CG303" s="31" t="str">
        <f t="shared" si="173"/>
        <v/>
      </c>
      <c r="CH303" s="32">
        <f t="shared" si="174"/>
        <v>0</v>
      </c>
      <c r="CI303" s="32"/>
      <c r="CJ303" s="32"/>
      <c r="CK303" s="32">
        <f t="shared" si="175"/>
        <v>0</v>
      </c>
      <c r="CL303" s="32">
        <f t="shared" si="176"/>
        <v>0</v>
      </c>
      <c r="CM303" s="32">
        <f t="shared" si="176"/>
        <v>0</v>
      </c>
      <c r="CN303" s="32">
        <f t="shared" si="176"/>
        <v>0</v>
      </c>
    </row>
    <row r="304" spans="1:92" ht="16.350000000000001" customHeight="1" x14ac:dyDescent="0.2">
      <c r="A304" s="2961"/>
      <c r="B304" s="3186" t="s">
        <v>267</v>
      </c>
      <c r="C304" s="3187"/>
      <c r="D304" s="550">
        <f t="shared" si="165"/>
        <v>0</v>
      </c>
      <c r="E304" s="621">
        <f t="shared" si="178"/>
        <v>0</v>
      </c>
      <c r="F304" s="622">
        <f t="shared" si="179"/>
        <v>0</v>
      </c>
      <c r="G304" s="629"/>
      <c r="H304" s="630"/>
      <c r="I304" s="631"/>
      <c r="J304" s="630"/>
      <c r="K304" s="631"/>
      <c r="L304" s="630"/>
      <c r="M304" s="631"/>
      <c r="N304" s="630"/>
      <c r="O304" s="631"/>
      <c r="P304" s="630"/>
      <c r="Q304" s="631"/>
      <c r="R304" s="630"/>
      <c r="S304" s="631"/>
      <c r="T304" s="630"/>
      <c r="U304" s="631"/>
      <c r="V304" s="630"/>
      <c r="W304" s="631"/>
      <c r="X304" s="630"/>
      <c r="Y304" s="631"/>
      <c r="Z304" s="630"/>
      <c r="AA304" s="631"/>
      <c r="AB304" s="630"/>
      <c r="AC304" s="631"/>
      <c r="AD304" s="630"/>
      <c r="AE304" s="631"/>
      <c r="AF304" s="630"/>
      <c r="AG304" s="631"/>
      <c r="AH304" s="630"/>
      <c r="AI304" s="631"/>
      <c r="AJ304" s="630"/>
      <c r="AK304" s="631"/>
      <c r="AL304" s="630"/>
      <c r="AM304" s="629"/>
      <c r="AN304" s="632"/>
      <c r="AO304" s="633"/>
      <c r="AP304" s="634"/>
      <c r="AQ304" s="2097"/>
      <c r="AR304" s="2133"/>
      <c r="AS304" s="2133"/>
      <c r="AT304" s="633">
        <v>0</v>
      </c>
      <c r="AU304" s="635">
        <v>0</v>
      </c>
      <c r="AV304" s="635">
        <v>0</v>
      </c>
      <c r="AW304" s="636">
        <v>0</v>
      </c>
      <c r="AX304" s="671" t="str">
        <f t="shared" si="166"/>
        <v/>
      </c>
      <c r="BT304" s="3"/>
      <c r="BU304" s="3"/>
      <c r="BV304" s="4"/>
      <c r="BW304" s="4"/>
      <c r="CA304" s="31" t="str">
        <f t="shared" si="168"/>
        <v/>
      </c>
      <c r="CB304" s="31" t="str">
        <f t="shared" si="169"/>
        <v/>
      </c>
      <c r="CC304" s="31" t="str">
        <f t="shared" si="167"/>
        <v/>
      </c>
      <c r="CD304" s="31" t="str">
        <f t="shared" si="170"/>
        <v/>
      </c>
      <c r="CE304" s="31" t="str">
        <f t="shared" si="171"/>
        <v/>
      </c>
      <c r="CF304" s="31" t="str">
        <f t="shared" si="172"/>
        <v/>
      </c>
      <c r="CG304" s="31" t="str">
        <f t="shared" si="173"/>
        <v/>
      </c>
      <c r="CH304" s="32">
        <f t="shared" si="174"/>
        <v>0</v>
      </c>
      <c r="CI304" s="32"/>
      <c r="CJ304" s="32"/>
      <c r="CK304" s="32">
        <f t="shared" si="175"/>
        <v>0</v>
      </c>
      <c r="CL304" s="32">
        <f t="shared" si="176"/>
        <v>0</v>
      </c>
      <c r="CM304" s="32">
        <f t="shared" si="176"/>
        <v>0</v>
      </c>
      <c r="CN304" s="32">
        <f t="shared" si="176"/>
        <v>0</v>
      </c>
    </row>
    <row r="305" spans="1:92" ht="16.350000000000001" customHeight="1" x14ac:dyDescent="0.2">
      <c r="A305" s="2961"/>
      <c r="B305" s="3640" t="s">
        <v>268</v>
      </c>
      <c r="C305" s="3641"/>
      <c r="D305" s="550">
        <f t="shared" si="165"/>
        <v>0</v>
      </c>
      <c r="E305" s="621">
        <f t="shared" si="178"/>
        <v>0</v>
      </c>
      <c r="F305" s="622">
        <f t="shared" si="179"/>
        <v>0</v>
      </c>
      <c r="G305" s="629"/>
      <c r="H305" s="630"/>
      <c r="I305" s="631"/>
      <c r="J305" s="630"/>
      <c r="K305" s="631"/>
      <c r="L305" s="630"/>
      <c r="M305" s="631"/>
      <c r="N305" s="630"/>
      <c r="O305" s="631"/>
      <c r="P305" s="630"/>
      <c r="Q305" s="631"/>
      <c r="R305" s="630"/>
      <c r="S305" s="631"/>
      <c r="T305" s="630"/>
      <c r="U305" s="631"/>
      <c r="V305" s="630"/>
      <c r="W305" s="631"/>
      <c r="X305" s="630"/>
      <c r="Y305" s="631"/>
      <c r="Z305" s="630"/>
      <c r="AA305" s="631"/>
      <c r="AB305" s="630"/>
      <c r="AC305" s="631"/>
      <c r="AD305" s="630"/>
      <c r="AE305" s="631"/>
      <c r="AF305" s="630"/>
      <c r="AG305" s="631"/>
      <c r="AH305" s="630"/>
      <c r="AI305" s="631"/>
      <c r="AJ305" s="630"/>
      <c r="AK305" s="631"/>
      <c r="AL305" s="630"/>
      <c r="AM305" s="629"/>
      <c r="AN305" s="632"/>
      <c r="AO305" s="637"/>
      <c r="AP305" s="553"/>
      <c r="AQ305" s="2125"/>
      <c r="AR305" s="2148"/>
      <c r="AS305" s="2126"/>
      <c r="AT305" s="637">
        <v>0</v>
      </c>
      <c r="AU305" s="612">
        <v>0</v>
      </c>
      <c r="AV305" s="612">
        <v>0</v>
      </c>
      <c r="AW305" s="660">
        <v>0</v>
      </c>
      <c r="AX305" s="671" t="str">
        <f t="shared" si="166"/>
        <v/>
      </c>
      <c r="BT305" s="3"/>
      <c r="BU305" s="3"/>
      <c r="BV305" s="4"/>
      <c r="BW305" s="4"/>
      <c r="CA305" s="31" t="str">
        <f t="shared" si="168"/>
        <v/>
      </c>
      <c r="CB305" s="31" t="str">
        <f t="shared" si="169"/>
        <v/>
      </c>
      <c r="CC305" s="31" t="str">
        <f t="shared" si="167"/>
        <v/>
      </c>
      <c r="CD305" s="31" t="str">
        <f t="shared" si="170"/>
        <v/>
      </c>
      <c r="CE305" s="31" t="str">
        <f t="shared" si="171"/>
        <v/>
      </c>
      <c r="CF305" s="31" t="str">
        <f t="shared" si="172"/>
        <v/>
      </c>
      <c r="CG305" s="31" t="str">
        <f t="shared" si="173"/>
        <v/>
      </c>
      <c r="CH305" s="32">
        <f t="shared" si="174"/>
        <v>0</v>
      </c>
      <c r="CI305" s="32"/>
      <c r="CJ305" s="32"/>
      <c r="CK305" s="32">
        <f t="shared" si="175"/>
        <v>0</v>
      </c>
      <c r="CL305" s="32">
        <f t="shared" si="176"/>
        <v>0</v>
      </c>
      <c r="CM305" s="32">
        <f t="shared" si="176"/>
        <v>0</v>
      </c>
      <c r="CN305" s="32">
        <f t="shared" si="176"/>
        <v>0</v>
      </c>
    </row>
    <row r="306" spans="1:92" ht="16.350000000000001" customHeight="1" thickBot="1" x14ac:dyDescent="0.25">
      <c r="A306" s="2962"/>
      <c r="B306" s="3644" t="s">
        <v>269</v>
      </c>
      <c r="C306" s="3644"/>
      <c r="D306" s="2193">
        <f t="shared" si="165"/>
        <v>0</v>
      </c>
      <c r="E306" s="638">
        <f t="shared" si="178"/>
        <v>0</v>
      </c>
      <c r="F306" s="639">
        <f t="shared" si="179"/>
        <v>0</v>
      </c>
      <c r="G306" s="640"/>
      <c r="H306" s="641"/>
      <c r="I306" s="642"/>
      <c r="J306" s="641"/>
      <c r="K306" s="642"/>
      <c r="L306" s="641"/>
      <c r="M306" s="642"/>
      <c r="N306" s="641"/>
      <c r="O306" s="642"/>
      <c r="P306" s="641"/>
      <c r="Q306" s="642"/>
      <c r="R306" s="641"/>
      <c r="S306" s="642"/>
      <c r="T306" s="641"/>
      <c r="U306" s="640"/>
      <c r="V306" s="641"/>
      <c r="W306" s="640"/>
      <c r="X306" s="641"/>
      <c r="Y306" s="640"/>
      <c r="Z306" s="641"/>
      <c r="AA306" s="640"/>
      <c r="AB306" s="641"/>
      <c r="AC306" s="640"/>
      <c r="AD306" s="641"/>
      <c r="AE306" s="640"/>
      <c r="AF306" s="641"/>
      <c r="AG306" s="640"/>
      <c r="AH306" s="641"/>
      <c r="AI306" s="640"/>
      <c r="AJ306" s="641"/>
      <c r="AK306" s="640"/>
      <c r="AL306" s="641"/>
      <c r="AM306" s="640"/>
      <c r="AN306" s="643"/>
      <c r="AO306" s="2200"/>
      <c r="AP306" s="2201"/>
      <c r="AQ306" s="2202"/>
      <c r="AR306" s="2203"/>
      <c r="AS306" s="2132"/>
      <c r="AT306" s="2200">
        <v>0</v>
      </c>
      <c r="AU306" s="2204">
        <v>0</v>
      </c>
      <c r="AV306" s="2204">
        <v>0</v>
      </c>
      <c r="AW306" s="2205">
        <v>0</v>
      </c>
      <c r="AX306" s="671" t="str">
        <f t="shared" si="166"/>
        <v/>
      </c>
      <c r="BT306" s="3"/>
      <c r="BU306" s="3"/>
      <c r="BV306" s="4"/>
      <c r="BW306" s="4"/>
      <c r="CA306" s="31" t="str">
        <f t="shared" si="168"/>
        <v/>
      </c>
      <c r="CB306" s="31" t="str">
        <f t="shared" si="169"/>
        <v/>
      </c>
      <c r="CC306" s="31" t="str">
        <f t="shared" si="167"/>
        <v/>
      </c>
      <c r="CD306" s="31" t="str">
        <f t="shared" si="170"/>
        <v/>
      </c>
      <c r="CE306" s="31" t="str">
        <f t="shared" si="171"/>
        <v/>
      </c>
      <c r="CF306" s="31" t="str">
        <f t="shared" si="172"/>
        <v/>
      </c>
      <c r="CG306" s="31" t="str">
        <f t="shared" si="173"/>
        <v/>
      </c>
      <c r="CH306" s="32">
        <f t="shared" si="174"/>
        <v>0</v>
      </c>
      <c r="CI306" s="32"/>
      <c r="CJ306" s="32"/>
      <c r="CK306" s="32">
        <f t="shared" si="175"/>
        <v>0</v>
      </c>
      <c r="CL306" s="32">
        <f t="shared" si="176"/>
        <v>0</v>
      </c>
      <c r="CM306" s="32">
        <f t="shared" si="176"/>
        <v>0</v>
      </c>
      <c r="CN306" s="32">
        <f t="shared" si="176"/>
        <v>0</v>
      </c>
    </row>
    <row r="307" spans="1:92" ht="16.350000000000001" customHeight="1" thickTop="1" x14ac:dyDescent="0.2">
      <c r="A307" s="2951" t="s">
        <v>4</v>
      </c>
      <c r="B307" s="3184" t="s">
        <v>264</v>
      </c>
      <c r="C307" s="3184"/>
      <c r="D307" s="400">
        <f t="shared" si="165"/>
        <v>94</v>
      </c>
      <c r="E307" s="559">
        <f t="shared" ref="E307:E312" si="182">SUM(G307+I307+K307+M307+O307+Q307+S307+U307+W307+Y307+AA307+AC307+AE307+AG307+AI307+AK307+AM307)</f>
        <v>34</v>
      </c>
      <c r="F307" s="560">
        <f t="shared" si="179"/>
        <v>60</v>
      </c>
      <c r="G307" s="561">
        <f>+G223+G229+G235+G241+G247+G253+G259+G265+G289+G295+G301</f>
        <v>0</v>
      </c>
      <c r="H307" s="562">
        <f t="shared" ref="H307:X312" si="183">+H223+H229+H235+H241+H247+H253+H259+H265+H289+H295+H301</f>
        <v>0</v>
      </c>
      <c r="I307" s="561">
        <f t="shared" si="183"/>
        <v>0</v>
      </c>
      <c r="J307" s="562">
        <f t="shared" si="183"/>
        <v>0</v>
      </c>
      <c r="K307" s="561">
        <f t="shared" si="183"/>
        <v>0</v>
      </c>
      <c r="L307" s="562">
        <f t="shared" si="183"/>
        <v>0</v>
      </c>
      <c r="M307" s="561">
        <f t="shared" si="183"/>
        <v>0</v>
      </c>
      <c r="N307" s="562">
        <f t="shared" si="183"/>
        <v>1</v>
      </c>
      <c r="O307" s="561">
        <f t="shared" si="183"/>
        <v>0</v>
      </c>
      <c r="P307" s="562">
        <f t="shared" si="183"/>
        <v>2</v>
      </c>
      <c r="Q307" s="561">
        <f t="shared" si="183"/>
        <v>2</v>
      </c>
      <c r="R307" s="562">
        <f t="shared" si="183"/>
        <v>1</v>
      </c>
      <c r="S307" s="561">
        <f t="shared" si="183"/>
        <v>2</v>
      </c>
      <c r="T307" s="562">
        <f t="shared" si="183"/>
        <v>2</v>
      </c>
      <c r="U307" s="561">
        <f t="shared" si="183"/>
        <v>2</v>
      </c>
      <c r="V307" s="562">
        <f t="shared" si="183"/>
        <v>0</v>
      </c>
      <c r="W307" s="561">
        <f t="shared" si="183"/>
        <v>2</v>
      </c>
      <c r="X307" s="562">
        <f t="shared" si="183"/>
        <v>5</v>
      </c>
      <c r="Y307" s="561">
        <f t="shared" ref="Y307:AN310" si="184">+Y223+Y229+Y235+Y241+Y247+Y253+Y259+Y265+Y271+Y277+Y283+Y289+Y295+Y301</f>
        <v>3</v>
      </c>
      <c r="Z307" s="562">
        <f t="shared" si="184"/>
        <v>3</v>
      </c>
      <c r="AA307" s="561">
        <f t="shared" si="184"/>
        <v>2</v>
      </c>
      <c r="AB307" s="562">
        <f t="shared" si="184"/>
        <v>5</v>
      </c>
      <c r="AC307" s="561">
        <f t="shared" si="184"/>
        <v>1</v>
      </c>
      <c r="AD307" s="562">
        <f t="shared" si="184"/>
        <v>8</v>
      </c>
      <c r="AE307" s="561">
        <f t="shared" si="184"/>
        <v>4</v>
      </c>
      <c r="AF307" s="562">
        <f t="shared" si="184"/>
        <v>11</v>
      </c>
      <c r="AG307" s="561">
        <f t="shared" si="184"/>
        <v>11</v>
      </c>
      <c r="AH307" s="562">
        <f t="shared" si="184"/>
        <v>13</v>
      </c>
      <c r="AI307" s="561">
        <f t="shared" si="184"/>
        <v>0</v>
      </c>
      <c r="AJ307" s="562">
        <f t="shared" si="184"/>
        <v>3</v>
      </c>
      <c r="AK307" s="561">
        <f t="shared" si="184"/>
        <v>5</v>
      </c>
      <c r="AL307" s="562">
        <f t="shared" si="184"/>
        <v>5</v>
      </c>
      <c r="AM307" s="561">
        <f t="shared" si="184"/>
        <v>0</v>
      </c>
      <c r="AN307" s="563">
        <f t="shared" si="184"/>
        <v>1</v>
      </c>
      <c r="AO307" s="564">
        <f>+AO223+AO229+AO235+AO241+AO247+AO265+AO271+AO277+AO283+AO289+AO295+AO301</f>
        <v>2</v>
      </c>
      <c r="AP307" s="565">
        <f>+AP223+AP229+AP235+AP247+AP265+AP271+AP277+AP283+AP289+AP295+AP301</f>
        <v>0</v>
      </c>
      <c r="AQ307" s="400">
        <f>SUM(AQ223+AQ229+AQ235+AQ241+AQ247+AQ253+AQ259+AQ265+AQ271+AQ277+AQ283+AQ289+AQ295+AQ301)</f>
        <v>16</v>
      </c>
      <c r="AR307" s="566">
        <f>SUM(AR223+AR229+AR235+AR241+AR247+AR253+AR259+AR265+AR271+AR277+AR283+AR289+AR295+AR301)</f>
        <v>18</v>
      </c>
      <c r="AS307" s="561">
        <f t="shared" ref="AS307:AW310" si="185">+AS223+AS229+AS235+AS241+AS247+AS253+AS259+AS265+AS271+AS277+AS283+AS289+AS295+AS301</f>
        <v>59</v>
      </c>
      <c r="AT307" s="564">
        <f t="shared" si="185"/>
        <v>0</v>
      </c>
      <c r="AU307" s="567">
        <f t="shared" si="185"/>
        <v>0</v>
      </c>
      <c r="AV307" s="567">
        <f t="shared" si="185"/>
        <v>1</v>
      </c>
      <c r="AW307" s="568">
        <f>+AW223+AW229+AW235+AW241+AW247+AW253+AW259+AW265+AW271+AW277+AW283+AW289+AW295+AW301</f>
        <v>0</v>
      </c>
      <c r="BT307" s="3"/>
      <c r="BU307" s="3"/>
      <c r="BV307" s="4"/>
      <c r="BW307" s="4"/>
      <c r="CA307" s="31"/>
      <c r="CB307" s="31"/>
      <c r="CC307" s="31"/>
      <c r="CD307" s="31"/>
      <c r="CE307" s="31"/>
      <c r="CF307" s="31"/>
      <c r="CG307" s="31"/>
      <c r="CH307" s="32"/>
      <c r="CI307" s="32"/>
      <c r="CJ307" s="32"/>
      <c r="CK307" s="32"/>
      <c r="CL307" s="32"/>
      <c r="CM307" s="32"/>
      <c r="CN307" s="32"/>
    </row>
    <row r="308" spans="1:92" ht="16.350000000000001" customHeight="1" x14ac:dyDescent="0.2">
      <c r="A308" s="2951"/>
      <c r="B308" s="3639" t="s">
        <v>265</v>
      </c>
      <c r="C308" s="3639"/>
      <c r="D308" s="2109">
        <f t="shared" si="165"/>
        <v>358</v>
      </c>
      <c r="E308" s="2206">
        <f t="shared" si="182"/>
        <v>146</v>
      </c>
      <c r="F308" s="2207">
        <f t="shared" si="179"/>
        <v>212</v>
      </c>
      <c r="G308" s="2109">
        <f t="shared" ref="G308:V312" si="186">+G224+G230+G236+G242+G248+G254+G260+G266+G290+G296+G302</f>
        <v>0</v>
      </c>
      <c r="H308" s="2207">
        <f t="shared" si="186"/>
        <v>1</v>
      </c>
      <c r="I308" s="2109">
        <f t="shared" si="186"/>
        <v>0</v>
      </c>
      <c r="J308" s="2207">
        <f t="shared" si="186"/>
        <v>0</v>
      </c>
      <c r="K308" s="2109">
        <f t="shared" si="186"/>
        <v>2</v>
      </c>
      <c r="L308" s="2207">
        <f t="shared" si="186"/>
        <v>1</v>
      </c>
      <c r="M308" s="2109">
        <f t="shared" si="186"/>
        <v>2</v>
      </c>
      <c r="N308" s="2207">
        <f t="shared" si="186"/>
        <v>2</v>
      </c>
      <c r="O308" s="2109">
        <f t="shared" si="186"/>
        <v>4</v>
      </c>
      <c r="P308" s="2207">
        <f t="shared" si="186"/>
        <v>1</v>
      </c>
      <c r="Q308" s="2109">
        <f t="shared" si="186"/>
        <v>4</v>
      </c>
      <c r="R308" s="2207">
        <f t="shared" si="186"/>
        <v>3</v>
      </c>
      <c r="S308" s="2109">
        <f t="shared" si="186"/>
        <v>2</v>
      </c>
      <c r="T308" s="2207">
        <f t="shared" si="186"/>
        <v>4</v>
      </c>
      <c r="U308" s="2109">
        <f t="shared" si="186"/>
        <v>5</v>
      </c>
      <c r="V308" s="2207">
        <f t="shared" si="186"/>
        <v>0</v>
      </c>
      <c r="W308" s="2109">
        <f t="shared" si="183"/>
        <v>28</v>
      </c>
      <c r="X308" s="2207">
        <f t="shared" si="183"/>
        <v>22</v>
      </c>
      <c r="Y308" s="2109">
        <f t="shared" si="184"/>
        <v>50</v>
      </c>
      <c r="Z308" s="2207">
        <f t="shared" si="184"/>
        <v>72</v>
      </c>
      <c r="AA308" s="2109">
        <f t="shared" si="184"/>
        <v>20</v>
      </c>
      <c r="AB308" s="2207">
        <f t="shared" si="184"/>
        <v>20</v>
      </c>
      <c r="AC308" s="2109">
        <f t="shared" si="184"/>
        <v>2</v>
      </c>
      <c r="AD308" s="2207">
        <f t="shared" si="184"/>
        <v>17</v>
      </c>
      <c r="AE308" s="2109">
        <f t="shared" si="184"/>
        <v>6</v>
      </c>
      <c r="AF308" s="2207">
        <f t="shared" si="184"/>
        <v>23</v>
      </c>
      <c r="AG308" s="2109">
        <f t="shared" si="184"/>
        <v>10</v>
      </c>
      <c r="AH308" s="2207">
        <f t="shared" si="184"/>
        <v>26</v>
      </c>
      <c r="AI308" s="2109">
        <f t="shared" si="184"/>
        <v>2</v>
      </c>
      <c r="AJ308" s="2207">
        <f t="shared" si="184"/>
        <v>6</v>
      </c>
      <c r="AK308" s="2109">
        <f t="shared" si="184"/>
        <v>3</v>
      </c>
      <c r="AL308" s="2207">
        <f t="shared" si="184"/>
        <v>12</v>
      </c>
      <c r="AM308" s="2109">
        <f t="shared" si="184"/>
        <v>6</v>
      </c>
      <c r="AN308" s="2208">
        <f t="shared" si="184"/>
        <v>2</v>
      </c>
      <c r="AO308" s="2209">
        <f t="shared" ref="AO308:AO312" si="187">+AO224+AO230+AO236+AO242+AO248+AO266+AO272+AO278+AO284+AO290+AO296+AO302</f>
        <v>1</v>
      </c>
      <c r="AP308" s="2210">
        <f>+AP224+AP230+AP236+AP248+AP266+AP272+AP278+AP284+AP290+AP296+AP302</f>
        <v>4</v>
      </c>
      <c r="AQ308" s="2211"/>
      <c r="AR308" s="2212"/>
      <c r="AS308" s="2109">
        <f t="shared" si="185"/>
        <v>93</v>
      </c>
      <c r="AT308" s="2209">
        <f t="shared" si="185"/>
        <v>0</v>
      </c>
      <c r="AU308" s="2206">
        <f t="shared" si="185"/>
        <v>0</v>
      </c>
      <c r="AV308" s="2206">
        <f t="shared" si="185"/>
        <v>0</v>
      </c>
      <c r="AW308" s="2213">
        <f>+AW224+AW230+AW236+AW242+AW248+AW254+AW260+AW266+AW272+AW278+AW284+AW290+AW296+AW302</f>
        <v>0</v>
      </c>
      <c r="BT308" s="3"/>
      <c r="BU308" s="3"/>
      <c r="BV308" s="4"/>
      <c r="BW308" s="4"/>
      <c r="CA308" s="31"/>
      <c r="CB308" s="31"/>
      <c r="CC308" s="31"/>
      <c r="CD308" s="31"/>
      <c r="CE308" s="31"/>
      <c r="CF308" s="31"/>
      <c r="CG308" s="31"/>
      <c r="CH308" s="32"/>
      <c r="CI308" s="32"/>
      <c r="CJ308" s="32"/>
      <c r="CK308" s="32"/>
      <c r="CL308" s="32"/>
      <c r="CM308" s="32"/>
      <c r="CN308" s="32"/>
    </row>
    <row r="309" spans="1:92" ht="16.350000000000001" customHeight="1" x14ac:dyDescent="0.2">
      <c r="A309" s="2951"/>
      <c r="B309" s="3639" t="s">
        <v>266</v>
      </c>
      <c r="C309" s="3639"/>
      <c r="D309" s="2109">
        <f t="shared" si="165"/>
        <v>86</v>
      </c>
      <c r="E309" s="2206">
        <f>SUM(G309+I309+K309+M309+O309+Q309+S309+U309+W309+Y309+AA309+AC309+AE309+AG309+AI309+AK309+AM309)</f>
        <v>29</v>
      </c>
      <c r="F309" s="2207">
        <f t="shared" si="179"/>
        <v>57</v>
      </c>
      <c r="G309" s="2109">
        <f t="shared" si="186"/>
        <v>0</v>
      </c>
      <c r="H309" s="2207">
        <f t="shared" si="183"/>
        <v>0</v>
      </c>
      <c r="I309" s="2109">
        <f t="shared" si="183"/>
        <v>0</v>
      </c>
      <c r="J309" s="2207">
        <f t="shared" si="183"/>
        <v>0</v>
      </c>
      <c r="K309" s="2109">
        <f t="shared" si="183"/>
        <v>0</v>
      </c>
      <c r="L309" s="2207">
        <f t="shared" si="183"/>
        <v>0</v>
      </c>
      <c r="M309" s="2109">
        <f t="shared" si="183"/>
        <v>0</v>
      </c>
      <c r="N309" s="2207">
        <f t="shared" si="183"/>
        <v>1</v>
      </c>
      <c r="O309" s="2109">
        <f t="shared" si="183"/>
        <v>0</v>
      </c>
      <c r="P309" s="2207">
        <f t="shared" si="183"/>
        <v>1</v>
      </c>
      <c r="Q309" s="2109">
        <f t="shared" si="183"/>
        <v>1</v>
      </c>
      <c r="R309" s="2207">
        <f t="shared" si="183"/>
        <v>3</v>
      </c>
      <c r="S309" s="2109">
        <f t="shared" si="183"/>
        <v>1</v>
      </c>
      <c r="T309" s="2207">
        <f t="shared" si="183"/>
        <v>1</v>
      </c>
      <c r="U309" s="2109">
        <f t="shared" si="183"/>
        <v>3</v>
      </c>
      <c r="V309" s="2207">
        <f t="shared" si="183"/>
        <v>0</v>
      </c>
      <c r="W309" s="2109">
        <f t="shared" si="183"/>
        <v>3</v>
      </c>
      <c r="X309" s="2207">
        <f t="shared" si="183"/>
        <v>6</v>
      </c>
      <c r="Y309" s="2109">
        <f t="shared" si="184"/>
        <v>3</v>
      </c>
      <c r="Z309" s="2207">
        <f t="shared" si="184"/>
        <v>3</v>
      </c>
      <c r="AA309" s="2109">
        <f t="shared" si="184"/>
        <v>1</v>
      </c>
      <c r="AB309" s="2207">
        <f t="shared" si="184"/>
        <v>5</v>
      </c>
      <c r="AC309" s="2109">
        <f t="shared" si="184"/>
        <v>1</v>
      </c>
      <c r="AD309" s="2207">
        <f t="shared" si="184"/>
        <v>6</v>
      </c>
      <c r="AE309" s="2109">
        <f t="shared" si="184"/>
        <v>2</v>
      </c>
      <c r="AF309" s="2207">
        <f t="shared" si="184"/>
        <v>10</v>
      </c>
      <c r="AG309" s="2109">
        <f t="shared" si="184"/>
        <v>11</v>
      </c>
      <c r="AH309" s="2207">
        <f t="shared" si="184"/>
        <v>14</v>
      </c>
      <c r="AI309" s="2109">
        <f t="shared" si="184"/>
        <v>0</v>
      </c>
      <c r="AJ309" s="2207">
        <f t="shared" si="184"/>
        <v>3</v>
      </c>
      <c r="AK309" s="2109">
        <f t="shared" si="184"/>
        <v>3</v>
      </c>
      <c r="AL309" s="2207">
        <f t="shared" si="184"/>
        <v>3</v>
      </c>
      <c r="AM309" s="2109">
        <f t="shared" si="184"/>
        <v>0</v>
      </c>
      <c r="AN309" s="2208">
        <f t="shared" si="184"/>
        <v>1</v>
      </c>
      <c r="AO309" s="2209">
        <f t="shared" si="187"/>
        <v>2</v>
      </c>
      <c r="AP309" s="2210">
        <f>+AP225+AP231+AP237+AP249+AP267+AP273+AP279+AP285+AP291+AP297+AP303</f>
        <v>0</v>
      </c>
      <c r="AQ309" s="2211"/>
      <c r="AR309" s="2212"/>
      <c r="AS309" s="2133"/>
      <c r="AT309" s="2209">
        <f t="shared" si="185"/>
        <v>0</v>
      </c>
      <c r="AU309" s="2206">
        <f t="shared" si="185"/>
        <v>0</v>
      </c>
      <c r="AV309" s="2206">
        <f t="shared" si="185"/>
        <v>0</v>
      </c>
      <c r="AW309" s="2213">
        <f t="shared" si="185"/>
        <v>0</v>
      </c>
      <c r="BT309" s="3"/>
      <c r="BU309" s="3"/>
      <c r="BV309" s="4"/>
      <c r="BW309" s="4"/>
      <c r="CA309" s="31"/>
      <c r="CB309" s="31"/>
      <c r="CC309" s="31"/>
      <c r="CD309" s="31"/>
      <c r="CE309" s="31"/>
      <c r="CF309" s="31"/>
      <c r="CG309" s="31"/>
      <c r="CH309" s="32"/>
      <c r="CI309" s="32"/>
      <c r="CJ309" s="32"/>
      <c r="CK309" s="32"/>
      <c r="CL309" s="32"/>
      <c r="CM309" s="32"/>
      <c r="CN309" s="32"/>
    </row>
    <row r="310" spans="1:92" ht="16.350000000000001" customHeight="1" x14ac:dyDescent="0.2">
      <c r="A310" s="2951"/>
      <c r="B310" s="3186" t="s">
        <v>267</v>
      </c>
      <c r="C310" s="3187"/>
      <c r="D310" s="2109">
        <f>SUM(E310+F310)</f>
        <v>79</v>
      </c>
      <c r="E310" s="2206">
        <f t="shared" si="182"/>
        <v>23</v>
      </c>
      <c r="F310" s="2207">
        <f t="shared" si="179"/>
        <v>56</v>
      </c>
      <c r="G310" s="2109">
        <f t="shared" si="186"/>
        <v>0</v>
      </c>
      <c r="H310" s="2207">
        <f t="shared" si="183"/>
        <v>0</v>
      </c>
      <c r="I310" s="2109">
        <f t="shared" si="183"/>
        <v>0</v>
      </c>
      <c r="J310" s="2207">
        <f t="shared" si="183"/>
        <v>0</v>
      </c>
      <c r="K310" s="2109">
        <f t="shared" si="183"/>
        <v>0</v>
      </c>
      <c r="L310" s="2207">
        <f t="shared" si="183"/>
        <v>1</v>
      </c>
      <c r="M310" s="2109">
        <f t="shared" si="183"/>
        <v>0</v>
      </c>
      <c r="N310" s="2207">
        <f t="shared" si="183"/>
        <v>0</v>
      </c>
      <c r="O310" s="2109">
        <f t="shared" si="183"/>
        <v>0</v>
      </c>
      <c r="P310" s="2207">
        <f t="shared" si="183"/>
        <v>2</v>
      </c>
      <c r="Q310" s="2109">
        <f t="shared" si="183"/>
        <v>1</v>
      </c>
      <c r="R310" s="2207">
        <f t="shared" si="183"/>
        <v>1</v>
      </c>
      <c r="S310" s="2109">
        <f t="shared" si="183"/>
        <v>0</v>
      </c>
      <c r="T310" s="2207">
        <f t="shared" si="183"/>
        <v>0</v>
      </c>
      <c r="U310" s="2109">
        <f t="shared" si="183"/>
        <v>2</v>
      </c>
      <c r="V310" s="2207">
        <f t="shared" si="183"/>
        <v>0</v>
      </c>
      <c r="W310" s="2109">
        <f t="shared" si="183"/>
        <v>1</v>
      </c>
      <c r="X310" s="2207">
        <f t="shared" si="183"/>
        <v>2</v>
      </c>
      <c r="Y310" s="2109">
        <f t="shared" si="184"/>
        <v>3</v>
      </c>
      <c r="Z310" s="2207">
        <f t="shared" si="184"/>
        <v>3</v>
      </c>
      <c r="AA310" s="2109">
        <f t="shared" si="184"/>
        <v>3</v>
      </c>
      <c r="AB310" s="2207">
        <f t="shared" si="184"/>
        <v>4</v>
      </c>
      <c r="AC310" s="2109">
        <f t="shared" si="184"/>
        <v>1</v>
      </c>
      <c r="AD310" s="2207">
        <f t="shared" si="184"/>
        <v>4</v>
      </c>
      <c r="AE310" s="2109">
        <f t="shared" si="184"/>
        <v>3</v>
      </c>
      <c r="AF310" s="2207">
        <f t="shared" si="184"/>
        <v>13</v>
      </c>
      <c r="AG310" s="2109">
        <f t="shared" si="184"/>
        <v>5</v>
      </c>
      <c r="AH310" s="2207">
        <f t="shared" si="184"/>
        <v>12</v>
      </c>
      <c r="AI310" s="2109">
        <f t="shared" si="184"/>
        <v>1</v>
      </c>
      <c r="AJ310" s="2207">
        <f t="shared" si="184"/>
        <v>5</v>
      </c>
      <c r="AK310" s="2109">
        <f t="shared" si="184"/>
        <v>1</v>
      </c>
      <c r="AL310" s="2207">
        <f t="shared" si="184"/>
        <v>8</v>
      </c>
      <c r="AM310" s="2109">
        <f t="shared" si="184"/>
        <v>2</v>
      </c>
      <c r="AN310" s="2208">
        <f t="shared" si="184"/>
        <v>1</v>
      </c>
      <c r="AO310" s="2209">
        <f t="shared" si="187"/>
        <v>0</v>
      </c>
      <c r="AP310" s="2210">
        <f>+AP226+AP232+AP238+AP250+AP268+AP274+AP280+AP286+AP292+AP298+AP304</f>
        <v>1</v>
      </c>
      <c r="AQ310" s="2211"/>
      <c r="AR310" s="2212"/>
      <c r="AS310" s="2133"/>
      <c r="AT310" s="2209">
        <f t="shared" si="185"/>
        <v>0</v>
      </c>
      <c r="AU310" s="2206">
        <f t="shared" si="185"/>
        <v>0</v>
      </c>
      <c r="AV310" s="2206">
        <f t="shared" si="185"/>
        <v>0</v>
      </c>
      <c r="AW310" s="2213">
        <f>+AW226+AW232+AW238+AW244+AW250+AW256+AW262+AW268+AW274+AW280+AW286+AW292+AW298+AW304</f>
        <v>0</v>
      </c>
      <c r="BT310" s="3"/>
      <c r="BU310" s="3"/>
      <c r="BV310" s="4"/>
      <c r="BW310" s="4"/>
      <c r="CA310" s="31"/>
      <c r="CB310" s="31"/>
      <c r="CC310" s="31"/>
      <c r="CD310" s="31"/>
      <c r="CE310" s="31"/>
      <c r="CF310" s="31"/>
      <c r="CG310" s="31"/>
      <c r="CH310" s="32"/>
      <c r="CI310" s="32"/>
      <c r="CJ310" s="32"/>
      <c r="CK310" s="32"/>
      <c r="CL310" s="32"/>
      <c r="CM310" s="32"/>
      <c r="CN310" s="32"/>
    </row>
    <row r="311" spans="1:92" ht="16.350000000000001" customHeight="1" x14ac:dyDescent="0.2">
      <c r="A311" s="2951"/>
      <c r="B311" s="3640" t="s">
        <v>268</v>
      </c>
      <c r="C311" s="3641"/>
      <c r="D311" s="2109">
        <f t="shared" si="165"/>
        <v>7</v>
      </c>
      <c r="E311" s="2206">
        <f t="shared" si="182"/>
        <v>2</v>
      </c>
      <c r="F311" s="2207">
        <f t="shared" si="179"/>
        <v>5</v>
      </c>
      <c r="G311" s="2109">
        <f t="shared" si="186"/>
        <v>0</v>
      </c>
      <c r="H311" s="2207">
        <f t="shared" si="183"/>
        <v>0</v>
      </c>
      <c r="I311" s="2109">
        <f t="shared" si="183"/>
        <v>0</v>
      </c>
      <c r="J311" s="2207">
        <f t="shared" si="183"/>
        <v>0</v>
      </c>
      <c r="K311" s="2109">
        <f t="shared" si="183"/>
        <v>0</v>
      </c>
      <c r="L311" s="2207">
        <f t="shared" si="183"/>
        <v>0</v>
      </c>
      <c r="M311" s="2109">
        <f t="shared" si="183"/>
        <v>0</v>
      </c>
      <c r="N311" s="2207">
        <f t="shared" si="183"/>
        <v>0</v>
      </c>
      <c r="O311" s="2109">
        <f t="shared" si="183"/>
        <v>0</v>
      </c>
      <c r="P311" s="2207">
        <f t="shared" si="183"/>
        <v>0</v>
      </c>
      <c r="Q311" s="2109">
        <f t="shared" si="183"/>
        <v>0</v>
      </c>
      <c r="R311" s="2207">
        <f t="shared" si="183"/>
        <v>0</v>
      </c>
      <c r="S311" s="2109">
        <f t="shared" si="183"/>
        <v>0</v>
      </c>
      <c r="T311" s="2207">
        <f t="shared" si="183"/>
        <v>0</v>
      </c>
      <c r="U311" s="2109">
        <f t="shared" si="183"/>
        <v>0</v>
      </c>
      <c r="V311" s="2207">
        <f t="shared" si="183"/>
        <v>0</v>
      </c>
      <c r="W311" s="2109">
        <f t="shared" si="183"/>
        <v>0</v>
      </c>
      <c r="X311" s="2207">
        <f t="shared" si="183"/>
        <v>0</v>
      </c>
      <c r="Y311" s="2109">
        <f t="shared" ref="Y311:AM311" si="188">+Y227+Y233+Y239+Y245+Y251+Y257+Y263+Y269+Y287+Y281+Y275+Y293+Y299+Y305</f>
        <v>0</v>
      </c>
      <c r="Z311" s="2207">
        <f t="shared" si="188"/>
        <v>1</v>
      </c>
      <c r="AA311" s="2109">
        <f t="shared" si="188"/>
        <v>0</v>
      </c>
      <c r="AB311" s="2207">
        <f t="shared" si="188"/>
        <v>0</v>
      </c>
      <c r="AC311" s="2109">
        <f t="shared" si="188"/>
        <v>0</v>
      </c>
      <c r="AD311" s="2207">
        <f t="shared" si="188"/>
        <v>0</v>
      </c>
      <c r="AE311" s="2109">
        <f t="shared" si="188"/>
        <v>0</v>
      </c>
      <c r="AF311" s="2207">
        <f t="shared" si="188"/>
        <v>2</v>
      </c>
      <c r="AG311" s="2109">
        <f t="shared" si="188"/>
        <v>1</v>
      </c>
      <c r="AH311" s="2207">
        <f t="shared" si="188"/>
        <v>1</v>
      </c>
      <c r="AI311" s="2109">
        <f t="shared" si="188"/>
        <v>1</v>
      </c>
      <c r="AJ311" s="2207">
        <f t="shared" si="188"/>
        <v>1</v>
      </c>
      <c r="AK311" s="2109">
        <f t="shared" si="188"/>
        <v>0</v>
      </c>
      <c r="AL311" s="2207">
        <f t="shared" si="188"/>
        <v>0</v>
      </c>
      <c r="AM311" s="2109">
        <f t="shared" si="188"/>
        <v>0</v>
      </c>
      <c r="AN311" s="2208">
        <f>+AN227+AN233+AN239+AN245+AN251+AN257+AN263+AN269+AN287+AN281+AN275+AN293+AN299+AN305</f>
        <v>0</v>
      </c>
      <c r="AO311" s="2209">
        <f t="shared" si="187"/>
        <v>0</v>
      </c>
      <c r="AP311" s="2210">
        <f>+AP227+AP233+AP239+AP251+AP269+AP287+AP281+AP275+AP293+AP299+AP305</f>
        <v>0</v>
      </c>
      <c r="AQ311" s="2211"/>
      <c r="AR311" s="2212"/>
      <c r="AS311" s="2126"/>
      <c r="AT311" s="2209">
        <f t="shared" ref="AT311:AV311" si="189">+AT227+AT233+AT239+AT245+AT251+AT257+AT263+AT269+AT287+AT281+AT275+AT293+AT299+AT305</f>
        <v>0</v>
      </c>
      <c r="AU311" s="2206">
        <f t="shared" si="189"/>
        <v>0</v>
      </c>
      <c r="AV311" s="2206">
        <f t="shared" si="189"/>
        <v>0</v>
      </c>
      <c r="AW311" s="2213">
        <f>+AW227+AW233+AW239+AW245+AW251+AW257+AW263+AW269+AW287+AW281+AW275+AW293+AW299+AW305</f>
        <v>0</v>
      </c>
      <c r="BT311" s="3"/>
      <c r="BU311" s="3"/>
      <c r="BV311" s="4"/>
      <c r="BW311" s="4"/>
      <c r="CA311" s="31"/>
      <c r="CB311" s="31"/>
      <c r="CC311" s="31"/>
      <c r="CD311" s="31"/>
      <c r="CE311" s="31"/>
      <c r="CF311" s="31"/>
      <c r="CG311" s="31"/>
      <c r="CH311" s="32"/>
      <c r="CI311" s="32"/>
      <c r="CJ311" s="32"/>
      <c r="CK311" s="32"/>
      <c r="CL311" s="32"/>
      <c r="CM311" s="32"/>
      <c r="CN311" s="32"/>
    </row>
    <row r="312" spans="1:92" ht="16.350000000000001" customHeight="1" x14ac:dyDescent="0.2">
      <c r="A312" s="3553"/>
      <c r="B312" s="3642" t="s">
        <v>269</v>
      </c>
      <c r="C312" s="3642"/>
      <c r="D312" s="2128">
        <f>SUM(E312+F312)</f>
        <v>9</v>
      </c>
      <c r="E312" s="2214">
        <f t="shared" si="182"/>
        <v>5</v>
      </c>
      <c r="F312" s="2215">
        <f t="shared" si="179"/>
        <v>4</v>
      </c>
      <c r="G312" s="2128">
        <f t="shared" si="186"/>
        <v>0</v>
      </c>
      <c r="H312" s="2215">
        <f t="shared" si="183"/>
        <v>0</v>
      </c>
      <c r="I312" s="2128">
        <f t="shared" si="183"/>
        <v>0</v>
      </c>
      <c r="J312" s="2215">
        <f t="shared" si="183"/>
        <v>0</v>
      </c>
      <c r="K312" s="2128">
        <f t="shared" si="183"/>
        <v>0</v>
      </c>
      <c r="L312" s="2215">
        <f t="shared" si="183"/>
        <v>0</v>
      </c>
      <c r="M312" s="2128">
        <f t="shared" si="183"/>
        <v>0</v>
      </c>
      <c r="N312" s="2215">
        <f t="shared" si="183"/>
        <v>0</v>
      </c>
      <c r="O312" s="2128">
        <f t="shared" si="183"/>
        <v>0</v>
      </c>
      <c r="P312" s="2215">
        <f t="shared" si="183"/>
        <v>0</v>
      </c>
      <c r="Q312" s="2128">
        <f t="shared" si="183"/>
        <v>0</v>
      </c>
      <c r="R312" s="2215">
        <f t="shared" si="183"/>
        <v>0</v>
      </c>
      <c r="S312" s="2128">
        <f t="shared" si="183"/>
        <v>0</v>
      </c>
      <c r="T312" s="2215">
        <f t="shared" si="183"/>
        <v>0</v>
      </c>
      <c r="U312" s="2128">
        <f t="shared" si="183"/>
        <v>0</v>
      </c>
      <c r="V312" s="2215">
        <f t="shared" si="183"/>
        <v>0</v>
      </c>
      <c r="W312" s="2128">
        <f t="shared" si="183"/>
        <v>0</v>
      </c>
      <c r="X312" s="2215">
        <f t="shared" si="183"/>
        <v>0</v>
      </c>
      <c r="Y312" s="2128">
        <f t="shared" ref="Y312:AN312" si="190">SUM(Y228+Y234+Y240+Y246+Y252+Y258+Y264+Y270+Y276+Y282+Y288+Y294+Y300+Y306)</f>
        <v>0</v>
      </c>
      <c r="Z312" s="2215">
        <f t="shared" si="190"/>
        <v>0</v>
      </c>
      <c r="AA312" s="2128">
        <f t="shared" si="190"/>
        <v>1</v>
      </c>
      <c r="AB312" s="2215">
        <f t="shared" si="190"/>
        <v>0</v>
      </c>
      <c r="AC312" s="2128">
        <f t="shared" si="190"/>
        <v>1</v>
      </c>
      <c r="AD312" s="2215">
        <f t="shared" si="190"/>
        <v>3</v>
      </c>
      <c r="AE312" s="2128">
        <f t="shared" si="190"/>
        <v>2</v>
      </c>
      <c r="AF312" s="2215">
        <f t="shared" si="190"/>
        <v>1</v>
      </c>
      <c r="AG312" s="2128">
        <f t="shared" si="190"/>
        <v>0</v>
      </c>
      <c r="AH312" s="2215">
        <f t="shared" si="190"/>
        <v>0</v>
      </c>
      <c r="AI312" s="2128">
        <f t="shared" si="190"/>
        <v>1</v>
      </c>
      <c r="AJ312" s="2215">
        <f t="shared" si="190"/>
        <v>0</v>
      </c>
      <c r="AK312" s="2128">
        <f t="shared" si="190"/>
        <v>0</v>
      </c>
      <c r="AL312" s="2215">
        <f t="shared" si="190"/>
        <v>0</v>
      </c>
      <c r="AM312" s="2128">
        <f t="shared" si="190"/>
        <v>0</v>
      </c>
      <c r="AN312" s="2216">
        <f t="shared" si="190"/>
        <v>0</v>
      </c>
      <c r="AO312" s="2217">
        <f t="shared" si="187"/>
        <v>0</v>
      </c>
      <c r="AP312" s="2218">
        <f>SUM(AP228+AP234+AP240+AP252+AP270+AP276+AP282+AP288+AP294+AP300+AP306)</f>
        <v>0</v>
      </c>
      <c r="AQ312" s="2219"/>
      <c r="AR312" s="2220"/>
      <c r="AS312" s="2132"/>
      <c r="AT312" s="2217">
        <f t="shared" ref="AT312:AV312" si="191">SUM(AT228+AT234+AT240+AT246+AT252+AT258+AT264+AT270+AT276+AT282+AT288+AT294+AT300+AT306)</f>
        <v>0</v>
      </c>
      <c r="AU312" s="2214">
        <f t="shared" si="191"/>
        <v>0</v>
      </c>
      <c r="AV312" s="2214">
        <f t="shared" si="191"/>
        <v>0</v>
      </c>
      <c r="AW312" s="2221">
        <f>SUM(AW228+AW234+AW240+AW246+AW252+AW258+AW264+AW270+AW276+AW282+AW288+AW294+AW300+AW306)</f>
        <v>0</v>
      </c>
      <c r="BT312" s="3"/>
      <c r="BU312" s="3"/>
      <c r="BV312" s="4"/>
      <c r="BW312" s="4"/>
      <c r="CA312" s="31"/>
      <c r="CB312" s="31"/>
      <c r="CC312" s="31"/>
      <c r="CH312" s="32"/>
      <c r="CI312" s="32"/>
      <c r="CJ312" s="32"/>
      <c r="CK312" s="14"/>
      <c r="CL312" s="14"/>
      <c r="CM312" s="14"/>
      <c r="CN312" s="14"/>
    </row>
    <row r="313" spans="1:92" ht="24" customHeight="1" x14ac:dyDescent="0.2">
      <c r="A313" s="49" t="s">
        <v>277</v>
      </c>
      <c r="B313" s="86"/>
      <c r="C313" s="86"/>
      <c r="D313" s="87"/>
      <c r="E313" s="87"/>
      <c r="F313" s="87"/>
      <c r="G313" s="87"/>
      <c r="H313" s="87"/>
      <c r="I313" s="87"/>
      <c r="AL313" s="9"/>
      <c r="AM313" s="9"/>
      <c r="BV313" s="3"/>
      <c r="BW313" s="3"/>
      <c r="CH313" s="14"/>
      <c r="CI313" s="14"/>
      <c r="CJ313" s="14"/>
      <c r="CK313" s="14"/>
      <c r="CL313" s="14"/>
      <c r="CM313" s="14"/>
      <c r="CN313" s="14"/>
    </row>
    <row r="314" spans="1:92" ht="16.350000000000001" customHeight="1" x14ac:dyDescent="0.2">
      <c r="A314" s="3455" t="s">
        <v>39</v>
      </c>
      <c r="B314" s="3773"/>
      <c r="C314" s="3259"/>
      <c r="D314" s="3458" t="s">
        <v>4</v>
      </c>
      <c r="E314" s="3774"/>
      <c r="F314" s="3275"/>
      <c r="G314" s="3634" t="s">
        <v>5</v>
      </c>
      <c r="H314" s="3634"/>
      <c r="I314" s="3634"/>
      <c r="J314" s="3634"/>
      <c r="K314" s="3634"/>
      <c r="L314" s="3634"/>
      <c r="M314" s="3634"/>
      <c r="N314" s="3634"/>
      <c r="O314" s="3634"/>
      <c r="P314" s="3634"/>
      <c r="Q314" s="3634"/>
      <c r="R314" s="3634"/>
      <c r="S314" s="3634"/>
      <c r="T314" s="3634"/>
      <c r="U314" s="3634"/>
      <c r="V314" s="3634"/>
      <c r="W314" s="3634"/>
      <c r="X314" s="3634"/>
      <c r="Y314" s="3634"/>
      <c r="Z314" s="3634"/>
      <c r="AA314" s="3634"/>
      <c r="AB314" s="3634"/>
      <c r="AC314" s="3634"/>
      <c r="AD314" s="3634"/>
      <c r="AE314" s="3634"/>
      <c r="AF314" s="3634"/>
      <c r="AG314" s="3634"/>
      <c r="AH314" s="3634"/>
      <c r="AI314" s="3634"/>
      <c r="AJ314" s="3634"/>
      <c r="AK314" s="3634"/>
      <c r="AL314" s="3634"/>
      <c r="AM314" s="3634"/>
      <c r="AN314" s="3634"/>
      <c r="AO314" s="3634"/>
      <c r="AP314" s="3627"/>
      <c r="AQ314" s="3635" t="s">
        <v>7</v>
      </c>
      <c r="AR314" s="3454" t="s">
        <v>278</v>
      </c>
      <c r="BV314" s="3"/>
      <c r="BW314" s="3"/>
      <c r="CH314" s="14"/>
      <c r="CI314" s="14"/>
      <c r="CJ314" s="14"/>
      <c r="CK314" s="14"/>
      <c r="CL314" s="14"/>
      <c r="CM314" s="14"/>
      <c r="CN314" s="14"/>
    </row>
    <row r="315" spans="1:92" ht="32.1" customHeight="1" x14ac:dyDescent="0.2">
      <c r="A315" s="2933"/>
      <c r="B315" s="2934"/>
      <c r="C315" s="2935"/>
      <c r="D315" s="3175"/>
      <c r="E315" s="3176"/>
      <c r="F315" s="3177"/>
      <c r="G315" s="3637" t="s">
        <v>13</v>
      </c>
      <c r="H315" s="3638"/>
      <c r="I315" s="3612" t="s">
        <v>14</v>
      </c>
      <c r="J315" s="3627"/>
      <c r="K315" s="3634" t="s">
        <v>15</v>
      </c>
      <c r="L315" s="3627"/>
      <c r="M315" s="3612" t="s">
        <v>16</v>
      </c>
      <c r="N315" s="3627"/>
      <c r="O315" s="3612" t="s">
        <v>17</v>
      </c>
      <c r="P315" s="3627"/>
      <c r="Q315" s="3612" t="s">
        <v>18</v>
      </c>
      <c r="R315" s="3627"/>
      <c r="S315" s="3612" t="s">
        <v>19</v>
      </c>
      <c r="T315" s="3627"/>
      <c r="U315" s="3612" t="s">
        <v>20</v>
      </c>
      <c r="V315" s="3627"/>
      <c r="W315" s="3612" t="s">
        <v>21</v>
      </c>
      <c r="X315" s="3627"/>
      <c r="Y315" s="3612" t="s">
        <v>22</v>
      </c>
      <c r="Z315" s="3614"/>
      <c r="AA315" s="3612" t="s">
        <v>23</v>
      </c>
      <c r="AB315" s="3614"/>
      <c r="AC315" s="3612" t="s">
        <v>24</v>
      </c>
      <c r="AD315" s="3614"/>
      <c r="AE315" s="3612" t="s">
        <v>25</v>
      </c>
      <c r="AF315" s="3614"/>
      <c r="AG315" s="3612" t="s">
        <v>26</v>
      </c>
      <c r="AH315" s="3614"/>
      <c r="AI315" s="3612" t="s">
        <v>27</v>
      </c>
      <c r="AJ315" s="3614"/>
      <c r="AK315" s="3612" t="s">
        <v>28</v>
      </c>
      <c r="AL315" s="3614"/>
      <c r="AM315" s="3612" t="s">
        <v>29</v>
      </c>
      <c r="AN315" s="3614"/>
      <c r="AO315" s="3612" t="s">
        <v>30</v>
      </c>
      <c r="AP315" s="3614"/>
      <c r="AQ315" s="2947"/>
      <c r="AR315" s="2912"/>
      <c r="BV315" s="3"/>
      <c r="BW315" s="3"/>
      <c r="CH315" s="14"/>
      <c r="CI315" s="14"/>
      <c r="CJ315" s="14"/>
      <c r="CK315" s="14"/>
      <c r="CL315" s="14"/>
      <c r="CM315" s="14"/>
      <c r="CN315" s="14"/>
    </row>
    <row r="316" spans="1:92" ht="16.350000000000001" customHeight="1" x14ac:dyDescent="0.2">
      <c r="A316" s="3169"/>
      <c r="B316" s="3170"/>
      <c r="C316" s="3171"/>
      <c r="D316" s="2014" t="s">
        <v>31</v>
      </c>
      <c r="E316" s="1008" t="s">
        <v>32</v>
      </c>
      <c r="F316" s="2015" t="s">
        <v>33</v>
      </c>
      <c r="G316" s="2222" t="s">
        <v>32</v>
      </c>
      <c r="H316" s="2223" t="s">
        <v>33</v>
      </c>
      <c r="I316" s="2224" t="s">
        <v>32</v>
      </c>
      <c r="J316" s="2223" t="s">
        <v>33</v>
      </c>
      <c r="K316" s="2224" t="s">
        <v>32</v>
      </c>
      <c r="L316" s="2223" t="s">
        <v>33</v>
      </c>
      <c r="M316" s="2224" t="s">
        <v>32</v>
      </c>
      <c r="N316" s="2223" t="s">
        <v>33</v>
      </c>
      <c r="O316" s="2224" t="s">
        <v>32</v>
      </c>
      <c r="P316" s="2223" t="s">
        <v>33</v>
      </c>
      <c r="Q316" s="2224" t="s">
        <v>32</v>
      </c>
      <c r="R316" s="2223" t="s">
        <v>33</v>
      </c>
      <c r="S316" s="2224" t="s">
        <v>32</v>
      </c>
      <c r="T316" s="2223" t="s">
        <v>33</v>
      </c>
      <c r="U316" s="2224" t="s">
        <v>32</v>
      </c>
      <c r="V316" s="2223" t="s">
        <v>33</v>
      </c>
      <c r="W316" s="2224" t="s">
        <v>32</v>
      </c>
      <c r="X316" s="2223" t="s">
        <v>33</v>
      </c>
      <c r="Y316" s="2224" t="s">
        <v>32</v>
      </c>
      <c r="Z316" s="2223" t="s">
        <v>33</v>
      </c>
      <c r="AA316" s="2224" t="s">
        <v>32</v>
      </c>
      <c r="AB316" s="2223" t="s">
        <v>33</v>
      </c>
      <c r="AC316" s="2224" t="s">
        <v>32</v>
      </c>
      <c r="AD316" s="2223" t="s">
        <v>33</v>
      </c>
      <c r="AE316" s="2224" t="s">
        <v>32</v>
      </c>
      <c r="AF316" s="2223" t="s">
        <v>33</v>
      </c>
      <c r="AG316" s="2224" t="s">
        <v>32</v>
      </c>
      <c r="AH316" s="2223" t="s">
        <v>33</v>
      </c>
      <c r="AI316" s="2224" t="s">
        <v>32</v>
      </c>
      <c r="AJ316" s="2223" t="s">
        <v>33</v>
      </c>
      <c r="AK316" s="2224" t="s">
        <v>32</v>
      </c>
      <c r="AL316" s="2223" t="s">
        <v>33</v>
      </c>
      <c r="AM316" s="2224" t="s">
        <v>32</v>
      </c>
      <c r="AN316" s="2223" t="s">
        <v>33</v>
      </c>
      <c r="AO316" s="2224" t="s">
        <v>32</v>
      </c>
      <c r="AP316" s="2223" t="s">
        <v>33</v>
      </c>
      <c r="AQ316" s="3550"/>
      <c r="AR316" s="3537"/>
      <c r="BV316" s="3"/>
      <c r="BW316" s="3"/>
      <c r="CH316" s="14"/>
      <c r="CI316" s="14"/>
      <c r="CJ316" s="14"/>
      <c r="CK316" s="14"/>
      <c r="CL316" s="14"/>
      <c r="CM316" s="14"/>
      <c r="CN316" s="14"/>
    </row>
    <row r="317" spans="1:92" ht="16.350000000000001" customHeight="1" x14ac:dyDescent="0.2">
      <c r="A317" s="3615" t="s">
        <v>46</v>
      </c>
      <c r="B317" s="3616"/>
      <c r="C317" s="3617"/>
      <c r="D317" s="2225">
        <f>SUM(E317:F317)</f>
        <v>0</v>
      </c>
      <c r="E317" s="2226">
        <f>SUM(G317+I317+K317+M317+O317+Q317+S317+U317+W317+Y317+AA317+AC317+AE317+AG317+AI317+AK317+AM317+AO317)</f>
        <v>0</v>
      </c>
      <c r="F317" s="2226">
        <f>SUM(H317+J317+L317+N317+P317+R317+T317+V317+X317+Z317+AB317+AD317+AF317+AH317+AJ317+AL317+AN317+AP317)</f>
        <v>0</v>
      </c>
      <c r="G317" s="2227"/>
      <c r="H317" s="60"/>
      <c r="I317" s="2227"/>
      <c r="J317" s="60"/>
      <c r="K317" s="2227"/>
      <c r="L317" s="60"/>
      <c r="M317" s="2227"/>
      <c r="N317" s="60"/>
      <c r="O317" s="2227"/>
      <c r="P317" s="60"/>
      <c r="Q317" s="2227"/>
      <c r="R317" s="60"/>
      <c r="S317" s="2227"/>
      <c r="T317" s="60"/>
      <c r="U317" s="2227"/>
      <c r="V317" s="60"/>
      <c r="W317" s="2227"/>
      <c r="X317" s="60"/>
      <c r="Y317" s="2227"/>
      <c r="Z317" s="60"/>
      <c r="AA317" s="2227"/>
      <c r="AB317" s="60"/>
      <c r="AC317" s="2227"/>
      <c r="AD317" s="60"/>
      <c r="AE317" s="2227"/>
      <c r="AF317" s="60"/>
      <c r="AG317" s="2227"/>
      <c r="AH317" s="60"/>
      <c r="AI317" s="2227"/>
      <c r="AJ317" s="60"/>
      <c r="AK317" s="2227"/>
      <c r="AL317" s="60"/>
      <c r="AM317" s="2227"/>
      <c r="AN317" s="60"/>
      <c r="AO317" s="2227"/>
      <c r="AP317" s="64"/>
      <c r="AQ317" s="319"/>
      <c r="AR317" s="651"/>
      <c r="AS317" s="671" t="str">
        <f t="shared" ref="AS317:AS321" si="192">$CA317&amp;$CB317&amp;$CC317&amp;$CD317&amp;$CE317&amp;$CF317&amp;$CG317</f>
        <v/>
      </c>
      <c r="BV317" s="3"/>
      <c r="BW317" s="3"/>
      <c r="CA317" s="31" t="str">
        <f>IF(CH317=1,"* Las actividades de 60 años NO DEBE ser mayor que el de 60-64 Años. ","")</f>
        <v/>
      </c>
      <c r="CB317" s="31" t="str">
        <f>IF(AND(D317&lt;&gt;0,AQ317=""),"* Recuerde que las Embarazadas deben ser incluídas en el ingreso por rango Etario (Digite CEROS si no tiene). ",IF(F317&lt;AQ317,"* Las Embarazadas NO DEBEN ser mayor al total de Mujeres. ",""))</f>
        <v/>
      </c>
      <c r="CH317" s="32">
        <f>IF((AK317+AL317)&lt;AR317,1,0)</f>
        <v>0</v>
      </c>
      <c r="CI317" s="32">
        <f>IF(AND(D317&lt;&gt;0,AQ317=""),1,IF(F317&lt;AQ317,1,0))</f>
        <v>0</v>
      </c>
      <c r="CK317" s="14"/>
      <c r="CL317" s="14"/>
      <c r="CM317" s="14"/>
      <c r="CN317" s="14"/>
    </row>
    <row r="318" spans="1:92" ht="16.350000000000001" customHeight="1" x14ac:dyDescent="0.2">
      <c r="A318" s="3618" t="s">
        <v>279</v>
      </c>
      <c r="B318" s="3619"/>
      <c r="C318" s="3620"/>
      <c r="D318" s="2228">
        <f t="shared" ref="D318:D320" si="193">SUM(E318:F318)</f>
        <v>0</v>
      </c>
      <c r="E318" s="2229">
        <f t="shared" ref="E318:F320" si="194">SUM(G318+I318+K318+M318+O318+Q318+S318+U318+W318+Y318+AA318+AC318+AE318+AG318+AI318+AK318+AM318+AO318)</f>
        <v>0</v>
      </c>
      <c r="F318" s="2229">
        <f t="shared" si="194"/>
        <v>0</v>
      </c>
      <c r="G318" s="2230"/>
      <c r="H318" s="2231"/>
      <c r="I318" s="2230"/>
      <c r="J318" s="2231"/>
      <c r="K318" s="2230"/>
      <c r="L318" s="2231"/>
      <c r="M318" s="2230"/>
      <c r="N318" s="2231"/>
      <c r="O318" s="2230"/>
      <c r="P318" s="2231"/>
      <c r="Q318" s="2230"/>
      <c r="R318" s="2231"/>
      <c r="S318" s="2230"/>
      <c r="T318" s="2231"/>
      <c r="U318" s="2230"/>
      <c r="V318" s="2231"/>
      <c r="W318" s="2230"/>
      <c r="X318" s="2231"/>
      <c r="Y318" s="2230"/>
      <c r="Z318" s="2231"/>
      <c r="AA318" s="2230"/>
      <c r="AB318" s="2231"/>
      <c r="AC318" s="2230"/>
      <c r="AD318" s="2231"/>
      <c r="AE318" s="2230"/>
      <c r="AF318" s="2231"/>
      <c r="AG318" s="2230"/>
      <c r="AH318" s="2231"/>
      <c r="AI318" s="2230"/>
      <c r="AJ318" s="2231"/>
      <c r="AK318" s="2230"/>
      <c r="AL318" s="2231"/>
      <c r="AM318" s="2230"/>
      <c r="AN318" s="2231"/>
      <c r="AO318" s="2230"/>
      <c r="AP318" s="2232"/>
      <c r="AQ318" s="2233"/>
      <c r="AR318" s="2234"/>
      <c r="AS318" s="671" t="str">
        <f t="shared" si="192"/>
        <v/>
      </c>
      <c r="BV318" s="3"/>
      <c r="BW318" s="3"/>
      <c r="CA318" s="31" t="str">
        <f t="shared" ref="CA318:CA321" si="195">IF(CH318=1,"* Las actividades de 60 años NO DEBE ser mayor que el de 60-64 Años. ","")</f>
        <v/>
      </c>
      <c r="CB318" s="31" t="str">
        <f t="shared" ref="CB318:CB321" si="196">IF(AND(D318&lt;&gt;0,AQ318=""),"* Recuerde que las Embarazadas deben ser incluídas en el ingreso por rango Etario (Digite CEROS si no tiene). ",IF(F318&lt;AQ318,"* Las Embarazadas NO DEBEN ser mayor al total de Mujeres. ",""))</f>
        <v/>
      </c>
      <c r="CH318" s="32">
        <f t="shared" ref="CH318:CH321" si="197">IF((AK318+AL318)&lt;AR318,1,0)</f>
        <v>0</v>
      </c>
      <c r="CI318" s="32">
        <f t="shared" ref="CI318:CI321" si="198">IF(AND(D318&lt;&gt;0,AQ318=""),1,IF(F318&lt;AQ318,1,0))</f>
        <v>0</v>
      </c>
      <c r="CK318" s="14"/>
      <c r="CL318" s="14"/>
      <c r="CM318" s="14"/>
      <c r="CN318" s="14"/>
    </row>
    <row r="319" spans="1:92" ht="16.350000000000001" customHeight="1" x14ac:dyDescent="0.2">
      <c r="A319" s="3618" t="s">
        <v>280</v>
      </c>
      <c r="B319" s="3619"/>
      <c r="C319" s="3620"/>
      <c r="D319" s="2228">
        <f t="shared" si="193"/>
        <v>0</v>
      </c>
      <c r="E319" s="2229">
        <f t="shared" si="194"/>
        <v>0</v>
      </c>
      <c r="F319" s="2229">
        <f t="shared" si="194"/>
        <v>0</v>
      </c>
      <c r="G319" s="2230"/>
      <c r="H319" s="2231"/>
      <c r="I319" s="2230"/>
      <c r="J319" s="2231"/>
      <c r="K319" s="2230"/>
      <c r="L319" s="2231"/>
      <c r="M319" s="2230"/>
      <c r="N319" s="2231"/>
      <c r="O319" s="2230"/>
      <c r="P319" s="2231"/>
      <c r="Q319" s="2230"/>
      <c r="R319" s="2231"/>
      <c r="S319" s="2230"/>
      <c r="T319" s="2231"/>
      <c r="U319" s="2230"/>
      <c r="V319" s="2231"/>
      <c r="W319" s="2230"/>
      <c r="X319" s="2231"/>
      <c r="Y319" s="2230"/>
      <c r="Z319" s="2231"/>
      <c r="AA319" s="2230"/>
      <c r="AB319" s="2231"/>
      <c r="AC319" s="2230"/>
      <c r="AD319" s="2231"/>
      <c r="AE319" s="2230"/>
      <c r="AF319" s="2231"/>
      <c r="AG319" s="2230"/>
      <c r="AH319" s="2231"/>
      <c r="AI319" s="2230"/>
      <c r="AJ319" s="2231"/>
      <c r="AK319" s="2230"/>
      <c r="AL319" s="2231"/>
      <c r="AM319" s="2230"/>
      <c r="AN319" s="2231"/>
      <c r="AO319" s="2230"/>
      <c r="AP319" s="2232"/>
      <c r="AQ319" s="2233"/>
      <c r="AR319" s="2234"/>
      <c r="AS319" s="671" t="str">
        <f t="shared" si="192"/>
        <v/>
      </c>
      <c r="BV319" s="3"/>
      <c r="BW319" s="3"/>
      <c r="CA319" s="31" t="str">
        <f t="shared" si="195"/>
        <v/>
      </c>
      <c r="CB319" s="31" t="str">
        <f t="shared" si="196"/>
        <v/>
      </c>
      <c r="CH319" s="32">
        <f t="shared" si="197"/>
        <v>0</v>
      </c>
      <c r="CI319" s="32">
        <f t="shared" si="198"/>
        <v>0</v>
      </c>
      <c r="CK319" s="14"/>
      <c r="CL319" s="14"/>
      <c r="CM319" s="14"/>
      <c r="CN319" s="14"/>
    </row>
    <row r="320" spans="1:92" ht="16.350000000000001" customHeight="1" x14ac:dyDescent="0.2">
      <c r="A320" s="3621" t="s">
        <v>43</v>
      </c>
      <c r="B320" s="3622"/>
      <c r="C320" s="3623"/>
      <c r="D320" s="2228">
        <f t="shared" si="193"/>
        <v>0</v>
      </c>
      <c r="E320" s="2229">
        <f t="shared" si="194"/>
        <v>0</v>
      </c>
      <c r="F320" s="2229">
        <f t="shared" si="194"/>
        <v>0</v>
      </c>
      <c r="G320" s="2230"/>
      <c r="H320" s="2231"/>
      <c r="I320" s="2230"/>
      <c r="J320" s="2231"/>
      <c r="K320" s="2230"/>
      <c r="L320" s="2231"/>
      <c r="M320" s="2230"/>
      <c r="N320" s="2231"/>
      <c r="O320" s="2230"/>
      <c r="P320" s="2231"/>
      <c r="Q320" s="2230"/>
      <c r="R320" s="2231"/>
      <c r="S320" s="2230"/>
      <c r="T320" s="2231"/>
      <c r="U320" s="2230"/>
      <c r="V320" s="2231"/>
      <c r="W320" s="2230"/>
      <c r="X320" s="2231"/>
      <c r="Y320" s="2230"/>
      <c r="Z320" s="2231"/>
      <c r="AA320" s="2230"/>
      <c r="AB320" s="2231"/>
      <c r="AC320" s="2230"/>
      <c r="AD320" s="2231"/>
      <c r="AE320" s="2230"/>
      <c r="AF320" s="2231"/>
      <c r="AG320" s="2230"/>
      <c r="AH320" s="2231"/>
      <c r="AI320" s="2230"/>
      <c r="AJ320" s="2231"/>
      <c r="AK320" s="2230"/>
      <c r="AL320" s="2231"/>
      <c r="AM320" s="2230"/>
      <c r="AN320" s="2231"/>
      <c r="AO320" s="2230"/>
      <c r="AP320" s="2232"/>
      <c r="AQ320" s="2235"/>
      <c r="AR320" s="2236"/>
      <c r="AS320" s="671" t="str">
        <f t="shared" si="192"/>
        <v/>
      </c>
      <c r="BV320" s="3"/>
      <c r="BW320" s="3"/>
      <c r="CA320" s="31" t="str">
        <f t="shared" si="195"/>
        <v/>
      </c>
      <c r="CB320" s="31" t="str">
        <f t="shared" si="196"/>
        <v/>
      </c>
      <c r="CH320" s="32">
        <f t="shared" si="197"/>
        <v>0</v>
      </c>
      <c r="CI320" s="32">
        <f t="shared" si="198"/>
        <v>0</v>
      </c>
      <c r="CK320" s="14"/>
      <c r="CL320" s="14"/>
      <c r="CM320" s="14"/>
      <c r="CN320" s="14"/>
    </row>
    <row r="321" spans="1:92" ht="16.350000000000001" customHeight="1" x14ac:dyDescent="0.2">
      <c r="A321" s="3624" t="s">
        <v>281</v>
      </c>
      <c r="B321" s="3625"/>
      <c r="C321" s="3626"/>
      <c r="D321" s="2237">
        <f>SUM(E321:F321)</f>
        <v>0</v>
      </c>
      <c r="E321" s="2238">
        <f>SUM(G321+I321+K321+M321+O321+Q321+S321+U321+W321+Y321+AA321+AC321+AE321+AG321+AI321+AK321+AM321+AO321)</f>
        <v>0</v>
      </c>
      <c r="F321" s="2238">
        <f>SUM(H321+J321+L321+N321+P321+R321+T321+V321+X321+Z321+AB321+AD321+AF321+AH321+AJ321+AL321+AN321+AP321)</f>
        <v>0</v>
      </c>
      <c r="G321" s="2239"/>
      <c r="H321" s="2240"/>
      <c r="I321" s="2239"/>
      <c r="J321" s="2240"/>
      <c r="K321" s="2239"/>
      <c r="L321" s="2240"/>
      <c r="M321" s="2239"/>
      <c r="N321" s="2240"/>
      <c r="O321" s="2239"/>
      <c r="P321" s="2240"/>
      <c r="Q321" s="2239"/>
      <c r="R321" s="2240"/>
      <c r="S321" s="2239"/>
      <c r="T321" s="2240"/>
      <c r="U321" s="2239"/>
      <c r="V321" s="2240"/>
      <c r="W321" s="2239"/>
      <c r="X321" s="2240"/>
      <c r="Y321" s="2239"/>
      <c r="Z321" s="2240"/>
      <c r="AA321" s="2239"/>
      <c r="AB321" s="2240"/>
      <c r="AC321" s="2239"/>
      <c r="AD321" s="2240"/>
      <c r="AE321" s="2239"/>
      <c r="AF321" s="2240"/>
      <c r="AG321" s="2239"/>
      <c r="AH321" s="2240"/>
      <c r="AI321" s="2239"/>
      <c r="AJ321" s="2240"/>
      <c r="AK321" s="2239"/>
      <c r="AL321" s="2240"/>
      <c r="AM321" s="2239"/>
      <c r="AN321" s="2240"/>
      <c r="AO321" s="2239"/>
      <c r="AP321" s="2241"/>
      <c r="AQ321" s="2242"/>
      <c r="AR321" s="2243"/>
      <c r="AS321" s="671" t="str">
        <f t="shared" si="192"/>
        <v/>
      </c>
      <c r="BV321" s="3"/>
      <c r="BW321" s="3"/>
      <c r="CA321" s="31" t="str">
        <f t="shared" si="195"/>
        <v/>
      </c>
      <c r="CB321" s="31" t="str">
        <f t="shared" si="196"/>
        <v/>
      </c>
      <c r="CH321" s="32">
        <f t="shared" si="197"/>
        <v>0</v>
      </c>
      <c r="CI321" s="32">
        <f t="shared" si="198"/>
        <v>0</v>
      </c>
      <c r="CK321" s="14"/>
      <c r="CL321" s="14"/>
      <c r="CM321" s="14"/>
      <c r="CN321" s="14"/>
    </row>
    <row r="322" spans="1:92" ht="30.75" customHeight="1" x14ac:dyDescent="0.2">
      <c r="A322" s="237" t="s">
        <v>282</v>
      </c>
      <c r="B322" s="593"/>
      <c r="C322" s="593"/>
      <c r="D322" s="594"/>
      <c r="E322" s="2531"/>
      <c r="F322" s="644"/>
      <c r="G322" s="9"/>
      <c r="H322" s="9"/>
      <c r="I322" s="9"/>
      <c r="J322" s="9"/>
      <c r="Q322" s="9" t="s">
        <v>283</v>
      </c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BV322" s="3"/>
      <c r="BW322" s="3"/>
      <c r="CH322" s="14"/>
      <c r="CI322" s="14"/>
      <c r="CJ322" s="14"/>
      <c r="CK322" s="14"/>
      <c r="CL322" s="14"/>
      <c r="CM322" s="14"/>
      <c r="CN322" s="14"/>
    </row>
    <row r="323" spans="1:92" ht="16.350000000000001" customHeight="1" x14ac:dyDescent="0.2">
      <c r="A323" s="3454" t="s">
        <v>260</v>
      </c>
      <c r="B323" s="3454" t="s">
        <v>284</v>
      </c>
      <c r="C323" s="3454" t="s">
        <v>285</v>
      </c>
      <c r="D323" s="3454" t="s">
        <v>286</v>
      </c>
      <c r="E323" s="3454" t="s">
        <v>287</v>
      </c>
      <c r="F323" s="9"/>
      <c r="G323" s="9"/>
      <c r="H323" s="9"/>
      <c r="I323" s="9"/>
      <c r="J323" s="9"/>
      <c r="BV323" s="3"/>
      <c r="BW323" s="3"/>
      <c r="CH323" s="14"/>
      <c r="CI323" s="14"/>
      <c r="CJ323" s="14"/>
      <c r="CK323" s="14"/>
      <c r="CL323" s="14"/>
      <c r="CM323" s="14"/>
      <c r="CN323" s="14"/>
    </row>
    <row r="324" spans="1:92" ht="32.1" customHeight="1" x14ac:dyDescent="0.2">
      <c r="A324" s="2912"/>
      <c r="B324" s="2912"/>
      <c r="C324" s="2912"/>
      <c r="D324" s="2912"/>
      <c r="E324" s="2912"/>
      <c r="F324" s="9"/>
      <c r="G324" s="9"/>
      <c r="H324" s="9"/>
      <c r="I324" s="9"/>
      <c r="J324" s="9"/>
      <c r="BV324" s="3"/>
      <c r="BW324" s="3"/>
      <c r="CH324" s="14"/>
      <c r="CI324" s="14"/>
      <c r="CJ324" s="14"/>
      <c r="CK324" s="14"/>
      <c r="CL324" s="14"/>
      <c r="CM324" s="14"/>
      <c r="CN324" s="14"/>
    </row>
    <row r="325" spans="1:92" ht="16.350000000000001" customHeight="1" x14ac:dyDescent="0.2">
      <c r="A325" s="2912"/>
      <c r="B325" s="2912"/>
      <c r="C325" s="2912"/>
      <c r="D325" s="2912"/>
      <c r="E325" s="2912"/>
      <c r="F325" s="9"/>
      <c r="G325" s="9"/>
      <c r="H325" s="9"/>
      <c r="I325" s="9"/>
      <c r="J325" s="9"/>
      <c r="BV325" s="3"/>
      <c r="BW325" s="3"/>
      <c r="CH325" s="14"/>
      <c r="CI325" s="14"/>
      <c r="CJ325" s="14"/>
      <c r="CK325" s="14"/>
      <c r="CL325" s="14"/>
      <c r="CM325" s="14"/>
      <c r="CN325" s="14"/>
    </row>
    <row r="326" spans="1:92" ht="16.350000000000001" customHeight="1" x14ac:dyDescent="0.2">
      <c r="A326" s="3537"/>
      <c r="B326" s="3537"/>
      <c r="C326" s="3537"/>
      <c r="D326" s="3537"/>
      <c r="E326" s="3537"/>
      <c r="F326" s="9"/>
      <c r="G326" s="9"/>
      <c r="H326" s="9"/>
      <c r="I326" s="9"/>
      <c r="J326" s="9"/>
      <c r="BV326" s="3"/>
      <c r="BW326" s="3"/>
      <c r="CH326" s="14"/>
      <c r="CI326" s="14"/>
      <c r="CJ326" s="14"/>
      <c r="CK326" s="14"/>
      <c r="CL326" s="14"/>
      <c r="CM326" s="14"/>
      <c r="CN326" s="14"/>
    </row>
    <row r="327" spans="1:92" ht="16.350000000000001" customHeight="1" x14ac:dyDescent="0.2">
      <c r="A327" s="2245" t="s">
        <v>288</v>
      </c>
      <c r="B327" s="2246"/>
      <c r="C327" s="2247"/>
      <c r="D327" s="2248">
        <f>SUM(D328:D330)</f>
        <v>0</v>
      </c>
      <c r="E327" s="2248">
        <f>SUM(E328:E330)</f>
        <v>0</v>
      </c>
      <c r="F327" s="9"/>
      <c r="G327" s="9"/>
      <c r="H327" s="9"/>
      <c r="I327" s="9"/>
      <c r="J327" s="9"/>
      <c r="BV327" s="3"/>
      <c r="BW327" s="3"/>
      <c r="CH327" s="14"/>
      <c r="CI327" s="14"/>
      <c r="CJ327" s="14"/>
      <c r="CK327" s="14"/>
      <c r="CL327" s="14"/>
      <c r="CM327" s="14"/>
      <c r="CN327" s="14"/>
    </row>
    <row r="328" spans="1:92" ht="16.350000000000001" customHeight="1" x14ac:dyDescent="0.2">
      <c r="A328" s="2226" t="s">
        <v>289</v>
      </c>
      <c r="B328" s="2249"/>
      <c r="C328" s="2250"/>
      <c r="D328" s="2251"/>
      <c r="E328" s="2252"/>
      <c r="F328" s="9"/>
      <c r="G328" s="9"/>
      <c r="H328" s="9"/>
      <c r="I328" s="9"/>
      <c r="J328" s="9"/>
      <c r="BV328" s="3"/>
      <c r="BW328" s="3"/>
      <c r="CH328" s="14"/>
      <c r="CI328" s="14"/>
      <c r="CJ328" s="14"/>
      <c r="CK328" s="14"/>
      <c r="CL328" s="14"/>
      <c r="CM328" s="14"/>
      <c r="CN328" s="14"/>
    </row>
    <row r="329" spans="1:92" ht="16.350000000000001" customHeight="1" x14ac:dyDescent="0.2">
      <c r="A329" s="2229" t="s">
        <v>290</v>
      </c>
      <c r="B329" s="2253"/>
      <c r="C329" s="2254"/>
      <c r="D329" s="2255"/>
      <c r="E329" s="2234"/>
      <c r="F329" s="9"/>
      <c r="G329" s="9"/>
      <c r="H329" s="9"/>
      <c r="I329" s="9"/>
      <c r="J329" s="9"/>
      <c r="BV329" s="3"/>
      <c r="BW329" s="3"/>
      <c r="CH329" s="14"/>
      <c r="CI329" s="14"/>
      <c r="CJ329" s="14"/>
      <c r="CK329" s="14"/>
      <c r="CL329" s="14"/>
      <c r="CM329" s="14"/>
      <c r="CN329" s="14"/>
    </row>
    <row r="330" spans="1:92" ht="16.350000000000001" customHeight="1" x14ac:dyDescent="0.2">
      <c r="A330" s="2238" t="s">
        <v>291</v>
      </c>
      <c r="B330" s="2256"/>
      <c r="C330" s="2257"/>
      <c r="D330" s="2258"/>
      <c r="E330" s="2243"/>
      <c r="F330" s="9"/>
      <c r="G330" s="9"/>
      <c r="H330" s="9"/>
      <c r="I330" s="9"/>
      <c r="J330" s="9"/>
      <c r="BV330" s="3"/>
      <c r="BW330" s="3"/>
      <c r="CH330" s="14"/>
      <c r="CI330" s="14"/>
      <c r="CJ330" s="14"/>
      <c r="CK330" s="14"/>
      <c r="CL330" s="14"/>
      <c r="CM330" s="14"/>
      <c r="CN330" s="14"/>
    </row>
    <row r="331" spans="1:92" ht="33.75" customHeight="1" x14ac:dyDescent="0.2">
      <c r="A331" s="237" t="s">
        <v>292</v>
      </c>
      <c r="B331" s="661"/>
      <c r="C331" s="661"/>
      <c r="D331" s="662"/>
      <c r="E331" s="608"/>
      <c r="F331" s="9"/>
      <c r="G331" s="9"/>
      <c r="H331" s="9"/>
      <c r="I331" s="9"/>
      <c r="J331" s="9"/>
      <c r="BV331" s="3"/>
      <c r="BW331" s="3"/>
      <c r="CH331" s="14"/>
      <c r="CI331" s="14"/>
      <c r="CJ331" s="14"/>
      <c r="CK331" s="14"/>
      <c r="CL331" s="14"/>
      <c r="CM331" s="14"/>
      <c r="CN331" s="14"/>
    </row>
    <row r="332" spans="1:92" ht="38.25" customHeight="1" x14ac:dyDescent="0.2">
      <c r="A332" s="3612" t="s">
        <v>293</v>
      </c>
      <c r="B332" s="3613"/>
      <c r="C332" s="2259" t="s">
        <v>294</v>
      </c>
      <c r="D332" s="2259" t="s">
        <v>295</v>
      </c>
      <c r="E332" s="2259" t="s">
        <v>296</v>
      </c>
      <c r="F332" s="9"/>
      <c r="G332" s="9"/>
      <c r="H332" s="9"/>
      <c r="I332" s="9"/>
      <c r="J332" s="9"/>
      <c r="BV332" s="3"/>
      <c r="BW332" s="3"/>
    </row>
    <row r="333" spans="1:92" x14ac:dyDescent="0.2">
      <c r="A333" s="3606" t="s">
        <v>93</v>
      </c>
      <c r="B333" s="3607"/>
      <c r="C333" s="2252"/>
      <c r="D333" s="2252"/>
      <c r="E333" s="2252"/>
      <c r="F333" s="9"/>
      <c r="G333" s="9"/>
      <c r="H333" s="9"/>
      <c r="I333" s="9"/>
      <c r="J333" s="9"/>
      <c r="BV333" s="3"/>
      <c r="BW333" s="3"/>
    </row>
    <row r="334" spans="1:92" ht="14.25" customHeight="1" x14ac:dyDescent="0.2">
      <c r="A334" s="3608" t="s">
        <v>105</v>
      </c>
      <c r="B334" s="3609"/>
      <c r="C334" s="2234"/>
      <c r="D334" s="2234"/>
      <c r="E334" s="2234"/>
      <c r="F334" s="9"/>
      <c r="G334" s="9"/>
      <c r="H334" s="9"/>
      <c r="I334" s="9"/>
      <c r="J334" s="9"/>
      <c r="BV334" s="3"/>
      <c r="BW334" s="3"/>
    </row>
    <row r="335" spans="1:92" ht="16.350000000000001" customHeight="1" x14ac:dyDescent="0.2">
      <c r="A335" s="3610" t="s">
        <v>297</v>
      </c>
      <c r="B335" s="3611"/>
      <c r="C335" s="2234"/>
      <c r="D335" s="2234"/>
      <c r="E335" s="2234"/>
      <c r="F335" s="9"/>
      <c r="G335" s="9"/>
      <c r="H335" s="9"/>
      <c r="I335" s="9"/>
      <c r="J335" s="9"/>
      <c r="BV335" s="3"/>
      <c r="BW335" s="3"/>
    </row>
    <row r="336" spans="1:92" ht="16.350000000000001" customHeight="1" x14ac:dyDescent="0.2">
      <c r="A336" s="3608" t="s">
        <v>270</v>
      </c>
      <c r="B336" s="3609"/>
      <c r="C336" s="2234"/>
      <c r="D336" s="2234"/>
      <c r="E336" s="2234"/>
      <c r="F336" s="9"/>
      <c r="G336" s="9"/>
      <c r="H336" s="9"/>
      <c r="I336" s="9"/>
      <c r="J336" s="9"/>
      <c r="BV336" s="3"/>
      <c r="BW336" s="3"/>
    </row>
    <row r="337" spans="1:75" ht="16.350000000000001" customHeight="1" x14ac:dyDescent="0.2">
      <c r="A337" s="3608" t="s">
        <v>104</v>
      </c>
      <c r="B337" s="3609"/>
      <c r="C337" s="2234"/>
      <c r="D337" s="2234"/>
      <c r="E337" s="2234"/>
      <c r="F337" s="9"/>
      <c r="G337" s="9"/>
      <c r="H337" s="9"/>
      <c r="I337" s="9"/>
      <c r="J337" s="9"/>
      <c r="BV337" s="3"/>
      <c r="BW337" s="3"/>
    </row>
    <row r="338" spans="1:75" ht="16.350000000000001" customHeight="1" x14ac:dyDescent="0.2">
      <c r="A338" s="3608" t="s">
        <v>94</v>
      </c>
      <c r="B338" s="3609"/>
      <c r="C338" s="2234"/>
      <c r="D338" s="2234"/>
      <c r="E338" s="2234"/>
      <c r="F338" s="9"/>
      <c r="G338" s="9"/>
      <c r="H338" s="9"/>
      <c r="I338" s="9"/>
      <c r="J338" s="9"/>
      <c r="BV338" s="3"/>
      <c r="BW338" s="3"/>
    </row>
    <row r="339" spans="1:75" ht="16.350000000000001" customHeight="1" x14ac:dyDescent="0.2">
      <c r="A339" s="2899" t="s">
        <v>99</v>
      </c>
      <c r="B339" s="2900"/>
      <c r="C339" s="2234"/>
      <c r="D339" s="2234"/>
      <c r="E339" s="2234"/>
      <c r="F339" s="9"/>
      <c r="G339" s="9"/>
      <c r="H339" s="9"/>
      <c r="I339" s="9"/>
      <c r="J339" s="9"/>
      <c r="BV339" s="3"/>
      <c r="BW339" s="3"/>
    </row>
    <row r="340" spans="1:75" ht="16.350000000000001" customHeight="1" x14ac:dyDescent="0.2">
      <c r="A340" s="3602" t="s">
        <v>108</v>
      </c>
      <c r="B340" s="3603"/>
      <c r="C340" s="2234"/>
      <c r="D340" s="2234"/>
      <c r="E340" s="2234"/>
      <c r="F340" s="9"/>
      <c r="G340" s="9"/>
      <c r="H340" s="9"/>
      <c r="I340" s="9"/>
      <c r="J340" s="9"/>
      <c r="BV340" s="3"/>
      <c r="BW340" s="3"/>
    </row>
    <row r="341" spans="1:75" ht="16.350000000000001" customHeight="1" x14ac:dyDescent="0.2">
      <c r="A341" s="3602" t="s">
        <v>106</v>
      </c>
      <c r="B341" s="3603"/>
      <c r="C341" s="2234"/>
      <c r="D341" s="2234"/>
      <c r="E341" s="2234"/>
      <c r="F341" s="9"/>
      <c r="G341" s="9"/>
      <c r="H341" s="9"/>
      <c r="I341" s="9"/>
      <c r="J341" s="9"/>
      <c r="BV341" s="3"/>
      <c r="BW341" s="3"/>
    </row>
    <row r="342" spans="1:75" ht="14.25" customHeight="1" x14ac:dyDescent="0.2">
      <c r="A342" s="3604" t="s">
        <v>107</v>
      </c>
      <c r="B342" s="3605"/>
      <c r="C342" s="2243"/>
      <c r="D342" s="2243"/>
      <c r="E342" s="2243"/>
      <c r="F342" s="9"/>
      <c r="G342" s="9"/>
      <c r="H342" s="9"/>
      <c r="I342" s="9"/>
      <c r="J342" s="9"/>
      <c r="BV342" s="3"/>
      <c r="BW342" s="3"/>
    </row>
    <row r="343" spans="1:75" x14ac:dyDescent="0.2">
      <c r="BV343" s="3"/>
      <c r="BW343" s="3"/>
    </row>
    <row r="344" spans="1:75" x14ac:dyDescent="0.2">
      <c r="BV344" s="3"/>
      <c r="BW344" s="3"/>
    </row>
    <row r="345" spans="1:75" x14ac:dyDescent="0.2">
      <c r="BV345" s="3"/>
      <c r="BW345" s="3"/>
    </row>
    <row r="346" spans="1:75" x14ac:dyDescent="0.2">
      <c r="BV346" s="3"/>
      <c r="BW346" s="3"/>
    </row>
    <row r="347" spans="1:75" x14ac:dyDescent="0.2">
      <c r="BV347" s="3"/>
      <c r="BW347" s="3"/>
    </row>
    <row r="348" spans="1:75" x14ac:dyDescent="0.2">
      <c r="BV348" s="3"/>
      <c r="BW348" s="3"/>
    </row>
    <row r="349" spans="1:75" x14ac:dyDescent="0.2">
      <c r="BV349" s="3"/>
      <c r="BW349" s="3"/>
    </row>
    <row r="350" spans="1:75" x14ac:dyDescent="0.2">
      <c r="BV350" s="3"/>
      <c r="BW350" s="3"/>
    </row>
    <row r="351" spans="1:75" x14ac:dyDescent="0.2">
      <c r="BV351" s="3"/>
      <c r="BW351" s="3"/>
    </row>
    <row r="352" spans="1:75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1:98" x14ac:dyDescent="0.2">
      <c r="BV369" s="3"/>
      <c r="BW369" s="3"/>
    </row>
    <row r="370" spans="1:98" x14ac:dyDescent="0.2">
      <c r="BV370" s="3"/>
      <c r="BW370" s="3"/>
    </row>
    <row r="371" spans="1:98" x14ac:dyDescent="0.2">
      <c r="BV371" s="3"/>
      <c r="BW371" s="3"/>
    </row>
    <row r="372" spans="1:98" x14ac:dyDescent="0.2">
      <c r="BV372" s="3"/>
      <c r="BW372" s="3"/>
    </row>
    <row r="373" spans="1:98" x14ac:dyDescent="0.2">
      <c r="BV373" s="3"/>
      <c r="BW373" s="3"/>
    </row>
    <row r="374" spans="1:98" x14ac:dyDescent="0.2">
      <c r="BV374" s="3"/>
      <c r="BW374" s="3"/>
    </row>
    <row r="375" spans="1:98" x14ac:dyDescent="0.2">
      <c r="BV375" s="3"/>
      <c r="BW375" s="3"/>
    </row>
    <row r="376" spans="1:98" x14ac:dyDescent="0.2">
      <c r="BV376" s="3"/>
      <c r="BW376" s="3"/>
    </row>
    <row r="377" spans="1:98" x14ac:dyDescent="0.2">
      <c r="BV377" s="3"/>
      <c r="BW377" s="3"/>
    </row>
    <row r="378" spans="1:98" s="610" customFormat="1" hidden="1" x14ac:dyDescent="0.2">
      <c r="A378" s="610">
        <f>SUM(D12:D15,D36,D64,D67:I77,D85:D86,D145,D159,D164:D198,D203:D206,D213:D216,D307:D312,D317:D321,B327:C327,D328:E330,C333:C342)</f>
        <v>1290</v>
      </c>
      <c r="B378" s="610">
        <f>SUM(CH9:CN342)</f>
        <v>0</v>
      </c>
      <c r="AQ378" s="2"/>
      <c r="AR378" s="2"/>
      <c r="AS378" s="2"/>
      <c r="AT378" s="2"/>
      <c r="AU378" s="2"/>
      <c r="AV378" s="2"/>
      <c r="AW378" s="2"/>
      <c r="BV378" s="611"/>
      <c r="BW378" s="611"/>
      <c r="BX378" s="611"/>
      <c r="BY378" s="611"/>
      <c r="BZ378" s="611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</row>
    <row r="379" spans="1:98" ht="12" customHeight="1" x14ac:dyDescent="0.2">
      <c r="AQ379" s="610"/>
      <c r="AR379" s="610"/>
      <c r="AS379" s="610"/>
      <c r="AT379" s="610"/>
      <c r="AU379" s="610"/>
      <c r="AV379" s="610"/>
      <c r="AW379" s="610"/>
      <c r="BV379" s="3"/>
      <c r="BW379" s="3"/>
    </row>
    <row r="381" spans="1:98" x14ac:dyDescent="0.2">
      <c r="BV381" s="3"/>
      <c r="BW381" s="3"/>
    </row>
    <row r="382" spans="1:98" x14ac:dyDescent="0.2">
      <c r="BV382" s="3"/>
      <c r="BW382" s="3"/>
    </row>
    <row r="383" spans="1:98" x14ac:dyDescent="0.2">
      <c r="BV383" s="3"/>
      <c r="BW383" s="3"/>
    </row>
    <row r="384" spans="1:98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  <row r="395" spans="74:75" x14ac:dyDescent="0.2">
      <c r="BV395" s="3"/>
      <c r="BW395" s="3"/>
    </row>
    <row r="396" spans="74:75" x14ac:dyDescent="0.2">
      <c r="BV396" s="3"/>
      <c r="BW396" s="3"/>
    </row>
    <row r="397" spans="74:75" x14ac:dyDescent="0.2">
      <c r="BV397" s="3"/>
      <c r="BW397" s="3"/>
    </row>
    <row r="398" spans="74:75" x14ac:dyDescent="0.2">
      <c r="BV398" s="3"/>
      <c r="BW398" s="3"/>
    </row>
    <row r="399" spans="74:75" x14ac:dyDescent="0.2">
      <c r="BV399" s="3"/>
      <c r="BW399" s="3"/>
    </row>
    <row r="400" spans="74:75" x14ac:dyDescent="0.2">
      <c r="BV400" s="3"/>
      <c r="BW400" s="3"/>
    </row>
    <row r="401" spans="74:75" x14ac:dyDescent="0.2">
      <c r="BV401" s="3"/>
      <c r="BW401" s="3"/>
    </row>
    <row r="402" spans="74:75" x14ac:dyDescent="0.2">
      <c r="BV402" s="3"/>
      <c r="BW402" s="3"/>
    </row>
    <row r="403" spans="74:75" x14ac:dyDescent="0.2">
      <c r="BV403" s="3"/>
      <c r="BW403" s="3"/>
    </row>
    <row r="404" spans="74:75" x14ac:dyDescent="0.2">
      <c r="BV404" s="3"/>
      <c r="BW404" s="3"/>
    </row>
    <row r="405" spans="74:75" x14ac:dyDescent="0.2">
      <c r="BV405" s="3"/>
      <c r="BW405" s="3"/>
    </row>
    <row r="406" spans="74:75" x14ac:dyDescent="0.2">
      <c r="BV406" s="3"/>
      <c r="BW406" s="3"/>
    </row>
    <row r="407" spans="74:75" x14ac:dyDescent="0.2">
      <c r="BV407" s="3"/>
      <c r="BW407" s="3"/>
    </row>
    <row r="408" spans="74:75" x14ac:dyDescent="0.2">
      <c r="BV408" s="3"/>
      <c r="BW408" s="3"/>
    </row>
    <row r="409" spans="74:75" x14ac:dyDescent="0.2">
      <c r="BV409" s="3"/>
      <c r="BW409" s="3"/>
    </row>
    <row r="410" spans="74:75" x14ac:dyDescent="0.2">
      <c r="BV410" s="3"/>
      <c r="BW410" s="3"/>
    </row>
    <row r="411" spans="74:75" x14ac:dyDescent="0.2">
      <c r="BV411" s="3"/>
      <c r="BW411" s="3"/>
    </row>
    <row r="412" spans="74:75" x14ac:dyDescent="0.2">
      <c r="BV412" s="3"/>
      <c r="BW412" s="3"/>
    </row>
    <row r="413" spans="74:75" x14ac:dyDescent="0.2">
      <c r="BV413" s="3"/>
      <c r="BW413" s="3"/>
    </row>
    <row r="414" spans="74:75" x14ac:dyDescent="0.2">
      <c r="BV414" s="3"/>
      <c r="BW414" s="3"/>
    </row>
    <row r="415" spans="74:75" x14ac:dyDescent="0.2">
      <c r="BV415" s="3"/>
      <c r="BW415" s="3"/>
    </row>
    <row r="416" spans="74:75" x14ac:dyDescent="0.2">
      <c r="BV416" s="3"/>
      <c r="BW416" s="3"/>
    </row>
    <row r="417" spans="74:75" x14ac:dyDescent="0.2">
      <c r="BV417" s="3"/>
      <c r="BW417" s="3"/>
    </row>
    <row r="418" spans="74:75" x14ac:dyDescent="0.2">
      <c r="BV418" s="3"/>
      <c r="BW418" s="3"/>
    </row>
    <row r="419" spans="74:75" x14ac:dyDescent="0.2">
      <c r="BV419" s="3"/>
      <c r="BW419" s="3"/>
    </row>
    <row r="420" spans="74:75" x14ac:dyDescent="0.2">
      <c r="BV420" s="3"/>
      <c r="BW420" s="3"/>
    </row>
    <row r="421" spans="74:75" x14ac:dyDescent="0.2">
      <c r="BV421" s="3"/>
      <c r="BW421" s="3"/>
    </row>
    <row r="422" spans="74:75" x14ac:dyDescent="0.2">
      <c r="BV422" s="3"/>
      <c r="BW422" s="3"/>
    </row>
    <row r="423" spans="74:75" x14ac:dyDescent="0.2">
      <c r="BV423" s="3"/>
      <c r="BW423" s="3"/>
    </row>
    <row r="424" spans="74:75" x14ac:dyDescent="0.2">
      <c r="BV424" s="3"/>
      <c r="BW424" s="3"/>
    </row>
    <row r="425" spans="74:75" x14ac:dyDescent="0.2">
      <c r="BV425" s="3"/>
      <c r="BW425" s="3"/>
    </row>
    <row r="426" spans="74:75" x14ac:dyDescent="0.2">
      <c r="BV426" s="3"/>
      <c r="BW426" s="3"/>
    </row>
    <row r="427" spans="74:75" x14ac:dyDescent="0.2">
      <c r="BV427" s="3"/>
      <c r="BW427" s="3"/>
    </row>
  </sheetData>
  <mergeCells count="554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G10:H10"/>
    <mergeCell ref="I10:J10"/>
    <mergeCell ref="K10:L10"/>
    <mergeCell ref="M10:N10"/>
    <mergeCell ref="O10:P10"/>
    <mergeCell ref="Q10:R10"/>
    <mergeCell ref="AE10:AF10"/>
    <mergeCell ref="AG10:AH10"/>
    <mergeCell ref="AI10:AJ10"/>
    <mergeCell ref="AK10:AL10"/>
    <mergeCell ref="AM10:AN10"/>
    <mergeCell ref="AO10:AP10"/>
    <mergeCell ref="S10:T10"/>
    <mergeCell ref="U10:V10"/>
    <mergeCell ref="W10:X10"/>
    <mergeCell ref="Y10:Z10"/>
    <mergeCell ref="AA10:AB10"/>
    <mergeCell ref="AC10:AD10"/>
    <mergeCell ref="G17:H17"/>
    <mergeCell ref="I17:J17"/>
    <mergeCell ref="K17:L17"/>
    <mergeCell ref="M17:N17"/>
    <mergeCell ref="O17:P17"/>
    <mergeCell ref="Q17:R17"/>
    <mergeCell ref="A12:C12"/>
    <mergeCell ref="A13:C13"/>
    <mergeCell ref="A14:C14"/>
    <mergeCell ref="A15:C15"/>
    <mergeCell ref="A17:C18"/>
    <mergeCell ref="D17:F17"/>
    <mergeCell ref="AW17:AW18"/>
    <mergeCell ref="AX17:AX18"/>
    <mergeCell ref="A19:C19"/>
    <mergeCell ref="A20:C20"/>
    <mergeCell ref="A21:C21"/>
    <mergeCell ref="A22:C22"/>
    <mergeCell ref="AQ17:AQ18"/>
    <mergeCell ref="AR17:AR18"/>
    <mergeCell ref="AS17:AS18"/>
    <mergeCell ref="AT17:AT18"/>
    <mergeCell ref="AU17:AU18"/>
    <mergeCell ref="AV17:AV18"/>
    <mergeCell ref="AE17:AF17"/>
    <mergeCell ref="AG17:AH17"/>
    <mergeCell ref="AI17:AJ17"/>
    <mergeCell ref="AK17:AL17"/>
    <mergeCell ref="AM17:AN17"/>
    <mergeCell ref="AO17:AP17"/>
    <mergeCell ref="S17:T17"/>
    <mergeCell ref="U17:V17"/>
    <mergeCell ref="W17:X17"/>
    <mergeCell ref="Y17:Z17"/>
    <mergeCell ref="AA17:AB17"/>
    <mergeCell ref="AC17:AD17"/>
    <mergeCell ref="A29:C29"/>
    <mergeCell ref="A30:C30"/>
    <mergeCell ref="A31:C31"/>
    <mergeCell ref="A32:C32"/>
    <mergeCell ref="A33:C33"/>
    <mergeCell ref="A34:C34"/>
    <mergeCell ref="A23:C23"/>
    <mergeCell ref="A24:C24"/>
    <mergeCell ref="A25:C25"/>
    <mergeCell ref="A26:C26"/>
    <mergeCell ref="A27:C27"/>
    <mergeCell ref="A28:C28"/>
    <mergeCell ref="AR38:AR40"/>
    <mergeCell ref="AS38:AS40"/>
    <mergeCell ref="AT38:AT40"/>
    <mergeCell ref="AU38:AU40"/>
    <mergeCell ref="AV38:AV40"/>
    <mergeCell ref="AW38:AW40"/>
    <mergeCell ref="A35:C35"/>
    <mergeCell ref="A36:C36"/>
    <mergeCell ref="A38:C40"/>
    <mergeCell ref="D38:F39"/>
    <mergeCell ref="G38:AP38"/>
    <mergeCell ref="AQ38:AQ40"/>
    <mergeCell ref="G39:H39"/>
    <mergeCell ref="I39:J39"/>
    <mergeCell ref="K39:L39"/>
    <mergeCell ref="M39:N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O39:P39"/>
    <mergeCell ref="Q39:R39"/>
    <mergeCell ref="S39:T39"/>
    <mergeCell ref="U39:V39"/>
    <mergeCell ref="W39:X39"/>
    <mergeCell ref="Y39:Z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A83:C84"/>
    <mergeCell ref="D83:F83"/>
    <mergeCell ref="A85:A86"/>
    <mergeCell ref="B85:C85"/>
    <mergeCell ref="B86:C86"/>
    <mergeCell ref="A88:C90"/>
    <mergeCell ref="D88:F89"/>
    <mergeCell ref="A76:C76"/>
    <mergeCell ref="A77:C77"/>
    <mergeCell ref="A78:C78"/>
    <mergeCell ref="A79:C79"/>
    <mergeCell ref="A80:C80"/>
    <mergeCell ref="A81:C81"/>
    <mergeCell ref="AI89:AJ89"/>
    <mergeCell ref="AK89:AL89"/>
    <mergeCell ref="AM89:AN89"/>
    <mergeCell ref="AT88:AT90"/>
    <mergeCell ref="AU88:AU90"/>
    <mergeCell ref="AV88:AV90"/>
    <mergeCell ref="G89:H89"/>
    <mergeCell ref="I89:J89"/>
    <mergeCell ref="K89:L89"/>
    <mergeCell ref="M89:N89"/>
    <mergeCell ref="O89:P89"/>
    <mergeCell ref="Q89:R89"/>
    <mergeCell ref="S89:T89"/>
    <mergeCell ref="G88:AN88"/>
    <mergeCell ref="AO88:AO90"/>
    <mergeCell ref="AP88:AP90"/>
    <mergeCell ref="AQ88:AQ90"/>
    <mergeCell ref="AR88:AR90"/>
    <mergeCell ref="AS88:AS90"/>
    <mergeCell ref="U89:V89"/>
    <mergeCell ref="W89:X89"/>
    <mergeCell ref="Y89:Z89"/>
    <mergeCell ref="AA89:AB89"/>
    <mergeCell ref="A91:C91"/>
    <mergeCell ref="A92:C92"/>
    <mergeCell ref="A93:C93"/>
    <mergeCell ref="A94:C94"/>
    <mergeCell ref="A95:C95"/>
    <mergeCell ref="A96:C96"/>
    <mergeCell ref="AC89:AD89"/>
    <mergeCell ref="AE89:AF89"/>
    <mergeCell ref="AG89:AH89"/>
    <mergeCell ref="A103:C103"/>
    <mergeCell ref="A104:C104"/>
    <mergeCell ref="A105:C105"/>
    <mergeCell ref="A106:C106"/>
    <mergeCell ref="A107:C107"/>
    <mergeCell ref="A108:C108"/>
    <mergeCell ref="A97:C97"/>
    <mergeCell ref="A98:C98"/>
    <mergeCell ref="A99:C99"/>
    <mergeCell ref="A100:C100"/>
    <mergeCell ref="A101:C101"/>
    <mergeCell ref="A102:C102"/>
    <mergeCell ref="A115:C115"/>
    <mergeCell ref="A116:C116"/>
    <mergeCell ref="A117:C117"/>
    <mergeCell ref="A118:C118"/>
    <mergeCell ref="A119:C119"/>
    <mergeCell ref="A120:C120"/>
    <mergeCell ref="A109:C109"/>
    <mergeCell ref="A110:C110"/>
    <mergeCell ref="A111:C111"/>
    <mergeCell ref="A112:C112"/>
    <mergeCell ref="A113:C113"/>
    <mergeCell ref="A114:C114"/>
    <mergeCell ref="A127:C127"/>
    <mergeCell ref="A128:C128"/>
    <mergeCell ref="A129:C129"/>
    <mergeCell ref="A130:C130"/>
    <mergeCell ref="A131:C131"/>
    <mergeCell ref="A132:C132"/>
    <mergeCell ref="A121:C121"/>
    <mergeCell ref="A122:C122"/>
    <mergeCell ref="A123:C123"/>
    <mergeCell ref="A124:C124"/>
    <mergeCell ref="A125:C125"/>
    <mergeCell ref="A126:C126"/>
    <mergeCell ref="A139:C139"/>
    <mergeCell ref="A140:C140"/>
    <mergeCell ref="A141:C141"/>
    <mergeCell ref="A142:C142"/>
    <mergeCell ref="A143:C143"/>
    <mergeCell ref="A144:C144"/>
    <mergeCell ref="A133:C133"/>
    <mergeCell ref="A134:C134"/>
    <mergeCell ref="A135:C135"/>
    <mergeCell ref="A136:C136"/>
    <mergeCell ref="A137:C137"/>
    <mergeCell ref="A138:C138"/>
    <mergeCell ref="AS147:AS149"/>
    <mergeCell ref="AT147:AT149"/>
    <mergeCell ref="AU147:AU149"/>
    <mergeCell ref="AV147:AV149"/>
    <mergeCell ref="AW147:AW149"/>
    <mergeCell ref="AX147:AX149"/>
    <mergeCell ref="A145:C145"/>
    <mergeCell ref="A147:C149"/>
    <mergeCell ref="D147:F148"/>
    <mergeCell ref="G147:AP147"/>
    <mergeCell ref="AQ147:AQ149"/>
    <mergeCell ref="AR147:AR149"/>
    <mergeCell ref="G148:H148"/>
    <mergeCell ref="I148:J148"/>
    <mergeCell ref="K148:L148"/>
    <mergeCell ref="M148:N148"/>
    <mergeCell ref="A154:C154"/>
    <mergeCell ref="A155:C155"/>
    <mergeCell ref="A156:C156"/>
    <mergeCell ref="A157:C157"/>
    <mergeCell ref="A158:C158"/>
    <mergeCell ref="A159:C159"/>
    <mergeCell ref="AM148:AN148"/>
    <mergeCell ref="AO148:AP148"/>
    <mergeCell ref="A150:C150"/>
    <mergeCell ref="A151:C151"/>
    <mergeCell ref="A152:C152"/>
    <mergeCell ref="A153:C153"/>
    <mergeCell ref="AA148:AB148"/>
    <mergeCell ref="AC148:AD148"/>
    <mergeCell ref="AE148:AF148"/>
    <mergeCell ref="AG148:AH148"/>
    <mergeCell ref="AI148:AJ148"/>
    <mergeCell ref="AK148:AL148"/>
    <mergeCell ref="O148:P148"/>
    <mergeCell ref="Q148:R148"/>
    <mergeCell ref="S148:T148"/>
    <mergeCell ref="U148:V148"/>
    <mergeCell ref="W148:X148"/>
    <mergeCell ref="Y148:Z148"/>
    <mergeCell ref="AT161:AT163"/>
    <mergeCell ref="AU161:AU163"/>
    <mergeCell ref="AV161:AV163"/>
    <mergeCell ref="G162:H162"/>
    <mergeCell ref="I162:J162"/>
    <mergeCell ref="K162:L162"/>
    <mergeCell ref="M162:N162"/>
    <mergeCell ref="O162:P162"/>
    <mergeCell ref="Q162:R162"/>
    <mergeCell ref="S162:T162"/>
    <mergeCell ref="G161:AP161"/>
    <mergeCell ref="AQ161:AQ163"/>
    <mergeCell ref="AR161:AR163"/>
    <mergeCell ref="AS161:AS163"/>
    <mergeCell ref="U162:V162"/>
    <mergeCell ref="W162:X162"/>
    <mergeCell ref="Y162:Z162"/>
    <mergeCell ref="AA162:AB162"/>
    <mergeCell ref="AO162:AP162"/>
    <mergeCell ref="AK162:AL162"/>
    <mergeCell ref="AM162:AN162"/>
    <mergeCell ref="A164:A173"/>
    <mergeCell ref="B164:C164"/>
    <mergeCell ref="B165:C165"/>
    <mergeCell ref="B166:C166"/>
    <mergeCell ref="B167:B173"/>
    <mergeCell ref="AC162:AD162"/>
    <mergeCell ref="AE162:AF162"/>
    <mergeCell ref="AG162:AH162"/>
    <mergeCell ref="AI162:AJ162"/>
    <mergeCell ref="A161:C163"/>
    <mergeCell ref="D161:F162"/>
    <mergeCell ref="A189:A193"/>
    <mergeCell ref="B189:C189"/>
    <mergeCell ref="B190:B191"/>
    <mergeCell ref="B192:B193"/>
    <mergeCell ref="A194:A196"/>
    <mergeCell ref="B194:B196"/>
    <mergeCell ref="A174:A177"/>
    <mergeCell ref="B174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P200"/>
    <mergeCell ref="AQ200:AQ202"/>
    <mergeCell ref="S201:T201"/>
    <mergeCell ref="U201:V201"/>
    <mergeCell ref="W201:X201"/>
    <mergeCell ref="Y201:Z201"/>
    <mergeCell ref="AR200:AR202"/>
    <mergeCell ref="AS200:AS202"/>
    <mergeCell ref="AT200:AT202"/>
    <mergeCell ref="AU200:AU202"/>
    <mergeCell ref="G201:H201"/>
    <mergeCell ref="I201:J201"/>
    <mergeCell ref="K201:L201"/>
    <mergeCell ref="M201:N201"/>
    <mergeCell ref="O201:P201"/>
    <mergeCell ref="Q201:R201"/>
    <mergeCell ref="AM201:AN201"/>
    <mergeCell ref="AO201:AP201"/>
    <mergeCell ref="AK201:AL201"/>
    <mergeCell ref="A203:C203"/>
    <mergeCell ref="A204:C204"/>
    <mergeCell ref="A205:C205"/>
    <mergeCell ref="A206:C206"/>
    <mergeCell ref="AA201:AB201"/>
    <mergeCell ref="AC201:AD201"/>
    <mergeCell ref="AE201:AF201"/>
    <mergeCell ref="AG201:AH201"/>
    <mergeCell ref="AI201:AJ201"/>
    <mergeCell ref="Y211:Z211"/>
    <mergeCell ref="AA211:AB211"/>
    <mergeCell ref="A207:C207"/>
    <mergeCell ref="A208:C208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AU218:AU220"/>
    <mergeCell ref="AV218:AV220"/>
    <mergeCell ref="AW218:AW220"/>
    <mergeCell ref="AR219:AR220"/>
    <mergeCell ref="AO211:AP211"/>
    <mergeCell ref="A213:C213"/>
    <mergeCell ref="A214:C214"/>
    <mergeCell ref="A215:C215"/>
    <mergeCell ref="A216:C216"/>
    <mergeCell ref="A218:C220"/>
    <mergeCell ref="D218:F219"/>
    <mergeCell ref="G218:AN218"/>
    <mergeCell ref="AO218:AO220"/>
    <mergeCell ref="AP218:AP220"/>
    <mergeCell ref="AC211:AD211"/>
    <mergeCell ref="AE211:AF211"/>
    <mergeCell ref="AG211:AH211"/>
    <mergeCell ref="AI211:AJ211"/>
    <mergeCell ref="AK211:AL211"/>
    <mergeCell ref="AM211:AN211"/>
    <mergeCell ref="Q211:R211"/>
    <mergeCell ref="S211:T211"/>
    <mergeCell ref="U211:V211"/>
    <mergeCell ref="W211:X211"/>
    <mergeCell ref="G219:H219"/>
    <mergeCell ref="I219:J219"/>
    <mergeCell ref="K219:L219"/>
    <mergeCell ref="M219:N219"/>
    <mergeCell ref="O219:P219"/>
    <mergeCell ref="Q219:R219"/>
    <mergeCell ref="AQ218:AR218"/>
    <mergeCell ref="AS218:AS220"/>
    <mergeCell ref="AT218:AT220"/>
    <mergeCell ref="AE219:AF219"/>
    <mergeCell ref="AG219:AH219"/>
    <mergeCell ref="AI219:AJ219"/>
    <mergeCell ref="AK219:AL219"/>
    <mergeCell ref="AM219:AN219"/>
    <mergeCell ref="AQ219:AQ220"/>
    <mergeCell ref="S219:T219"/>
    <mergeCell ref="U219:V219"/>
    <mergeCell ref="W219:X219"/>
    <mergeCell ref="Y219:Z219"/>
    <mergeCell ref="AA219:AB219"/>
    <mergeCell ref="AC219:AD219"/>
    <mergeCell ref="A221:A222"/>
    <mergeCell ref="B221:C221"/>
    <mergeCell ref="B222:C222"/>
    <mergeCell ref="A223:A228"/>
    <mergeCell ref="B223:C223"/>
    <mergeCell ref="B224:C224"/>
    <mergeCell ref="B225:C225"/>
    <mergeCell ref="B226:C226"/>
    <mergeCell ref="B227:C227"/>
    <mergeCell ref="B228:C228"/>
    <mergeCell ref="A235:A240"/>
    <mergeCell ref="B235:C235"/>
    <mergeCell ref="B236:C236"/>
    <mergeCell ref="B237:C237"/>
    <mergeCell ref="B238:C238"/>
    <mergeCell ref="B239:C239"/>
    <mergeCell ref="B240:C240"/>
    <mergeCell ref="A229:A234"/>
    <mergeCell ref="B229:C229"/>
    <mergeCell ref="B230:C230"/>
    <mergeCell ref="B231:C231"/>
    <mergeCell ref="B232:C232"/>
    <mergeCell ref="B233:C233"/>
    <mergeCell ref="B234:C234"/>
    <mergeCell ref="A247:A252"/>
    <mergeCell ref="B247:C247"/>
    <mergeCell ref="B248:C248"/>
    <mergeCell ref="B249:C249"/>
    <mergeCell ref="B250:C250"/>
    <mergeCell ref="B251:C251"/>
    <mergeCell ref="B252:C252"/>
    <mergeCell ref="A241:A246"/>
    <mergeCell ref="B241:C241"/>
    <mergeCell ref="B242:C242"/>
    <mergeCell ref="B243:C243"/>
    <mergeCell ref="B244:C244"/>
    <mergeCell ref="B245:C245"/>
    <mergeCell ref="B246:C246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307:A312"/>
    <mergeCell ref="B307:C307"/>
    <mergeCell ref="B308:C308"/>
    <mergeCell ref="B309:C309"/>
    <mergeCell ref="B310:C310"/>
    <mergeCell ref="B311:C311"/>
    <mergeCell ref="B312:C312"/>
    <mergeCell ref="A301:A306"/>
    <mergeCell ref="B301:C301"/>
    <mergeCell ref="B302:C302"/>
    <mergeCell ref="B303:C303"/>
    <mergeCell ref="B304:C304"/>
    <mergeCell ref="B305:C305"/>
    <mergeCell ref="B306:C306"/>
    <mergeCell ref="A314:C316"/>
    <mergeCell ref="D314:F315"/>
    <mergeCell ref="G314:AP314"/>
    <mergeCell ref="AQ314:AQ316"/>
    <mergeCell ref="AR314:AR316"/>
    <mergeCell ref="G315:H315"/>
    <mergeCell ref="I315:J315"/>
    <mergeCell ref="K315:L315"/>
    <mergeCell ref="M315:N315"/>
    <mergeCell ref="O315:P315"/>
    <mergeCell ref="A323:A326"/>
    <mergeCell ref="B323:B326"/>
    <mergeCell ref="C323:C326"/>
    <mergeCell ref="D323:D326"/>
    <mergeCell ref="E323:E326"/>
    <mergeCell ref="A332:B332"/>
    <mergeCell ref="AO315:AP315"/>
    <mergeCell ref="A317:C317"/>
    <mergeCell ref="A318:C318"/>
    <mergeCell ref="A319:C319"/>
    <mergeCell ref="A320:C320"/>
    <mergeCell ref="A321:C321"/>
    <mergeCell ref="AC315:AD315"/>
    <mergeCell ref="AE315:AF315"/>
    <mergeCell ref="AG315:AH315"/>
    <mergeCell ref="AI315:AJ315"/>
    <mergeCell ref="AK315:AL315"/>
    <mergeCell ref="AM315:AN315"/>
    <mergeCell ref="Q315:R315"/>
    <mergeCell ref="S315:T315"/>
    <mergeCell ref="U315:V315"/>
    <mergeCell ref="W315:X315"/>
    <mergeCell ref="Y315:Z315"/>
    <mergeCell ref="AA315:AB315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38:B338"/>
  </mergeCells>
  <dataValidations count="2">
    <dataValidation type="whole" operator="greaterThanOrEqual" allowBlank="1" showInputMessage="1" showErrorMessage="1" errorTitle="Error" error="Favor Ingrese sólo Números." sqref="G12:AW15 G19:AX35 C333:E342 G317:AR321 E85:F86 G91:AV144 G150:AX158 G164:AV177 G179:AV198 G203:AU208 G213:AP216 G221:AW306 D67:I81 B327:C327 D328:E330 G41:AW64" xr:uid="{D9055C7B-36ED-4325-BCA9-042BCE77AF6A}">
      <formula1>0</formula1>
    </dataValidation>
    <dataValidation operator="greaterThanOrEqual" allowBlank="1" showInputMessage="1" showErrorMessage="1" error="Valor no Permitido" sqref="CA7:CE59" xr:uid="{36DE4B50-3E66-4B12-8B29-036589B1B6EA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T427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72" width="11.42578125" style="2"/>
    <col min="73" max="73" width="10.140625" style="2" customWidth="1"/>
    <col min="74" max="75" width="11.42578125" style="2"/>
    <col min="76" max="77" width="11.42578125" style="4"/>
    <col min="78" max="78" width="11.42578125" style="4" customWidth="1"/>
    <col min="79" max="98" width="11.42578125" style="5" hidden="1" customWidth="1"/>
    <col min="99" max="100" width="11.42578125" style="2" customWidth="1"/>
    <col min="101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",[9]NOMBRE!B2," - ","( ",[9]NOMBRE!C2,[9]NOMBRE!D2,[9]NOMBRE!E2,[9]NOMBRE!F2,[9]NOMBRE!G2,"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",[9]NOMBRE!B6," - ","( ",[9]NOMBRE!C6,[9]NOMBRE!D6," )")</f>
        <v>MES: AGOSTO - ( 08 )</v>
      </c>
      <c r="BU4" s="3"/>
      <c r="BV4" s="3"/>
      <c r="BW4" s="3"/>
    </row>
    <row r="5" spans="1:98" ht="16.350000000000001" customHeight="1" x14ac:dyDescent="0.2">
      <c r="A5" s="1" t="str">
        <f>CONCATENATE("AÑO: ",[9]NOMBRE!B7)</f>
        <v>AÑO: 2021</v>
      </c>
      <c r="BU5" s="3"/>
      <c r="BV5" s="3"/>
      <c r="BW5" s="3"/>
    </row>
    <row r="6" spans="1:98" s="1005" customFormat="1" ht="15" customHeight="1" x14ac:dyDescent="0.25">
      <c r="A6" s="3134" t="s">
        <v>1</v>
      </c>
      <c r="B6" s="3134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4"/>
      <c r="O6" s="3134"/>
      <c r="P6" s="3134"/>
      <c r="Q6" s="1002"/>
      <c r="R6" s="1002"/>
      <c r="S6" s="1002"/>
      <c r="T6" s="1002"/>
      <c r="U6" s="1002"/>
      <c r="V6" s="1002"/>
      <c r="W6" s="1002"/>
      <c r="X6" s="1002"/>
      <c r="Y6" s="1002"/>
      <c r="Z6" s="1002"/>
      <c r="AA6" s="1002"/>
      <c r="AB6" s="1002"/>
      <c r="AC6" s="1002"/>
      <c r="AD6" s="1002"/>
      <c r="AE6" s="1002"/>
      <c r="AF6" s="1002"/>
      <c r="AG6" s="1002"/>
      <c r="AH6" s="1002"/>
      <c r="AI6" s="1002"/>
      <c r="AJ6" s="1002"/>
      <c r="AK6" s="1002"/>
      <c r="AL6" s="1002"/>
      <c r="AM6" s="1002"/>
      <c r="AN6" s="1002"/>
      <c r="AO6" s="1002"/>
      <c r="AP6" s="1002"/>
      <c r="AQ6" s="1002"/>
      <c r="AR6" s="1002"/>
      <c r="AS6" s="1002"/>
      <c r="AT6" s="1002"/>
      <c r="AU6" s="1002"/>
      <c r="AV6" s="1002"/>
      <c r="AW6" s="3135"/>
      <c r="AX6" s="3135"/>
      <c r="AY6" s="3135"/>
      <c r="AZ6" s="3135"/>
      <c r="BA6" s="3135"/>
      <c r="BB6" s="3135"/>
      <c r="BC6" s="3135"/>
      <c r="BD6" s="3135"/>
      <c r="BE6" s="3135"/>
      <c r="BF6" s="3135"/>
      <c r="BG6" s="3135"/>
      <c r="BH6" s="3135"/>
      <c r="BI6" s="3135"/>
      <c r="BJ6" s="3135"/>
      <c r="BK6" s="3135"/>
      <c r="BL6" s="3135"/>
      <c r="BM6" s="3136"/>
      <c r="BN6" s="3136"/>
      <c r="BO6" s="3136"/>
      <c r="BP6" s="3136"/>
      <c r="BQ6" s="3136"/>
      <c r="BR6" s="3136"/>
      <c r="BS6" s="3136"/>
      <c r="BT6" s="3136"/>
      <c r="BU6" s="3136"/>
      <c r="BV6" s="3136"/>
      <c r="BW6" s="3136"/>
      <c r="BX6" s="3136"/>
      <c r="BY6" s="3136"/>
      <c r="BZ6" s="3136"/>
      <c r="CA6" s="3136"/>
      <c r="CB6" s="3136"/>
      <c r="CC6" s="3136"/>
      <c r="CD6" s="3136"/>
      <c r="CE6" s="3136"/>
      <c r="CF6" s="3136"/>
      <c r="CG6" s="3136"/>
      <c r="CH6" s="3136"/>
      <c r="CI6" s="3136"/>
      <c r="CJ6" s="3136"/>
      <c r="CK6" s="3136"/>
      <c r="CL6" s="3136"/>
      <c r="CM6" s="3136"/>
      <c r="CN6" s="3136"/>
      <c r="CO6" s="3136"/>
      <c r="CP6" s="3136"/>
      <c r="CQ6" s="3136"/>
      <c r="CR6" s="3136"/>
      <c r="CS6" s="3136"/>
      <c r="CT6" s="3136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1005"/>
      <c r="H8" s="13"/>
      <c r="I8" s="13"/>
      <c r="J8" s="13"/>
      <c r="K8" s="13"/>
      <c r="L8" s="13"/>
      <c r="M8" s="13"/>
      <c r="N8" s="13"/>
      <c r="O8" s="13"/>
      <c r="P8" s="1005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3773" t="s">
        <v>3</v>
      </c>
      <c r="B9" s="3773"/>
      <c r="C9" s="3259"/>
      <c r="D9" s="3853" t="s">
        <v>4</v>
      </c>
      <c r="E9" s="3853"/>
      <c r="F9" s="3191"/>
      <c r="G9" s="3612" t="s">
        <v>5</v>
      </c>
      <c r="H9" s="3634"/>
      <c r="I9" s="3634"/>
      <c r="J9" s="3634"/>
      <c r="K9" s="3634"/>
      <c r="L9" s="3634"/>
      <c r="M9" s="3634"/>
      <c r="N9" s="3634"/>
      <c r="O9" s="3634"/>
      <c r="P9" s="3634"/>
      <c r="Q9" s="3634"/>
      <c r="R9" s="3634"/>
      <c r="S9" s="3634"/>
      <c r="T9" s="3634"/>
      <c r="U9" s="3634"/>
      <c r="V9" s="3634"/>
      <c r="W9" s="3634"/>
      <c r="X9" s="3634"/>
      <c r="Y9" s="3634"/>
      <c r="Z9" s="3634"/>
      <c r="AA9" s="3634"/>
      <c r="AB9" s="3634"/>
      <c r="AC9" s="3634"/>
      <c r="AD9" s="3634"/>
      <c r="AE9" s="3634"/>
      <c r="AF9" s="3634"/>
      <c r="AG9" s="3634"/>
      <c r="AH9" s="3634"/>
      <c r="AI9" s="3634"/>
      <c r="AJ9" s="3634"/>
      <c r="AK9" s="3634"/>
      <c r="AL9" s="3634"/>
      <c r="AM9" s="3634"/>
      <c r="AN9" s="3634"/>
      <c r="AO9" s="3634"/>
      <c r="AP9" s="3723"/>
      <c r="AQ9" s="3191" t="s">
        <v>6</v>
      </c>
      <c r="AR9" s="3454" t="s">
        <v>7</v>
      </c>
      <c r="AS9" s="3454" t="s">
        <v>8</v>
      </c>
      <c r="AT9" s="3454" t="s">
        <v>298</v>
      </c>
      <c r="AU9" s="3454" t="s">
        <v>10</v>
      </c>
      <c r="AV9" s="3454" t="s">
        <v>11</v>
      </c>
      <c r="AW9" s="3275" t="s">
        <v>12</v>
      </c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X9" s="2"/>
      <c r="BY9" s="2"/>
      <c r="BZ9" s="2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934"/>
      <c r="B10" s="2934"/>
      <c r="C10" s="2935"/>
      <c r="D10" s="3247"/>
      <c r="E10" s="3247"/>
      <c r="F10" s="3248"/>
      <c r="G10" s="3716" t="s">
        <v>13</v>
      </c>
      <c r="H10" s="3638"/>
      <c r="I10" s="3612" t="s">
        <v>14</v>
      </c>
      <c r="J10" s="3627"/>
      <c r="K10" s="3634" t="s">
        <v>15</v>
      </c>
      <c r="L10" s="3627"/>
      <c r="M10" s="3612" t="s">
        <v>16</v>
      </c>
      <c r="N10" s="3627"/>
      <c r="O10" s="3612" t="s">
        <v>17</v>
      </c>
      <c r="P10" s="3627"/>
      <c r="Q10" s="3612" t="s">
        <v>18</v>
      </c>
      <c r="R10" s="3627"/>
      <c r="S10" s="3612" t="s">
        <v>19</v>
      </c>
      <c r="T10" s="3627"/>
      <c r="U10" s="3612" t="s">
        <v>20</v>
      </c>
      <c r="V10" s="3627"/>
      <c r="W10" s="3612" t="s">
        <v>21</v>
      </c>
      <c r="X10" s="3627"/>
      <c r="Y10" s="3612" t="s">
        <v>22</v>
      </c>
      <c r="Z10" s="3614"/>
      <c r="AA10" s="3612" t="s">
        <v>23</v>
      </c>
      <c r="AB10" s="3614"/>
      <c r="AC10" s="3612" t="s">
        <v>24</v>
      </c>
      <c r="AD10" s="3614"/>
      <c r="AE10" s="3612" t="s">
        <v>25</v>
      </c>
      <c r="AF10" s="3614"/>
      <c r="AG10" s="3612" t="s">
        <v>26</v>
      </c>
      <c r="AH10" s="3614"/>
      <c r="AI10" s="3612" t="s">
        <v>27</v>
      </c>
      <c r="AJ10" s="3614"/>
      <c r="AK10" s="3612" t="s">
        <v>28</v>
      </c>
      <c r="AL10" s="3614"/>
      <c r="AM10" s="3612" t="s">
        <v>29</v>
      </c>
      <c r="AN10" s="3614"/>
      <c r="AO10" s="3612" t="s">
        <v>30</v>
      </c>
      <c r="AP10" s="3736"/>
      <c r="AQ10" s="2961"/>
      <c r="AR10" s="2912"/>
      <c r="AS10" s="2912"/>
      <c r="AT10" s="2912"/>
      <c r="AU10" s="2912"/>
      <c r="AV10" s="2912"/>
      <c r="AW10" s="3064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X10" s="2"/>
      <c r="BY10" s="2"/>
      <c r="BZ10" s="2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3170"/>
      <c r="B11" s="3170"/>
      <c r="C11" s="3171"/>
      <c r="D11" s="2260" t="s">
        <v>31</v>
      </c>
      <c r="E11" s="2261" t="s">
        <v>32</v>
      </c>
      <c r="F11" s="2223" t="s">
        <v>33</v>
      </c>
      <c r="G11" s="2224" t="s">
        <v>32</v>
      </c>
      <c r="H11" s="2223" t="s">
        <v>33</v>
      </c>
      <c r="I11" s="2224" t="s">
        <v>32</v>
      </c>
      <c r="J11" s="2223" t="s">
        <v>33</v>
      </c>
      <c r="K11" s="2224" t="s">
        <v>32</v>
      </c>
      <c r="L11" s="2223" t="s">
        <v>33</v>
      </c>
      <c r="M11" s="2224" t="s">
        <v>32</v>
      </c>
      <c r="N11" s="2223" t="s">
        <v>33</v>
      </c>
      <c r="O11" s="2224" t="s">
        <v>32</v>
      </c>
      <c r="P11" s="2223" t="s">
        <v>33</v>
      </c>
      <c r="Q11" s="2224" t="s">
        <v>32</v>
      </c>
      <c r="R11" s="2223" t="s">
        <v>33</v>
      </c>
      <c r="S11" s="2224" t="s">
        <v>32</v>
      </c>
      <c r="T11" s="2223" t="s">
        <v>33</v>
      </c>
      <c r="U11" s="2224" t="s">
        <v>32</v>
      </c>
      <c r="V11" s="2223" t="s">
        <v>33</v>
      </c>
      <c r="W11" s="2224" t="s">
        <v>32</v>
      </c>
      <c r="X11" s="2223" t="s">
        <v>33</v>
      </c>
      <c r="Y11" s="2224" t="s">
        <v>32</v>
      </c>
      <c r="Z11" s="2223" t="s">
        <v>33</v>
      </c>
      <c r="AA11" s="2224" t="s">
        <v>32</v>
      </c>
      <c r="AB11" s="2223" t="s">
        <v>33</v>
      </c>
      <c r="AC11" s="2224" t="s">
        <v>32</v>
      </c>
      <c r="AD11" s="2223" t="s">
        <v>33</v>
      </c>
      <c r="AE11" s="2224" t="s">
        <v>32</v>
      </c>
      <c r="AF11" s="2223" t="s">
        <v>33</v>
      </c>
      <c r="AG11" s="2224" t="s">
        <v>32</v>
      </c>
      <c r="AH11" s="2223" t="s">
        <v>33</v>
      </c>
      <c r="AI11" s="2224" t="s">
        <v>32</v>
      </c>
      <c r="AJ11" s="2223" t="s">
        <v>33</v>
      </c>
      <c r="AK11" s="2224" t="s">
        <v>32</v>
      </c>
      <c r="AL11" s="2223" t="s">
        <v>33</v>
      </c>
      <c r="AM11" s="2224" t="s">
        <v>32</v>
      </c>
      <c r="AN11" s="2223" t="s">
        <v>33</v>
      </c>
      <c r="AO11" s="2224" t="s">
        <v>32</v>
      </c>
      <c r="AP11" s="2262" t="s">
        <v>33</v>
      </c>
      <c r="AQ11" s="3248"/>
      <c r="AR11" s="3537"/>
      <c r="AS11" s="3537"/>
      <c r="AT11" s="3537"/>
      <c r="AU11" s="3537"/>
      <c r="AV11" s="3537"/>
      <c r="AW11" s="3177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X11" s="2"/>
      <c r="BY11" s="2"/>
      <c r="BZ11" s="2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3120" t="s">
        <v>34</v>
      </c>
      <c r="B12" s="3765"/>
      <c r="C12" s="3766"/>
      <c r="D12" s="2263">
        <f>SUM(E12+F12)</f>
        <v>0</v>
      </c>
      <c r="E12" s="21">
        <f>SUM(G12+I12+K12+M12+O12+Q12+S12+U12+W12+Y12+AA12+AC12+AE12+AG12+AI12+AK12+AM12+AO12)</f>
        <v>0</v>
      </c>
      <c r="F12" s="22">
        <f t="shared" ref="E12:F15" si="0">SUM(H12+J12+L12+N12+P12+R12+T12+V12+X12+Z12+AB12+AD12+AF12+AH12+AJ12+AL12+AN12+AP12)</f>
        <v>0</v>
      </c>
      <c r="G12" s="23"/>
      <c r="H12" s="24"/>
      <c r="I12" s="1014"/>
      <c r="J12" s="24"/>
      <c r="K12" s="1014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3"/>
      <c r="AD12" s="26"/>
      <c r="AE12" s="23"/>
      <c r="AF12" s="26"/>
      <c r="AG12" s="23"/>
      <c r="AH12" s="26"/>
      <c r="AI12" s="23"/>
      <c r="AJ12" s="26"/>
      <c r="AK12" s="23"/>
      <c r="AL12" s="26"/>
      <c r="AM12" s="23"/>
      <c r="AN12" s="26"/>
      <c r="AO12" s="23"/>
      <c r="AP12" s="27"/>
      <c r="AQ12" s="24"/>
      <c r="AR12" s="24"/>
      <c r="AS12" s="28"/>
      <c r="AT12" s="28"/>
      <c r="AU12" s="28"/>
      <c r="AV12" s="28"/>
      <c r="AW12" s="28"/>
      <c r="AX12" s="671" t="str">
        <f>$CA12&amp;$CB12&amp;$CC12&amp;$CD12&amp;$CE12&amp;$CF12&amp;$CG12</f>
        <v/>
      </c>
      <c r="AY12" s="30"/>
      <c r="AZ12" s="30"/>
      <c r="BA12" s="30"/>
      <c r="BB12" s="30"/>
      <c r="BC12" s="30"/>
      <c r="BD12" s="30"/>
      <c r="BE12" s="30"/>
      <c r="BF12" s="30"/>
      <c r="BG12" s="9"/>
      <c r="BH12" s="9"/>
      <c r="BI12" s="9"/>
      <c r="BJ12" s="9"/>
      <c r="BX12" s="2"/>
      <c r="BY12" s="2"/>
      <c r="BZ12" s="2"/>
      <c r="CA12" s="31" t="str">
        <f>IF(CH12=1,"* Las consultas de 60 años NO DEBEN ser mayor que el total de Consultas entre 60-64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>IF(CJ12=1,"* Las consultas de 12 años NO DEBEN ser mayor que el total de Consultas entre 10-14 Años. ","")</f>
        <v/>
      </c>
      <c r="CD12" s="31" t="str">
        <f>IF(CK12=1,"* Las consultas de Pacientes en control PSCV NO DEBEN ser mayor que el total de Consultas. ","")</f>
        <v/>
      </c>
      <c r="CE12" s="31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1" t="str">
        <f>IF(AND(AU12="",D12&lt;&gt;0),"* No olvide digitar la población SENAME (Digite CEROS si no tiene). ",IF(D12&lt;AU12,"* La Población SENAME NO DEBE ser mayor al Total. ",""))</f>
        <v/>
      </c>
      <c r="CG12" s="31" t="str">
        <f>IF(AND(AV12="",D12&lt;&gt;0),"* No olvide digitar la población Migrante (Digite CEROS si no tiene). ",IF(D12&lt;AV12,"* La Población Migrante NO DEBE ser mayor al Total. ",""))</f>
        <v/>
      </c>
      <c r="CH12" s="32">
        <f>IF(AS12&gt;(AK12+AL12),1,0)</f>
        <v>0</v>
      </c>
      <c r="CI12" s="32">
        <f>IF(D12&lt;AT12,1,0)</f>
        <v>0</v>
      </c>
      <c r="CJ12" s="32">
        <f>IF((Y12+Z12)&lt;AQ12,1,0)</f>
        <v>0</v>
      </c>
      <c r="CK12" s="32">
        <f>IF(D12&lt;AW12,1,0)</f>
        <v>0</v>
      </c>
      <c r="CL12" s="32">
        <f>IF(AND(AR12="",D12&lt;&gt;0),1,IF(F12&lt;AR12,1,0))</f>
        <v>0</v>
      </c>
      <c r="CM12" s="32">
        <f>IF(AND(AU12="",D12&lt;&gt;0),1,IF(D12&lt;AU12,1,0))</f>
        <v>0</v>
      </c>
      <c r="CN12" s="32">
        <f>IF(AND(AV12="",D12&lt;&gt;0),1,IF(D12&lt;AV12,1,0))</f>
        <v>0</v>
      </c>
    </row>
    <row r="13" spans="1:98" ht="16.350000000000001" customHeight="1" x14ac:dyDescent="0.2">
      <c r="A13" s="3767" t="s">
        <v>35</v>
      </c>
      <c r="B13" s="3768"/>
      <c r="C13" s="3769"/>
      <c r="D13" s="2264">
        <f>SUM(E13+F13)</f>
        <v>0</v>
      </c>
      <c r="E13" s="2265">
        <f t="shared" si="0"/>
        <v>0</v>
      </c>
      <c r="F13" s="2266">
        <f>SUM(H13+J13+L13+N13+P13+R13+T13+V13+X13+Z13+AB13+AD13+AF13+AH13+AJ13+AL13+AN13+AP13)</f>
        <v>0</v>
      </c>
      <c r="G13" s="2267"/>
      <c r="H13" s="2268"/>
      <c r="I13" s="2267"/>
      <c r="J13" s="2268"/>
      <c r="K13" s="2267"/>
      <c r="L13" s="2268"/>
      <c r="M13" s="2267"/>
      <c r="N13" s="2268"/>
      <c r="O13" s="2267"/>
      <c r="P13" s="2268"/>
      <c r="Q13" s="2267"/>
      <c r="R13" s="2231"/>
      <c r="S13" s="2267"/>
      <c r="T13" s="2231"/>
      <c r="U13" s="2267"/>
      <c r="V13" s="2231"/>
      <c r="W13" s="2267"/>
      <c r="X13" s="2231"/>
      <c r="Y13" s="2267"/>
      <c r="Z13" s="2231"/>
      <c r="AA13" s="2267"/>
      <c r="AB13" s="2231"/>
      <c r="AC13" s="2267"/>
      <c r="AD13" s="2231"/>
      <c r="AE13" s="2267"/>
      <c r="AF13" s="2231"/>
      <c r="AG13" s="2267"/>
      <c r="AH13" s="2231"/>
      <c r="AI13" s="2267"/>
      <c r="AJ13" s="2231"/>
      <c r="AK13" s="2267"/>
      <c r="AL13" s="2231"/>
      <c r="AM13" s="2267"/>
      <c r="AN13" s="2231"/>
      <c r="AO13" s="2267"/>
      <c r="AP13" s="2232"/>
      <c r="AQ13" s="2268"/>
      <c r="AR13" s="2268"/>
      <c r="AS13" s="2234"/>
      <c r="AT13" s="2234"/>
      <c r="AU13" s="2234"/>
      <c r="AV13" s="2234"/>
      <c r="AW13" s="2234"/>
      <c r="AX13" s="671" t="str">
        <f t="shared" ref="AX13:AX15" si="2">$CA13&amp;$CB13&amp;$CC13&amp;$CD13&amp;$CE13&amp;$CF13&amp;$CG13</f>
        <v/>
      </c>
      <c r="AY13" s="30"/>
      <c r="AZ13" s="30"/>
      <c r="BA13" s="30"/>
      <c r="BB13" s="30"/>
      <c r="BC13" s="30"/>
      <c r="BD13" s="30"/>
      <c r="BE13" s="30"/>
      <c r="BF13" s="30"/>
      <c r="BG13" s="9"/>
      <c r="BH13" s="9"/>
      <c r="BI13" s="9"/>
      <c r="BJ13" s="9"/>
      <c r="BX13" s="2"/>
      <c r="BY13" s="2"/>
      <c r="BZ13" s="2"/>
      <c r="CA13" s="31" t="str">
        <f t="shared" ref="CA13:CA15" si="3">IF(CH13=1,"* Las consultas de 60 años NO DEBEN ser mayor que el total de Consultas entre 60-64 Años. ","")</f>
        <v/>
      </c>
      <c r="CB13" s="31" t="str">
        <f t="shared" si="1"/>
        <v/>
      </c>
      <c r="CC13" s="31" t="str">
        <f t="shared" ref="CC13:CC15" si="4">IF(CJ13=1,"* Las consultas de 12 años NO DEBEN ser mayor que el total de Consultas entre 10-14 Años. ","")</f>
        <v/>
      </c>
      <c r="CD13" s="31" t="str">
        <f t="shared" ref="CD13:CD15" si="5">IF(CK13=1,"* Las consultas de Pacientes en control PSCV NO DEBEN ser mayor que el total de Consultas. ","")</f>
        <v/>
      </c>
      <c r="CE13" s="31" t="str">
        <f t="shared" ref="CE13:CE15" si="6">IF(AND(AR13="",D13&lt;&gt;0),"* Recuerde que las Embarazadas deben ser incluídas en el ingreso por rango Etario (Digite CEROS si no tiene). ",IF(F13&lt;AR13,"* Las Embarazadas NO DEBEN ser mayor al total de mujeres. ",""))</f>
        <v/>
      </c>
      <c r="CF13" s="31" t="str">
        <f t="shared" ref="CF13:CF15" si="7">IF(AND(AU13="",D13&lt;&gt;0),"* No olvide digitar la población SENAME (Digite CEROS si no tiene). ",IF(D13&lt;AU13,"* La Población SENAME NO DEBE ser mayor al Total. ",""))</f>
        <v/>
      </c>
      <c r="CG13" s="31" t="str">
        <f t="shared" ref="CG13:CG15" si="8">IF(AND(AV13="",D13&lt;&gt;0),"* No olvide digitar la población Migrante (Digite CEROS si no tiene). ",IF(D13&lt;AV13,"* La Población Migrante NO DEBE ser mayor al Total. ",""))</f>
        <v/>
      </c>
      <c r="CH13" s="32">
        <f t="shared" ref="CH13:CH15" si="9">IF(AS13&gt;(AK13+AL13),1,0)</f>
        <v>0</v>
      </c>
      <c r="CI13" s="32">
        <f t="shared" ref="CI13:CI15" si="10">IF(D13&lt;AT13,1,0)</f>
        <v>0</v>
      </c>
      <c r="CJ13" s="32">
        <f t="shared" ref="CJ13:CJ15" si="11">IF((Y13+Z13)&lt;AQ13,1,0)</f>
        <v>0</v>
      </c>
      <c r="CK13" s="32">
        <f t="shared" ref="CK13:CK15" si="12">IF(D13&lt;AW13,1,0)</f>
        <v>0</v>
      </c>
      <c r="CL13" s="32">
        <f t="shared" ref="CL13:CL15" si="13">IF(AND(AR13="",D13&lt;&gt;0),1,IF(F13&lt;AR13,1,0))</f>
        <v>0</v>
      </c>
      <c r="CM13" s="32">
        <f>IF(AND(AH13="",D13&lt;&gt;0),1,IF(D13&lt;AH13,1,0))</f>
        <v>0</v>
      </c>
      <c r="CN13" s="32">
        <f t="shared" ref="CN13:CN15" si="14">IF(AND(AV13="",D13&lt;&gt;0),1,IF(D13&lt;AV13,1,0))</f>
        <v>0</v>
      </c>
    </row>
    <row r="14" spans="1:98" ht="16.350000000000001" customHeight="1" x14ac:dyDescent="0.2">
      <c r="A14" s="3767" t="s">
        <v>36</v>
      </c>
      <c r="B14" s="3768"/>
      <c r="C14" s="3769"/>
      <c r="D14" s="2264">
        <f>SUM(E14+F14)</f>
        <v>0</v>
      </c>
      <c r="E14" s="2265">
        <f t="shared" si="0"/>
        <v>0</v>
      </c>
      <c r="F14" s="2266">
        <f t="shared" si="0"/>
        <v>0</v>
      </c>
      <c r="G14" s="2267"/>
      <c r="H14" s="2268"/>
      <c r="I14" s="2267"/>
      <c r="J14" s="2268"/>
      <c r="K14" s="2267"/>
      <c r="L14" s="2268"/>
      <c r="M14" s="2267"/>
      <c r="N14" s="2231"/>
      <c r="O14" s="2267"/>
      <c r="P14" s="2231"/>
      <c r="Q14" s="2267"/>
      <c r="R14" s="2231"/>
      <c r="S14" s="2267"/>
      <c r="T14" s="2231"/>
      <c r="U14" s="2267"/>
      <c r="V14" s="2231"/>
      <c r="W14" s="2267"/>
      <c r="X14" s="2231"/>
      <c r="Y14" s="2267"/>
      <c r="Z14" s="2231"/>
      <c r="AA14" s="2267"/>
      <c r="AB14" s="2231"/>
      <c r="AC14" s="2267"/>
      <c r="AD14" s="2231"/>
      <c r="AE14" s="2267"/>
      <c r="AF14" s="2231"/>
      <c r="AG14" s="2267"/>
      <c r="AH14" s="2231"/>
      <c r="AI14" s="2267"/>
      <c r="AJ14" s="2231"/>
      <c r="AK14" s="2267"/>
      <c r="AL14" s="2231"/>
      <c r="AM14" s="2267"/>
      <c r="AN14" s="2231"/>
      <c r="AO14" s="2267"/>
      <c r="AP14" s="2232"/>
      <c r="AQ14" s="2268"/>
      <c r="AR14" s="2268"/>
      <c r="AS14" s="2234"/>
      <c r="AT14" s="2234"/>
      <c r="AU14" s="2234"/>
      <c r="AV14" s="2234"/>
      <c r="AW14" s="2234"/>
      <c r="AX14" s="671" t="str">
        <f t="shared" si="2"/>
        <v/>
      </c>
      <c r="AY14" s="30"/>
      <c r="AZ14" s="30"/>
      <c r="BA14" s="30"/>
      <c r="BB14" s="30"/>
      <c r="BC14" s="30"/>
      <c r="BD14" s="30"/>
      <c r="BE14" s="30"/>
      <c r="BF14" s="30"/>
      <c r="BG14" s="9"/>
      <c r="BH14" s="9"/>
      <c r="BI14" s="9"/>
      <c r="BJ14" s="9"/>
      <c r="BX14" s="2"/>
      <c r="BY14" s="2"/>
      <c r="BZ14" s="2"/>
      <c r="CA14" s="31" t="str">
        <f t="shared" si="3"/>
        <v/>
      </c>
      <c r="CB14" s="31" t="str">
        <f t="shared" si="1"/>
        <v/>
      </c>
      <c r="CC14" s="31" t="str">
        <f t="shared" si="4"/>
        <v/>
      </c>
      <c r="CD14" s="31" t="str">
        <f t="shared" si="5"/>
        <v/>
      </c>
      <c r="CE14" s="31" t="str">
        <f t="shared" si="6"/>
        <v/>
      </c>
      <c r="CF14" s="31" t="str">
        <f t="shared" si="7"/>
        <v/>
      </c>
      <c r="CG14" s="31" t="str">
        <f t="shared" si="8"/>
        <v/>
      </c>
      <c r="CH14" s="32">
        <f t="shared" si="9"/>
        <v>0</v>
      </c>
      <c r="CI14" s="32">
        <f t="shared" si="10"/>
        <v>0</v>
      </c>
      <c r="CJ14" s="32">
        <f t="shared" si="11"/>
        <v>0</v>
      </c>
      <c r="CK14" s="32">
        <f t="shared" si="12"/>
        <v>0</v>
      </c>
      <c r="CL14" s="32">
        <f t="shared" si="13"/>
        <v>0</v>
      </c>
      <c r="CM14" s="32">
        <f>IF(AND(AH14="",D14&lt;&gt;0),1,IF(D14&lt;AH14,1,0))</f>
        <v>0</v>
      </c>
      <c r="CN14" s="32">
        <f t="shared" si="14"/>
        <v>0</v>
      </c>
    </row>
    <row r="15" spans="1:98" ht="16.350000000000001" customHeight="1" x14ac:dyDescent="0.2">
      <c r="A15" s="3770" t="s">
        <v>37</v>
      </c>
      <c r="B15" s="3771"/>
      <c r="C15" s="3772"/>
      <c r="D15" s="2269">
        <f>SUM(E15+F15)</f>
        <v>0</v>
      </c>
      <c r="E15" s="2270">
        <f>SUM(G15+I15+K15+M15+O15+Q15+S15+U15+W15+Y15+AA15+AC15+AE15+AG15+AI15+AK15+AM15+AO15)</f>
        <v>0</v>
      </c>
      <c r="F15" s="2271">
        <f t="shared" si="0"/>
        <v>0</v>
      </c>
      <c r="G15" s="2272"/>
      <c r="H15" s="2273"/>
      <c r="I15" s="2272"/>
      <c r="J15" s="2273"/>
      <c r="K15" s="2272"/>
      <c r="L15" s="2273"/>
      <c r="M15" s="2272"/>
      <c r="N15" s="2240"/>
      <c r="O15" s="2272"/>
      <c r="P15" s="2240"/>
      <c r="Q15" s="2272"/>
      <c r="R15" s="2240"/>
      <c r="S15" s="2272"/>
      <c r="T15" s="2240"/>
      <c r="U15" s="2272"/>
      <c r="V15" s="2240"/>
      <c r="W15" s="2272"/>
      <c r="X15" s="2240"/>
      <c r="Y15" s="2272"/>
      <c r="Z15" s="2240"/>
      <c r="AA15" s="2272"/>
      <c r="AB15" s="2240"/>
      <c r="AC15" s="2272"/>
      <c r="AD15" s="2240"/>
      <c r="AE15" s="2272"/>
      <c r="AF15" s="2240"/>
      <c r="AG15" s="2272"/>
      <c r="AH15" s="2240"/>
      <c r="AI15" s="2272"/>
      <c r="AJ15" s="2240"/>
      <c r="AK15" s="2272"/>
      <c r="AL15" s="2240"/>
      <c r="AM15" s="2272"/>
      <c r="AN15" s="2240"/>
      <c r="AO15" s="2272"/>
      <c r="AP15" s="2241"/>
      <c r="AQ15" s="2273"/>
      <c r="AR15" s="2273"/>
      <c r="AS15" s="2243"/>
      <c r="AT15" s="2243"/>
      <c r="AU15" s="2243"/>
      <c r="AV15" s="2243"/>
      <c r="AW15" s="2243"/>
      <c r="AX15" s="671" t="str">
        <f t="shared" si="2"/>
        <v/>
      </c>
      <c r="AY15" s="30"/>
      <c r="AZ15" s="30"/>
      <c r="BA15" s="30"/>
      <c r="BB15" s="30"/>
      <c r="BC15" s="30"/>
      <c r="BD15" s="30"/>
      <c r="BE15" s="30"/>
      <c r="BF15" s="30"/>
      <c r="BG15" s="9"/>
      <c r="BH15" s="9"/>
      <c r="BI15" s="9"/>
      <c r="BJ15" s="9"/>
      <c r="BK15" s="9"/>
      <c r="BL15" s="9"/>
      <c r="BX15" s="2"/>
      <c r="BY15" s="2"/>
      <c r="BZ15" s="2"/>
      <c r="CA15" s="31" t="str">
        <f t="shared" si="3"/>
        <v/>
      </c>
      <c r="CB15" s="31" t="str">
        <f t="shared" si="1"/>
        <v/>
      </c>
      <c r="CC15" s="31" t="str">
        <f t="shared" si="4"/>
        <v/>
      </c>
      <c r="CD15" s="31" t="str">
        <f t="shared" si="5"/>
        <v/>
      </c>
      <c r="CE15" s="31" t="str">
        <f t="shared" si="6"/>
        <v/>
      </c>
      <c r="CF15" s="31" t="str">
        <f t="shared" si="7"/>
        <v/>
      </c>
      <c r="CG15" s="31" t="str">
        <f t="shared" si="8"/>
        <v/>
      </c>
      <c r="CH15" s="32">
        <f t="shared" si="9"/>
        <v>0</v>
      </c>
      <c r="CI15" s="32">
        <f t="shared" si="10"/>
        <v>0</v>
      </c>
      <c r="CJ15" s="32">
        <f t="shared" si="11"/>
        <v>0</v>
      </c>
      <c r="CK15" s="32">
        <f t="shared" si="12"/>
        <v>0</v>
      </c>
      <c r="CL15" s="32">
        <f t="shared" si="13"/>
        <v>0</v>
      </c>
      <c r="CM15" s="32">
        <f>IF(AND(AH15="",D15&lt;&gt;0),1,IF(D15&lt;AH15,1,0))</f>
        <v>0</v>
      </c>
      <c r="CN15" s="32">
        <f t="shared" si="14"/>
        <v>0</v>
      </c>
    </row>
    <row r="16" spans="1:98" ht="32.1" customHeight="1" x14ac:dyDescent="0.2">
      <c r="A16" s="49" t="s">
        <v>38</v>
      </c>
      <c r="B16" s="50"/>
      <c r="C16" s="50"/>
      <c r="D16" s="13"/>
      <c r="E16" s="13"/>
      <c r="F16" s="13"/>
      <c r="G16" s="2532"/>
      <c r="H16" s="2532"/>
      <c r="I16" s="13"/>
      <c r="J16" s="13"/>
      <c r="K16" s="13"/>
      <c r="L16" s="13"/>
      <c r="M16" s="13"/>
      <c r="N16" s="13"/>
      <c r="O16" s="13"/>
      <c r="P16" s="52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8" ht="33" customHeight="1" x14ac:dyDescent="0.2">
      <c r="A17" s="3455" t="s">
        <v>39</v>
      </c>
      <c r="B17" s="3258"/>
      <c r="C17" s="3824"/>
      <c r="D17" s="3612" t="s">
        <v>40</v>
      </c>
      <c r="E17" s="3845"/>
      <c r="F17" s="3849"/>
      <c r="G17" s="3851" t="s">
        <v>13</v>
      </c>
      <c r="H17" s="3852"/>
      <c r="I17" s="3849" t="s">
        <v>14</v>
      </c>
      <c r="J17" s="3743"/>
      <c r="K17" s="3612" t="s">
        <v>15</v>
      </c>
      <c r="L17" s="3849"/>
      <c r="M17" s="3849" t="s">
        <v>16</v>
      </c>
      <c r="N17" s="3743"/>
      <c r="O17" s="3612" t="s">
        <v>17</v>
      </c>
      <c r="P17" s="3849"/>
      <c r="Q17" s="3612" t="s">
        <v>18</v>
      </c>
      <c r="R17" s="3849"/>
      <c r="S17" s="3612" t="s">
        <v>19</v>
      </c>
      <c r="T17" s="3849"/>
      <c r="U17" s="3612" t="s">
        <v>20</v>
      </c>
      <c r="V17" s="3849"/>
      <c r="W17" s="3845" t="s">
        <v>21</v>
      </c>
      <c r="X17" s="3845"/>
      <c r="Y17" s="3612" t="s">
        <v>22</v>
      </c>
      <c r="Z17" s="3847"/>
      <c r="AA17" s="3845" t="s">
        <v>23</v>
      </c>
      <c r="AB17" s="3846"/>
      <c r="AC17" s="3612" t="s">
        <v>24</v>
      </c>
      <c r="AD17" s="3847"/>
      <c r="AE17" s="3845" t="s">
        <v>25</v>
      </c>
      <c r="AF17" s="3846"/>
      <c r="AG17" s="3612" t="s">
        <v>26</v>
      </c>
      <c r="AH17" s="3847"/>
      <c r="AI17" s="3845" t="s">
        <v>27</v>
      </c>
      <c r="AJ17" s="3846"/>
      <c r="AK17" s="3612" t="s">
        <v>28</v>
      </c>
      <c r="AL17" s="3847"/>
      <c r="AM17" s="3845" t="s">
        <v>29</v>
      </c>
      <c r="AN17" s="3847"/>
      <c r="AO17" s="3845" t="s">
        <v>30</v>
      </c>
      <c r="AP17" s="3848"/>
      <c r="AQ17" s="3819" t="s">
        <v>6</v>
      </c>
      <c r="AR17" s="3819" t="s">
        <v>7</v>
      </c>
      <c r="AS17" s="3775" t="s">
        <v>41</v>
      </c>
      <c r="AT17" s="3775" t="s">
        <v>8</v>
      </c>
      <c r="AU17" s="3775" t="s">
        <v>42</v>
      </c>
      <c r="AV17" s="3819" t="s">
        <v>298</v>
      </c>
      <c r="AW17" s="3850" t="s">
        <v>10</v>
      </c>
      <c r="AX17" s="3850" t="s">
        <v>11</v>
      </c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8" ht="44.25" customHeight="1" x14ac:dyDescent="0.2">
      <c r="A18" s="3169"/>
      <c r="B18" s="3170"/>
      <c r="C18" s="3171"/>
      <c r="D18" s="2224" t="s">
        <v>31</v>
      </c>
      <c r="E18" s="2275" t="s">
        <v>32</v>
      </c>
      <c r="F18" s="1003" t="s">
        <v>33</v>
      </c>
      <c r="G18" s="2224" t="s">
        <v>32</v>
      </c>
      <c r="H18" s="1012" t="s">
        <v>33</v>
      </c>
      <c r="I18" s="2541" t="s">
        <v>32</v>
      </c>
      <c r="J18" s="1003" t="s">
        <v>33</v>
      </c>
      <c r="K18" s="2541" t="s">
        <v>32</v>
      </c>
      <c r="L18" s="2542" t="s">
        <v>33</v>
      </c>
      <c r="M18" s="2541" t="s">
        <v>32</v>
      </c>
      <c r="N18" s="1003" t="s">
        <v>33</v>
      </c>
      <c r="O18" s="2541" t="s">
        <v>32</v>
      </c>
      <c r="P18" s="1003" t="s">
        <v>33</v>
      </c>
      <c r="Q18" s="2541" t="s">
        <v>32</v>
      </c>
      <c r="R18" s="1003" t="s">
        <v>33</v>
      </c>
      <c r="S18" s="2541" t="s">
        <v>32</v>
      </c>
      <c r="T18" s="1003" t="s">
        <v>33</v>
      </c>
      <c r="U18" s="2543" t="s">
        <v>32</v>
      </c>
      <c r="V18" s="2544" t="s">
        <v>33</v>
      </c>
      <c r="W18" s="2545" t="s">
        <v>32</v>
      </c>
      <c r="X18" s="2546" t="s">
        <v>33</v>
      </c>
      <c r="Y18" s="2543" t="s">
        <v>32</v>
      </c>
      <c r="Z18" s="2544" t="s">
        <v>33</v>
      </c>
      <c r="AA18" s="2545" t="s">
        <v>32</v>
      </c>
      <c r="AB18" s="2546" t="s">
        <v>33</v>
      </c>
      <c r="AC18" s="2543" t="s">
        <v>32</v>
      </c>
      <c r="AD18" s="2544" t="s">
        <v>33</v>
      </c>
      <c r="AE18" s="2545" t="s">
        <v>32</v>
      </c>
      <c r="AF18" s="2546" t="s">
        <v>33</v>
      </c>
      <c r="AG18" s="2543" t="s">
        <v>32</v>
      </c>
      <c r="AH18" s="2544" t="s">
        <v>33</v>
      </c>
      <c r="AI18" s="2545" t="s">
        <v>32</v>
      </c>
      <c r="AJ18" s="2546" t="s">
        <v>33</v>
      </c>
      <c r="AK18" s="2543" t="s">
        <v>32</v>
      </c>
      <c r="AL18" s="2544" t="s">
        <v>33</v>
      </c>
      <c r="AM18" s="2545" t="s">
        <v>32</v>
      </c>
      <c r="AN18" s="2544" t="s">
        <v>33</v>
      </c>
      <c r="AO18" s="2545" t="s">
        <v>32</v>
      </c>
      <c r="AP18" s="2547" t="s">
        <v>33</v>
      </c>
      <c r="AQ18" s="2961"/>
      <c r="AR18" s="3119"/>
      <c r="AS18" s="3537"/>
      <c r="AT18" s="3537"/>
      <c r="AU18" s="3537"/>
      <c r="AV18" s="3248"/>
      <c r="AW18" s="3708"/>
      <c r="AX18" s="3708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8" ht="16.350000000000001" customHeight="1" x14ac:dyDescent="0.2">
      <c r="A19" s="3232" t="s">
        <v>43</v>
      </c>
      <c r="B19" s="3003"/>
      <c r="C19" s="3131"/>
      <c r="D19" s="1015">
        <f>SUM(E19+F19)</f>
        <v>0</v>
      </c>
      <c r="E19" s="21">
        <f>SUM(G19+I19+K19+M19+O19+Q19+S19+U19+W19+Y19+AA19+AC19+AE19+AG19+AI19+AK19+AM19+AO19)</f>
        <v>0</v>
      </c>
      <c r="F19" s="22">
        <f>SUM(H19+J19+L19+N19+P19+R19+T19+V19+X19+Z19+AB19+AD19+AF19+AH19+AJ19+AL19+AN19+AP19)</f>
        <v>0</v>
      </c>
      <c r="G19" s="1014"/>
      <c r="H19" s="60"/>
      <c r="I19" s="1014"/>
      <c r="J19" s="2276"/>
      <c r="K19" s="1014"/>
      <c r="L19" s="60"/>
      <c r="M19" s="1014"/>
      <c r="N19" s="2276"/>
      <c r="O19" s="1014"/>
      <c r="P19" s="60"/>
      <c r="Q19" s="1014"/>
      <c r="R19" s="60"/>
      <c r="S19" s="1014"/>
      <c r="T19" s="60"/>
      <c r="U19" s="1014"/>
      <c r="V19" s="60"/>
      <c r="W19" s="2227"/>
      <c r="X19" s="63"/>
      <c r="Y19" s="1014"/>
      <c r="Z19" s="60"/>
      <c r="AA19" s="2227"/>
      <c r="AB19" s="63"/>
      <c r="AC19" s="1014"/>
      <c r="AD19" s="60"/>
      <c r="AE19" s="2227"/>
      <c r="AF19" s="63"/>
      <c r="AG19" s="1014"/>
      <c r="AH19" s="60"/>
      <c r="AI19" s="2227"/>
      <c r="AJ19" s="63"/>
      <c r="AK19" s="1014"/>
      <c r="AL19" s="60"/>
      <c r="AM19" s="2227"/>
      <c r="AN19" s="60"/>
      <c r="AO19" s="2227"/>
      <c r="AP19" s="64"/>
      <c r="AQ19" s="2277"/>
      <c r="AR19" s="2276"/>
      <c r="AS19" s="2278"/>
      <c r="AT19" s="2278"/>
      <c r="AU19" s="2278"/>
      <c r="AV19" s="2278"/>
      <c r="AW19" s="2278"/>
      <c r="AX19" s="2278"/>
      <c r="AY19" s="671" t="str">
        <f>$CA19&amp;$CB19&amp;$CC19&amp;$CD19&amp;$CE19&amp;$CF19&amp;$CG19</f>
        <v/>
      </c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4"/>
      <c r="BV19" s="4"/>
      <c r="BW19" s="4"/>
      <c r="CA19" s="31" t="str">
        <f>IF(CH19=1,"* Las consultas de 12 años NO DEBEN ser mayor que el total de Consultas entre 10-14 Años. ","")</f>
        <v/>
      </c>
      <c r="CB19" s="31" t="str">
        <f>IF(CI19=1,"* Las consultas de 60 años NO DEBEN ser mayor que el total de Consultas entre 60-64 Años. ","")</f>
        <v/>
      </c>
      <c r="CC19" s="31" t="str">
        <f>IF(CJ19=1,"* Las actividades de usuarios en situación de discapacidad NO DEBEN superar el total. ","")</f>
        <v/>
      </c>
      <c r="CD19" s="31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E19" s="31" t="str">
        <f>IF(AND(AS19="",D19&lt;&gt;0),"* No olvide digitar la columna Beneficiarios (Digite CEROS si no tiene). ",IF(D19&lt;AS19,"* El número de Beneficiarios NO DEBE ser mayor que el Total. ",""))</f>
        <v/>
      </c>
      <c r="CF19" s="31" t="str">
        <f>IF(AND(AW19="",D19&lt;&gt;0),"* No olvide digitar la Población SENAME (Digite CEROS si no tiene). ",IF(D19&lt;AW19,"* La Población SENAME NO DEBE ser mayor al Total. ",""))</f>
        <v/>
      </c>
      <c r="CG19" s="31" t="str">
        <f>IF(AND(AX19="",D19&lt;&gt;0),"* No olvide digitar la Población Migrante (Digite CEROS si no tiene). ",IF(D19&lt;AX19,"* La Población Migrante NO DEBE superar el Total. ",""))</f>
        <v/>
      </c>
      <c r="CH19" s="32">
        <f>IF(AQ19&gt;(Y19+Z19),1,0)</f>
        <v>0</v>
      </c>
      <c r="CI19" s="32">
        <f>IF(AT19&gt;(AK19+AL19),1,0)</f>
        <v>0</v>
      </c>
      <c r="CJ19" s="32">
        <f>IF(D19&lt;AV19,1,0)</f>
        <v>0</v>
      </c>
      <c r="CK19" s="32">
        <f>IF(AND(AR19="",D19&lt;&gt;0),1,IF(F19&lt;AR19,1,0))</f>
        <v>0</v>
      </c>
      <c r="CL19" s="32">
        <f>IF(AND(AS19="",D19&lt;&gt;0),1,IF(D19&lt;AS19,1,0))</f>
        <v>0</v>
      </c>
      <c r="CM19" s="32">
        <f>IF(AND(AW19="",D19&lt;&gt;0),1,IF(D19&lt;AW19,1,0))</f>
        <v>0</v>
      </c>
      <c r="CN19" s="32">
        <f>IF(AND(AX19="",D19&lt;&gt;0),1,IF(D19&lt;AX19,1,0))</f>
        <v>0</v>
      </c>
    </row>
    <row r="20" spans="1:98" ht="16.350000000000001" customHeight="1" x14ac:dyDescent="0.2">
      <c r="A20" s="3720" t="s">
        <v>44</v>
      </c>
      <c r="B20" s="3721"/>
      <c r="C20" s="3722"/>
      <c r="D20" s="2279">
        <f t="shared" ref="D20:D35" si="15">SUM(E20+F20)</f>
        <v>0</v>
      </c>
      <c r="E20" s="2265">
        <f>SUM(U20+W20+Y20+AA20+AC20+AE20+AG20+AI20+AK20+AM20+AO20)</f>
        <v>0</v>
      </c>
      <c r="F20" s="2266">
        <f>SUM(V20+X20+Z20+AB20+AD20+AF20+AH20+AJ20+AL20+AN20+AP20)</f>
        <v>0</v>
      </c>
      <c r="G20" s="2280"/>
      <c r="H20" s="2281"/>
      <c r="I20" s="2280"/>
      <c r="J20" s="2282"/>
      <c r="K20" s="2280"/>
      <c r="L20" s="2281"/>
      <c r="M20" s="2280"/>
      <c r="N20" s="2282"/>
      <c r="O20" s="2280"/>
      <c r="P20" s="2281"/>
      <c r="Q20" s="2280"/>
      <c r="R20" s="2281"/>
      <c r="S20" s="2280"/>
      <c r="T20" s="2281"/>
      <c r="U20" s="2267"/>
      <c r="V20" s="2231"/>
      <c r="W20" s="2230"/>
      <c r="X20" s="2283"/>
      <c r="Y20" s="2267"/>
      <c r="Z20" s="2231"/>
      <c r="AA20" s="2230"/>
      <c r="AB20" s="2283"/>
      <c r="AC20" s="2267"/>
      <c r="AD20" s="2231"/>
      <c r="AE20" s="2230"/>
      <c r="AF20" s="2283"/>
      <c r="AG20" s="2267"/>
      <c r="AH20" s="2231"/>
      <c r="AI20" s="2230"/>
      <c r="AJ20" s="2283"/>
      <c r="AK20" s="2267"/>
      <c r="AL20" s="2231"/>
      <c r="AM20" s="2230"/>
      <c r="AN20" s="2231"/>
      <c r="AO20" s="2230"/>
      <c r="AP20" s="2232"/>
      <c r="AQ20" s="2284"/>
      <c r="AR20" s="2268"/>
      <c r="AS20" s="2285"/>
      <c r="AT20" s="2285"/>
      <c r="AU20" s="2285"/>
      <c r="AV20" s="2285"/>
      <c r="AW20" s="2285"/>
      <c r="AX20" s="2285"/>
      <c r="AY20" s="671" t="str">
        <f t="shared" ref="AY20:AY35" si="16">$CA20&amp;$CB20&amp;$CC20&amp;$CD20&amp;$CE20&amp;$CF20&amp;$CG20</f>
        <v/>
      </c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4"/>
      <c r="BV20" s="4"/>
      <c r="BW20" s="4"/>
      <c r="CA20" s="31" t="str">
        <f t="shared" ref="CA20:CA35" si="17">IF(CH20=1,"* Las consultas de 12 años NO DEBEN ser mayor que el total de Consultas entre 10-14 Años. ","")</f>
        <v/>
      </c>
      <c r="CB20" s="31" t="str">
        <f t="shared" ref="CB20:CB35" si="18">IF(CI20=1,"* Las consultas de 60 años NO DEBEN ser mayor que el total de Consultas entre 60-64 Años. ","")</f>
        <v/>
      </c>
      <c r="CC20" s="31" t="str">
        <f t="shared" ref="CC20:CC35" si="19">IF(CJ20=1,"* Las actividades de usuarios en situación de discapacidad NO DEBEN superar el total. ","")</f>
        <v/>
      </c>
      <c r="CD20" s="31" t="str">
        <f t="shared" ref="CD20:CD35" si="20">IF(AND(AR20="",D20&lt;&gt;0),"* Recuerde que las Embarazadas deben ser incluídas en el ingreso por rango Etario (Digite CEROS si no tiene). ",IF(F20&lt;AR20,"* Las Embarazadas NO DEBEN ser mayor al total de mujeres. ",""))</f>
        <v/>
      </c>
      <c r="CE20" s="31" t="str">
        <f t="shared" ref="CE20:CE35" si="21">IF(AND(AS20="",D20&lt;&gt;0),"* No olvide digitar la columna Beneficiarios (Digite CEROS si no tiene). ",IF(D20&lt;AS20,"* El número de Beneficiarios NO DEBE ser mayor que el Total. ",""))</f>
        <v/>
      </c>
      <c r="CF20" s="31" t="str">
        <f t="shared" ref="CF20:CF35" si="22">IF(AND(AW20="",D20&lt;&gt;0),"* No olvide digitar la Población SENAME (Digite CEROS si no tiene). ",IF(D20&lt;AW20,"* La Población SENAME NO DEBE ser mayor al Total. ",""))</f>
        <v/>
      </c>
      <c r="CG20" s="31" t="str">
        <f t="shared" ref="CG20:CG35" si="23">IF(AND(AX20="",D20&lt;&gt;0),"* No olvide digitar la Población Migrante (Digite CEROS si no tiene). ",IF(D20&lt;AX20,"* La Población Migrante NO DEBE superar el Total. ",""))</f>
        <v/>
      </c>
      <c r="CH20" s="32">
        <f t="shared" ref="CH20:CH35" si="24">IF(AQ20&gt;(Y20+Z20),1,0)</f>
        <v>0</v>
      </c>
      <c r="CI20" s="32">
        <f t="shared" ref="CI20:CI35" si="25">IF(AT20&gt;(AK20+AL20),1,0)</f>
        <v>0</v>
      </c>
      <c r="CJ20" s="32">
        <f t="shared" ref="CJ20:CJ35" si="26">IF(D20&lt;AV20,1,0)</f>
        <v>0</v>
      </c>
      <c r="CK20" s="32">
        <f t="shared" ref="CK20:CK35" si="27">IF(AND(AR20="",D20&lt;&gt;0),1,IF(F20&lt;AR20,1,0))</f>
        <v>0</v>
      </c>
      <c r="CL20" s="32">
        <f t="shared" ref="CL20:CL35" si="28">IF(AND(AS20="",D20&lt;&gt;0),1,IF(D20&lt;AS20,1,0))</f>
        <v>0</v>
      </c>
      <c r="CM20" s="32">
        <f t="shared" ref="CM20:CM35" si="29">IF(AND(AW20="",D20&lt;&gt;0),1,IF(D20&lt;AW20,1,0))</f>
        <v>0</v>
      </c>
      <c r="CN20" s="32">
        <f t="shared" ref="CN20:CN35" si="30">IF(AND(AX20="",D20&lt;&gt;0),1,IF(D20&lt;AX20,1,0))</f>
        <v>0</v>
      </c>
    </row>
    <row r="21" spans="1:98" ht="16.350000000000001" customHeight="1" x14ac:dyDescent="0.2">
      <c r="A21" s="3618" t="s">
        <v>45</v>
      </c>
      <c r="B21" s="3619"/>
      <c r="C21" s="3620"/>
      <c r="D21" s="2279">
        <f t="shared" si="15"/>
        <v>0</v>
      </c>
      <c r="E21" s="2265">
        <f t="shared" ref="E21:F23" si="31">SUM(G21+I21+K21+M21+O21+Q21+S21+U21+W21+Y21+AA21+AC21+AE21+AG21+AI21+AK21+AM21+AO21)</f>
        <v>0</v>
      </c>
      <c r="F21" s="2266">
        <f t="shared" si="31"/>
        <v>0</v>
      </c>
      <c r="G21" s="2267"/>
      <c r="H21" s="2231"/>
      <c r="I21" s="2267"/>
      <c r="J21" s="2268"/>
      <c r="K21" s="2267"/>
      <c r="L21" s="2231"/>
      <c r="M21" s="2267"/>
      <c r="N21" s="2268"/>
      <c r="O21" s="2267"/>
      <c r="P21" s="2231"/>
      <c r="Q21" s="2267"/>
      <c r="R21" s="2231"/>
      <c r="S21" s="2267"/>
      <c r="T21" s="2231"/>
      <c r="U21" s="2267"/>
      <c r="V21" s="2231"/>
      <c r="W21" s="2230"/>
      <c r="X21" s="2283"/>
      <c r="Y21" s="2267"/>
      <c r="Z21" s="2231"/>
      <c r="AA21" s="2230"/>
      <c r="AB21" s="2283"/>
      <c r="AC21" s="2267"/>
      <c r="AD21" s="2231"/>
      <c r="AE21" s="2230"/>
      <c r="AF21" s="2283"/>
      <c r="AG21" s="2267"/>
      <c r="AH21" s="2231"/>
      <c r="AI21" s="2230"/>
      <c r="AJ21" s="2283"/>
      <c r="AK21" s="2267"/>
      <c r="AL21" s="2231"/>
      <c r="AM21" s="2230"/>
      <c r="AN21" s="2231"/>
      <c r="AO21" s="2230"/>
      <c r="AP21" s="2232"/>
      <c r="AQ21" s="2284"/>
      <c r="AR21" s="2268"/>
      <c r="AS21" s="2285"/>
      <c r="AT21" s="2285"/>
      <c r="AU21" s="2285"/>
      <c r="AV21" s="2285"/>
      <c r="AW21" s="2285"/>
      <c r="AX21" s="2285"/>
      <c r="AY21" s="671" t="str">
        <f t="shared" si="16"/>
        <v/>
      </c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4"/>
      <c r="BV21" s="4"/>
      <c r="BW21" s="4"/>
      <c r="BX21" s="71"/>
      <c r="BY21" s="71"/>
      <c r="BZ21" s="71"/>
      <c r="CA21" s="31" t="str">
        <f t="shared" si="17"/>
        <v/>
      </c>
      <c r="CB21" s="31" t="str">
        <f t="shared" si="18"/>
        <v/>
      </c>
      <c r="CC21" s="31" t="str">
        <f t="shared" si="19"/>
        <v/>
      </c>
      <c r="CD21" s="31" t="str">
        <f t="shared" si="20"/>
        <v/>
      </c>
      <c r="CE21" s="31" t="str">
        <f t="shared" si="21"/>
        <v/>
      </c>
      <c r="CF21" s="31" t="str">
        <f t="shared" si="22"/>
        <v/>
      </c>
      <c r="CG21" s="31" t="str">
        <f t="shared" si="23"/>
        <v/>
      </c>
      <c r="CH21" s="32">
        <f t="shared" si="24"/>
        <v>0</v>
      </c>
      <c r="CI21" s="32">
        <f t="shared" si="25"/>
        <v>0</v>
      </c>
      <c r="CJ21" s="32">
        <f t="shared" si="26"/>
        <v>0</v>
      </c>
      <c r="CK21" s="32">
        <f t="shared" si="27"/>
        <v>0</v>
      </c>
      <c r="CL21" s="32">
        <f t="shared" si="28"/>
        <v>0</v>
      </c>
      <c r="CM21" s="32">
        <f t="shared" si="29"/>
        <v>0</v>
      </c>
      <c r="CN21" s="32">
        <f t="shared" si="30"/>
        <v>0</v>
      </c>
      <c r="CO21" s="72"/>
      <c r="CP21" s="72"/>
      <c r="CQ21" s="72"/>
    </row>
    <row r="22" spans="1:98" ht="16.350000000000001" customHeight="1" x14ac:dyDescent="0.2">
      <c r="A22" s="3618" t="s">
        <v>46</v>
      </c>
      <c r="B22" s="3619"/>
      <c r="C22" s="3620"/>
      <c r="D22" s="2279">
        <f t="shared" si="15"/>
        <v>0</v>
      </c>
      <c r="E22" s="2265">
        <f t="shared" si="31"/>
        <v>0</v>
      </c>
      <c r="F22" s="2266">
        <f t="shared" si="31"/>
        <v>0</v>
      </c>
      <c r="G22" s="2267"/>
      <c r="H22" s="2231"/>
      <c r="I22" s="2267"/>
      <c r="J22" s="2268"/>
      <c r="K22" s="2267"/>
      <c r="L22" s="2231"/>
      <c r="M22" s="2267"/>
      <c r="N22" s="2268"/>
      <c r="O22" s="2267"/>
      <c r="P22" s="2231"/>
      <c r="Q22" s="2267"/>
      <c r="R22" s="2231"/>
      <c r="S22" s="2267"/>
      <c r="T22" s="2231"/>
      <c r="U22" s="2267"/>
      <c r="V22" s="2231"/>
      <c r="W22" s="2230"/>
      <c r="X22" s="2283"/>
      <c r="Y22" s="2267"/>
      <c r="Z22" s="2231"/>
      <c r="AA22" s="2230"/>
      <c r="AB22" s="2283"/>
      <c r="AC22" s="2267"/>
      <c r="AD22" s="2231"/>
      <c r="AE22" s="2230"/>
      <c r="AF22" s="2283"/>
      <c r="AG22" s="2267"/>
      <c r="AH22" s="2231"/>
      <c r="AI22" s="2230"/>
      <c r="AJ22" s="2283"/>
      <c r="AK22" s="2267"/>
      <c r="AL22" s="2231"/>
      <c r="AM22" s="2230"/>
      <c r="AN22" s="2231"/>
      <c r="AO22" s="2230"/>
      <c r="AP22" s="2232"/>
      <c r="AQ22" s="2284"/>
      <c r="AR22" s="2268"/>
      <c r="AS22" s="2285"/>
      <c r="AT22" s="2285"/>
      <c r="AU22" s="2285"/>
      <c r="AV22" s="2285"/>
      <c r="AW22" s="2285"/>
      <c r="AX22" s="2285"/>
      <c r="AY22" s="671" t="str">
        <f t="shared" si="16"/>
        <v/>
      </c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4"/>
      <c r="BV22" s="4"/>
      <c r="BW22" s="4"/>
      <c r="CA22" s="31" t="str">
        <f t="shared" si="17"/>
        <v/>
      </c>
      <c r="CB22" s="31" t="str">
        <f t="shared" si="18"/>
        <v/>
      </c>
      <c r="CC22" s="31" t="str">
        <f t="shared" si="19"/>
        <v/>
      </c>
      <c r="CD22" s="31" t="str">
        <f t="shared" si="20"/>
        <v/>
      </c>
      <c r="CE22" s="31" t="str">
        <f t="shared" si="21"/>
        <v/>
      </c>
      <c r="CF22" s="31" t="str">
        <f t="shared" si="22"/>
        <v/>
      </c>
      <c r="CG22" s="31" t="str">
        <f t="shared" si="23"/>
        <v/>
      </c>
      <c r="CH22" s="32">
        <f t="shared" si="24"/>
        <v>0</v>
      </c>
      <c r="CI22" s="32">
        <f t="shared" si="25"/>
        <v>0</v>
      </c>
      <c r="CJ22" s="32">
        <f t="shared" si="26"/>
        <v>0</v>
      </c>
      <c r="CK22" s="32">
        <f t="shared" si="27"/>
        <v>0</v>
      </c>
      <c r="CL22" s="32">
        <f t="shared" si="28"/>
        <v>0</v>
      </c>
      <c r="CM22" s="32">
        <f t="shared" si="29"/>
        <v>0</v>
      </c>
      <c r="CN22" s="32">
        <f t="shared" si="30"/>
        <v>0</v>
      </c>
    </row>
    <row r="23" spans="1:98" ht="16.350000000000001" customHeight="1" x14ac:dyDescent="0.2">
      <c r="A23" s="3618" t="s">
        <v>47</v>
      </c>
      <c r="B23" s="3619"/>
      <c r="C23" s="3620"/>
      <c r="D23" s="2279">
        <f t="shared" si="15"/>
        <v>1</v>
      </c>
      <c r="E23" s="2265">
        <f t="shared" si="31"/>
        <v>0</v>
      </c>
      <c r="F23" s="2266">
        <f t="shared" si="31"/>
        <v>1</v>
      </c>
      <c r="G23" s="2267">
        <v>0</v>
      </c>
      <c r="H23" s="2231">
        <v>0</v>
      </c>
      <c r="I23" s="2267">
        <v>0</v>
      </c>
      <c r="J23" s="2268">
        <v>0</v>
      </c>
      <c r="K23" s="2267">
        <v>0</v>
      </c>
      <c r="L23" s="2231">
        <v>0</v>
      </c>
      <c r="M23" s="2267">
        <v>0</v>
      </c>
      <c r="N23" s="2268">
        <v>0</v>
      </c>
      <c r="O23" s="2267">
        <v>0</v>
      </c>
      <c r="P23" s="2231">
        <v>0</v>
      </c>
      <c r="Q23" s="2267">
        <v>0</v>
      </c>
      <c r="R23" s="2231">
        <v>0</v>
      </c>
      <c r="S23" s="2267">
        <v>0</v>
      </c>
      <c r="T23" s="2231">
        <v>0</v>
      </c>
      <c r="U23" s="2267">
        <v>0</v>
      </c>
      <c r="V23" s="2231">
        <v>0</v>
      </c>
      <c r="W23" s="2230">
        <v>0</v>
      </c>
      <c r="X23" s="2283">
        <v>0</v>
      </c>
      <c r="Y23" s="2267">
        <v>0</v>
      </c>
      <c r="Z23" s="2231">
        <v>0</v>
      </c>
      <c r="AA23" s="2230">
        <v>0</v>
      </c>
      <c r="AB23" s="2283">
        <v>0</v>
      </c>
      <c r="AC23" s="2267">
        <v>0</v>
      </c>
      <c r="AD23" s="2231">
        <v>0</v>
      </c>
      <c r="AE23" s="2230">
        <v>0</v>
      </c>
      <c r="AF23" s="2283">
        <v>0</v>
      </c>
      <c r="AG23" s="2267">
        <v>0</v>
      </c>
      <c r="AH23" s="2231">
        <v>0</v>
      </c>
      <c r="AI23" s="2230">
        <v>0</v>
      </c>
      <c r="AJ23" s="2283">
        <v>0</v>
      </c>
      <c r="AK23" s="2267">
        <v>0</v>
      </c>
      <c r="AL23" s="2231">
        <v>1</v>
      </c>
      <c r="AM23" s="2230">
        <v>0</v>
      </c>
      <c r="AN23" s="2231">
        <v>0</v>
      </c>
      <c r="AO23" s="2230">
        <v>0</v>
      </c>
      <c r="AP23" s="2232">
        <v>0</v>
      </c>
      <c r="AQ23" s="2284">
        <v>0</v>
      </c>
      <c r="AR23" s="2268">
        <v>0</v>
      </c>
      <c r="AS23" s="2285">
        <v>1</v>
      </c>
      <c r="AT23" s="2285">
        <v>0</v>
      </c>
      <c r="AU23" s="2285">
        <v>0</v>
      </c>
      <c r="AV23" s="2285">
        <v>0</v>
      </c>
      <c r="AW23" s="2285">
        <v>0</v>
      </c>
      <c r="AX23" s="2285">
        <v>0</v>
      </c>
      <c r="AY23" s="671" t="str">
        <f t="shared" si="16"/>
        <v/>
      </c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4"/>
      <c r="BV23" s="4"/>
      <c r="BW23" s="4"/>
      <c r="CA23" s="31" t="str">
        <f t="shared" si="17"/>
        <v/>
      </c>
      <c r="CB23" s="31" t="str">
        <f t="shared" si="18"/>
        <v/>
      </c>
      <c r="CC23" s="31" t="str">
        <f t="shared" si="19"/>
        <v/>
      </c>
      <c r="CD23" s="31" t="str">
        <f t="shared" si="20"/>
        <v/>
      </c>
      <c r="CE23" s="31" t="str">
        <f t="shared" si="21"/>
        <v/>
      </c>
      <c r="CF23" s="31" t="str">
        <f t="shared" si="22"/>
        <v/>
      </c>
      <c r="CG23" s="31" t="str">
        <f t="shared" si="23"/>
        <v/>
      </c>
      <c r="CH23" s="32">
        <f t="shared" si="24"/>
        <v>0</v>
      </c>
      <c r="CI23" s="32">
        <f t="shared" si="25"/>
        <v>0</v>
      </c>
      <c r="CJ23" s="32">
        <f t="shared" si="26"/>
        <v>0</v>
      </c>
      <c r="CK23" s="32">
        <f t="shared" si="27"/>
        <v>0</v>
      </c>
      <c r="CL23" s="32">
        <f t="shared" si="28"/>
        <v>0</v>
      </c>
      <c r="CM23" s="32">
        <f t="shared" si="29"/>
        <v>0</v>
      </c>
      <c r="CN23" s="32">
        <f t="shared" si="30"/>
        <v>0</v>
      </c>
    </row>
    <row r="24" spans="1:98" ht="16.350000000000001" customHeight="1" x14ac:dyDescent="0.2">
      <c r="A24" s="3618" t="s">
        <v>48</v>
      </c>
      <c r="B24" s="3619"/>
      <c r="C24" s="3620"/>
      <c r="D24" s="2279">
        <f t="shared" si="15"/>
        <v>0</v>
      </c>
      <c r="E24" s="2265">
        <f t="shared" ref="E24:F31" si="32">SUM(G24+I24+K24+M24+O24+Q24+S24+U24+W24+Y24+AA24+AC24+AE24+AG24+AI24+AK24+AM24+AO24)</f>
        <v>0</v>
      </c>
      <c r="F24" s="2266">
        <f t="shared" si="32"/>
        <v>0</v>
      </c>
      <c r="G24" s="2267"/>
      <c r="H24" s="2231"/>
      <c r="I24" s="2267"/>
      <c r="J24" s="2268"/>
      <c r="K24" s="2267"/>
      <c r="L24" s="2231"/>
      <c r="M24" s="2267"/>
      <c r="N24" s="2268"/>
      <c r="O24" s="2267"/>
      <c r="P24" s="2231"/>
      <c r="Q24" s="2267"/>
      <c r="R24" s="2231"/>
      <c r="S24" s="2267"/>
      <c r="T24" s="2231"/>
      <c r="U24" s="2267"/>
      <c r="V24" s="2231"/>
      <c r="W24" s="2230"/>
      <c r="X24" s="2283"/>
      <c r="Y24" s="2267"/>
      <c r="Z24" s="2231"/>
      <c r="AA24" s="2230"/>
      <c r="AB24" s="2283"/>
      <c r="AC24" s="2267"/>
      <c r="AD24" s="2231"/>
      <c r="AE24" s="2230"/>
      <c r="AF24" s="2283"/>
      <c r="AG24" s="2267"/>
      <c r="AH24" s="2231"/>
      <c r="AI24" s="2230"/>
      <c r="AJ24" s="2283"/>
      <c r="AK24" s="2267"/>
      <c r="AL24" s="2231"/>
      <c r="AM24" s="2230"/>
      <c r="AN24" s="2231"/>
      <c r="AO24" s="2230"/>
      <c r="AP24" s="2232"/>
      <c r="AQ24" s="2284"/>
      <c r="AR24" s="2268"/>
      <c r="AS24" s="2285"/>
      <c r="AT24" s="2285"/>
      <c r="AU24" s="2285"/>
      <c r="AV24" s="2285"/>
      <c r="AW24" s="2285"/>
      <c r="AX24" s="2285"/>
      <c r="AY24" s="671" t="str">
        <f t="shared" si="16"/>
        <v/>
      </c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4"/>
      <c r="BV24" s="4"/>
      <c r="BW24" s="4"/>
      <c r="CA24" s="31" t="str">
        <f t="shared" si="17"/>
        <v/>
      </c>
      <c r="CB24" s="31" t="str">
        <f t="shared" si="18"/>
        <v/>
      </c>
      <c r="CC24" s="31" t="str">
        <f t="shared" si="19"/>
        <v/>
      </c>
      <c r="CD24" s="31" t="str">
        <f t="shared" si="20"/>
        <v/>
      </c>
      <c r="CE24" s="31" t="str">
        <f t="shared" si="21"/>
        <v/>
      </c>
      <c r="CF24" s="31" t="str">
        <f t="shared" si="22"/>
        <v/>
      </c>
      <c r="CG24" s="31" t="str">
        <f t="shared" si="23"/>
        <v/>
      </c>
      <c r="CH24" s="32">
        <f t="shared" si="24"/>
        <v>0</v>
      </c>
      <c r="CI24" s="32">
        <f t="shared" si="25"/>
        <v>0</v>
      </c>
      <c r="CJ24" s="32">
        <f t="shared" si="26"/>
        <v>0</v>
      </c>
      <c r="CK24" s="32">
        <f t="shared" si="27"/>
        <v>0</v>
      </c>
      <c r="CL24" s="32">
        <f t="shared" si="28"/>
        <v>0</v>
      </c>
      <c r="CM24" s="32">
        <f t="shared" si="29"/>
        <v>0</v>
      </c>
      <c r="CN24" s="32">
        <f t="shared" si="30"/>
        <v>0</v>
      </c>
    </row>
    <row r="25" spans="1:98" ht="16.350000000000001" customHeight="1" x14ac:dyDescent="0.2">
      <c r="A25" s="3618" t="s">
        <v>49</v>
      </c>
      <c r="B25" s="3619"/>
      <c r="C25" s="3620"/>
      <c r="D25" s="2279">
        <f t="shared" si="15"/>
        <v>0</v>
      </c>
      <c r="E25" s="2265">
        <f t="shared" si="32"/>
        <v>0</v>
      </c>
      <c r="F25" s="2266">
        <f t="shared" si="32"/>
        <v>0</v>
      </c>
      <c r="G25" s="2267"/>
      <c r="H25" s="2231"/>
      <c r="I25" s="2267"/>
      <c r="J25" s="2268"/>
      <c r="K25" s="2267"/>
      <c r="L25" s="2231"/>
      <c r="M25" s="2267"/>
      <c r="N25" s="2268"/>
      <c r="O25" s="2267"/>
      <c r="P25" s="2231"/>
      <c r="Q25" s="2267"/>
      <c r="R25" s="2231"/>
      <c r="S25" s="2267"/>
      <c r="T25" s="2231"/>
      <c r="U25" s="2267"/>
      <c r="V25" s="2231"/>
      <c r="W25" s="2230"/>
      <c r="X25" s="2283"/>
      <c r="Y25" s="2267"/>
      <c r="Z25" s="2231"/>
      <c r="AA25" s="2230"/>
      <c r="AB25" s="2283"/>
      <c r="AC25" s="2267"/>
      <c r="AD25" s="2231"/>
      <c r="AE25" s="2230"/>
      <c r="AF25" s="2283"/>
      <c r="AG25" s="2267"/>
      <c r="AH25" s="2231"/>
      <c r="AI25" s="2230"/>
      <c r="AJ25" s="2283"/>
      <c r="AK25" s="2267"/>
      <c r="AL25" s="2231"/>
      <c r="AM25" s="2230"/>
      <c r="AN25" s="2231"/>
      <c r="AO25" s="2230"/>
      <c r="AP25" s="2232"/>
      <c r="AQ25" s="2284"/>
      <c r="AR25" s="2268"/>
      <c r="AS25" s="2285"/>
      <c r="AT25" s="2285"/>
      <c r="AU25" s="2285"/>
      <c r="AV25" s="2285"/>
      <c r="AW25" s="2285"/>
      <c r="AX25" s="2285"/>
      <c r="AY25" s="671" t="str">
        <f t="shared" si="16"/>
        <v/>
      </c>
      <c r="BU25" s="3"/>
      <c r="BV25" s="3"/>
      <c r="BW25" s="3"/>
      <c r="CA25" s="31" t="str">
        <f t="shared" si="17"/>
        <v/>
      </c>
      <c r="CB25" s="31" t="str">
        <f t="shared" si="18"/>
        <v/>
      </c>
      <c r="CC25" s="31" t="str">
        <f t="shared" si="19"/>
        <v/>
      </c>
      <c r="CD25" s="31" t="str">
        <f t="shared" si="20"/>
        <v/>
      </c>
      <c r="CE25" s="31" t="str">
        <f t="shared" si="21"/>
        <v/>
      </c>
      <c r="CF25" s="31" t="str">
        <f t="shared" si="22"/>
        <v/>
      </c>
      <c r="CG25" s="31" t="str">
        <f t="shared" si="23"/>
        <v/>
      </c>
      <c r="CH25" s="32">
        <f t="shared" si="24"/>
        <v>0</v>
      </c>
      <c r="CI25" s="32">
        <f t="shared" si="25"/>
        <v>0</v>
      </c>
      <c r="CJ25" s="32">
        <f t="shared" si="26"/>
        <v>0</v>
      </c>
      <c r="CK25" s="32">
        <f t="shared" si="27"/>
        <v>0</v>
      </c>
      <c r="CL25" s="32">
        <f t="shared" si="28"/>
        <v>0</v>
      </c>
      <c r="CM25" s="32">
        <f t="shared" si="29"/>
        <v>0</v>
      </c>
      <c r="CN25" s="32">
        <f t="shared" si="30"/>
        <v>0</v>
      </c>
    </row>
    <row r="26" spans="1:98" ht="16.350000000000001" customHeight="1" x14ac:dyDescent="0.2">
      <c r="A26" s="3618" t="s">
        <v>50</v>
      </c>
      <c r="B26" s="3619"/>
      <c r="C26" s="3620"/>
      <c r="D26" s="2286">
        <f t="shared" si="15"/>
        <v>8</v>
      </c>
      <c r="E26" s="2265">
        <f t="shared" si="32"/>
        <v>4</v>
      </c>
      <c r="F26" s="2266">
        <f t="shared" si="32"/>
        <v>4</v>
      </c>
      <c r="G26" s="2267">
        <v>0</v>
      </c>
      <c r="H26" s="2231">
        <v>0</v>
      </c>
      <c r="I26" s="2267">
        <v>0</v>
      </c>
      <c r="J26" s="2268">
        <v>0</v>
      </c>
      <c r="K26" s="2267">
        <v>0</v>
      </c>
      <c r="L26" s="2231">
        <v>0</v>
      </c>
      <c r="M26" s="2267">
        <v>0</v>
      </c>
      <c r="N26" s="2268">
        <v>0</v>
      </c>
      <c r="O26" s="2267">
        <v>0</v>
      </c>
      <c r="P26" s="2231">
        <v>0</v>
      </c>
      <c r="Q26" s="2267">
        <v>0</v>
      </c>
      <c r="R26" s="2231">
        <v>0</v>
      </c>
      <c r="S26" s="2267">
        <v>0</v>
      </c>
      <c r="T26" s="2231">
        <v>0</v>
      </c>
      <c r="U26" s="2267">
        <v>0</v>
      </c>
      <c r="V26" s="2231">
        <v>0</v>
      </c>
      <c r="W26" s="2230">
        <v>0</v>
      </c>
      <c r="X26" s="2283">
        <v>0</v>
      </c>
      <c r="Y26" s="2267">
        <v>1</v>
      </c>
      <c r="Z26" s="2231">
        <v>0</v>
      </c>
      <c r="AA26" s="2230">
        <v>0</v>
      </c>
      <c r="AB26" s="2283">
        <v>0</v>
      </c>
      <c r="AC26" s="2267">
        <v>0</v>
      </c>
      <c r="AD26" s="2231">
        <v>0</v>
      </c>
      <c r="AE26" s="2230">
        <v>0</v>
      </c>
      <c r="AF26" s="2283">
        <v>0</v>
      </c>
      <c r="AG26" s="2267">
        <v>0</v>
      </c>
      <c r="AH26" s="2231">
        <v>3</v>
      </c>
      <c r="AI26" s="2230">
        <v>3</v>
      </c>
      <c r="AJ26" s="2283">
        <v>0</v>
      </c>
      <c r="AK26" s="2267">
        <v>0</v>
      </c>
      <c r="AL26" s="2231">
        <v>0</v>
      </c>
      <c r="AM26" s="2230">
        <v>0</v>
      </c>
      <c r="AN26" s="2231">
        <v>1</v>
      </c>
      <c r="AO26" s="2230">
        <v>0</v>
      </c>
      <c r="AP26" s="2232">
        <v>0</v>
      </c>
      <c r="AQ26" s="2284">
        <v>0</v>
      </c>
      <c r="AR26" s="2268">
        <v>0</v>
      </c>
      <c r="AS26" s="2285">
        <v>8</v>
      </c>
      <c r="AT26" s="2284">
        <v>0</v>
      </c>
      <c r="AU26" s="2284"/>
      <c r="AV26" s="2284">
        <v>0</v>
      </c>
      <c r="AW26" s="2284">
        <v>0</v>
      </c>
      <c r="AX26" s="2284">
        <v>0</v>
      </c>
      <c r="AY26" s="671" t="str">
        <f t="shared" si="16"/>
        <v/>
      </c>
      <c r="BU26" s="3"/>
      <c r="BV26" s="3"/>
      <c r="BW26" s="3"/>
      <c r="CA26" s="31" t="str">
        <f t="shared" si="17"/>
        <v/>
      </c>
      <c r="CB26" s="31" t="str">
        <f t="shared" si="18"/>
        <v/>
      </c>
      <c r="CC26" s="31" t="str">
        <f t="shared" si="19"/>
        <v/>
      </c>
      <c r="CD26" s="31" t="str">
        <f t="shared" si="20"/>
        <v/>
      </c>
      <c r="CE26" s="31" t="str">
        <f t="shared" si="21"/>
        <v/>
      </c>
      <c r="CF26" s="31" t="str">
        <f t="shared" si="22"/>
        <v/>
      </c>
      <c r="CG26" s="31" t="str">
        <f t="shared" si="23"/>
        <v/>
      </c>
      <c r="CH26" s="32">
        <f t="shared" si="24"/>
        <v>0</v>
      </c>
      <c r="CI26" s="32">
        <f t="shared" si="25"/>
        <v>0</v>
      </c>
      <c r="CJ26" s="32">
        <f t="shared" si="26"/>
        <v>0</v>
      </c>
      <c r="CK26" s="32">
        <f t="shared" si="27"/>
        <v>0</v>
      </c>
      <c r="CL26" s="32">
        <f t="shared" si="28"/>
        <v>0</v>
      </c>
      <c r="CM26" s="32">
        <f t="shared" si="29"/>
        <v>0</v>
      </c>
      <c r="CN26" s="32">
        <f t="shared" si="30"/>
        <v>0</v>
      </c>
    </row>
    <row r="27" spans="1:98" ht="16.350000000000001" customHeight="1" x14ac:dyDescent="0.2">
      <c r="A27" s="3618" t="s">
        <v>51</v>
      </c>
      <c r="B27" s="3619"/>
      <c r="C27" s="3620"/>
      <c r="D27" s="2286">
        <f t="shared" si="15"/>
        <v>0</v>
      </c>
      <c r="E27" s="2265">
        <f t="shared" si="32"/>
        <v>0</v>
      </c>
      <c r="F27" s="2266">
        <f t="shared" si="32"/>
        <v>0</v>
      </c>
      <c r="G27" s="2267"/>
      <c r="H27" s="2231"/>
      <c r="I27" s="2267"/>
      <c r="J27" s="2268"/>
      <c r="K27" s="2267"/>
      <c r="L27" s="2231"/>
      <c r="M27" s="2267"/>
      <c r="N27" s="2268"/>
      <c r="O27" s="2267"/>
      <c r="P27" s="2231"/>
      <c r="Q27" s="2267"/>
      <c r="R27" s="2231"/>
      <c r="S27" s="2267"/>
      <c r="T27" s="2231"/>
      <c r="U27" s="2267"/>
      <c r="V27" s="2231"/>
      <c r="W27" s="2230"/>
      <c r="X27" s="2283"/>
      <c r="Y27" s="2267"/>
      <c r="Z27" s="2231"/>
      <c r="AA27" s="2230"/>
      <c r="AB27" s="2283"/>
      <c r="AC27" s="2267"/>
      <c r="AD27" s="2231"/>
      <c r="AE27" s="2230"/>
      <c r="AF27" s="2283"/>
      <c r="AG27" s="2267"/>
      <c r="AH27" s="2231"/>
      <c r="AI27" s="2230"/>
      <c r="AJ27" s="2283"/>
      <c r="AK27" s="2267"/>
      <c r="AL27" s="2231"/>
      <c r="AM27" s="2230"/>
      <c r="AN27" s="2231"/>
      <c r="AO27" s="2230"/>
      <c r="AP27" s="2232"/>
      <c r="AQ27" s="2284"/>
      <c r="AR27" s="2268"/>
      <c r="AS27" s="2285"/>
      <c r="AT27" s="2285"/>
      <c r="AU27" s="2285"/>
      <c r="AV27" s="2285"/>
      <c r="AW27" s="2285"/>
      <c r="AX27" s="2285"/>
      <c r="AY27" s="671" t="str">
        <f t="shared" si="16"/>
        <v/>
      </c>
      <c r="BU27" s="3"/>
      <c r="BV27" s="3"/>
      <c r="BW27" s="3"/>
      <c r="CA27" s="31" t="str">
        <f t="shared" si="17"/>
        <v/>
      </c>
      <c r="CB27" s="31" t="str">
        <f t="shared" si="18"/>
        <v/>
      </c>
      <c r="CC27" s="31" t="str">
        <f t="shared" si="19"/>
        <v/>
      </c>
      <c r="CD27" s="31" t="str">
        <f t="shared" si="20"/>
        <v/>
      </c>
      <c r="CE27" s="31" t="str">
        <f t="shared" si="21"/>
        <v/>
      </c>
      <c r="CF27" s="31" t="str">
        <f t="shared" si="22"/>
        <v/>
      </c>
      <c r="CG27" s="31" t="str">
        <f t="shared" si="23"/>
        <v/>
      </c>
      <c r="CH27" s="32">
        <f t="shared" si="24"/>
        <v>0</v>
      </c>
      <c r="CI27" s="32">
        <f t="shared" si="25"/>
        <v>0</v>
      </c>
      <c r="CJ27" s="32">
        <f t="shared" si="26"/>
        <v>0</v>
      </c>
      <c r="CK27" s="32">
        <f t="shared" si="27"/>
        <v>0</v>
      </c>
      <c r="CL27" s="32">
        <f t="shared" si="28"/>
        <v>0</v>
      </c>
      <c r="CM27" s="32">
        <f t="shared" si="29"/>
        <v>0</v>
      </c>
      <c r="CN27" s="32">
        <f t="shared" si="30"/>
        <v>0</v>
      </c>
    </row>
    <row r="28" spans="1:98" s="1005" customFormat="1" ht="16.350000000000001" customHeight="1" x14ac:dyDescent="0.2">
      <c r="A28" s="3618" t="s">
        <v>52</v>
      </c>
      <c r="B28" s="3619"/>
      <c r="C28" s="3620"/>
      <c r="D28" s="2279">
        <f>SUM(E28+F28)</f>
        <v>0</v>
      </c>
      <c r="E28" s="2265">
        <f t="shared" si="32"/>
        <v>0</v>
      </c>
      <c r="F28" s="2266">
        <f t="shared" si="32"/>
        <v>0</v>
      </c>
      <c r="G28" s="2267"/>
      <c r="H28" s="2231"/>
      <c r="I28" s="2267"/>
      <c r="J28" s="2268"/>
      <c r="K28" s="2267"/>
      <c r="L28" s="2231"/>
      <c r="M28" s="2267"/>
      <c r="N28" s="2268"/>
      <c r="O28" s="2267"/>
      <c r="P28" s="2231"/>
      <c r="Q28" s="2267"/>
      <c r="R28" s="2231"/>
      <c r="S28" s="2267"/>
      <c r="T28" s="2231"/>
      <c r="U28" s="2267"/>
      <c r="V28" s="2231"/>
      <c r="W28" s="2230"/>
      <c r="X28" s="2283"/>
      <c r="Y28" s="2267"/>
      <c r="Z28" s="2231"/>
      <c r="AA28" s="2230"/>
      <c r="AB28" s="2283"/>
      <c r="AC28" s="2267"/>
      <c r="AD28" s="2231"/>
      <c r="AE28" s="2230"/>
      <c r="AF28" s="2283"/>
      <c r="AG28" s="2267"/>
      <c r="AH28" s="2231"/>
      <c r="AI28" s="2230"/>
      <c r="AJ28" s="2283"/>
      <c r="AK28" s="2267"/>
      <c r="AL28" s="2231"/>
      <c r="AM28" s="2230"/>
      <c r="AN28" s="2231"/>
      <c r="AO28" s="2230"/>
      <c r="AP28" s="2232"/>
      <c r="AQ28" s="2284"/>
      <c r="AR28" s="2268"/>
      <c r="AS28" s="2285"/>
      <c r="AT28" s="2284"/>
      <c r="AU28" s="2284"/>
      <c r="AV28" s="2284"/>
      <c r="AW28" s="2284"/>
      <c r="AX28" s="2284"/>
      <c r="AY28" s="671" t="str">
        <f t="shared" si="16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451"/>
      <c r="CA28" s="31" t="str">
        <f t="shared" si="17"/>
        <v/>
      </c>
      <c r="CB28" s="31" t="str">
        <f t="shared" si="18"/>
        <v/>
      </c>
      <c r="CC28" s="31" t="str">
        <f t="shared" si="19"/>
        <v/>
      </c>
      <c r="CD28" s="31" t="str">
        <f t="shared" si="20"/>
        <v/>
      </c>
      <c r="CE28" s="31" t="str">
        <f t="shared" si="21"/>
        <v/>
      </c>
      <c r="CF28" s="31" t="str">
        <f t="shared" si="22"/>
        <v/>
      </c>
      <c r="CG28" s="31" t="str">
        <f t="shared" si="23"/>
        <v/>
      </c>
      <c r="CH28" s="32">
        <f t="shared" si="24"/>
        <v>0</v>
      </c>
      <c r="CI28" s="32">
        <f t="shared" si="25"/>
        <v>0</v>
      </c>
      <c r="CJ28" s="32">
        <f t="shared" si="26"/>
        <v>0</v>
      </c>
      <c r="CK28" s="32">
        <f t="shared" si="27"/>
        <v>0</v>
      </c>
      <c r="CL28" s="32">
        <f t="shared" si="28"/>
        <v>0</v>
      </c>
      <c r="CM28" s="32">
        <f t="shared" si="29"/>
        <v>0</v>
      </c>
      <c r="CN28" s="32">
        <f t="shared" si="30"/>
        <v>0</v>
      </c>
      <c r="CO28" s="5"/>
      <c r="CP28" s="5"/>
      <c r="CQ28" s="5"/>
      <c r="CR28" s="5"/>
      <c r="CS28" s="5"/>
      <c r="CT28" s="5"/>
    </row>
    <row r="29" spans="1:98" ht="16.350000000000001" customHeight="1" x14ac:dyDescent="0.2">
      <c r="A29" s="3618" t="s">
        <v>53</v>
      </c>
      <c r="B29" s="3619"/>
      <c r="C29" s="3620"/>
      <c r="D29" s="2279">
        <f t="shared" si="15"/>
        <v>0</v>
      </c>
      <c r="E29" s="2265">
        <f t="shared" si="32"/>
        <v>0</v>
      </c>
      <c r="F29" s="2266">
        <f t="shared" si="32"/>
        <v>0</v>
      </c>
      <c r="G29" s="2267"/>
      <c r="H29" s="2231"/>
      <c r="I29" s="2267"/>
      <c r="J29" s="2268"/>
      <c r="K29" s="2267"/>
      <c r="L29" s="2231"/>
      <c r="M29" s="2267"/>
      <c r="N29" s="2268"/>
      <c r="O29" s="2267"/>
      <c r="P29" s="2231"/>
      <c r="Q29" s="2267"/>
      <c r="R29" s="2231"/>
      <c r="S29" s="2267"/>
      <c r="T29" s="2231"/>
      <c r="U29" s="2267"/>
      <c r="V29" s="2231"/>
      <c r="W29" s="2230"/>
      <c r="X29" s="2283"/>
      <c r="Y29" s="2267"/>
      <c r="Z29" s="2231"/>
      <c r="AA29" s="2230"/>
      <c r="AB29" s="2283"/>
      <c r="AC29" s="2267"/>
      <c r="AD29" s="2231"/>
      <c r="AE29" s="2230"/>
      <c r="AF29" s="2283"/>
      <c r="AG29" s="2267"/>
      <c r="AH29" s="2231"/>
      <c r="AI29" s="2230"/>
      <c r="AJ29" s="2283"/>
      <c r="AK29" s="2267"/>
      <c r="AL29" s="2231"/>
      <c r="AM29" s="2230"/>
      <c r="AN29" s="2231"/>
      <c r="AO29" s="2230"/>
      <c r="AP29" s="2232"/>
      <c r="AQ29" s="2284"/>
      <c r="AR29" s="2268"/>
      <c r="AS29" s="2285"/>
      <c r="AT29" s="2284"/>
      <c r="AU29" s="2284"/>
      <c r="AV29" s="2284"/>
      <c r="AW29" s="2284"/>
      <c r="AX29" s="2284"/>
      <c r="AY29" s="671" t="str">
        <f t="shared" si="16"/>
        <v/>
      </c>
      <c r="BU29" s="3"/>
      <c r="BV29" s="3"/>
      <c r="BW29" s="3"/>
      <c r="CA29" s="31" t="str">
        <f t="shared" si="17"/>
        <v/>
      </c>
      <c r="CB29" s="31" t="str">
        <f t="shared" si="18"/>
        <v/>
      </c>
      <c r="CC29" s="31" t="str">
        <f t="shared" si="19"/>
        <v/>
      </c>
      <c r="CD29" s="31" t="str">
        <f t="shared" si="20"/>
        <v/>
      </c>
      <c r="CE29" s="31" t="str">
        <f t="shared" si="21"/>
        <v/>
      </c>
      <c r="CF29" s="31" t="str">
        <f t="shared" si="22"/>
        <v/>
      </c>
      <c r="CG29" s="31" t="str">
        <f t="shared" si="23"/>
        <v/>
      </c>
      <c r="CH29" s="32">
        <f t="shared" si="24"/>
        <v>0</v>
      </c>
      <c r="CI29" s="32">
        <f t="shared" si="25"/>
        <v>0</v>
      </c>
      <c r="CJ29" s="32">
        <f t="shared" si="26"/>
        <v>0</v>
      </c>
      <c r="CK29" s="32">
        <f t="shared" si="27"/>
        <v>0</v>
      </c>
      <c r="CL29" s="32">
        <f t="shared" si="28"/>
        <v>0</v>
      </c>
      <c r="CM29" s="32">
        <f t="shared" si="29"/>
        <v>0</v>
      </c>
      <c r="CN29" s="32">
        <f t="shared" si="30"/>
        <v>0</v>
      </c>
    </row>
    <row r="30" spans="1:98" ht="16.350000000000001" customHeight="1" x14ac:dyDescent="0.2">
      <c r="A30" s="3618" t="s">
        <v>54</v>
      </c>
      <c r="B30" s="3619"/>
      <c r="C30" s="3620"/>
      <c r="D30" s="2279">
        <f t="shared" si="15"/>
        <v>0</v>
      </c>
      <c r="E30" s="2265">
        <f t="shared" si="32"/>
        <v>0</v>
      </c>
      <c r="F30" s="2266">
        <f t="shared" si="32"/>
        <v>0</v>
      </c>
      <c r="G30" s="2267"/>
      <c r="H30" s="2231"/>
      <c r="I30" s="2267"/>
      <c r="J30" s="2268"/>
      <c r="K30" s="2267"/>
      <c r="L30" s="2231"/>
      <c r="M30" s="2267"/>
      <c r="N30" s="2268"/>
      <c r="O30" s="2267"/>
      <c r="P30" s="2231"/>
      <c r="Q30" s="2267"/>
      <c r="R30" s="2231"/>
      <c r="S30" s="2267"/>
      <c r="T30" s="2231"/>
      <c r="U30" s="2267"/>
      <c r="V30" s="2231"/>
      <c r="W30" s="2230"/>
      <c r="X30" s="2283"/>
      <c r="Y30" s="2267"/>
      <c r="Z30" s="2231"/>
      <c r="AA30" s="2230"/>
      <c r="AB30" s="2283"/>
      <c r="AC30" s="2267"/>
      <c r="AD30" s="2231"/>
      <c r="AE30" s="2230"/>
      <c r="AF30" s="2283"/>
      <c r="AG30" s="2267"/>
      <c r="AH30" s="2231"/>
      <c r="AI30" s="2230"/>
      <c r="AJ30" s="2283"/>
      <c r="AK30" s="2267"/>
      <c r="AL30" s="2231"/>
      <c r="AM30" s="2230"/>
      <c r="AN30" s="2231"/>
      <c r="AO30" s="2230"/>
      <c r="AP30" s="2232"/>
      <c r="AQ30" s="2284"/>
      <c r="AR30" s="2268"/>
      <c r="AS30" s="2285"/>
      <c r="AT30" s="2284"/>
      <c r="AU30" s="2284"/>
      <c r="AV30" s="2284"/>
      <c r="AW30" s="2284"/>
      <c r="AX30" s="2284"/>
      <c r="AY30" s="671" t="str">
        <f t="shared" si="16"/>
        <v/>
      </c>
      <c r="BU30" s="3"/>
      <c r="BV30" s="3"/>
      <c r="BW30" s="3"/>
      <c r="CA30" s="31" t="str">
        <f t="shared" si="17"/>
        <v/>
      </c>
      <c r="CB30" s="31" t="str">
        <f t="shared" si="18"/>
        <v/>
      </c>
      <c r="CC30" s="31" t="str">
        <f t="shared" si="19"/>
        <v/>
      </c>
      <c r="CD30" s="31" t="str">
        <f t="shared" si="20"/>
        <v/>
      </c>
      <c r="CE30" s="31" t="str">
        <f t="shared" si="21"/>
        <v/>
      </c>
      <c r="CF30" s="31" t="str">
        <f t="shared" si="22"/>
        <v/>
      </c>
      <c r="CG30" s="31" t="str">
        <f t="shared" si="23"/>
        <v/>
      </c>
      <c r="CH30" s="32">
        <f t="shared" si="24"/>
        <v>0</v>
      </c>
      <c r="CI30" s="32">
        <f t="shared" si="25"/>
        <v>0</v>
      </c>
      <c r="CJ30" s="32">
        <f t="shared" si="26"/>
        <v>0</v>
      </c>
      <c r="CK30" s="32">
        <f t="shared" si="27"/>
        <v>0</v>
      </c>
      <c r="CL30" s="32">
        <f t="shared" si="28"/>
        <v>0</v>
      </c>
      <c r="CM30" s="32">
        <f t="shared" si="29"/>
        <v>0</v>
      </c>
      <c r="CN30" s="32">
        <f t="shared" si="30"/>
        <v>0</v>
      </c>
    </row>
    <row r="31" spans="1:98" ht="16.350000000000001" customHeight="1" x14ac:dyDescent="0.2">
      <c r="A31" s="3618" t="s">
        <v>55</v>
      </c>
      <c r="B31" s="3619"/>
      <c r="C31" s="3620"/>
      <c r="D31" s="2279">
        <f t="shared" si="15"/>
        <v>125</v>
      </c>
      <c r="E31" s="2265">
        <f t="shared" si="32"/>
        <v>51</v>
      </c>
      <c r="F31" s="2266">
        <f t="shared" si="32"/>
        <v>74</v>
      </c>
      <c r="G31" s="2267">
        <v>0</v>
      </c>
      <c r="H31" s="2231">
        <v>0</v>
      </c>
      <c r="I31" s="2267">
        <v>0</v>
      </c>
      <c r="J31" s="2268">
        <v>1</v>
      </c>
      <c r="K31" s="2267">
        <v>0</v>
      </c>
      <c r="L31" s="2231">
        <v>0</v>
      </c>
      <c r="M31" s="2267">
        <v>0</v>
      </c>
      <c r="N31" s="2268">
        <v>0</v>
      </c>
      <c r="O31" s="2267">
        <v>0</v>
      </c>
      <c r="P31" s="2231">
        <v>3</v>
      </c>
      <c r="Q31" s="2267">
        <v>7</v>
      </c>
      <c r="R31" s="2231">
        <v>6</v>
      </c>
      <c r="S31" s="2267">
        <v>2</v>
      </c>
      <c r="T31" s="2231">
        <v>12</v>
      </c>
      <c r="U31" s="2267">
        <v>16</v>
      </c>
      <c r="V31" s="2231">
        <v>3</v>
      </c>
      <c r="W31" s="2230">
        <v>10</v>
      </c>
      <c r="X31" s="2283">
        <v>5</v>
      </c>
      <c r="Y31" s="2267">
        <v>7</v>
      </c>
      <c r="Z31" s="2231">
        <v>16</v>
      </c>
      <c r="AA31" s="2230">
        <v>2</v>
      </c>
      <c r="AB31" s="2283">
        <v>2</v>
      </c>
      <c r="AC31" s="2267">
        <v>0</v>
      </c>
      <c r="AD31" s="2231">
        <v>0</v>
      </c>
      <c r="AE31" s="2230">
        <v>1</v>
      </c>
      <c r="AF31" s="2283">
        <v>6</v>
      </c>
      <c r="AG31" s="2267">
        <v>0</v>
      </c>
      <c r="AH31" s="2231">
        <v>9</v>
      </c>
      <c r="AI31" s="2230">
        <v>3</v>
      </c>
      <c r="AJ31" s="2283">
        <v>8</v>
      </c>
      <c r="AK31" s="2267">
        <v>1</v>
      </c>
      <c r="AL31" s="2231">
        <v>3</v>
      </c>
      <c r="AM31" s="2230">
        <v>0</v>
      </c>
      <c r="AN31" s="2231">
        <v>0</v>
      </c>
      <c r="AO31" s="2230">
        <v>2</v>
      </c>
      <c r="AP31" s="2232">
        <v>0</v>
      </c>
      <c r="AQ31" s="2284">
        <v>0</v>
      </c>
      <c r="AR31" s="2268">
        <v>0</v>
      </c>
      <c r="AS31" s="2285">
        <v>125</v>
      </c>
      <c r="AT31" s="2284">
        <v>0</v>
      </c>
      <c r="AU31" s="2284"/>
      <c r="AV31" s="2284">
        <v>3</v>
      </c>
      <c r="AW31" s="2284">
        <v>0</v>
      </c>
      <c r="AX31" s="2284">
        <v>0</v>
      </c>
      <c r="AY31" s="671" t="str">
        <f t="shared" si="16"/>
        <v/>
      </c>
      <c r="BU31" s="3"/>
      <c r="BV31" s="3"/>
      <c r="BW31" s="3"/>
      <c r="CA31" s="31" t="str">
        <f t="shared" si="17"/>
        <v/>
      </c>
      <c r="CB31" s="31" t="str">
        <f t="shared" si="18"/>
        <v/>
      </c>
      <c r="CC31" s="31" t="str">
        <f t="shared" si="19"/>
        <v/>
      </c>
      <c r="CD31" s="31" t="str">
        <f t="shared" si="20"/>
        <v/>
      </c>
      <c r="CE31" s="31" t="str">
        <f t="shared" si="21"/>
        <v/>
      </c>
      <c r="CF31" s="31" t="str">
        <f t="shared" si="22"/>
        <v/>
      </c>
      <c r="CG31" s="31" t="str">
        <f t="shared" si="23"/>
        <v/>
      </c>
      <c r="CH31" s="32">
        <f t="shared" si="24"/>
        <v>0</v>
      </c>
      <c r="CI31" s="32">
        <f t="shared" si="25"/>
        <v>0</v>
      </c>
      <c r="CJ31" s="32">
        <f t="shared" si="26"/>
        <v>0</v>
      </c>
      <c r="CK31" s="32">
        <f t="shared" si="27"/>
        <v>0</v>
      </c>
      <c r="CL31" s="32">
        <f t="shared" si="28"/>
        <v>0</v>
      </c>
      <c r="CM31" s="32">
        <f t="shared" si="29"/>
        <v>0</v>
      </c>
      <c r="CN31" s="32">
        <f t="shared" si="30"/>
        <v>0</v>
      </c>
    </row>
    <row r="32" spans="1:98" ht="16.350000000000001" customHeight="1" x14ac:dyDescent="0.2">
      <c r="A32" s="3618" t="s">
        <v>56</v>
      </c>
      <c r="B32" s="3619"/>
      <c r="C32" s="3620"/>
      <c r="D32" s="2279">
        <f t="shared" si="15"/>
        <v>0</v>
      </c>
      <c r="E32" s="2265">
        <f>SUM(U32+W32+Y32+AA32+AC32+AE32+AG32+AI32+AK32+AM32+AO32)</f>
        <v>0</v>
      </c>
      <c r="F32" s="2266">
        <f>SUM(V32+X32+Z32+AB32+AD32+AF32+AH32+AJ32+AL32+AN32+AP32)</f>
        <v>0</v>
      </c>
      <c r="G32" s="2280"/>
      <c r="H32" s="2281"/>
      <c r="I32" s="2280"/>
      <c r="J32" s="2282"/>
      <c r="K32" s="2280"/>
      <c r="L32" s="2281"/>
      <c r="M32" s="2280"/>
      <c r="N32" s="2282"/>
      <c r="O32" s="2280"/>
      <c r="P32" s="2281"/>
      <c r="Q32" s="2280"/>
      <c r="R32" s="2281"/>
      <c r="S32" s="2280"/>
      <c r="T32" s="2281"/>
      <c r="U32" s="2267"/>
      <c r="V32" s="2231"/>
      <c r="W32" s="2230"/>
      <c r="X32" s="2283"/>
      <c r="Y32" s="2267"/>
      <c r="Z32" s="2231"/>
      <c r="AA32" s="2230"/>
      <c r="AB32" s="2283"/>
      <c r="AC32" s="2267"/>
      <c r="AD32" s="2231"/>
      <c r="AE32" s="2230"/>
      <c r="AF32" s="2283"/>
      <c r="AG32" s="2267"/>
      <c r="AH32" s="2231"/>
      <c r="AI32" s="2230"/>
      <c r="AJ32" s="2283"/>
      <c r="AK32" s="2267"/>
      <c r="AL32" s="2231"/>
      <c r="AM32" s="2230"/>
      <c r="AN32" s="2231"/>
      <c r="AO32" s="2230"/>
      <c r="AP32" s="2232"/>
      <c r="AQ32" s="2284"/>
      <c r="AR32" s="2268"/>
      <c r="AS32" s="2285"/>
      <c r="AT32" s="2284"/>
      <c r="AU32" s="2284"/>
      <c r="AV32" s="2284"/>
      <c r="AW32" s="2284"/>
      <c r="AX32" s="2284"/>
      <c r="AY32" s="671" t="str">
        <f t="shared" si="16"/>
        <v/>
      </c>
      <c r="BU32" s="3"/>
      <c r="BV32" s="3"/>
      <c r="BW32" s="3"/>
      <c r="CA32" s="31" t="str">
        <f t="shared" si="17"/>
        <v/>
      </c>
      <c r="CB32" s="31" t="str">
        <f t="shared" si="18"/>
        <v/>
      </c>
      <c r="CC32" s="31" t="str">
        <f t="shared" si="19"/>
        <v/>
      </c>
      <c r="CD32" s="31" t="str">
        <f t="shared" si="20"/>
        <v/>
      </c>
      <c r="CE32" s="31" t="str">
        <f t="shared" si="21"/>
        <v/>
      </c>
      <c r="CF32" s="31" t="str">
        <f t="shared" si="22"/>
        <v/>
      </c>
      <c r="CG32" s="31" t="str">
        <f t="shared" si="23"/>
        <v/>
      </c>
      <c r="CH32" s="32">
        <f t="shared" si="24"/>
        <v>0</v>
      </c>
      <c r="CI32" s="32">
        <f t="shared" si="25"/>
        <v>0</v>
      </c>
      <c r="CJ32" s="32">
        <f t="shared" si="26"/>
        <v>0</v>
      </c>
      <c r="CK32" s="32">
        <f t="shared" si="27"/>
        <v>0</v>
      </c>
      <c r="CL32" s="32">
        <f t="shared" si="28"/>
        <v>0</v>
      </c>
      <c r="CM32" s="32">
        <f t="shared" si="29"/>
        <v>0</v>
      </c>
      <c r="CN32" s="32">
        <f t="shared" si="30"/>
        <v>0</v>
      </c>
    </row>
    <row r="33" spans="1:92" ht="16.350000000000001" customHeight="1" x14ac:dyDescent="0.2">
      <c r="A33" s="3618" t="s">
        <v>57</v>
      </c>
      <c r="B33" s="3619"/>
      <c r="C33" s="3620"/>
      <c r="D33" s="2279">
        <f>SUM(E33+F33)</f>
        <v>0</v>
      </c>
      <c r="E33" s="2265">
        <f t="shared" ref="E33:F35" si="33">SUM(G33+I33+K33+M33+O33+Q33+S33+U33+W33+Y33+AA33+AC33+AE33+AG33+AI33+AK33+AM33+AO33)</f>
        <v>0</v>
      </c>
      <c r="F33" s="2266">
        <f t="shared" si="33"/>
        <v>0</v>
      </c>
      <c r="G33" s="2267"/>
      <c r="H33" s="2231"/>
      <c r="I33" s="2267"/>
      <c r="J33" s="2268"/>
      <c r="K33" s="2267"/>
      <c r="L33" s="2231"/>
      <c r="M33" s="2267"/>
      <c r="N33" s="2268"/>
      <c r="O33" s="2267"/>
      <c r="P33" s="2231"/>
      <c r="Q33" s="2267"/>
      <c r="R33" s="2231"/>
      <c r="S33" s="2267"/>
      <c r="T33" s="2231"/>
      <c r="U33" s="2267"/>
      <c r="V33" s="2231"/>
      <c r="W33" s="2230"/>
      <c r="X33" s="2283"/>
      <c r="Y33" s="2267"/>
      <c r="Z33" s="2231"/>
      <c r="AA33" s="2230"/>
      <c r="AB33" s="2283"/>
      <c r="AC33" s="2267"/>
      <c r="AD33" s="2231"/>
      <c r="AE33" s="2230"/>
      <c r="AF33" s="2283"/>
      <c r="AG33" s="2267"/>
      <c r="AH33" s="2231"/>
      <c r="AI33" s="2230"/>
      <c r="AJ33" s="2283"/>
      <c r="AK33" s="2267"/>
      <c r="AL33" s="2231"/>
      <c r="AM33" s="2230"/>
      <c r="AN33" s="2231"/>
      <c r="AO33" s="2230"/>
      <c r="AP33" s="2232"/>
      <c r="AQ33" s="2284"/>
      <c r="AR33" s="2268"/>
      <c r="AS33" s="2285"/>
      <c r="AT33" s="2284"/>
      <c r="AU33" s="2284"/>
      <c r="AV33" s="2284"/>
      <c r="AW33" s="2284"/>
      <c r="AX33" s="2284"/>
      <c r="AY33" s="671" t="str">
        <f t="shared" si="16"/>
        <v/>
      </c>
      <c r="BU33" s="3"/>
      <c r="BV33" s="3"/>
      <c r="BW33" s="3"/>
      <c r="CA33" s="31" t="str">
        <f t="shared" si="17"/>
        <v/>
      </c>
      <c r="CB33" s="31" t="str">
        <f t="shared" si="18"/>
        <v/>
      </c>
      <c r="CC33" s="31" t="str">
        <f t="shared" si="19"/>
        <v/>
      </c>
      <c r="CD33" s="31" t="str">
        <f t="shared" si="20"/>
        <v/>
      </c>
      <c r="CE33" s="31" t="str">
        <f t="shared" si="21"/>
        <v/>
      </c>
      <c r="CF33" s="31" t="str">
        <f t="shared" si="22"/>
        <v/>
      </c>
      <c r="CG33" s="31" t="str">
        <f t="shared" si="23"/>
        <v/>
      </c>
      <c r="CH33" s="32">
        <f t="shared" si="24"/>
        <v>0</v>
      </c>
      <c r="CI33" s="32">
        <f t="shared" si="25"/>
        <v>0</v>
      </c>
      <c r="CJ33" s="32">
        <f t="shared" si="26"/>
        <v>0</v>
      </c>
      <c r="CK33" s="32">
        <f t="shared" si="27"/>
        <v>0</v>
      </c>
      <c r="CL33" s="32">
        <f t="shared" si="28"/>
        <v>0</v>
      </c>
      <c r="CM33" s="32">
        <f t="shared" si="29"/>
        <v>0</v>
      </c>
      <c r="CN33" s="32">
        <f t="shared" si="30"/>
        <v>0</v>
      </c>
    </row>
    <row r="34" spans="1:92" ht="16.350000000000001" customHeight="1" x14ac:dyDescent="0.2">
      <c r="A34" s="3618" t="s">
        <v>58</v>
      </c>
      <c r="B34" s="3619"/>
      <c r="C34" s="3620"/>
      <c r="D34" s="2279">
        <f t="shared" si="15"/>
        <v>0</v>
      </c>
      <c r="E34" s="2265">
        <f t="shared" si="33"/>
        <v>0</v>
      </c>
      <c r="F34" s="2266">
        <f t="shared" si="33"/>
        <v>0</v>
      </c>
      <c r="G34" s="2267"/>
      <c r="H34" s="2231"/>
      <c r="I34" s="2267"/>
      <c r="J34" s="2268"/>
      <c r="K34" s="2267"/>
      <c r="L34" s="2231"/>
      <c r="M34" s="2267"/>
      <c r="N34" s="2268"/>
      <c r="O34" s="2267"/>
      <c r="P34" s="2231"/>
      <c r="Q34" s="2267"/>
      <c r="R34" s="2231"/>
      <c r="S34" s="2267"/>
      <c r="T34" s="2231"/>
      <c r="U34" s="2267"/>
      <c r="V34" s="2231"/>
      <c r="W34" s="2230"/>
      <c r="X34" s="2283"/>
      <c r="Y34" s="2267"/>
      <c r="Z34" s="2231"/>
      <c r="AA34" s="2230"/>
      <c r="AB34" s="2283"/>
      <c r="AC34" s="2267"/>
      <c r="AD34" s="2231"/>
      <c r="AE34" s="2230"/>
      <c r="AF34" s="2283"/>
      <c r="AG34" s="2267"/>
      <c r="AH34" s="2231"/>
      <c r="AI34" s="2230"/>
      <c r="AJ34" s="2283"/>
      <c r="AK34" s="2267"/>
      <c r="AL34" s="2231"/>
      <c r="AM34" s="2230"/>
      <c r="AN34" s="2231"/>
      <c r="AO34" s="2230"/>
      <c r="AP34" s="2232"/>
      <c r="AQ34" s="2284"/>
      <c r="AR34" s="2268"/>
      <c r="AS34" s="2285"/>
      <c r="AT34" s="2284"/>
      <c r="AU34" s="2284"/>
      <c r="AV34" s="2284"/>
      <c r="AW34" s="2284"/>
      <c r="AX34" s="2284"/>
      <c r="AY34" s="671" t="str">
        <f t="shared" si="16"/>
        <v/>
      </c>
      <c r="BU34" s="3"/>
      <c r="BV34" s="3"/>
      <c r="BW34" s="3"/>
      <c r="CA34" s="31" t="str">
        <f t="shared" si="17"/>
        <v/>
      </c>
      <c r="CB34" s="31" t="str">
        <f t="shared" si="18"/>
        <v/>
      </c>
      <c r="CC34" s="31" t="str">
        <f t="shared" si="19"/>
        <v/>
      </c>
      <c r="CD34" s="31" t="str">
        <f t="shared" si="20"/>
        <v/>
      </c>
      <c r="CE34" s="31" t="str">
        <f t="shared" si="21"/>
        <v/>
      </c>
      <c r="CF34" s="31" t="str">
        <f t="shared" si="22"/>
        <v/>
      </c>
      <c r="CG34" s="31" t="str">
        <f t="shared" si="23"/>
        <v/>
      </c>
      <c r="CH34" s="32">
        <f t="shared" si="24"/>
        <v>0</v>
      </c>
      <c r="CI34" s="32">
        <f t="shared" si="25"/>
        <v>0</v>
      </c>
      <c r="CJ34" s="32">
        <f t="shared" si="26"/>
        <v>0</v>
      </c>
      <c r="CK34" s="32">
        <f t="shared" si="27"/>
        <v>0</v>
      </c>
      <c r="CL34" s="32">
        <f t="shared" si="28"/>
        <v>0</v>
      </c>
      <c r="CM34" s="32">
        <f t="shared" si="29"/>
        <v>0</v>
      </c>
      <c r="CN34" s="32">
        <f t="shared" si="30"/>
        <v>0</v>
      </c>
    </row>
    <row r="35" spans="1:92" ht="16.350000000000001" customHeight="1" x14ac:dyDescent="0.2">
      <c r="A35" s="3731" t="s">
        <v>59</v>
      </c>
      <c r="B35" s="3725"/>
      <c r="C35" s="3732"/>
      <c r="D35" s="2287">
        <f t="shared" si="15"/>
        <v>0</v>
      </c>
      <c r="E35" s="2270">
        <f t="shared" si="33"/>
        <v>0</v>
      </c>
      <c r="F35" s="2271">
        <f t="shared" si="33"/>
        <v>0</v>
      </c>
      <c r="G35" s="2272"/>
      <c r="H35" s="2240"/>
      <c r="I35" s="2272"/>
      <c r="J35" s="2273"/>
      <c r="K35" s="2272"/>
      <c r="L35" s="2240"/>
      <c r="M35" s="2272"/>
      <c r="N35" s="2273"/>
      <c r="O35" s="2272"/>
      <c r="P35" s="2240"/>
      <c r="Q35" s="2272"/>
      <c r="R35" s="2240"/>
      <c r="S35" s="2272"/>
      <c r="T35" s="2240"/>
      <c r="U35" s="2272"/>
      <c r="V35" s="2240"/>
      <c r="W35" s="2239"/>
      <c r="X35" s="2288"/>
      <c r="Y35" s="2272"/>
      <c r="Z35" s="2240"/>
      <c r="AA35" s="2239"/>
      <c r="AB35" s="2288"/>
      <c r="AC35" s="2272"/>
      <c r="AD35" s="2240"/>
      <c r="AE35" s="2239"/>
      <c r="AF35" s="2288"/>
      <c r="AG35" s="2272"/>
      <c r="AH35" s="2240"/>
      <c r="AI35" s="2239"/>
      <c r="AJ35" s="2288"/>
      <c r="AK35" s="2272"/>
      <c r="AL35" s="2240"/>
      <c r="AM35" s="2239"/>
      <c r="AN35" s="2240"/>
      <c r="AO35" s="2239"/>
      <c r="AP35" s="2241"/>
      <c r="AQ35" s="77"/>
      <c r="AR35" s="77"/>
      <c r="AS35" s="77"/>
      <c r="AT35" s="77"/>
      <c r="AU35" s="77"/>
      <c r="AV35" s="77"/>
      <c r="AW35" s="77"/>
      <c r="AX35" s="77"/>
      <c r="AY35" s="671" t="str">
        <f t="shared" si="16"/>
        <v/>
      </c>
      <c r="BU35" s="3"/>
      <c r="BV35" s="3"/>
      <c r="BW35" s="3"/>
      <c r="CA35" s="31" t="str">
        <f t="shared" si="17"/>
        <v/>
      </c>
      <c r="CB35" s="31" t="str">
        <f t="shared" si="18"/>
        <v/>
      </c>
      <c r="CC35" s="31" t="str">
        <f t="shared" si="19"/>
        <v/>
      </c>
      <c r="CD35" s="31" t="str">
        <f t="shared" si="20"/>
        <v/>
      </c>
      <c r="CE35" s="31" t="str">
        <f t="shared" si="21"/>
        <v/>
      </c>
      <c r="CF35" s="31" t="str">
        <f t="shared" si="22"/>
        <v/>
      </c>
      <c r="CG35" s="31" t="str">
        <f t="shared" si="23"/>
        <v/>
      </c>
      <c r="CH35" s="32">
        <f t="shared" si="24"/>
        <v>0</v>
      </c>
      <c r="CI35" s="32">
        <f t="shared" si="25"/>
        <v>0</v>
      </c>
      <c r="CJ35" s="32">
        <f t="shared" si="26"/>
        <v>0</v>
      </c>
      <c r="CK35" s="32">
        <f t="shared" si="27"/>
        <v>0</v>
      </c>
      <c r="CL35" s="32">
        <f t="shared" si="28"/>
        <v>0</v>
      </c>
      <c r="CM35" s="32">
        <f t="shared" si="29"/>
        <v>0</v>
      </c>
      <c r="CN35" s="32">
        <f t="shared" si="30"/>
        <v>0</v>
      </c>
    </row>
    <row r="36" spans="1:92" ht="16.350000000000001" customHeight="1" x14ac:dyDescent="0.2">
      <c r="A36" s="3835" t="s">
        <v>60</v>
      </c>
      <c r="B36" s="3835"/>
      <c r="C36" s="3835"/>
      <c r="D36" s="2548">
        <f t="shared" ref="D36:AX36" si="34">SUM(D19:D35)</f>
        <v>134</v>
      </c>
      <c r="E36" s="2290">
        <f t="shared" si="34"/>
        <v>55</v>
      </c>
      <c r="F36" s="2549">
        <f t="shared" si="34"/>
        <v>79</v>
      </c>
      <c r="G36" s="2548">
        <f t="shared" si="34"/>
        <v>0</v>
      </c>
      <c r="H36" s="2549">
        <f t="shared" si="34"/>
        <v>0</v>
      </c>
      <c r="I36" s="2548">
        <f t="shared" si="34"/>
        <v>0</v>
      </c>
      <c r="J36" s="2549">
        <f t="shared" si="34"/>
        <v>1</v>
      </c>
      <c r="K36" s="2548">
        <f t="shared" si="34"/>
        <v>0</v>
      </c>
      <c r="L36" s="2549">
        <f t="shared" si="34"/>
        <v>0</v>
      </c>
      <c r="M36" s="2548">
        <f t="shared" si="34"/>
        <v>0</v>
      </c>
      <c r="N36" s="2549">
        <f t="shared" si="34"/>
        <v>0</v>
      </c>
      <c r="O36" s="2548">
        <f t="shared" si="34"/>
        <v>0</v>
      </c>
      <c r="P36" s="2549">
        <f t="shared" si="34"/>
        <v>3</v>
      </c>
      <c r="Q36" s="2548">
        <f t="shared" si="34"/>
        <v>7</v>
      </c>
      <c r="R36" s="2549">
        <f t="shared" si="34"/>
        <v>6</v>
      </c>
      <c r="S36" s="2548">
        <f t="shared" si="34"/>
        <v>2</v>
      </c>
      <c r="T36" s="2549">
        <f t="shared" si="34"/>
        <v>12</v>
      </c>
      <c r="U36" s="2548">
        <f t="shared" si="34"/>
        <v>16</v>
      </c>
      <c r="V36" s="2549">
        <f t="shared" si="34"/>
        <v>3</v>
      </c>
      <c r="W36" s="2550">
        <f t="shared" si="34"/>
        <v>10</v>
      </c>
      <c r="X36" s="2551">
        <f t="shared" si="34"/>
        <v>5</v>
      </c>
      <c r="Y36" s="2548">
        <f t="shared" si="34"/>
        <v>8</v>
      </c>
      <c r="Z36" s="2549">
        <f t="shared" si="34"/>
        <v>16</v>
      </c>
      <c r="AA36" s="2550">
        <f t="shared" si="34"/>
        <v>2</v>
      </c>
      <c r="AB36" s="2551">
        <f t="shared" si="34"/>
        <v>2</v>
      </c>
      <c r="AC36" s="2548">
        <f t="shared" si="34"/>
        <v>0</v>
      </c>
      <c r="AD36" s="2549">
        <f t="shared" si="34"/>
        <v>0</v>
      </c>
      <c r="AE36" s="2548">
        <f t="shared" si="34"/>
        <v>1</v>
      </c>
      <c r="AF36" s="2551">
        <f t="shared" si="34"/>
        <v>6</v>
      </c>
      <c r="AG36" s="2548">
        <f t="shared" si="34"/>
        <v>0</v>
      </c>
      <c r="AH36" s="2549">
        <f t="shared" si="34"/>
        <v>12</v>
      </c>
      <c r="AI36" s="2548">
        <f t="shared" si="34"/>
        <v>6</v>
      </c>
      <c r="AJ36" s="2551">
        <f t="shared" si="34"/>
        <v>8</v>
      </c>
      <c r="AK36" s="2548">
        <f t="shared" si="34"/>
        <v>1</v>
      </c>
      <c r="AL36" s="2549">
        <f t="shared" si="34"/>
        <v>4</v>
      </c>
      <c r="AM36" s="2548">
        <f t="shared" si="34"/>
        <v>0</v>
      </c>
      <c r="AN36" s="2549">
        <f t="shared" si="34"/>
        <v>1</v>
      </c>
      <c r="AO36" s="2548">
        <f t="shared" si="34"/>
        <v>2</v>
      </c>
      <c r="AP36" s="2552">
        <f t="shared" si="34"/>
        <v>0</v>
      </c>
      <c r="AQ36" s="2549">
        <f t="shared" si="34"/>
        <v>0</v>
      </c>
      <c r="AR36" s="2549">
        <f t="shared" si="34"/>
        <v>0</v>
      </c>
      <c r="AS36" s="2553">
        <f t="shared" si="34"/>
        <v>134</v>
      </c>
      <c r="AT36" s="2553">
        <f t="shared" si="34"/>
        <v>0</v>
      </c>
      <c r="AU36" s="2553">
        <f t="shared" si="34"/>
        <v>0</v>
      </c>
      <c r="AV36" s="2553">
        <f t="shared" si="34"/>
        <v>3</v>
      </c>
      <c r="AW36" s="2553">
        <f t="shared" si="34"/>
        <v>0</v>
      </c>
      <c r="AX36" s="2553">
        <f t="shared" si="34"/>
        <v>0</v>
      </c>
      <c r="AY36" s="9"/>
      <c r="BU36" s="3"/>
      <c r="BV36" s="3"/>
      <c r="BW36" s="3"/>
      <c r="CA36" s="31"/>
      <c r="CB36" s="31"/>
      <c r="CC36" s="31"/>
      <c r="CD36" s="31"/>
      <c r="CE36" s="31"/>
      <c r="CF36" s="31"/>
      <c r="CG36" s="31"/>
      <c r="CH36" s="32"/>
      <c r="CI36" s="32"/>
      <c r="CJ36" s="32"/>
      <c r="CK36" s="32"/>
      <c r="CL36" s="32"/>
      <c r="CM36" s="32"/>
      <c r="CN36" s="32"/>
    </row>
    <row r="37" spans="1:92" ht="30" customHeight="1" x14ac:dyDescent="0.2">
      <c r="A37" s="85" t="s">
        <v>61</v>
      </c>
      <c r="B37" s="86"/>
      <c r="C37" s="86"/>
      <c r="D37" s="87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31.5" customHeight="1" x14ac:dyDescent="0.2">
      <c r="A38" s="3818" t="s">
        <v>62</v>
      </c>
      <c r="B38" s="3245"/>
      <c r="C38" s="3245"/>
      <c r="D38" s="3818" t="s">
        <v>63</v>
      </c>
      <c r="E38" s="3245"/>
      <c r="F38" s="3819"/>
      <c r="G38" s="3807" t="s">
        <v>64</v>
      </c>
      <c r="H38" s="3805"/>
      <c r="I38" s="3805"/>
      <c r="J38" s="3805"/>
      <c r="K38" s="3805"/>
      <c r="L38" s="3805"/>
      <c r="M38" s="3805"/>
      <c r="N38" s="3805"/>
      <c r="O38" s="3805"/>
      <c r="P38" s="3805"/>
      <c r="Q38" s="3805"/>
      <c r="R38" s="3805"/>
      <c r="S38" s="3805"/>
      <c r="T38" s="3805"/>
      <c r="U38" s="3805"/>
      <c r="V38" s="3805"/>
      <c r="W38" s="3805"/>
      <c r="X38" s="3805"/>
      <c r="Y38" s="3805"/>
      <c r="Z38" s="3805"/>
      <c r="AA38" s="3805"/>
      <c r="AB38" s="3805"/>
      <c r="AC38" s="3805"/>
      <c r="AD38" s="3805"/>
      <c r="AE38" s="3805"/>
      <c r="AF38" s="3805"/>
      <c r="AG38" s="3805"/>
      <c r="AH38" s="3805"/>
      <c r="AI38" s="3805"/>
      <c r="AJ38" s="3805"/>
      <c r="AK38" s="3805"/>
      <c r="AL38" s="3805"/>
      <c r="AM38" s="3805"/>
      <c r="AN38" s="3805"/>
      <c r="AO38" s="3805"/>
      <c r="AP38" s="3820"/>
      <c r="AQ38" s="3819" t="s">
        <v>6</v>
      </c>
      <c r="AR38" s="3819" t="s">
        <v>7</v>
      </c>
      <c r="AS38" s="3819" t="s">
        <v>8</v>
      </c>
      <c r="AT38" s="3819" t="s">
        <v>298</v>
      </c>
      <c r="AU38" s="3775" t="s">
        <v>10</v>
      </c>
      <c r="AV38" s="3775" t="s">
        <v>11</v>
      </c>
      <c r="AW38" s="3832" t="s">
        <v>65</v>
      </c>
      <c r="BI38" s="3"/>
      <c r="BJ38" s="3"/>
      <c r="BK38" s="3"/>
      <c r="BL38" s="4"/>
      <c r="BM38" s="4"/>
      <c r="BN38" s="4"/>
      <c r="BO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3051"/>
      <c r="B39" s="3052"/>
      <c r="C39" s="3116"/>
      <c r="D39" s="3117"/>
      <c r="E39" s="3118"/>
      <c r="F39" s="3248"/>
      <c r="G39" s="3803" t="s">
        <v>13</v>
      </c>
      <c r="H39" s="3804"/>
      <c r="I39" s="3807" t="s">
        <v>14</v>
      </c>
      <c r="J39" s="3806"/>
      <c r="K39" s="3805" t="s">
        <v>15</v>
      </c>
      <c r="L39" s="3806"/>
      <c r="M39" s="3807" t="s">
        <v>16</v>
      </c>
      <c r="N39" s="3806"/>
      <c r="O39" s="3807" t="s">
        <v>17</v>
      </c>
      <c r="P39" s="3806"/>
      <c r="Q39" s="3807" t="s">
        <v>18</v>
      </c>
      <c r="R39" s="3806"/>
      <c r="S39" s="3807" t="s">
        <v>19</v>
      </c>
      <c r="T39" s="3806"/>
      <c r="U39" s="3807" t="s">
        <v>20</v>
      </c>
      <c r="V39" s="3806"/>
      <c r="W39" s="3807" t="s">
        <v>21</v>
      </c>
      <c r="X39" s="3806"/>
      <c r="Y39" s="3807" t="s">
        <v>22</v>
      </c>
      <c r="Z39" s="3812"/>
      <c r="AA39" s="3807" t="s">
        <v>23</v>
      </c>
      <c r="AB39" s="3812"/>
      <c r="AC39" s="3807" t="s">
        <v>24</v>
      </c>
      <c r="AD39" s="3812"/>
      <c r="AE39" s="3807" t="s">
        <v>25</v>
      </c>
      <c r="AF39" s="3812"/>
      <c r="AG39" s="3807" t="s">
        <v>26</v>
      </c>
      <c r="AH39" s="3812"/>
      <c r="AI39" s="3807" t="s">
        <v>27</v>
      </c>
      <c r="AJ39" s="3812"/>
      <c r="AK39" s="3807" t="s">
        <v>28</v>
      </c>
      <c r="AL39" s="3812"/>
      <c r="AM39" s="3807" t="s">
        <v>29</v>
      </c>
      <c r="AN39" s="3812"/>
      <c r="AO39" s="3807" t="s">
        <v>30</v>
      </c>
      <c r="AP39" s="3834"/>
      <c r="AQ39" s="2961"/>
      <c r="AR39" s="2961"/>
      <c r="AS39" s="2961"/>
      <c r="AT39" s="2961"/>
      <c r="AU39" s="2912"/>
      <c r="AV39" s="2912"/>
      <c r="AW39" s="3064"/>
      <c r="BJ39" s="3"/>
      <c r="BK39" s="3"/>
      <c r="BL39" s="3"/>
      <c r="BM39" s="4"/>
      <c r="BN39" s="4"/>
      <c r="BO39" s="4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3116"/>
      <c r="B40" s="3116"/>
      <c r="C40" s="2961"/>
      <c r="D40" s="2554" t="s">
        <v>31</v>
      </c>
      <c r="E40" s="2261" t="s">
        <v>32</v>
      </c>
      <c r="F40" s="2555" t="s">
        <v>33</v>
      </c>
      <c r="G40" s="2554" t="s">
        <v>32</v>
      </c>
      <c r="H40" s="2555" t="s">
        <v>33</v>
      </c>
      <c r="I40" s="2554" t="s">
        <v>32</v>
      </c>
      <c r="J40" s="2555" t="s">
        <v>33</v>
      </c>
      <c r="K40" s="2556" t="s">
        <v>32</v>
      </c>
      <c r="L40" s="2555" t="s">
        <v>33</v>
      </c>
      <c r="M40" s="2261" t="s">
        <v>32</v>
      </c>
      <c r="N40" s="2555" t="s">
        <v>33</v>
      </c>
      <c r="O40" s="2261" t="s">
        <v>32</v>
      </c>
      <c r="P40" s="2555" t="s">
        <v>33</v>
      </c>
      <c r="Q40" s="2261" t="s">
        <v>32</v>
      </c>
      <c r="R40" s="2555" t="s">
        <v>33</v>
      </c>
      <c r="S40" s="2261" t="s">
        <v>32</v>
      </c>
      <c r="T40" s="2555" t="s">
        <v>33</v>
      </c>
      <c r="U40" s="2557" t="s">
        <v>32</v>
      </c>
      <c r="V40" s="2544" t="s">
        <v>33</v>
      </c>
      <c r="W40" s="2557" t="s">
        <v>32</v>
      </c>
      <c r="X40" s="2544" t="s">
        <v>33</v>
      </c>
      <c r="Y40" s="2557" t="s">
        <v>32</v>
      </c>
      <c r="Z40" s="2544" t="s">
        <v>33</v>
      </c>
      <c r="AA40" s="2557" t="s">
        <v>32</v>
      </c>
      <c r="AB40" s="2544" t="s">
        <v>33</v>
      </c>
      <c r="AC40" s="2557" t="s">
        <v>32</v>
      </c>
      <c r="AD40" s="2544" t="s">
        <v>33</v>
      </c>
      <c r="AE40" s="2557" t="s">
        <v>32</v>
      </c>
      <c r="AF40" s="2544" t="s">
        <v>33</v>
      </c>
      <c r="AG40" s="2557" t="s">
        <v>32</v>
      </c>
      <c r="AH40" s="2544" t="s">
        <v>33</v>
      </c>
      <c r="AI40" s="2557" t="s">
        <v>32</v>
      </c>
      <c r="AJ40" s="2544" t="s">
        <v>33</v>
      </c>
      <c r="AK40" s="2557" t="s">
        <v>32</v>
      </c>
      <c r="AL40" s="2544" t="s">
        <v>33</v>
      </c>
      <c r="AM40" s="2557" t="s">
        <v>32</v>
      </c>
      <c r="AN40" s="2544" t="s">
        <v>33</v>
      </c>
      <c r="AO40" s="2557" t="s">
        <v>32</v>
      </c>
      <c r="AP40" s="2547" t="s">
        <v>33</v>
      </c>
      <c r="AQ40" s="3248"/>
      <c r="AR40" s="3248"/>
      <c r="AS40" s="3248"/>
      <c r="AT40" s="3248"/>
      <c r="AU40" s="3537"/>
      <c r="AV40" s="3537"/>
      <c r="AW40" s="3177"/>
      <c r="BJ40" s="3"/>
      <c r="BK40" s="3"/>
      <c r="BL40" s="3"/>
      <c r="BM40" s="4"/>
      <c r="BN40" s="4"/>
      <c r="BO40" s="4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3711" t="s">
        <v>66</v>
      </c>
      <c r="B41" s="3726"/>
      <c r="C41" s="3712"/>
      <c r="D41" s="1019">
        <f>SUM(E41+F41)</f>
        <v>0</v>
      </c>
      <c r="E41" s="92">
        <f>+S41+Y41+AA41+AC41+AE41+AG41+AI41+AK41+AM41+AO41</f>
        <v>0</v>
      </c>
      <c r="F41" s="2299">
        <f>+T41+Z41+AB41+AD41+AF41+AH41+AJ41+AL41+AN41+AP41</f>
        <v>0</v>
      </c>
      <c r="G41" s="2280"/>
      <c r="H41" s="2282"/>
      <c r="I41" s="2280"/>
      <c r="J41" s="2282"/>
      <c r="K41" s="2280"/>
      <c r="L41" s="2282"/>
      <c r="M41" s="2280"/>
      <c r="N41" s="2282"/>
      <c r="O41" s="2280"/>
      <c r="P41" s="2282"/>
      <c r="Q41" s="2280"/>
      <c r="R41" s="2282"/>
      <c r="S41" s="1021"/>
      <c r="T41" s="95"/>
      <c r="U41" s="2280"/>
      <c r="V41" s="2282"/>
      <c r="W41" s="2280"/>
      <c r="X41" s="2282"/>
      <c r="Y41" s="1021"/>
      <c r="Z41" s="95"/>
      <c r="AA41" s="2300"/>
      <c r="AB41" s="95"/>
      <c r="AC41" s="2301"/>
      <c r="AD41" s="95"/>
      <c r="AE41" s="2300"/>
      <c r="AF41" s="95"/>
      <c r="AG41" s="1021"/>
      <c r="AH41" s="95"/>
      <c r="AI41" s="1021"/>
      <c r="AJ41" s="95"/>
      <c r="AK41" s="2300"/>
      <c r="AL41" s="95"/>
      <c r="AM41" s="2301"/>
      <c r="AN41" s="95"/>
      <c r="AO41" s="2302"/>
      <c r="AP41" s="99"/>
      <c r="AQ41" s="1023"/>
      <c r="AR41" s="2303"/>
      <c r="AS41" s="2303"/>
      <c r="AT41" s="2303"/>
      <c r="AU41" s="2303"/>
      <c r="AV41" s="2303"/>
      <c r="AW41" s="2303"/>
      <c r="AX41" s="671" t="str">
        <f t="shared" ref="AX41:AX63" si="35">$CA41&amp;$CB41&amp;$CC41&amp;$CD41&amp;$CE41&amp;$CF41&amp;$CG41</f>
        <v/>
      </c>
      <c r="BJ41" s="3"/>
      <c r="BK41" s="3"/>
      <c r="BL41" s="3"/>
      <c r="BM41" s="4"/>
      <c r="BN41" s="4"/>
      <c r="BO41" s="4"/>
      <c r="CA41" s="31" t="str">
        <f>IF(CH41=1,"* Las consultas de 60 años NO DEBEN ser mayor que el total de Consultas entre 60-64 Años. ","")</f>
        <v/>
      </c>
      <c r="CB41" s="31" t="str">
        <f t="shared" ref="CB41:CB63" si="36">IF(CI41=1,"* Las actividades de usuarios en situación de discapacidad NO DEBEN superar el total. ","")</f>
        <v/>
      </c>
      <c r="CC41" s="31" t="str">
        <f>IF(CJ41=1,"* Las consultas de 12 años NO DEBEN ser mayor que el total de Consultas entre 10-14 Años. ","")</f>
        <v/>
      </c>
      <c r="CD41" s="31" t="str">
        <f>IF(CK41=1,"* Las consultas de Pacientes en control PSCV NO DEBEN ser mayor que el total de Consultas. ","")</f>
        <v/>
      </c>
      <c r="CE41" s="31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1" t="str">
        <f>IF(AND(AU41="",D41&lt;&gt;0),"* No olvide digitar la población SENAME (Digite CEROS si no tiene). ",IF(D41&lt;AU41,"* La Población SENAME NO DEBE ser mayor al Total. ",""))</f>
        <v/>
      </c>
      <c r="CG41" s="31" t="str">
        <f>IF(AND(AV41="",D41&lt;&gt;0),"* No olvide digitar la población Migrante (Digite CEROS si no tiene). ",IF(D41&lt;AV41,"* La Población Migrante NO DEBE ser mayor al Total. ",""))</f>
        <v/>
      </c>
      <c r="CH41" s="32">
        <f>IF(AS41&gt;(AK41+AL41),1,0)</f>
        <v>0</v>
      </c>
      <c r="CI41" s="32">
        <f>IF(D41&lt;AT41,1,0)</f>
        <v>0</v>
      </c>
      <c r="CJ41" s="32">
        <f>IF((Y41+Z41)&lt;AQ41,1,0)</f>
        <v>0</v>
      </c>
      <c r="CK41" s="32">
        <f>IF(D41&lt;AW41,1,0)</f>
        <v>0</v>
      </c>
      <c r="CL41" s="32">
        <f>IF(AND(AR41="",D41&lt;&gt;0),1,IF(F41&lt;AR41,1,0))</f>
        <v>0</v>
      </c>
      <c r="CM41" s="32">
        <f>IF(AND(AU41="",D41&lt;&gt;0),1,IF(D41&lt;AU41,1,0))</f>
        <v>0</v>
      </c>
      <c r="CN41" s="32">
        <f>IF(AND(AV41="",D41&lt;&gt;0),1,IF(D41&lt;AV41,1,0))</f>
        <v>0</v>
      </c>
    </row>
    <row r="42" spans="1:92" ht="24" customHeight="1" x14ac:dyDescent="0.2">
      <c r="A42" s="3618" t="s">
        <v>67</v>
      </c>
      <c r="B42" s="3619"/>
      <c r="C42" s="3620"/>
      <c r="D42" s="102">
        <f>SUM(E42+F42)</f>
        <v>0</v>
      </c>
      <c r="E42" s="103">
        <f>+G42+I42+K42+M42+O42+Q42+S42+U42+W42+Y42+AA42</f>
        <v>0</v>
      </c>
      <c r="F42" s="1004">
        <f>+H42+J42+L42+N42+P42+R42+T42+V42+X42+Z42+AB42</f>
        <v>0</v>
      </c>
      <c r="G42" s="105"/>
      <c r="H42" s="106"/>
      <c r="I42" s="105"/>
      <c r="J42" s="107"/>
      <c r="K42" s="105"/>
      <c r="L42" s="106"/>
      <c r="M42" s="105"/>
      <c r="N42" s="106"/>
      <c r="O42" s="105"/>
      <c r="P42" s="106"/>
      <c r="Q42" s="105"/>
      <c r="R42" s="108"/>
      <c r="S42" s="105"/>
      <c r="T42" s="108"/>
      <c r="U42" s="105"/>
      <c r="V42" s="106"/>
      <c r="W42" s="105"/>
      <c r="X42" s="108"/>
      <c r="Y42" s="105"/>
      <c r="Z42" s="108"/>
      <c r="AA42" s="105"/>
      <c r="AB42" s="106"/>
      <c r="AC42" s="2280"/>
      <c r="AD42" s="2281"/>
      <c r="AE42" s="2304"/>
      <c r="AF42" s="2281"/>
      <c r="AG42" s="2280"/>
      <c r="AH42" s="2282"/>
      <c r="AI42" s="2280"/>
      <c r="AJ42" s="2282"/>
      <c r="AK42" s="2304"/>
      <c r="AL42" s="2253"/>
      <c r="AM42" s="2280"/>
      <c r="AN42" s="2281"/>
      <c r="AO42" s="2304"/>
      <c r="AP42" s="2305"/>
      <c r="AQ42" s="2306"/>
      <c r="AR42" s="2282"/>
      <c r="AS42" s="2282"/>
      <c r="AT42" s="106"/>
      <c r="AU42" s="106"/>
      <c r="AV42" s="106"/>
      <c r="AW42" s="106"/>
      <c r="AX42" s="671" t="str">
        <f t="shared" si="35"/>
        <v/>
      </c>
      <c r="BJ42" s="3"/>
      <c r="BK42" s="3"/>
      <c r="BL42" s="3"/>
      <c r="BM42" s="4"/>
      <c r="BN42" s="4"/>
      <c r="BO42" s="4"/>
      <c r="CA42" s="31"/>
      <c r="CB42" s="31" t="str">
        <f t="shared" si="36"/>
        <v/>
      </c>
      <c r="CC42" s="31"/>
      <c r="CD42" s="31" t="str">
        <f t="shared" ref="CD42:CD63" si="37">IF(CK42=1,"* Las consultas de Pacientes en control PSCV NO DEBEN ser mayor que el total de Consultas. ","")</f>
        <v/>
      </c>
      <c r="CE42" s="31"/>
      <c r="CF42" s="31" t="str">
        <f t="shared" ref="CF42:CF63" si="38">IF(AND(AU42="",D42&lt;&gt;0),"* No olvide digitar la población SENAME (Digite CEROS si no tiene). ",IF(D42&lt;AU42,"* La Población SENAME NO DEBE ser mayor al Total. ",""))</f>
        <v/>
      </c>
      <c r="CG42" s="31" t="str">
        <f t="shared" ref="CG42:CG63" si="39">IF(AND(AV42="",D42&lt;&gt;0),"* No olvide digitar la población Migrante (Digite CEROS si no tiene). ",IF(D42&lt;AV42,"* La Población Migrante NO DEBE ser mayor al Total. ",""))</f>
        <v/>
      </c>
      <c r="CH42" s="32"/>
      <c r="CI42" s="32">
        <f t="shared" ref="CI42:CI63" si="40">IF(D42&lt;AT42,1,0)</f>
        <v>0</v>
      </c>
      <c r="CJ42" s="32"/>
      <c r="CK42" s="32">
        <f t="shared" ref="CK42:CK63" si="41">IF(D42&lt;AW42,1,0)</f>
        <v>0</v>
      </c>
      <c r="CL42" s="32"/>
      <c r="CM42" s="32">
        <f t="shared" ref="CM42:CM63" si="42">IF(AND(AU42="",D42&lt;&gt;0),1,IF(D42&lt;AU42,1,0))</f>
        <v>0</v>
      </c>
      <c r="CN42" s="32">
        <f t="shared" ref="CN42:CN63" si="43">IF(AND(AV42="",D42&lt;&gt;0),1,IF(D42&lt;AV42,1,0))</f>
        <v>0</v>
      </c>
    </row>
    <row r="43" spans="1:92" ht="16.350000000000001" customHeight="1" x14ac:dyDescent="0.2">
      <c r="A43" s="3618" t="s">
        <v>68</v>
      </c>
      <c r="B43" s="3619"/>
      <c r="C43" s="3620"/>
      <c r="D43" s="102">
        <f>SUM(E43+F43)</f>
        <v>0</v>
      </c>
      <c r="E43" s="103">
        <f>+G43+I43+K43+M43+O43+Q43+S43+U43+W43+Y43+AA43</f>
        <v>0</v>
      </c>
      <c r="F43" s="1004">
        <f>+H43+J43+L43+N43+P43+R43+T43+V43+X43+Z43+AB43</f>
        <v>0</v>
      </c>
      <c r="G43" s="105"/>
      <c r="H43" s="106"/>
      <c r="I43" s="105"/>
      <c r="J43" s="107"/>
      <c r="K43" s="105"/>
      <c r="L43" s="106"/>
      <c r="M43" s="105"/>
      <c r="N43" s="106"/>
      <c r="O43" s="105"/>
      <c r="P43" s="106"/>
      <c r="Q43" s="105"/>
      <c r="R43" s="108"/>
      <c r="S43" s="105"/>
      <c r="T43" s="108"/>
      <c r="U43" s="105"/>
      <c r="V43" s="106"/>
      <c r="W43" s="105"/>
      <c r="X43" s="108"/>
      <c r="Y43" s="105"/>
      <c r="Z43" s="108"/>
      <c r="AA43" s="105"/>
      <c r="AB43" s="106"/>
      <c r="AC43" s="2280"/>
      <c r="AD43" s="2281"/>
      <c r="AE43" s="2304"/>
      <c r="AF43" s="2281"/>
      <c r="AG43" s="2280"/>
      <c r="AH43" s="2282"/>
      <c r="AI43" s="2280"/>
      <c r="AJ43" s="2282"/>
      <c r="AK43" s="2304"/>
      <c r="AL43" s="2253"/>
      <c r="AM43" s="2280"/>
      <c r="AN43" s="2281"/>
      <c r="AO43" s="2304"/>
      <c r="AP43" s="2305"/>
      <c r="AQ43" s="2306"/>
      <c r="AR43" s="2282"/>
      <c r="AS43" s="2282"/>
      <c r="AT43" s="106"/>
      <c r="AU43" s="106"/>
      <c r="AV43" s="106"/>
      <c r="AW43" s="106"/>
      <c r="AX43" s="671" t="str">
        <f t="shared" si="35"/>
        <v/>
      </c>
      <c r="BJ43" s="3"/>
      <c r="BK43" s="3"/>
      <c r="BL43" s="3"/>
      <c r="BM43" s="4"/>
      <c r="BN43" s="4"/>
      <c r="BO43" s="4"/>
      <c r="CA43" s="31"/>
      <c r="CB43" s="31" t="str">
        <f t="shared" si="36"/>
        <v/>
      </c>
      <c r="CC43" s="31"/>
      <c r="CD43" s="31" t="str">
        <f t="shared" si="37"/>
        <v/>
      </c>
      <c r="CE43" s="31"/>
      <c r="CF43" s="31" t="str">
        <f t="shared" si="38"/>
        <v/>
      </c>
      <c r="CG43" s="31" t="str">
        <f t="shared" si="39"/>
        <v/>
      </c>
      <c r="CH43" s="32"/>
      <c r="CI43" s="32">
        <f t="shared" si="40"/>
        <v>0</v>
      </c>
      <c r="CJ43" s="32"/>
      <c r="CK43" s="32">
        <f t="shared" si="41"/>
        <v>0</v>
      </c>
      <c r="CL43" s="32"/>
      <c r="CM43" s="32">
        <f t="shared" si="42"/>
        <v>0</v>
      </c>
      <c r="CN43" s="32">
        <f t="shared" si="43"/>
        <v>0</v>
      </c>
    </row>
    <row r="44" spans="1:92" ht="16.350000000000001" customHeight="1" x14ac:dyDescent="0.2">
      <c r="A44" s="3618" t="s">
        <v>69</v>
      </c>
      <c r="B44" s="3619"/>
      <c r="C44" s="3620"/>
      <c r="D44" s="2307">
        <f>SUM(E44+F44)</f>
        <v>0</v>
      </c>
      <c r="E44" s="2308">
        <f>+Y44+AA44+AC44+AE44+AG44+AI44+AK44+AM44+AO44</f>
        <v>0</v>
      </c>
      <c r="F44" s="2309">
        <f>+Z44+AB44+AD44+AF44+AH44+AJ44+AL44+AN44+AP44</f>
        <v>0</v>
      </c>
      <c r="G44" s="2280"/>
      <c r="H44" s="2282"/>
      <c r="I44" s="2280"/>
      <c r="J44" s="2282"/>
      <c r="K44" s="2280"/>
      <c r="L44" s="2282"/>
      <c r="M44" s="2280"/>
      <c r="N44" s="2282"/>
      <c r="O44" s="2280"/>
      <c r="P44" s="2282"/>
      <c r="Q44" s="2280"/>
      <c r="R44" s="2282"/>
      <c r="S44" s="2280"/>
      <c r="T44" s="2282"/>
      <c r="U44" s="2280"/>
      <c r="V44" s="2282"/>
      <c r="W44" s="2280"/>
      <c r="X44" s="2282"/>
      <c r="Y44" s="2310"/>
      <c r="Z44" s="2311"/>
      <c r="AA44" s="2312"/>
      <c r="AB44" s="2313"/>
      <c r="AC44" s="2310"/>
      <c r="AD44" s="2311"/>
      <c r="AE44" s="2312"/>
      <c r="AF44" s="2311"/>
      <c r="AG44" s="2310"/>
      <c r="AH44" s="2311"/>
      <c r="AI44" s="2310"/>
      <c r="AJ44" s="2311"/>
      <c r="AK44" s="2312"/>
      <c r="AL44" s="2313"/>
      <c r="AM44" s="2310"/>
      <c r="AN44" s="2311"/>
      <c r="AO44" s="2312"/>
      <c r="AP44" s="2314"/>
      <c r="AQ44" s="2315"/>
      <c r="AR44" s="2316"/>
      <c r="AS44" s="2316"/>
      <c r="AT44" s="2316"/>
      <c r="AU44" s="2316"/>
      <c r="AV44" s="2316"/>
      <c r="AW44" s="2316"/>
      <c r="AX44" s="671" t="str">
        <f t="shared" si="35"/>
        <v/>
      </c>
      <c r="BJ44" s="3"/>
      <c r="BK44" s="3"/>
      <c r="BL44" s="3"/>
      <c r="BM44" s="4"/>
      <c r="BN44" s="4"/>
      <c r="BO44" s="4"/>
      <c r="CA44" s="31" t="str">
        <f t="shared" ref="CA44:CA63" si="44">IF(CH44=1,"* Las consultas de 60 años NO DEBEN ser mayor que el total de Consultas entre 60-64 Años. ","")</f>
        <v/>
      </c>
      <c r="CB44" s="31" t="str">
        <f t="shared" si="36"/>
        <v/>
      </c>
      <c r="CC44" s="31" t="str">
        <f t="shared" ref="CC44:CC63" si="45">IF(CJ44=1,"* Las consultas de 12 años NO DEBEN ser mayor que el total de Consultas entre 10-14 Años. ","")</f>
        <v/>
      </c>
      <c r="CD44" s="31" t="str">
        <f t="shared" si="37"/>
        <v/>
      </c>
      <c r="CE44" s="31" t="str">
        <f t="shared" ref="CE44:CE63" si="46">IF(AND(AR44="",D44&lt;&gt;0),"* Recuerde que las Embarazadas deben ser incluídas en el ingreso por rango Etario (Digite CEROS si no tiene). ",IF(F44&lt;AR44,"* Las Embarazadas NO DEBEN ser mayor al total de mujeres. ",""))</f>
        <v/>
      </c>
      <c r="CF44" s="31" t="str">
        <f t="shared" si="38"/>
        <v/>
      </c>
      <c r="CG44" s="31" t="str">
        <f t="shared" si="39"/>
        <v/>
      </c>
      <c r="CH44" s="32">
        <f t="shared" ref="CH44:CH63" si="47">IF(AS44&gt;(AK44+AL44),1,0)</f>
        <v>0</v>
      </c>
      <c r="CI44" s="32">
        <f t="shared" si="40"/>
        <v>0</v>
      </c>
      <c r="CJ44" s="32">
        <f t="shared" ref="CJ44:CJ63" si="48">IF((Y44+Z44)&lt;AQ44,1,0)</f>
        <v>0</v>
      </c>
      <c r="CK44" s="32">
        <f t="shared" si="41"/>
        <v>0</v>
      </c>
      <c r="CL44" s="32">
        <f t="shared" ref="CL44:CL63" si="49">IF(AND(AR44="",D44&lt;&gt;0),1,IF(F44&lt;AR44,1,0))</f>
        <v>0</v>
      </c>
      <c r="CM44" s="32">
        <f t="shared" si="42"/>
        <v>0</v>
      </c>
      <c r="CN44" s="32">
        <f t="shared" si="43"/>
        <v>0</v>
      </c>
    </row>
    <row r="45" spans="1:92" ht="16.350000000000001" customHeight="1" x14ac:dyDescent="0.2">
      <c r="A45" s="3618" t="s">
        <v>70</v>
      </c>
      <c r="B45" s="3619"/>
      <c r="C45" s="3620"/>
      <c r="D45" s="2317">
        <f>SUM(E45+F45)</f>
        <v>0</v>
      </c>
      <c r="E45" s="2318">
        <f>Y45+AA45+AC45+AE45+AG45+AI45+AK45+AM45+AO45</f>
        <v>0</v>
      </c>
      <c r="F45" s="2319">
        <f>+Z45+AB45+AD45+AF45+AH45+AJ45+AL45+AN45+AP45</f>
        <v>0</v>
      </c>
      <c r="G45" s="2320"/>
      <c r="H45" s="2321"/>
      <c r="I45" s="2320"/>
      <c r="J45" s="2321"/>
      <c r="K45" s="2320"/>
      <c r="L45" s="2321"/>
      <c r="M45" s="2320"/>
      <c r="N45" s="2321"/>
      <c r="O45" s="2320"/>
      <c r="P45" s="2321"/>
      <c r="Q45" s="2320"/>
      <c r="R45" s="2321"/>
      <c r="S45" s="2320"/>
      <c r="T45" s="2321"/>
      <c r="U45" s="2320"/>
      <c r="V45" s="2321"/>
      <c r="W45" s="2320"/>
      <c r="X45" s="2321"/>
      <c r="Y45" s="2322"/>
      <c r="Z45" s="2323"/>
      <c r="AA45" s="2324"/>
      <c r="AB45" s="2325"/>
      <c r="AC45" s="2322"/>
      <c r="AD45" s="2323"/>
      <c r="AE45" s="2326"/>
      <c r="AF45" s="2323"/>
      <c r="AG45" s="2322"/>
      <c r="AH45" s="2323"/>
      <c r="AI45" s="2322"/>
      <c r="AJ45" s="2323"/>
      <c r="AK45" s="2324"/>
      <c r="AL45" s="2325"/>
      <c r="AM45" s="2322"/>
      <c r="AN45" s="2323"/>
      <c r="AO45" s="2326"/>
      <c r="AP45" s="2327"/>
      <c r="AQ45" s="2328"/>
      <c r="AR45" s="2329"/>
      <c r="AS45" s="2330"/>
      <c r="AT45" s="2329"/>
      <c r="AU45" s="2329"/>
      <c r="AV45" s="2329"/>
      <c r="AW45" s="2329"/>
      <c r="AX45" s="671" t="str">
        <f t="shared" si="35"/>
        <v/>
      </c>
      <c r="BJ45" s="3"/>
      <c r="BK45" s="3"/>
      <c r="BL45" s="3"/>
      <c r="BM45" s="4"/>
      <c r="BN45" s="4"/>
      <c r="BO45" s="4"/>
      <c r="CA45" s="31"/>
      <c r="CB45" s="31" t="str">
        <f t="shared" si="36"/>
        <v/>
      </c>
      <c r="CC45" s="31" t="str">
        <f t="shared" si="45"/>
        <v/>
      </c>
      <c r="CD45" s="31" t="str">
        <f t="shared" si="37"/>
        <v/>
      </c>
      <c r="CE45" s="31" t="str">
        <f t="shared" si="46"/>
        <v/>
      </c>
      <c r="CF45" s="31" t="str">
        <f t="shared" si="38"/>
        <v/>
      </c>
      <c r="CG45" s="31" t="str">
        <f t="shared" si="39"/>
        <v/>
      </c>
      <c r="CH45" s="32"/>
      <c r="CI45" s="32">
        <f t="shared" si="40"/>
        <v>0</v>
      </c>
      <c r="CJ45" s="32">
        <f t="shared" si="48"/>
        <v>0</v>
      </c>
      <c r="CK45" s="32">
        <f t="shared" si="41"/>
        <v>0</v>
      </c>
      <c r="CL45" s="32">
        <f t="shared" si="49"/>
        <v>0</v>
      </c>
      <c r="CM45" s="32">
        <f t="shared" si="42"/>
        <v>0</v>
      </c>
      <c r="CN45" s="32">
        <f t="shared" si="43"/>
        <v>0</v>
      </c>
    </row>
    <row r="46" spans="1:92" ht="16.350000000000001" customHeight="1" x14ac:dyDescent="0.2">
      <c r="A46" s="3807" t="s">
        <v>71</v>
      </c>
      <c r="B46" s="3805"/>
      <c r="C46" s="3806"/>
      <c r="D46" s="2543">
        <f t="shared" ref="D46:D59" si="50">SUM(E46+F46)</f>
        <v>0</v>
      </c>
      <c r="E46" s="2275">
        <f>Y46+AA46+AC46+AE46+AG46+AI46+AK46+AM46+AO46</f>
        <v>0</v>
      </c>
      <c r="F46" s="2544">
        <f>+Z46+AB46+AD46+AF46+AH46+AJ46+AL46+AN46+AP46</f>
        <v>0</v>
      </c>
      <c r="G46" s="2558"/>
      <c r="H46" s="2559"/>
      <c r="I46" s="2558"/>
      <c r="J46" s="2559"/>
      <c r="K46" s="2558"/>
      <c r="L46" s="2559"/>
      <c r="M46" s="2558"/>
      <c r="N46" s="2559"/>
      <c r="O46" s="2558"/>
      <c r="P46" s="2559"/>
      <c r="Q46" s="2558"/>
      <c r="R46" s="2559"/>
      <c r="S46" s="2558"/>
      <c r="T46" s="2559"/>
      <c r="U46" s="2558"/>
      <c r="V46" s="2559"/>
      <c r="W46" s="2558"/>
      <c r="X46" s="2559"/>
      <c r="Y46" s="2543">
        <f t="shared" ref="Y46:AD46" si="51">SUM(Y44:Y45)</f>
        <v>0</v>
      </c>
      <c r="Z46" s="2545">
        <f t="shared" si="51"/>
        <v>0</v>
      </c>
      <c r="AA46" s="2543">
        <f t="shared" si="51"/>
        <v>0</v>
      </c>
      <c r="AB46" s="2545">
        <f t="shared" si="51"/>
        <v>0</v>
      </c>
      <c r="AC46" s="2543">
        <f t="shared" si="51"/>
        <v>0</v>
      </c>
      <c r="AD46" s="2544">
        <f t="shared" si="51"/>
        <v>0</v>
      </c>
      <c r="AE46" s="2545">
        <f>SUM(AE44:AE45)</f>
        <v>0</v>
      </c>
      <c r="AF46" s="2545">
        <f t="shared" ref="AF46:AN46" si="52">SUM(AF44:AF45)</f>
        <v>0</v>
      </c>
      <c r="AG46" s="2543">
        <f t="shared" si="52"/>
        <v>0</v>
      </c>
      <c r="AH46" s="2545">
        <f t="shared" si="52"/>
        <v>0</v>
      </c>
      <c r="AI46" s="2543">
        <f t="shared" si="52"/>
        <v>0</v>
      </c>
      <c r="AJ46" s="2545">
        <f t="shared" si="52"/>
        <v>0</v>
      </c>
      <c r="AK46" s="2543">
        <f t="shared" si="52"/>
        <v>0</v>
      </c>
      <c r="AL46" s="2545">
        <f t="shared" si="52"/>
        <v>0</v>
      </c>
      <c r="AM46" s="2543">
        <f t="shared" si="52"/>
        <v>0</v>
      </c>
      <c r="AN46" s="2544">
        <f t="shared" si="52"/>
        <v>0</v>
      </c>
      <c r="AO46" s="2545">
        <f>SUM(AO44:AO45)</f>
        <v>0</v>
      </c>
      <c r="AP46" s="2333">
        <f>SUM(AP44:AP45)</f>
        <v>0</v>
      </c>
      <c r="AQ46" s="2545">
        <f>SUM(AQ44:AQ45)</f>
        <v>0</v>
      </c>
      <c r="AR46" s="2560">
        <f>SUM(AR44:AR45)</f>
        <v>0</v>
      </c>
      <c r="AS46" s="2544">
        <f>SUM(AS44)</f>
        <v>0</v>
      </c>
      <c r="AT46" s="2544">
        <f>SUM(AT44:AT45)</f>
        <v>0</v>
      </c>
      <c r="AU46" s="2544">
        <f>SUM(AU44:AU45)</f>
        <v>0</v>
      </c>
      <c r="AV46" s="2544">
        <f>SUM(AV44:AV45)</f>
        <v>0</v>
      </c>
      <c r="AW46" s="2544">
        <f>SUM(AW44:AW45)</f>
        <v>0</v>
      </c>
      <c r="BJ46" s="3"/>
      <c r="BK46" s="3"/>
      <c r="BL46" s="3"/>
      <c r="BM46" s="4"/>
      <c r="BN46" s="4"/>
      <c r="BO46" s="4"/>
      <c r="CA46" s="31"/>
      <c r="CB46" s="31"/>
      <c r="CC46" s="31"/>
      <c r="CD46" s="31"/>
      <c r="CE46" s="31"/>
      <c r="CF46" s="31"/>
      <c r="CG46" s="31"/>
      <c r="CH46" s="32"/>
      <c r="CI46" s="32"/>
      <c r="CJ46" s="32"/>
      <c r="CK46" s="32"/>
      <c r="CL46" s="32"/>
      <c r="CM46" s="32"/>
      <c r="CN46" s="32"/>
    </row>
    <row r="47" spans="1:92" ht="16.350000000000001" customHeight="1" x14ac:dyDescent="0.2">
      <c r="A47" s="3842" t="s">
        <v>72</v>
      </c>
      <c r="B47" s="3843"/>
      <c r="C47" s="3844"/>
      <c r="D47" s="2543">
        <f t="shared" si="50"/>
        <v>0</v>
      </c>
      <c r="E47" s="2275">
        <f>+G47+I47+K47+M47+O47+Q47+S47+U47+W47+Y47+AA47+AC47+AE47+AG47+AI47+AK47+AM47+AO47</f>
        <v>0</v>
      </c>
      <c r="F47" s="2544">
        <f>+H47+J47+L47+N47+P47+R47+T47+V47+X47+Z47+AB47+AD47+AF47+AH47+AJ47+AL47+AN47+AP47</f>
        <v>0</v>
      </c>
      <c r="G47" s="2561"/>
      <c r="H47" s="2562"/>
      <c r="I47" s="2561"/>
      <c r="J47" s="2563"/>
      <c r="K47" s="2561"/>
      <c r="L47" s="2562"/>
      <c r="M47" s="2561"/>
      <c r="N47" s="2562"/>
      <c r="O47" s="2561"/>
      <c r="P47" s="2562"/>
      <c r="Q47" s="2561"/>
      <c r="R47" s="2338"/>
      <c r="S47" s="2561"/>
      <c r="T47" s="2338"/>
      <c r="U47" s="2561"/>
      <c r="V47" s="2338"/>
      <c r="W47" s="2561"/>
      <c r="X47" s="2338"/>
      <c r="Y47" s="2561"/>
      <c r="Z47" s="2338"/>
      <c r="AA47" s="2561"/>
      <c r="AB47" s="2338"/>
      <c r="AC47" s="2564"/>
      <c r="AD47" s="2338"/>
      <c r="AE47" s="2565"/>
      <c r="AF47" s="2338"/>
      <c r="AG47" s="2561"/>
      <c r="AH47" s="2338"/>
      <c r="AI47" s="2561"/>
      <c r="AJ47" s="2338"/>
      <c r="AK47" s="2561"/>
      <c r="AL47" s="2338"/>
      <c r="AM47" s="2564"/>
      <c r="AN47" s="2338"/>
      <c r="AO47" s="2563"/>
      <c r="AP47" s="2341"/>
      <c r="AQ47" s="2342"/>
      <c r="AR47" s="2562"/>
      <c r="AS47" s="2562"/>
      <c r="AT47" s="2562"/>
      <c r="AU47" s="2562"/>
      <c r="AV47" s="2562"/>
      <c r="AW47" s="2562"/>
      <c r="AX47" s="671" t="str">
        <f t="shared" si="35"/>
        <v/>
      </c>
      <c r="BJ47" s="3"/>
      <c r="BK47" s="3"/>
      <c r="BL47" s="3"/>
      <c r="BM47" s="4"/>
      <c r="BN47" s="4"/>
      <c r="BO47" s="4"/>
      <c r="CA47" s="31" t="str">
        <f t="shared" si="44"/>
        <v/>
      </c>
      <c r="CB47" s="31" t="str">
        <f t="shared" si="36"/>
        <v/>
      </c>
      <c r="CC47" s="31" t="str">
        <f t="shared" si="45"/>
        <v/>
      </c>
      <c r="CD47" s="31" t="str">
        <f t="shared" si="37"/>
        <v/>
      </c>
      <c r="CE47" s="31" t="str">
        <f t="shared" si="46"/>
        <v/>
      </c>
      <c r="CF47" s="31" t="str">
        <f t="shared" si="38"/>
        <v/>
      </c>
      <c r="CG47" s="31" t="str">
        <f t="shared" si="39"/>
        <v/>
      </c>
      <c r="CH47" s="32">
        <f t="shared" si="47"/>
        <v>0</v>
      </c>
      <c r="CI47" s="32">
        <f t="shared" si="40"/>
        <v>0</v>
      </c>
      <c r="CJ47" s="32">
        <f t="shared" si="48"/>
        <v>0</v>
      </c>
      <c r="CK47" s="32">
        <f t="shared" si="41"/>
        <v>0</v>
      </c>
      <c r="CL47" s="32">
        <f t="shared" si="49"/>
        <v>0</v>
      </c>
      <c r="CM47" s="32">
        <f t="shared" si="42"/>
        <v>0</v>
      </c>
      <c r="CN47" s="32">
        <f t="shared" si="43"/>
        <v>0</v>
      </c>
    </row>
    <row r="48" spans="1:92" ht="16.350000000000001" customHeight="1" x14ac:dyDescent="0.2">
      <c r="A48" s="3816" t="s">
        <v>73</v>
      </c>
      <c r="B48" s="3817"/>
      <c r="C48" s="149">
        <v>0</v>
      </c>
      <c r="D48" s="150">
        <f t="shared" si="50"/>
        <v>0</v>
      </c>
      <c r="E48" s="151">
        <f>SUM(G48+I48+K48+M48+O48+Q48+S48+U48+W48+Y48+AA48+AC48+AE48+AG48+AI48+AK48+AM48+AO48)</f>
        <v>0</v>
      </c>
      <c r="F48" s="1004">
        <f>SUM(H48+J48+L48+N48+P48+R48+T48+V48+X48+Z48+AB48+AD48+AF48+AH48+AJ48+AL48+AN48+AP48)</f>
        <v>0</v>
      </c>
      <c r="G48" s="105"/>
      <c r="H48" s="106"/>
      <c r="I48" s="105"/>
      <c r="J48" s="107"/>
      <c r="K48" s="105"/>
      <c r="L48" s="106"/>
      <c r="M48" s="105"/>
      <c r="N48" s="106"/>
      <c r="O48" s="105"/>
      <c r="P48" s="106"/>
      <c r="Q48" s="105"/>
      <c r="R48" s="108"/>
      <c r="S48" s="105"/>
      <c r="T48" s="108"/>
      <c r="U48" s="105"/>
      <c r="V48" s="108"/>
      <c r="W48" s="105"/>
      <c r="X48" s="108"/>
      <c r="Y48" s="105"/>
      <c r="Z48" s="108"/>
      <c r="AA48" s="105"/>
      <c r="AB48" s="108"/>
      <c r="AC48" s="152"/>
      <c r="AD48" s="108"/>
      <c r="AE48" s="153"/>
      <c r="AF48" s="108"/>
      <c r="AG48" s="105"/>
      <c r="AH48" s="108"/>
      <c r="AI48" s="105"/>
      <c r="AJ48" s="108"/>
      <c r="AK48" s="105"/>
      <c r="AL48" s="108"/>
      <c r="AM48" s="152"/>
      <c r="AN48" s="108"/>
      <c r="AO48" s="107"/>
      <c r="AP48" s="154"/>
      <c r="AQ48" s="155"/>
      <c r="AR48" s="106"/>
      <c r="AS48" s="106"/>
      <c r="AT48" s="106"/>
      <c r="AU48" s="106"/>
      <c r="AV48" s="106"/>
      <c r="AW48" s="106"/>
      <c r="AX48" s="671" t="str">
        <f t="shared" si="35"/>
        <v/>
      </c>
      <c r="BJ48" s="3"/>
      <c r="BK48" s="3"/>
      <c r="BL48" s="3"/>
      <c r="BM48" s="4"/>
      <c r="BN48" s="4"/>
      <c r="BO48" s="4"/>
      <c r="CA48" s="31" t="str">
        <f t="shared" si="44"/>
        <v/>
      </c>
      <c r="CB48" s="31" t="str">
        <f t="shared" si="36"/>
        <v/>
      </c>
      <c r="CC48" s="31" t="str">
        <f t="shared" si="45"/>
        <v/>
      </c>
      <c r="CD48" s="31" t="str">
        <f t="shared" si="37"/>
        <v/>
      </c>
      <c r="CE48" s="31" t="str">
        <f t="shared" si="46"/>
        <v/>
      </c>
      <c r="CF48" s="31" t="str">
        <f t="shared" si="38"/>
        <v/>
      </c>
      <c r="CG48" s="31" t="str">
        <f t="shared" si="39"/>
        <v/>
      </c>
      <c r="CH48" s="32">
        <f t="shared" si="47"/>
        <v>0</v>
      </c>
      <c r="CI48" s="32">
        <f t="shared" si="40"/>
        <v>0</v>
      </c>
      <c r="CJ48" s="32">
        <f t="shared" si="48"/>
        <v>0</v>
      </c>
      <c r="CK48" s="32">
        <f t="shared" si="41"/>
        <v>0</v>
      </c>
      <c r="CL48" s="32">
        <f t="shared" si="49"/>
        <v>0</v>
      </c>
      <c r="CM48" s="32">
        <f t="shared" si="42"/>
        <v>0</v>
      </c>
      <c r="CN48" s="32">
        <f t="shared" si="43"/>
        <v>0</v>
      </c>
    </row>
    <row r="49" spans="1:92" ht="16.350000000000001" customHeight="1" x14ac:dyDescent="0.2">
      <c r="A49" s="3011"/>
      <c r="B49" s="3013"/>
      <c r="C49" s="2343" t="s">
        <v>74</v>
      </c>
      <c r="D49" s="2307">
        <f t="shared" si="50"/>
        <v>0</v>
      </c>
      <c r="E49" s="151">
        <f t="shared" ref="E49:F58" si="53">SUM(G49+I49+K49+M49+O49+Q49+S49+U49+W49+Y49+AA49+AC49+AE49+AG49+AI49+AK49+AM49+AO49)</f>
        <v>0</v>
      </c>
      <c r="F49" s="1004">
        <f t="shared" si="53"/>
        <v>0</v>
      </c>
      <c r="G49" s="2310"/>
      <c r="H49" s="2316"/>
      <c r="I49" s="2310"/>
      <c r="J49" s="2344"/>
      <c r="K49" s="2310"/>
      <c r="L49" s="2316"/>
      <c r="M49" s="2310"/>
      <c r="N49" s="2316"/>
      <c r="O49" s="2310"/>
      <c r="P49" s="2316"/>
      <c r="Q49" s="2310"/>
      <c r="R49" s="2311"/>
      <c r="S49" s="2310"/>
      <c r="T49" s="2311"/>
      <c r="U49" s="2310"/>
      <c r="V49" s="2311"/>
      <c r="W49" s="2310"/>
      <c r="X49" s="2311"/>
      <c r="Y49" s="2310"/>
      <c r="Z49" s="2311"/>
      <c r="AA49" s="2310"/>
      <c r="AB49" s="2311"/>
      <c r="AC49" s="2345"/>
      <c r="AD49" s="2311"/>
      <c r="AE49" s="2312"/>
      <c r="AF49" s="2311"/>
      <c r="AG49" s="2310"/>
      <c r="AH49" s="2311"/>
      <c r="AI49" s="2310"/>
      <c r="AJ49" s="2311"/>
      <c r="AK49" s="2310"/>
      <c r="AL49" s="2311"/>
      <c r="AM49" s="2345"/>
      <c r="AN49" s="2311"/>
      <c r="AO49" s="2344"/>
      <c r="AP49" s="2314"/>
      <c r="AQ49" s="2315"/>
      <c r="AR49" s="2316"/>
      <c r="AS49" s="2316"/>
      <c r="AT49" s="2316"/>
      <c r="AU49" s="2316"/>
      <c r="AV49" s="2316"/>
      <c r="AW49" s="2316"/>
      <c r="AX49" s="671" t="str">
        <f t="shared" si="35"/>
        <v/>
      </c>
      <c r="BJ49" s="3"/>
      <c r="BK49" s="3"/>
      <c r="BL49" s="3"/>
      <c r="BM49" s="4"/>
      <c r="BN49" s="4"/>
      <c r="BO49" s="4"/>
      <c r="CA49" s="31" t="str">
        <f t="shared" si="44"/>
        <v/>
      </c>
      <c r="CB49" s="31" t="str">
        <f t="shared" si="36"/>
        <v/>
      </c>
      <c r="CC49" s="31" t="str">
        <f t="shared" si="45"/>
        <v/>
      </c>
      <c r="CD49" s="31" t="str">
        <f t="shared" si="37"/>
        <v/>
      </c>
      <c r="CE49" s="31" t="str">
        <f t="shared" si="46"/>
        <v/>
      </c>
      <c r="CF49" s="31" t="str">
        <f t="shared" si="38"/>
        <v/>
      </c>
      <c r="CG49" s="31" t="str">
        <f t="shared" si="39"/>
        <v/>
      </c>
      <c r="CH49" s="32">
        <f t="shared" si="47"/>
        <v>0</v>
      </c>
      <c r="CI49" s="32">
        <f t="shared" si="40"/>
        <v>0</v>
      </c>
      <c r="CJ49" s="32">
        <f t="shared" si="48"/>
        <v>0</v>
      </c>
      <c r="CK49" s="32">
        <f t="shared" si="41"/>
        <v>0</v>
      </c>
      <c r="CL49" s="32">
        <f t="shared" si="49"/>
        <v>0</v>
      </c>
      <c r="CM49" s="32">
        <f t="shared" si="42"/>
        <v>0</v>
      </c>
      <c r="CN49" s="32">
        <f t="shared" si="43"/>
        <v>0</v>
      </c>
    </row>
    <row r="50" spans="1:92" ht="16.350000000000001" customHeight="1" x14ac:dyDescent="0.2">
      <c r="A50" s="3011"/>
      <c r="B50" s="3013"/>
      <c r="C50" s="2343" t="s">
        <v>75</v>
      </c>
      <c r="D50" s="2307">
        <f t="shared" si="50"/>
        <v>0</v>
      </c>
      <c r="E50" s="151">
        <f t="shared" si="53"/>
        <v>0</v>
      </c>
      <c r="F50" s="1004">
        <f t="shared" si="53"/>
        <v>0</v>
      </c>
      <c r="G50" s="2310"/>
      <c r="H50" s="2316"/>
      <c r="I50" s="2310"/>
      <c r="J50" s="2344"/>
      <c r="K50" s="2310"/>
      <c r="L50" s="2316"/>
      <c r="M50" s="2310"/>
      <c r="N50" s="2316"/>
      <c r="O50" s="2310"/>
      <c r="P50" s="2316"/>
      <c r="Q50" s="2310"/>
      <c r="R50" s="2311"/>
      <c r="S50" s="2310"/>
      <c r="T50" s="2311"/>
      <c r="U50" s="2310"/>
      <c r="V50" s="2311"/>
      <c r="W50" s="2310"/>
      <c r="X50" s="2311"/>
      <c r="Y50" s="2310"/>
      <c r="Z50" s="2311"/>
      <c r="AA50" s="2310"/>
      <c r="AB50" s="2311"/>
      <c r="AC50" s="2345"/>
      <c r="AD50" s="2311"/>
      <c r="AE50" s="2312"/>
      <c r="AF50" s="2311"/>
      <c r="AG50" s="2310"/>
      <c r="AH50" s="2311"/>
      <c r="AI50" s="2310"/>
      <c r="AJ50" s="2311"/>
      <c r="AK50" s="2310"/>
      <c r="AL50" s="2311"/>
      <c r="AM50" s="2345"/>
      <c r="AN50" s="2311"/>
      <c r="AO50" s="2344"/>
      <c r="AP50" s="2314"/>
      <c r="AQ50" s="2315"/>
      <c r="AR50" s="2316"/>
      <c r="AS50" s="2316"/>
      <c r="AT50" s="2316"/>
      <c r="AU50" s="2316"/>
      <c r="AV50" s="2316"/>
      <c r="AW50" s="2316"/>
      <c r="AX50" s="671" t="str">
        <f t="shared" si="35"/>
        <v/>
      </c>
      <c r="BJ50" s="3"/>
      <c r="BK50" s="3"/>
      <c r="BL50" s="3"/>
      <c r="BM50" s="4"/>
      <c r="BN50" s="4"/>
      <c r="BO50" s="4"/>
      <c r="CA50" s="31" t="str">
        <f t="shared" si="44"/>
        <v/>
      </c>
      <c r="CB50" s="31" t="str">
        <f t="shared" si="36"/>
        <v/>
      </c>
      <c r="CC50" s="31" t="str">
        <f t="shared" si="45"/>
        <v/>
      </c>
      <c r="CD50" s="31" t="str">
        <f t="shared" si="37"/>
        <v/>
      </c>
      <c r="CE50" s="31" t="str">
        <f t="shared" si="46"/>
        <v/>
      </c>
      <c r="CF50" s="31" t="str">
        <f t="shared" si="38"/>
        <v/>
      </c>
      <c r="CG50" s="31" t="str">
        <f t="shared" si="39"/>
        <v/>
      </c>
      <c r="CH50" s="32">
        <f t="shared" si="47"/>
        <v>0</v>
      </c>
      <c r="CI50" s="32">
        <f t="shared" si="40"/>
        <v>0</v>
      </c>
      <c r="CJ50" s="32">
        <f t="shared" si="48"/>
        <v>0</v>
      </c>
      <c r="CK50" s="32">
        <f t="shared" si="41"/>
        <v>0</v>
      </c>
      <c r="CL50" s="32">
        <f t="shared" si="49"/>
        <v>0</v>
      </c>
      <c r="CM50" s="32">
        <f t="shared" si="42"/>
        <v>0</v>
      </c>
      <c r="CN50" s="32">
        <f t="shared" si="43"/>
        <v>0</v>
      </c>
    </row>
    <row r="51" spans="1:92" ht="16.350000000000001" customHeight="1" x14ac:dyDescent="0.2">
      <c r="A51" s="3011"/>
      <c r="B51" s="3013"/>
      <c r="C51" s="2343" t="s">
        <v>76</v>
      </c>
      <c r="D51" s="2307">
        <f t="shared" si="50"/>
        <v>0</v>
      </c>
      <c r="E51" s="151">
        <f t="shared" si="53"/>
        <v>0</v>
      </c>
      <c r="F51" s="1004">
        <f t="shared" si="53"/>
        <v>0</v>
      </c>
      <c r="G51" s="2310"/>
      <c r="H51" s="2316"/>
      <c r="I51" s="2310"/>
      <c r="J51" s="2344"/>
      <c r="K51" s="2310"/>
      <c r="L51" s="2316"/>
      <c r="M51" s="2310"/>
      <c r="N51" s="2316"/>
      <c r="O51" s="2310"/>
      <c r="P51" s="2316"/>
      <c r="Q51" s="2310"/>
      <c r="R51" s="2311"/>
      <c r="S51" s="2310"/>
      <c r="T51" s="2311"/>
      <c r="U51" s="2310"/>
      <c r="V51" s="2311"/>
      <c r="W51" s="2310"/>
      <c r="X51" s="2311"/>
      <c r="Y51" s="2310"/>
      <c r="Z51" s="2311"/>
      <c r="AA51" s="2310"/>
      <c r="AB51" s="2311"/>
      <c r="AC51" s="2345"/>
      <c r="AD51" s="2311"/>
      <c r="AE51" s="2312"/>
      <c r="AF51" s="2311"/>
      <c r="AG51" s="2310"/>
      <c r="AH51" s="2311"/>
      <c r="AI51" s="2310"/>
      <c r="AJ51" s="2311"/>
      <c r="AK51" s="2310"/>
      <c r="AL51" s="2311"/>
      <c r="AM51" s="2345"/>
      <c r="AN51" s="2311"/>
      <c r="AO51" s="2344"/>
      <c r="AP51" s="2314"/>
      <c r="AQ51" s="2315"/>
      <c r="AR51" s="2316"/>
      <c r="AS51" s="2316"/>
      <c r="AT51" s="2316"/>
      <c r="AU51" s="2316"/>
      <c r="AV51" s="2316"/>
      <c r="AW51" s="2316"/>
      <c r="AX51" s="671" t="str">
        <f t="shared" si="35"/>
        <v/>
      </c>
      <c r="BJ51" s="3"/>
      <c r="BK51" s="3"/>
      <c r="BL51" s="3"/>
      <c r="BM51" s="4"/>
      <c r="BN51" s="4"/>
      <c r="BO51" s="4"/>
      <c r="CA51" s="31" t="str">
        <f t="shared" si="44"/>
        <v/>
      </c>
      <c r="CB51" s="31" t="str">
        <f t="shared" si="36"/>
        <v/>
      </c>
      <c r="CC51" s="31" t="str">
        <f t="shared" si="45"/>
        <v/>
      </c>
      <c r="CD51" s="31" t="str">
        <f t="shared" si="37"/>
        <v/>
      </c>
      <c r="CE51" s="31" t="str">
        <f t="shared" si="46"/>
        <v/>
      </c>
      <c r="CF51" s="31" t="str">
        <f t="shared" si="38"/>
        <v/>
      </c>
      <c r="CG51" s="31" t="str">
        <f t="shared" si="39"/>
        <v/>
      </c>
      <c r="CH51" s="32">
        <f t="shared" si="47"/>
        <v>0</v>
      </c>
      <c r="CI51" s="32">
        <f t="shared" si="40"/>
        <v>0</v>
      </c>
      <c r="CJ51" s="32">
        <f t="shared" si="48"/>
        <v>0</v>
      </c>
      <c r="CK51" s="32">
        <f t="shared" si="41"/>
        <v>0</v>
      </c>
      <c r="CL51" s="32">
        <f t="shared" si="49"/>
        <v>0</v>
      </c>
      <c r="CM51" s="32">
        <f t="shared" si="42"/>
        <v>0</v>
      </c>
      <c r="CN51" s="32">
        <f t="shared" si="43"/>
        <v>0</v>
      </c>
    </row>
    <row r="52" spans="1:92" ht="16.350000000000001" customHeight="1" x14ac:dyDescent="0.2">
      <c r="A52" s="3011"/>
      <c r="B52" s="3013"/>
      <c r="C52" s="2346" t="s">
        <v>77</v>
      </c>
      <c r="D52" s="2317">
        <f>SUM(E52+F52)</f>
        <v>0</v>
      </c>
      <c r="E52" s="151">
        <f t="shared" si="53"/>
        <v>0</v>
      </c>
      <c r="F52" s="1004">
        <f t="shared" si="53"/>
        <v>0</v>
      </c>
      <c r="G52" s="2347"/>
      <c r="H52" s="2348"/>
      <c r="I52" s="2347"/>
      <c r="J52" s="162"/>
      <c r="K52" s="2347"/>
      <c r="L52" s="2348"/>
      <c r="M52" s="2347"/>
      <c r="N52" s="2348"/>
      <c r="O52" s="2347"/>
      <c r="P52" s="2348"/>
      <c r="Q52" s="2347"/>
      <c r="R52" s="2349"/>
      <c r="S52" s="2347"/>
      <c r="T52" s="2349"/>
      <c r="U52" s="2347"/>
      <c r="V52" s="2349"/>
      <c r="W52" s="2347"/>
      <c r="X52" s="2349"/>
      <c r="Y52" s="2347"/>
      <c r="Z52" s="2349"/>
      <c r="AA52" s="2347"/>
      <c r="AB52" s="2349"/>
      <c r="AC52" s="2350"/>
      <c r="AD52" s="2349"/>
      <c r="AE52" s="2324"/>
      <c r="AF52" s="2349"/>
      <c r="AG52" s="2347"/>
      <c r="AH52" s="2349"/>
      <c r="AI52" s="2347"/>
      <c r="AJ52" s="2349"/>
      <c r="AK52" s="2347"/>
      <c r="AL52" s="2349"/>
      <c r="AM52" s="2350"/>
      <c r="AN52" s="2349"/>
      <c r="AO52" s="162"/>
      <c r="AP52" s="2351"/>
      <c r="AQ52" s="2352"/>
      <c r="AR52" s="2348"/>
      <c r="AS52" s="2348"/>
      <c r="AT52" s="2348"/>
      <c r="AU52" s="2348"/>
      <c r="AV52" s="2348"/>
      <c r="AW52" s="2348"/>
      <c r="AX52" s="671" t="str">
        <f t="shared" si="35"/>
        <v/>
      </c>
      <c r="BJ52" s="3"/>
      <c r="BK52" s="3"/>
      <c r="BL52" s="3"/>
      <c r="BM52" s="4"/>
      <c r="BN52" s="4"/>
      <c r="BO52" s="4"/>
      <c r="CA52" s="31" t="str">
        <f t="shared" si="44"/>
        <v/>
      </c>
      <c r="CB52" s="31" t="str">
        <f t="shared" si="36"/>
        <v/>
      </c>
      <c r="CC52" s="31" t="str">
        <f t="shared" si="45"/>
        <v/>
      </c>
      <c r="CD52" s="31" t="str">
        <f t="shared" si="37"/>
        <v/>
      </c>
      <c r="CE52" s="31" t="str">
        <f t="shared" si="46"/>
        <v/>
      </c>
      <c r="CF52" s="31" t="str">
        <f t="shared" si="38"/>
        <v/>
      </c>
      <c r="CG52" s="31" t="str">
        <f t="shared" si="39"/>
        <v/>
      </c>
      <c r="CH52" s="32">
        <f t="shared" si="47"/>
        <v>0</v>
      </c>
      <c r="CI52" s="32">
        <f t="shared" si="40"/>
        <v>0</v>
      </c>
      <c r="CJ52" s="32">
        <f t="shared" si="48"/>
        <v>0</v>
      </c>
      <c r="CK52" s="32">
        <f t="shared" si="41"/>
        <v>0</v>
      </c>
      <c r="CL52" s="32">
        <f t="shared" si="49"/>
        <v>0</v>
      </c>
      <c r="CM52" s="32">
        <f t="shared" si="42"/>
        <v>0</v>
      </c>
      <c r="CN52" s="32">
        <f t="shared" si="43"/>
        <v>0</v>
      </c>
    </row>
    <row r="53" spans="1:92" ht="16.350000000000001" customHeight="1" x14ac:dyDescent="0.2">
      <c r="A53" s="3011"/>
      <c r="B53" s="3013"/>
      <c r="C53" s="2346" t="s">
        <v>78</v>
      </c>
      <c r="D53" s="2353">
        <f t="shared" si="50"/>
        <v>0</v>
      </c>
      <c r="E53" s="2354">
        <f t="shared" si="53"/>
        <v>0</v>
      </c>
      <c r="F53" s="2355">
        <f t="shared" si="53"/>
        <v>0</v>
      </c>
      <c r="G53" s="2322"/>
      <c r="H53" s="2329"/>
      <c r="I53" s="2322"/>
      <c r="J53" s="2356"/>
      <c r="K53" s="2322"/>
      <c r="L53" s="2329"/>
      <c r="M53" s="2322"/>
      <c r="N53" s="2329"/>
      <c r="O53" s="2322"/>
      <c r="P53" s="2329"/>
      <c r="Q53" s="2322"/>
      <c r="R53" s="2323"/>
      <c r="S53" s="2322"/>
      <c r="T53" s="2323"/>
      <c r="U53" s="2322"/>
      <c r="V53" s="2323"/>
      <c r="W53" s="2322"/>
      <c r="X53" s="2323"/>
      <c r="Y53" s="2322"/>
      <c r="Z53" s="2323"/>
      <c r="AA53" s="2322"/>
      <c r="AB53" s="2323"/>
      <c r="AC53" s="2357"/>
      <c r="AD53" s="2323"/>
      <c r="AE53" s="2326"/>
      <c r="AF53" s="2323"/>
      <c r="AG53" s="2322"/>
      <c r="AH53" s="2323"/>
      <c r="AI53" s="2322"/>
      <c r="AJ53" s="2323"/>
      <c r="AK53" s="2322"/>
      <c r="AL53" s="2323"/>
      <c r="AM53" s="2357"/>
      <c r="AN53" s="2323"/>
      <c r="AO53" s="2356"/>
      <c r="AP53" s="2327"/>
      <c r="AQ53" s="2329"/>
      <c r="AR53" s="2329"/>
      <c r="AS53" s="2329"/>
      <c r="AT53" s="2329"/>
      <c r="AU53" s="2329"/>
      <c r="AV53" s="2329"/>
      <c r="AW53" s="2329"/>
      <c r="AX53" s="671" t="str">
        <f t="shared" si="35"/>
        <v/>
      </c>
      <c r="BJ53" s="3"/>
      <c r="BK53" s="3"/>
      <c r="BL53" s="3"/>
      <c r="BM53" s="4"/>
      <c r="BN53" s="4"/>
      <c r="BO53" s="4"/>
      <c r="CA53" s="31" t="str">
        <f t="shared" si="44"/>
        <v/>
      </c>
      <c r="CB53" s="31" t="str">
        <f t="shared" si="36"/>
        <v/>
      </c>
      <c r="CC53" s="31" t="str">
        <f t="shared" si="45"/>
        <v/>
      </c>
      <c r="CD53" s="31" t="str">
        <f t="shared" si="37"/>
        <v/>
      </c>
      <c r="CE53" s="31" t="str">
        <f t="shared" si="46"/>
        <v/>
      </c>
      <c r="CF53" s="31" t="str">
        <f t="shared" si="38"/>
        <v/>
      </c>
      <c r="CG53" s="31" t="str">
        <f t="shared" si="39"/>
        <v/>
      </c>
      <c r="CH53" s="32">
        <f t="shared" si="47"/>
        <v>0</v>
      </c>
      <c r="CI53" s="32">
        <f t="shared" si="40"/>
        <v>0</v>
      </c>
      <c r="CJ53" s="32">
        <f t="shared" si="48"/>
        <v>0</v>
      </c>
      <c r="CK53" s="32">
        <f t="shared" si="41"/>
        <v>0</v>
      </c>
      <c r="CL53" s="32">
        <f t="shared" si="49"/>
        <v>0</v>
      </c>
      <c r="CM53" s="32">
        <f t="shared" si="42"/>
        <v>0</v>
      </c>
      <c r="CN53" s="32">
        <f t="shared" si="43"/>
        <v>0</v>
      </c>
    </row>
    <row r="54" spans="1:92" ht="16.350000000000001" customHeight="1" x14ac:dyDescent="0.2">
      <c r="A54" s="3835" t="s">
        <v>4</v>
      </c>
      <c r="B54" s="3835"/>
      <c r="C54" s="3835"/>
      <c r="D54" s="2543">
        <f>SUM(D48:D53)</f>
        <v>0</v>
      </c>
      <c r="E54" s="2545">
        <f>SUM(E48:E53)</f>
        <v>0</v>
      </c>
      <c r="F54" s="2544">
        <f>SUM(F48:F53)</f>
        <v>0</v>
      </c>
      <c r="G54" s="2543">
        <f>SUM(G48:G53)</f>
        <v>0</v>
      </c>
      <c r="H54" s="2543">
        <f t="shared" ref="H54:AV54" si="54">SUM(H48:H53)</f>
        <v>0</v>
      </c>
      <c r="I54" s="2543">
        <f t="shared" si="54"/>
        <v>0</v>
      </c>
      <c r="J54" s="2543">
        <f t="shared" si="54"/>
        <v>0</v>
      </c>
      <c r="K54" s="2543">
        <f t="shared" si="54"/>
        <v>0</v>
      </c>
      <c r="L54" s="2543">
        <f t="shared" si="54"/>
        <v>0</v>
      </c>
      <c r="M54" s="2543">
        <f t="shared" si="54"/>
        <v>0</v>
      </c>
      <c r="N54" s="2543">
        <f t="shared" si="54"/>
        <v>0</v>
      </c>
      <c r="O54" s="2543">
        <f t="shared" si="54"/>
        <v>0</v>
      </c>
      <c r="P54" s="2543">
        <f t="shared" si="54"/>
        <v>0</v>
      </c>
      <c r="Q54" s="2543">
        <f t="shared" si="54"/>
        <v>0</v>
      </c>
      <c r="R54" s="2543">
        <f t="shared" si="54"/>
        <v>0</v>
      </c>
      <c r="S54" s="2543">
        <f t="shared" si="54"/>
        <v>0</v>
      </c>
      <c r="T54" s="2543">
        <f t="shared" si="54"/>
        <v>0</v>
      </c>
      <c r="U54" s="2543">
        <f t="shared" si="54"/>
        <v>0</v>
      </c>
      <c r="V54" s="2543">
        <f t="shared" si="54"/>
        <v>0</v>
      </c>
      <c r="W54" s="2543">
        <f t="shared" si="54"/>
        <v>0</v>
      </c>
      <c r="X54" s="2543">
        <f t="shared" si="54"/>
        <v>0</v>
      </c>
      <c r="Y54" s="2543">
        <f t="shared" si="54"/>
        <v>0</v>
      </c>
      <c r="Z54" s="2543">
        <f t="shared" si="54"/>
        <v>0</v>
      </c>
      <c r="AA54" s="2543">
        <f t="shared" si="54"/>
        <v>0</v>
      </c>
      <c r="AB54" s="2543">
        <f t="shared" si="54"/>
        <v>0</v>
      </c>
      <c r="AC54" s="2543">
        <f t="shared" si="54"/>
        <v>0</v>
      </c>
      <c r="AD54" s="2543">
        <f t="shared" si="54"/>
        <v>0</v>
      </c>
      <c r="AE54" s="2543">
        <f t="shared" si="54"/>
        <v>0</v>
      </c>
      <c r="AF54" s="2543">
        <f t="shared" si="54"/>
        <v>0</v>
      </c>
      <c r="AG54" s="2543">
        <f t="shared" si="54"/>
        <v>0</v>
      </c>
      <c r="AH54" s="2543">
        <f t="shared" si="54"/>
        <v>0</v>
      </c>
      <c r="AI54" s="2543">
        <f t="shared" si="54"/>
        <v>0</v>
      </c>
      <c r="AJ54" s="2543">
        <f t="shared" si="54"/>
        <v>0</v>
      </c>
      <c r="AK54" s="2543">
        <f t="shared" si="54"/>
        <v>0</v>
      </c>
      <c r="AL54" s="2543">
        <f t="shared" si="54"/>
        <v>0</v>
      </c>
      <c r="AM54" s="2543">
        <f t="shared" si="54"/>
        <v>0</v>
      </c>
      <c r="AN54" s="2543">
        <f t="shared" si="54"/>
        <v>0</v>
      </c>
      <c r="AO54" s="2543">
        <f t="shared" si="54"/>
        <v>0</v>
      </c>
      <c r="AP54" s="2543">
        <f t="shared" si="54"/>
        <v>0</v>
      </c>
      <c r="AQ54" s="2543">
        <f t="shared" si="54"/>
        <v>0</v>
      </c>
      <c r="AR54" s="2543">
        <f t="shared" si="54"/>
        <v>0</v>
      </c>
      <c r="AS54" s="2543">
        <f t="shared" si="54"/>
        <v>0</v>
      </c>
      <c r="AT54" s="2543">
        <f t="shared" si="54"/>
        <v>0</v>
      </c>
      <c r="AU54" s="2543">
        <f t="shared" si="54"/>
        <v>0</v>
      </c>
      <c r="AV54" s="2543">
        <f t="shared" si="54"/>
        <v>0</v>
      </c>
      <c r="AW54" s="2543">
        <f>SUM(AW48:AW53)</f>
        <v>0</v>
      </c>
      <c r="BJ54" s="3"/>
      <c r="BK54" s="3"/>
      <c r="BL54" s="3"/>
      <c r="BM54" s="4"/>
      <c r="BN54" s="4"/>
      <c r="BO54" s="4"/>
      <c r="CA54" s="31"/>
      <c r="CB54" s="31"/>
      <c r="CC54" s="31"/>
      <c r="CD54" s="31"/>
      <c r="CE54" s="31"/>
      <c r="CF54" s="31"/>
      <c r="CG54" s="31"/>
      <c r="CH54" s="32"/>
      <c r="CI54" s="32"/>
      <c r="CJ54" s="32"/>
      <c r="CK54" s="32"/>
      <c r="CL54" s="32"/>
      <c r="CM54" s="32"/>
      <c r="CN54" s="32"/>
    </row>
    <row r="55" spans="1:92" ht="16.350000000000001" customHeight="1" x14ac:dyDescent="0.2">
      <c r="A55" s="3011" t="s">
        <v>79</v>
      </c>
      <c r="B55" s="3013"/>
      <c r="C55" s="175">
        <v>0</v>
      </c>
      <c r="D55" s="1019">
        <f t="shared" si="50"/>
        <v>0</v>
      </c>
      <c r="E55" s="176">
        <f t="shared" si="53"/>
        <v>0</v>
      </c>
      <c r="F55" s="177">
        <f t="shared" si="53"/>
        <v>0</v>
      </c>
      <c r="G55" s="1021"/>
      <c r="H55" s="95"/>
      <c r="I55" s="1021"/>
      <c r="J55" s="95"/>
      <c r="K55" s="1021"/>
      <c r="L55" s="95"/>
      <c r="M55" s="1021"/>
      <c r="N55" s="95"/>
      <c r="O55" s="1021"/>
      <c r="P55" s="95"/>
      <c r="Q55" s="1021"/>
      <c r="R55" s="95"/>
      <c r="S55" s="1021"/>
      <c r="T55" s="95"/>
      <c r="U55" s="1021"/>
      <c r="V55" s="95"/>
      <c r="W55" s="1021"/>
      <c r="X55" s="95"/>
      <c r="Y55" s="1021"/>
      <c r="Z55" s="95"/>
      <c r="AA55" s="1021"/>
      <c r="AB55" s="95"/>
      <c r="AC55" s="1021"/>
      <c r="AD55" s="95"/>
      <c r="AE55" s="1021"/>
      <c r="AF55" s="95"/>
      <c r="AG55" s="1021"/>
      <c r="AH55" s="95"/>
      <c r="AI55" s="1021"/>
      <c r="AJ55" s="95"/>
      <c r="AK55" s="1021"/>
      <c r="AL55" s="95"/>
      <c r="AM55" s="1021"/>
      <c r="AN55" s="95"/>
      <c r="AO55" s="1021"/>
      <c r="AP55" s="99"/>
      <c r="AQ55" s="2303"/>
      <c r="AR55" s="2303"/>
      <c r="AS55" s="2358"/>
      <c r="AT55" s="2358"/>
      <c r="AU55" s="2358"/>
      <c r="AV55" s="2358"/>
      <c r="AW55" s="2358"/>
      <c r="AX55" s="671" t="str">
        <f t="shared" si="35"/>
        <v/>
      </c>
      <c r="BJ55" s="3"/>
      <c r="BK55" s="3"/>
      <c r="BL55" s="3"/>
      <c r="BM55" s="4"/>
      <c r="BN55" s="4"/>
      <c r="BO55" s="4"/>
      <c r="CA55" s="31" t="str">
        <f t="shared" si="44"/>
        <v/>
      </c>
      <c r="CB55" s="31" t="str">
        <f t="shared" si="36"/>
        <v/>
      </c>
      <c r="CC55" s="31" t="str">
        <f t="shared" si="45"/>
        <v/>
      </c>
      <c r="CD55" s="31" t="str">
        <f t="shared" si="37"/>
        <v/>
      </c>
      <c r="CE55" s="31" t="str">
        <f t="shared" si="46"/>
        <v/>
      </c>
      <c r="CF55" s="31" t="str">
        <f t="shared" si="38"/>
        <v/>
      </c>
      <c r="CG55" s="31" t="str">
        <f t="shared" si="39"/>
        <v/>
      </c>
      <c r="CH55" s="32">
        <f t="shared" si="47"/>
        <v>0</v>
      </c>
      <c r="CI55" s="32">
        <f t="shared" si="40"/>
        <v>0</v>
      </c>
      <c r="CJ55" s="32">
        <f t="shared" si="48"/>
        <v>0</v>
      </c>
      <c r="CK55" s="32">
        <f t="shared" si="41"/>
        <v>0</v>
      </c>
      <c r="CL55" s="32">
        <f t="shared" si="49"/>
        <v>0</v>
      </c>
      <c r="CM55" s="32">
        <f t="shared" si="42"/>
        <v>0</v>
      </c>
      <c r="CN55" s="32">
        <f t="shared" si="43"/>
        <v>0</v>
      </c>
    </row>
    <row r="56" spans="1:92" ht="16.350000000000001" customHeight="1" x14ac:dyDescent="0.2">
      <c r="A56" s="3011"/>
      <c r="B56" s="3013"/>
      <c r="C56" s="2343" t="s">
        <v>80</v>
      </c>
      <c r="D56" s="2307">
        <f t="shared" si="50"/>
        <v>0</v>
      </c>
      <c r="E56" s="2359">
        <f t="shared" si="53"/>
        <v>0</v>
      </c>
      <c r="F56" s="2360">
        <f t="shared" si="53"/>
        <v>0</v>
      </c>
      <c r="G56" s="2310"/>
      <c r="H56" s="2311"/>
      <c r="I56" s="2310"/>
      <c r="J56" s="2311"/>
      <c r="K56" s="2310"/>
      <c r="L56" s="2311"/>
      <c r="M56" s="2310"/>
      <c r="N56" s="2311"/>
      <c r="O56" s="2310"/>
      <c r="P56" s="2311"/>
      <c r="Q56" s="2310"/>
      <c r="R56" s="2311"/>
      <c r="S56" s="2310"/>
      <c r="T56" s="2311"/>
      <c r="U56" s="2310"/>
      <c r="V56" s="2311"/>
      <c r="W56" s="2310"/>
      <c r="X56" s="2311"/>
      <c r="Y56" s="2310"/>
      <c r="Z56" s="2311"/>
      <c r="AA56" s="2310"/>
      <c r="AB56" s="2311"/>
      <c r="AC56" s="2310"/>
      <c r="AD56" s="2311"/>
      <c r="AE56" s="2310"/>
      <c r="AF56" s="2311"/>
      <c r="AG56" s="2310"/>
      <c r="AH56" s="2311"/>
      <c r="AI56" s="2310"/>
      <c r="AJ56" s="2311"/>
      <c r="AK56" s="2310"/>
      <c r="AL56" s="2311"/>
      <c r="AM56" s="2310"/>
      <c r="AN56" s="2311"/>
      <c r="AO56" s="2310"/>
      <c r="AP56" s="2314"/>
      <c r="AQ56" s="2316"/>
      <c r="AR56" s="2316"/>
      <c r="AS56" s="2361"/>
      <c r="AT56" s="2361"/>
      <c r="AU56" s="2361"/>
      <c r="AV56" s="2361"/>
      <c r="AW56" s="2361"/>
      <c r="AX56" s="671" t="str">
        <f t="shared" si="35"/>
        <v/>
      </c>
      <c r="BJ56" s="3"/>
      <c r="BK56" s="3"/>
      <c r="BL56" s="3"/>
      <c r="BM56" s="4"/>
      <c r="BN56" s="4"/>
      <c r="BO56" s="4"/>
      <c r="CA56" s="31" t="str">
        <f t="shared" si="44"/>
        <v/>
      </c>
      <c r="CB56" s="31" t="str">
        <f t="shared" si="36"/>
        <v/>
      </c>
      <c r="CC56" s="31" t="str">
        <f t="shared" si="45"/>
        <v/>
      </c>
      <c r="CD56" s="31" t="str">
        <f t="shared" si="37"/>
        <v/>
      </c>
      <c r="CE56" s="31" t="str">
        <f t="shared" si="46"/>
        <v/>
      </c>
      <c r="CF56" s="31" t="str">
        <f t="shared" si="38"/>
        <v/>
      </c>
      <c r="CG56" s="31" t="str">
        <f t="shared" si="39"/>
        <v/>
      </c>
      <c r="CH56" s="32">
        <f t="shared" si="47"/>
        <v>0</v>
      </c>
      <c r="CI56" s="32">
        <f t="shared" si="40"/>
        <v>0</v>
      </c>
      <c r="CJ56" s="32">
        <f t="shared" si="48"/>
        <v>0</v>
      </c>
      <c r="CK56" s="32">
        <f t="shared" si="41"/>
        <v>0</v>
      </c>
      <c r="CL56" s="32">
        <f t="shared" si="49"/>
        <v>0</v>
      </c>
      <c r="CM56" s="32">
        <f t="shared" si="42"/>
        <v>0</v>
      </c>
      <c r="CN56" s="32">
        <f t="shared" si="43"/>
        <v>0</v>
      </c>
    </row>
    <row r="57" spans="1:92" ht="16.350000000000001" customHeight="1" x14ac:dyDescent="0.2">
      <c r="A57" s="3011"/>
      <c r="B57" s="3013"/>
      <c r="C57" s="2343" t="s">
        <v>81</v>
      </c>
      <c r="D57" s="2307">
        <f t="shared" si="50"/>
        <v>0</v>
      </c>
      <c r="E57" s="2359">
        <f t="shared" si="53"/>
        <v>0</v>
      </c>
      <c r="F57" s="2360">
        <f t="shared" si="53"/>
        <v>0</v>
      </c>
      <c r="G57" s="2310"/>
      <c r="H57" s="2311"/>
      <c r="I57" s="2310"/>
      <c r="J57" s="2311"/>
      <c r="K57" s="2310"/>
      <c r="L57" s="2311"/>
      <c r="M57" s="2310"/>
      <c r="N57" s="2311"/>
      <c r="O57" s="2310"/>
      <c r="P57" s="2311"/>
      <c r="Q57" s="2310"/>
      <c r="R57" s="2311"/>
      <c r="S57" s="2310"/>
      <c r="T57" s="2311"/>
      <c r="U57" s="2310"/>
      <c r="V57" s="2311"/>
      <c r="W57" s="2310"/>
      <c r="X57" s="2311"/>
      <c r="Y57" s="2310"/>
      <c r="Z57" s="2311"/>
      <c r="AA57" s="2310"/>
      <c r="AB57" s="2311"/>
      <c r="AC57" s="2310"/>
      <c r="AD57" s="2311"/>
      <c r="AE57" s="2310"/>
      <c r="AF57" s="2311"/>
      <c r="AG57" s="2310"/>
      <c r="AH57" s="2311"/>
      <c r="AI57" s="2310"/>
      <c r="AJ57" s="2311"/>
      <c r="AK57" s="2310"/>
      <c r="AL57" s="2311"/>
      <c r="AM57" s="2310"/>
      <c r="AN57" s="2311"/>
      <c r="AO57" s="2310"/>
      <c r="AP57" s="2314"/>
      <c r="AQ57" s="2316"/>
      <c r="AR57" s="2316"/>
      <c r="AS57" s="2361"/>
      <c r="AT57" s="2361"/>
      <c r="AU57" s="2361"/>
      <c r="AV57" s="2361"/>
      <c r="AW57" s="2361"/>
      <c r="AX57" s="671" t="str">
        <f t="shared" si="35"/>
        <v/>
      </c>
      <c r="BJ57" s="3"/>
      <c r="BK57" s="3"/>
      <c r="BL57" s="3"/>
      <c r="BM57" s="4"/>
      <c r="BN57" s="4"/>
      <c r="BO57" s="4"/>
      <c r="CA57" s="31" t="str">
        <f t="shared" si="44"/>
        <v/>
      </c>
      <c r="CB57" s="31" t="str">
        <f t="shared" si="36"/>
        <v/>
      </c>
      <c r="CC57" s="31" t="str">
        <f t="shared" si="45"/>
        <v/>
      </c>
      <c r="CD57" s="31" t="str">
        <f t="shared" si="37"/>
        <v/>
      </c>
      <c r="CE57" s="31" t="str">
        <f t="shared" si="46"/>
        <v/>
      </c>
      <c r="CF57" s="31" t="str">
        <f t="shared" si="38"/>
        <v/>
      </c>
      <c r="CG57" s="31" t="str">
        <f t="shared" si="39"/>
        <v/>
      </c>
      <c r="CH57" s="32">
        <f t="shared" si="47"/>
        <v>0</v>
      </c>
      <c r="CI57" s="32">
        <f t="shared" si="40"/>
        <v>0</v>
      </c>
      <c r="CJ57" s="32">
        <f t="shared" si="48"/>
        <v>0</v>
      </c>
      <c r="CK57" s="32">
        <f t="shared" si="41"/>
        <v>0</v>
      </c>
      <c r="CL57" s="32">
        <f t="shared" si="49"/>
        <v>0</v>
      </c>
      <c r="CM57" s="32">
        <f t="shared" si="42"/>
        <v>0</v>
      </c>
      <c r="CN57" s="32">
        <f t="shared" si="43"/>
        <v>0</v>
      </c>
    </row>
    <row r="58" spans="1:92" ht="16.350000000000001" customHeight="1" x14ac:dyDescent="0.2">
      <c r="A58" s="3011"/>
      <c r="B58" s="3013"/>
      <c r="C58" s="2343" t="s">
        <v>82</v>
      </c>
      <c r="D58" s="2307">
        <f t="shared" si="50"/>
        <v>0</v>
      </c>
      <c r="E58" s="2359">
        <f t="shared" si="53"/>
        <v>0</v>
      </c>
      <c r="F58" s="2360">
        <f t="shared" si="53"/>
        <v>0</v>
      </c>
      <c r="G58" s="2310"/>
      <c r="H58" s="2311"/>
      <c r="I58" s="2310"/>
      <c r="J58" s="2311"/>
      <c r="K58" s="2310"/>
      <c r="L58" s="2311"/>
      <c r="M58" s="2310"/>
      <c r="N58" s="2311"/>
      <c r="O58" s="2310"/>
      <c r="P58" s="2311"/>
      <c r="Q58" s="2310"/>
      <c r="R58" s="2311"/>
      <c r="S58" s="2310"/>
      <c r="T58" s="2311"/>
      <c r="U58" s="2310"/>
      <c r="V58" s="2311"/>
      <c r="W58" s="2310"/>
      <c r="X58" s="2311"/>
      <c r="Y58" s="2310"/>
      <c r="Z58" s="2311"/>
      <c r="AA58" s="2310"/>
      <c r="AB58" s="2311"/>
      <c r="AC58" s="2310"/>
      <c r="AD58" s="2311"/>
      <c r="AE58" s="2310"/>
      <c r="AF58" s="2311"/>
      <c r="AG58" s="2310"/>
      <c r="AH58" s="2311"/>
      <c r="AI58" s="2310"/>
      <c r="AJ58" s="2311"/>
      <c r="AK58" s="2310"/>
      <c r="AL58" s="2311"/>
      <c r="AM58" s="2310"/>
      <c r="AN58" s="2311"/>
      <c r="AO58" s="2310"/>
      <c r="AP58" s="2314"/>
      <c r="AQ58" s="2316"/>
      <c r="AR58" s="2316"/>
      <c r="AS58" s="2361"/>
      <c r="AT58" s="2361"/>
      <c r="AU58" s="2361"/>
      <c r="AV58" s="2361"/>
      <c r="AW58" s="2361"/>
      <c r="AX58" s="671" t="str">
        <f t="shared" si="35"/>
        <v/>
      </c>
      <c r="BJ58" s="3"/>
      <c r="BK58" s="3"/>
      <c r="BL58" s="3"/>
      <c r="BM58" s="4"/>
      <c r="BN58" s="4"/>
      <c r="BO58" s="4"/>
      <c r="CA58" s="31" t="str">
        <f t="shared" si="44"/>
        <v/>
      </c>
      <c r="CB58" s="31" t="str">
        <f t="shared" si="36"/>
        <v/>
      </c>
      <c r="CC58" s="31" t="str">
        <f t="shared" si="45"/>
        <v/>
      </c>
      <c r="CD58" s="31" t="str">
        <f t="shared" si="37"/>
        <v/>
      </c>
      <c r="CE58" s="31" t="str">
        <f t="shared" si="46"/>
        <v/>
      </c>
      <c r="CF58" s="31" t="str">
        <f t="shared" si="38"/>
        <v/>
      </c>
      <c r="CG58" s="31" t="str">
        <f t="shared" si="39"/>
        <v/>
      </c>
      <c r="CH58" s="32">
        <f t="shared" si="47"/>
        <v>0</v>
      </c>
      <c r="CI58" s="32">
        <f t="shared" si="40"/>
        <v>0</v>
      </c>
      <c r="CJ58" s="32">
        <f t="shared" si="48"/>
        <v>0</v>
      </c>
      <c r="CK58" s="32">
        <f t="shared" si="41"/>
        <v>0</v>
      </c>
      <c r="CL58" s="32">
        <f t="shared" si="49"/>
        <v>0</v>
      </c>
      <c r="CM58" s="32">
        <f t="shared" si="42"/>
        <v>0</v>
      </c>
      <c r="CN58" s="32">
        <f t="shared" si="43"/>
        <v>0</v>
      </c>
    </row>
    <row r="59" spans="1:92" ht="16.350000000000001" customHeight="1" x14ac:dyDescent="0.2">
      <c r="A59" s="3391"/>
      <c r="B59" s="3243"/>
      <c r="C59" s="2362" t="s">
        <v>83</v>
      </c>
      <c r="D59" s="2353">
        <f t="shared" si="50"/>
        <v>0</v>
      </c>
      <c r="E59" s="2354">
        <f>SUM(G59+I59+K59+M59+O59+Q59+S59+U59+W59+Y59+AA59+AC59+AE59+AG59+AI59+AK59+AM59+AO59)</f>
        <v>0</v>
      </c>
      <c r="F59" s="2363">
        <f>SUM(H59+J59+L59+N59+P59+R59+T59+V59+X59+Z59+AB59+AD59+AF59+AH59+AJ59+AL59+AN59+AP59)</f>
        <v>0</v>
      </c>
      <c r="G59" s="2322"/>
      <c r="H59" s="2323"/>
      <c r="I59" s="2322"/>
      <c r="J59" s="2323"/>
      <c r="K59" s="2322"/>
      <c r="L59" s="2323"/>
      <c r="M59" s="2322"/>
      <c r="N59" s="2323"/>
      <c r="O59" s="2322"/>
      <c r="P59" s="2323"/>
      <c r="Q59" s="2322"/>
      <c r="R59" s="2323"/>
      <c r="S59" s="2322"/>
      <c r="T59" s="2323"/>
      <c r="U59" s="2322"/>
      <c r="V59" s="2323"/>
      <c r="W59" s="2322"/>
      <c r="X59" s="2323"/>
      <c r="Y59" s="2322"/>
      <c r="Z59" s="2323"/>
      <c r="AA59" s="2322"/>
      <c r="AB59" s="2323"/>
      <c r="AC59" s="2322"/>
      <c r="AD59" s="2323"/>
      <c r="AE59" s="2322"/>
      <c r="AF59" s="2323"/>
      <c r="AG59" s="2322"/>
      <c r="AH59" s="2323"/>
      <c r="AI59" s="2322"/>
      <c r="AJ59" s="2323"/>
      <c r="AK59" s="2322"/>
      <c r="AL59" s="2323"/>
      <c r="AM59" s="2322"/>
      <c r="AN59" s="2323"/>
      <c r="AO59" s="2322"/>
      <c r="AP59" s="2327"/>
      <c r="AQ59" s="2329"/>
      <c r="AR59" s="2329"/>
      <c r="AS59" s="2364"/>
      <c r="AT59" s="2364"/>
      <c r="AU59" s="2364"/>
      <c r="AV59" s="2364"/>
      <c r="AW59" s="2364"/>
      <c r="AX59" s="671" t="str">
        <f t="shared" si="35"/>
        <v/>
      </c>
      <c r="BJ59" s="3"/>
      <c r="BK59" s="3"/>
      <c r="BL59" s="3"/>
      <c r="BM59" s="4"/>
      <c r="BN59" s="4"/>
      <c r="BO59" s="4"/>
      <c r="CA59" s="31" t="str">
        <f t="shared" si="44"/>
        <v/>
      </c>
      <c r="CB59" s="31" t="str">
        <f t="shared" si="36"/>
        <v/>
      </c>
      <c r="CC59" s="31" t="str">
        <f t="shared" si="45"/>
        <v/>
      </c>
      <c r="CD59" s="31" t="str">
        <f t="shared" si="37"/>
        <v/>
      </c>
      <c r="CE59" s="31" t="str">
        <f t="shared" si="46"/>
        <v/>
      </c>
      <c r="CF59" s="31" t="str">
        <f t="shared" si="38"/>
        <v/>
      </c>
      <c r="CG59" s="31" t="str">
        <f t="shared" si="39"/>
        <v/>
      </c>
      <c r="CH59" s="32">
        <f t="shared" si="47"/>
        <v>0</v>
      </c>
      <c r="CI59" s="32">
        <f t="shared" si="40"/>
        <v>0</v>
      </c>
      <c r="CJ59" s="32">
        <f t="shared" si="48"/>
        <v>0</v>
      </c>
      <c r="CK59" s="32">
        <f t="shared" si="41"/>
        <v>0</v>
      </c>
      <c r="CL59" s="32">
        <f t="shared" si="49"/>
        <v>0</v>
      </c>
      <c r="CM59" s="32">
        <f t="shared" si="42"/>
        <v>0</v>
      </c>
      <c r="CN59" s="32">
        <f t="shared" si="43"/>
        <v>0</v>
      </c>
    </row>
    <row r="60" spans="1:92" ht="16.350000000000001" customHeight="1" x14ac:dyDescent="0.2">
      <c r="A60" s="3840" t="s">
        <v>4</v>
      </c>
      <c r="B60" s="3841"/>
      <c r="C60" s="3243"/>
      <c r="D60" s="2566">
        <f t="shared" ref="D60:AW60" si="55">SUM(D55:D59)</f>
        <v>0</v>
      </c>
      <c r="E60" s="2366">
        <f>SUM(E55:E59)</f>
        <v>0</v>
      </c>
      <c r="F60" s="2367">
        <f>SUM(F55:F59)</f>
        <v>0</v>
      </c>
      <c r="G60" s="2566">
        <f t="shared" si="55"/>
        <v>0</v>
      </c>
      <c r="H60" s="2567">
        <f t="shared" si="55"/>
        <v>0</v>
      </c>
      <c r="I60" s="2566">
        <f t="shared" si="55"/>
        <v>0</v>
      </c>
      <c r="J60" s="2567">
        <f t="shared" si="55"/>
        <v>0</v>
      </c>
      <c r="K60" s="2566">
        <f t="shared" si="55"/>
        <v>0</v>
      </c>
      <c r="L60" s="2567">
        <f t="shared" si="55"/>
        <v>0</v>
      </c>
      <c r="M60" s="2566">
        <f t="shared" si="55"/>
        <v>0</v>
      </c>
      <c r="N60" s="2567">
        <f t="shared" si="55"/>
        <v>0</v>
      </c>
      <c r="O60" s="2566">
        <f t="shared" si="55"/>
        <v>0</v>
      </c>
      <c r="P60" s="2567">
        <f t="shared" si="55"/>
        <v>0</v>
      </c>
      <c r="Q60" s="2566">
        <f t="shared" si="55"/>
        <v>0</v>
      </c>
      <c r="R60" s="2567">
        <f t="shared" si="55"/>
        <v>0</v>
      </c>
      <c r="S60" s="2566">
        <f t="shared" si="55"/>
        <v>0</v>
      </c>
      <c r="T60" s="2367">
        <f t="shared" si="55"/>
        <v>0</v>
      </c>
      <c r="U60" s="2566">
        <f t="shared" si="55"/>
        <v>0</v>
      </c>
      <c r="V60" s="2567">
        <f t="shared" si="55"/>
        <v>0</v>
      </c>
      <c r="W60" s="2566">
        <f t="shared" si="55"/>
        <v>0</v>
      </c>
      <c r="X60" s="2567">
        <f t="shared" si="55"/>
        <v>0</v>
      </c>
      <c r="Y60" s="2566">
        <f t="shared" si="55"/>
        <v>0</v>
      </c>
      <c r="Z60" s="2567">
        <f t="shared" si="55"/>
        <v>0</v>
      </c>
      <c r="AA60" s="2566">
        <f t="shared" si="55"/>
        <v>0</v>
      </c>
      <c r="AB60" s="2567">
        <f t="shared" si="55"/>
        <v>0</v>
      </c>
      <c r="AC60" s="2566">
        <f t="shared" si="55"/>
        <v>0</v>
      </c>
      <c r="AD60" s="2567">
        <f t="shared" si="55"/>
        <v>0</v>
      </c>
      <c r="AE60" s="2566">
        <f t="shared" si="55"/>
        <v>0</v>
      </c>
      <c r="AF60" s="2567">
        <f t="shared" si="55"/>
        <v>0</v>
      </c>
      <c r="AG60" s="2566">
        <f t="shared" si="55"/>
        <v>0</v>
      </c>
      <c r="AH60" s="2567">
        <f t="shared" si="55"/>
        <v>0</v>
      </c>
      <c r="AI60" s="2566">
        <f t="shared" si="55"/>
        <v>0</v>
      </c>
      <c r="AJ60" s="2567">
        <f t="shared" si="55"/>
        <v>0</v>
      </c>
      <c r="AK60" s="2566">
        <f t="shared" si="55"/>
        <v>0</v>
      </c>
      <c r="AL60" s="2567">
        <f t="shared" si="55"/>
        <v>0</v>
      </c>
      <c r="AM60" s="2566">
        <f t="shared" si="55"/>
        <v>0</v>
      </c>
      <c r="AN60" s="2567">
        <f t="shared" si="55"/>
        <v>0</v>
      </c>
      <c r="AO60" s="2566">
        <f t="shared" si="55"/>
        <v>0</v>
      </c>
      <c r="AP60" s="2369">
        <f t="shared" si="55"/>
        <v>0</v>
      </c>
      <c r="AQ60" s="2567">
        <f t="shared" si="55"/>
        <v>0</v>
      </c>
      <c r="AR60" s="2566">
        <f t="shared" si="55"/>
        <v>0</v>
      </c>
      <c r="AS60" s="2566">
        <f t="shared" si="55"/>
        <v>0</v>
      </c>
      <c r="AT60" s="2566">
        <f t="shared" si="55"/>
        <v>0</v>
      </c>
      <c r="AU60" s="2566">
        <f t="shared" si="55"/>
        <v>0</v>
      </c>
      <c r="AV60" s="2566">
        <f t="shared" si="55"/>
        <v>0</v>
      </c>
      <c r="AW60" s="2568">
        <f t="shared" si="55"/>
        <v>0</v>
      </c>
      <c r="BJ60" s="3"/>
      <c r="BK60" s="3"/>
      <c r="BL60" s="3"/>
      <c r="BM60" s="4"/>
      <c r="BN60" s="4"/>
      <c r="BO60" s="4"/>
      <c r="CA60" s="31"/>
      <c r="CB60" s="31"/>
      <c r="CC60" s="31"/>
      <c r="CD60" s="31"/>
      <c r="CE60" s="31"/>
      <c r="CF60" s="31"/>
      <c r="CG60" s="31"/>
      <c r="CH60" s="32"/>
      <c r="CI60" s="32"/>
      <c r="CJ60" s="32"/>
      <c r="CK60" s="32"/>
      <c r="CL60" s="32"/>
      <c r="CM60" s="32"/>
      <c r="CN60" s="32"/>
    </row>
    <row r="61" spans="1:92" ht="16.350000000000001" customHeight="1" x14ac:dyDescent="0.25">
      <c r="A61" s="3818" t="s">
        <v>84</v>
      </c>
      <c r="B61" s="3819"/>
      <c r="C61" s="2343">
        <v>0</v>
      </c>
      <c r="D61" s="2317">
        <f>SUM(E61:F61)</f>
        <v>0</v>
      </c>
      <c r="E61" s="2318">
        <f t="shared" ref="E61:F63" si="56">SUM(AA61+AC61+AE61+AG61+AI61+AK61+AM61+AO61)</f>
        <v>0</v>
      </c>
      <c r="F61" s="2309">
        <f t="shared" si="56"/>
        <v>0</v>
      </c>
      <c r="G61" s="1026"/>
      <c r="H61" s="192"/>
      <c r="I61" s="2371"/>
      <c r="J61" s="192"/>
      <c r="K61" s="2371"/>
      <c r="L61" s="192"/>
      <c r="M61" s="2371"/>
      <c r="N61" s="192"/>
      <c r="O61" s="2371"/>
      <c r="P61" s="192"/>
      <c r="Q61" s="2371"/>
      <c r="R61" s="192"/>
      <c r="S61" s="2372"/>
      <c r="T61" s="2373"/>
      <c r="U61" s="2371"/>
      <c r="V61" s="192"/>
      <c r="W61" s="2371"/>
      <c r="X61" s="192"/>
      <c r="Y61" s="2372"/>
      <c r="Z61" s="2373"/>
      <c r="AA61" s="2347"/>
      <c r="AB61" s="2349"/>
      <c r="AC61" s="2569"/>
      <c r="AD61" s="2570"/>
      <c r="AE61" s="646"/>
      <c r="AF61" s="648"/>
      <c r="AG61" s="646"/>
      <c r="AH61" s="648"/>
      <c r="AI61" s="2324"/>
      <c r="AJ61" s="2349"/>
      <c r="AK61" s="2347"/>
      <c r="AL61" s="2349"/>
      <c r="AM61" s="2569"/>
      <c r="AN61" s="2570"/>
      <c r="AO61" s="2324"/>
      <c r="AP61" s="99"/>
      <c r="AQ61" s="2571"/>
      <c r="AR61" s="2348"/>
      <c r="AS61" s="2348"/>
      <c r="AT61" s="2572"/>
      <c r="AU61" s="2348"/>
      <c r="AV61" s="2572"/>
      <c r="AW61" s="2572"/>
      <c r="AX61" s="671" t="str">
        <f t="shared" si="35"/>
        <v/>
      </c>
      <c r="BJ61" s="3"/>
      <c r="BK61" s="3"/>
      <c r="BL61" s="3"/>
      <c r="BM61" s="4"/>
      <c r="BN61" s="4"/>
      <c r="BO61" s="4"/>
      <c r="CA61" s="31" t="str">
        <f t="shared" si="44"/>
        <v/>
      </c>
      <c r="CB61" s="31" t="str">
        <f t="shared" si="36"/>
        <v/>
      </c>
      <c r="CC61" s="31" t="str">
        <f t="shared" si="45"/>
        <v/>
      </c>
      <c r="CD61" s="31" t="str">
        <f t="shared" si="37"/>
        <v/>
      </c>
      <c r="CE61" s="31" t="str">
        <f t="shared" si="46"/>
        <v/>
      </c>
      <c r="CF61" s="31" t="str">
        <f t="shared" si="38"/>
        <v/>
      </c>
      <c r="CG61" s="31" t="str">
        <f t="shared" si="39"/>
        <v/>
      </c>
      <c r="CH61" s="32">
        <f t="shared" si="47"/>
        <v>0</v>
      </c>
      <c r="CI61" s="32">
        <f t="shared" si="40"/>
        <v>0</v>
      </c>
      <c r="CJ61" s="32">
        <f t="shared" si="48"/>
        <v>0</v>
      </c>
      <c r="CK61" s="32">
        <f t="shared" si="41"/>
        <v>0</v>
      </c>
      <c r="CL61" s="32">
        <f t="shared" si="49"/>
        <v>0</v>
      </c>
      <c r="CM61" s="32">
        <f t="shared" si="42"/>
        <v>0</v>
      </c>
      <c r="CN61" s="32">
        <f t="shared" si="43"/>
        <v>0</v>
      </c>
    </row>
    <row r="62" spans="1:92" ht="16.350000000000001" customHeight="1" x14ac:dyDescent="0.25">
      <c r="A62" s="3051"/>
      <c r="B62" s="2961"/>
      <c r="C62" s="2343" t="s">
        <v>85</v>
      </c>
      <c r="D62" s="2317">
        <f>SUM(E62:F62)</f>
        <v>0</v>
      </c>
      <c r="E62" s="2318">
        <f t="shared" si="56"/>
        <v>0</v>
      </c>
      <c r="F62" s="2309">
        <f t="shared" si="56"/>
        <v>0</v>
      </c>
      <c r="G62" s="2374"/>
      <c r="H62" s="2375"/>
      <c r="I62" s="2374"/>
      <c r="J62" s="2375"/>
      <c r="K62" s="2374"/>
      <c r="L62" s="2375"/>
      <c r="M62" s="2374"/>
      <c r="N62" s="2375"/>
      <c r="O62" s="2374"/>
      <c r="P62" s="2375"/>
      <c r="Q62" s="2374"/>
      <c r="R62" s="2375"/>
      <c r="S62" s="2372"/>
      <c r="T62" s="2373"/>
      <c r="U62" s="2374"/>
      <c r="V62" s="2375"/>
      <c r="W62" s="2374"/>
      <c r="X62" s="2375"/>
      <c r="Y62" s="2372"/>
      <c r="Z62" s="2373"/>
      <c r="AA62" s="2347"/>
      <c r="AB62" s="2349"/>
      <c r="AC62" s="2347"/>
      <c r="AD62" s="2349"/>
      <c r="AE62" s="2324"/>
      <c r="AF62" s="2349"/>
      <c r="AG62" s="2324"/>
      <c r="AH62" s="2349"/>
      <c r="AI62" s="2324"/>
      <c r="AJ62" s="2349"/>
      <c r="AK62" s="2347"/>
      <c r="AL62" s="2349"/>
      <c r="AM62" s="2347"/>
      <c r="AN62" s="2349"/>
      <c r="AO62" s="2324"/>
      <c r="AP62" s="2351"/>
      <c r="AQ62" s="2352"/>
      <c r="AR62" s="2348"/>
      <c r="AS62" s="2348"/>
      <c r="AT62" s="2376"/>
      <c r="AU62" s="2348"/>
      <c r="AV62" s="2376"/>
      <c r="AW62" s="2376"/>
      <c r="AX62" s="671" t="str">
        <f t="shared" si="35"/>
        <v/>
      </c>
      <c r="BJ62" s="3"/>
      <c r="BK62" s="3"/>
      <c r="BL62" s="3"/>
      <c r="BM62" s="4"/>
      <c r="BN62" s="4"/>
      <c r="BO62" s="4"/>
      <c r="CA62" s="31" t="str">
        <f t="shared" si="44"/>
        <v/>
      </c>
      <c r="CB62" s="31" t="str">
        <f t="shared" si="36"/>
        <v/>
      </c>
      <c r="CC62" s="31" t="str">
        <f t="shared" si="45"/>
        <v/>
      </c>
      <c r="CD62" s="31" t="str">
        <f t="shared" si="37"/>
        <v/>
      </c>
      <c r="CE62" s="31" t="str">
        <f t="shared" si="46"/>
        <v/>
      </c>
      <c r="CF62" s="31" t="str">
        <f t="shared" si="38"/>
        <v/>
      </c>
      <c r="CG62" s="31" t="str">
        <f t="shared" si="39"/>
        <v/>
      </c>
      <c r="CH62" s="32">
        <f t="shared" si="47"/>
        <v>0</v>
      </c>
      <c r="CI62" s="32">
        <f t="shared" si="40"/>
        <v>0</v>
      </c>
      <c r="CJ62" s="32">
        <f t="shared" si="48"/>
        <v>0</v>
      </c>
      <c r="CK62" s="32">
        <f t="shared" si="41"/>
        <v>0</v>
      </c>
      <c r="CL62" s="32">
        <f t="shared" si="49"/>
        <v>0</v>
      </c>
      <c r="CM62" s="32">
        <f t="shared" si="42"/>
        <v>0</v>
      </c>
      <c r="CN62" s="32">
        <f t="shared" si="43"/>
        <v>0</v>
      </c>
    </row>
    <row r="63" spans="1:92" ht="16.350000000000001" customHeight="1" x14ac:dyDescent="0.25">
      <c r="A63" s="3051"/>
      <c r="B63" s="2961"/>
      <c r="C63" s="2346" t="s">
        <v>86</v>
      </c>
      <c r="D63" s="2317">
        <f>SUM(E63:F63)</f>
        <v>0</v>
      </c>
      <c r="E63" s="2318">
        <f t="shared" si="56"/>
        <v>0</v>
      </c>
      <c r="F63" s="2309">
        <f t="shared" si="56"/>
        <v>0</v>
      </c>
      <c r="G63" s="2374"/>
      <c r="H63" s="2375"/>
      <c r="I63" s="2374"/>
      <c r="J63" s="2375"/>
      <c r="K63" s="2374"/>
      <c r="L63" s="2375"/>
      <c r="M63" s="2374"/>
      <c r="N63" s="2375"/>
      <c r="O63" s="2374"/>
      <c r="P63" s="2375"/>
      <c r="Q63" s="2374"/>
      <c r="R63" s="2375"/>
      <c r="S63" s="2372"/>
      <c r="T63" s="2373"/>
      <c r="U63" s="2374"/>
      <c r="V63" s="2375"/>
      <c r="W63" s="2374"/>
      <c r="X63" s="2375"/>
      <c r="Y63" s="2372"/>
      <c r="Z63" s="2373"/>
      <c r="AA63" s="2347"/>
      <c r="AB63" s="2349"/>
      <c r="AC63" s="2347"/>
      <c r="AD63" s="2349"/>
      <c r="AE63" s="2324"/>
      <c r="AF63" s="2349"/>
      <c r="AG63" s="2324"/>
      <c r="AH63" s="2349"/>
      <c r="AI63" s="2324"/>
      <c r="AJ63" s="2349"/>
      <c r="AK63" s="2347"/>
      <c r="AL63" s="2349"/>
      <c r="AM63" s="2322"/>
      <c r="AN63" s="2323"/>
      <c r="AO63" s="2324"/>
      <c r="AP63" s="2351"/>
      <c r="AQ63" s="2328"/>
      <c r="AR63" s="2348"/>
      <c r="AS63" s="2348"/>
      <c r="AT63" s="2376"/>
      <c r="AU63" s="2348"/>
      <c r="AV63" s="2376"/>
      <c r="AW63" s="2376"/>
      <c r="AX63" s="671" t="str">
        <f t="shared" si="35"/>
        <v/>
      </c>
      <c r="BJ63" s="3"/>
      <c r="BK63" s="3"/>
      <c r="BL63" s="3"/>
      <c r="BM63" s="4"/>
      <c r="BN63" s="4"/>
      <c r="BO63" s="4"/>
      <c r="CA63" s="31" t="str">
        <f t="shared" si="44"/>
        <v/>
      </c>
      <c r="CB63" s="31" t="str">
        <f t="shared" si="36"/>
        <v/>
      </c>
      <c r="CC63" s="31" t="str">
        <f t="shared" si="45"/>
        <v/>
      </c>
      <c r="CD63" s="31" t="str">
        <f t="shared" si="37"/>
        <v/>
      </c>
      <c r="CE63" s="31" t="str">
        <f t="shared" si="46"/>
        <v/>
      </c>
      <c r="CF63" s="31" t="str">
        <f t="shared" si="38"/>
        <v/>
      </c>
      <c r="CG63" s="31" t="str">
        <f t="shared" si="39"/>
        <v/>
      </c>
      <c r="CH63" s="32">
        <f t="shared" si="47"/>
        <v>0</v>
      </c>
      <c r="CI63" s="32">
        <f t="shared" si="40"/>
        <v>0</v>
      </c>
      <c r="CJ63" s="32">
        <f t="shared" si="48"/>
        <v>0</v>
      </c>
      <c r="CK63" s="32">
        <f t="shared" si="41"/>
        <v>0</v>
      </c>
      <c r="CL63" s="32">
        <f t="shared" si="49"/>
        <v>0</v>
      </c>
      <c r="CM63" s="32">
        <f t="shared" si="42"/>
        <v>0</v>
      </c>
      <c r="CN63" s="32">
        <f t="shared" si="43"/>
        <v>0</v>
      </c>
    </row>
    <row r="64" spans="1:92" ht="16.350000000000001" customHeight="1" x14ac:dyDescent="0.2">
      <c r="A64" s="3394"/>
      <c r="B64" s="3248"/>
      <c r="C64" s="2560" t="s">
        <v>4</v>
      </c>
      <c r="D64" s="2566">
        <f>SUM(E64:F64)</f>
        <v>0</v>
      </c>
      <c r="E64" s="2366">
        <f>SUM(E61:E63)</f>
        <v>0</v>
      </c>
      <c r="F64" s="2544">
        <f>SUM(F61:F63)</f>
        <v>0</v>
      </c>
      <c r="G64" s="2573"/>
      <c r="H64" s="2574"/>
      <c r="I64" s="2573"/>
      <c r="J64" s="2574"/>
      <c r="K64" s="2573"/>
      <c r="L64" s="2574"/>
      <c r="M64" s="2573"/>
      <c r="N64" s="2574"/>
      <c r="O64" s="2573"/>
      <c r="P64" s="2574"/>
      <c r="Q64" s="2573"/>
      <c r="R64" s="2574"/>
      <c r="S64" s="2573"/>
      <c r="T64" s="2379"/>
      <c r="U64" s="2573"/>
      <c r="V64" s="2574"/>
      <c r="W64" s="2573"/>
      <c r="X64" s="2574"/>
      <c r="Y64" s="2573"/>
      <c r="Z64" s="2379"/>
      <c r="AA64" s="2543">
        <f t="shared" ref="AA64:AW64" si="57">SUM(AA61:AA63)</f>
        <v>0</v>
      </c>
      <c r="AB64" s="2544">
        <f t="shared" si="57"/>
        <v>0</v>
      </c>
      <c r="AC64" s="2543">
        <f t="shared" si="57"/>
        <v>0</v>
      </c>
      <c r="AD64" s="2380">
        <f t="shared" si="57"/>
        <v>0</v>
      </c>
      <c r="AE64" s="2545">
        <f t="shared" si="57"/>
        <v>0</v>
      </c>
      <c r="AF64" s="2380">
        <f t="shared" si="57"/>
        <v>0</v>
      </c>
      <c r="AG64" s="2545">
        <f t="shared" si="57"/>
        <v>0</v>
      </c>
      <c r="AH64" s="2380">
        <f t="shared" si="57"/>
        <v>0</v>
      </c>
      <c r="AI64" s="2545">
        <f t="shared" si="57"/>
        <v>0</v>
      </c>
      <c r="AJ64" s="2544">
        <f t="shared" si="57"/>
        <v>0</v>
      </c>
      <c r="AK64" s="2543">
        <f t="shared" si="57"/>
        <v>0</v>
      </c>
      <c r="AL64" s="2544">
        <f t="shared" si="57"/>
        <v>0</v>
      </c>
      <c r="AM64" s="2543">
        <f t="shared" si="57"/>
        <v>0</v>
      </c>
      <c r="AN64" s="2380">
        <f t="shared" si="57"/>
        <v>0</v>
      </c>
      <c r="AO64" s="2545">
        <f t="shared" si="57"/>
        <v>0</v>
      </c>
      <c r="AP64" s="2333">
        <f t="shared" si="57"/>
        <v>0</v>
      </c>
      <c r="AQ64" s="2381">
        <f t="shared" si="57"/>
        <v>0</v>
      </c>
      <c r="AR64" s="2544">
        <f t="shared" si="57"/>
        <v>0</v>
      </c>
      <c r="AS64" s="2544">
        <f t="shared" si="57"/>
        <v>0</v>
      </c>
      <c r="AT64" s="2560">
        <f t="shared" si="57"/>
        <v>0</v>
      </c>
      <c r="AU64" s="2544">
        <f t="shared" si="57"/>
        <v>0</v>
      </c>
      <c r="AV64" s="2560">
        <f t="shared" si="57"/>
        <v>0</v>
      </c>
      <c r="AW64" s="2560">
        <f t="shared" si="57"/>
        <v>0</v>
      </c>
      <c r="BJ64" s="3"/>
      <c r="BK64" s="3"/>
      <c r="BL64" s="3"/>
      <c r="BM64" s="4"/>
      <c r="BN64" s="4"/>
      <c r="BO64" s="4"/>
      <c r="CA64" s="31"/>
      <c r="CB64" s="31"/>
      <c r="CC64" s="31"/>
      <c r="CD64" s="31"/>
      <c r="CE64" s="31"/>
      <c r="CF64" s="31"/>
      <c r="CG64" s="31"/>
      <c r="CH64" s="32"/>
      <c r="CI64" s="32"/>
      <c r="CJ64" s="32"/>
      <c r="CK64" s="32"/>
      <c r="CL64" s="32"/>
      <c r="CM64" s="32"/>
      <c r="CN64" s="32"/>
    </row>
    <row r="65" spans="1:92" ht="33.75" customHeight="1" x14ac:dyDescent="0.2">
      <c r="A65" s="85" t="s">
        <v>87</v>
      </c>
      <c r="B65" s="210"/>
      <c r="C65" s="210"/>
      <c r="D65" s="211"/>
      <c r="E65" s="87"/>
      <c r="AH65" s="9"/>
      <c r="AI65" s="9"/>
      <c r="AJ65" s="9"/>
      <c r="AK65" s="9"/>
      <c r="AL65" s="212"/>
      <c r="AM65" s="212"/>
      <c r="AN65" s="212"/>
      <c r="AO65" s="212"/>
      <c r="AP65" s="212"/>
      <c r="AQ65" s="212"/>
      <c r="AR65" s="212"/>
      <c r="AS65" s="212"/>
      <c r="AT65" s="9"/>
      <c r="AU65" s="9"/>
      <c r="BU65" s="3"/>
      <c r="BV65" s="3"/>
      <c r="BW65" s="3"/>
      <c r="CA65" s="31"/>
      <c r="CB65" s="31"/>
      <c r="CC65" s="31"/>
      <c r="CD65" s="31"/>
      <c r="CE65" s="31"/>
      <c r="CF65" s="31"/>
      <c r="CG65" s="31"/>
      <c r="CH65" s="32"/>
      <c r="CI65" s="32"/>
      <c r="CJ65" s="32"/>
      <c r="CK65" s="32"/>
      <c r="CL65" s="32"/>
      <c r="CM65" s="14"/>
      <c r="CN65" s="14"/>
    </row>
    <row r="66" spans="1:92" ht="68.25" customHeight="1" x14ac:dyDescent="0.2">
      <c r="A66" s="3827" t="s">
        <v>88</v>
      </c>
      <c r="B66" s="3838"/>
      <c r="C66" s="3812"/>
      <c r="D66" s="2575" t="s">
        <v>4</v>
      </c>
      <c r="E66" s="2575" t="s">
        <v>89</v>
      </c>
      <c r="F66" s="2542" t="s">
        <v>90</v>
      </c>
      <c r="G66" s="2542" t="s">
        <v>298</v>
      </c>
      <c r="H66" s="1013" t="s">
        <v>92</v>
      </c>
      <c r="I66" s="1013" t="s">
        <v>11</v>
      </c>
      <c r="J66" s="9"/>
      <c r="K66" s="9"/>
      <c r="L66" s="9"/>
      <c r="M66" s="9"/>
      <c r="N66" s="9"/>
      <c r="AD66" s="9"/>
      <c r="AE66" s="9"/>
      <c r="AF66" s="9"/>
      <c r="AG66" s="9"/>
      <c r="AH66" s="9"/>
      <c r="AI66" s="9"/>
      <c r="AJ66" s="9"/>
      <c r="AK66" s="9"/>
      <c r="AL66" s="212"/>
      <c r="AM66" s="212"/>
      <c r="AN66" s="212"/>
      <c r="AO66" s="212"/>
      <c r="AP66" s="212"/>
      <c r="AQ66" s="212"/>
      <c r="AR66" s="212"/>
      <c r="AS66" s="212"/>
      <c r="AT66" s="9"/>
      <c r="AU66" s="9"/>
      <c r="BU66" s="3"/>
      <c r="BV66" s="3"/>
      <c r="BW66" s="3"/>
      <c r="CA66" s="31"/>
      <c r="CB66" s="31"/>
      <c r="CC66" s="31"/>
      <c r="CD66" s="31"/>
      <c r="CE66" s="31"/>
      <c r="CF66" s="31"/>
      <c r="CG66" s="31"/>
      <c r="CH66" s="32"/>
      <c r="CI66" s="32"/>
      <c r="CJ66" s="32"/>
      <c r="CK66" s="32"/>
      <c r="CL66" s="32"/>
      <c r="CM66" s="14"/>
      <c r="CN66" s="14"/>
    </row>
    <row r="67" spans="1:92" ht="19.5" customHeight="1" x14ac:dyDescent="0.2">
      <c r="A67" s="3842" t="s">
        <v>93</v>
      </c>
      <c r="B67" s="3843"/>
      <c r="C67" s="3844"/>
      <c r="D67" s="2576"/>
      <c r="E67" s="2576"/>
      <c r="F67" s="2576"/>
      <c r="G67" s="2576"/>
      <c r="H67" s="2576"/>
      <c r="I67" s="2576"/>
      <c r="J67" s="216" t="str">
        <f>CA67&amp;CB67&amp;CC67&amp;CD67&amp;CE67</f>
        <v/>
      </c>
      <c r="K67" s="30"/>
      <c r="L67" s="30"/>
      <c r="M67" s="30"/>
      <c r="N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BU67" s="3"/>
      <c r="BV67" s="3"/>
      <c r="BW67" s="3"/>
      <c r="CA67" s="31" t="str">
        <f>IF(CH67=1,"* Las Interconsultas de Gestantes NO DEBEN ser mayor al Total de Interconsultas. ","")</f>
        <v/>
      </c>
      <c r="CB67" s="31" t="str">
        <f>IF(CI67=1,"* Las Interconsultas de Pacientes de 60 años NO DEBEN ser mayor al Total de Interconsultas. ","")</f>
        <v/>
      </c>
      <c r="CC67" s="31" t="str">
        <f>IF(CJ67=1,"* Las Interconsultas de Usuarios en situación de Discapacidad NO DEBEN ser mayor al Total de Interconsultas. ","")</f>
        <v/>
      </c>
      <c r="CD67" s="31" t="str">
        <f>IF(CK67=1,"* Las Interconsultas de Niños, Niñas, Adolescentes y Jóvenes Red SENAME NO DEBEN ser mayor al Total de Interconsultas. ","")</f>
        <v/>
      </c>
      <c r="CE67" s="31" t="str">
        <f>IF(CL67=1,"* Las Interconsultas de Migrantes NO DEBEN ser mayor al Total de Interconsultas. ","")</f>
        <v/>
      </c>
      <c r="CF67" s="31"/>
      <c r="CG67" s="31"/>
      <c r="CH67" s="32">
        <f>IF($D67&lt;E67,1,0)</f>
        <v>0</v>
      </c>
      <c r="CI67" s="32">
        <f t="shared" ref="CI67:CL81" si="58">IF($D67&lt;F67,1,0)</f>
        <v>0</v>
      </c>
      <c r="CJ67" s="32">
        <f t="shared" si="58"/>
        <v>0</v>
      </c>
      <c r="CK67" s="32">
        <f t="shared" si="58"/>
        <v>0</v>
      </c>
      <c r="CL67" s="32">
        <f t="shared" si="58"/>
        <v>0</v>
      </c>
      <c r="CM67" s="14"/>
      <c r="CN67" s="14"/>
    </row>
    <row r="68" spans="1:92" x14ac:dyDescent="0.2">
      <c r="A68" s="3113" t="s">
        <v>94</v>
      </c>
      <c r="B68" s="3114" t="s">
        <v>95</v>
      </c>
      <c r="C68" s="3115"/>
      <c r="D68" s="217"/>
      <c r="E68" s="217"/>
      <c r="F68" s="217"/>
      <c r="G68" s="217"/>
      <c r="H68" s="217"/>
      <c r="I68" s="217"/>
      <c r="J68" s="216" t="str">
        <f t="shared" ref="J68:J81" si="59">CA68&amp;CB68&amp;CC68&amp;CD68&amp;CE68</f>
        <v/>
      </c>
      <c r="K68" s="30"/>
      <c r="L68" s="30"/>
      <c r="M68" s="30"/>
      <c r="N68" s="9"/>
      <c r="AL68" s="9"/>
      <c r="AM68" s="9"/>
      <c r="AN68" s="9"/>
      <c r="AO68" s="9"/>
      <c r="AP68" s="9"/>
      <c r="AQ68" s="9"/>
      <c r="BQ68" s="3"/>
      <c r="BR68" s="3"/>
      <c r="BS68" s="3"/>
      <c r="BT68" s="4"/>
      <c r="BU68" s="4"/>
      <c r="BV68" s="4"/>
      <c r="CA68" s="31" t="str">
        <f t="shared" ref="CA68:CA79" si="60">IF(CH68=1,"* Las Interconsultas de Gestantes NO DEBEN ser mayor al Total de Interconsultas. ","")</f>
        <v/>
      </c>
      <c r="CB68" s="31" t="str">
        <f t="shared" ref="CB68:CB79" si="61">IF(CI68=1,"* Las Interconsultas de Pacientes de 60 años NO DEBEN ser mayor al Total de Interconsultas. ","")</f>
        <v/>
      </c>
      <c r="CC68" s="31" t="str">
        <f t="shared" ref="CC68:CC79" si="62">IF(CJ68=1,"* Las Interconsultas de Usuarios en situación de Discapacidad NO DEBEN ser mayor al Total de Interconsultas. ","")</f>
        <v/>
      </c>
      <c r="CD68" s="31" t="str">
        <f t="shared" ref="CD68:CD79" si="63">IF(CK68=1,"* Las Interconsultas de Niños, Niñas, Adolescentes y Jóvenes Red SENAME NO DEBEN ser mayor al Total de Interconsultas. ","")</f>
        <v/>
      </c>
      <c r="CE68" s="31" t="str">
        <f t="shared" ref="CE68:CE79" si="64">IF(CL68=1,"* Las Interconsultas de Migrantes NO DEBEN ser mayor al Total de Interconsultas. ","")</f>
        <v/>
      </c>
      <c r="CF68" s="31"/>
      <c r="CG68" s="31"/>
      <c r="CH68" s="32">
        <f t="shared" ref="CH68:CH79" si="65">IF($D68&lt;E68,1,0)</f>
        <v>0</v>
      </c>
      <c r="CI68" s="32">
        <f t="shared" si="58"/>
        <v>0</v>
      </c>
      <c r="CJ68" s="32">
        <f t="shared" si="58"/>
        <v>0</v>
      </c>
      <c r="CK68" s="32">
        <f t="shared" si="58"/>
        <v>0</v>
      </c>
      <c r="CL68" s="32">
        <f t="shared" si="58"/>
        <v>0</v>
      </c>
      <c r="CM68" s="14"/>
      <c r="CN68" s="14"/>
    </row>
    <row r="69" spans="1:92" ht="16.350000000000001" customHeight="1" x14ac:dyDescent="0.2">
      <c r="A69" s="3113"/>
      <c r="B69" s="3618" t="s">
        <v>96</v>
      </c>
      <c r="C69" s="3620"/>
      <c r="D69" s="2383"/>
      <c r="E69" s="2383"/>
      <c r="F69" s="2383"/>
      <c r="G69" s="2383"/>
      <c r="H69" s="2383"/>
      <c r="I69" s="2383"/>
      <c r="J69" s="216" t="str">
        <f t="shared" si="59"/>
        <v/>
      </c>
      <c r="K69" s="30"/>
      <c r="L69" s="30"/>
      <c r="M69" s="30"/>
      <c r="N69" s="30"/>
      <c r="O69" s="30"/>
      <c r="P69" s="30"/>
      <c r="Q69" s="30"/>
      <c r="R69" s="9"/>
      <c r="BR69" s="3"/>
      <c r="BS69" s="3"/>
      <c r="BT69" s="4"/>
      <c r="BU69" s="4"/>
      <c r="BV69" s="4"/>
      <c r="CA69" s="31" t="str">
        <f t="shared" si="60"/>
        <v/>
      </c>
      <c r="CB69" s="31" t="str">
        <f t="shared" si="61"/>
        <v/>
      </c>
      <c r="CC69" s="31" t="str">
        <f t="shared" si="62"/>
        <v/>
      </c>
      <c r="CD69" s="31" t="str">
        <f t="shared" si="63"/>
        <v/>
      </c>
      <c r="CE69" s="31" t="str">
        <f t="shared" si="64"/>
        <v/>
      </c>
      <c r="CF69" s="31"/>
      <c r="CG69" s="31"/>
      <c r="CH69" s="32">
        <f t="shared" si="65"/>
        <v>0</v>
      </c>
      <c r="CI69" s="32">
        <f t="shared" si="58"/>
        <v>0</v>
      </c>
      <c r="CJ69" s="32">
        <f t="shared" si="58"/>
        <v>0</v>
      </c>
      <c r="CK69" s="32">
        <f t="shared" si="58"/>
        <v>0</v>
      </c>
      <c r="CL69" s="32">
        <f t="shared" si="58"/>
        <v>0</v>
      </c>
      <c r="CM69" s="14"/>
      <c r="CN69" s="14"/>
    </row>
    <row r="70" spans="1:92" ht="16.350000000000001" customHeight="1" x14ac:dyDescent="0.25">
      <c r="A70" s="3696"/>
      <c r="B70" s="3756" t="s">
        <v>97</v>
      </c>
      <c r="C70" s="3758"/>
      <c r="D70" s="2374"/>
      <c r="E70" s="2374"/>
      <c r="F70" s="2374"/>
      <c r="G70" s="2374"/>
      <c r="H70" s="2374"/>
      <c r="I70" s="2374"/>
      <c r="J70" s="216" t="str">
        <f t="shared" si="59"/>
        <v/>
      </c>
      <c r="K70" s="30"/>
      <c r="L70" s="30"/>
      <c r="M70" s="30"/>
      <c r="N70" s="30"/>
      <c r="O70" s="30"/>
      <c r="P70" s="30"/>
      <c r="Q70" s="30"/>
      <c r="R70" s="9"/>
      <c r="BR70" s="3"/>
      <c r="BS70" s="3"/>
      <c r="BT70" s="4"/>
      <c r="BU70" s="4"/>
      <c r="BV70" s="4"/>
      <c r="CA70" s="31" t="str">
        <f t="shared" si="60"/>
        <v/>
      </c>
      <c r="CB70" s="31" t="str">
        <f t="shared" si="61"/>
        <v/>
      </c>
      <c r="CC70" s="31" t="str">
        <f t="shared" si="62"/>
        <v/>
      </c>
      <c r="CD70" s="31" t="str">
        <f t="shared" si="63"/>
        <v/>
      </c>
      <c r="CE70" s="31" t="str">
        <f t="shared" si="64"/>
        <v/>
      </c>
      <c r="CF70" s="31"/>
      <c r="CG70" s="31"/>
      <c r="CH70" s="32">
        <f t="shared" si="65"/>
        <v>0</v>
      </c>
      <c r="CI70" s="32">
        <f t="shared" si="58"/>
        <v>0</v>
      </c>
      <c r="CJ70" s="32">
        <f t="shared" si="58"/>
        <v>0</v>
      </c>
      <c r="CK70" s="32">
        <f t="shared" si="58"/>
        <v>0</v>
      </c>
      <c r="CL70" s="32">
        <f t="shared" si="58"/>
        <v>0</v>
      </c>
      <c r="CM70" s="14"/>
      <c r="CN70" s="14"/>
    </row>
    <row r="71" spans="1:92" ht="16.350000000000001" customHeight="1" x14ac:dyDescent="0.2">
      <c r="A71" s="3615" t="s">
        <v>98</v>
      </c>
      <c r="B71" s="3616"/>
      <c r="C71" s="3617"/>
      <c r="D71" s="2384"/>
      <c r="E71" s="2384"/>
      <c r="F71" s="2384"/>
      <c r="G71" s="2384"/>
      <c r="H71" s="2384"/>
      <c r="I71" s="2384"/>
      <c r="J71" s="216" t="str">
        <f t="shared" si="59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60"/>
        <v/>
      </c>
      <c r="CB71" s="31" t="str">
        <f t="shared" si="61"/>
        <v/>
      </c>
      <c r="CC71" s="31" t="str">
        <f t="shared" si="62"/>
        <v/>
      </c>
      <c r="CD71" s="31" t="str">
        <f t="shared" si="63"/>
        <v/>
      </c>
      <c r="CE71" s="31" t="str">
        <f t="shared" si="64"/>
        <v/>
      </c>
      <c r="CF71" s="31"/>
      <c r="CG71" s="31"/>
      <c r="CH71" s="32">
        <f t="shared" si="65"/>
        <v>0</v>
      </c>
      <c r="CI71" s="32">
        <f t="shared" si="58"/>
        <v>0</v>
      </c>
      <c r="CJ71" s="32">
        <f t="shared" si="58"/>
        <v>0</v>
      </c>
      <c r="CK71" s="32">
        <f t="shared" si="58"/>
        <v>0</v>
      </c>
      <c r="CL71" s="32">
        <f t="shared" si="58"/>
        <v>0</v>
      </c>
      <c r="CM71" s="14"/>
      <c r="CN71" s="14"/>
    </row>
    <row r="72" spans="1:92" ht="16.350000000000001" customHeight="1" x14ac:dyDescent="0.2">
      <c r="A72" s="3759" t="s">
        <v>99</v>
      </c>
      <c r="B72" s="3103"/>
      <c r="C72" s="3760"/>
      <c r="D72" s="2383"/>
      <c r="E72" s="2383"/>
      <c r="F72" s="2383"/>
      <c r="G72" s="2383"/>
      <c r="H72" s="2383"/>
      <c r="I72" s="2383"/>
      <c r="J72" s="216" t="str">
        <f t="shared" si="59"/>
        <v/>
      </c>
      <c r="K72" s="30"/>
      <c r="L72" s="30"/>
      <c r="M72" s="30"/>
      <c r="N72" s="30"/>
      <c r="O72" s="30"/>
      <c r="P72" s="30"/>
      <c r="Q72" s="30"/>
      <c r="R72" s="9"/>
      <c r="BV72" s="3"/>
      <c r="BW72" s="3"/>
      <c r="CA72" s="31" t="str">
        <f t="shared" si="60"/>
        <v/>
      </c>
      <c r="CB72" s="31" t="str">
        <f t="shared" si="61"/>
        <v/>
      </c>
      <c r="CC72" s="31" t="str">
        <f t="shared" si="62"/>
        <v/>
      </c>
      <c r="CD72" s="31" t="str">
        <f t="shared" si="63"/>
        <v/>
      </c>
      <c r="CE72" s="31" t="str">
        <f t="shared" si="64"/>
        <v/>
      </c>
      <c r="CF72" s="31"/>
      <c r="CG72" s="31"/>
      <c r="CH72" s="32">
        <f t="shared" si="65"/>
        <v>0</v>
      </c>
      <c r="CI72" s="32">
        <f t="shared" si="58"/>
        <v>0</v>
      </c>
      <c r="CJ72" s="32">
        <f t="shared" si="58"/>
        <v>0</v>
      </c>
      <c r="CK72" s="32">
        <f t="shared" si="58"/>
        <v>0</v>
      </c>
      <c r="CL72" s="32">
        <f t="shared" si="58"/>
        <v>0</v>
      </c>
      <c r="CM72" s="14"/>
      <c r="CN72" s="14"/>
    </row>
    <row r="73" spans="1:92" ht="16.350000000000001" customHeight="1" x14ac:dyDescent="0.2">
      <c r="A73" s="3440" t="s">
        <v>100</v>
      </c>
      <c r="B73" s="3315"/>
      <c r="C73" s="3316"/>
      <c r="D73" s="2385"/>
      <c r="E73" s="2385"/>
      <c r="F73" s="2385"/>
      <c r="G73" s="2385"/>
      <c r="H73" s="2385"/>
      <c r="I73" s="2385"/>
      <c r="J73" s="216" t="str">
        <f t="shared" si="59"/>
        <v/>
      </c>
      <c r="K73" s="30"/>
      <c r="L73" s="30"/>
      <c r="M73" s="30"/>
      <c r="N73" s="30"/>
      <c r="O73" s="30"/>
      <c r="P73" s="30"/>
      <c r="Q73" s="30"/>
      <c r="R73" s="9"/>
      <c r="BV73" s="3"/>
      <c r="BW73" s="3"/>
      <c r="CA73" s="31" t="str">
        <f t="shared" si="60"/>
        <v/>
      </c>
      <c r="CB73" s="31" t="str">
        <f t="shared" si="61"/>
        <v/>
      </c>
      <c r="CC73" s="31" t="str">
        <f t="shared" si="62"/>
        <v/>
      </c>
      <c r="CD73" s="31" t="str">
        <f t="shared" si="63"/>
        <v/>
      </c>
      <c r="CE73" s="31" t="str">
        <f t="shared" si="64"/>
        <v/>
      </c>
      <c r="CF73" s="31"/>
      <c r="CG73" s="31"/>
      <c r="CH73" s="32">
        <f t="shared" si="65"/>
        <v>0</v>
      </c>
      <c r="CI73" s="32">
        <f t="shared" si="58"/>
        <v>0</v>
      </c>
      <c r="CJ73" s="32">
        <f t="shared" si="58"/>
        <v>0</v>
      </c>
      <c r="CK73" s="32">
        <f t="shared" si="58"/>
        <v>0</v>
      </c>
      <c r="CL73" s="32">
        <f t="shared" si="58"/>
        <v>0</v>
      </c>
      <c r="CM73" s="14"/>
      <c r="CN73" s="14"/>
    </row>
    <row r="74" spans="1:92" ht="16.350000000000001" customHeight="1" x14ac:dyDescent="0.2">
      <c r="A74" s="3839" t="s">
        <v>101</v>
      </c>
      <c r="B74" s="3615" t="s">
        <v>101</v>
      </c>
      <c r="C74" s="3617"/>
      <c r="D74" s="2384"/>
      <c r="E74" s="2384"/>
      <c r="F74" s="2386"/>
      <c r="G74" s="2387"/>
      <c r="H74" s="2387"/>
      <c r="I74" s="2387"/>
      <c r="J74" s="216" t="str">
        <f t="shared" si="59"/>
        <v/>
      </c>
      <c r="K74" s="30"/>
      <c r="L74" s="30"/>
      <c r="M74" s="30"/>
      <c r="N74" s="30"/>
      <c r="O74" s="30"/>
      <c r="P74" s="30"/>
      <c r="Q74" s="30"/>
      <c r="R74" s="9"/>
      <c r="BV74" s="3"/>
      <c r="BW74" s="3"/>
      <c r="CA74" s="31" t="str">
        <f t="shared" si="60"/>
        <v/>
      </c>
      <c r="CB74" s="31" t="str">
        <f t="shared" si="61"/>
        <v/>
      </c>
      <c r="CC74" s="31" t="str">
        <f t="shared" si="62"/>
        <v/>
      </c>
      <c r="CD74" s="31" t="str">
        <f t="shared" si="63"/>
        <v/>
      </c>
      <c r="CE74" s="31" t="str">
        <f t="shared" si="64"/>
        <v/>
      </c>
      <c r="CF74" s="31"/>
      <c r="CG74" s="31"/>
      <c r="CH74" s="32">
        <f t="shared" si="65"/>
        <v>0</v>
      </c>
      <c r="CI74" s="32">
        <f t="shared" si="58"/>
        <v>0</v>
      </c>
      <c r="CJ74" s="32">
        <f t="shared" si="58"/>
        <v>0</v>
      </c>
      <c r="CK74" s="32">
        <f t="shared" si="58"/>
        <v>0</v>
      </c>
      <c r="CL74" s="32">
        <f t="shared" si="58"/>
        <v>0</v>
      </c>
      <c r="CM74" s="14"/>
      <c r="CN74" s="14"/>
    </row>
    <row r="75" spans="1:92" ht="16.350000000000001" customHeight="1" x14ac:dyDescent="0.25">
      <c r="A75" s="3696"/>
      <c r="B75" s="3756" t="s">
        <v>103</v>
      </c>
      <c r="C75" s="3758"/>
      <c r="D75" s="2374"/>
      <c r="E75" s="2374"/>
      <c r="F75" s="2374"/>
      <c r="G75" s="2374"/>
      <c r="H75" s="2374"/>
      <c r="I75" s="2374"/>
      <c r="J75" s="216" t="str">
        <f t="shared" si="59"/>
        <v/>
      </c>
      <c r="K75" s="30"/>
      <c r="L75" s="30"/>
      <c r="M75" s="30"/>
      <c r="N75" s="30"/>
      <c r="O75" s="30"/>
      <c r="P75" s="30"/>
      <c r="Q75" s="30"/>
      <c r="R75" s="9"/>
      <c r="BV75" s="3"/>
      <c r="BW75" s="3"/>
      <c r="CA75" s="31" t="str">
        <f t="shared" si="60"/>
        <v/>
      </c>
      <c r="CB75" s="31" t="str">
        <f t="shared" si="61"/>
        <v/>
      </c>
      <c r="CC75" s="31" t="str">
        <f t="shared" si="62"/>
        <v/>
      </c>
      <c r="CD75" s="31" t="str">
        <f t="shared" si="63"/>
        <v/>
      </c>
      <c r="CE75" s="31" t="str">
        <f t="shared" si="64"/>
        <v/>
      </c>
      <c r="CF75" s="31"/>
      <c r="CG75" s="31"/>
      <c r="CH75" s="32">
        <f t="shared" si="65"/>
        <v>0</v>
      </c>
      <c r="CI75" s="32">
        <f t="shared" si="58"/>
        <v>0</v>
      </c>
      <c r="CJ75" s="32">
        <f t="shared" si="58"/>
        <v>0</v>
      </c>
      <c r="CK75" s="32">
        <f t="shared" si="58"/>
        <v>0</v>
      </c>
      <c r="CL75" s="32">
        <f t="shared" si="58"/>
        <v>0</v>
      </c>
      <c r="CM75" s="14"/>
      <c r="CN75" s="14"/>
    </row>
    <row r="76" spans="1:92" ht="16.350000000000001" customHeight="1" x14ac:dyDescent="0.2">
      <c r="A76" s="3615" t="s">
        <v>104</v>
      </c>
      <c r="B76" s="3616"/>
      <c r="C76" s="3617"/>
      <c r="D76" s="2384"/>
      <c r="E76" s="2384"/>
      <c r="F76" s="2384"/>
      <c r="G76" s="2384"/>
      <c r="H76" s="2384"/>
      <c r="I76" s="2384"/>
      <c r="J76" s="216" t="str">
        <f t="shared" si="59"/>
        <v/>
      </c>
      <c r="K76" s="30"/>
      <c r="L76" s="30"/>
      <c r="M76" s="30"/>
      <c r="N76" s="30"/>
      <c r="O76" s="30"/>
      <c r="P76" s="30"/>
      <c r="Q76" s="30"/>
      <c r="R76" s="9"/>
      <c r="BV76" s="3"/>
      <c r="BW76" s="3"/>
      <c r="CA76" s="31" t="str">
        <f t="shared" si="60"/>
        <v/>
      </c>
      <c r="CB76" s="31" t="str">
        <f t="shared" si="61"/>
        <v/>
      </c>
      <c r="CC76" s="31" t="str">
        <f t="shared" si="62"/>
        <v/>
      </c>
      <c r="CD76" s="31" t="str">
        <f t="shared" si="63"/>
        <v/>
      </c>
      <c r="CE76" s="31" t="str">
        <f t="shared" si="64"/>
        <v/>
      </c>
      <c r="CF76" s="31"/>
      <c r="CG76" s="31"/>
      <c r="CH76" s="32">
        <f t="shared" si="65"/>
        <v>0</v>
      </c>
      <c r="CI76" s="32">
        <f t="shared" si="58"/>
        <v>0</v>
      </c>
      <c r="CJ76" s="32">
        <f t="shared" si="58"/>
        <v>0</v>
      </c>
      <c r="CK76" s="32">
        <f t="shared" si="58"/>
        <v>0</v>
      </c>
      <c r="CL76" s="32">
        <f t="shared" si="58"/>
        <v>0</v>
      </c>
      <c r="CM76" s="14"/>
      <c r="CN76" s="14"/>
    </row>
    <row r="77" spans="1:92" ht="16.350000000000001" customHeight="1" x14ac:dyDescent="0.2">
      <c r="A77" s="3618" t="s">
        <v>105</v>
      </c>
      <c r="B77" s="3619"/>
      <c r="C77" s="3620"/>
      <c r="D77" s="2383"/>
      <c r="E77" s="2383"/>
      <c r="F77" s="2388"/>
      <c r="G77" s="2389"/>
      <c r="H77" s="2389"/>
      <c r="I77" s="2389"/>
      <c r="J77" s="216" t="str">
        <f t="shared" si="59"/>
        <v/>
      </c>
      <c r="K77" s="30"/>
      <c r="L77" s="30"/>
      <c r="M77" s="30"/>
      <c r="N77" s="30"/>
      <c r="O77" s="30"/>
      <c r="P77" s="30"/>
      <c r="Q77" s="30"/>
      <c r="R77" s="9"/>
      <c r="BV77" s="3"/>
      <c r="BW77" s="3"/>
      <c r="CA77" s="31" t="str">
        <f t="shared" si="60"/>
        <v/>
      </c>
      <c r="CB77" s="31" t="str">
        <f t="shared" si="61"/>
        <v/>
      </c>
      <c r="CC77" s="31" t="str">
        <f t="shared" si="62"/>
        <v/>
      </c>
      <c r="CD77" s="31" t="str">
        <f t="shared" si="63"/>
        <v/>
      </c>
      <c r="CE77" s="31" t="str">
        <f t="shared" si="64"/>
        <v/>
      </c>
      <c r="CF77" s="31"/>
      <c r="CG77" s="31"/>
      <c r="CH77" s="32">
        <f t="shared" si="65"/>
        <v>0</v>
      </c>
      <c r="CI77" s="32">
        <f t="shared" si="58"/>
        <v>0</v>
      </c>
      <c r="CJ77" s="32">
        <f t="shared" si="58"/>
        <v>0</v>
      </c>
      <c r="CK77" s="32">
        <f t="shared" si="58"/>
        <v>0</v>
      </c>
      <c r="CL77" s="32">
        <f t="shared" si="58"/>
        <v>0</v>
      </c>
      <c r="CM77" s="14"/>
      <c r="CN77" s="14"/>
    </row>
    <row r="78" spans="1:92" ht="16.350000000000001" customHeight="1" x14ac:dyDescent="0.2">
      <c r="A78" s="3618" t="s">
        <v>106</v>
      </c>
      <c r="B78" s="3619"/>
      <c r="C78" s="3620"/>
      <c r="D78" s="2383"/>
      <c r="E78" s="2383"/>
      <c r="F78" s="2388"/>
      <c r="G78" s="2389"/>
      <c r="H78" s="2389"/>
      <c r="I78" s="2389"/>
      <c r="J78" s="216" t="str">
        <f t="shared" si="59"/>
        <v/>
      </c>
      <c r="K78" s="30"/>
      <c r="L78" s="30"/>
      <c r="M78" s="30"/>
      <c r="N78" s="30"/>
      <c r="O78" s="30"/>
      <c r="P78" s="30"/>
      <c r="Q78" s="30"/>
      <c r="R78" s="9"/>
      <c r="BV78" s="3"/>
      <c r="BW78" s="3"/>
      <c r="CA78" s="31" t="str">
        <f t="shared" si="60"/>
        <v/>
      </c>
      <c r="CB78" s="31" t="str">
        <f t="shared" si="61"/>
        <v/>
      </c>
      <c r="CC78" s="31" t="str">
        <f t="shared" si="62"/>
        <v/>
      </c>
      <c r="CD78" s="31" t="str">
        <f t="shared" si="63"/>
        <v/>
      </c>
      <c r="CE78" s="31" t="str">
        <f t="shared" si="64"/>
        <v/>
      </c>
      <c r="CF78" s="31"/>
      <c r="CG78" s="31"/>
      <c r="CH78" s="32">
        <f t="shared" si="65"/>
        <v>0</v>
      </c>
      <c r="CI78" s="32">
        <f t="shared" si="58"/>
        <v>0</v>
      </c>
      <c r="CJ78" s="32">
        <f t="shared" si="58"/>
        <v>0</v>
      </c>
      <c r="CK78" s="32">
        <f t="shared" si="58"/>
        <v>0</v>
      </c>
      <c r="CL78" s="32">
        <f t="shared" si="58"/>
        <v>0</v>
      </c>
      <c r="CM78" s="14"/>
      <c r="CN78" s="14"/>
    </row>
    <row r="79" spans="1:92" ht="16.350000000000001" customHeight="1" x14ac:dyDescent="0.2">
      <c r="A79" s="3618" t="s">
        <v>107</v>
      </c>
      <c r="B79" s="3619"/>
      <c r="C79" s="3620"/>
      <c r="D79" s="2383"/>
      <c r="E79" s="2383"/>
      <c r="F79" s="2388"/>
      <c r="G79" s="2389"/>
      <c r="H79" s="2389"/>
      <c r="I79" s="2389"/>
      <c r="J79" s="216" t="str">
        <f t="shared" si="59"/>
        <v/>
      </c>
      <c r="K79" s="30"/>
      <c r="L79" s="30"/>
      <c r="M79" s="30"/>
      <c r="N79" s="30"/>
      <c r="O79" s="30"/>
      <c r="P79" s="30"/>
      <c r="Q79" s="30"/>
      <c r="R79" s="9"/>
      <c r="BV79" s="3"/>
      <c r="BW79" s="3"/>
      <c r="CA79" s="31" t="str">
        <f t="shared" si="60"/>
        <v/>
      </c>
      <c r="CB79" s="31" t="str">
        <f t="shared" si="61"/>
        <v/>
      </c>
      <c r="CC79" s="31" t="str">
        <f t="shared" si="62"/>
        <v/>
      </c>
      <c r="CD79" s="31" t="str">
        <f t="shared" si="63"/>
        <v/>
      </c>
      <c r="CE79" s="31" t="str">
        <f t="shared" si="64"/>
        <v/>
      </c>
      <c r="CF79" s="31"/>
      <c r="CG79" s="31"/>
      <c r="CH79" s="32">
        <f t="shared" si="65"/>
        <v>0</v>
      </c>
      <c r="CI79" s="32">
        <f t="shared" si="58"/>
        <v>0</v>
      </c>
      <c r="CJ79" s="32">
        <f t="shared" si="58"/>
        <v>0</v>
      </c>
      <c r="CK79" s="32">
        <f t="shared" si="58"/>
        <v>0</v>
      </c>
      <c r="CL79" s="32">
        <f t="shared" si="58"/>
        <v>0</v>
      </c>
      <c r="CM79" s="14"/>
      <c r="CN79" s="14"/>
    </row>
    <row r="80" spans="1:92" ht="16.350000000000001" customHeight="1" x14ac:dyDescent="0.2">
      <c r="A80" s="3618" t="s">
        <v>108</v>
      </c>
      <c r="B80" s="3619"/>
      <c r="C80" s="3620"/>
      <c r="D80" s="2383"/>
      <c r="E80" s="2383"/>
      <c r="F80" s="2388"/>
      <c r="G80" s="2389"/>
      <c r="H80" s="2389"/>
      <c r="I80" s="2389"/>
      <c r="J80" s="216" t="str">
        <f t="shared" si="59"/>
        <v/>
      </c>
      <c r="K80" s="30"/>
      <c r="L80" s="30"/>
      <c r="M80" s="30"/>
      <c r="N80" s="30"/>
      <c r="O80" s="30"/>
      <c r="P80" s="30"/>
      <c r="Q80" s="30"/>
      <c r="R80" s="9"/>
      <c r="BV80" s="3"/>
      <c r="BW80" s="3"/>
      <c r="CA80" s="31" t="str">
        <f>IF(CH80=1,"* Las Interconsultas de Gestantes NO DEBEN ser mayor al Total de Interconsultas. ","")</f>
        <v/>
      </c>
      <c r="CB80" s="31" t="str">
        <f>IF(CI80=1,"* Las Interconsultas de Pacientes de 60 años NO DEBEN ser mayor al Total de Interconsultas. ","")</f>
        <v/>
      </c>
      <c r="CC80" s="31" t="str">
        <f>IF(CJ80=1,"* Las Interconsultas de Usuarios en situación de Discapacidad NO DEBEN ser mayor al Total de Interconsultas. ","")</f>
        <v/>
      </c>
      <c r="CD80" s="31" t="str">
        <f>IF(CK80=1,"* Las Interconsultas de Niños, Niñas, Adolescentes y Jóvenes Red SENAME NO DEBEN ser mayor al Total de Interconsultas. ","")</f>
        <v/>
      </c>
      <c r="CE80" s="31" t="str">
        <f>IF(CL80=1,"* Las Interconsultas de Migrantes NO DEBEN ser mayor al Total de Interconsultas. ","")</f>
        <v/>
      </c>
      <c r="CF80" s="31"/>
      <c r="CG80" s="31"/>
      <c r="CH80" s="32">
        <f>IF($D80&lt;E80,1,0)</f>
        <v>0</v>
      </c>
      <c r="CI80" s="32">
        <f t="shared" si="58"/>
        <v>0</v>
      </c>
      <c r="CJ80" s="32">
        <f t="shared" si="58"/>
        <v>0</v>
      </c>
      <c r="CK80" s="32">
        <f t="shared" si="58"/>
        <v>0</v>
      </c>
      <c r="CL80" s="32">
        <f t="shared" si="58"/>
        <v>0</v>
      </c>
      <c r="CM80" s="14"/>
      <c r="CN80" s="14"/>
    </row>
    <row r="81" spans="1:92" ht="16.350000000000001" customHeight="1" x14ac:dyDescent="0.2">
      <c r="A81" s="3756" t="s">
        <v>109</v>
      </c>
      <c r="B81" s="3757"/>
      <c r="C81" s="3758"/>
      <c r="D81" s="2390"/>
      <c r="E81" s="2390"/>
      <c r="F81" s="2391"/>
      <c r="G81" s="2392"/>
      <c r="H81" s="2392"/>
      <c r="I81" s="2392"/>
      <c r="J81" s="216" t="str">
        <f t="shared" si="59"/>
        <v/>
      </c>
      <c r="K81" s="30"/>
      <c r="L81" s="30"/>
      <c r="M81" s="30"/>
      <c r="N81" s="30"/>
      <c r="O81" s="30"/>
      <c r="P81" s="30"/>
      <c r="Q81" s="30"/>
      <c r="R81" s="9"/>
      <c r="BV81" s="3"/>
      <c r="BW81" s="3"/>
      <c r="CA81" s="31" t="str">
        <f t="shared" ref="CA81" si="66">IF(CH81=1,"* Las Interconsultas de Gestantes NO DEBEN ser mayor al Total de Interconsultas. ","")</f>
        <v/>
      </c>
      <c r="CB81" s="31" t="str">
        <f t="shared" ref="CB81" si="67">IF(CI81=1,"* Las Interconsultas de Pacientes de 60 años NO DEBEN ser mayor al Total de Interconsultas. ","")</f>
        <v/>
      </c>
      <c r="CC81" s="31" t="str">
        <f t="shared" ref="CC81" si="68">IF(CJ81=1,"* Las Interconsultas de Usuarios en situación de Discapacidad NO DEBEN ser mayor al Total de Interconsultas. ","")</f>
        <v/>
      </c>
      <c r="CD81" s="31" t="str">
        <f t="shared" ref="CD81" si="69">IF(CK81=1,"* Las Interconsultas de Niños, Niñas, Adolescentes y Jóvenes Red SENAME NO DEBEN ser mayor al Total de Interconsultas. ","")</f>
        <v/>
      </c>
      <c r="CE81" s="31" t="str">
        <f t="shared" ref="CE81" si="70">IF(CL81=1,"* Las Interconsultas de Migrantes NO DEBEN ser mayor al Total de Interconsultas. ","")</f>
        <v/>
      </c>
      <c r="CF81" s="31"/>
      <c r="CG81" s="31"/>
      <c r="CH81" s="32">
        <f t="shared" ref="CH81" si="71">IF($D81&lt;E81,1,0)</f>
        <v>0</v>
      </c>
      <c r="CI81" s="32">
        <f t="shared" si="58"/>
        <v>0</v>
      </c>
      <c r="CJ81" s="32">
        <f t="shared" si="58"/>
        <v>0</v>
      </c>
      <c r="CK81" s="32">
        <f t="shared" si="58"/>
        <v>0</v>
      </c>
      <c r="CL81" s="32">
        <f t="shared" si="58"/>
        <v>0</v>
      </c>
      <c r="CM81" s="14"/>
      <c r="CN81" s="14"/>
    </row>
    <row r="82" spans="1:92" ht="25.5" customHeight="1" x14ac:dyDescent="0.2">
      <c r="A82" s="230" t="s">
        <v>110</v>
      </c>
      <c r="B82" s="52"/>
      <c r="C82" s="231"/>
      <c r="D82" s="52"/>
      <c r="E82" s="52"/>
      <c r="F82" s="232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BV82" s="3"/>
      <c r="BW82" s="3"/>
      <c r="CA82" s="31"/>
      <c r="CB82" s="31"/>
      <c r="CC82" s="31"/>
      <c r="CD82" s="31"/>
      <c r="CE82" s="31"/>
      <c r="CF82" s="31"/>
      <c r="CG82" s="31"/>
      <c r="CH82" s="32"/>
      <c r="CI82" s="32"/>
      <c r="CJ82" s="32"/>
      <c r="CK82" s="32"/>
      <c r="CL82" s="32"/>
      <c r="CM82" s="32"/>
      <c r="CN82" s="32"/>
    </row>
    <row r="83" spans="1:92" ht="16.350000000000001" customHeight="1" x14ac:dyDescent="0.2">
      <c r="A83" s="3823" t="s">
        <v>111</v>
      </c>
      <c r="B83" s="3258"/>
      <c r="C83" s="3824"/>
      <c r="D83" s="3827" t="s">
        <v>112</v>
      </c>
      <c r="E83" s="3838"/>
      <c r="F83" s="3812"/>
      <c r="BV83" s="3"/>
      <c r="BW83" s="3"/>
      <c r="CA83" s="31"/>
      <c r="CB83" s="31"/>
      <c r="CC83" s="31"/>
      <c r="CD83" s="31"/>
      <c r="CE83" s="31"/>
      <c r="CF83" s="31"/>
      <c r="CG83" s="31"/>
      <c r="CH83" s="32"/>
      <c r="CI83" s="32"/>
      <c r="CJ83" s="32"/>
      <c r="CK83" s="32"/>
      <c r="CL83" s="32"/>
      <c r="CM83" s="32"/>
      <c r="CN83" s="32"/>
    </row>
    <row r="84" spans="1:92" ht="32.1" customHeight="1" x14ac:dyDescent="0.2">
      <c r="A84" s="3169"/>
      <c r="B84" s="3170"/>
      <c r="C84" s="3171"/>
      <c r="D84" s="2577" t="s">
        <v>4</v>
      </c>
      <c r="E84" s="2554" t="s">
        <v>32</v>
      </c>
      <c r="F84" s="2394" t="s">
        <v>33</v>
      </c>
      <c r="BV84" s="3"/>
      <c r="BW84" s="3"/>
      <c r="CA84" s="31"/>
      <c r="CB84" s="31"/>
      <c r="CC84" s="31"/>
      <c r="CD84" s="31"/>
      <c r="CE84" s="31"/>
      <c r="CF84" s="31"/>
      <c r="CG84" s="31"/>
      <c r="CH84" s="32"/>
      <c r="CI84" s="32"/>
      <c r="CJ84" s="32"/>
      <c r="CK84" s="32"/>
      <c r="CL84" s="32"/>
      <c r="CM84" s="32"/>
      <c r="CN84" s="32"/>
    </row>
    <row r="85" spans="1:92" ht="16.350000000000001" customHeight="1" x14ac:dyDescent="0.2">
      <c r="A85" s="3839" t="s">
        <v>113</v>
      </c>
      <c r="B85" s="3754" t="s">
        <v>114</v>
      </c>
      <c r="C85" s="3755"/>
      <c r="D85" s="2395">
        <f>SUM(E85+F85)</f>
        <v>0</v>
      </c>
      <c r="E85" s="23"/>
      <c r="F85" s="26"/>
      <c r="BV85" s="3"/>
      <c r="BW85" s="3"/>
      <c r="CA85" s="31"/>
      <c r="CB85" s="31"/>
      <c r="CC85" s="31"/>
      <c r="CD85" s="31"/>
      <c r="CE85" s="31"/>
      <c r="CF85" s="31"/>
      <c r="CG85" s="31"/>
      <c r="CH85" s="32"/>
      <c r="CI85" s="32"/>
      <c r="CJ85" s="32"/>
      <c r="CK85" s="32"/>
      <c r="CL85" s="32"/>
      <c r="CM85" s="32"/>
      <c r="CN85" s="32"/>
    </row>
    <row r="86" spans="1:92" ht="16.350000000000001" customHeight="1" x14ac:dyDescent="0.2">
      <c r="A86" s="3696"/>
      <c r="B86" s="3624" t="s">
        <v>115</v>
      </c>
      <c r="C86" s="3626"/>
      <c r="D86" s="2238">
        <f>SUM(E86+F86)</f>
        <v>0</v>
      </c>
      <c r="E86" s="2272"/>
      <c r="F86" s="2240"/>
      <c r="BV86" s="3"/>
      <c r="BW86" s="3"/>
      <c r="CA86" s="31"/>
      <c r="CB86" s="31"/>
      <c r="CC86" s="31"/>
      <c r="CD86" s="31"/>
      <c r="CE86" s="31"/>
      <c r="CF86" s="31"/>
      <c r="CG86" s="31"/>
      <c r="CH86" s="32"/>
      <c r="CI86" s="32"/>
      <c r="CJ86" s="32"/>
      <c r="CK86" s="32"/>
      <c r="CL86" s="32"/>
      <c r="CM86" s="32"/>
      <c r="CN86" s="32"/>
    </row>
    <row r="87" spans="1:92" ht="33" customHeight="1" x14ac:dyDescent="0.2">
      <c r="A87" s="237" t="s">
        <v>116</v>
      </c>
      <c r="B87" s="238"/>
      <c r="C87" s="238"/>
      <c r="BV87" s="3"/>
      <c r="BW87" s="3"/>
      <c r="CA87" s="31"/>
      <c r="CB87" s="31"/>
      <c r="CC87" s="31"/>
      <c r="CD87" s="31"/>
      <c r="CE87" s="31"/>
      <c r="CF87" s="31"/>
      <c r="CG87" s="31"/>
      <c r="CH87" s="32"/>
      <c r="CI87" s="32"/>
      <c r="CJ87" s="32"/>
      <c r="CK87" s="32"/>
      <c r="CL87" s="32"/>
      <c r="CM87" s="32"/>
      <c r="CN87" s="32"/>
    </row>
    <row r="88" spans="1:92" ht="27.75" customHeight="1" x14ac:dyDescent="0.2">
      <c r="A88" s="3258" t="s">
        <v>117</v>
      </c>
      <c r="B88" s="3258"/>
      <c r="C88" s="3824"/>
      <c r="D88" s="3823" t="s">
        <v>4</v>
      </c>
      <c r="E88" s="3258"/>
      <c r="F88" s="3824"/>
      <c r="G88" s="3807" t="s">
        <v>5</v>
      </c>
      <c r="H88" s="3805"/>
      <c r="I88" s="3805"/>
      <c r="J88" s="3805"/>
      <c r="K88" s="3805"/>
      <c r="L88" s="3805"/>
      <c r="M88" s="3805"/>
      <c r="N88" s="3805"/>
      <c r="O88" s="3805"/>
      <c r="P88" s="3805"/>
      <c r="Q88" s="3805"/>
      <c r="R88" s="3805"/>
      <c r="S88" s="3805"/>
      <c r="T88" s="3805"/>
      <c r="U88" s="3805"/>
      <c r="V88" s="3805"/>
      <c r="W88" s="3805"/>
      <c r="X88" s="3805"/>
      <c r="Y88" s="3805"/>
      <c r="Z88" s="3805"/>
      <c r="AA88" s="3805"/>
      <c r="AB88" s="3805"/>
      <c r="AC88" s="3805"/>
      <c r="AD88" s="3805"/>
      <c r="AE88" s="3805"/>
      <c r="AF88" s="3805"/>
      <c r="AG88" s="3805"/>
      <c r="AH88" s="3805"/>
      <c r="AI88" s="3805"/>
      <c r="AJ88" s="3805"/>
      <c r="AK88" s="3805"/>
      <c r="AL88" s="3805"/>
      <c r="AM88" s="3805"/>
      <c r="AN88" s="3820"/>
      <c r="AO88" s="3806" t="s">
        <v>118</v>
      </c>
      <c r="AP88" s="3835" t="s">
        <v>7</v>
      </c>
      <c r="AQ88" s="3837" t="s">
        <v>41</v>
      </c>
      <c r="AR88" s="3775" t="s">
        <v>119</v>
      </c>
      <c r="AS88" s="3775" t="s">
        <v>120</v>
      </c>
      <c r="AT88" s="3831" t="s">
        <v>299</v>
      </c>
      <c r="AU88" s="3831" t="s">
        <v>122</v>
      </c>
      <c r="AV88" s="3802" t="s">
        <v>11</v>
      </c>
      <c r="BW88" s="3"/>
      <c r="BX88" s="3"/>
      <c r="CA88" s="31"/>
      <c r="CB88" s="31"/>
      <c r="CC88" s="31"/>
      <c r="CD88" s="31"/>
      <c r="CE88" s="31"/>
      <c r="CF88" s="31"/>
      <c r="CG88" s="31"/>
      <c r="CH88" s="32"/>
      <c r="CI88" s="32"/>
      <c r="CJ88" s="32"/>
      <c r="CK88" s="32"/>
      <c r="CL88" s="32"/>
      <c r="CM88" s="32"/>
      <c r="CN88" s="32"/>
    </row>
    <row r="89" spans="1:92" ht="27.75" customHeight="1" x14ac:dyDescent="0.2">
      <c r="A89" s="2934"/>
      <c r="B89" s="2934"/>
      <c r="C89" s="2935"/>
      <c r="D89" s="3169"/>
      <c r="E89" s="3170"/>
      <c r="F89" s="3171"/>
      <c r="G89" s="3803" t="s">
        <v>123</v>
      </c>
      <c r="H89" s="3804"/>
      <c r="I89" s="3807" t="s">
        <v>15</v>
      </c>
      <c r="J89" s="3805"/>
      <c r="K89" s="3807" t="s">
        <v>16</v>
      </c>
      <c r="L89" s="3806"/>
      <c r="M89" s="3807" t="s">
        <v>17</v>
      </c>
      <c r="N89" s="3806"/>
      <c r="O89" s="3807" t="s">
        <v>18</v>
      </c>
      <c r="P89" s="3806"/>
      <c r="Q89" s="3807" t="s">
        <v>19</v>
      </c>
      <c r="R89" s="3806"/>
      <c r="S89" s="3807" t="s">
        <v>20</v>
      </c>
      <c r="T89" s="3806"/>
      <c r="U89" s="3805" t="s">
        <v>21</v>
      </c>
      <c r="V89" s="3806"/>
      <c r="W89" s="3807" t="s">
        <v>22</v>
      </c>
      <c r="X89" s="3812"/>
      <c r="Y89" s="3807" t="s">
        <v>23</v>
      </c>
      <c r="Z89" s="3812"/>
      <c r="AA89" s="3807" t="s">
        <v>24</v>
      </c>
      <c r="AB89" s="3812"/>
      <c r="AC89" s="3805" t="s">
        <v>25</v>
      </c>
      <c r="AD89" s="3812"/>
      <c r="AE89" s="3805" t="s">
        <v>26</v>
      </c>
      <c r="AF89" s="3812"/>
      <c r="AG89" s="3805" t="s">
        <v>27</v>
      </c>
      <c r="AH89" s="3812"/>
      <c r="AI89" s="3805" t="s">
        <v>28</v>
      </c>
      <c r="AJ89" s="3812"/>
      <c r="AK89" s="3805" t="s">
        <v>29</v>
      </c>
      <c r="AL89" s="3812"/>
      <c r="AM89" s="3807" t="s">
        <v>30</v>
      </c>
      <c r="AN89" s="3834"/>
      <c r="AO89" s="3806"/>
      <c r="AP89" s="3835"/>
      <c r="AQ89" s="3091"/>
      <c r="AR89" s="2912"/>
      <c r="AS89" s="2912"/>
      <c r="AT89" s="3831"/>
      <c r="AU89" s="3831"/>
      <c r="AV89" s="2971"/>
      <c r="BU89" s="3"/>
      <c r="BV89" s="3"/>
      <c r="BW89" s="4"/>
      <c r="CA89" s="31"/>
      <c r="CB89" s="31"/>
      <c r="CC89" s="31"/>
      <c r="CD89" s="31"/>
      <c r="CE89" s="31"/>
      <c r="CF89" s="31"/>
      <c r="CG89" s="31"/>
      <c r="CH89" s="32"/>
      <c r="CI89" s="32"/>
      <c r="CJ89" s="32"/>
      <c r="CK89" s="32"/>
      <c r="CL89" s="32"/>
      <c r="CM89" s="32"/>
      <c r="CN89" s="32"/>
    </row>
    <row r="90" spans="1:92" ht="27.75" customHeight="1" x14ac:dyDescent="0.2">
      <c r="A90" s="3170"/>
      <c r="B90" s="3170"/>
      <c r="C90" s="3171"/>
      <c r="D90" s="2543" t="s">
        <v>31</v>
      </c>
      <c r="E90" s="2545" t="s">
        <v>32</v>
      </c>
      <c r="F90" s="2544" t="s">
        <v>33</v>
      </c>
      <c r="G90" s="2543" t="s">
        <v>32</v>
      </c>
      <c r="H90" s="2544" t="s">
        <v>33</v>
      </c>
      <c r="I90" s="2543" t="s">
        <v>32</v>
      </c>
      <c r="J90" s="2546" t="s">
        <v>33</v>
      </c>
      <c r="K90" s="2543" t="s">
        <v>32</v>
      </c>
      <c r="L90" s="2544" t="s">
        <v>33</v>
      </c>
      <c r="M90" s="2543" t="s">
        <v>32</v>
      </c>
      <c r="N90" s="2544" t="s">
        <v>33</v>
      </c>
      <c r="O90" s="2545" t="s">
        <v>32</v>
      </c>
      <c r="P90" s="2544" t="s">
        <v>33</v>
      </c>
      <c r="Q90" s="2545" t="s">
        <v>32</v>
      </c>
      <c r="R90" s="2544" t="s">
        <v>33</v>
      </c>
      <c r="S90" s="2545" t="s">
        <v>32</v>
      </c>
      <c r="T90" s="2544" t="s">
        <v>33</v>
      </c>
      <c r="U90" s="2545" t="s">
        <v>32</v>
      </c>
      <c r="V90" s="2544" t="s">
        <v>33</v>
      </c>
      <c r="W90" s="2545" t="s">
        <v>32</v>
      </c>
      <c r="X90" s="2544" t="s">
        <v>33</v>
      </c>
      <c r="Y90" s="2545" t="s">
        <v>32</v>
      </c>
      <c r="Z90" s="2544" t="s">
        <v>33</v>
      </c>
      <c r="AA90" s="2545" t="s">
        <v>32</v>
      </c>
      <c r="AB90" s="2544" t="s">
        <v>33</v>
      </c>
      <c r="AC90" s="2545" t="s">
        <v>32</v>
      </c>
      <c r="AD90" s="2544" t="s">
        <v>33</v>
      </c>
      <c r="AE90" s="2545" t="s">
        <v>32</v>
      </c>
      <c r="AF90" s="2544" t="s">
        <v>33</v>
      </c>
      <c r="AG90" s="2545" t="s">
        <v>32</v>
      </c>
      <c r="AH90" s="2544" t="s">
        <v>33</v>
      </c>
      <c r="AI90" s="2545" t="s">
        <v>32</v>
      </c>
      <c r="AJ90" s="2544" t="s">
        <v>33</v>
      </c>
      <c r="AK90" s="2545" t="s">
        <v>32</v>
      </c>
      <c r="AL90" s="2544" t="s">
        <v>33</v>
      </c>
      <c r="AM90" s="2545" t="s">
        <v>32</v>
      </c>
      <c r="AN90" s="2547" t="s">
        <v>33</v>
      </c>
      <c r="AO90" s="3806"/>
      <c r="AP90" s="3835"/>
      <c r="AQ90" s="3693"/>
      <c r="AR90" s="3537"/>
      <c r="AS90" s="3537"/>
      <c r="AT90" s="3831"/>
      <c r="AU90" s="3831"/>
      <c r="AV90" s="3646"/>
      <c r="BU90" s="3"/>
      <c r="BV90" s="3"/>
      <c r="BW90" s="4"/>
      <c r="CA90" s="31"/>
      <c r="CB90" s="31"/>
      <c r="CC90" s="31"/>
      <c r="CD90" s="31"/>
      <c r="CE90" s="31"/>
      <c r="CF90" s="31"/>
      <c r="CG90" s="31"/>
      <c r="CH90" s="32"/>
      <c r="CI90" s="32"/>
      <c r="CJ90" s="32"/>
      <c r="CK90" s="32"/>
      <c r="CL90" s="32"/>
      <c r="CM90" s="32"/>
      <c r="CN90" s="32"/>
    </row>
    <row r="91" spans="1:92" ht="16.350000000000001" customHeight="1" x14ac:dyDescent="0.2">
      <c r="A91" s="3753" t="s">
        <v>124</v>
      </c>
      <c r="B91" s="3753"/>
      <c r="C91" s="3753"/>
      <c r="D91" s="1030">
        <f>SUM(E91:F91)</f>
        <v>111</v>
      </c>
      <c r="E91" s="2263">
        <f>SUM(G91+I91+K91+M91+O91+Q91+S91+U91+W91+Y91+AA91+AC91+AE91+AG91+AI91+AK91+AM91)</f>
        <v>40</v>
      </c>
      <c r="F91" s="22">
        <f>SUM(H91+J91+L91+N91+P91+R91+T91+V91+X91+Z91+AB91+AD91+AF91+AH91+AJ91+AL91+AN91)</f>
        <v>71</v>
      </c>
      <c r="G91" s="1014">
        <v>0</v>
      </c>
      <c r="H91" s="60">
        <v>0</v>
      </c>
      <c r="I91" s="1014">
        <v>1</v>
      </c>
      <c r="J91" s="63">
        <v>0</v>
      </c>
      <c r="K91" s="1014">
        <v>1</v>
      </c>
      <c r="L91" s="60">
        <v>0</v>
      </c>
      <c r="M91" s="1014">
        <v>0</v>
      </c>
      <c r="N91" s="60">
        <v>3</v>
      </c>
      <c r="O91" s="2227">
        <v>0</v>
      </c>
      <c r="P91" s="60">
        <v>0</v>
      </c>
      <c r="Q91" s="2227">
        <v>0</v>
      </c>
      <c r="R91" s="60">
        <v>0</v>
      </c>
      <c r="S91" s="2227">
        <v>2</v>
      </c>
      <c r="T91" s="60">
        <v>2</v>
      </c>
      <c r="U91" s="2227">
        <v>2</v>
      </c>
      <c r="V91" s="60">
        <v>0</v>
      </c>
      <c r="W91" s="2227">
        <v>4</v>
      </c>
      <c r="X91" s="60">
        <v>4</v>
      </c>
      <c r="Y91" s="2227">
        <v>6</v>
      </c>
      <c r="Z91" s="60">
        <v>5</v>
      </c>
      <c r="AA91" s="2227">
        <v>1</v>
      </c>
      <c r="AB91" s="60">
        <v>6</v>
      </c>
      <c r="AC91" s="2227">
        <v>3</v>
      </c>
      <c r="AD91" s="60">
        <v>8</v>
      </c>
      <c r="AE91" s="2227">
        <v>6</v>
      </c>
      <c r="AF91" s="60">
        <v>17</v>
      </c>
      <c r="AG91" s="2227">
        <v>6</v>
      </c>
      <c r="AH91" s="60">
        <v>18</v>
      </c>
      <c r="AI91" s="2227">
        <v>1</v>
      </c>
      <c r="AJ91" s="60">
        <v>5</v>
      </c>
      <c r="AK91" s="2227">
        <v>1</v>
      </c>
      <c r="AL91" s="60">
        <v>2</v>
      </c>
      <c r="AM91" s="2227">
        <v>6</v>
      </c>
      <c r="AN91" s="64">
        <v>1</v>
      </c>
      <c r="AO91" s="2276">
        <v>0</v>
      </c>
      <c r="AP91" s="2252">
        <v>0</v>
      </c>
      <c r="AQ91" s="2252">
        <v>111</v>
      </c>
      <c r="AR91" s="2252">
        <v>0</v>
      </c>
      <c r="AS91" s="2252"/>
      <c r="AT91" s="2252">
        <v>2</v>
      </c>
      <c r="AU91" s="2252">
        <v>0</v>
      </c>
      <c r="AV91" s="2252">
        <v>0</v>
      </c>
      <c r="AW91" s="671" t="str">
        <f t="shared" ref="AW91:AW144" si="72">$CA91&amp;$CB91&amp;$CC91&amp;$CD91&amp;$CE91&amp;$CF91&amp;$CG91</f>
        <v/>
      </c>
      <c r="BT91" s="3"/>
      <c r="BU91" s="3"/>
      <c r="BV91" s="4"/>
      <c r="BW91" s="4"/>
      <c r="CA91" s="31" t="str">
        <f>IF(CH91=1,"* Las consultas de 12 años NO DEBEN ser mayor que el total de Consultas entre 10-14 Años. ","")</f>
        <v/>
      </c>
      <c r="CB91" s="31" t="str">
        <f>IF(CI91=1,"* Las consultas de 60 años NO DEBEN ser mayor que el total de Consultas entre 60-64 Años. ","")</f>
        <v/>
      </c>
      <c r="CC91" s="31" t="str">
        <f>IF(CJ91=1,"* Las actividades de usuarios en situación de discapacidad NO DEBEN superar el total. ","")</f>
        <v/>
      </c>
      <c r="CD91" s="31" t="str">
        <f>IF(AND(AP91="",D91&lt;&gt;0),"* Recuerde que las Embarazadas deben ser incluídas en el ingreso por rango Etario (Digite CEROS si no tiene). ",IF(F91&lt;AP91,"* Las Embarazadas NO DEBEN ser mayor al total de mujeres. ",""))</f>
        <v/>
      </c>
      <c r="CE91" s="31" t="str">
        <f>IF(AND(AQ91="",D91&lt;&gt;0),"* No olvide digitar la columna Beneficiarios (Digite CEROS si no tiene). ",IF(D91&lt;AQ91,"* El número de Beneficiarios NO DEBE ser mayor que el Total. ",""))</f>
        <v/>
      </c>
      <c r="CF91" s="31" t="str">
        <f>IF(AND(AU91="",D91&lt;&gt;0),"* No olvide digitar la Población SENAME (Digite CEROS si no tiene). ",IF(D91&lt;AU91,"* La Población SENAME NO DEBE ser mayor al Total. ",""))</f>
        <v/>
      </c>
      <c r="CG91" s="31" t="str">
        <f>IF(AND(AV91="",D91&lt;&gt;0),"* No olvide digitar la Población Migrante (Digite CEROS si no tiene). ",IF(D91&lt;AV91,"* La Población Migrante NO DEBE superar el Total. ",""))</f>
        <v/>
      </c>
      <c r="CH91" s="32">
        <f>IF(AO91&gt;(W91+X91),1,0)</f>
        <v>0</v>
      </c>
      <c r="CI91" s="32">
        <f>IF(AR91&gt;(AI91+AJ91),1,0)</f>
        <v>0</v>
      </c>
      <c r="CJ91" s="32">
        <f>IF(D91&lt;AT91,1,0)</f>
        <v>0</v>
      </c>
      <c r="CK91" s="32">
        <f>IF(AND(AP91="",D91&lt;&gt;0),1,IF(F91&lt;AP91,1,0))</f>
        <v>0</v>
      </c>
      <c r="CL91" s="32">
        <f>IF(AND(AQ91="",D91&lt;&gt;0),1,IF(D91&lt;AQ91,1,0))</f>
        <v>0</v>
      </c>
      <c r="CM91" s="32">
        <f>IF(AND(AU91="",D91&lt;&gt;0),1,IF(D91&lt;AU91,1,0))</f>
        <v>0</v>
      </c>
      <c r="CN91" s="32">
        <f>IF(AND(AV91="",D91&lt;&gt;0),1,IF(D91&lt;AV91,1,0))</f>
        <v>0</v>
      </c>
    </row>
    <row r="92" spans="1:92" x14ac:dyDescent="0.2">
      <c r="A92" s="3748" t="s">
        <v>125</v>
      </c>
      <c r="B92" s="3748"/>
      <c r="C92" s="3748"/>
      <c r="D92" s="2396">
        <f t="shared" ref="D92:D145" si="73">SUM(E92:F92)</f>
        <v>2</v>
      </c>
      <c r="E92" s="2264">
        <f t="shared" ref="E92:E145" si="74">SUM(G92+I92+K92+M92+O92+Q92+S92+U92+W92+Y92+AA92+AC92+AE92+AG92+AI92+AK92+AM92)</f>
        <v>0</v>
      </c>
      <c r="F92" s="2266">
        <f t="shared" ref="F92:F145" si="75">SUM(H92+J92+L92+N92+P92+R92+T92+V92+X92+Z92+AB92+AD92+AF92+AH92+AJ92+AL92+AN92)</f>
        <v>2</v>
      </c>
      <c r="G92" s="2267">
        <v>0</v>
      </c>
      <c r="H92" s="2231">
        <v>0</v>
      </c>
      <c r="I92" s="2267">
        <v>0</v>
      </c>
      <c r="J92" s="2283">
        <v>0</v>
      </c>
      <c r="K92" s="2267">
        <v>0</v>
      </c>
      <c r="L92" s="2231">
        <v>0</v>
      </c>
      <c r="M92" s="2267">
        <v>0</v>
      </c>
      <c r="N92" s="2231">
        <v>0</v>
      </c>
      <c r="O92" s="2230">
        <v>0</v>
      </c>
      <c r="P92" s="2231">
        <v>0</v>
      </c>
      <c r="Q92" s="2230">
        <v>0</v>
      </c>
      <c r="R92" s="2231">
        <v>0</v>
      </c>
      <c r="S92" s="2230">
        <v>0</v>
      </c>
      <c r="T92" s="2231">
        <v>0</v>
      </c>
      <c r="U92" s="2230">
        <v>0</v>
      </c>
      <c r="V92" s="2231">
        <v>0</v>
      </c>
      <c r="W92" s="2230">
        <v>0</v>
      </c>
      <c r="X92" s="2231">
        <v>0</v>
      </c>
      <c r="Y92" s="2230">
        <v>0</v>
      </c>
      <c r="Z92" s="2231">
        <v>1</v>
      </c>
      <c r="AA92" s="2230">
        <v>0</v>
      </c>
      <c r="AB92" s="2231">
        <v>0</v>
      </c>
      <c r="AC92" s="2230">
        <v>0</v>
      </c>
      <c r="AD92" s="2231">
        <v>0</v>
      </c>
      <c r="AE92" s="2230">
        <v>0</v>
      </c>
      <c r="AF92" s="2231">
        <v>0</v>
      </c>
      <c r="AG92" s="2230">
        <v>0</v>
      </c>
      <c r="AH92" s="2231">
        <v>1</v>
      </c>
      <c r="AI92" s="2230">
        <v>0</v>
      </c>
      <c r="AJ92" s="2231">
        <v>0</v>
      </c>
      <c r="AK92" s="2230">
        <v>0</v>
      </c>
      <c r="AL92" s="2231">
        <v>0</v>
      </c>
      <c r="AM92" s="2230">
        <v>0</v>
      </c>
      <c r="AN92" s="2232">
        <v>0</v>
      </c>
      <c r="AO92" s="2268">
        <v>0</v>
      </c>
      <c r="AP92" s="2268">
        <v>0</v>
      </c>
      <c r="AQ92" s="2234">
        <v>2</v>
      </c>
      <c r="AR92" s="2234">
        <v>0</v>
      </c>
      <c r="AS92" s="2234"/>
      <c r="AT92" s="2268">
        <v>0</v>
      </c>
      <c r="AU92" s="2268">
        <v>0</v>
      </c>
      <c r="AV92" s="2268">
        <v>0</v>
      </c>
      <c r="AW92" s="671" t="str">
        <f t="shared" si="72"/>
        <v/>
      </c>
      <c r="BT92" s="3"/>
      <c r="BU92" s="3"/>
      <c r="BV92" s="4"/>
      <c r="BW92" s="4"/>
      <c r="CA92" s="31" t="str">
        <f t="shared" ref="CA92:CA144" si="76">IF(CH92=1,"* Las consultas de 12 años NO DEBEN ser mayor que el total de Consultas entre 10-14 Años. ","")</f>
        <v/>
      </c>
      <c r="CB92" s="31" t="str">
        <f t="shared" ref="CB92:CB144" si="77">IF(CI92=1,"* Las consultas de 60 años NO DEBEN ser mayor que el total de Consultas entre 60-64 Años. ","")</f>
        <v/>
      </c>
      <c r="CC92" s="31" t="str">
        <f t="shared" ref="CC92:CC144" si="78">IF(CJ92=1,"* Las actividades de usuarios en situación de discapacidad NO DEBEN superar el total. ","")</f>
        <v/>
      </c>
      <c r="CD92" s="31" t="str">
        <f t="shared" ref="CD92:CD144" si="79">IF(AND(AP92="",D92&lt;&gt;0),"* Recuerde que las Embarazadas deben ser incluídas en el ingreso por rango Etario (Digite CEROS si no tiene). ",IF(F92&lt;AP92,"* Las Embarazadas NO DEBEN ser mayor al total de mujeres. ",""))</f>
        <v/>
      </c>
      <c r="CE92" s="31" t="str">
        <f t="shared" ref="CE92:CE144" si="80">IF(AND(AQ92="",D92&lt;&gt;0),"* No olvide digitar la columna Beneficiarios (Digite CEROS si no tiene). ",IF(D92&lt;AQ92,"* El número de Beneficiarios NO DEBE ser mayor que el Total. ",""))</f>
        <v/>
      </c>
      <c r="CF92" s="31" t="str">
        <f t="shared" ref="CF92:CF144" si="81">IF(AND(AU92="",D92&lt;&gt;0),"* No olvide digitar la Población SENAME (Digite CEROS si no tiene). ",IF(D92&lt;AU92,"* La Población SENAME NO DEBE ser mayor al Total. ",""))</f>
        <v/>
      </c>
      <c r="CG92" s="31" t="str">
        <f t="shared" ref="CG92:CG144" si="82">IF(AND(AV92="",D92&lt;&gt;0),"* No olvide digitar la Población Migrante (Digite CEROS si no tiene). ",IF(D92&lt;AV92,"* La Población Migrante NO DEBE superar el Total. ",""))</f>
        <v/>
      </c>
      <c r="CH92" s="32">
        <f t="shared" ref="CH92:CH144" si="83">IF(AO92&gt;(W92+X92),1,0)</f>
        <v>0</v>
      </c>
      <c r="CI92" s="32">
        <f t="shared" ref="CI92:CI144" si="84">IF(AR92&gt;(AI92+AJ92),1,0)</f>
        <v>0</v>
      </c>
      <c r="CJ92" s="32">
        <f t="shared" ref="CJ92:CJ144" si="85">IF(D92&lt;AT92,1,0)</f>
        <v>0</v>
      </c>
      <c r="CK92" s="32">
        <f t="shared" ref="CK92:CK144" si="86">IF(AND(AP92="",D92&lt;&gt;0),1,IF(F92&lt;AP92,1,0))</f>
        <v>0</v>
      </c>
      <c r="CL92" s="32">
        <f t="shared" ref="CL92:CL144" si="87">IF(AND(AQ92="",D92&lt;&gt;0),1,IF(D92&lt;AQ92,1,0))</f>
        <v>0</v>
      </c>
      <c r="CM92" s="32">
        <f t="shared" ref="CM92:CM144" si="88">IF(AND(AU92="",D92&lt;&gt;0),1,IF(D92&lt;AU92,1,0))</f>
        <v>0</v>
      </c>
      <c r="CN92" s="32">
        <f t="shared" ref="CN92:CN144" si="89">IF(AND(AV92="",D92&lt;&gt;0),1,IF(D92&lt;AV92,1,0))</f>
        <v>0</v>
      </c>
    </row>
    <row r="93" spans="1:92" ht="16.350000000000001" customHeight="1" x14ac:dyDescent="0.2">
      <c r="A93" s="3740" t="s">
        <v>126</v>
      </c>
      <c r="B93" s="3741"/>
      <c r="C93" s="3742"/>
      <c r="D93" s="2396">
        <f t="shared" si="73"/>
        <v>9</v>
      </c>
      <c r="E93" s="2264">
        <f t="shared" si="74"/>
        <v>4</v>
      </c>
      <c r="F93" s="2266">
        <f t="shared" si="75"/>
        <v>5</v>
      </c>
      <c r="G93" s="2267">
        <v>0</v>
      </c>
      <c r="H93" s="26">
        <v>0</v>
      </c>
      <c r="I93" s="23">
        <v>0</v>
      </c>
      <c r="J93" s="242">
        <v>0</v>
      </c>
      <c r="K93" s="23">
        <v>0</v>
      </c>
      <c r="L93" s="2231">
        <v>0</v>
      </c>
      <c r="M93" s="2267">
        <v>0</v>
      </c>
      <c r="N93" s="2231">
        <v>1</v>
      </c>
      <c r="O93" s="2230">
        <v>0</v>
      </c>
      <c r="P93" s="2231">
        <v>0</v>
      </c>
      <c r="Q93" s="2230">
        <v>0</v>
      </c>
      <c r="R93" s="2231">
        <v>0</v>
      </c>
      <c r="S93" s="2230">
        <v>1</v>
      </c>
      <c r="T93" s="2231">
        <v>1</v>
      </c>
      <c r="U93" s="2230">
        <v>0</v>
      </c>
      <c r="V93" s="2231">
        <v>0</v>
      </c>
      <c r="W93" s="2230">
        <v>0</v>
      </c>
      <c r="X93" s="2231">
        <v>0</v>
      </c>
      <c r="Y93" s="2230">
        <v>0</v>
      </c>
      <c r="Z93" s="2231">
        <v>2</v>
      </c>
      <c r="AA93" s="2230">
        <v>0</v>
      </c>
      <c r="AB93" s="2231">
        <v>0</v>
      </c>
      <c r="AC93" s="2230">
        <v>1</v>
      </c>
      <c r="AD93" s="2231">
        <v>0</v>
      </c>
      <c r="AE93" s="2230">
        <v>0</v>
      </c>
      <c r="AF93" s="2231">
        <v>0</v>
      </c>
      <c r="AG93" s="2230">
        <v>0</v>
      </c>
      <c r="AH93" s="2231">
        <v>1</v>
      </c>
      <c r="AI93" s="2230">
        <v>0</v>
      </c>
      <c r="AJ93" s="2231">
        <v>0</v>
      </c>
      <c r="AK93" s="2230">
        <v>1</v>
      </c>
      <c r="AL93" s="2231">
        <v>0</v>
      </c>
      <c r="AM93" s="2230">
        <v>1</v>
      </c>
      <c r="AN93" s="2232">
        <v>0</v>
      </c>
      <c r="AO93" s="2268">
        <v>0</v>
      </c>
      <c r="AP93" s="24">
        <v>0</v>
      </c>
      <c r="AQ93" s="28">
        <v>9</v>
      </c>
      <c r="AR93" s="28">
        <v>0</v>
      </c>
      <c r="AS93" s="28"/>
      <c r="AT93" s="24">
        <v>2</v>
      </c>
      <c r="AU93" s="24">
        <v>0</v>
      </c>
      <c r="AV93" s="24">
        <v>0</v>
      </c>
      <c r="AW93" s="671" t="str">
        <f t="shared" si="72"/>
        <v/>
      </c>
      <c r="BU93" s="3"/>
      <c r="BV93" s="3"/>
      <c r="BW93" s="4"/>
      <c r="CA93" s="31" t="str">
        <f t="shared" si="76"/>
        <v/>
      </c>
      <c r="CB93" s="31" t="str">
        <f t="shared" si="77"/>
        <v/>
      </c>
      <c r="CC93" s="31" t="str">
        <f t="shared" si="78"/>
        <v/>
      </c>
      <c r="CD93" s="31" t="str">
        <f t="shared" si="79"/>
        <v/>
      </c>
      <c r="CE93" s="31" t="str">
        <f t="shared" si="80"/>
        <v/>
      </c>
      <c r="CF93" s="31" t="str">
        <f t="shared" si="81"/>
        <v/>
      </c>
      <c r="CG93" s="31" t="str">
        <f t="shared" si="82"/>
        <v/>
      </c>
      <c r="CH93" s="32">
        <f t="shared" si="83"/>
        <v>0</v>
      </c>
      <c r="CI93" s="32">
        <f t="shared" si="84"/>
        <v>0</v>
      </c>
      <c r="CJ93" s="32">
        <f t="shared" si="85"/>
        <v>0</v>
      </c>
      <c r="CK93" s="32">
        <f t="shared" si="86"/>
        <v>0</v>
      </c>
      <c r="CL93" s="32">
        <f t="shared" si="87"/>
        <v>0</v>
      </c>
      <c r="CM93" s="32">
        <f t="shared" si="88"/>
        <v>0</v>
      </c>
      <c r="CN93" s="32">
        <f t="shared" si="89"/>
        <v>0</v>
      </c>
    </row>
    <row r="94" spans="1:92" ht="16.350000000000001" customHeight="1" x14ac:dyDescent="0.2">
      <c r="A94" s="3740" t="s">
        <v>127</v>
      </c>
      <c r="B94" s="3741"/>
      <c r="C94" s="3742"/>
      <c r="D94" s="2396">
        <f t="shared" si="73"/>
        <v>0</v>
      </c>
      <c r="E94" s="2264">
        <f t="shared" si="74"/>
        <v>0</v>
      </c>
      <c r="F94" s="2266">
        <f t="shared" si="75"/>
        <v>0</v>
      </c>
      <c r="G94" s="2267">
        <v>0</v>
      </c>
      <c r="H94" s="26">
        <v>0</v>
      </c>
      <c r="I94" s="23">
        <v>0</v>
      </c>
      <c r="J94" s="242">
        <v>0</v>
      </c>
      <c r="K94" s="23">
        <v>0</v>
      </c>
      <c r="L94" s="2231">
        <v>0</v>
      </c>
      <c r="M94" s="2267">
        <v>0</v>
      </c>
      <c r="N94" s="2231">
        <v>0</v>
      </c>
      <c r="O94" s="2230">
        <v>0</v>
      </c>
      <c r="P94" s="2231">
        <v>0</v>
      </c>
      <c r="Q94" s="2230">
        <v>0</v>
      </c>
      <c r="R94" s="2231">
        <v>0</v>
      </c>
      <c r="S94" s="2230">
        <v>0</v>
      </c>
      <c r="T94" s="2231">
        <v>0</v>
      </c>
      <c r="U94" s="2230">
        <v>0</v>
      </c>
      <c r="V94" s="2231">
        <v>0</v>
      </c>
      <c r="W94" s="2230">
        <v>0</v>
      </c>
      <c r="X94" s="2231">
        <v>0</v>
      </c>
      <c r="Y94" s="2230">
        <v>0</v>
      </c>
      <c r="Z94" s="2231">
        <v>0</v>
      </c>
      <c r="AA94" s="2230">
        <v>0</v>
      </c>
      <c r="AB94" s="2231">
        <v>0</v>
      </c>
      <c r="AC94" s="2230">
        <v>0</v>
      </c>
      <c r="AD94" s="2231">
        <v>0</v>
      </c>
      <c r="AE94" s="2230">
        <v>0</v>
      </c>
      <c r="AF94" s="2231">
        <v>0</v>
      </c>
      <c r="AG94" s="2230">
        <v>0</v>
      </c>
      <c r="AH94" s="2231">
        <v>0</v>
      </c>
      <c r="AI94" s="2230">
        <v>0</v>
      </c>
      <c r="AJ94" s="2231">
        <v>0</v>
      </c>
      <c r="AK94" s="2230">
        <v>0</v>
      </c>
      <c r="AL94" s="2231">
        <v>0</v>
      </c>
      <c r="AM94" s="2230">
        <v>0</v>
      </c>
      <c r="AN94" s="2232">
        <v>0</v>
      </c>
      <c r="AO94" s="2268">
        <v>0</v>
      </c>
      <c r="AP94" s="24">
        <v>0</v>
      </c>
      <c r="AQ94" s="28">
        <v>0</v>
      </c>
      <c r="AR94" s="28">
        <v>0</v>
      </c>
      <c r="AS94" s="28"/>
      <c r="AT94" s="24">
        <v>0</v>
      </c>
      <c r="AU94" s="24">
        <v>0</v>
      </c>
      <c r="AV94" s="24">
        <v>0</v>
      </c>
      <c r="AW94" s="671" t="str">
        <f t="shared" si="72"/>
        <v/>
      </c>
      <c r="BU94" s="3"/>
      <c r="BV94" s="3"/>
      <c r="BW94" s="4"/>
      <c r="CA94" s="31" t="str">
        <f t="shared" si="76"/>
        <v/>
      </c>
      <c r="CB94" s="31" t="str">
        <f t="shared" si="77"/>
        <v/>
      </c>
      <c r="CC94" s="31" t="str">
        <f t="shared" si="78"/>
        <v/>
      </c>
      <c r="CD94" s="31" t="str">
        <f t="shared" si="79"/>
        <v/>
      </c>
      <c r="CE94" s="31" t="str">
        <f t="shared" si="80"/>
        <v/>
      </c>
      <c r="CF94" s="31" t="str">
        <f t="shared" si="81"/>
        <v/>
      </c>
      <c r="CG94" s="31" t="str">
        <f t="shared" si="82"/>
        <v/>
      </c>
      <c r="CH94" s="32">
        <f t="shared" si="83"/>
        <v>0</v>
      </c>
      <c r="CI94" s="32">
        <f t="shared" si="84"/>
        <v>0</v>
      </c>
      <c r="CJ94" s="32">
        <f t="shared" si="85"/>
        <v>0</v>
      </c>
      <c r="CK94" s="32">
        <f t="shared" si="86"/>
        <v>0</v>
      </c>
      <c r="CL94" s="32">
        <f t="shared" si="87"/>
        <v>0</v>
      </c>
      <c r="CM94" s="32">
        <f t="shared" si="88"/>
        <v>0</v>
      </c>
      <c r="CN94" s="32">
        <f t="shared" si="89"/>
        <v>0</v>
      </c>
    </row>
    <row r="95" spans="1:92" ht="16.350000000000001" customHeight="1" x14ac:dyDescent="0.2">
      <c r="A95" s="3740" t="s">
        <v>128</v>
      </c>
      <c r="B95" s="3741"/>
      <c r="C95" s="3742"/>
      <c r="D95" s="2396">
        <f t="shared" si="73"/>
        <v>1</v>
      </c>
      <c r="E95" s="2264">
        <f t="shared" si="74"/>
        <v>0</v>
      </c>
      <c r="F95" s="2266">
        <f t="shared" si="75"/>
        <v>1</v>
      </c>
      <c r="G95" s="2267">
        <v>0</v>
      </c>
      <c r="H95" s="26">
        <v>0</v>
      </c>
      <c r="I95" s="23">
        <v>0</v>
      </c>
      <c r="J95" s="242">
        <v>0</v>
      </c>
      <c r="K95" s="23">
        <v>0</v>
      </c>
      <c r="L95" s="2231">
        <v>0</v>
      </c>
      <c r="M95" s="2267">
        <v>0</v>
      </c>
      <c r="N95" s="2231">
        <v>0</v>
      </c>
      <c r="O95" s="2230">
        <v>0</v>
      </c>
      <c r="P95" s="2231">
        <v>0</v>
      </c>
      <c r="Q95" s="2230">
        <v>0</v>
      </c>
      <c r="R95" s="2231">
        <v>0</v>
      </c>
      <c r="S95" s="2230">
        <v>0</v>
      </c>
      <c r="T95" s="2231">
        <v>0</v>
      </c>
      <c r="U95" s="2230">
        <v>0</v>
      </c>
      <c r="V95" s="2231">
        <v>0</v>
      </c>
      <c r="W95" s="2230">
        <v>0</v>
      </c>
      <c r="X95" s="2231">
        <v>0</v>
      </c>
      <c r="Y95" s="2230">
        <v>0</v>
      </c>
      <c r="Z95" s="2231">
        <v>0</v>
      </c>
      <c r="AA95" s="2230">
        <v>0</v>
      </c>
      <c r="AB95" s="2231">
        <v>0</v>
      </c>
      <c r="AC95" s="2230">
        <v>0</v>
      </c>
      <c r="AD95" s="2231">
        <v>0</v>
      </c>
      <c r="AE95" s="2230">
        <v>0</v>
      </c>
      <c r="AF95" s="2231">
        <v>0</v>
      </c>
      <c r="AG95" s="2230">
        <v>0</v>
      </c>
      <c r="AH95" s="2231">
        <v>0</v>
      </c>
      <c r="AI95" s="2230">
        <v>0</v>
      </c>
      <c r="AJ95" s="2231">
        <v>1</v>
      </c>
      <c r="AK95" s="2230">
        <v>0</v>
      </c>
      <c r="AL95" s="2231">
        <v>0</v>
      </c>
      <c r="AM95" s="2230">
        <v>0</v>
      </c>
      <c r="AN95" s="2232">
        <v>0</v>
      </c>
      <c r="AO95" s="2268">
        <v>0</v>
      </c>
      <c r="AP95" s="24">
        <v>0</v>
      </c>
      <c r="AQ95" s="28">
        <v>1</v>
      </c>
      <c r="AR95" s="28">
        <v>0</v>
      </c>
      <c r="AS95" s="28"/>
      <c r="AT95" s="24">
        <v>0</v>
      </c>
      <c r="AU95" s="24">
        <v>0</v>
      </c>
      <c r="AV95" s="24">
        <v>0</v>
      </c>
      <c r="AW95" s="671" t="str">
        <f t="shared" si="72"/>
        <v/>
      </c>
      <c r="BU95" s="3"/>
      <c r="BV95" s="3"/>
      <c r="BW95" s="4"/>
      <c r="CA95" s="31" t="str">
        <f t="shared" si="76"/>
        <v/>
      </c>
      <c r="CB95" s="31" t="str">
        <f t="shared" si="77"/>
        <v/>
      </c>
      <c r="CC95" s="31" t="str">
        <f t="shared" si="78"/>
        <v/>
      </c>
      <c r="CD95" s="31" t="str">
        <f t="shared" si="79"/>
        <v/>
      </c>
      <c r="CE95" s="31" t="str">
        <f t="shared" si="80"/>
        <v/>
      </c>
      <c r="CF95" s="31" t="str">
        <f t="shared" si="81"/>
        <v/>
      </c>
      <c r="CG95" s="31" t="str">
        <f t="shared" si="82"/>
        <v/>
      </c>
      <c r="CH95" s="32">
        <f t="shared" si="83"/>
        <v>0</v>
      </c>
      <c r="CI95" s="32">
        <f t="shared" si="84"/>
        <v>0</v>
      </c>
      <c r="CJ95" s="32">
        <f t="shared" si="85"/>
        <v>0</v>
      </c>
      <c r="CK95" s="32">
        <f t="shared" si="86"/>
        <v>0</v>
      </c>
      <c r="CL95" s="32">
        <f t="shared" si="87"/>
        <v>0</v>
      </c>
      <c r="CM95" s="32">
        <f t="shared" si="88"/>
        <v>0</v>
      </c>
      <c r="CN95" s="32">
        <f t="shared" si="89"/>
        <v>0</v>
      </c>
    </row>
    <row r="96" spans="1:92" ht="16.350000000000001" customHeight="1" x14ac:dyDescent="0.2">
      <c r="A96" s="3740" t="s">
        <v>129</v>
      </c>
      <c r="B96" s="3741"/>
      <c r="C96" s="3742"/>
      <c r="D96" s="2396">
        <f t="shared" si="73"/>
        <v>0</v>
      </c>
      <c r="E96" s="2264">
        <f>SUM(Y96+AA96+AC96+AE96+AG96+AI96+AK96+AM96)</f>
        <v>0</v>
      </c>
      <c r="F96" s="2266">
        <f>SUM(Z96+AB96+AD96+AF96+AH96+AJ96+AL96+AN96)</f>
        <v>0</v>
      </c>
      <c r="G96" s="2397"/>
      <c r="H96" s="2398"/>
      <c r="I96" s="2397"/>
      <c r="J96" s="2399"/>
      <c r="K96" s="2397"/>
      <c r="L96" s="2398"/>
      <c r="M96" s="2397"/>
      <c r="N96" s="2398"/>
      <c r="O96" s="2400"/>
      <c r="P96" s="2398"/>
      <c r="Q96" s="2400"/>
      <c r="R96" s="2398"/>
      <c r="S96" s="2400"/>
      <c r="T96" s="2398"/>
      <c r="U96" s="2400"/>
      <c r="V96" s="2398"/>
      <c r="W96" s="2400"/>
      <c r="X96" s="2398"/>
      <c r="Y96" s="2230"/>
      <c r="Z96" s="2231"/>
      <c r="AA96" s="2230"/>
      <c r="AB96" s="2231"/>
      <c r="AC96" s="2230"/>
      <c r="AD96" s="2231"/>
      <c r="AE96" s="2230"/>
      <c r="AF96" s="2231"/>
      <c r="AG96" s="2230"/>
      <c r="AH96" s="2231"/>
      <c r="AI96" s="2230"/>
      <c r="AJ96" s="2231"/>
      <c r="AK96" s="2230"/>
      <c r="AL96" s="2231"/>
      <c r="AM96" s="2230"/>
      <c r="AN96" s="2232"/>
      <c r="AO96" s="2401"/>
      <c r="AP96" s="24"/>
      <c r="AQ96" s="28">
        <v>0</v>
      </c>
      <c r="AR96" s="28"/>
      <c r="AS96" s="28"/>
      <c r="AT96" s="24"/>
      <c r="AU96" s="24"/>
      <c r="AV96" s="24"/>
      <c r="AW96" s="671" t="str">
        <f t="shared" si="72"/>
        <v/>
      </c>
      <c r="BU96" s="3"/>
      <c r="BV96" s="3"/>
      <c r="BW96" s="4"/>
      <c r="CA96" s="31"/>
      <c r="CB96" s="31" t="str">
        <f t="shared" si="77"/>
        <v/>
      </c>
      <c r="CC96" s="31" t="str">
        <f t="shared" si="78"/>
        <v/>
      </c>
      <c r="CD96" s="31" t="str">
        <f t="shared" si="79"/>
        <v/>
      </c>
      <c r="CE96" s="31" t="str">
        <f t="shared" si="80"/>
        <v/>
      </c>
      <c r="CF96" s="31" t="str">
        <f t="shared" si="81"/>
        <v/>
      </c>
      <c r="CG96" s="31" t="str">
        <f t="shared" si="82"/>
        <v/>
      </c>
      <c r="CH96" s="32"/>
      <c r="CI96" s="32">
        <f t="shared" si="84"/>
        <v>0</v>
      </c>
      <c r="CJ96" s="32">
        <f t="shared" si="85"/>
        <v>0</v>
      </c>
      <c r="CK96" s="32">
        <f t="shared" si="86"/>
        <v>0</v>
      </c>
      <c r="CL96" s="32">
        <f t="shared" si="87"/>
        <v>0</v>
      </c>
      <c r="CM96" s="32">
        <f t="shared" si="88"/>
        <v>0</v>
      </c>
      <c r="CN96" s="32">
        <f t="shared" si="89"/>
        <v>0</v>
      </c>
    </row>
    <row r="97" spans="1:92" ht="16.350000000000001" customHeight="1" x14ac:dyDescent="0.2">
      <c r="A97" s="3748" t="s">
        <v>130</v>
      </c>
      <c r="B97" s="3748"/>
      <c r="C97" s="3748"/>
      <c r="D97" s="2396">
        <f t="shared" si="73"/>
        <v>3</v>
      </c>
      <c r="E97" s="2264">
        <f t="shared" si="74"/>
        <v>1</v>
      </c>
      <c r="F97" s="2266">
        <f t="shared" si="75"/>
        <v>2</v>
      </c>
      <c r="G97" s="2267">
        <v>0</v>
      </c>
      <c r="H97" s="2231">
        <v>0</v>
      </c>
      <c r="I97" s="2267">
        <v>0</v>
      </c>
      <c r="J97" s="2283">
        <v>0</v>
      </c>
      <c r="K97" s="2267">
        <v>0</v>
      </c>
      <c r="L97" s="2231">
        <v>0</v>
      </c>
      <c r="M97" s="2267">
        <v>0</v>
      </c>
      <c r="N97" s="2231">
        <v>0</v>
      </c>
      <c r="O97" s="2230">
        <v>0</v>
      </c>
      <c r="P97" s="2231">
        <v>0</v>
      </c>
      <c r="Q97" s="2230">
        <v>0</v>
      </c>
      <c r="R97" s="2231">
        <v>0</v>
      </c>
      <c r="S97" s="2230">
        <v>0</v>
      </c>
      <c r="T97" s="2231">
        <v>0</v>
      </c>
      <c r="U97" s="2230">
        <v>0</v>
      </c>
      <c r="V97" s="2231">
        <v>2</v>
      </c>
      <c r="W97" s="2230">
        <v>0</v>
      </c>
      <c r="X97" s="2231">
        <v>0</v>
      </c>
      <c r="Y97" s="2230">
        <v>0</v>
      </c>
      <c r="Z97" s="2231">
        <v>0</v>
      </c>
      <c r="AA97" s="2230">
        <v>1</v>
      </c>
      <c r="AB97" s="2231">
        <v>0</v>
      </c>
      <c r="AC97" s="2230">
        <v>0</v>
      </c>
      <c r="AD97" s="2231">
        <v>0</v>
      </c>
      <c r="AE97" s="2230">
        <v>0</v>
      </c>
      <c r="AF97" s="2231">
        <v>0</v>
      </c>
      <c r="AG97" s="2230">
        <v>0</v>
      </c>
      <c r="AH97" s="2231">
        <v>0</v>
      </c>
      <c r="AI97" s="2230">
        <v>0</v>
      </c>
      <c r="AJ97" s="2231">
        <v>0</v>
      </c>
      <c r="AK97" s="2230">
        <v>0</v>
      </c>
      <c r="AL97" s="2231">
        <v>0</v>
      </c>
      <c r="AM97" s="2230">
        <v>0</v>
      </c>
      <c r="AN97" s="2232">
        <v>0</v>
      </c>
      <c r="AO97" s="2268">
        <v>0</v>
      </c>
      <c r="AP97" s="2268">
        <v>0</v>
      </c>
      <c r="AQ97" s="2234">
        <v>3</v>
      </c>
      <c r="AR97" s="2234">
        <v>0</v>
      </c>
      <c r="AS97" s="2234"/>
      <c r="AT97" s="2268">
        <v>0</v>
      </c>
      <c r="AU97" s="2268">
        <v>0</v>
      </c>
      <c r="AV97" s="2268">
        <v>0</v>
      </c>
      <c r="AW97" s="671" t="str">
        <f t="shared" si="72"/>
        <v/>
      </c>
      <c r="BU97" s="3"/>
      <c r="BV97" s="3"/>
      <c r="BW97" s="4"/>
      <c r="CA97" s="31" t="str">
        <f t="shared" si="76"/>
        <v/>
      </c>
      <c r="CB97" s="31" t="str">
        <f t="shared" si="77"/>
        <v/>
      </c>
      <c r="CC97" s="31" t="str">
        <f t="shared" si="78"/>
        <v/>
      </c>
      <c r="CD97" s="31" t="str">
        <f t="shared" si="79"/>
        <v/>
      </c>
      <c r="CE97" s="31" t="str">
        <f t="shared" si="80"/>
        <v/>
      </c>
      <c r="CF97" s="31" t="str">
        <f t="shared" si="81"/>
        <v/>
      </c>
      <c r="CG97" s="31" t="str">
        <f t="shared" si="82"/>
        <v/>
      </c>
      <c r="CH97" s="32">
        <f t="shared" si="83"/>
        <v>0</v>
      </c>
      <c r="CI97" s="32">
        <f t="shared" si="84"/>
        <v>0</v>
      </c>
      <c r="CJ97" s="32">
        <f t="shared" si="85"/>
        <v>0</v>
      </c>
      <c r="CK97" s="32">
        <f t="shared" si="86"/>
        <v>0</v>
      </c>
      <c r="CL97" s="32">
        <f t="shared" si="87"/>
        <v>0</v>
      </c>
      <c r="CM97" s="32">
        <f t="shared" si="88"/>
        <v>0</v>
      </c>
      <c r="CN97" s="32">
        <f t="shared" si="89"/>
        <v>0</v>
      </c>
    </row>
    <row r="98" spans="1:92" ht="16.350000000000001" customHeight="1" x14ac:dyDescent="0.2">
      <c r="A98" s="3748" t="s">
        <v>131</v>
      </c>
      <c r="B98" s="3748"/>
      <c r="C98" s="3748"/>
      <c r="D98" s="2396">
        <f t="shared" si="73"/>
        <v>1</v>
      </c>
      <c r="E98" s="2264">
        <f t="shared" si="74"/>
        <v>1</v>
      </c>
      <c r="F98" s="2266">
        <f t="shared" si="75"/>
        <v>0</v>
      </c>
      <c r="G98" s="2267">
        <v>0</v>
      </c>
      <c r="H98" s="2231">
        <v>0</v>
      </c>
      <c r="I98" s="2267">
        <v>0</v>
      </c>
      <c r="J98" s="2283">
        <v>0</v>
      </c>
      <c r="K98" s="2267">
        <v>0</v>
      </c>
      <c r="L98" s="2231">
        <v>0</v>
      </c>
      <c r="M98" s="2267">
        <v>0</v>
      </c>
      <c r="N98" s="2231">
        <v>0</v>
      </c>
      <c r="O98" s="2230">
        <v>0</v>
      </c>
      <c r="P98" s="2231">
        <v>0</v>
      </c>
      <c r="Q98" s="2230">
        <v>0</v>
      </c>
      <c r="R98" s="2231">
        <v>0</v>
      </c>
      <c r="S98" s="2230">
        <v>0</v>
      </c>
      <c r="T98" s="2231">
        <v>0</v>
      </c>
      <c r="U98" s="2230">
        <v>0</v>
      </c>
      <c r="V98" s="2231">
        <v>0</v>
      </c>
      <c r="W98" s="2230">
        <v>0</v>
      </c>
      <c r="X98" s="2231">
        <v>0</v>
      </c>
      <c r="Y98" s="2230">
        <v>1</v>
      </c>
      <c r="Z98" s="2231">
        <v>0</v>
      </c>
      <c r="AA98" s="2230">
        <v>0</v>
      </c>
      <c r="AB98" s="2231">
        <v>0</v>
      </c>
      <c r="AC98" s="2230">
        <v>0</v>
      </c>
      <c r="AD98" s="2231">
        <v>0</v>
      </c>
      <c r="AE98" s="2230">
        <v>0</v>
      </c>
      <c r="AF98" s="2231">
        <v>0</v>
      </c>
      <c r="AG98" s="2230">
        <v>0</v>
      </c>
      <c r="AH98" s="2231">
        <v>0</v>
      </c>
      <c r="AI98" s="2230">
        <v>0</v>
      </c>
      <c r="AJ98" s="2231">
        <v>0</v>
      </c>
      <c r="AK98" s="2230">
        <v>0</v>
      </c>
      <c r="AL98" s="2231">
        <v>0</v>
      </c>
      <c r="AM98" s="2230">
        <v>0</v>
      </c>
      <c r="AN98" s="2232">
        <v>0</v>
      </c>
      <c r="AO98" s="2268">
        <v>0</v>
      </c>
      <c r="AP98" s="2268">
        <v>0</v>
      </c>
      <c r="AQ98" s="2234">
        <v>1</v>
      </c>
      <c r="AR98" s="2234">
        <v>0</v>
      </c>
      <c r="AS98" s="2234"/>
      <c r="AT98" s="2268">
        <v>0</v>
      </c>
      <c r="AU98" s="2268">
        <v>0</v>
      </c>
      <c r="AV98" s="2268">
        <v>0</v>
      </c>
      <c r="AW98" s="671" t="str">
        <f t="shared" si="72"/>
        <v/>
      </c>
      <c r="BU98" s="3"/>
      <c r="BV98" s="3"/>
      <c r="BW98" s="4"/>
      <c r="CA98" s="31" t="str">
        <f t="shared" si="76"/>
        <v/>
      </c>
      <c r="CB98" s="31" t="str">
        <f t="shared" si="77"/>
        <v/>
      </c>
      <c r="CC98" s="31" t="str">
        <f t="shared" si="78"/>
        <v/>
      </c>
      <c r="CD98" s="31" t="str">
        <f t="shared" si="79"/>
        <v/>
      </c>
      <c r="CE98" s="31" t="str">
        <f t="shared" si="80"/>
        <v/>
      </c>
      <c r="CF98" s="31" t="str">
        <f t="shared" si="81"/>
        <v/>
      </c>
      <c r="CG98" s="31" t="str">
        <f t="shared" si="82"/>
        <v/>
      </c>
      <c r="CH98" s="32">
        <f t="shared" si="83"/>
        <v>0</v>
      </c>
      <c r="CI98" s="32">
        <f t="shared" si="84"/>
        <v>0</v>
      </c>
      <c r="CJ98" s="32">
        <f t="shared" si="85"/>
        <v>0</v>
      </c>
      <c r="CK98" s="32">
        <f t="shared" si="86"/>
        <v>0</v>
      </c>
      <c r="CL98" s="32">
        <f t="shared" si="87"/>
        <v>0</v>
      </c>
      <c r="CM98" s="32">
        <f t="shared" si="88"/>
        <v>0</v>
      </c>
      <c r="CN98" s="32">
        <f t="shared" si="89"/>
        <v>0</v>
      </c>
    </row>
    <row r="99" spans="1:92" ht="16.350000000000001" customHeight="1" x14ac:dyDescent="0.2">
      <c r="A99" s="3639" t="s">
        <v>132</v>
      </c>
      <c r="B99" s="3639"/>
      <c r="C99" s="3639"/>
      <c r="D99" s="2396">
        <f t="shared" si="73"/>
        <v>2</v>
      </c>
      <c r="E99" s="2264">
        <f t="shared" si="74"/>
        <v>0</v>
      </c>
      <c r="F99" s="2266">
        <f t="shared" si="75"/>
        <v>2</v>
      </c>
      <c r="G99" s="2267">
        <v>0</v>
      </c>
      <c r="H99" s="2231">
        <v>0</v>
      </c>
      <c r="I99" s="2267">
        <v>0</v>
      </c>
      <c r="J99" s="2283">
        <v>0</v>
      </c>
      <c r="K99" s="2267">
        <v>0</v>
      </c>
      <c r="L99" s="2231">
        <v>0</v>
      </c>
      <c r="M99" s="2267">
        <v>0</v>
      </c>
      <c r="N99" s="2231">
        <v>1</v>
      </c>
      <c r="O99" s="2230">
        <v>0</v>
      </c>
      <c r="P99" s="2231">
        <v>0</v>
      </c>
      <c r="Q99" s="2230">
        <v>0</v>
      </c>
      <c r="R99" s="2231">
        <v>0</v>
      </c>
      <c r="S99" s="2230">
        <v>0</v>
      </c>
      <c r="T99" s="2231">
        <v>0</v>
      </c>
      <c r="U99" s="2230">
        <v>0</v>
      </c>
      <c r="V99" s="2231">
        <v>0</v>
      </c>
      <c r="W99" s="2230">
        <v>0</v>
      </c>
      <c r="X99" s="2231">
        <v>0</v>
      </c>
      <c r="Y99" s="2230">
        <v>0</v>
      </c>
      <c r="Z99" s="2231">
        <v>0</v>
      </c>
      <c r="AA99" s="2230">
        <v>0</v>
      </c>
      <c r="AB99" s="2231">
        <v>0</v>
      </c>
      <c r="AC99" s="2230">
        <v>0</v>
      </c>
      <c r="AD99" s="2231">
        <v>1</v>
      </c>
      <c r="AE99" s="2230">
        <v>0</v>
      </c>
      <c r="AF99" s="2231">
        <v>0</v>
      </c>
      <c r="AG99" s="2230">
        <v>0</v>
      </c>
      <c r="AH99" s="2231">
        <v>0</v>
      </c>
      <c r="AI99" s="2230">
        <v>0</v>
      </c>
      <c r="AJ99" s="2231">
        <v>0</v>
      </c>
      <c r="AK99" s="2230">
        <v>0</v>
      </c>
      <c r="AL99" s="2231">
        <v>0</v>
      </c>
      <c r="AM99" s="2230">
        <v>0</v>
      </c>
      <c r="AN99" s="2232">
        <v>0</v>
      </c>
      <c r="AO99" s="2268">
        <v>0</v>
      </c>
      <c r="AP99" s="2268">
        <v>0</v>
      </c>
      <c r="AQ99" s="2234">
        <v>2</v>
      </c>
      <c r="AR99" s="2234">
        <v>0</v>
      </c>
      <c r="AS99" s="2234"/>
      <c r="AT99" s="2268">
        <v>0</v>
      </c>
      <c r="AU99" s="2268">
        <v>0</v>
      </c>
      <c r="AV99" s="2268">
        <v>0</v>
      </c>
      <c r="AW99" s="671" t="str">
        <f t="shared" si="72"/>
        <v/>
      </c>
      <c r="BU99" s="3"/>
      <c r="BV99" s="3"/>
      <c r="BW99" s="4"/>
      <c r="CA99" s="31" t="str">
        <f t="shared" si="76"/>
        <v/>
      </c>
      <c r="CB99" s="31" t="str">
        <f t="shared" si="77"/>
        <v/>
      </c>
      <c r="CC99" s="31" t="str">
        <f t="shared" si="78"/>
        <v/>
      </c>
      <c r="CD99" s="31" t="str">
        <f t="shared" si="79"/>
        <v/>
      </c>
      <c r="CE99" s="31" t="str">
        <f t="shared" si="80"/>
        <v/>
      </c>
      <c r="CF99" s="31" t="str">
        <f t="shared" si="81"/>
        <v/>
      </c>
      <c r="CG99" s="31" t="str">
        <f t="shared" si="82"/>
        <v/>
      </c>
      <c r="CH99" s="32">
        <f t="shared" si="83"/>
        <v>0</v>
      </c>
      <c r="CI99" s="32">
        <f t="shared" si="84"/>
        <v>0</v>
      </c>
      <c r="CJ99" s="32">
        <f t="shared" si="85"/>
        <v>0</v>
      </c>
      <c r="CK99" s="32">
        <f t="shared" si="86"/>
        <v>0</v>
      </c>
      <c r="CL99" s="32">
        <f t="shared" si="87"/>
        <v>0</v>
      </c>
      <c r="CM99" s="32">
        <f t="shared" si="88"/>
        <v>0</v>
      </c>
      <c r="CN99" s="32">
        <f t="shared" si="89"/>
        <v>0</v>
      </c>
    </row>
    <row r="100" spans="1:92" ht="16.350000000000001" customHeight="1" x14ac:dyDescent="0.2">
      <c r="A100" s="3618" t="s">
        <v>133</v>
      </c>
      <c r="B100" s="3619"/>
      <c r="C100" s="3620"/>
      <c r="D100" s="2396">
        <f t="shared" si="73"/>
        <v>65</v>
      </c>
      <c r="E100" s="2264">
        <f t="shared" si="74"/>
        <v>23</v>
      </c>
      <c r="F100" s="2266">
        <f t="shared" si="75"/>
        <v>42</v>
      </c>
      <c r="G100" s="2267">
        <v>0</v>
      </c>
      <c r="H100" s="26">
        <v>0</v>
      </c>
      <c r="I100" s="23">
        <v>0</v>
      </c>
      <c r="J100" s="242">
        <v>0</v>
      </c>
      <c r="K100" s="23">
        <v>0</v>
      </c>
      <c r="L100" s="2231">
        <v>0</v>
      </c>
      <c r="M100" s="2267">
        <v>0</v>
      </c>
      <c r="N100" s="2231">
        <v>0</v>
      </c>
      <c r="O100" s="2230">
        <v>0</v>
      </c>
      <c r="P100" s="2231">
        <v>0</v>
      </c>
      <c r="Q100" s="2230">
        <v>0</v>
      </c>
      <c r="R100" s="2231">
        <v>0</v>
      </c>
      <c r="S100" s="2230">
        <v>0</v>
      </c>
      <c r="T100" s="2231">
        <v>1</v>
      </c>
      <c r="U100" s="2230">
        <v>0</v>
      </c>
      <c r="V100" s="2231">
        <v>0</v>
      </c>
      <c r="W100" s="2230">
        <v>0</v>
      </c>
      <c r="X100" s="2231">
        <v>0</v>
      </c>
      <c r="Y100" s="2230">
        <v>5</v>
      </c>
      <c r="Z100" s="2231">
        <v>0</v>
      </c>
      <c r="AA100" s="2230">
        <v>2</v>
      </c>
      <c r="AB100" s="2231">
        <v>0</v>
      </c>
      <c r="AC100" s="2230">
        <v>0</v>
      </c>
      <c r="AD100" s="2231">
        <v>6</v>
      </c>
      <c r="AE100" s="2230">
        <v>0</v>
      </c>
      <c r="AF100" s="2231">
        <v>17</v>
      </c>
      <c r="AG100" s="2230">
        <v>12</v>
      </c>
      <c r="AH100" s="2231">
        <v>11</v>
      </c>
      <c r="AI100" s="2230">
        <v>4</v>
      </c>
      <c r="AJ100" s="2231">
        <v>4</v>
      </c>
      <c r="AK100" s="2230">
        <v>0</v>
      </c>
      <c r="AL100" s="2231">
        <v>0</v>
      </c>
      <c r="AM100" s="2230">
        <v>0</v>
      </c>
      <c r="AN100" s="2232">
        <v>3</v>
      </c>
      <c r="AO100" s="2268">
        <v>0</v>
      </c>
      <c r="AP100" s="24">
        <v>0</v>
      </c>
      <c r="AQ100" s="28">
        <v>65</v>
      </c>
      <c r="AR100" s="28">
        <v>0</v>
      </c>
      <c r="AS100" s="28"/>
      <c r="AT100" s="24">
        <v>0</v>
      </c>
      <c r="AU100" s="24">
        <v>0</v>
      </c>
      <c r="AV100" s="24">
        <v>0</v>
      </c>
      <c r="AW100" s="671" t="str">
        <f t="shared" si="72"/>
        <v/>
      </c>
      <c r="BU100" s="3"/>
      <c r="BV100" s="3"/>
      <c r="BW100" s="4"/>
      <c r="CA100" s="31" t="str">
        <f t="shared" si="76"/>
        <v/>
      </c>
      <c r="CB100" s="31" t="str">
        <f t="shared" si="77"/>
        <v/>
      </c>
      <c r="CC100" s="31" t="str">
        <f t="shared" si="78"/>
        <v/>
      </c>
      <c r="CD100" s="31" t="str">
        <f t="shared" si="79"/>
        <v/>
      </c>
      <c r="CE100" s="31" t="str">
        <f t="shared" si="80"/>
        <v/>
      </c>
      <c r="CF100" s="31" t="str">
        <f t="shared" si="81"/>
        <v/>
      </c>
      <c r="CG100" s="31" t="str">
        <f t="shared" si="82"/>
        <v/>
      </c>
      <c r="CH100" s="32">
        <f t="shared" si="83"/>
        <v>0</v>
      </c>
      <c r="CI100" s="32">
        <f t="shared" si="84"/>
        <v>0</v>
      </c>
      <c r="CJ100" s="32">
        <f t="shared" si="85"/>
        <v>0</v>
      </c>
      <c r="CK100" s="32">
        <f t="shared" si="86"/>
        <v>0</v>
      </c>
      <c r="CL100" s="32">
        <f t="shared" si="87"/>
        <v>0</v>
      </c>
      <c r="CM100" s="32">
        <f t="shared" si="88"/>
        <v>0</v>
      </c>
      <c r="CN100" s="32">
        <f t="shared" si="89"/>
        <v>0</v>
      </c>
    </row>
    <row r="101" spans="1:92" ht="16.350000000000001" customHeight="1" x14ac:dyDescent="0.2">
      <c r="A101" s="3740" t="s">
        <v>134</v>
      </c>
      <c r="B101" s="3741"/>
      <c r="C101" s="3742"/>
      <c r="D101" s="2396">
        <f t="shared" si="73"/>
        <v>0</v>
      </c>
      <c r="E101" s="2264">
        <f>SUM(Y101+AA101+AC101+AE101+AG101+AI101+AK101+AM101)</f>
        <v>0</v>
      </c>
      <c r="F101" s="2266">
        <f>SUM(Z101+AB101+AD101+AF101+AH101+AJ101+AL101+AN101)</f>
        <v>0</v>
      </c>
      <c r="G101" s="2397"/>
      <c r="H101" s="2398"/>
      <c r="I101" s="2397"/>
      <c r="J101" s="2399"/>
      <c r="K101" s="2397"/>
      <c r="L101" s="2398"/>
      <c r="M101" s="2397"/>
      <c r="N101" s="2398"/>
      <c r="O101" s="2400"/>
      <c r="P101" s="2398"/>
      <c r="Q101" s="2400"/>
      <c r="R101" s="2398"/>
      <c r="S101" s="2400"/>
      <c r="T101" s="2398"/>
      <c r="U101" s="2400"/>
      <c r="V101" s="2398"/>
      <c r="W101" s="2400"/>
      <c r="X101" s="2398"/>
      <c r="Y101" s="2230"/>
      <c r="Z101" s="2231"/>
      <c r="AA101" s="2230"/>
      <c r="AB101" s="2231"/>
      <c r="AC101" s="2230"/>
      <c r="AD101" s="2231"/>
      <c r="AE101" s="2230"/>
      <c r="AF101" s="2231"/>
      <c r="AG101" s="2230"/>
      <c r="AH101" s="2231"/>
      <c r="AI101" s="2230"/>
      <c r="AJ101" s="2231"/>
      <c r="AK101" s="2230"/>
      <c r="AL101" s="2231"/>
      <c r="AM101" s="2230"/>
      <c r="AN101" s="2232"/>
      <c r="AO101" s="2401"/>
      <c r="AP101" s="24"/>
      <c r="AQ101" s="28">
        <v>0</v>
      </c>
      <c r="AR101" s="28"/>
      <c r="AS101" s="28"/>
      <c r="AT101" s="24"/>
      <c r="AU101" s="24"/>
      <c r="AV101" s="24"/>
      <c r="AW101" s="671" t="str">
        <f t="shared" si="72"/>
        <v/>
      </c>
      <c r="BU101" s="3"/>
      <c r="BV101" s="3"/>
      <c r="BW101" s="4"/>
      <c r="CA101" s="31"/>
      <c r="CB101" s="31" t="str">
        <f t="shared" si="77"/>
        <v/>
      </c>
      <c r="CC101" s="31" t="str">
        <f t="shared" si="78"/>
        <v/>
      </c>
      <c r="CD101" s="31" t="str">
        <f t="shared" si="79"/>
        <v/>
      </c>
      <c r="CE101" s="31" t="str">
        <f t="shared" si="80"/>
        <v/>
      </c>
      <c r="CF101" s="31" t="str">
        <f t="shared" si="81"/>
        <v/>
      </c>
      <c r="CG101" s="31" t="str">
        <f t="shared" si="82"/>
        <v/>
      </c>
      <c r="CH101" s="32"/>
      <c r="CI101" s="32">
        <f t="shared" si="84"/>
        <v>0</v>
      </c>
      <c r="CJ101" s="32">
        <f t="shared" si="85"/>
        <v>0</v>
      </c>
      <c r="CK101" s="32">
        <f t="shared" si="86"/>
        <v>0</v>
      </c>
      <c r="CL101" s="32">
        <f t="shared" si="87"/>
        <v>0</v>
      </c>
      <c r="CM101" s="32">
        <f t="shared" si="88"/>
        <v>0</v>
      </c>
      <c r="CN101" s="32">
        <f t="shared" si="89"/>
        <v>0</v>
      </c>
    </row>
    <row r="102" spans="1:92" ht="16.350000000000001" customHeight="1" x14ac:dyDescent="0.2">
      <c r="A102" s="3748" t="s">
        <v>135</v>
      </c>
      <c r="B102" s="3748"/>
      <c r="C102" s="3748"/>
      <c r="D102" s="2396">
        <f t="shared" si="73"/>
        <v>0</v>
      </c>
      <c r="E102" s="2264">
        <f>SUM(G102+I102+K102+M102+O102+Q102+S102+U102+W102+Y102)</f>
        <v>0</v>
      </c>
      <c r="F102" s="2266">
        <f>SUM(H102+J102+L102+N102+P102+R102+T102+V102+X102+Z102)</f>
        <v>0</v>
      </c>
      <c r="G102" s="2267"/>
      <c r="H102" s="2231"/>
      <c r="I102" s="2267"/>
      <c r="J102" s="2283"/>
      <c r="K102" s="23"/>
      <c r="L102" s="2231"/>
      <c r="M102" s="2267"/>
      <c r="N102" s="2231"/>
      <c r="O102" s="2230"/>
      <c r="P102" s="2231"/>
      <c r="Q102" s="2230"/>
      <c r="R102" s="2231"/>
      <c r="S102" s="2230"/>
      <c r="T102" s="2231"/>
      <c r="U102" s="2230"/>
      <c r="V102" s="2231"/>
      <c r="W102" s="2230"/>
      <c r="X102" s="2231"/>
      <c r="Y102" s="2230"/>
      <c r="Z102" s="2231"/>
      <c r="AA102" s="2400"/>
      <c r="AB102" s="2398"/>
      <c r="AC102" s="2400"/>
      <c r="AD102" s="2398"/>
      <c r="AE102" s="2400"/>
      <c r="AF102" s="2398"/>
      <c r="AG102" s="2400"/>
      <c r="AH102" s="2398"/>
      <c r="AI102" s="2400"/>
      <c r="AJ102" s="2398"/>
      <c r="AK102" s="2400"/>
      <c r="AL102" s="2398"/>
      <c r="AM102" s="2400"/>
      <c r="AN102" s="2402"/>
      <c r="AO102" s="2268"/>
      <c r="AP102" s="2268"/>
      <c r="AQ102" s="2234">
        <v>0</v>
      </c>
      <c r="AR102" s="2403"/>
      <c r="AS102" s="2234"/>
      <c r="AT102" s="2268"/>
      <c r="AU102" s="2268"/>
      <c r="AV102" s="2268"/>
      <c r="AW102" s="671" t="str">
        <f t="shared" si="72"/>
        <v/>
      </c>
      <c r="BU102" s="3"/>
      <c r="BV102" s="3"/>
      <c r="BW102" s="4"/>
      <c r="CA102" s="31" t="str">
        <f t="shared" si="76"/>
        <v/>
      </c>
      <c r="CB102" s="31"/>
      <c r="CC102" s="31" t="str">
        <f t="shared" si="78"/>
        <v/>
      </c>
      <c r="CD102" s="31" t="str">
        <f t="shared" si="79"/>
        <v/>
      </c>
      <c r="CE102" s="31" t="str">
        <f t="shared" si="80"/>
        <v/>
      </c>
      <c r="CF102" s="31" t="str">
        <f t="shared" si="81"/>
        <v/>
      </c>
      <c r="CG102" s="31" t="str">
        <f t="shared" si="82"/>
        <v/>
      </c>
      <c r="CH102" s="32">
        <f t="shared" si="83"/>
        <v>0</v>
      </c>
      <c r="CI102" s="32"/>
      <c r="CJ102" s="32">
        <f t="shared" si="85"/>
        <v>0</v>
      </c>
      <c r="CK102" s="32">
        <f t="shared" si="86"/>
        <v>0</v>
      </c>
      <c r="CL102" s="32">
        <f t="shared" si="87"/>
        <v>0</v>
      </c>
      <c r="CM102" s="32">
        <f t="shared" si="88"/>
        <v>0</v>
      </c>
      <c r="CN102" s="32">
        <f t="shared" si="89"/>
        <v>0</v>
      </c>
    </row>
    <row r="103" spans="1:92" ht="16.350000000000001" customHeight="1" x14ac:dyDescent="0.2">
      <c r="A103" s="3749" t="s">
        <v>136</v>
      </c>
      <c r="B103" s="3084"/>
      <c r="C103" s="3750"/>
      <c r="D103" s="2396">
        <f t="shared" si="73"/>
        <v>14</v>
      </c>
      <c r="E103" s="2264">
        <f t="shared" si="74"/>
        <v>4</v>
      </c>
      <c r="F103" s="2266">
        <f t="shared" si="75"/>
        <v>10</v>
      </c>
      <c r="G103" s="2267">
        <v>0</v>
      </c>
      <c r="H103" s="2231">
        <v>0</v>
      </c>
      <c r="I103" s="2267">
        <v>0</v>
      </c>
      <c r="J103" s="2283">
        <v>0</v>
      </c>
      <c r="K103" s="23">
        <v>0</v>
      </c>
      <c r="L103" s="2231">
        <v>0</v>
      </c>
      <c r="M103" s="2267">
        <v>0</v>
      </c>
      <c r="N103" s="2231">
        <v>0</v>
      </c>
      <c r="O103" s="2230">
        <v>0</v>
      </c>
      <c r="P103" s="2231">
        <v>0</v>
      </c>
      <c r="Q103" s="2230">
        <v>0</v>
      </c>
      <c r="R103" s="2231">
        <v>0</v>
      </c>
      <c r="S103" s="2230">
        <v>0</v>
      </c>
      <c r="T103" s="2231">
        <v>0</v>
      </c>
      <c r="U103" s="2230">
        <v>0</v>
      </c>
      <c r="V103" s="2231">
        <v>1</v>
      </c>
      <c r="W103" s="2230">
        <v>2</v>
      </c>
      <c r="X103" s="2231">
        <v>2</v>
      </c>
      <c r="Y103" s="2230">
        <v>2</v>
      </c>
      <c r="Z103" s="2231">
        <v>6</v>
      </c>
      <c r="AA103" s="2230">
        <v>0</v>
      </c>
      <c r="AB103" s="2231">
        <v>1</v>
      </c>
      <c r="AC103" s="2230">
        <v>0</v>
      </c>
      <c r="AD103" s="2231">
        <v>0</v>
      </c>
      <c r="AE103" s="2230">
        <v>0</v>
      </c>
      <c r="AF103" s="2231">
        <v>0</v>
      </c>
      <c r="AG103" s="2230">
        <v>0</v>
      </c>
      <c r="AH103" s="2231">
        <v>0</v>
      </c>
      <c r="AI103" s="2230">
        <v>0</v>
      </c>
      <c r="AJ103" s="2231">
        <v>0</v>
      </c>
      <c r="AK103" s="2230">
        <v>0</v>
      </c>
      <c r="AL103" s="2231">
        <v>0</v>
      </c>
      <c r="AM103" s="2230">
        <v>0</v>
      </c>
      <c r="AN103" s="2232">
        <v>0</v>
      </c>
      <c r="AO103" s="2268">
        <v>0</v>
      </c>
      <c r="AP103" s="2268">
        <v>0</v>
      </c>
      <c r="AQ103" s="2234">
        <v>14</v>
      </c>
      <c r="AR103" s="28">
        <v>0</v>
      </c>
      <c r="AS103" s="2234"/>
      <c r="AT103" s="2268">
        <v>0</v>
      </c>
      <c r="AU103" s="2268">
        <v>0</v>
      </c>
      <c r="AV103" s="2268">
        <v>0</v>
      </c>
      <c r="AW103" s="671" t="str">
        <f t="shared" si="72"/>
        <v/>
      </c>
      <c r="BU103" s="3"/>
      <c r="BV103" s="3"/>
      <c r="BW103" s="4"/>
      <c r="CA103" s="31" t="str">
        <f t="shared" si="76"/>
        <v/>
      </c>
      <c r="CB103" s="31" t="str">
        <f t="shared" si="77"/>
        <v/>
      </c>
      <c r="CC103" s="31" t="str">
        <f t="shared" si="78"/>
        <v/>
      </c>
      <c r="CD103" s="31" t="str">
        <f t="shared" si="79"/>
        <v/>
      </c>
      <c r="CE103" s="31" t="str">
        <f t="shared" si="80"/>
        <v/>
      </c>
      <c r="CF103" s="31" t="str">
        <f t="shared" si="81"/>
        <v/>
      </c>
      <c r="CG103" s="31" t="str">
        <f t="shared" si="82"/>
        <v/>
      </c>
      <c r="CH103" s="32">
        <f t="shared" si="83"/>
        <v>0</v>
      </c>
      <c r="CI103" s="32">
        <f t="shared" si="84"/>
        <v>0</v>
      </c>
      <c r="CJ103" s="32">
        <f t="shared" si="85"/>
        <v>0</v>
      </c>
      <c r="CK103" s="32">
        <f t="shared" si="86"/>
        <v>0</v>
      </c>
      <c r="CL103" s="32">
        <f t="shared" si="87"/>
        <v>0</v>
      </c>
      <c r="CM103" s="32">
        <f t="shared" si="88"/>
        <v>0</v>
      </c>
      <c r="CN103" s="32">
        <f t="shared" si="89"/>
        <v>0</v>
      </c>
    </row>
    <row r="104" spans="1:92" ht="16.350000000000001" customHeight="1" x14ac:dyDescent="0.2">
      <c r="A104" s="3749" t="s">
        <v>137</v>
      </c>
      <c r="B104" s="3084"/>
      <c r="C104" s="3750"/>
      <c r="D104" s="2396">
        <f t="shared" si="73"/>
        <v>10</v>
      </c>
      <c r="E104" s="2264">
        <f t="shared" si="74"/>
        <v>1</v>
      </c>
      <c r="F104" s="2266">
        <f t="shared" si="75"/>
        <v>9</v>
      </c>
      <c r="G104" s="2267">
        <v>0</v>
      </c>
      <c r="H104" s="2231">
        <v>0</v>
      </c>
      <c r="I104" s="2267">
        <v>0</v>
      </c>
      <c r="J104" s="2283">
        <v>0</v>
      </c>
      <c r="K104" s="23">
        <v>0</v>
      </c>
      <c r="L104" s="2231">
        <v>0</v>
      </c>
      <c r="M104" s="2267">
        <v>0</v>
      </c>
      <c r="N104" s="2231">
        <v>0</v>
      </c>
      <c r="O104" s="2230">
        <v>0</v>
      </c>
      <c r="P104" s="2231">
        <v>0</v>
      </c>
      <c r="Q104" s="2230">
        <v>0</v>
      </c>
      <c r="R104" s="2231">
        <v>0</v>
      </c>
      <c r="S104" s="2230">
        <v>0</v>
      </c>
      <c r="T104" s="2231">
        <v>0</v>
      </c>
      <c r="U104" s="2230">
        <v>0</v>
      </c>
      <c r="V104" s="2231">
        <v>0</v>
      </c>
      <c r="W104" s="2230">
        <v>0</v>
      </c>
      <c r="X104" s="2231">
        <v>0</v>
      </c>
      <c r="Y104" s="2230">
        <v>0</v>
      </c>
      <c r="Z104" s="2231">
        <v>1</v>
      </c>
      <c r="AA104" s="2230">
        <v>0</v>
      </c>
      <c r="AB104" s="2231">
        <v>0</v>
      </c>
      <c r="AC104" s="2230">
        <v>0</v>
      </c>
      <c r="AD104" s="2231">
        <v>0</v>
      </c>
      <c r="AE104" s="2230">
        <v>0</v>
      </c>
      <c r="AF104" s="2231">
        <v>2</v>
      </c>
      <c r="AG104" s="2230">
        <v>1</v>
      </c>
      <c r="AH104" s="2231">
        <v>4</v>
      </c>
      <c r="AI104" s="2230">
        <v>0</v>
      </c>
      <c r="AJ104" s="2231">
        <v>1</v>
      </c>
      <c r="AK104" s="2230">
        <v>0</v>
      </c>
      <c r="AL104" s="2231">
        <v>1</v>
      </c>
      <c r="AM104" s="2230">
        <v>0</v>
      </c>
      <c r="AN104" s="2232">
        <v>0</v>
      </c>
      <c r="AO104" s="2268">
        <v>0</v>
      </c>
      <c r="AP104" s="2268">
        <v>0</v>
      </c>
      <c r="AQ104" s="2234">
        <v>10</v>
      </c>
      <c r="AR104" s="28">
        <v>0</v>
      </c>
      <c r="AS104" s="2234"/>
      <c r="AT104" s="2268">
        <v>0</v>
      </c>
      <c r="AU104" s="2268">
        <v>0</v>
      </c>
      <c r="AV104" s="2268">
        <v>0</v>
      </c>
      <c r="AW104" s="671" t="str">
        <f t="shared" si="72"/>
        <v/>
      </c>
      <c r="BU104" s="3"/>
      <c r="BV104" s="3"/>
      <c r="BW104" s="4"/>
      <c r="CA104" s="31" t="str">
        <f t="shared" si="76"/>
        <v/>
      </c>
      <c r="CB104" s="31" t="str">
        <f t="shared" si="77"/>
        <v/>
      </c>
      <c r="CC104" s="31" t="str">
        <f t="shared" si="78"/>
        <v/>
      </c>
      <c r="CD104" s="31" t="str">
        <f t="shared" si="79"/>
        <v/>
      </c>
      <c r="CE104" s="31" t="str">
        <f t="shared" si="80"/>
        <v/>
      </c>
      <c r="CF104" s="31" t="str">
        <f t="shared" si="81"/>
        <v/>
      </c>
      <c r="CG104" s="31" t="str">
        <f t="shared" si="82"/>
        <v/>
      </c>
      <c r="CH104" s="32">
        <f t="shared" si="83"/>
        <v>0</v>
      </c>
      <c r="CI104" s="32">
        <f t="shared" si="84"/>
        <v>0</v>
      </c>
      <c r="CJ104" s="32">
        <f t="shared" si="85"/>
        <v>0</v>
      </c>
      <c r="CK104" s="32">
        <f t="shared" si="86"/>
        <v>0</v>
      </c>
      <c r="CL104" s="32">
        <f t="shared" si="87"/>
        <v>0</v>
      </c>
      <c r="CM104" s="32">
        <f t="shared" si="88"/>
        <v>0</v>
      </c>
      <c r="CN104" s="32">
        <f t="shared" si="89"/>
        <v>0</v>
      </c>
    </row>
    <row r="105" spans="1:92" ht="16.350000000000001" customHeight="1" x14ac:dyDescent="0.2">
      <c r="A105" s="3748" t="s">
        <v>138</v>
      </c>
      <c r="B105" s="3748"/>
      <c r="C105" s="3748"/>
      <c r="D105" s="2396">
        <f t="shared" si="73"/>
        <v>7</v>
      </c>
      <c r="E105" s="2264">
        <f t="shared" si="74"/>
        <v>1</v>
      </c>
      <c r="F105" s="2266">
        <f t="shared" si="75"/>
        <v>6</v>
      </c>
      <c r="G105" s="2267">
        <v>0</v>
      </c>
      <c r="H105" s="2231">
        <v>0</v>
      </c>
      <c r="I105" s="2267">
        <v>0</v>
      </c>
      <c r="J105" s="2283">
        <v>0</v>
      </c>
      <c r="K105" s="2267">
        <v>0</v>
      </c>
      <c r="L105" s="2231">
        <v>0</v>
      </c>
      <c r="M105" s="2267">
        <v>0</v>
      </c>
      <c r="N105" s="2231">
        <v>0</v>
      </c>
      <c r="O105" s="2230">
        <v>0</v>
      </c>
      <c r="P105" s="2231">
        <v>0</v>
      </c>
      <c r="Q105" s="2230">
        <v>0</v>
      </c>
      <c r="R105" s="2231">
        <v>0</v>
      </c>
      <c r="S105" s="2230">
        <v>0</v>
      </c>
      <c r="T105" s="2231">
        <v>0</v>
      </c>
      <c r="U105" s="2230">
        <v>0</v>
      </c>
      <c r="V105" s="2231">
        <v>0</v>
      </c>
      <c r="W105" s="2230">
        <v>0</v>
      </c>
      <c r="X105" s="2231">
        <v>0</v>
      </c>
      <c r="Y105" s="2230">
        <v>1</v>
      </c>
      <c r="Z105" s="2231">
        <v>5</v>
      </c>
      <c r="AA105" s="2230">
        <v>0</v>
      </c>
      <c r="AB105" s="2231">
        <v>1</v>
      </c>
      <c r="AC105" s="2230">
        <v>0</v>
      </c>
      <c r="AD105" s="2231">
        <v>0</v>
      </c>
      <c r="AE105" s="2230">
        <v>0</v>
      </c>
      <c r="AF105" s="2231">
        <v>0</v>
      </c>
      <c r="AG105" s="2230">
        <v>0</v>
      </c>
      <c r="AH105" s="2231">
        <v>0</v>
      </c>
      <c r="AI105" s="2230">
        <v>0</v>
      </c>
      <c r="AJ105" s="2231">
        <v>0</v>
      </c>
      <c r="AK105" s="2230">
        <v>0</v>
      </c>
      <c r="AL105" s="2231">
        <v>0</v>
      </c>
      <c r="AM105" s="2230">
        <v>0</v>
      </c>
      <c r="AN105" s="2232">
        <v>0</v>
      </c>
      <c r="AO105" s="2268">
        <v>0</v>
      </c>
      <c r="AP105" s="2268">
        <v>0</v>
      </c>
      <c r="AQ105" s="2234">
        <v>7</v>
      </c>
      <c r="AR105" s="28">
        <v>0</v>
      </c>
      <c r="AS105" s="2234"/>
      <c r="AT105" s="2268">
        <v>0</v>
      </c>
      <c r="AU105" s="2268">
        <v>0</v>
      </c>
      <c r="AV105" s="2268">
        <v>0</v>
      </c>
      <c r="AW105" s="671" t="str">
        <f t="shared" si="72"/>
        <v/>
      </c>
      <c r="BU105" s="3"/>
      <c r="BV105" s="3"/>
      <c r="BW105" s="4"/>
      <c r="CA105" s="31" t="str">
        <f t="shared" si="76"/>
        <v/>
      </c>
      <c r="CB105" s="31" t="str">
        <f t="shared" si="77"/>
        <v/>
      </c>
      <c r="CC105" s="31" t="str">
        <f t="shared" si="78"/>
        <v/>
      </c>
      <c r="CD105" s="31" t="str">
        <f t="shared" si="79"/>
        <v/>
      </c>
      <c r="CE105" s="31" t="str">
        <f t="shared" si="80"/>
        <v/>
      </c>
      <c r="CF105" s="31" t="str">
        <f t="shared" si="81"/>
        <v/>
      </c>
      <c r="CG105" s="31" t="str">
        <f t="shared" si="82"/>
        <v/>
      </c>
      <c r="CH105" s="32">
        <f t="shared" si="83"/>
        <v>0</v>
      </c>
      <c r="CI105" s="32">
        <f t="shared" si="84"/>
        <v>0</v>
      </c>
      <c r="CJ105" s="32">
        <f t="shared" si="85"/>
        <v>0</v>
      </c>
      <c r="CK105" s="32">
        <f t="shared" si="86"/>
        <v>0</v>
      </c>
      <c r="CL105" s="32">
        <f t="shared" si="87"/>
        <v>0</v>
      </c>
      <c r="CM105" s="32">
        <f t="shared" si="88"/>
        <v>0</v>
      </c>
      <c r="CN105" s="32">
        <f t="shared" si="89"/>
        <v>0</v>
      </c>
    </row>
    <row r="106" spans="1:92" ht="16.350000000000001" customHeight="1" x14ac:dyDescent="0.2">
      <c r="A106" s="3748" t="s">
        <v>139</v>
      </c>
      <c r="B106" s="3748"/>
      <c r="C106" s="3748"/>
      <c r="D106" s="2396">
        <f t="shared" si="73"/>
        <v>0</v>
      </c>
      <c r="E106" s="2264">
        <f t="shared" si="74"/>
        <v>0</v>
      </c>
      <c r="F106" s="2266">
        <f t="shared" si="75"/>
        <v>0</v>
      </c>
      <c r="G106" s="2267"/>
      <c r="H106" s="2231"/>
      <c r="I106" s="2267"/>
      <c r="J106" s="2283"/>
      <c r="K106" s="2267"/>
      <c r="L106" s="2231"/>
      <c r="M106" s="2267"/>
      <c r="N106" s="2231"/>
      <c r="O106" s="2230"/>
      <c r="P106" s="2231"/>
      <c r="Q106" s="2230"/>
      <c r="R106" s="2231"/>
      <c r="S106" s="2230"/>
      <c r="T106" s="2231"/>
      <c r="U106" s="2230"/>
      <c r="V106" s="2231"/>
      <c r="W106" s="2230"/>
      <c r="X106" s="2231"/>
      <c r="Y106" s="2230"/>
      <c r="Z106" s="2231"/>
      <c r="AA106" s="2230"/>
      <c r="AB106" s="2231"/>
      <c r="AC106" s="2230"/>
      <c r="AD106" s="2231"/>
      <c r="AE106" s="2230"/>
      <c r="AF106" s="2231"/>
      <c r="AG106" s="2230"/>
      <c r="AH106" s="2231"/>
      <c r="AI106" s="2230"/>
      <c r="AJ106" s="2231"/>
      <c r="AK106" s="2230"/>
      <c r="AL106" s="2231"/>
      <c r="AM106" s="2230"/>
      <c r="AN106" s="2232"/>
      <c r="AO106" s="2268"/>
      <c r="AP106" s="2268"/>
      <c r="AQ106" s="2234">
        <v>0</v>
      </c>
      <c r="AR106" s="28"/>
      <c r="AS106" s="2234"/>
      <c r="AT106" s="2268"/>
      <c r="AU106" s="2268"/>
      <c r="AV106" s="2268"/>
      <c r="AW106" s="671" t="str">
        <f t="shared" si="72"/>
        <v/>
      </c>
      <c r="BU106" s="3"/>
      <c r="BV106" s="3"/>
      <c r="BW106" s="4"/>
      <c r="CA106" s="31" t="str">
        <f t="shared" si="76"/>
        <v/>
      </c>
      <c r="CB106" s="31" t="str">
        <f t="shared" si="77"/>
        <v/>
      </c>
      <c r="CC106" s="31" t="str">
        <f t="shared" si="78"/>
        <v/>
      </c>
      <c r="CD106" s="31" t="str">
        <f t="shared" si="79"/>
        <v/>
      </c>
      <c r="CE106" s="31" t="str">
        <f t="shared" si="80"/>
        <v/>
      </c>
      <c r="CF106" s="31" t="str">
        <f t="shared" si="81"/>
        <v/>
      </c>
      <c r="CG106" s="31" t="str">
        <f t="shared" si="82"/>
        <v/>
      </c>
      <c r="CH106" s="32">
        <f t="shared" si="83"/>
        <v>0</v>
      </c>
      <c r="CI106" s="32">
        <f t="shared" si="84"/>
        <v>0</v>
      </c>
      <c r="CJ106" s="32">
        <f t="shared" si="85"/>
        <v>0</v>
      </c>
      <c r="CK106" s="32">
        <f t="shared" si="86"/>
        <v>0</v>
      </c>
      <c r="CL106" s="32">
        <f t="shared" si="87"/>
        <v>0</v>
      </c>
      <c r="CM106" s="32">
        <f t="shared" si="88"/>
        <v>0</v>
      </c>
      <c r="CN106" s="32">
        <f t="shared" si="89"/>
        <v>0</v>
      </c>
    </row>
    <row r="107" spans="1:92" ht="16.350000000000001" customHeight="1" x14ac:dyDescent="0.2">
      <c r="A107" s="3748" t="s">
        <v>140</v>
      </c>
      <c r="B107" s="3748"/>
      <c r="C107" s="3748"/>
      <c r="D107" s="2396">
        <f t="shared" si="73"/>
        <v>0</v>
      </c>
      <c r="E107" s="2264">
        <f>SUM(G107+I107+K107+M107+O107+Q107+S107+U107+W107)</f>
        <v>0</v>
      </c>
      <c r="F107" s="2266">
        <f>SUM(H107+J107+L107+N107+P107+R107+T107+V107+X107)</f>
        <v>0</v>
      </c>
      <c r="G107" s="2404"/>
      <c r="H107" s="2231"/>
      <c r="I107" s="2404"/>
      <c r="J107" s="2283"/>
      <c r="K107" s="2267"/>
      <c r="L107" s="2231"/>
      <c r="M107" s="2267"/>
      <c r="N107" s="2231"/>
      <c r="O107" s="2230"/>
      <c r="P107" s="2231"/>
      <c r="Q107" s="2230"/>
      <c r="R107" s="2231"/>
      <c r="S107" s="2230"/>
      <c r="T107" s="2231"/>
      <c r="U107" s="2230"/>
      <c r="V107" s="2231"/>
      <c r="W107" s="2230"/>
      <c r="X107" s="2231"/>
      <c r="Y107" s="2400"/>
      <c r="Z107" s="2398"/>
      <c r="AA107" s="2400"/>
      <c r="AB107" s="2398"/>
      <c r="AC107" s="2400"/>
      <c r="AD107" s="2398"/>
      <c r="AE107" s="2400"/>
      <c r="AF107" s="2398"/>
      <c r="AG107" s="2400"/>
      <c r="AH107" s="2398"/>
      <c r="AI107" s="2400"/>
      <c r="AJ107" s="2398"/>
      <c r="AK107" s="2400"/>
      <c r="AL107" s="2398"/>
      <c r="AM107" s="2400"/>
      <c r="AN107" s="2402"/>
      <c r="AO107" s="2268"/>
      <c r="AP107" s="2268"/>
      <c r="AQ107" s="2234">
        <v>0</v>
      </c>
      <c r="AR107" s="2403"/>
      <c r="AS107" s="2234"/>
      <c r="AT107" s="2268"/>
      <c r="AU107" s="2268"/>
      <c r="AV107" s="2268"/>
      <c r="AW107" s="671" t="str">
        <f t="shared" si="72"/>
        <v/>
      </c>
      <c r="BU107" s="3"/>
      <c r="BV107" s="3"/>
      <c r="BW107" s="4"/>
      <c r="CA107" s="31" t="str">
        <f t="shared" si="76"/>
        <v/>
      </c>
      <c r="CB107" s="31"/>
      <c r="CC107" s="31" t="str">
        <f t="shared" si="78"/>
        <v/>
      </c>
      <c r="CD107" s="31" t="str">
        <f t="shared" si="79"/>
        <v/>
      </c>
      <c r="CE107" s="31" t="str">
        <f t="shared" si="80"/>
        <v/>
      </c>
      <c r="CF107" s="31" t="str">
        <f t="shared" si="81"/>
        <v/>
      </c>
      <c r="CG107" s="31" t="str">
        <f t="shared" si="82"/>
        <v/>
      </c>
      <c r="CH107" s="32">
        <f t="shared" si="83"/>
        <v>0</v>
      </c>
      <c r="CI107" s="32"/>
      <c r="CJ107" s="32">
        <f t="shared" si="85"/>
        <v>0</v>
      </c>
      <c r="CK107" s="32">
        <f t="shared" si="86"/>
        <v>0</v>
      </c>
      <c r="CL107" s="32">
        <f t="shared" si="87"/>
        <v>0</v>
      </c>
      <c r="CM107" s="32">
        <f t="shared" si="88"/>
        <v>0</v>
      </c>
      <c r="CN107" s="32">
        <f t="shared" si="89"/>
        <v>0</v>
      </c>
    </row>
    <row r="108" spans="1:92" ht="16.350000000000001" customHeight="1" x14ac:dyDescent="0.2">
      <c r="A108" s="3748" t="s">
        <v>141</v>
      </c>
      <c r="B108" s="3748"/>
      <c r="C108" s="3748"/>
      <c r="D108" s="2396">
        <f t="shared" si="73"/>
        <v>10</v>
      </c>
      <c r="E108" s="2264">
        <f>SUM(Q108+S108+U108+W108+Y108+AA108+AC108+AE108+AG108+AI108+AK108+AM108)</f>
        <v>3</v>
      </c>
      <c r="F108" s="2266">
        <f>SUM(R108+T108+V108+X108+Z108+AB108+AD108+AF108+AH108+AJ108+AL108+AN108)</f>
        <v>7</v>
      </c>
      <c r="G108" s="2280"/>
      <c r="H108" s="2281"/>
      <c r="I108" s="2280"/>
      <c r="J108" s="2405"/>
      <c r="K108" s="2280"/>
      <c r="L108" s="2281"/>
      <c r="M108" s="2280"/>
      <c r="N108" s="2281"/>
      <c r="O108" s="2304"/>
      <c r="P108" s="2281"/>
      <c r="Q108" s="2230">
        <v>0</v>
      </c>
      <c r="R108" s="2231">
        <v>0</v>
      </c>
      <c r="S108" s="2230">
        <v>0</v>
      </c>
      <c r="T108" s="2231">
        <v>0</v>
      </c>
      <c r="U108" s="2230">
        <v>0</v>
      </c>
      <c r="V108" s="2231">
        <v>0</v>
      </c>
      <c r="W108" s="2230">
        <v>0</v>
      </c>
      <c r="X108" s="2231">
        <v>1</v>
      </c>
      <c r="Y108" s="2230">
        <v>0</v>
      </c>
      <c r="Z108" s="2231">
        <v>0</v>
      </c>
      <c r="AA108" s="2230">
        <v>0</v>
      </c>
      <c r="AB108" s="2231">
        <v>0</v>
      </c>
      <c r="AC108" s="2230">
        <v>0</v>
      </c>
      <c r="AD108" s="2231">
        <v>1</v>
      </c>
      <c r="AE108" s="2230">
        <v>0</v>
      </c>
      <c r="AF108" s="2231">
        <v>1</v>
      </c>
      <c r="AG108" s="2230">
        <v>1</v>
      </c>
      <c r="AH108" s="2231">
        <v>3</v>
      </c>
      <c r="AI108" s="2230">
        <v>0</v>
      </c>
      <c r="AJ108" s="2231">
        <v>1</v>
      </c>
      <c r="AK108" s="2230">
        <v>2</v>
      </c>
      <c r="AL108" s="2231">
        <v>0</v>
      </c>
      <c r="AM108" s="2230">
        <v>0</v>
      </c>
      <c r="AN108" s="2232">
        <v>0</v>
      </c>
      <c r="AO108" s="2268">
        <v>0</v>
      </c>
      <c r="AP108" s="2268">
        <v>0</v>
      </c>
      <c r="AQ108" s="2234">
        <v>10</v>
      </c>
      <c r="AR108" s="2234">
        <v>0</v>
      </c>
      <c r="AS108" s="2234"/>
      <c r="AT108" s="2268">
        <v>0</v>
      </c>
      <c r="AU108" s="2268">
        <v>0</v>
      </c>
      <c r="AV108" s="2268">
        <v>0</v>
      </c>
      <c r="AW108" s="671" t="str">
        <f t="shared" si="72"/>
        <v/>
      </c>
      <c r="BU108" s="3"/>
      <c r="BV108" s="3"/>
      <c r="BW108" s="4"/>
      <c r="CA108" s="31" t="str">
        <f t="shared" si="76"/>
        <v/>
      </c>
      <c r="CB108" s="31" t="str">
        <f t="shared" si="77"/>
        <v/>
      </c>
      <c r="CC108" s="31" t="str">
        <f t="shared" si="78"/>
        <v/>
      </c>
      <c r="CD108" s="31" t="str">
        <f t="shared" si="79"/>
        <v/>
      </c>
      <c r="CE108" s="31" t="str">
        <f t="shared" si="80"/>
        <v/>
      </c>
      <c r="CF108" s="31" t="str">
        <f t="shared" si="81"/>
        <v/>
      </c>
      <c r="CG108" s="31" t="str">
        <f t="shared" si="82"/>
        <v/>
      </c>
      <c r="CH108" s="32">
        <f t="shared" si="83"/>
        <v>0</v>
      </c>
      <c r="CI108" s="32">
        <f t="shared" si="84"/>
        <v>0</v>
      </c>
      <c r="CJ108" s="32">
        <f t="shared" si="85"/>
        <v>0</v>
      </c>
      <c r="CK108" s="32">
        <f t="shared" si="86"/>
        <v>0</v>
      </c>
      <c r="CL108" s="32">
        <f t="shared" si="87"/>
        <v>0</v>
      </c>
      <c r="CM108" s="32">
        <f t="shared" si="88"/>
        <v>0</v>
      </c>
      <c r="CN108" s="32">
        <f t="shared" si="89"/>
        <v>0</v>
      </c>
    </row>
    <row r="109" spans="1:92" ht="16.350000000000001" customHeight="1" x14ac:dyDescent="0.2">
      <c r="A109" s="3748" t="s">
        <v>142</v>
      </c>
      <c r="B109" s="3748"/>
      <c r="C109" s="3748"/>
      <c r="D109" s="2396">
        <f t="shared" si="73"/>
        <v>5</v>
      </c>
      <c r="E109" s="2264">
        <f t="shared" ref="E109:F110" si="90">SUM(Q109+S109+U109+W109+Y109+AA109+AC109+AE109+AG109+AI109+AK109+AM109)</f>
        <v>3</v>
      </c>
      <c r="F109" s="2266">
        <f t="shared" si="90"/>
        <v>2</v>
      </c>
      <c r="G109" s="2280"/>
      <c r="H109" s="2281"/>
      <c r="I109" s="2280"/>
      <c r="J109" s="2405"/>
      <c r="K109" s="2280"/>
      <c r="L109" s="2281"/>
      <c r="M109" s="2280"/>
      <c r="N109" s="2281"/>
      <c r="O109" s="2304"/>
      <c r="P109" s="2281"/>
      <c r="Q109" s="2230">
        <v>0</v>
      </c>
      <c r="R109" s="2231">
        <v>0</v>
      </c>
      <c r="S109" s="2230">
        <v>0</v>
      </c>
      <c r="T109" s="2231">
        <v>0</v>
      </c>
      <c r="U109" s="2230">
        <v>0</v>
      </c>
      <c r="V109" s="2231">
        <v>0</v>
      </c>
      <c r="W109" s="2230">
        <v>0</v>
      </c>
      <c r="X109" s="2231">
        <v>0</v>
      </c>
      <c r="Y109" s="2230">
        <v>0</v>
      </c>
      <c r="Z109" s="2231">
        <v>0</v>
      </c>
      <c r="AA109" s="2230">
        <v>1</v>
      </c>
      <c r="AB109" s="2231">
        <v>0</v>
      </c>
      <c r="AC109" s="2230">
        <v>0</v>
      </c>
      <c r="AD109" s="2231">
        <v>1</v>
      </c>
      <c r="AE109" s="2230">
        <v>0</v>
      </c>
      <c r="AF109" s="2231">
        <v>1</v>
      </c>
      <c r="AG109" s="2230">
        <v>0</v>
      </c>
      <c r="AH109" s="2231">
        <v>0</v>
      </c>
      <c r="AI109" s="2230">
        <v>0</v>
      </c>
      <c r="AJ109" s="2231">
        <v>0</v>
      </c>
      <c r="AK109" s="2230">
        <v>2</v>
      </c>
      <c r="AL109" s="2231">
        <v>0</v>
      </c>
      <c r="AM109" s="2230">
        <v>0</v>
      </c>
      <c r="AN109" s="2232">
        <v>0</v>
      </c>
      <c r="AO109" s="2268">
        <v>0</v>
      </c>
      <c r="AP109" s="2268">
        <v>0</v>
      </c>
      <c r="AQ109" s="2234">
        <v>5</v>
      </c>
      <c r="AR109" s="2234">
        <v>0</v>
      </c>
      <c r="AS109" s="2234"/>
      <c r="AT109" s="2268">
        <v>0</v>
      </c>
      <c r="AU109" s="2268">
        <v>0</v>
      </c>
      <c r="AV109" s="2268">
        <v>0</v>
      </c>
      <c r="AW109" s="671" t="str">
        <f t="shared" si="72"/>
        <v/>
      </c>
      <c r="BU109" s="3"/>
      <c r="BV109" s="3"/>
      <c r="BW109" s="4"/>
      <c r="CA109" s="31" t="str">
        <f t="shared" si="76"/>
        <v/>
      </c>
      <c r="CB109" s="31" t="str">
        <f t="shared" si="77"/>
        <v/>
      </c>
      <c r="CC109" s="31" t="str">
        <f t="shared" si="78"/>
        <v/>
      </c>
      <c r="CD109" s="31" t="str">
        <f t="shared" si="79"/>
        <v/>
      </c>
      <c r="CE109" s="31" t="str">
        <f t="shared" si="80"/>
        <v/>
      </c>
      <c r="CF109" s="31" t="str">
        <f t="shared" si="81"/>
        <v/>
      </c>
      <c r="CG109" s="31" t="str">
        <f t="shared" si="82"/>
        <v/>
      </c>
      <c r="CH109" s="32">
        <f t="shared" si="83"/>
        <v>0</v>
      </c>
      <c r="CI109" s="32">
        <f t="shared" si="84"/>
        <v>0</v>
      </c>
      <c r="CJ109" s="32">
        <f t="shared" si="85"/>
        <v>0</v>
      </c>
      <c r="CK109" s="32">
        <f t="shared" si="86"/>
        <v>0</v>
      </c>
      <c r="CL109" s="32">
        <f t="shared" si="87"/>
        <v>0</v>
      </c>
      <c r="CM109" s="32">
        <f t="shared" si="88"/>
        <v>0</v>
      </c>
      <c r="CN109" s="32">
        <f t="shared" si="89"/>
        <v>0</v>
      </c>
    </row>
    <row r="110" spans="1:92" ht="16.350000000000001" customHeight="1" x14ac:dyDescent="0.2">
      <c r="A110" s="3748" t="s">
        <v>143</v>
      </c>
      <c r="B110" s="3748"/>
      <c r="C110" s="3748"/>
      <c r="D110" s="2396">
        <f t="shared" si="73"/>
        <v>5</v>
      </c>
      <c r="E110" s="2264">
        <f t="shared" si="90"/>
        <v>2</v>
      </c>
      <c r="F110" s="2266">
        <f t="shared" si="90"/>
        <v>3</v>
      </c>
      <c r="G110" s="2280"/>
      <c r="H110" s="2281"/>
      <c r="I110" s="2280"/>
      <c r="J110" s="2405"/>
      <c r="K110" s="2280"/>
      <c r="L110" s="2281"/>
      <c r="M110" s="2280"/>
      <c r="N110" s="2281"/>
      <c r="O110" s="2304"/>
      <c r="P110" s="2281"/>
      <c r="Q110" s="2230">
        <v>0</v>
      </c>
      <c r="R110" s="2231">
        <v>0</v>
      </c>
      <c r="S110" s="2230">
        <v>0</v>
      </c>
      <c r="T110" s="2231">
        <v>0</v>
      </c>
      <c r="U110" s="2230">
        <v>0</v>
      </c>
      <c r="V110" s="2231">
        <v>0</v>
      </c>
      <c r="W110" s="2230">
        <v>2</v>
      </c>
      <c r="X110" s="2231">
        <v>0</v>
      </c>
      <c r="Y110" s="2230">
        <v>0</v>
      </c>
      <c r="Z110" s="2231">
        <v>1</v>
      </c>
      <c r="AA110" s="2230">
        <v>0</v>
      </c>
      <c r="AB110" s="2231">
        <v>0</v>
      </c>
      <c r="AC110" s="2230">
        <v>0</v>
      </c>
      <c r="AD110" s="2231">
        <v>1</v>
      </c>
      <c r="AE110" s="2230">
        <v>0</v>
      </c>
      <c r="AF110" s="2231">
        <v>0</v>
      </c>
      <c r="AG110" s="2230">
        <v>0</v>
      </c>
      <c r="AH110" s="2231">
        <v>1</v>
      </c>
      <c r="AI110" s="2230">
        <v>0</v>
      </c>
      <c r="AJ110" s="2231">
        <v>0</v>
      </c>
      <c r="AK110" s="2230">
        <v>0</v>
      </c>
      <c r="AL110" s="2231">
        <v>0</v>
      </c>
      <c r="AM110" s="2230">
        <v>0</v>
      </c>
      <c r="AN110" s="2232">
        <v>0</v>
      </c>
      <c r="AO110" s="2268">
        <v>0</v>
      </c>
      <c r="AP110" s="2268">
        <v>0</v>
      </c>
      <c r="AQ110" s="2234">
        <v>5</v>
      </c>
      <c r="AR110" s="2234">
        <v>0</v>
      </c>
      <c r="AS110" s="2234"/>
      <c r="AT110" s="2268">
        <v>0</v>
      </c>
      <c r="AU110" s="2268">
        <v>0</v>
      </c>
      <c r="AV110" s="2268">
        <v>0</v>
      </c>
      <c r="AW110" s="671" t="str">
        <f t="shared" si="72"/>
        <v/>
      </c>
      <c r="BU110" s="3"/>
      <c r="BV110" s="3"/>
      <c r="BW110" s="4"/>
      <c r="CA110" s="31" t="str">
        <f t="shared" si="76"/>
        <v/>
      </c>
      <c r="CB110" s="31" t="str">
        <f t="shared" si="77"/>
        <v/>
      </c>
      <c r="CC110" s="31" t="str">
        <f t="shared" si="78"/>
        <v/>
      </c>
      <c r="CD110" s="31" t="str">
        <f t="shared" si="79"/>
        <v/>
      </c>
      <c r="CE110" s="31" t="str">
        <f t="shared" si="80"/>
        <v/>
      </c>
      <c r="CF110" s="31" t="str">
        <f t="shared" si="81"/>
        <v/>
      </c>
      <c r="CG110" s="31" t="str">
        <f t="shared" si="82"/>
        <v/>
      </c>
      <c r="CH110" s="32">
        <f t="shared" si="83"/>
        <v>0</v>
      </c>
      <c r="CI110" s="32">
        <f t="shared" si="84"/>
        <v>0</v>
      </c>
      <c r="CJ110" s="32">
        <f t="shared" si="85"/>
        <v>0</v>
      </c>
      <c r="CK110" s="32">
        <f t="shared" si="86"/>
        <v>0</v>
      </c>
      <c r="CL110" s="32">
        <f t="shared" si="87"/>
        <v>0</v>
      </c>
      <c r="CM110" s="32">
        <f t="shared" si="88"/>
        <v>0</v>
      </c>
      <c r="CN110" s="32">
        <f t="shared" si="89"/>
        <v>0</v>
      </c>
    </row>
    <row r="111" spans="1:92" ht="16.350000000000001" customHeight="1" x14ac:dyDescent="0.2">
      <c r="A111" s="3740" t="s">
        <v>144</v>
      </c>
      <c r="B111" s="3741"/>
      <c r="C111" s="3742"/>
      <c r="D111" s="2396">
        <f t="shared" si="73"/>
        <v>0</v>
      </c>
      <c r="E111" s="2264">
        <f>SUM(Q111+S111+U111+W111+Y111)</f>
        <v>0</v>
      </c>
      <c r="F111" s="2266">
        <f>SUM(R111+T111+V111+X111+Z111)</f>
        <v>0</v>
      </c>
      <c r="G111" s="2397"/>
      <c r="H111" s="2398"/>
      <c r="I111" s="2397"/>
      <c r="J111" s="2399"/>
      <c r="K111" s="2397"/>
      <c r="L111" s="2398"/>
      <c r="M111" s="2397"/>
      <c r="N111" s="2398"/>
      <c r="O111" s="2400"/>
      <c r="P111" s="2398"/>
      <c r="Q111" s="2230"/>
      <c r="R111" s="2231"/>
      <c r="S111" s="2230"/>
      <c r="T111" s="2231"/>
      <c r="U111" s="2230"/>
      <c r="V111" s="2231"/>
      <c r="W111" s="2230"/>
      <c r="X111" s="2231"/>
      <c r="Y111" s="2230"/>
      <c r="Z111" s="2231"/>
      <c r="AA111" s="2400"/>
      <c r="AB111" s="2398"/>
      <c r="AC111" s="2400"/>
      <c r="AD111" s="2398"/>
      <c r="AE111" s="2400"/>
      <c r="AF111" s="2398"/>
      <c r="AG111" s="2400"/>
      <c r="AH111" s="2398"/>
      <c r="AI111" s="2400"/>
      <c r="AJ111" s="2398"/>
      <c r="AK111" s="2400"/>
      <c r="AL111" s="2398"/>
      <c r="AM111" s="2400"/>
      <c r="AN111" s="2402"/>
      <c r="AO111" s="2268"/>
      <c r="AP111" s="2268"/>
      <c r="AQ111" s="2234">
        <v>0</v>
      </c>
      <c r="AR111" s="2403"/>
      <c r="AS111" s="2234"/>
      <c r="AT111" s="2268"/>
      <c r="AU111" s="2268"/>
      <c r="AV111" s="2268"/>
      <c r="AW111" s="671" t="str">
        <f t="shared" si="72"/>
        <v/>
      </c>
      <c r="BU111" s="3"/>
      <c r="BV111" s="3"/>
      <c r="BW111" s="4"/>
      <c r="CA111" s="31" t="str">
        <f t="shared" si="76"/>
        <v/>
      </c>
      <c r="CB111" s="31"/>
      <c r="CC111" s="31" t="str">
        <f t="shared" si="78"/>
        <v/>
      </c>
      <c r="CD111" s="31"/>
      <c r="CE111" s="31" t="str">
        <f t="shared" si="80"/>
        <v/>
      </c>
      <c r="CF111" s="31" t="str">
        <f t="shared" si="81"/>
        <v/>
      </c>
      <c r="CG111" s="31" t="str">
        <f t="shared" si="82"/>
        <v/>
      </c>
      <c r="CH111" s="32">
        <f t="shared" si="83"/>
        <v>0</v>
      </c>
      <c r="CI111" s="32"/>
      <c r="CJ111" s="32">
        <f t="shared" si="85"/>
        <v>0</v>
      </c>
      <c r="CK111" s="32"/>
      <c r="CL111" s="32">
        <f t="shared" si="87"/>
        <v>0</v>
      </c>
      <c r="CM111" s="32">
        <f t="shared" si="88"/>
        <v>0</v>
      </c>
      <c r="CN111" s="32">
        <f t="shared" si="89"/>
        <v>0</v>
      </c>
    </row>
    <row r="112" spans="1:92" ht="16.350000000000001" customHeight="1" x14ac:dyDescent="0.2">
      <c r="A112" s="3740" t="s">
        <v>145</v>
      </c>
      <c r="B112" s="3741"/>
      <c r="C112" s="3742"/>
      <c r="D112" s="2396">
        <f t="shared" si="73"/>
        <v>0</v>
      </c>
      <c r="E112" s="2264">
        <f>SUM(Q112+S112+U112+W112+Y112+AA112+AC112+AE112+AG112+AI112+AK112+AM112)</f>
        <v>0</v>
      </c>
      <c r="F112" s="2266">
        <f>SUM(R112+T112+V112+X112+Z112+AB112+AD112+AF112+AH112+AJ112+AL112+AN112)</f>
        <v>0</v>
      </c>
      <c r="G112" s="2397"/>
      <c r="H112" s="2398"/>
      <c r="I112" s="2397"/>
      <c r="J112" s="2399"/>
      <c r="K112" s="2397"/>
      <c r="L112" s="2398"/>
      <c r="M112" s="2397"/>
      <c r="N112" s="2398"/>
      <c r="O112" s="2400"/>
      <c r="P112" s="2398"/>
      <c r="Q112" s="2230"/>
      <c r="R112" s="2231"/>
      <c r="S112" s="2230"/>
      <c r="T112" s="2231"/>
      <c r="U112" s="2230"/>
      <c r="V112" s="2231"/>
      <c r="W112" s="2230"/>
      <c r="X112" s="2231"/>
      <c r="Y112" s="2230"/>
      <c r="Z112" s="2231"/>
      <c r="AA112" s="2230"/>
      <c r="AB112" s="2231"/>
      <c r="AC112" s="2230"/>
      <c r="AD112" s="2231"/>
      <c r="AE112" s="2230"/>
      <c r="AF112" s="2231"/>
      <c r="AG112" s="2230"/>
      <c r="AH112" s="2231"/>
      <c r="AI112" s="2230"/>
      <c r="AJ112" s="2231"/>
      <c r="AK112" s="2230"/>
      <c r="AL112" s="2231"/>
      <c r="AM112" s="2230"/>
      <c r="AN112" s="2232"/>
      <c r="AO112" s="2268"/>
      <c r="AP112" s="2268"/>
      <c r="AQ112" s="2234">
        <v>0</v>
      </c>
      <c r="AR112" s="2234"/>
      <c r="AS112" s="2234"/>
      <c r="AT112" s="2268"/>
      <c r="AU112" s="2268"/>
      <c r="AV112" s="2268"/>
      <c r="AW112" s="671" t="str">
        <f t="shared" si="72"/>
        <v/>
      </c>
      <c r="BU112" s="3"/>
      <c r="BV112" s="3"/>
      <c r="BW112" s="4"/>
      <c r="CA112" s="31" t="str">
        <f t="shared" si="76"/>
        <v/>
      </c>
      <c r="CB112" s="31" t="str">
        <f t="shared" si="77"/>
        <v/>
      </c>
      <c r="CC112" s="31" t="str">
        <f t="shared" si="78"/>
        <v/>
      </c>
      <c r="CD112" s="31" t="str">
        <f t="shared" si="79"/>
        <v/>
      </c>
      <c r="CE112" s="31" t="str">
        <f t="shared" si="80"/>
        <v/>
      </c>
      <c r="CF112" s="31" t="str">
        <f t="shared" si="81"/>
        <v/>
      </c>
      <c r="CG112" s="31" t="str">
        <f t="shared" si="82"/>
        <v/>
      </c>
      <c r="CH112" s="32">
        <f t="shared" si="83"/>
        <v>0</v>
      </c>
      <c r="CI112" s="32">
        <f t="shared" si="84"/>
        <v>0</v>
      </c>
      <c r="CJ112" s="32">
        <f t="shared" si="85"/>
        <v>0</v>
      </c>
      <c r="CK112" s="32">
        <f t="shared" si="86"/>
        <v>0</v>
      </c>
      <c r="CL112" s="32">
        <f t="shared" si="87"/>
        <v>0</v>
      </c>
      <c r="CM112" s="32">
        <f t="shared" si="88"/>
        <v>0</v>
      </c>
      <c r="CN112" s="32">
        <f t="shared" si="89"/>
        <v>0</v>
      </c>
    </row>
    <row r="113" spans="1:92" ht="16.350000000000001" customHeight="1" x14ac:dyDescent="0.2">
      <c r="A113" s="3740" t="s">
        <v>146</v>
      </c>
      <c r="B113" s="3741"/>
      <c r="C113" s="3742"/>
      <c r="D113" s="2396">
        <f t="shared" si="73"/>
        <v>0</v>
      </c>
      <c r="E113" s="2264">
        <f>SUM(Q113+S113+U113+W113+Y113+AA113+AC113+AE113+AG113+AI113+AK113+AM113)</f>
        <v>0</v>
      </c>
      <c r="F113" s="2266">
        <f>SUM(R113+T113+V113+X113+Z113+AB113+AD113+AF113+AH113+AJ113+AL113+AN113)</f>
        <v>0</v>
      </c>
      <c r="G113" s="2397"/>
      <c r="H113" s="2398"/>
      <c r="I113" s="2397"/>
      <c r="J113" s="2399"/>
      <c r="K113" s="2397"/>
      <c r="L113" s="2398"/>
      <c r="M113" s="2397"/>
      <c r="N113" s="2398"/>
      <c r="O113" s="2400"/>
      <c r="P113" s="2398"/>
      <c r="Q113" s="2230"/>
      <c r="R113" s="2231"/>
      <c r="S113" s="2230"/>
      <c r="T113" s="2231"/>
      <c r="U113" s="2230"/>
      <c r="V113" s="2231"/>
      <c r="W113" s="2230"/>
      <c r="X113" s="2231"/>
      <c r="Y113" s="2230"/>
      <c r="Z113" s="2231"/>
      <c r="AA113" s="2230"/>
      <c r="AB113" s="2231"/>
      <c r="AC113" s="2230"/>
      <c r="AD113" s="2231"/>
      <c r="AE113" s="2230"/>
      <c r="AF113" s="2231"/>
      <c r="AG113" s="2230"/>
      <c r="AH113" s="2231"/>
      <c r="AI113" s="2230"/>
      <c r="AJ113" s="2231"/>
      <c r="AK113" s="2230"/>
      <c r="AL113" s="2231"/>
      <c r="AM113" s="2230"/>
      <c r="AN113" s="2232"/>
      <c r="AO113" s="2268"/>
      <c r="AP113" s="2268"/>
      <c r="AQ113" s="2234">
        <v>0</v>
      </c>
      <c r="AR113" s="2234"/>
      <c r="AS113" s="2234"/>
      <c r="AT113" s="2268"/>
      <c r="AU113" s="2268"/>
      <c r="AV113" s="2268"/>
      <c r="AW113" s="671" t="str">
        <f t="shared" si="72"/>
        <v/>
      </c>
      <c r="BU113" s="3"/>
      <c r="BV113" s="3"/>
      <c r="BW113" s="4"/>
      <c r="CA113" s="31" t="str">
        <f t="shared" si="76"/>
        <v/>
      </c>
      <c r="CB113" s="31" t="str">
        <f t="shared" si="77"/>
        <v/>
      </c>
      <c r="CC113" s="31" t="str">
        <f t="shared" si="78"/>
        <v/>
      </c>
      <c r="CD113" s="31" t="str">
        <f t="shared" si="79"/>
        <v/>
      </c>
      <c r="CE113" s="31" t="str">
        <f t="shared" si="80"/>
        <v/>
      </c>
      <c r="CF113" s="31" t="str">
        <f t="shared" si="81"/>
        <v/>
      </c>
      <c r="CG113" s="31" t="str">
        <f t="shared" si="82"/>
        <v/>
      </c>
      <c r="CH113" s="32">
        <f t="shared" si="83"/>
        <v>0</v>
      </c>
      <c r="CI113" s="32">
        <f t="shared" si="84"/>
        <v>0</v>
      </c>
      <c r="CJ113" s="32">
        <f t="shared" si="85"/>
        <v>0</v>
      </c>
      <c r="CK113" s="32">
        <f t="shared" si="86"/>
        <v>0</v>
      </c>
      <c r="CL113" s="32">
        <f t="shared" si="87"/>
        <v>0</v>
      </c>
      <c r="CM113" s="32">
        <f t="shared" si="88"/>
        <v>0</v>
      </c>
      <c r="CN113" s="32">
        <f t="shared" si="89"/>
        <v>0</v>
      </c>
    </row>
    <row r="114" spans="1:92" ht="16.350000000000001" customHeight="1" x14ac:dyDescent="0.2">
      <c r="A114" s="3740" t="s">
        <v>147</v>
      </c>
      <c r="B114" s="3741"/>
      <c r="C114" s="3742"/>
      <c r="D114" s="2396">
        <f t="shared" si="73"/>
        <v>0</v>
      </c>
      <c r="E114" s="2264">
        <f t="shared" si="74"/>
        <v>0</v>
      </c>
      <c r="F114" s="2266">
        <f t="shared" si="75"/>
        <v>0</v>
      </c>
      <c r="G114" s="2404"/>
      <c r="H114" s="2406"/>
      <c r="I114" s="2267"/>
      <c r="J114" s="2283"/>
      <c r="K114" s="2267"/>
      <c r="L114" s="2231"/>
      <c r="M114" s="2267"/>
      <c r="N114" s="2231"/>
      <c r="O114" s="2230"/>
      <c r="P114" s="2231"/>
      <c r="Q114" s="2230"/>
      <c r="R114" s="2231"/>
      <c r="S114" s="2230"/>
      <c r="T114" s="2231"/>
      <c r="U114" s="2230"/>
      <c r="V114" s="2231"/>
      <c r="W114" s="2230"/>
      <c r="X114" s="2231"/>
      <c r="Y114" s="2230"/>
      <c r="Z114" s="2231"/>
      <c r="AA114" s="2230"/>
      <c r="AB114" s="2231"/>
      <c r="AC114" s="2230"/>
      <c r="AD114" s="2231"/>
      <c r="AE114" s="2230"/>
      <c r="AF114" s="2231"/>
      <c r="AG114" s="2230"/>
      <c r="AH114" s="2231"/>
      <c r="AI114" s="2230"/>
      <c r="AJ114" s="2231"/>
      <c r="AK114" s="2230"/>
      <c r="AL114" s="2231"/>
      <c r="AM114" s="2230"/>
      <c r="AN114" s="2232"/>
      <c r="AO114" s="2268"/>
      <c r="AP114" s="2268"/>
      <c r="AQ114" s="2234">
        <v>0</v>
      </c>
      <c r="AR114" s="2234"/>
      <c r="AS114" s="2234"/>
      <c r="AT114" s="2268"/>
      <c r="AU114" s="2268"/>
      <c r="AV114" s="2268"/>
      <c r="AW114" s="671" t="str">
        <f t="shared" si="72"/>
        <v/>
      </c>
      <c r="BU114" s="3"/>
      <c r="BV114" s="3"/>
      <c r="BW114" s="4"/>
      <c r="CA114" s="31" t="str">
        <f t="shared" si="76"/>
        <v/>
      </c>
      <c r="CB114" s="31" t="str">
        <f t="shared" si="77"/>
        <v/>
      </c>
      <c r="CC114" s="31" t="str">
        <f t="shared" si="78"/>
        <v/>
      </c>
      <c r="CD114" s="31" t="str">
        <f t="shared" si="79"/>
        <v/>
      </c>
      <c r="CE114" s="31" t="str">
        <f t="shared" si="80"/>
        <v/>
      </c>
      <c r="CF114" s="31" t="str">
        <f t="shared" si="81"/>
        <v/>
      </c>
      <c r="CG114" s="31" t="str">
        <f t="shared" si="82"/>
        <v/>
      </c>
      <c r="CH114" s="32">
        <f t="shared" si="83"/>
        <v>0</v>
      </c>
      <c r="CI114" s="32">
        <f t="shared" si="84"/>
        <v>0</v>
      </c>
      <c r="CJ114" s="32">
        <f t="shared" si="85"/>
        <v>0</v>
      </c>
      <c r="CK114" s="32">
        <f t="shared" si="86"/>
        <v>0</v>
      </c>
      <c r="CL114" s="32">
        <f t="shared" si="87"/>
        <v>0</v>
      </c>
      <c r="CM114" s="32">
        <f t="shared" si="88"/>
        <v>0</v>
      </c>
      <c r="CN114" s="32">
        <f t="shared" si="89"/>
        <v>0</v>
      </c>
    </row>
    <row r="115" spans="1:92" ht="16.350000000000001" customHeight="1" x14ac:dyDescent="0.2">
      <c r="A115" s="3740" t="s">
        <v>148</v>
      </c>
      <c r="B115" s="3741"/>
      <c r="C115" s="3742"/>
      <c r="D115" s="2396">
        <f t="shared" si="73"/>
        <v>0</v>
      </c>
      <c r="E115" s="2264">
        <f t="shared" si="74"/>
        <v>0</v>
      </c>
      <c r="F115" s="2266">
        <f t="shared" si="75"/>
        <v>0</v>
      </c>
      <c r="G115" s="2404"/>
      <c r="H115" s="2406"/>
      <c r="I115" s="2267"/>
      <c r="J115" s="2283"/>
      <c r="K115" s="2267"/>
      <c r="L115" s="2231"/>
      <c r="M115" s="2267"/>
      <c r="N115" s="2231"/>
      <c r="O115" s="2230"/>
      <c r="P115" s="2231"/>
      <c r="Q115" s="2230"/>
      <c r="R115" s="2231"/>
      <c r="S115" s="2230"/>
      <c r="T115" s="2231"/>
      <c r="U115" s="2230"/>
      <c r="V115" s="2231"/>
      <c r="W115" s="2230"/>
      <c r="X115" s="2231"/>
      <c r="Y115" s="2230"/>
      <c r="Z115" s="2231"/>
      <c r="AA115" s="2230"/>
      <c r="AB115" s="2231"/>
      <c r="AC115" s="2230"/>
      <c r="AD115" s="2231"/>
      <c r="AE115" s="2230"/>
      <c r="AF115" s="2231"/>
      <c r="AG115" s="2230"/>
      <c r="AH115" s="2231"/>
      <c r="AI115" s="2230"/>
      <c r="AJ115" s="2231"/>
      <c r="AK115" s="2230"/>
      <c r="AL115" s="2231"/>
      <c r="AM115" s="2230"/>
      <c r="AN115" s="2232"/>
      <c r="AO115" s="2268"/>
      <c r="AP115" s="2268"/>
      <c r="AQ115" s="2234">
        <v>0</v>
      </c>
      <c r="AR115" s="2234"/>
      <c r="AS115" s="2234"/>
      <c r="AT115" s="2268"/>
      <c r="AU115" s="2268"/>
      <c r="AV115" s="2268"/>
      <c r="AW115" s="671" t="str">
        <f t="shared" si="72"/>
        <v/>
      </c>
      <c r="BU115" s="3"/>
      <c r="BV115" s="3"/>
      <c r="BW115" s="4"/>
      <c r="CA115" s="31" t="str">
        <f t="shared" si="76"/>
        <v/>
      </c>
      <c r="CB115" s="31" t="str">
        <f t="shared" si="77"/>
        <v/>
      </c>
      <c r="CC115" s="31" t="str">
        <f t="shared" si="78"/>
        <v/>
      </c>
      <c r="CD115" s="31" t="str">
        <f t="shared" si="79"/>
        <v/>
      </c>
      <c r="CE115" s="31" t="str">
        <f t="shared" si="80"/>
        <v/>
      </c>
      <c r="CF115" s="31" t="str">
        <f t="shared" si="81"/>
        <v/>
      </c>
      <c r="CG115" s="31" t="str">
        <f t="shared" si="82"/>
        <v/>
      </c>
      <c r="CH115" s="32">
        <f t="shared" si="83"/>
        <v>0</v>
      </c>
      <c r="CI115" s="32">
        <f t="shared" si="84"/>
        <v>0</v>
      </c>
      <c r="CJ115" s="32">
        <f t="shared" si="85"/>
        <v>0</v>
      </c>
      <c r="CK115" s="32">
        <f t="shared" si="86"/>
        <v>0</v>
      </c>
      <c r="CL115" s="32">
        <f t="shared" si="87"/>
        <v>0</v>
      </c>
      <c r="CM115" s="32">
        <f t="shared" si="88"/>
        <v>0</v>
      </c>
      <c r="CN115" s="32">
        <f t="shared" si="89"/>
        <v>0</v>
      </c>
    </row>
    <row r="116" spans="1:92" ht="16.350000000000001" customHeight="1" x14ac:dyDescent="0.2">
      <c r="A116" s="3740" t="s">
        <v>149</v>
      </c>
      <c r="B116" s="3741"/>
      <c r="C116" s="3742"/>
      <c r="D116" s="2396">
        <f t="shared" si="73"/>
        <v>0</v>
      </c>
      <c r="E116" s="2264">
        <f t="shared" si="74"/>
        <v>0</v>
      </c>
      <c r="F116" s="2266">
        <f t="shared" si="75"/>
        <v>0</v>
      </c>
      <c r="G116" s="2404"/>
      <c r="H116" s="2406"/>
      <c r="I116" s="2267"/>
      <c r="J116" s="2283"/>
      <c r="K116" s="2267"/>
      <c r="L116" s="2231"/>
      <c r="M116" s="2267"/>
      <c r="N116" s="2231"/>
      <c r="O116" s="2230"/>
      <c r="P116" s="2231"/>
      <c r="Q116" s="2230"/>
      <c r="R116" s="2231"/>
      <c r="S116" s="2230"/>
      <c r="T116" s="2231"/>
      <c r="U116" s="2230"/>
      <c r="V116" s="2231"/>
      <c r="W116" s="2230"/>
      <c r="X116" s="2231"/>
      <c r="Y116" s="2230"/>
      <c r="Z116" s="2231"/>
      <c r="AA116" s="2230"/>
      <c r="AB116" s="2231"/>
      <c r="AC116" s="2230"/>
      <c r="AD116" s="2231"/>
      <c r="AE116" s="2230"/>
      <c r="AF116" s="2231"/>
      <c r="AG116" s="2230"/>
      <c r="AH116" s="2231"/>
      <c r="AI116" s="2230"/>
      <c r="AJ116" s="2231"/>
      <c r="AK116" s="2230"/>
      <c r="AL116" s="2231"/>
      <c r="AM116" s="2230"/>
      <c r="AN116" s="2232"/>
      <c r="AO116" s="2268"/>
      <c r="AP116" s="2268"/>
      <c r="AQ116" s="2234">
        <v>0</v>
      </c>
      <c r="AR116" s="2234"/>
      <c r="AS116" s="2234"/>
      <c r="AT116" s="2268"/>
      <c r="AU116" s="2268"/>
      <c r="AV116" s="2268"/>
      <c r="AW116" s="671" t="str">
        <f t="shared" si="72"/>
        <v/>
      </c>
      <c r="BU116" s="3"/>
      <c r="BV116" s="3"/>
      <c r="BW116" s="4"/>
      <c r="CA116" s="31" t="str">
        <f t="shared" si="76"/>
        <v/>
      </c>
      <c r="CB116" s="31" t="str">
        <f t="shared" si="77"/>
        <v/>
      </c>
      <c r="CC116" s="31" t="str">
        <f t="shared" si="78"/>
        <v/>
      </c>
      <c r="CD116" s="31" t="str">
        <f t="shared" si="79"/>
        <v/>
      </c>
      <c r="CE116" s="31" t="str">
        <f t="shared" si="80"/>
        <v/>
      </c>
      <c r="CF116" s="31" t="str">
        <f t="shared" si="81"/>
        <v/>
      </c>
      <c r="CG116" s="31" t="str">
        <f t="shared" si="82"/>
        <v/>
      </c>
      <c r="CH116" s="32">
        <f t="shared" si="83"/>
        <v>0</v>
      </c>
      <c r="CI116" s="32">
        <f t="shared" si="84"/>
        <v>0</v>
      </c>
      <c r="CJ116" s="32">
        <f t="shared" si="85"/>
        <v>0</v>
      </c>
      <c r="CK116" s="32">
        <f t="shared" si="86"/>
        <v>0</v>
      </c>
      <c r="CL116" s="32">
        <f t="shared" si="87"/>
        <v>0</v>
      </c>
      <c r="CM116" s="32">
        <f t="shared" si="88"/>
        <v>0</v>
      </c>
      <c r="CN116" s="32">
        <f t="shared" si="89"/>
        <v>0</v>
      </c>
    </row>
    <row r="117" spans="1:92" ht="16.350000000000001" customHeight="1" x14ac:dyDescent="0.2">
      <c r="A117" s="3740" t="s">
        <v>150</v>
      </c>
      <c r="B117" s="3741"/>
      <c r="C117" s="3742"/>
      <c r="D117" s="2396">
        <f t="shared" si="73"/>
        <v>0</v>
      </c>
      <c r="E117" s="2264">
        <f t="shared" si="74"/>
        <v>0</v>
      </c>
      <c r="F117" s="2266">
        <f t="shared" si="75"/>
        <v>0</v>
      </c>
      <c r="G117" s="2404"/>
      <c r="H117" s="2406"/>
      <c r="I117" s="2267"/>
      <c r="J117" s="2283"/>
      <c r="K117" s="2267"/>
      <c r="L117" s="2231"/>
      <c r="M117" s="2267"/>
      <c r="N117" s="2231"/>
      <c r="O117" s="2230"/>
      <c r="P117" s="2231"/>
      <c r="Q117" s="2230"/>
      <c r="R117" s="2231"/>
      <c r="S117" s="2230"/>
      <c r="T117" s="2231"/>
      <c r="U117" s="2230"/>
      <c r="V117" s="2231"/>
      <c r="W117" s="2230"/>
      <c r="X117" s="2231"/>
      <c r="Y117" s="2230"/>
      <c r="Z117" s="2231"/>
      <c r="AA117" s="2230"/>
      <c r="AB117" s="2231"/>
      <c r="AC117" s="2230"/>
      <c r="AD117" s="2231"/>
      <c r="AE117" s="2230"/>
      <c r="AF117" s="2231"/>
      <c r="AG117" s="2230"/>
      <c r="AH117" s="2231"/>
      <c r="AI117" s="2230"/>
      <c r="AJ117" s="2231"/>
      <c r="AK117" s="2230"/>
      <c r="AL117" s="2231"/>
      <c r="AM117" s="2230"/>
      <c r="AN117" s="2232"/>
      <c r="AO117" s="2268"/>
      <c r="AP117" s="2268"/>
      <c r="AQ117" s="2234">
        <v>0</v>
      </c>
      <c r="AR117" s="2234"/>
      <c r="AS117" s="2234"/>
      <c r="AT117" s="2268"/>
      <c r="AU117" s="2268"/>
      <c r="AV117" s="2268"/>
      <c r="AW117" s="671" t="str">
        <f t="shared" si="72"/>
        <v/>
      </c>
      <c r="BU117" s="3"/>
      <c r="BV117" s="3"/>
      <c r="BW117" s="4"/>
      <c r="CA117" s="31" t="str">
        <f t="shared" si="76"/>
        <v/>
      </c>
      <c r="CB117" s="31" t="str">
        <f t="shared" si="77"/>
        <v/>
      </c>
      <c r="CC117" s="31" t="str">
        <f t="shared" si="78"/>
        <v/>
      </c>
      <c r="CD117" s="31" t="str">
        <f t="shared" si="79"/>
        <v/>
      </c>
      <c r="CE117" s="31" t="str">
        <f t="shared" si="80"/>
        <v/>
      </c>
      <c r="CF117" s="31" t="str">
        <f t="shared" si="81"/>
        <v/>
      </c>
      <c r="CG117" s="31" t="str">
        <f t="shared" si="82"/>
        <v/>
      </c>
      <c r="CH117" s="32">
        <f t="shared" si="83"/>
        <v>0</v>
      </c>
      <c r="CI117" s="32">
        <f t="shared" si="84"/>
        <v>0</v>
      </c>
      <c r="CJ117" s="32">
        <f t="shared" si="85"/>
        <v>0</v>
      </c>
      <c r="CK117" s="32">
        <f t="shared" si="86"/>
        <v>0</v>
      </c>
      <c r="CL117" s="32">
        <f t="shared" si="87"/>
        <v>0</v>
      </c>
      <c r="CM117" s="32">
        <f t="shared" si="88"/>
        <v>0</v>
      </c>
      <c r="CN117" s="32">
        <f t="shared" si="89"/>
        <v>0</v>
      </c>
    </row>
    <row r="118" spans="1:92" ht="16.350000000000001" customHeight="1" x14ac:dyDescent="0.2">
      <c r="A118" s="3748" t="s">
        <v>151</v>
      </c>
      <c r="B118" s="3748"/>
      <c r="C118" s="3748"/>
      <c r="D118" s="2396">
        <f t="shared" si="73"/>
        <v>0</v>
      </c>
      <c r="E118" s="2264">
        <f>SUM(S118+U118+W118+Y118+AA118+AC118+AE118+AG118+AI118+AK118+AM118)</f>
        <v>0</v>
      </c>
      <c r="F118" s="2266">
        <f>SUM(T118+V118+X118+Z118+AB118+AD118+AF118+AH118+AJ118+AL118+AN118)</f>
        <v>0</v>
      </c>
      <c r="G118" s="2280"/>
      <c r="H118" s="2281"/>
      <c r="I118" s="2280"/>
      <c r="J118" s="2405"/>
      <c r="K118" s="2280"/>
      <c r="L118" s="2281"/>
      <c r="M118" s="2280"/>
      <c r="N118" s="2281"/>
      <c r="O118" s="2304"/>
      <c r="P118" s="2281"/>
      <c r="Q118" s="2304"/>
      <c r="R118" s="2281"/>
      <c r="S118" s="2230"/>
      <c r="T118" s="2231"/>
      <c r="U118" s="2230"/>
      <c r="V118" s="2231"/>
      <c r="W118" s="2230"/>
      <c r="X118" s="2231"/>
      <c r="Y118" s="2230"/>
      <c r="Z118" s="2231"/>
      <c r="AA118" s="2230"/>
      <c r="AB118" s="2231"/>
      <c r="AC118" s="2230"/>
      <c r="AD118" s="2231"/>
      <c r="AE118" s="2230"/>
      <c r="AF118" s="2231"/>
      <c r="AG118" s="2230"/>
      <c r="AH118" s="2231"/>
      <c r="AI118" s="2230"/>
      <c r="AJ118" s="2231"/>
      <c r="AK118" s="2230"/>
      <c r="AL118" s="2231"/>
      <c r="AM118" s="2230"/>
      <c r="AN118" s="2232"/>
      <c r="AO118" s="2268"/>
      <c r="AP118" s="2268"/>
      <c r="AQ118" s="2234">
        <v>0</v>
      </c>
      <c r="AR118" s="2234"/>
      <c r="AS118" s="2234"/>
      <c r="AT118" s="2268"/>
      <c r="AU118" s="2268"/>
      <c r="AV118" s="2268"/>
      <c r="AW118" s="671" t="str">
        <f t="shared" si="72"/>
        <v/>
      </c>
      <c r="BU118" s="3"/>
      <c r="BV118" s="3"/>
      <c r="BW118" s="4"/>
      <c r="CA118" s="31" t="str">
        <f t="shared" si="76"/>
        <v/>
      </c>
      <c r="CB118" s="31" t="str">
        <f t="shared" si="77"/>
        <v/>
      </c>
      <c r="CC118" s="31" t="str">
        <f t="shared" si="78"/>
        <v/>
      </c>
      <c r="CD118" s="31" t="str">
        <f t="shared" si="79"/>
        <v/>
      </c>
      <c r="CE118" s="31" t="str">
        <f t="shared" si="80"/>
        <v/>
      </c>
      <c r="CF118" s="31" t="str">
        <f t="shared" si="81"/>
        <v/>
      </c>
      <c r="CG118" s="31" t="str">
        <f t="shared" si="82"/>
        <v/>
      </c>
      <c r="CH118" s="32">
        <f t="shared" si="83"/>
        <v>0</v>
      </c>
      <c r="CI118" s="32">
        <f t="shared" si="84"/>
        <v>0</v>
      </c>
      <c r="CJ118" s="32">
        <f t="shared" si="85"/>
        <v>0</v>
      </c>
      <c r="CK118" s="32">
        <f t="shared" si="86"/>
        <v>0</v>
      </c>
      <c r="CL118" s="32">
        <f t="shared" si="87"/>
        <v>0</v>
      </c>
      <c r="CM118" s="32">
        <f t="shared" si="88"/>
        <v>0</v>
      </c>
      <c r="CN118" s="32">
        <f t="shared" si="89"/>
        <v>0</v>
      </c>
    </row>
    <row r="119" spans="1:92" ht="16.350000000000001" customHeight="1" x14ac:dyDescent="0.2">
      <c r="A119" s="3748" t="s">
        <v>152</v>
      </c>
      <c r="B119" s="3748"/>
      <c r="C119" s="3748"/>
      <c r="D119" s="2396">
        <f t="shared" si="73"/>
        <v>15</v>
      </c>
      <c r="E119" s="2264">
        <f>SUM(S119+U119+W119+Y119+AA119+AC119+AE119+AG119+AI119+AK119+AM119)</f>
        <v>4</v>
      </c>
      <c r="F119" s="2266">
        <f>SUM(T119+V119+X119+Z119+AB119+AD119+AF119+AH119+AJ119+AL119+AN119)</f>
        <v>11</v>
      </c>
      <c r="G119" s="2397"/>
      <c r="H119" s="2398"/>
      <c r="I119" s="2397"/>
      <c r="J119" s="2399"/>
      <c r="K119" s="2397"/>
      <c r="L119" s="2398"/>
      <c r="M119" s="2397"/>
      <c r="N119" s="2398"/>
      <c r="O119" s="2400"/>
      <c r="P119" s="2398"/>
      <c r="Q119" s="2400"/>
      <c r="R119" s="2398"/>
      <c r="S119" s="2230">
        <v>0</v>
      </c>
      <c r="T119" s="2231">
        <v>0</v>
      </c>
      <c r="U119" s="2230">
        <v>0</v>
      </c>
      <c r="V119" s="2231">
        <v>0</v>
      </c>
      <c r="W119" s="2230">
        <v>0</v>
      </c>
      <c r="X119" s="2231">
        <v>2</v>
      </c>
      <c r="Y119" s="2230">
        <v>2</v>
      </c>
      <c r="Z119" s="2231">
        <v>3</v>
      </c>
      <c r="AA119" s="2230">
        <v>0</v>
      </c>
      <c r="AB119" s="2231">
        <v>0</v>
      </c>
      <c r="AC119" s="2230">
        <v>0</v>
      </c>
      <c r="AD119" s="2231">
        <v>0</v>
      </c>
      <c r="AE119" s="2230">
        <v>1</v>
      </c>
      <c r="AF119" s="2231">
        <v>2</v>
      </c>
      <c r="AG119" s="2230">
        <v>1</v>
      </c>
      <c r="AH119" s="2231">
        <v>4</v>
      </c>
      <c r="AI119" s="2230">
        <v>0</v>
      </c>
      <c r="AJ119" s="2231">
        <v>0</v>
      </c>
      <c r="AK119" s="2230">
        <v>0</v>
      </c>
      <c r="AL119" s="2231">
        <v>0</v>
      </c>
      <c r="AM119" s="2230">
        <v>0</v>
      </c>
      <c r="AN119" s="2232">
        <v>0</v>
      </c>
      <c r="AO119" s="2268">
        <v>0</v>
      </c>
      <c r="AP119" s="2268">
        <v>0</v>
      </c>
      <c r="AQ119" s="2234">
        <v>15</v>
      </c>
      <c r="AR119" s="2234">
        <v>0</v>
      </c>
      <c r="AS119" s="2234"/>
      <c r="AT119" s="2268">
        <v>0</v>
      </c>
      <c r="AU119" s="2268">
        <v>0</v>
      </c>
      <c r="AV119" s="2268">
        <v>0</v>
      </c>
      <c r="AW119" s="671" t="str">
        <f t="shared" si="72"/>
        <v/>
      </c>
      <c r="BU119" s="3"/>
      <c r="BV119" s="3"/>
      <c r="BW119" s="4"/>
      <c r="CA119" s="31" t="str">
        <f t="shared" si="76"/>
        <v/>
      </c>
      <c r="CB119" s="31" t="str">
        <f t="shared" si="77"/>
        <v/>
      </c>
      <c r="CC119" s="31" t="str">
        <f t="shared" si="78"/>
        <v/>
      </c>
      <c r="CD119" s="31" t="str">
        <f t="shared" si="79"/>
        <v/>
      </c>
      <c r="CE119" s="31" t="str">
        <f t="shared" si="80"/>
        <v/>
      </c>
      <c r="CF119" s="31" t="str">
        <f t="shared" si="81"/>
        <v/>
      </c>
      <c r="CG119" s="31" t="str">
        <f t="shared" si="82"/>
        <v/>
      </c>
      <c r="CH119" s="32">
        <f t="shared" si="83"/>
        <v>0</v>
      </c>
      <c r="CI119" s="32">
        <f t="shared" si="84"/>
        <v>0</v>
      </c>
      <c r="CJ119" s="32">
        <f t="shared" si="85"/>
        <v>0</v>
      </c>
      <c r="CK119" s="32">
        <f t="shared" si="86"/>
        <v>0</v>
      </c>
      <c r="CL119" s="32">
        <f t="shared" si="87"/>
        <v>0</v>
      </c>
      <c r="CM119" s="32">
        <f t="shared" si="88"/>
        <v>0</v>
      </c>
      <c r="CN119" s="32">
        <f t="shared" si="89"/>
        <v>0</v>
      </c>
    </row>
    <row r="120" spans="1:92" ht="16.350000000000001" customHeight="1" x14ac:dyDescent="0.2">
      <c r="A120" s="3740" t="s">
        <v>153</v>
      </c>
      <c r="B120" s="3741"/>
      <c r="C120" s="3742"/>
      <c r="D120" s="2396">
        <f t="shared" si="73"/>
        <v>6</v>
      </c>
      <c r="E120" s="2264">
        <f>SUM(U120+W120+Y120+AA120+AC120+AE120+AG120+AI120+AK120+AM120)</f>
        <v>2</v>
      </c>
      <c r="F120" s="2266">
        <f>SUM(V120+X120+Z120+AB120+AD120+AF120+AH120+AJ120+AL120+AN120)</f>
        <v>4</v>
      </c>
      <c r="G120" s="2397"/>
      <c r="H120" s="2398"/>
      <c r="I120" s="2397"/>
      <c r="J120" s="2399"/>
      <c r="K120" s="2397"/>
      <c r="L120" s="2398"/>
      <c r="M120" s="2397"/>
      <c r="N120" s="2398"/>
      <c r="O120" s="2400"/>
      <c r="P120" s="2398"/>
      <c r="Q120" s="2400"/>
      <c r="R120" s="2398"/>
      <c r="S120" s="2400"/>
      <c r="T120" s="2398"/>
      <c r="U120" s="2230">
        <v>0</v>
      </c>
      <c r="V120" s="2231">
        <v>0</v>
      </c>
      <c r="W120" s="2230">
        <v>1</v>
      </c>
      <c r="X120" s="2231">
        <v>0</v>
      </c>
      <c r="Y120" s="2230">
        <v>1</v>
      </c>
      <c r="Z120" s="2231">
        <v>1</v>
      </c>
      <c r="AA120" s="2230">
        <v>0</v>
      </c>
      <c r="AB120" s="2231">
        <v>0</v>
      </c>
      <c r="AC120" s="2230">
        <v>0</v>
      </c>
      <c r="AD120" s="2231">
        <v>0</v>
      </c>
      <c r="AE120" s="2230">
        <v>0</v>
      </c>
      <c r="AF120" s="2231">
        <v>1</v>
      </c>
      <c r="AG120" s="2230">
        <v>0</v>
      </c>
      <c r="AH120" s="2231">
        <v>1</v>
      </c>
      <c r="AI120" s="2230">
        <v>0</v>
      </c>
      <c r="AJ120" s="2231">
        <v>1</v>
      </c>
      <c r="AK120" s="2230">
        <v>0</v>
      </c>
      <c r="AL120" s="2231">
        <v>0</v>
      </c>
      <c r="AM120" s="2230">
        <v>0</v>
      </c>
      <c r="AN120" s="2232">
        <v>0</v>
      </c>
      <c r="AO120" s="2268">
        <v>0</v>
      </c>
      <c r="AP120" s="2268">
        <v>0</v>
      </c>
      <c r="AQ120" s="2234">
        <v>6</v>
      </c>
      <c r="AR120" s="2234">
        <v>0</v>
      </c>
      <c r="AS120" s="2234"/>
      <c r="AT120" s="2268">
        <v>0</v>
      </c>
      <c r="AU120" s="2268">
        <v>0</v>
      </c>
      <c r="AV120" s="2268">
        <v>0</v>
      </c>
      <c r="AW120" s="671" t="str">
        <f t="shared" si="72"/>
        <v/>
      </c>
      <c r="BU120" s="3"/>
      <c r="BV120" s="3"/>
      <c r="BW120" s="4"/>
      <c r="CA120" s="31" t="str">
        <f t="shared" si="76"/>
        <v/>
      </c>
      <c r="CB120" s="31" t="str">
        <f t="shared" si="77"/>
        <v/>
      </c>
      <c r="CC120" s="31" t="str">
        <f t="shared" si="78"/>
        <v/>
      </c>
      <c r="CD120" s="31" t="str">
        <f t="shared" si="79"/>
        <v/>
      </c>
      <c r="CE120" s="31" t="str">
        <f t="shared" si="80"/>
        <v/>
      </c>
      <c r="CF120" s="31" t="str">
        <f t="shared" si="81"/>
        <v/>
      </c>
      <c r="CG120" s="31" t="str">
        <f t="shared" si="82"/>
        <v/>
      </c>
      <c r="CH120" s="32">
        <f t="shared" si="83"/>
        <v>0</v>
      </c>
      <c r="CI120" s="32">
        <f t="shared" si="84"/>
        <v>0</v>
      </c>
      <c r="CJ120" s="32">
        <f t="shared" si="85"/>
        <v>0</v>
      </c>
      <c r="CK120" s="32">
        <f t="shared" si="86"/>
        <v>0</v>
      </c>
      <c r="CL120" s="32">
        <f t="shared" si="87"/>
        <v>0</v>
      </c>
      <c r="CM120" s="32">
        <f t="shared" si="88"/>
        <v>0</v>
      </c>
      <c r="CN120" s="32">
        <f t="shared" si="89"/>
        <v>0</v>
      </c>
    </row>
    <row r="121" spans="1:92" ht="16.350000000000001" customHeight="1" x14ac:dyDescent="0.2">
      <c r="A121" s="3740" t="s">
        <v>154</v>
      </c>
      <c r="B121" s="3741"/>
      <c r="C121" s="3742"/>
      <c r="D121" s="2396">
        <f t="shared" si="73"/>
        <v>0</v>
      </c>
      <c r="E121" s="2264">
        <f>SUM(Y121+AA121+AC121+AE121+AG121+AI121+AK121+AM121)</f>
        <v>0</v>
      </c>
      <c r="F121" s="2266">
        <f>SUM(Z121+AB121+AD121+AF121+AH121+AJ121+AL121+AN121)</f>
        <v>0</v>
      </c>
      <c r="G121" s="2397"/>
      <c r="H121" s="2398"/>
      <c r="I121" s="2397"/>
      <c r="J121" s="2399"/>
      <c r="K121" s="2397"/>
      <c r="L121" s="2398"/>
      <c r="M121" s="2397"/>
      <c r="N121" s="2398"/>
      <c r="O121" s="2400"/>
      <c r="P121" s="2398"/>
      <c r="Q121" s="2400"/>
      <c r="R121" s="2398"/>
      <c r="S121" s="2400"/>
      <c r="T121" s="2398"/>
      <c r="U121" s="2400"/>
      <c r="V121" s="2398"/>
      <c r="W121" s="2400"/>
      <c r="X121" s="2398"/>
      <c r="Y121" s="2230"/>
      <c r="Z121" s="2231"/>
      <c r="AA121" s="2230"/>
      <c r="AB121" s="2231"/>
      <c r="AC121" s="2230"/>
      <c r="AD121" s="2231"/>
      <c r="AE121" s="2230"/>
      <c r="AF121" s="2231"/>
      <c r="AG121" s="2230"/>
      <c r="AH121" s="2231"/>
      <c r="AI121" s="2230"/>
      <c r="AJ121" s="2231"/>
      <c r="AK121" s="2230"/>
      <c r="AL121" s="2231"/>
      <c r="AM121" s="2230"/>
      <c r="AN121" s="2232"/>
      <c r="AO121" s="2401"/>
      <c r="AP121" s="2268"/>
      <c r="AQ121" s="2234">
        <v>0</v>
      </c>
      <c r="AR121" s="2234"/>
      <c r="AS121" s="2234"/>
      <c r="AT121" s="2268"/>
      <c r="AU121" s="2268"/>
      <c r="AV121" s="2268"/>
      <c r="AW121" s="671" t="str">
        <f t="shared" si="72"/>
        <v/>
      </c>
      <c r="BU121" s="3"/>
      <c r="BV121" s="3"/>
      <c r="BW121" s="4"/>
      <c r="CA121" s="31"/>
      <c r="CB121" s="31" t="str">
        <f t="shared" si="77"/>
        <v/>
      </c>
      <c r="CC121" s="31" t="str">
        <f t="shared" si="78"/>
        <v/>
      </c>
      <c r="CD121" s="31" t="str">
        <f t="shared" si="79"/>
        <v/>
      </c>
      <c r="CE121" s="31" t="str">
        <f t="shared" si="80"/>
        <v/>
      </c>
      <c r="CF121" s="31" t="str">
        <f t="shared" si="81"/>
        <v/>
      </c>
      <c r="CG121" s="31" t="str">
        <f t="shared" si="82"/>
        <v/>
      </c>
      <c r="CH121" s="32"/>
      <c r="CI121" s="32">
        <f t="shared" si="84"/>
        <v>0</v>
      </c>
      <c r="CJ121" s="32">
        <f t="shared" si="85"/>
        <v>0</v>
      </c>
      <c r="CK121" s="32">
        <f t="shared" si="86"/>
        <v>0</v>
      </c>
      <c r="CL121" s="32">
        <f t="shared" si="87"/>
        <v>0</v>
      </c>
      <c r="CM121" s="32">
        <f t="shared" si="88"/>
        <v>0</v>
      </c>
      <c r="CN121" s="32">
        <f t="shared" si="89"/>
        <v>0</v>
      </c>
    </row>
    <row r="122" spans="1:92" ht="16.350000000000001" customHeight="1" x14ac:dyDescent="0.2">
      <c r="A122" s="3751" t="s">
        <v>155</v>
      </c>
      <c r="B122" s="3751"/>
      <c r="C122" s="3751"/>
      <c r="D122" s="2396">
        <f t="shared" si="73"/>
        <v>10</v>
      </c>
      <c r="E122" s="2264">
        <f t="shared" si="74"/>
        <v>1</v>
      </c>
      <c r="F122" s="2266">
        <f t="shared" si="75"/>
        <v>9</v>
      </c>
      <c r="G122" s="2267">
        <v>0</v>
      </c>
      <c r="H122" s="2231">
        <v>0</v>
      </c>
      <c r="I122" s="2267">
        <v>0</v>
      </c>
      <c r="J122" s="2283">
        <v>0</v>
      </c>
      <c r="K122" s="2267">
        <v>0</v>
      </c>
      <c r="L122" s="2231">
        <v>0</v>
      </c>
      <c r="M122" s="2267">
        <v>0</v>
      </c>
      <c r="N122" s="2231">
        <v>0</v>
      </c>
      <c r="O122" s="2230">
        <v>0</v>
      </c>
      <c r="P122" s="2231">
        <v>0</v>
      </c>
      <c r="Q122" s="2230">
        <v>0</v>
      </c>
      <c r="R122" s="2231">
        <v>0</v>
      </c>
      <c r="S122" s="2230">
        <v>0</v>
      </c>
      <c r="T122" s="2231">
        <v>0</v>
      </c>
      <c r="U122" s="2230">
        <v>0</v>
      </c>
      <c r="V122" s="2231">
        <v>0</v>
      </c>
      <c r="W122" s="2230">
        <v>0</v>
      </c>
      <c r="X122" s="2231">
        <v>0</v>
      </c>
      <c r="Y122" s="2230">
        <v>0</v>
      </c>
      <c r="Z122" s="2231">
        <v>1</v>
      </c>
      <c r="AA122" s="2230">
        <v>0</v>
      </c>
      <c r="AB122" s="2231">
        <v>0</v>
      </c>
      <c r="AC122" s="2230">
        <v>0</v>
      </c>
      <c r="AD122" s="2231">
        <v>0</v>
      </c>
      <c r="AE122" s="2230">
        <v>0</v>
      </c>
      <c r="AF122" s="2231">
        <v>2</v>
      </c>
      <c r="AG122" s="2230">
        <v>1</v>
      </c>
      <c r="AH122" s="2231">
        <v>4</v>
      </c>
      <c r="AI122" s="2230">
        <v>0</v>
      </c>
      <c r="AJ122" s="2231">
        <v>1</v>
      </c>
      <c r="AK122" s="2230">
        <v>0</v>
      </c>
      <c r="AL122" s="2231">
        <v>1</v>
      </c>
      <c r="AM122" s="2230">
        <v>0</v>
      </c>
      <c r="AN122" s="2232">
        <v>0</v>
      </c>
      <c r="AO122" s="2268">
        <v>0</v>
      </c>
      <c r="AP122" s="2268">
        <v>0</v>
      </c>
      <c r="AQ122" s="2234">
        <v>10</v>
      </c>
      <c r="AR122" s="2234">
        <v>0</v>
      </c>
      <c r="AS122" s="2234"/>
      <c r="AT122" s="2268">
        <v>0</v>
      </c>
      <c r="AU122" s="2268">
        <v>0</v>
      </c>
      <c r="AV122" s="2268">
        <v>0</v>
      </c>
      <c r="AW122" s="671" t="str">
        <f t="shared" si="72"/>
        <v/>
      </c>
      <c r="BU122" s="3"/>
      <c r="BV122" s="3"/>
      <c r="BW122" s="4"/>
      <c r="CA122" s="31" t="str">
        <f t="shared" si="76"/>
        <v/>
      </c>
      <c r="CB122" s="31" t="str">
        <f t="shared" si="77"/>
        <v/>
      </c>
      <c r="CC122" s="31" t="str">
        <f t="shared" si="78"/>
        <v/>
      </c>
      <c r="CD122" s="31" t="str">
        <f t="shared" si="79"/>
        <v/>
      </c>
      <c r="CE122" s="31" t="str">
        <f t="shared" si="80"/>
        <v/>
      </c>
      <c r="CF122" s="31" t="str">
        <f t="shared" si="81"/>
        <v/>
      </c>
      <c r="CG122" s="31" t="str">
        <f t="shared" si="82"/>
        <v/>
      </c>
      <c r="CH122" s="32">
        <f t="shared" si="83"/>
        <v>0</v>
      </c>
      <c r="CI122" s="32">
        <f t="shared" si="84"/>
        <v>0</v>
      </c>
      <c r="CJ122" s="32">
        <f t="shared" si="85"/>
        <v>0</v>
      </c>
      <c r="CK122" s="32">
        <f t="shared" si="86"/>
        <v>0</v>
      </c>
      <c r="CL122" s="32">
        <f t="shared" si="87"/>
        <v>0</v>
      </c>
      <c r="CM122" s="32">
        <f t="shared" si="88"/>
        <v>0</v>
      </c>
      <c r="CN122" s="32">
        <f t="shared" si="89"/>
        <v>0</v>
      </c>
    </row>
    <row r="123" spans="1:92" ht="16.350000000000001" customHeight="1" x14ac:dyDescent="0.2">
      <c r="A123" s="3724" t="s">
        <v>156</v>
      </c>
      <c r="B123" s="3031"/>
      <c r="C123" s="3752"/>
      <c r="D123" s="2396">
        <f t="shared" si="73"/>
        <v>0</v>
      </c>
      <c r="E123" s="2264">
        <f>SUM(Y123+AA123+AC123+AE123+AG123+AI123+AK123+AM123)</f>
        <v>0</v>
      </c>
      <c r="F123" s="2266">
        <f>SUM(Z123+AB123+AD123+AF123+AH123+AJ123+AL123+AN123)</f>
        <v>0</v>
      </c>
      <c r="G123" s="2397"/>
      <c r="H123" s="2398"/>
      <c r="I123" s="2397"/>
      <c r="J123" s="2399"/>
      <c r="K123" s="2397"/>
      <c r="L123" s="2398"/>
      <c r="M123" s="2397"/>
      <c r="N123" s="2398"/>
      <c r="O123" s="2400"/>
      <c r="P123" s="2398"/>
      <c r="Q123" s="2400"/>
      <c r="R123" s="2398"/>
      <c r="S123" s="2400"/>
      <c r="T123" s="2398"/>
      <c r="U123" s="2400"/>
      <c r="V123" s="2398"/>
      <c r="W123" s="2400"/>
      <c r="X123" s="2398"/>
      <c r="Y123" s="2230"/>
      <c r="Z123" s="2231"/>
      <c r="AA123" s="2230"/>
      <c r="AB123" s="2231"/>
      <c r="AC123" s="2230"/>
      <c r="AD123" s="2231"/>
      <c r="AE123" s="2230"/>
      <c r="AF123" s="2231"/>
      <c r="AG123" s="2230"/>
      <c r="AH123" s="2231"/>
      <c r="AI123" s="2230"/>
      <c r="AJ123" s="2231"/>
      <c r="AK123" s="2230"/>
      <c r="AL123" s="2231"/>
      <c r="AM123" s="2230"/>
      <c r="AN123" s="2232"/>
      <c r="AO123" s="2401"/>
      <c r="AP123" s="2268"/>
      <c r="AQ123" s="2234">
        <v>0</v>
      </c>
      <c r="AR123" s="2407"/>
      <c r="AS123" s="2234"/>
      <c r="AT123" s="2268"/>
      <c r="AU123" s="2268"/>
      <c r="AV123" s="2268"/>
      <c r="AW123" s="671" t="str">
        <f t="shared" si="72"/>
        <v/>
      </c>
      <c r="BU123" s="3"/>
      <c r="BV123" s="3"/>
      <c r="BW123" s="4"/>
      <c r="CA123" s="31"/>
      <c r="CB123" s="31" t="str">
        <f t="shared" si="77"/>
        <v/>
      </c>
      <c r="CC123" s="31" t="str">
        <f t="shared" si="78"/>
        <v/>
      </c>
      <c r="CD123" s="31" t="str">
        <f t="shared" si="79"/>
        <v/>
      </c>
      <c r="CE123" s="31" t="str">
        <f t="shared" si="80"/>
        <v/>
      </c>
      <c r="CF123" s="31" t="str">
        <f t="shared" si="81"/>
        <v/>
      </c>
      <c r="CG123" s="31" t="str">
        <f t="shared" si="82"/>
        <v/>
      </c>
      <c r="CH123" s="32"/>
      <c r="CI123" s="32">
        <f t="shared" si="84"/>
        <v>0</v>
      </c>
      <c r="CJ123" s="32">
        <f t="shared" si="85"/>
        <v>0</v>
      </c>
      <c r="CK123" s="32">
        <f t="shared" si="86"/>
        <v>0</v>
      </c>
      <c r="CL123" s="32">
        <f t="shared" si="87"/>
        <v>0</v>
      </c>
      <c r="CM123" s="32">
        <f t="shared" si="88"/>
        <v>0</v>
      </c>
      <c r="CN123" s="32">
        <f t="shared" si="89"/>
        <v>0</v>
      </c>
    </row>
    <row r="124" spans="1:92" ht="16.350000000000001" customHeight="1" x14ac:dyDescent="0.2">
      <c r="A124" s="3724" t="s">
        <v>157</v>
      </c>
      <c r="B124" s="3031"/>
      <c r="C124" s="3752"/>
      <c r="D124" s="2396">
        <f t="shared" si="73"/>
        <v>0</v>
      </c>
      <c r="E124" s="2264">
        <f t="shared" ref="E124:F129" si="91">SUM(Y124+AA124+AC124+AE124+AG124+AI124+AK124+AM124)</f>
        <v>0</v>
      </c>
      <c r="F124" s="2266">
        <f t="shared" si="91"/>
        <v>0</v>
      </c>
      <c r="G124" s="2397"/>
      <c r="H124" s="2398"/>
      <c r="I124" s="2397"/>
      <c r="J124" s="2399"/>
      <c r="K124" s="2397"/>
      <c r="L124" s="2398"/>
      <c r="M124" s="2397"/>
      <c r="N124" s="2398"/>
      <c r="O124" s="2400"/>
      <c r="P124" s="2398"/>
      <c r="Q124" s="2400"/>
      <c r="R124" s="2398"/>
      <c r="S124" s="2400"/>
      <c r="T124" s="2398"/>
      <c r="U124" s="2400"/>
      <c r="V124" s="2398"/>
      <c r="W124" s="2400"/>
      <c r="X124" s="2398"/>
      <c r="Y124" s="2230"/>
      <c r="Z124" s="2231"/>
      <c r="AA124" s="2230"/>
      <c r="AB124" s="2231"/>
      <c r="AC124" s="2230"/>
      <c r="AD124" s="2231"/>
      <c r="AE124" s="2230"/>
      <c r="AF124" s="2231"/>
      <c r="AG124" s="2230"/>
      <c r="AH124" s="2231"/>
      <c r="AI124" s="2230"/>
      <c r="AJ124" s="2231"/>
      <c r="AK124" s="2230"/>
      <c r="AL124" s="2231"/>
      <c r="AM124" s="2230"/>
      <c r="AN124" s="2232"/>
      <c r="AO124" s="2401"/>
      <c r="AP124" s="2268"/>
      <c r="AQ124" s="2234">
        <v>0</v>
      </c>
      <c r="AR124" s="2407"/>
      <c r="AS124" s="2234"/>
      <c r="AT124" s="2268"/>
      <c r="AU124" s="2268"/>
      <c r="AV124" s="2268"/>
      <c r="AW124" s="671" t="str">
        <f t="shared" si="72"/>
        <v/>
      </c>
      <c r="BU124" s="3"/>
      <c r="BV124" s="3"/>
      <c r="BW124" s="4"/>
      <c r="CA124" s="31"/>
      <c r="CB124" s="31" t="str">
        <f t="shared" si="77"/>
        <v/>
      </c>
      <c r="CC124" s="31" t="str">
        <f t="shared" si="78"/>
        <v/>
      </c>
      <c r="CD124" s="31" t="str">
        <f t="shared" si="79"/>
        <v/>
      </c>
      <c r="CE124" s="31" t="str">
        <f t="shared" si="80"/>
        <v/>
      </c>
      <c r="CF124" s="31" t="str">
        <f t="shared" si="81"/>
        <v/>
      </c>
      <c r="CG124" s="31" t="str">
        <f t="shared" si="82"/>
        <v/>
      </c>
      <c r="CH124" s="32"/>
      <c r="CI124" s="32">
        <f t="shared" si="84"/>
        <v>0</v>
      </c>
      <c r="CJ124" s="32">
        <f t="shared" si="85"/>
        <v>0</v>
      </c>
      <c r="CK124" s="32">
        <f t="shared" si="86"/>
        <v>0</v>
      </c>
      <c r="CL124" s="32">
        <f t="shared" si="87"/>
        <v>0</v>
      </c>
      <c r="CM124" s="32">
        <f t="shared" si="88"/>
        <v>0</v>
      </c>
      <c r="CN124" s="32">
        <f t="shared" si="89"/>
        <v>0</v>
      </c>
    </row>
    <row r="125" spans="1:92" ht="16.350000000000001" customHeight="1" x14ac:dyDescent="0.2">
      <c r="A125" s="3751" t="s">
        <v>158</v>
      </c>
      <c r="B125" s="3751"/>
      <c r="C125" s="3751"/>
      <c r="D125" s="2396">
        <f t="shared" si="73"/>
        <v>0</v>
      </c>
      <c r="E125" s="2264">
        <f t="shared" si="91"/>
        <v>0</v>
      </c>
      <c r="F125" s="2266">
        <f t="shared" si="91"/>
        <v>0</v>
      </c>
      <c r="G125" s="2397"/>
      <c r="H125" s="2398"/>
      <c r="I125" s="2397"/>
      <c r="J125" s="2399"/>
      <c r="K125" s="2397"/>
      <c r="L125" s="2398"/>
      <c r="M125" s="2397"/>
      <c r="N125" s="2398"/>
      <c r="O125" s="2400"/>
      <c r="P125" s="2398"/>
      <c r="Q125" s="2400"/>
      <c r="R125" s="2398"/>
      <c r="S125" s="2400"/>
      <c r="T125" s="2398"/>
      <c r="U125" s="2400"/>
      <c r="V125" s="2398"/>
      <c r="W125" s="2400"/>
      <c r="X125" s="2398"/>
      <c r="Y125" s="2230"/>
      <c r="Z125" s="2231"/>
      <c r="AA125" s="2230"/>
      <c r="AB125" s="2231"/>
      <c r="AC125" s="2230"/>
      <c r="AD125" s="2231"/>
      <c r="AE125" s="2230"/>
      <c r="AF125" s="2231"/>
      <c r="AG125" s="2230"/>
      <c r="AH125" s="2231"/>
      <c r="AI125" s="2230"/>
      <c r="AJ125" s="2231"/>
      <c r="AK125" s="2230"/>
      <c r="AL125" s="2231"/>
      <c r="AM125" s="2230"/>
      <c r="AN125" s="2232"/>
      <c r="AO125" s="2401"/>
      <c r="AP125" s="2268"/>
      <c r="AQ125" s="2234">
        <v>0</v>
      </c>
      <c r="AR125" s="2234"/>
      <c r="AS125" s="2234"/>
      <c r="AT125" s="2268"/>
      <c r="AU125" s="2268"/>
      <c r="AV125" s="2268"/>
      <c r="AW125" s="671" t="str">
        <f t="shared" si="72"/>
        <v/>
      </c>
      <c r="BU125" s="3"/>
      <c r="BV125" s="3"/>
      <c r="BW125" s="4"/>
      <c r="CA125" s="31"/>
      <c r="CB125" s="31" t="str">
        <f t="shared" si="77"/>
        <v/>
      </c>
      <c r="CC125" s="31" t="str">
        <f t="shared" si="78"/>
        <v/>
      </c>
      <c r="CD125" s="31" t="str">
        <f t="shared" si="79"/>
        <v/>
      </c>
      <c r="CE125" s="31" t="str">
        <f t="shared" si="80"/>
        <v/>
      </c>
      <c r="CF125" s="31" t="str">
        <f t="shared" si="81"/>
        <v/>
      </c>
      <c r="CG125" s="31" t="str">
        <f t="shared" si="82"/>
        <v/>
      </c>
      <c r="CH125" s="32"/>
      <c r="CI125" s="32">
        <f t="shared" si="84"/>
        <v>0</v>
      </c>
      <c r="CJ125" s="32">
        <f t="shared" si="85"/>
        <v>0</v>
      </c>
      <c r="CK125" s="32">
        <f t="shared" si="86"/>
        <v>0</v>
      </c>
      <c r="CL125" s="32">
        <f t="shared" si="87"/>
        <v>0</v>
      </c>
      <c r="CM125" s="32">
        <f t="shared" si="88"/>
        <v>0</v>
      </c>
      <c r="CN125" s="32">
        <f t="shared" si="89"/>
        <v>0</v>
      </c>
    </row>
    <row r="126" spans="1:92" ht="16.350000000000001" customHeight="1" x14ac:dyDescent="0.2">
      <c r="A126" s="3748" t="s">
        <v>159</v>
      </c>
      <c r="B126" s="3748"/>
      <c r="C126" s="3748"/>
      <c r="D126" s="2396">
        <f t="shared" si="73"/>
        <v>0</v>
      </c>
      <c r="E126" s="2264">
        <f t="shared" si="91"/>
        <v>0</v>
      </c>
      <c r="F126" s="2266">
        <f t="shared" si="91"/>
        <v>0</v>
      </c>
      <c r="G126" s="2397"/>
      <c r="H126" s="2398"/>
      <c r="I126" s="2397"/>
      <c r="J126" s="2399"/>
      <c r="K126" s="2397"/>
      <c r="L126" s="2398"/>
      <c r="M126" s="2397"/>
      <c r="N126" s="2398"/>
      <c r="O126" s="2400"/>
      <c r="P126" s="2398"/>
      <c r="Q126" s="2400"/>
      <c r="R126" s="2398"/>
      <c r="S126" s="2400"/>
      <c r="T126" s="2398"/>
      <c r="U126" s="2400"/>
      <c r="V126" s="2398"/>
      <c r="W126" s="2400"/>
      <c r="X126" s="2398"/>
      <c r="Y126" s="2230"/>
      <c r="Z126" s="2231"/>
      <c r="AA126" s="2230"/>
      <c r="AB126" s="2231"/>
      <c r="AC126" s="2230"/>
      <c r="AD126" s="2231"/>
      <c r="AE126" s="2230"/>
      <c r="AF126" s="2231"/>
      <c r="AG126" s="2230"/>
      <c r="AH126" s="2231"/>
      <c r="AI126" s="2230"/>
      <c r="AJ126" s="2231"/>
      <c r="AK126" s="2230"/>
      <c r="AL126" s="2231"/>
      <c r="AM126" s="2230"/>
      <c r="AN126" s="2232"/>
      <c r="AO126" s="2401"/>
      <c r="AP126" s="2268"/>
      <c r="AQ126" s="2234">
        <v>0</v>
      </c>
      <c r="AR126" s="2234"/>
      <c r="AS126" s="2234"/>
      <c r="AT126" s="2268"/>
      <c r="AU126" s="2268"/>
      <c r="AV126" s="2268"/>
      <c r="AW126" s="671" t="str">
        <f t="shared" si="72"/>
        <v/>
      </c>
      <c r="BU126" s="3"/>
      <c r="BV126" s="3"/>
      <c r="BW126" s="4"/>
      <c r="CA126" s="31"/>
      <c r="CB126" s="31" t="str">
        <f t="shared" si="77"/>
        <v/>
      </c>
      <c r="CC126" s="31" t="str">
        <f t="shared" si="78"/>
        <v/>
      </c>
      <c r="CD126" s="31" t="str">
        <f t="shared" si="79"/>
        <v/>
      </c>
      <c r="CE126" s="31" t="str">
        <f t="shared" si="80"/>
        <v/>
      </c>
      <c r="CF126" s="31" t="str">
        <f t="shared" si="81"/>
        <v/>
      </c>
      <c r="CG126" s="31" t="str">
        <f t="shared" si="82"/>
        <v/>
      </c>
      <c r="CH126" s="32"/>
      <c r="CI126" s="32">
        <f t="shared" si="84"/>
        <v>0</v>
      </c>
      <c r="CJ126" s="32">
        <f t="shared" si="85"/>
        <v>0</v>
      </c>
      <c r="CK126" s="32">
        <f t="shared" si="86"/>
        <v>0</v>
      </c>
      <c r="CL126" s="32">
        <f t="shared" si="87"/>
        <v>0</v>
      </c>
      <c r="CM126" s="32">
        <f t="shared" si="88"/>
        <v>0</v>
      </c>
      <c r="CN126" s="32">
        <f t="shared" si="89"/>
        <v>0</v>
      </c>
    </row>
    <row r="127" spans="1:92" ht="16.350000000000001" customHeight="1" x14ac:dyDescent="0.2">
      <c r="A127" s="3748" t="s">
        <v>160</v>
      </c>
      <c r="B127" s="3748"/>
      <c r="C127" s="3748"/>
      <c r="D127" s="2396">
        <f t="shared" si="73"/>
        <v>0</v>
      </c>
      <c r="E127" s="2264">
        <f>SUM(Y127+AA127+AC127+AE127+AG127+AI127+AK127+AM127)</f>
        <v>0</v>
      </c>
      <c r="F127" s="2266">
        <f t="shared" si="91"/>
        <v>0</v>
      </c>
      <c r="G127" s="2397"/>
      <c r="H127" s="2398"/>
      <c r="I127" s="2397"/>
      <c r="J127" s="2399"/>
      <c r="K127" s="2397"/>
      <c r="L127" s="2398"/>
      <c r="M127" s="2397"/>
      <c r="N127" s="2398"/>
      <c r="O127" s="2400"/>
      <c r="P127" s="2398"/>
      <c r="Q127" s="2400"/>
      <c r="R127" s="2398"/>
      <c r="S127" s="2400"/>
      <c r="T127" s="2398"/>
      <c r="U127" s="2400"/>
      <c r="V127" s="2398"/>
      <c r="W127" s="2400"/>
      <c r="X127" s="2398"/>
      <c r="Y127" s="2230"/>
      <c r="Z127" s="2231"/>
      <c r="AA127" s="2230"/>
      <c r="AB127" s="2231"/>
      <c r="AC127" s="2230"/>
      <c r="AD127" s="2231"/>
      <c r="AE127" s="2230"/>
      <c r="AF127" s="2231"/>
      <c r="AG127" s="2230"/>
      <c r="AH127" s="2231"/>
      <c r="AI127" s="2230"/>
      <c r="AJ127" s="2231"/>
      <c r="AK127" s="2230"/>
      <c r="AL127" s="2231"/>
      <c r="AM127" s="2230"/>
      <c r="AN127" s="2232"/>
      <c r="AO127" s="2401"/>
      <c r="AP127" s="2268"/>
      <c r="AQ127" s="2234">
        <v>0</v>
      </c>
      <c r="AR127" s="2234"/>
      <c r="AS127" s="2234"/>
      <c r="AT127" s="2268"/>
      <c r="AU127" s="2268"/>
      <c r="AV127" s="2268"/>
      <c r="AW127" s="671" t="str">
        <f t="shared" si="72"/>
        <v/>
      </c>
      <c r="BU127" s="3"/>
      <c r="BV127" s="3"/>
      <c r="BW127" s="4"/>
      <c r="CA127" s="31"/>
      <c r="CB127" s="31" t="str">
        <f t="shared" si="77"/>
        <v/>
      </c>
      <c r="CC127" s="31" t="str">
        <f t="shared" si="78"/>
        <v/>
      </c>
      <c r="CD127" s="31" t="str">
        <f t="shared" si="79"/>
        <v/>
      </c>
      <c r="CE127" s="31" t="str">
        <f t="shared" si="80"/>
        <v/>
      </c>
      <c r="CF127" s="31" t="str">
        <f t="shared" si="81"/>
        <v/>
      </c>
      <c r="CG127" s="31" t="str">
        <f t="shared" si="82"/>
        <v/>
      </c>
      <c r="CH127" s="32"/>
      <c r="CI127" s="32">
        <f t="shared" si="84"/>
        <v>0</v>
      </c>
      <c r="CJ127" s="32">
        <f t="shared" si="85"/>
        <v>0</v>
      </c>
      <c r="CK127" s="32">
        <f t="shared" si="86"/>
        <v>0</v>
      </c>
      <c r="CL127" s="32">
        <f t="shared" si="87"/>
        <v>0</v>
      </c>
      <c r="CM127" s="32">
        <f t="shared" si="88"/>
        <v>0</v>
      </c>
      <c r="CN127" s="32">
        <f t="shared" si="89"/>
        <v>0</v>
      </c>
    </row>
    <row r="128" spans="1:92" ht="16.350000000000001" customHeight="1" x14ac:dyDescent="0.2">
      <c r="A128" s="3749" t="s">
        <v>161</v>
      </c>
      <c r="B128" s="3084"/>
      <c r="C128" s="3750"/>
      <c r="D128" s="2396">
        <f t="shared" si="73"/>
        <v>4</v>
      </c>
      <c r="E128" s="2264">
        <f t="shared" si="91"/>
        <v>1</v>
      </c>
      <c r="F128" s="2266">
        <f t="shared" si="91"/>
        <v>3</v>
      </c>
      <c r="G128" s="2397"/>
      <c r="H128" s="2398"/>
      <c r="I128" s="2397"/>
      <c r="J128" s="2399"/>
      <c r="K128" s="2397"/>
      <c r="L128" s="2398"/>
      <c r="M128" s="2397"/>
      <c r="N128" s="2398"/>
      <c r="O128" s="2400"/>
      <c r="P128" s="2398"/>
      <c r="Q128" s="2400"/>
      <c r="R128" s="2398"/>
      <c r="S128" s="2400"/>
      <c r="T128" s="2398"/>
      <c r="U128" s="2400"/>
      <c r="V128" s="2398"/>
      <c r="W128" s="2400"/>
      <c r="X128" s="2398"/>
      <c r="Y128" s="2230">
        <v>0</v>
      </c>
      <c r="Z128" s="2231">
        <v>0</v>
      </c>
      <c r="AA128" s="2230">
        <v>0</v>
      </c>
      <c r="AB128" s="2231">
        <v>0</v>
      </c>
      <c r="AC128" s="2230">
        <v>0</v>
      </c>
      <c r="AD128" s="2231">
        <v>0</v>
      </c>
      <c r="AE128" s="2230">
        <v>0</v>
      </c>
      <c r="AF128" s="2231">
        <v>0</v>
      </c>
      <c r="AG128" s="2230">
        <v>0</v>
      </c>
      <c r="AH128" s="2231">
        <v>1</v>
      </c>
      <c r="AI128" s="2230">
        <v>0</v>
      </c>
      <c r="AJ128" s="2231">
        <v>0</v>
      </c>
      <c r="AK128" s="2230">
        <v>0</v>
      </c>
      <c r="AL128" s="2231">
        <v>0</v>
      </c>
      <c r="AM128" s="2230">
        <v>1</v>
      </c>
      <c r="AN128" s="2232">
        <v>2</v>
      </c>
      <c r="AO128" s="2401"/>
      <c r="AP128" s="2268">
        <v>0</v>
      </c>
      <c r="AQ128" s="2234">
        <v>4</v>
      </c>
      <c r="AR128" s="2407">
        <v>0</v>
      </c>
      <c r="AS128" s="2234"/>
      <c r="AT128" s="2268">
        <v>0</v>
      </c>
      <c r="AU128" s="2268">
        <v>0</v>
      </c>
      <c r="AV128" s="2268">
        <v>0</v>
      </c>
      <c r="AW128" s="671" t="str">
        <f t="shared" si="72"/>
        <v/>
      </c>
      <c r="BU128" s="3"/>
      <c r="BV128" s="3"/>
      <c r="BW128" s="4"/>
      <c r="CA128" s="31"/>
      <c r="CB128" s="31" t="str">
        <f t="shared" si="77"/>
        <v/>
      </c>
      <c r="CC128" s="31" t="str">
        <f t="shared" si="78"/>
        <v/>
      </c>
      <c r="CD128" s="31" t="str">
        <f t="shared" si="79"/>
        <v/>
      </c>
      <c r="CE128" s="31" t="str">
        <f t="shared" si="80"/>
        <v/>
      </c>
      <c r="CF128" s="31" t="str">
        <f t="shared" si="81"/>
        <v/>
      </c>
      <c r="CG128" s="31" t="str">
        <f t="shared" si="82"/>
        <v/>
      </c>
      <c r="CH128" s="32"/>
      <c r="CI128" s="32">
        <f t="shared" si="84"/>
        <v>0</v>
      </c>
      <c r="CJ128" s="32">
        <f t="shared" si="85"/>
        <v>0</v>
      </c>
      <c r="CK128" s="32">
        <f t="shared" si="86"/>
        <v>0</v>
      </c>
      <c r="CL128" s="32">
        <f t="shared" si="87"/>
        <v>0</v>
      </c>
      <c r="CM128" s="32">
        <f t="shared" si="88"/>
        <v>0</v>
      </c>
      <c r="CN128" s="32">
        <f t="shared" si="89"/>
        <v>0</v>
      </c>
    </row>
    <row r="129" spans="1:92" ht="16.350000000000001" customHeight="1" x14ac:dyDescent="0.2">
      <c r="A129" s="3740" t="s">
        <v>162</v>
      </c>
      <c r="B129" s="3741"/>
      <c r="C129" s="3742"/>
      <c r="D129" s="2396">
        <f t="shared" si="73"/>
        <v>0</v>
      </c>
      <c r="E129" s="2264">
        <f t="shared" si="91"/>
        <v>0</v>
      </c>
      <c r="F129" s="2266">
        <f t="shared" si="91"/>
        <v>0</v>
      </c>
      <c r="G129" s="2397"/>
      <c r="H129" s="2398"/>
      <c r="I129" s="2397"/>
      <c r="J129" s="2399"/>
      <c r="K129" s="2397"/>
      <c r="L129" s="2398"/>
      <c r="M129" s="2397"/>
      <c r="N129" s="2398"/>
      <c r="O129" s="2400"/>
      <c r="P129" s="2398"/>
      <c r="Q129" s="2400"/>
      <c r="R129" s="2398"/>
      <c r="S129" s="2400"/>
      <c r="T129" s="2398"/>
      <c r="U129" s="2400"/>
      <c r="V129" s="2398"/>
      <c r="W129" s="2400"/>
      <c r="X129" s="2398"/>
      <c r="Y129" s="2230"/>
      <c r="Z129" s="2231"/>
      <c r="AA129" s="2230"/>
      <c r="AB129" s="2231"/>
      <c r="AC129" s="2230"/>
      <c r="AD129" s="2231"/>
      <c r="AE129" s="2230"/>
      <c r="AF129" s="2231"/>
      <c r="AG129" s="2230"/>
      <c r="AH129" s="2231"/>
      <c r="AI129" s="2230"/>
      <c r="AJ129" s="2231"/>
      <c r="AK129" s="2230"/>
      <c r="AL129" s="2231"/>
      <c r="AM129" s="2230"/>
      <c r="AN129" s="2232"/>
      <c r="AO129" s="2401"/>
      <c r="AP129" s="2268"/>
      <c r="AQ129" s="2234">
        <v>0</v>
      </c>
      <c r="AR129" s="2407"/>
      <c r="AS129" s="2234"/>
      <c r="AT129" s="2268"/>
      <c r="AU129" s="2268"/>
      <c r="AV129" s="2268"/>
      <c r="AW129" s="671" t="str">
        <f t="shared" si="72"/>
        <v/>
      </c>
      <c r="BU129" s="3"/>
      <c r="BV129" s="3"/>
      <c r="BW129" s="4"/>
      <c r="CA129" s="31"/>
      <c r="CB129" s="31" t="str">
        <f t="shared" si="77"/>
        <v/>
      </c>
      <c r="CC129" s="31" t="str">
        <f t="shared" si="78"/>
        <v/>
      </c>
      <c r="CD129" s="31" t="str">
        <f t="shared" si="79"/>
        <v/>
      </c>
      <c r="CE129" s="31" t="str">
        <f t="shared" si="80"/>
        <v/>
      </c>
      <c r="CF129" s="31" t="str">
        <f t="shared" si="81"/>
        <v/>
      </c>
      <c r="CG129" s="31" t="str">
        <f t="shared" si="82"/>
        <v/>
      </c>
      <c r="CH129" s="32"/>
      <c r="CI129" s="32">
        <f t="shared" si="84"/>
        <v>0</v>
      </c>
      <c r="CJ129" s="32">
        <f t="shared" si="85"/>
        <v>0</v>
      </c>
      <c r="CK129" s="32">
        <f t="shared" si="86"/>
        <v>0</v>
      </c>
      <c r="CL129" s="32">
        <f t="shared" si="87"/>
        <v>0</v>
      </c>
      <c r="CM129" s="32">
        <f t="shared" si="88"/>
        <v>0</v>
      </c>
      <c r="CN129" s="32">
        <f t="shared" si="89"/>
        <v>0</v>
      </c>
    </row>
    <row r="130" spans="1:92" ht="16.350000000000001" customHeight="1" x14ac:dyDescent="0.2">
      <c r="A130" s="3740" t="s">
        <v>163</v>
      </c>
      <c r="B130" s="3741"/>
      <c r="C130" s="3742"/>
      <c r="D130" s="2396">
        <f t="shared" si="73"/>
        <v>0</v>
      </c>
      <c r="E130" s="2264">
        <f t="shared" si="74"/>
        <v>0</v>
      </c>
      <c r="F130" s="2266">
        <f t="shared" si="75"/>
        <v>0</v>
      </c>
      <c r="G130" s="2404"/>
      <c r="H130" s="2406"/>
      <c r="I130" s="2404"/>
      <c r="J130" s="2408"/>
      <c r="K130" s="2404"/>
      <c r="L130" s="2406"/>
      <c r="M130" s="2404"/>
      <c r="N130" s="2406"/>
      <c r="O130" s="2409"/>
      <c r="P130" s="2231"/>
      <c r="Q130" s="2230"/>
      <c r="R130" s="2231"/>
      <c r="S130" s="2230"/>
      <c r="T130" s="2406"/>
      <c r="U130" s="2409"/>
      <c r="V130" s="2231"/>
      <c r="W130" s="2230"/>
      <c r="X130" s="2231"/>
      <c r="Y130" s="2230"/>
      <c r="Z130" s="2231"/>
      <c r="AA130" s="2230"/>
      <c r="AB130" s="2231"/>
      <c r="AC130" s="2230"/>
      <c r="AD130" s="2231"/>
      <c r="AE130" s="2230"/>
      <c r="AF130" s="2231"/>
      <c r="AG130" s="2230"/>
      <c r="AH130" s="2231"/>
      <c r="AI130" s="2230"/>
      <c r="AJ130" s="2231"/>
      <c r="AK130" s="2230"/>
      <c r="AL130" s="2231"/>
      <c r="AM130" s="2230"/>
      <c r="AN130" s="2232"/>
      <c r="AO130" s="2268"/>
      <c r="AP130" s="2410"/>
      <c r="AQ130" s="2407">
        <v>0</v>
      </c>
      <c r="AR130" s="2407"/>
      <c r="AS130" s="2234"/>
      <c r="AT130" s="2268"/>
      <c r="AU130" s="2268"/>
      <c r="AV130" s="2268"/>
      <c r="AW130" s="671" t="str">
        <f t="shared" si="72"/>
        <v/>
      </c>
      <c r="BU130" s="3"/>
      <c r="BV130" s="3"/>
      <c r="BW130" s="4"/>
      <c r="CA130" s="31" t="str">
        <f t="shared" si="76"/>
        <v/>
      </c>
      <c r="CB130" s="31" t="str">
        <f t="shared" si="77"/>
        <v/>
      </c>
      <c r="CC130" s="31" t="str">
        <f t="shared" si="78"/>
        <v/>
      </c>
      <c r="CD130" s="31" t="str">
        <f t="shared" si="79"/>
        <v/>
      </c>
      <c r="CE130" s="31" t="str">
        <f t="shared" si="80"/>
        <v/>
      </c>
      <c r="CF130" s="31" t="str">
        <f t="shared" si="81"/>
        <v/>
      </c>
      <c r="CG130" s="31" t="str">
        <f t="shared" si="82"/>
        <v/>
      </c>
      <c r="CH130" s="32">
        <f t="shared" si="83"/>
        <v>0</v>
      </c>
      <c r="CI130" s="32">
        <f t="shared" si="84"/>
        <v>0</v>
      </c>
      <c r="CJ130" s="32">
        <f t="shared" si="85"/>
        <v>0</v>
      </c>
      <c r="CK130" s="32">
        <f t="shared" si="86"/>
        <v>0</v>
      </c>
      <c r="CL130" s="32">
        <f t="shared" si="87"/>
        <v>0</v>
      </c>
      <c r="CM130" s="32">
        <f t="shared" si="88"/>
        <v>0</v>
      </c>
      <c r="CN130" s="32">
        <f t="shared" si="89"/>
        <v>0</v>
      </c>
    </row>
    <row r="131" spans="1:92" ht="16.350000000000001" customHeight="1" x14ac:dyDescent="0.2">
      <c r="A131" s="3740" t="s">
        <v>164</v>
      </c>
      <c r="B131" s="3741"/>
      <c r="C131" s="3742"/>
      <c r="D131" s="2396">
        <f t="shared" si="73"/>
        <v>0</v>
      </c>
      <c r="E131" s="2264">
        <f t="shared" si="74"/>
        <v>0</v>
      </c>
      <c r="F131" s="2266">
        <f t="shared" si="75"/>
        <v>0</v>
      </c>
      <c r="G131" s="2404"/>
      <c r="H131" s="2406"/>
      <c r="I131" s="2404"/>
      <c r="J131" s="2408"/>
      <c r="K131" s="2404"/>
      <c r="L131" s="2406"/>
      <c r="M131" s="2404"/>
      <c r="N131" s="2406"/>
      <c r="O131" s="2409"/>
      <c r="P131" s="2231"/>
      <c r="Q131" s="2230"/>
      <c r="R131" s="2231"/>
      <c r="S131" s="2230"/>
      <c r="T131" s="2406"/>
      <c r="U131" s="2409"/>
      <c r="V131" s="2231"/>
      <c r="W131" s="2230"/>
      <c r="X131" s="2231"/>
      <c r="Y131" s="2230"/>
      <c r="Z131" s="2231"/>
      <c r="AA131" s="2230"/>
      <c r="AB131" s="2231"/>
      <c r="AC131" s="2230"/>
      <c r="AD131" s="2231"/>
      <c r="AE131" s="2230"/>
      <c r="AF131" s="2231"/>
      <c r="AG131" s="2230"/>
      <c r="AH131" s="2231"/>
      <c r="AI131" s="2230"/>
      <c r="AJ131" s="2231"/>
      <c r="AK131" s="2230"/>
      <c r="AL131" s="2231"/>
      <c r="AM131" s="2230"/>
      <c r="AN131" s="2232"/>
      <c r="AO131" s="2268"/>
      <c r="AP131" s="2410"/>
      <c r="AQ131" s="2407">
        <v>0</v>
      </c>
      <c r="AR131" s="2407"/>
      <c r="AS131" s="2234"/>
      <c r="AT131" s="2268"/>
      <c r="AU131" s="2268"/>
      <c r="AV131" s="2268"/>
      <c r="AW131" s="671" t="str">
        <f t="shared" si="72"/>
        <v/>
      </c>
      <c r="BU131" s="3"/>
      <c r="BV131" s="3"/>
      <c r="BW131" s="4"/>
      <c r="CA131" s="31" t="str">
        <f t="shared" si="76"/>
        <v/>
      </c>
      <c r="CB131" s="31" t="str">
        <f t="shared" si="77"/>
        <v/>
      </c>
      <c r="CC131" s="31" t="str">
        <f t="shared" si="78"/>
        <v/>
      </c>
      <c r="CD131" s="31" t="str">
        <f t="shared" si="79"/>
        <v/>
      </c>
      <c r="CE131" s="31" t="str">
        <f t="shared" si="80"/>
        <v/>
      </c>
      <c r="CF131" s="31" t="str">
        <f t="shared" si="81"/>
        <v/>
      </c>
      <c r="CG131" s="31" t="str">
        <f t="shared" si="82"/>
        <v/>
      </c>
      <c r="CH131" s="32">
        <f t="shared" si="83"/>
        <v>0</v>
      </c>
      <c r="CI131" s="32">
        <f t="shared" si="84"/>
        <v>0</v>
      </c>
      <c r="CJ131" s="32">
        <f t="shared" si="85"/>
        <v>0</v>
      </c>
      <c r="CK131" s="32">
        <f t="shared" si="86"/>
        <v>0</v>
      </c>
      <c r="CL131" s="32">
        <f t="shared" si="87"/>
        <v>0</v>
      </c>
      <c r="CM131" s="32">
        <f t="shared" si="88"/>
        <v>0</v>
      </c>
      <c r="CN131" s="32">
        <f t="shared" si="89"/>
        <v>0</v>
      </c>
    </row>
    <row r="132" spans="1:92" ht="16.350000000000001" customHeight="1" x14ac:dyDescent="0.2">
      <c r="A132" s="3740" t="s">
        <v>165</v>
      </c>
      <c r="B132" s="3741"/>
      <c r="C132" s="3742"/>
      <c r="D132" s="2396">
        <f t="shared" si="73"/>
        <v>0</v>
      </c>
      <c r="E132" s="2264">
        <f t="shared" si="74"/>
        <v>0</v>
      </c>
      <c r="F132" s="2266">
        <f t="shared" si="75"/>
        <v>0</v>
      </c>
      <c r="G132" s="2404"/>
      <c r="H132" s="2406"/>
      <c r="I132" s="2404"/>
      <c r="J132" s="2408"/>
      <c r="K132" s="2404"/>
      <c r="L132" s="2406"/>
      <c r="M132" s="2404"/>
      <c r="N132" s="2406"/>
      <c r="O132" s="2409"/>
      <c r="P132" s="2231"/>
      <c r="Q132" s="2230"/>
      <c r="R132" s="2231"/>
      <c r="S132" s="2230"/>
      <c r="T132" s="2406"/>
      <c r="U132" s="2409"/>
      <c r="V132" s="2231"/>
      <c r="W132" s="2230"/>
      <c r="X132" s="2231"/>
      <c r="Y132" s="2230"/>
      <c r="Z132" s="2231"/>
      <c r="AA132" s="2230"/>
      <c r="AB132" s="2231"/>
      <c r="AC132" s="2230"/>
      <c r="AD132" s="2231"/>
      <c r="AE132" s="2230"/>
      <c r="AF132" s="2231"/>
      <c r="AG132" s="2230"/>
      <c r="AH132" s="2231"/>
      <c r="AI132" s="2230"/>
      <c r="AJ132" s="2231"/>
      <c r="AK132" s="2230"/>
      <c r="AL132" s="2231"/>
      <c r="AM132" s="2230"/>
      <c r="AN132" s="2232"/>
      <c r="AO132" s="2268"/>
      <c r="AP132" s="2410"/>
      <c r="AQ132" s="2407">
        <v>0</v>
      </c>
      <c r="AR132" s="2407"/>
      <c r="AS132" s="2234"/>
      <c r="AT132" s="2268"/>
      <c r="AU132" s="2268"/>
      <c r="AV132" s="2268"/>
      <c r="AW132" s="671" t="str">
        <f t="shared" si="72"/>
        <v/>
      </c>
      <c r="BU132" s="3"/>
      <c r="BV132" s="3"/>
      <c r="BW132" s="4"/>
      <c r="CA132" s="31" t="str">
        <f t="shared" si="76"/>
        <v/>
      </c>
      <c r="CB132" s="31" t="str">
        <f t="shared" si="77"/>
        <v/>
      </c>
      <c r="CC132" s="31" t="str">
        <f t="shared" si="78"/>
        <v/>
      </c>
      <c r="CD132" s="31" t="str">
        <f t="shared" si="79"/>
        <v/>
      </c>
      <c r="CE132" s="31" t="str">
        <f t="shared" si="80"/>
        <v/>
      </c>
      <c r="CF132" s="31" t="str">
        <f t="shared" si="81"/>
        <v/>
      </c>
      <c r="CG132" s="31" t="str">
        <f t="shared" si="82"/>
        <v/>
      </c>
      <c r="CH132" s="32">
        <f t="shared" si="83"/>
        <v>0</v>
      </c>
      <c r="CI132" s="32">
        <f t="shared" si="84"/>
        <v>0</v>
      </c>
      <c r="CJ132" s="32">
        <f t="shared" si="85"/>
        <v>0</v>
      </c>
      <c r="CK132" s="32">
        <f t="shared" si="86"/>
        <v>0</v>
      </c>
      <c r="CL132" s="32">
        <f t="shared" si="87"/>
        <v>0</v>
      </c>
      <c r="CM132" s="32">
        <f t="shared" si="88"/>
        <v>0</v>
      </c>
      <c r="CN132" s="32">
        <f t="shared" si="89"/>
        <v>0</v>
      </c>
    </row>
    <row r="133" spans="1:92" ht="16.350000000000001" customHeight="1" x14ac:dyDescent="0.2">
      <c r="A133" s="3740" t="s">
        <v>166</v>
      </c>
      <c r="B133" s="3741"/>
      <c r="C133" s="3742"/>
      <c r="D133" s="2396">
        <f t="shared" si="73"/>
        <v>0</v>
      </c>
      <c r="E133" s="2264">
        <f t="shared" si="74"/>
        <v>0</v>
      </c>
      <c r="F133" s="2266">
        <f t="shared" si="75"/>
        <v>0</v>
      </c>
      <c r="G133" s="2404"/>
      <c r="H133" s="2406"/>
      <c r="I133" s="2404"/>
      <c r="J133" s="2408"/>
      <c r="K133" s="2404"/>
      <c r="L133" s="2406"/>
      <c r="M133" s="2404"/>
      <c r="N133" s="2406"/>
      <c r="O133" s="2409"/>
      <c r="P133" s="2231"/>
      <c r="Q133" s="2230"/>
      <c r="R133" s="2231"/>
      <c r="S133" s="2230"/>
      <c r="T133" s="2406"/>
      <c r="U133" s="2409"/>
      <c r="V133" s="2231"/>
      <c r="W133" s="2230"/>
      <c r="X133" s="2231"/>
      <c r="Y133" s="2230"/>
      <c r="Z133" s="2231"/>
      <c r="AA133" s="2230"/>
      <c r="AB133" s="2231"/>
      <c r="AC133" s="2230"/>
      <c r="AD133" s="2231"/>
      <c r="AE133" s="2230"/>
      <c r="AF133" s="2231"/>
      <c r="AG133" s="2230"/>
      <c r="AH133" s="2231"/>
      <c r="AI133" s="2230"/>
      <c r="AJ133" s="2231"/>
      <c r="AK133" s="2230"/>
      <c r="AL133" s="2231"/>
      <c r="AM133" s="2230"/>
      <c r="AN133" s="2232"/>
      <c r="AO133" s="2268"/>
      <c r="AP133" s="2410"/>
      <c r="AQ133" s="2407">
        <v>0</v>
      </c>
      <c r="AR133" s="2407"/>
      <c r="AS133" s="2234"/>
      <c r="AT133" s="2268"/>
      <c r="AU133" s="2268"/>
      <c r="AV133" s="2268"/>
      <c r="AW133" s="671" t="str">
        <f t="shared" si="72"/>
        <v/>
      </c>
      <c r="BU133" s="3"/>
      <c r="BV133" s="3"/>
      <c r="BW133" s="4"/>
      <c r="CA133" s="31" t="str">
        <f t="shared" si="76"/>
        <v/>
      </c>
      <c r="CB133" s="31" t="str">
        <f t="shared" si="77"/>
        <v/>
      </c>
      <c r="CC133" s="31" t="str">
        <f t="shared" si="78"/>
        <v/>
      </c>
      <c r="CD133" s="31" t="str">
        <f t="shared" si="79"/>
        <v/>
      </c>
      <c r="CE133" s="31" t="str">
        <f t="shared" si="80"/>
        <v/>
      </c>
      <c r="CF133" s="31" t="str">
        <f t="shared" si="81"/>
        <v/>
      </c>
      <c r="CG133" s="31" t="str">
        <f t="shared" si="82"/>
        <v/>
      </c>
      <c r="CH133" s="32">
        <f t="shared" si="83"/>
        <v>0</v>
      </c>
      <c r="CI133" s="32">
        <f t="shared" si="84"/>
        <v>0</v>
      </c>
      <c r="CJ133" s="32">
        <f t="shared" si="85"/>
        <v>0</v>
      </c>
      <c r="CK133" s="32">
        <f t="shared" si="86"/>
        <v>0</v>
      </c>
      <c r="CL133" s="32">
        <f t="shared" si="87"/>
        <v>0</v>
      </c>
      <c r="CM133" s="32">
        <f t="shared" si="88"/>
        <v>0</v>
      </c>
      <c r="CN133" s="32">
        <f t="shared" si="89"/>
        <v>0</v>
      </c>
    </row>
    <row r="134" spans="1:92" ht="16.350000000000001" customHeight="1" x14ac:dyDescent="0.2">
      <c r="A134" s="3740" t="s">
        <v>167</v>
      </c>
      <c r="B134" s="3741"/>
      <c r="C134" s="3742"/>
      <c r="D134" s="2396">
        <f t="shared" si="73"/>
        <v>0</v>
      </c>
      <c r="E134" s="2264">
        <f t="shared" si="74"/>
        <v>0</v>
      </c>
      <c r="F134" s="2266">
        <f t="shared" si="75"/>
        <v>0</v>
      </c>
      <c r="G134" s="2404"/>
      <c r="H134" s="2406"/>
      <c r="I134" s="2404"/>
      <c r="J134" s="2408"/>
      <c r="K134" s="2404"/>
      <c r="L134" s="2406"/>
      <c r="M134" s="2404"/>
      <c r="N134" s="2406"/>
      <c r="O134" s="2409"/>
      <c r="P134" s="2231"/>
      <c r="Q134" s="2230"/>
      <c r="R134" s="2231"/>
      <c r="S134" s="2230"/>
      <c r="T134" s="2406"/>
      <c r="U134" s="2409"/>
      <c r="V134" s="2231"/>
      <c r="W134" s="2230"/>
      <c r="X134" s="2231"/>
      <c r="Y134" s="2230"/>
      <c r="Z134" s="2231"/>
      <c r="AA134" s="2230"/>
      <c r="AB134" s="2231"/>
      <c r="AC134" s="2230"/>
      <c r="AD134" s="2231"/>
      <c r="AE134" s="2230"/>
      <c r="AF134" s="2231"/>
      <c r="AG134" s="2230"/>
      <c r="AH134" s="2231"/>
      <c r="AI134" s="2230"/>
      <c r="AJ134" s="2231"/>
      <c r="AK134" s="2230"/>
      <c r="AL134" s="2231"/>
      <c r="AM134" s="2230"/>
      <c r="AN134" s="2232"/>
      <c r="AO134" s="2268"/>
      <c r="AP134" s="2410"/>
      <c r="AQ134" s="2407">
        <v>0</v>
      </c>
      <c r="AR134" s="2407"/>
      <c r="AS134" s="2234"/>
      <c r="AT134" s="2268"/>
      <c r="AU134" s="2268"/>
      <c r="AV134" s="2268"/>
      <c r="AW134" s="671" t="str">
        <f t="shared" si="72"/>
        <v/>
      </c>
      <c r="BU134" s="3"/>
      <c r="BV134" s="3"/>
      <c r="BW134" s="4"/>
      <c r="CA134" s="31" t="str">
        <f t="shared" si="76"/>
        <v/>
      </c>
      <c r="CB134" s="31" t="str">
        <f t="shared" si="77"/>
        <v/>
      </c>
      <c r="CC134" s="31" t="str">
        <f t="shared" si="78"/>
        <v/>
      </c>
      <c r="CD134" s="31" t="str">
        <f t="shared" si="79"/>
        <v/>
      </c>
      <c r="CE134" s="31" t="str">
        <f t="shared" si="80"/>
        <v/>
      </c>
      <c r="CF134" s="31" t="str">
        <f t="shared" si="81"/>
        <v/>
      </c>
      <c r="CG134" s="31" t="str">
        <f t="shared" si="82"/>
        <v/>
      </c>
      <c r="CH134" s="32">
        <f t="shared" si="83"/>
        <v>0</v>
      </c>
      <c r="CI134" s="32">
        <f t="shared" si="84"/>
        <v>0</v>
      </c>
      <c r="CJ134" s="32">
        <f t="shared" si="85"/>
        <v>0</v>
      </c>
      <c r="CK134" s="32">
        <f t="shared" si="86"/>
        <v>0</v>
      </c>
      <c r="CL134" s="32">
        <f t="shared" si="87"/>
        <v>0</v>
      </c>
      <c r="CM134" s="32">
        <f t="shared" si="88"/>
        <v>0</v>
      </c>
      <c r="CN134" s="32">
        <f t="shared" si="89"/>
        <v>0</v>
      </c>
    </row>
    <row r="135" spans="1:92" ht="16.350000000000001" customHeight="1" x14ac:dyDescent="0.2">
      <c r="A135" s="3740" t="s">
        <v>168</v>
      </c>
      <c r="B135" s="3741"/>
      <c r="C135" s="3742"/>
      <c r="D135" s="2396">
        <f t="shared" si="73"/>
        <v>0</v>
      </c>
      <c r="E135" s="2264">
        <f t="shared" si="74"/>
        <v>0</v>
      </c>
      <c r="F135" s="2266">
        <f t="shared" si="75"/>
        <v>0</v>
      </c>
      <c r="G135" s="2404"/>
      <c r="H135" s="2406"/>
      <c r="I135" s="2404"/>
      <c r="J135" s="2408"/>
      <c r="K135" s="2404"/>
      <c r="L135" s="2406"/>
      <c r="M135" s="2404"/>
      <c r="N135" s="2406"/>
      <c r="O135" s="2409"/>
      <c r="P135" s="2231"/>
      <c r="Q135" s="2230"/>
      <c r="R135" s="2231"/>
      <c r="S135" s="2230"/>
      <c r="T135" s="2406"/>
      <c r="U135" s="2409"/>
      <c r="V135" s="2231"/>
      <c r="W135" s="2230"/>
      <c r="X135" s="2231"/>
      <c r="Y135" s="2230"/>
      <c r="Z135" s="2231"/>
      <c r="AA135" s="2230"/>
      <c r="AB135" s="2231"/>
      <c r="AC135" s="2230"/>
      <c r="AD135" s="2231"/>
      <c r="AE135" s="2230"/>
      <c r="AF135" s="2231"/>
      <c r="AG135" s="2230"/>
      <c r="AH135" s="2231"/>
      <c r="AI135" s="2230"/>
      <c r="AJ135" s="2231"/>
      <c r="AK135" s="2230"/>
      <c r="AL135" s="2231"/>
      <c r="AM135" s="2230"/>
      <c r="AN135" s="2232"/>
      <c r="AO135" s="2268"/>
      <c r="AP135" s="2410"/>
      <c r="AQ135" s="2407">
        <v>0</v>
      </c>
      <c r="AR135" s="2407"/>
      <c r="AS135" s="2234"/>
      <c r="AT135" s="2268"/>
      <c r="AU135" s="2268"/>
      <c r="AV135" s="2268"/>
      <c r="AW135" s="671" t="str">
        <f t="shared" si="72"/>
        <v/>
      </c>
      <c r="BU135" s="3"/>
      <c r="BV135" s="3"/>
      <c r="BW135" s="4"/>
      <c r="CA135" s="31" t="str">
        <f t="shared" si="76"/>
        <v/>
      </c>
      <c r="CB135" s="31" t="str">
        <f t="shared" si="77"/>
        <v/>
      </c>
      <c r="CC135" s="31" t="str">
        <f t="shared" si="78"/>
        <v/>
      </c>
      <c r="CD135" s="31" t="str">
        <f t="shared" si="79"/>
        <v/>
      </c>
      <c r="CE135" s="31" t="str">
        <f t="shared" si="80"/>
        <v/>
      </c>
      <c r="CF135" s="31" t="str">
        <f t="shared" si="81"/>
        <v/>
      </c>
      <c r="CG135" s="31" t="str">
        <f t="shared" si="82"/>
        <v/>
      </c>
      <c r="CH135" s="32">
        <f t="shared" si="83"/>
        <v>0</v>
      </c>
      <c r="CI135" s="32">
        <f t="shared" si="84"/>
        <v>0</v>
      </c>
      <c r="CJ135" s="32">
        <f t="shared" si="85"/>
        <v>0</v>
      </c>
      <c r="CK135" s="32">
        <f t="shared" si="86"/>
        <v>0</v>
      </c>
      <c r="CL135" s="32">
        <f t="shared" si="87"/>
        <v>0</v>
      </c>
      <c r="CM135" s="32">
        <f t="shared" si="88"/>
        <v>0</v>
      </c>
      <c r="CN135" s="32">
        <f t="shared" si="89"/>
        <v>0</v>
      </c>
    </row>
    <row r="136" spans="1:92" ht="16.350000000000001" customHeight="1" x14ac:dyDescent="0.2">
      <c r="A136" s="3748" t="s">
        <v>169</v>
      </c>
      <c r="B136" s="3748"/>
      <c r="C136" s="3748"/>
      <c r="D136" s="2396">
        <f t="shared" si="73"/>
        <v>0</v>
      </c>
      <c r="E136" s="2264">
        <f t="shared" si="74"/>
        <v>0</v>
      </c>
      <c r="F136" s="2266">
        <f t="shared" si="75"/>
        <v>0</v>
      </c>
      <c r="G136" s="2267"/>
      <c r="H136" s="2231"/>
      <c r="I136" s="2267"/>
      <c r="J136" s="2283"/>
      <c r="K136" s="2267"/>
      <c r="L136" s="2231"/>
      <c r="M136" s="2267"/>
      <c r="N136" s="2231"/>
      <c r="O136" s="2230"/>
      <c r="P136" s="2231"/>
      <c r="Q136" s="2230"/>
      <c r="R136" s="2231"/>
      <c r="S136" s="2230"/>
      <c r="T136" s="2231"/>
      <c r="U136" s="2230"/>
      <c r="V136" s="2231"/>
      <c r="W136" s="2230"/>
      <c r="X136" s="2231"/>
      <c r="Y136" s="2230"/>
      <c r="Z136" s="2231"/>
      <c r="AA136" s="2230"/>
      <c r="AB136" s="2231"/>
      <c r="AC136" s="2230"/>
      <c r="AD136" s="2231"/>
      <c r="AE136" s="2230"/>
      <c r="AF136" s="2231"/>
      <c r="AG136" s="2230"/>
      <c r="AH136" s="2231"/>
      <c r="AI136" s="2230"/>
      <c r="AJ136" s="2231"/>
      <c r="AK136" s="2230"/>
      <c r="AL136" s="2231"/>
      <c r="AM136" s="2230"/>
      <c r="AN136" s="2232"/>
      <c r="AO136" s="2268"/>
      <c r="AP136" s="2268"/>
      <c r="AQ136" s="2234">
        <v>0</v>
      </c>
      <c r="AR136" s="2234"/>
      <c r="AS136" s="2234"/>
      <c r="AT136" s="2268"/>
      <c r="AU136" s="2268"/>
      <c r="AV136" s="2268"/>
      <c r="AW136" s="671" t="str">
        <f t="shared" si="72"/>
        <v/>
      </c>
      <c r="BU136" s="3"/>
      <c r="BV136" s="3"/>
      <c r="BW136" s="4"/>
      <c r="CA136" s="31" t="str">
        <f t="shared" si="76"/>
        <v/>
      </c>
      <c r="CB136" s="31" t="str">
        <f t="shared" si="77"/>
        <v/>
      </c>
      <c r="CC136" s="31" t="str">
        <f t="shared" si="78"/>
        <v/>
      </c>
      <c r="CD136" s="31" t="str">
        <f t="shared" si="79"/>
        <v/>
      </c>
      <c r="CE136" s="31" t="str">
        <f t="shared" si="80"/>
        <v/>
      </c>
      <c r="CF136" s="31" t="str">
        <f t="shared" si="81"/>
        <v/>
      </c>
      <c r="CG136" s="31" t="str">
        <f t="shared" si="82"/>
        <v/>
      </c>
      <c r="CH136" s="32">
        <f t="shared" si="83"/>
        <v>0</v>
      </c>
      <c r="CI136" s="32">
        <f t="shared" si="84"/>
        <v>0</v>
      </c>
      <c r="CJ136" s="32">
        <f t="shared" si="85"/>
        <v>0</v>
      </c>
      <c r="CK136" s="32">
        <f t="shared" si="86"/>
        <v>0</v>
      </c>
      <c r="CL136" s="32">
        <f t="shared" si="87"/>
        <v>0</v>
      </c>
      <c r="CM136" s="32">
        <f t="shared" si="88"/>
        <v>0</v>
      </c>
      <c r="CN136" s="32">
        <f t="shared" si="89"/>
        <v>0</v>
      </c>
    </row>
    <row r="137" spans="1:92" ht="16.350000000000001" customHeight="1" x14ac:dyDescent="0.2">
      <c r="A137" s="3740" t="s">
        <v>170</v>
      </c>
      <c r="B137" s="3741"/>
      <c r="C137" s="3742"/>
      <c r="D137" s="2396">
        <f t="shared" si="73"/>
        <v>0</v>
      </c>
      <c r="E137" s="2264">
        <f t="shared" si="74"/>
        <v>0</v>
      </c>
      <c r="F137" s="2266">
        <f t="shared" si="75"/>
        <v>0</v>
      </c>
      <c r="G137" s="2267"/>
      <c r="H137" s="2231"/>
      <c r="I137" s="2267"/>
      <c r="J137" s="2283"/>
      <c r="K137" s="2267"/>
      <c r="L137" s="2231"/>
      <c r="M137" s="2267"/>
      <c r="N137" s="2231"/>
      <c r="O137" s="2230"/>
      <c r="P137" s="2231"/>
      <c r="Q137" s="2230"/>
      <c r="R137" s="2231"/>
      <c r="S137" s="2230"/>
      <c r="T137" s="2231"/>
      <c r="U137" s="2230"/>
      <c r="V137" s="2231"/>
      <c r="W137" s="2230"/>
      <c r="X137" s="2231"/>
      <c r="Y137" s="2230"/>
      <c r="Z137" s="2231"/>
      <c r="AA137" s="2230"/>
      <c r="AB137" s="2231"/>
      <c r="AC137" s="2230"/>
      <c r="AD137" s="2231"/>
      <c r="AE137" s="2230"/>
      <c r="AF137" s="2231"/>
      <c r="AG137" s="2230"/>
      <c r="AH137" s="2231"/>
      <c r="AI137" s="2230"/>
      <c r="AJ137" s="2231"/>
      <c r="AK137" s="2230"/>
      <c r="AL137" s="2231"/>
      <c r="AM137" s="2230"/>
      <c r="AN137" s="2232"/>
      <c r="AO137" s="2268"/>
      <c r="AP137" s="2268"/>
      <c r="AQ137" s="2234">
        <v>0</v>
      </c>
      <c r="AR137" s="2234"/>
      <c r="AS137" s="2234"/>
      <c r="AT137" s="2268"/>
      <c r="AU137" s="2268"/>
      <c r="AV137" s="2268"/>
      <c r="AW137" s="671" t="str">
        <f t="shared" si="72"/>
        <v/>
      </c>
      <c r="BU137" s="3"/>
      <c r="BV137" s="3"/>
      <c r="BW137" s="4"/>
      <c r="CA137" s="31" t="str">
        <f t="shared" si="76"/>
        <v/>
      </c>
      <c r="CB137" s="31" t="str">
        <f t="shared" si="77"/>
        <v/>
      </c>
      <c r="CC137" s="31" t="str">
        <f t="shared" si="78"/>
        <v/>
      </c>
      <c r="CD137" s="31" t="str">
        <f t="shared" si="79"/>
        <v/>
      </c>
      <c r="CE137" s="31" t="str">
        <f t="shared" si="80"/>
        <v/>
      </c>
      <c r="CF137" s="31" t="str">
        <f t="shared" si="81"/>
        <v/>
      </c>
      <c r="CG137" s="31" t="str">
        <f t="shared" si="82"/>
        <v/>
      </c>
      <c r="CH137" s="32">
        <f t="shared" si="83"/>
        <v>0</v>
      </c>
      <c r="CI137" s="32">
        <f t="shared" si="84"/>
        <v>0</v>
      </c>
      <c r="CJ137" s="32">
        <f t="shared" si="85"/>
        <v>0</v>
      </c>
      <c r="CK137" s="32">
        <f t="shared" si="86"/>
        <v>0</v>
      </c>
      <c r="CL137" s="32">
        <f t="shared" si="87"/>
        <v>0</v>
      </c>
      <c r="CM137" s="32">
        <f t="shared" si="88"/>
        <v>0</v>
      </c>
      <c r="CN137" s="32">
        <f t="shared" si="89"/>
        <v>0</v>
      </c>
    </row>
    <row r="138" spans="1:92" ht="16.350000000000001" customHeight="1" x14ac:dyDescent="0.2">
      <c r="A138" s="3740" t="s">
        <v>171</v>
      </c>
      <c r="B138" s="3741"/>
      <c r="C138" s="3742"/>
      <c r="D138" s="2396">
        <f t="shared" si="73"/>
        <v>0</v>
      </c>
      <c r="E138" s="2264">
        <f t="shared" si="74"/>
        <v>0</v>
      </c>
      <c r="F138" s="2266">
        <f t="shared" si="75"/>
        <v>0</v>
      </c>
      <c r="G138" s="2411"/>
      <c r="H138" s="2412"/>
      <c r="I138" s="2411"/>
      <c r="J138" s="2413"/>
      <c r="K138" s="2411"/>
      <c r="L138" s="2231"/>
      <c r="M138" s="2267"/>
      <c r="N138" s="2231"/>
      <c r="O138" s="2230"/>
      <c r="P138" s="2231"/>
      <c r="Q138" s="2230"/>
      <c r="R138" s="2231"/>
      <c r="S138" s="2230"/>
      <c r="T138" s="2231"/>
      <c r="U138" s="2230"/>
      <c r="V138" s="2231"/>
      <c r="W138" s="2230"/>
      <c r="X138" s="2231"/>
      <c r="Y138" s="2230"/>
      <c r="Z138" s="2231"/>
      <c r="AA138" s="2230"/>
      <c r="AB138" s="2231"/>
      <c r="AC138" s="2230"/>
      <c r="AD138" s="2231"/>
      <c r="AE138" s="2230"/>
      <c r="AF138" s="2231"/>
      <c r="AG138" s="2230"/>
      <c r="AH138" s="2231"/>
      <c r="AI138" s="2230"/>
      <c r="AJ138" s="2231"/>
      <c r="AK138" s="2230"/>
      <c r="AL138" s="2231"/>
      <c r="AM138" s="2230"/>
      <c r="AN138" s="2232"/>
      <c r="AO138" s="2268"/>
      <c r="AP138" s="2414"/>
      <c r="AQ138" s="2234">
        <v>0</v>
      </c>
      <c r="AR138" s="2234"/>
      <c r="AS138" s="2236"/>
      <c r="AT138" s="2268"/>
      <c r="AU138" s="2268"/>
      <c r="AV138" s="2268"/>
      <c r="AW138" s="671" t="str">
        <f t="shared" si="72"/>
        <v/>
      </c>
      <c r="BU138" s="3"/>
      <c r="BV138" s="3"/>
      <c r="BW138" s="4"/>
      <c r="CA138" s="31" t="str">
        <f t="shared" si="76"/>
        <v/>
      </c>
      <c r="CB138" s="31" t="str">
        <f t="shared" si="77"/>
        <v/>
      </c>
      <c r="CC138" s="31" t="str">
        <f t="shared" si="78"/>
        <v/>
      </c>
      <c r="CD138" s="31" t="str">
        <f t="shared" si="79"/>
        <v/>
      </c>
      <c r="CE138" s="31" t="str">
        <f t="shared" si="80"/>
        <v/>
      </c>
      <c r="CF138" s="31" t="str">
        <f t="shared" si="81"/>
        <v/>
      </c>
      <c r="CG138" s="31" t="str">
        <f t="shared" si="82"/>
        <v/>
      </c>
      <c r="CH138" s="32">
        <f t="shared" si="83"/>
        <v>0</v>
      </c>
      <c r="CI138" s="32">
        <f t="shared" si="84"/>
        <v>0</v>
      </c>
      <c r="CJ138" s="32">
        <f t="shared" si="85"/>
        <v>0</v>
      </c>
      <c r="CK138" s="32">
        <f t="shared" si="86"/>
        <v>0</v>
      </c>
      <c r="CL138" s="32">
        <f t="shared" si="87"/>
        <v>0</v>
      </c>
      <c r="CM138" s="32">
        <f t="shared" si="88"/>
        <v>0</v>
      </c>
      <c r="CN138" s="32">
        <f t="shared" si="89"/>
        <v>0</v>
      </c>
    </row>
    <row r="139" spans="1:92" ht="16.350000000000001" customHeight="1" x14ac:dyDescent="0.2">
      <c r="A139" s="3740" t="s">
        <v>172</v>
      </c>
      <c r="B139" s="3741"/>
      <c r="C139" s="3742"/>
      <c r="D139" s="2396">
        <f t="shared" si="73"/>
        <v>0</v>
      </c>
      <c r="E139" s="2264">
        <f t="shared" si="74"/>
        <v>0</v>
      </c>
      <c r="F139" s="2266">
        <f t="shared" si="75"/>
        <v>0</v>
      </c>
      <c r="G139" s="2411"/>
      <c r="H139" s="2412"/>
      <c r="I139" s="2411"/>
      <c r="J139" s="2413"/>
      <c r="K139" s="2411"/>
      <c r="L139" s="2231"/>
      <c r="M139" s="2267"/>
      <c r="N139" s="2231"/>
      <c r="O139" s="2230"/>
      <c r="P139" s="2231"/>
      <c r="Q139" s="2230"/>
      <c r="R139" s="2231"/>
      <c r="S139" s="2230"/>
      <c r="T139" s="2231"/>
      <c r="U139" s="2230"/>
      <c r="V139" s="2231"/>
      <c r="W139" s="2230"/>
      <c r="X139" s="2231"/>
      <c r="Y139" s="2230"/>
      <c r="Z139" s="2231"/>
      <c r="AA139" s="2230"/>
      <c r="AB139" s="2231"/>
      <c r="AC139" s="2230"/>
      <c r="AD139" s="2231"/>
      <c r="AE139" s="2230"/>
      <c r="AF139" s="2231"/>
      <c r="AG139" s="2230"/>
      <c r="AH139" s="2231"/>
      <c r="AI139" s="2230"/>
      <c r="AJ139" s="2231"/>
      <c r="AK139" s="2230"/>
      <c r="AL139" s="2231"/>
      <c r="AM139" s="2230"/>
      <c r="AN139" s="2232"/>
      <c r="AO139" s="2268"/>
      <c r="AP139" s="2414"/>
      <c r="AQ139" s="2234">
        <v>0</v>
      </c>
      <c r="AR139" s="2234"/>
      <c r="AS139" s="2236"/>
      <c r="AT139" s="2268"/>
      <c r="AU139" s="2268"/>
      <c r="AV139" s="2268"/>
      <c r="AW139" s="671" t="str">
        <f t="shared" si="72"/>
        <v/>
      </c>
      <c r="BU139" s="3"/>
      <c r="BV139" s="3"/>
      <c r="BW139" s="4"/>
      <c r="CA139" s="31" t="str">
        <f t="shared" si="76"/>
        <v/>
      </c>
      <c r="CB139" s="31" t="str">
        <f t="shared" si="77"/>
        <v/>
      </c>
      <c r="CC139" s="31" t="str">
        <f t="shared" si="78"/>
        <v/>
      </c>
      <c r="CD139" s="31" t="str">
        <f t="shared" si="79"/>
        <v/>
      </c>
      <c r="CE139" s="31" t="str">
        <f t="shared" si="80"/>
        <v/>
      </c>
      <c r="CF139" s="31" t="str">
        <f t="shared" si="81"/>
        <v/>
      </c>
      <c r="CG139" s="31" t="str">
        <f t="shared" si="82"/>
        <v/>
      </c>
      <c r="CH139" s="32">
        <f t="shared" si="83"/>
        <v>0</v>
      </c>
      <c r="CI139" s="32">
        <f t="shared" si="84"/>
        <v>0</v>
      </c>
      <c r="CJ139" s="32">
        <f t="shared" si="85"/>
        <v>0</v>
      </c>
      <c r="CK139" s="32">
        <f t="shared" si="86"/>
        <v>0</v>
      </c>
      <c r="CL139" s="32">
        <f t="shared" si="87"/>
        <v>0</v>
      </c>
      <c r="CM139" s="32">
        <f t="shared" si="88"/>
        <v>0</v>
      </c>
      <c r="CN139" s="32">
        <f t="shared" si="89"/>
        <v>0</v>
      </c>
    </row>
    <row r="140" spans="1:92" ht="16.350000000000001" customHeight="1" x14ac:dyDescent="0.2">
      <c r="A140" s="3740" t="s">
        <v>173</v>
      </c>
      <c r="B140" s="3741"/>
      <c r="C140" s="3742"/>
      <c r="D140" s="2396">
        <f t="shared" si="73"/>
        <v>0</v>
      </c>
      <c r="E140" s="2264">
        <f t="shared" si="74"/>
        <v>0</v>
      </c>
      <c r="F140" s="2266">
        <f t="shared" si="75"/>
        <v>0</v>
      </c>
      <c r="G140" s="2411"/>
      <c r="H140" s="2412"/>
      <c r="I140" s="2411"/>
      <c r="J140" s="2413"/>
      <c r="K140" s="2411"/>
      <c r="L140" s="2231"/>
      <c r="M140" s="2267"/>
      <c r="N140" s="2231"/>
      <c r="O140" s="2230"/>
      <c r="P140" s="2231"/>
      <c r="Q140" s="2230"/>
      <c r="R140" s="2231"/>
      <c r="S140" s="2230"/>
      <c r="T140" s="2231"/>
      <c r="U140" s="2230"/>
      <c r="V140" s="2231"/>
      <c r="W140" s="2230"/>
      <c r="X140" s="2231"/>
      <c r="Y140" s="2230"/>
      <c r="Z140" s="2231"/>
      <c r="AA140" s="2230"/>
      <c r="AB140" s="2231"/>
      <c r="AC140" s="2230"/>
      <c r="AD140" s="2231"/>
      <c r="AE140" s="2230"/>
      <c r="AF140" s="2231"/>
      <c r="AG140" s="2230"/>
      <c r="AH140" s="2231"/>
      <c r="AI140" s="2230"/>
      <c r="AJ140" s="2231"/>
      <c r="AK140" s="2230"/>
      <c r="AL140" s="2231"/>
      <c r="AM140" s="2230"/>
      <c r="AN140" s="2232"/>
      <c r="AO140" s="2268"/>
      <c r="AP140" s="2414"/>
      <c r="AQ140" s="2234">
        <v>0</v>
      </c>
      <c r="AR140" s="2234"/>
      <c r="AS140" s="2236"/>
      <c r="AT140" s="2268"/>
      <c r="AU140" s="2268"/>
      <c r="AV140" s="2268"/>
      <c r="AW140" s="671" t="str">
        <f t="shared" si="72"/>
        <v/>
      </c>
      <c r="BU140" s="3"/>
      <c r="BV140" s="3"/>
      <c r="BW140" s="4"/>
      <c r="CA140" s="31" t="str">
        <f t="shared" si="76"/>
        <v/>
      </c>
      <c r="CB140" s="31" t="str">
        <f t="shared" si="77"/>
        <v/>
      </c>
      <c r="CC140" s="31" t="str">
        <f t="shared" si="78"/>
        <v/>
      </c>
      <c r="CD140" s="31" t="str">
        <f t="shared" si="79"/>
        <v/>
      </c>
      <c r="CE140" s="31" t="str">
        <f t="shared" si="80"/>
        <v/>
      </c>
      <c r="CF140" s="31" t="str">
        <f t="shared" si="81"/>
        <v/>
      </c>
      <c r="CG140" s="31" t="str">
        <f t="shared" si="82"/>
        <v/>
      </c>
      <c r="CH140" s="32">
        <f t="shared" si="83"/>
        <v>0</v>
      </c>
      <c r="CI140" s="32">
        <f t="shared" si="84"/>
        <v>0</v>
      </c>
      <c r="CJ140" s="32">
        <f t="shared" si="85"/>
        <v>0</v>
      </c>
      <c r="CK140" s="32">
        <f t="shared" si="86"/>
        <v>0</v>
      </c>
      <c r="CL140" s="32">
        <f t="shared" si="87"/>
        <v>0</v>
      </c>
      <c r="CM140" s="32">
        <f t="shared" si="88"/>
        <v>0</v>
      </c>
      <c r="CN140" s="32">
        <f t="shared" si="89"/>
        <v>0</v>
      </c>
    </row>
    <row r="141" spans="1:92" ht="16.350000000000001" customHeight="1" x14ac:dyDescent="0.2">
      <c r="A141" s="3740" t="s">
        <v>174</v>
      </c>
      <c r="B141" s="3741"/>
      <c r="C141" s="3742"/>
      <c r="D141" s="2396">
        <f t="shared" si="73"/>
        <v>0</v>
      </c>
      <c r="E141" s="2264">
        <f t="shared" si="74"/>
        <v>0</v>
      </c>
      <c r="F141" s="2266">
        <f t="shared" si="75"/>
        <v>0</v>
      </c>
      <c r="G141" s="2411"/>
      <c r="H141" s="2412"/>
      <c r="I141" s="2411"/>
      <c r="J141" s="2413"/>
      <c r="K141" s="2411"/>
      <c r="L141" s="2231"/>
      <c r="M141" s="2267"/>
      <c r="N141" s="2231"/>
      <c r="O141" s="2230"/>
      <c r="P141" s="2231"/>
      <c r="Q141" s="2230"/>
      <c r="R141" s="2231"/>
      <c r="S141" s="2230"/>
      <c r="T141" s="2231"/>
      <c r="U141" s="2230"/>
      <c r="V141" s="2231"/>
      <c r="W141" s="2230"/>
      <c r="X141" s="2231"/>
      <c r="Y141" s="2230"/>
      <c r="Z141" s="2231"/>
      <c r="AA141" s="2230"/>
      <c r="AB141" s="2231"/>
      <c r="AC141" s="2230"/>
      <c r="AD141" s="2231"/>
      <c r="AE141" s="2230"/>
      <c r="AF141" s="2231"/>
      <c r="AG141" s="2230"/>
      <c r="AH141" s="2231"/>
      <c r="AI141" s="2230"/>
      <c r="AJ141" s="2231"/>
      <c r="AK141" s="2230"/>
      <c r="AL141" s="2231"/>
      <c r="AM141" s="2230"/>
      <c r="AN141" s="2232"/>
      <c r="AO141" s="2268"/>
      <c r="AP141" s="2414"/>
      <c r="AQ141" s="2234">
        <v>0</v>
      </c>
      <c r="AR141" s="2234"/>
      <c r="AS141" s="2236"/>
      <c r="AT141" s="2268"/>
      <c r="AU141" s="2268"/>
      <c r="AV141" s="2268"/>
      <c r="AW141" s="671" t="str">
        <f t="shared" si="72"/>
        <v/>
      </c>
      <c r="BU141" s="3"/>
      <c r="BV141" s="3"/>
      <c r="BW141" s="4"/>
      <c r="CA141" s="31" t="str">
        <f t="shared" si="76"/>
        <v/>
      </c>
      <c r="CB141" s="31" t="str">
        <f t="shared" si="77"/>
        <v/>
      </c>
      <c r="CC141" s="31" t="str">
        <f t="shared" si="78"/>
        <v/>
      </c>
      <c r="CD141" s="31" t="str">
        <f t="shared" si="79"/>
        <v/>
      </c>
      <c r="CE141" s="31" t="str">
        <f t="shared" si="80"/>
        <v/>
      </c>
      <c r="CF141" s="31" t="str">
        <f t="shared" si="81"/>
        <v/>
      </c>
      <c r="CG141" s="31" t="str">
        <f t="shared" si="82"/>
        <v/>
      </c>
      <c r="CH141" s="32">
        <f t="shared" si="83"/>
        <v>0</v>
      </c>
      <c r="CI141" s="32">
        <f t="shared" si="84"/>
        <v>0</v>
      </c>
      <c r="CJ141" s="32">
        <f t="shared" si="85"/>
        <v>0</v>
      </c>
      <c r="CK141" s="32">
        <f t="shared" si="86"/>
        <v>0</v>
      </c>
      <c r="CL141" s="32">
        <f t="shared" si="87"/>
        <v>0</v>
      </c>
      <c r="CM141" s="32">
        <f t="shared" si="88"/>
        <v>0</v>
      </c>
      <c r="CN141" s="32">
        <f t="shared" si="89"/>
        <v>0</v>
      </c>
    </row>
    <row r="142" spans="1:92" ht="16.350000000000001" customHeight="1" x14ac:dyDescent="0.2">
      <c r="A142" s="3740" t="s">
        <v>175</v>
      </c>
      <c r="B142" s="3741"/>
      <c r="C142" s="3742"/>
      <c r="D142" s="2396">
        <f t="shared" si="73"/>
        <v>0</v>
      </c>
      <c r="E142" s="2264">
        <f t="shared" si="74"/>
        <v>0</v>
      </c>
      <c r="F142" s="2266">
        <f t="shared" si="75"/>
        <v>0</v>
      </c>
      <c r="G142" s="2411"/>
      <c r="H142" s="2412"/>
      <c r="I142" s="2411"/>
      <c r="J142" s="2413"/>
      <c r="K142" s="2411"/>
      <c r="L142" s="2231"/>
      <c r="M142" s="2267"/>
      <c r="N142" s="2231"/>
      <c r="O142" s="2230"/>
      <c r="P142" s="2231"/>
      <c r="Q142" s="2230"/>
      <c r="R142" s="2231"/>
      <c r="S142" s="2230"/>
      <c r="T142" s="2231"/>
      <c r="U142" s="2230"/>
      <c r="V142" s="2231"/>
      <c r="W142" s="2230"/>
      <c r="X142" s="2231"/>
      <c r="Y142" s="2230"/>
      <c r="Z142" s="2231"/>
      <c r="AA142" s="2230"/>
      <c r="AB142" s="2231"/>
      <c r="AC142" s="2230"/>
      <c r="AD142" s="2231"/>
      <c r="AE142" s="2230"/>
      <c r="AF142" s="2231"/>
      <c r="AG142" s="2230"/>
      <c r="AH142" s="2231"/>
      <c r="AI142" s="2230"/>
      <c r="AJ142" s="2231"/>
      <c r="AK142" s="2230"/>
      <c r="AL142" s="2231"/>
      <c r="AM142" s="2230"/>
      <c r="AN142" s="2232"/>
      <c r="AO142" s="2268"/>
      <c r="AP142" s="2414"/>
      <c r="AQ142" s="2234">
        <v>0</v>
      </c>
      <c r="AR142" s="2234"/>
      <c r="AS142" s="2236"/>
      <c r="AT142" s="2268"/>
      <c r="AU142" s="2268"/>
      <c r="AV142" s="2268"/>
      <c r="AW142" s="671" t="str">
        <f t="shared" si="72"/>
        <v/>
      </c>
      <c r="BU142" s="3"/>
      <c r="BV142" s="3"/>
      <c r="BW142" s="4"/>
      <c r="CA142" s="31" t="str">
        <f t="shared" si="76"/>
        <v/>
      </c>
      <c r="CB142" s="31" t="str">
        <f t="shared" si="77"/>
        <v/>
      </c>
      <c r="CC142" s="31" t="str">
        <f t="shared" si="78"/>
        <v/>
      </c>
      <c r="CD142" s="31" t="str">
        <f t="shared" si="79"/>
        <v/>
      </c>
      <c r="CE142" s="31" t="str">
        <f t="shared" si="80"/>
        <v/>
      </c>
      <c r="CF142" s="31" t="str">
        <f t="shared" si="81"/>
        <v/>
      </c>
      <c r="CG142" s="31" t="str">
        <f t="shared" si="82"/>
        <v/>
      </c>
      <c r="CH142" s="32">
        <f t="shared" si="83"/>
        <v>0</v>
      </c>
      <c r="CI142" s="32">
        <f t="shared" si="84"/>
        <v>0</v>
      </c>
      <c r="CJ142" s="32">
        <f t="shared" si="85"/>
        <v>0</v>
      </c>
      <c r="CK142" s="32">
        <f t="shared" si="86"/>
        <v>0</v>
      </c>
      <c r="CL142" s="32">
        <f t="shared" si="87"/>
        <v>0</v>
      </c>
      <c r="CM142" s="32">
        <f t="shared" si="88"/>
        <v>0</v>
      </c>
      <c r="CN142" s="32">
        <f t="shared" si="89"/>
        <v>0</v>
      </c>
    </row>
    <row r="143" spans="1:92" ht="16.350000000000001" customHeight="1" x14ac:dyDescent="0.2">
      <c r="A143" s="3740" t="s">
        <v>176</v>
      </c>
      <c r="B143" s="3741"/>
      <c r="C143" s="3742"/>
      <c r="D143" s="2396">
        <f t="shared" si="73"/>
        <v>0</v>
      </c>
      <c r="E143" s="2264">
        <f t="shared" si="74"/>
        <v>0</v>
      </c>
      <c r="F143" s="2266">
        <f t="shared" si="75"/>
        <v>0</v>
      </c>
      <c r="G143" s="2404"/>
      <c r="H143" s="2406"/>
      <c r="I143" s="2404"/>
      <c r="J143" s="2283"/>
      <c r="K143" s="2267"/>
      <c r="L143" s="2231"/>
      <c r="M143" s="2267"/>
      <c r="N143" s="2231"/>
      <c r="O143" s="2230"/>
      <c r="P143" s="2231"/>
      <c r="Q143" s="2230"/>
      <c r="R143" s="2231"/>
      <c r="S143" s="2230"/>
      <c r="T143" s="2231"/>
      <c r="U143" s="2230"/>
      <c r="V143" s="2231"/>
      <c r="W143" s="2230"/>
      <c r="X143" s="2231"/>
      <c r="Y143" s="2230"/>
      <c r="Z143" s="2231"/>
      <c r="AA143" s="2230"/>
      <c r="AB143" s="2231"/>
      <c r="AC143" s="2230"/>
      <c r="AD143" s="2231"/>
      <c r="AE143" s="2230"/>
      <c r="AF143" s="2231"/>
      <c r="AG143" s="2230"/>
      <c r="AH143" s="2231"/>
      <c r="AI143" s="2230"/>
      <c r="AJ143" s="2231"/>
      <c r="AK143" s="2230"/>
      <c r="AL143" s="2231"/>
      <c r="AM143" s="2230"/>
      <c r="AN143" s="2232"/>
      <c r="AO143" s="2268"/>
      <c r="AP143" s="2268"/>
      <c r="AQ143" s="2234">
        <v>0</v>
      </c>
      <c r="AR143" s="2234"/>
      <c r="AS143" s="2234"/>
      <c r="AT143" s="2268"/>
      <c r="AU143" s="2268"/>
      <c r="AV143" s="2268"/>
      <c r="AW143" s="671" t="str">
        <f t="shared" si="72"/>
        <v/>
      </c>
      <c r="BU143" s="3"/>
      <c r="BV143" s="3"/>
      <c r="BW143" s="4"/>
      <c r="CA143" s="31" t="str">
        <f t="shared" si="76"/>
        <v/>
      </c>
      <c r="CB143" s="31" t="str">
        <f t="shared" si="77"/>
        <v/>
      </c>
      <c r="CC143" s="31" t="str">
        <f t="shared" si="78"/>
        <v/>
      </c>
      <c r="CD143" s="31" t="str">
        <f t="shared" si="79"/>
        <v/>
      </c>
      <c r="CE143" s="31" t="str">
        <f t="shared" si="80"/>
        <v/>
      </c>
      <c r="CF143" s="31" t="str">
        <f t="shared" si="81"/>
        <v/>
      </c>
      <c r="CG143" s="31" t="str">
        <f t="shared" si="82"/>
        <v/>
      </c>
      <c r="CH143" s="32">
        <f t="shared" si="83"/>
        <v>0</v>
      </c>
      <c r="CI143" s="32">
        <f t="shared" si="84"/>
        <v>0</v>
      </c>
      <c r="CJ143" s="32">
        <f t="shared" si="85"/>
        <v>0</v>
      </c>
      <c r="CK143" s="32">
        <f t="shared" si="86"/>
        <v>0</v>
      </c>
      <c r="CL143" s="32">
        <f t="shared" si="87"/>
        <v>0</v>
      </c>
      <c r="CM143" s="32">
        <f t="shared" si="88"/>
        <v>0</v>
      </c>
      <c r="CN143" s="32">
        <f t="shared" si="89"/>
        <v>0</v>
      </c>
    </row>
    <row r="144" spans="1:92" ht="16.350000000000001" customHeight="1" x14ac:dyDescent="0.2">
      <c r="A144" s="3745" t="s">
        <v>177</v>
      </c>
      <c r="B144" s="3746"/>
      <c r="C144" s="3747"/>
      <c r="D144" s="2415">
        <f t="shared" si="73"/>
        <v>0</v>
      </c>
      <c r="E144" s="2269">
        <f t="shared" si="74"/>
        <v>0</v>
      </c>
      <c r="F144" s="2271">
        <f t="shared" si="75"/>
        <v>0</v>
      </c>
      <c r="G144" s="255"/>
      <c r="H144" s="649"/>
      <c r="I144" s="255"/>
      <c r="J144" s="647"/>
      <c r="K144" s="256"/>
      <c r="L144" s="2240"/>
      <c r="M144" s="2272"/>
      <c r="N144" s="2240"/>
      <c r="O144" s="2239"/>
      <c r="P144" s="2240"/>
      <c r="Q144" s="2239"/>
      <c r="R144" s="2240"/>
      <c r="S144" s="2239"/>
      <c r="T144" s="2240"/>
      <c r="U144" s="2239"/>
      <c r="V144" s="2240"/>
      <c r="W144" s="2239"/>
      <c r="X144" s="2240"/>
      <c r="Y144" s="2239"/>
      <c r="Z144" s="2240"/>
      <c r="AA144" s="2239"/>
      <c r="AB144" s="2240"/>
      <c r="AC144" s="2239"/>
      <c r="AD144" s="2240"/>
      <c r="AE144" s="2239"/>
      <c r="AF144" s="2240"/>
      <c r="AG144" s="2239"/>
      <c r="AH144" s="2240"/>
      <c r="AI144" s="2239"/>
      <c r="AJ144" s="2240"/>
      <c r="AK144" s="2239"/>
      <c r="AL144" s="2240"/>
      <c r="AM144" s="2239"/>
      <c r="AN144" s="2241"/>
      <c r="AO144" s="2273"/>
      <c r="AP144" s="2268"/>
      <c r="AQ144" s="2234">
        <v>0</v>
      </c>
      <c r="AR144" s="2234"/>
      <c r="AS144" s="2234"/>
      <c r="AT144" s="2268"/>
      <c r="AU144" s="77"/>
      <c r="AV144" s="77"/>
      <c r="AW144" s="671" t="str">
        <f t="shared" si="72"/>
        <v/>
      </c>
      <c r="BU144" s="3"/>
      <c r="BV144" s="3"/>
      <c r="BW144" s="4"/>
      <c r="CA144" s="31" t="str">
        <f t="shared" si="76"/>
        <v/>
      </c>
      <c r="CB144" s="31" t="str">
        <f t="shared" si="77"/>
        <v/>
      </c>
      <c r="CC144" s="31" t="str">
        <f t="shared" si="78"/>
        <v/>
      </c>
      <c r="CD144" s="31" t="str">
        <f t="shared" si="79"/>
        <v/>
      </c>
      <c r="CE144" s="31" t="str">
        <f t="shared" si="80"/>
        <v/>
      </c>
      <c r="CF144" s="31" t="str">
        <f t="shared" si="81"/>
        <v/>
      </c>
      <c r="CG144" s="31" t="str">
        <f t="shared" si="82"/>
        <v/>
      </c>
      <c r="CH144" s="32">
        <f t="shared" si="83"/>
        <v>0</v>
      </c>
      <c r="CI144" s="32">
        <f t="shared" si="84"/>
        <v>0</v>
      </c>
      <c r="CJ144" s="32">
        <f t="shared" si="85"/>
        <v>0</v>
      </c>
      <c r="CK144" s="32">
        <f t="shared" si="86"/>
        <v>0</v>
      </c>
      <c r="CL144" s="32">
        <f t="shared" si="87"/>
        <v>0</v>
      </c>
      <c r="CM144" s="32">
        <f t="shared" si="88"/>
        <v>0</v>
      </c>
      <c r="CN144" s="32">
        <f t="shared" si="89"/>
        <v>0</v>
      </c>
    </row>
    <row r="145" spans="1:92" ht="16.350000000000001" customHeight="1" x14ac:dyDescent="0.2">
      <c r="A145" s="3807" t="s">
        <v>4</v>
      </c>
      <c r="B145" s="3805"/>
      <c r="C145" s="3806"/>
      <c r="D145" s="2578">
        <f t="shared" si="73"/>
        <v>280</v>
      </c>
      <c r="E145" s="2550">
        <f t="shared" si="74"/>
        <v>91</v>
      </c>
      <c r="F145" s="2417">
        <f t="shared" si="75"/>
        <v>189</v>
      </c>
      <c r="G145" s="2578">
        <f t="shared" ref="G145:AN145" si="92">SUM(G91:G144)</f>
        <v>0</v>
      </c>
      <c r="H145" s="2579">
        <f t="shared" si="92"/>
        <v>0</v>
      </c>
      <c r="I145" s="2578">
        <f t="shared" si="92"/>
        <v>1</v>
      </c>
      <c r="J145" s="2580">
        <f t="shared" si="92"/>
        <v>0</v>
      </c>
      <c r="K145" s="2578">
        <f t="shared" si="92"/>
        <v>1</v>
      </c>
      <c r="L145" s="2579">
        <f t="shared" si="92"/>
        <v>0</v>
      </c>
      <c r="M145" s="2581">
        <f t="shared" si="92"/>
        <v>0</v>
      </c>
      <c r="N145" s="2582">
        <f t="shared" si="92"/>
        <v>5</v>
      </c>
      <c r="O145" s="2583">
        <f t="shared" si="92"/>
        <v>0</v>
      </c>
      <c r="P145" s="2582">
        <f t="shared" si="92"/>
        <v>0</v>
      </c>
      <c r="Q145" s="2583">
        <f t="shared" si="92"/>
        <v>0</v>
      </c>
      <c r="R145" s="2582">
        <f t="shared" si="92"/>
        <v>0</v>
      </c>
      <c r="S145" s="2583">
        <f t="shared" si="92"/>
        <v>3</v>
      </c>
      <c r="T145" s="2582">
        <f t="shared" si="92"/>
        <v>4</v>
      </c>
      <c r="U145" s="2583">
        <f t="shared" si="92"/>
        <v>2</v>
      </c>
      <c r="V145" s="2582">
        <f t="shared" si="92"/>
        <v>3</v>
      </c>
      <c r="W145" s="2583">
        <f t="shared" si="92"/>
        <v>9</v>
      </c>
      <c r="X145" s="2582">
        <f t="shared" si="92"/>
        <v>9</v>
      </c>
      <c r="Y145" s="2583">
        <f t="shared" si="92"/>
        <v>18</v>
      </c>
      <c r="Z145" s="2582">
        <f t="shared" si="92"/>
        <v>26</v>
      </c>
      <c r="AA145" s="2583">
        <f t="shared" si="92"/>
        <v>5</v>
      </c>
      <c r="AB145" s="2582">
        <f t="shared" si="92"/>
        <v>8</v>
      </c>
      <c r="AC145" s="2583">
        <f t="shared" si="92"/>
        <v>4</v>
      </c>
      <c r="AD145" s="2582">
        <f t="shared" si="92"/>
        <v>18</v>
      </c>
      <c r="AE145" s="2583">
        <f t="shared" si="92"/>
        <v>7</v>
      </c>
      <c r="AF145" s="2582">
        <f t="shared" si="92"/>
        <v>43</v>
      </c>
      <c r="AG145" s="2583">
        <f t="shared" si="92"/>
        <v>22</v>
      </c>
      <c r="AH145" s="2582">
        <f t="shared" si="92"/>
        <v>49</v>
      </c>
      <c r="AI145" s="2583">
        <f t="shared" si="92"/>
        <v>5</v>
      </c>
      <c r="AJ145" s="2582">
        <f t="shared" si="92"/>
        <v>14</v>
      </c>
      <c r="AK145" s="2583">
        <f t="shared" si="92"/>
        <v>6</v>
      </c>
      <c r="AL145" s="2582">
        <f t="shared" si="92"/>
        <v>4</v>
      </c>
      <c r="AM145" s="2583">
        <f t="shared" si="92"/>
        <v>8</v>
      </c>
      <c r="AN145" s="2584">
        <f t="shared" si="92"/>
        <v>6</v>
      </c>
      <c r="AO145" s="2422">
        <f>SUM(AO91:AO144)</f>
        <v>0</v>
      </c>
      <c r="AP145" s="2585">
        <f>SUM(AP91:AP144)</f>
        <v>0</v>
      </c>
      <c r="AQ145" s="2585">
        <f>SUM(AQ91:AQ144)</f>
        <v>280</v>
      </c>
      <c r="AR145" s="2585">
        <f>SUM(AR91:AR144)</f>
        <v>0</v>
      </c>
      <c r="AS145" s="2585">
        <f t="shared" ref="AS145:AV145" si="93">SUM(AS91:AS144)</f>
        <v>0</v>
      </c>
      <c r="AT145" s="2585">
        <f t="shared" si="93"/>
        <v>4</v>
      </c>
      <c r="AU145" s="2585">
        <f t="shared" si="93"/>
        <v>0</v>
      </c>
      <c r="AV145" s="2585">
        <f t="shared" si="93"/>
        <v>0</v>
      </c>
      <c r="BU145" s="3"/>
      <c r="BV145" s="3"/>
      <c r="BW145" s="4"/>
      <c r="CA145" s="31"/>
      <c r="CB145" s="31"/>
      <c r="CC145" s="31"/>
      <c r="CD145" s="31"/>
      <c r="CE145" s="31"/>
      <c r="CF145" s="31"/>
      <c r="CG145" s="31"/>
      <c r="CH145" s="32"/>
      <c r="CI145" s="32"/>
      <c r="CJ145" s="32"/>
      <c r="CK145" s="32"/>
      <c r="CL145" s="32"/>
      <c r="CM145" s="32"/>
      <c r="CN145" s="32"/>
    </row>
    <row r="146" spans="1:92" ht="24" customHeight="1" x14ac:dyDescent="0.2">
      <c r="A146" s="237" t="s">
        <v>178</v>
      </c>
      <c r="B146" s="232"/>
      <c r="C146" s="232"/>
      <c r="BW146" s="3"/>
      <c r="BX146" s="3"/>
      <c r="CH146" s="14"/>
      <c r="CI146" s="14"/>
      <c r="CJ146" s="14"/>
      <c r="CK146" s="14"/>
      <c r="CL146" s="14"/>
      <c r="CM146" s="14"/>
      <c r="CN146" s="14"/>
    </row>
    <row r="147" spans="1:92" ht="33" customHeight="1" x14ac:dyDescent="0.2">
      <c r="A147" s="3836" t="s">
        <v>179</v>
      </c>
      <c r="B147" s="3836"/>
      <c r="C147" s="3836"/>
      <c r="D147" s="3818" t="s">
        <v>4</v>
      </c>
      <c r="E147" s="3245"/>
      <c r="F147" s="3819"/>
      <c r="G147" s="3807" t="s">
        <v>5</v>
      </c>
      <c r="H147" s="3805"/>
      <c r="I147" s="3805"/>
      <c r="J147" s="3805"/>
      <c r="K147" s="3805"/>
      <c r="L147" s="3805"/>
      <c r="M147" s="3805"/>
      <c r="N147" s="3805"/>
      <c r="O147" s="3805"/>
      <c r="P147" s="3805"/>
      <c r="Q147" s="3805"/>
      <c r="R147" s="3805"/>
      <c r="S147" s="3805"/>
      <c r="T147" s="3805"/>
      <c r="U147" s="3805"/>
      <c r="V147" s="3805"/>
      <c r="W147" s="3805"/>
      <c r="X147" s="3805"/>
      <c r="Y147" s="3805"/>
      <c r="Z147" s="3805"/>
      <c r="AA147" s="3805"/>
      <c r="AB147" s="3805"/>
      <c r="AC147" s="3805"/>
      <c r="AD147" s="3805"/>
      <c r="AE147" s="3805"/>
      <c r="AF147" s="3805"/>
      <c r="AG147" s="3805"/>
      <c r="AH147" s="3805"/>
      <c r="AI147" s="3805"/>
      <c r="AJ147" s="3805"/>
      <c r="AK147" s="3805"/>
      <c r="AL147" s="3805"/>
      <c r="AM147" s="3805"/>
      <c r="AN147" s="3805"/>
      <c r="AO147" s="3805"/>
      <c r="AP147" s="3820"/>
      <c r="AQ147" s="3806" t="s">
        <v>118</v>
      </c>
      <c r="AR147" s="3835" t="s">
        <v>7</v>
      </c>
      <c r="AS147" s="3835" t="s">
        <v>41</v>
      </c>
      <c r="AT147" s="3835" t="s">
        <v>8</v>
      </c>
      <c r="AU147" s="3835" t="s">
        <v>42</v>
      </c>
      <c r="AV147" s="3831" t="s">
        <v>299</v>
      </c>
      <c r="AW147" s="3831" t="s">
        <v>122</v>
      </c>
      <c r="AX147" s="3831" t="s">
        <v>11</v>
      </c>
      <c r="BV147" s="3"/>
      <c r="BW147" s="3"/>
      <c r="CH147" s="14"/>
      <c r="CI147" s="14"/>
      <c r="CJ147" s="14"/>
      <c r="CK147" s="14"/>
      <c r="CL147" s="14"/>
      <c r="CM147" s="14"/>
      <c r="CN147" s="14"/>
    </row>
    <row r="148" spans="1:92" ht="37.5" customHeight="1" x14ac:dyDescent="0.2">
      <c r="A148" s="3836"/>
      <c r="B148" s="3836"/>
      <c r="C148" s="3836"/>
      <c r="D148" s="3394"/>
      <c r="E148" s="3247"/>
      <c r="F148" s="3248"/>
      <c r="G148" s="3803" t="s">
        <v>13</v>
      </c>
      <c r="H148" s="3804"/>
      <c r="I148" s="3807" t="s">
        <v>14</v>
      </c>
      <c r="J148" s="3806"/>
      <c r="K148" s="3805" t="s">
        <v>15</v>
      </c>
      <c r="L148" s="3806"/>
      <c r="M148" s="3807" t="s">
        <v>16</v>
      </c>
      <c r="N148" s="3806"/>
      <c r="O148" s="3807" t="s">
        <v>17</v>
      </c>
      <c r="P148" s="3806"/>
      <c r="Q148" s="3807" t="s">
        <v>18</v>
      </c>
      <c r="R148" s="3806"/>
      <c r="S148" s="3807" t="s">
        <v>19</v>
      </c>
      <c r="T148" s="3806"/>
      <c r="U148" s="3807" t="s">
        <v>20</v>
      </c>
      <c r="V148" s="3806"/>
      <c r="W148" s="3807" t="s">
        <v>21</v>
      </c>
      <c r="X148" s="3806"/>
      <c r="Y148" s="3807" t="s">
        <v>22</v>
      </c>
      <c r="Z148" s="3812"/>
      <c r="AA148" s="3807" t="s">
        <v>23</v>
      </c>
      <c r="AB148" s="3812"/>
      <c r="AC148" s="3807" t="s">
        <v>24</v>
      </c>
      <c r="AD148" s="3812"/>
      <c r="AE148" s="3807" t="s">
        <v>25</v>
      </c>
      <c r="AF148" s="3812"/>
      <c r="AG148" s="3807" t="s">
        <v>26</v>
      </c>
      <c r="AH148" s="3812"/>
      <c r="AI148" s="3807" t="s">
        <v>27</v>
      </c>
      <c r="AJ148" s="3812"/>
      <c r="AK148" s="3807" t="s">
        <v>28</v>
      </c>
      <c r="AL148" s="3812"/>
      <c r="AM148" s="3807" t="s">
        <v>29</v>
      </c>
      <c r="AN148" s="3812"/>
      <c r="AO148" s="3807" t="s">
        <v>30</v>
      </c>
      <c r="AP148" s="3834"/>
      <c r="AQ148" s="3806"/>
      <c r="AR148" s="3835"/>
      <c r="AS148" s="3835"/>
      <c r="AT148" s="3835"/>
      <c r="AU148" s="3835"/>
      <c r="AV148" s="3831"/>
      <c r="AW148" s="3831"/>
      <c r="AX148" s="3831"/>
      <c r="BV148" s="3"/>
      <c r="BW148" s="3"/>
      <c r="CH148" s="14"/>
      <c r="CI148" s="14"/>
      <c r="CJ148" s="14"/>
      <c r="CK148" s="14"/>
      <c r="CL148" s="14"/>
      <c r="CM148" s="14"/>
      <c r="CN148" s="14"/>
    </row>
    <row r="149" spans="1:92" ht="45.75" customHeight="1" x14ac:dyDescent="0.2">
      <c r="A149" s="3836"/>
      <c r="B149" s="3836"/>
      <c r="C149" s="3836"/>
      <c r="D149" s="2544" t="s">
        <v>180</v>
      </c>
      <c r="E149" s="2543" t="s">
        <v>32</v>
      </c>
      <c r="F149" s="2544" t="s">
        <v>33</v>
      </c>
      <c r="G149" s="2543" t="s">
        <v>32</v>
      </c>
      <c r="H149" s="2544" t="s">
        <v>33</v>
      </c>
      <c r="I149" s="2543" t="s">
        <v>32</v>
      </c>
      <c r="J149" s="2544" t="s">
        <v>33</v>
      </c>
      <c r="K149" s="2543" t="s">
        <v>32</v>
      </c>
      <c r="L149" s="2544" t="s">
        <v>33</v>
      </c>
      <c r="M149" s="2543" t="s">
        <v>32</v>
      </c>
      <c r="N149" s="2544" t="s">
        <v>33</v>
      </c>
      <c r="O149" s="2543" t="s">
        <v>32</v>
      </c>
      <c r="P149" s="2544" t="s">
        <v>33</v>
      </c>
      <c r="Q149" s="2543" t="s">
        <v>32</v>
      </c>
      <c r="R149" s="2544" t="s">
        <v>33</v>
      </c>
      <c r="S149" s="2543" t="s">
        <v>32</v>
      </c>
      <c r="T149" s="2544" t="s">
        <v>33</v>
      </c>
      <c r="U149" s="2543" t="s">
        <v>32</v>
      </c>
      <c r="V149" s="2544" t="s">
        <v>33</v>
      </c>
      <c r="W149" s="2543" t="s">
        <v>32</v>
      </c>
      <c r="X149" s="2544" t="s">
        <v>33</v>
      </c>
      <c r="Y149" s="2543" t="s">
        <v>32</v>
      </c>
      <c r="Z149" s="2544" t="s">
        <v>33</v>
      </c>
      <c r="AA149" s="2543" t="s">
        <v>32</v>
      </c>
      <c r="AB149" s="2544" t="s">
        <v>33</v>
      </c>
      <c r="AC149" s="2543" t="s">
        <v>32</v>
      </c>
      <c r="AD149" s="2544" t="s">
        <v>33</v>
      </c>
      <c r="AE149" s="2543" t="s">
        <v>32</v>
      </c>
      <c r="AF149" s="2544" t="s">
        <v>33</v>
      </c>
      <c r="AG149" s="2543" t="s">
        <v>32</v>
      </c>
      <c r="AH149" s="2544" t="s">
        <v>33</v>
      </c>
      <c r="AI149" s="2543" t="s">
        <v>32</v>
      </c>
      <c r="AJ149" s="2544" t="s">
        <v>33</v>
      </c>
      <c r="AK149" s="2543" t="s">
        <v>32</v>
      </c>
      <c r="AL149" s="2544" t="s">
        <v>33</v>
      </c>
      <c r="AM149" s="2543" t="s">
        <v>32</v>
      </c>
      <c r="AN149" s="2544" t="s">
        <v>33</v>
      </c>
      <c r="AO149" s="2543" t="s">
        <v>32</v>
      </c>
      <c r="AP149" s="2547" t="s">
        <v>33</v>
      </c>
      <c r="AQ149" s="3806"/>
      <c r="AR149" s="3835"/>
      <c r="AS149" s="3835"/>
      <c r="AT149" s="3835"/>
      <c r="AU149" s="3835"/>
      <c r="AV149" s="3831"/>
      <c r="AW149" s="3831"/>
      <c r="AX149" s="3831"/>
      <c r="BV149" s="3"/>
      <c r="BW149" s="3"/>
      <c r="CA149" s="31"/>
      <c r="CB149" s="31"/>
      <c r="CC149" s="31"/>
      <c r="CD149" s="31"/>
      <c r="CH149" s="32"/>
      <c r="CI149" s="32"/>
      <c r="CJ149" s="32"/>
      <c r="CK149" s="32"/>
      <c r="CM149" s="14"/>
      <c r="CN149" s="14"/>
    </row>
    <row r="150" spans="1:92" ht="16.350000000000001" customHeight="1" x14ac:dyDescent="0.2">
      <c r="A150" s="3737" t="s">
        <v>181</v>
      </c>
      <c r="B150" s="3738"/>
      <c r="C150" s="3739"/>
      <c r="D150" s="2225">
        <f>SUM(G150:AP150)</f>
        <v>428</v>
      </c>
      <c r="E150" s="2263">
        <f>SUM(G150+I150+K150+M150+O150+Q150+S150+U150+W150+Y150+AA150+AC150+AE150+AG150+AI150+AK150+AM150+AO150)</f>
        <v>120</v>
      </c>
      <c r="F150" s="22">
        <f>SUM(H150+J150+L150+N150+P150+R150+T150+V150+X150+Z150+AB150+AD150+AF150+AH150+AJ150+AL150+AN150+AP150)</f>
        <v>308</v>
      </c>
      <c r="G150" s="1014">
        <v>0</v>
      </c>
      <c r="H150" s="60">
        <v>0</v>
      </c>
      <c r="I150" s="2227">
        <v>0</v>
      </c>
      <c r="J150" s="60">
        <v>0</v>
      </c>
      <c r="K150" s="2227">
        <v>0</v>
      </c>
      <c r="L150" s="60">
        <v>0</v>
      </c>
      <c r="M150" s="2227">
        <v>0</v>
      </c>
      <c r="N150" s="60">
        <v>0</v>
      </c>
      <c r="O150" s="268">
        <v>0</v>
      </c>
      <c r="P150" s="60">
        <v>5</v>
      </c>
      <c r="Q150" s="268">
        <v>1</v>
      </c>
      <c r="R150" s="60">
        <v>0</v>
      </c>
      <c r="S150" s="268">
        <v>0</v>
      </c>
      <c r="T150" s="60">
        <v>0</v>
      </c>
      <c r="U150" s="2227">
        <v>4</v>
      </c>
      <c r="V150" s="60">
        <v>9</v>
      </c>
      <c r="W150" s="2227">
        <v>1</v>
      </c>
      <c r="X150" s="60">
        <v>0</v>
      </c>
      <c r="Y150" s="2227">
        <v>6</v>
      </c>
      <c r="Z150" s="60">
        <v>6</v>
      </c>
      <c r="AA150" s="2227">
        <v>12</v>
      </c>
      <c r="AB150" s="60">
        <v>39</v>
      </c>
      <c r="AC150" s="2227">
        <v>4</v>
      </c>
      <c r="AD150" s="60">
        <v>33</v>
      </c>
      <c r="AE150" s="2227">
        <v>43</v>
      </c>
      <c r="AF150" s="60">
        <v>32</v>
      </c>
      <c r="AG150" s="2227">
        <v>10</v>
      </c>
      <c r="AH150" s="60">
        <v>52</v>
      </c>
      <c r="AI150" s="2227">
        <v>32</v>
      </c>
      <c r="AJ150" s="60">
        <v>86</v>
      </c>
      <c r="AK150" s="2227">
        <v>0</v>
      </c>
      <c r="AL150" s="60">
        <v>14</v>
      </c>
      <c r="AM150" s="2227">
        <v>6</v>
      </c>
      <c r="AN150" s="60">
        <v>25</v>
      </c>
      <c r="AO150" s="2227">
        <v>1</v>
      </c>
      <c r="AP150" s="64">
        <v>7</v>
      </c>
      <c r="AQ150" s="2276">
        <v>0</v>
      </c>
      <c r="AR150" s="24">
        <v>0</v>
      </c>
      <c r="AS150" s="24">
        <v>428</v>
      </c>
      <c r="AT150" s="28">
        <v>0</v>
      </c>
      <c r="AU150" s="28"/>
      <c r="AV150" s="28">
        <v>0</v>
      </c>
      <c r="AW150" s="28">
        <v>0</v>
      </c>
      <c r="AX150" s="28">
        <v>0</v>
      </c>
      <c r="AY150" s="671" t="str">
        <f t="shared" ref="AY150:AY158" si="94">$CA150&amp;$CB150&amp;$CC150&amp;$CD150&amp;$CE150&amp;$CF150&amp;$CG150</f>
        <v/>
      </c>
      <c r="BV150" s="3"/>
      <c r="BW150" s="3"/>
      <c r="CA150" s="31" t="str">
        <f t="shared" ref="CA150:CA158" si="95">IF(CH150=1,"* Las consultas de 12 años NO DEBEN ser mayor que el total de Consultas entre 10-14 Años. ","")</f>
        <v/>
      </c>
      <c r="CB150" s="31" t="str">
        <f t="shared" ref="CB150:CB158" si="96">IF(CI150=1,"* Las consultas de 60 años NO DEBEN ser mayor que el total de Consultas entre 60-64 Años. ","")</f>
        <v/>
      </c>
      <c r="CC150" s="31" t="str">
        <f t="shared" ref="CC150:CC158" si="97">IF(CJ150=1,"* Las actividades de usuarios en situación de discapacidad NO DEBEN superar el total. ","")</f>
        <v/>
      </c>
      <c r="CD150" s="31" t="str">
        <f t="shared" ref="CD150:CD158" si="98">IF(AND(AR150="",D150&lt;&gt;0),"* Recuerde que las Embarazadas deben ser incluídas en el ingreso por rango Etario (Digite CEROS si no tiene). ",IF(F150&lt;AR150,"* Las Embarazadas NO DEBEN ser mayor al total de mujeres. ",""))</f>
        <v/>
      </c>
      <c r="CE150" s="31" t="str">
        <f t="shared" ref="CE150:CE158" si="99">IF(AND(AS150="",D150&lt;&gt;0),"* No olvide digitar la columna Beneficiarios (Digite CEROS si no tiene). ",IF(D150&lt;AS150,"* El número de Beneficiarios NO DEBE ser mayor que el Total. ",""))</f>
        <v/>
      </c>
      <c r="CF150" s="31" t="str">
        <f t="shared" ref="CF150:CF158" si="100">IF(AND(AW150="",D150&lt;&gt;0),"* No olvide digitar la Población SENAME (Digite CEROS si no tiene). ",IF(D150&lt;AW150,"* La Población SENAME NO DEBE ser mayor al Total. ",""))</f>
        <v/>
      </c>
      <c r="CG150" s="31" t="str">
        <f t="shared" ref="CG150:CG158" si="101">IF(AND(AX150="",D150&lt;&gt;0),"* No olvide digitar la Población Migrante (Digite CEROS si no tiene). ",IF(D150&lt;AX150,"* La Población Migrante NO DEBE superar el Total. ",""))</f>
        <v/>
      </c>
      <c r="CH150" s="32">
        <f t="shared" ref="CH150:CH158" si="102">IF(AQ150&gt;(Y150+Z150),1,0)</f>
        <v>0</v>
      </c>
      <c r="CI150" s="32">
        <f t="shared" ref="CI150:CI158" si="103">IF(AT150&gt;(AK150+AL150),1,0)</f>
        <v>0</v>
      </c>
      <c r="CJ150" s="32">
        <f t="shared" ref="CJ150:CJ158" si="104">IF(D150&lt;AV150,1,0)</f>
        <v>0</v>
      </c>
      <c r="CK150" s="32">
        <f t="shared" ref="CK150:CK158" si="105">IF(AND(AR150="",D150&lt;&gt;0),1,IF(F150&lt;AR150,1,0))</f>
        <v>0</v>
      </c>
      <c r="CL150" s="32">
        <f t="shared" ref="CL150:CL158" si="106">IF(AND(AS150="",D150&lt;&gt;0),1,IF(D150&lt;AS150,1,0))</f>
        <v>0</v>
      </c>
      <c r="CM150" s="32">
        <f t="shared" ref="CM150:CM158" si="107">IF(AND(AW150="",D150&lt;&gt;0),1,IF(D150&lt;AW150,1,0))</f>
        <v>0</v>
      </c>
      <c r="CN150" s="32">
        <f t="shared" ref="CN150:CN158" si="108">IF(AND(AX150="",D150&lt;&gt;0),1,IF(D150&lt;AX150,1,0))</f>
        <v>0</v>
      </c>
    </row>
    <row r="151" spans="1:92" ht="16.350000000000001" customHeight="1" x14ac:dyDescent="0.2">
      <c r="A151" s="3740" t="s">
        <v>304</v>
      </c>
      <c r="B151" s="3741"/>
      <c r="C151" s="3742"/>
      <c r="D151" s="269">
        <f t="shared" ref="D151:D158" si="109">SUM(G151:AP151)</f>
        <v>70</v>
      </c>
      <c r="E151" s="2264">
        <f t="shared" ref="E151:E157" si="110">SUM(G151+I151+K151+M151+O151+Q151+S151+U151+W151+Y151+AA151+AC151+AE151+AG151+AI151+AK151+AM151+AO151)</f>
        <v>21</v>
      </c>
      <c r="F151" s="2266">
        <f t="shared" ref="F151:F158" si="111">SUM(H151+J151+L151+N151+P151+R151+T151+V151+X151+Z151+AB151+AD151+AF151+AH151+AJ151+AL151+AN151+AP151)</f>
        <v>49</v>
      </c>
      <c r="G151" s="2267">
        <v>0</v>
      </c>
      <c r="H151" s="2231">
        <v>0</v>
      </c>
      <c r="I151" s="2230">
        <v>0</v>
      </c>
      <c r="J151" s="2231">
        <v>0</v>
      </c>
      <c r="K151" s="2230">
        <v>0</v>
      </c>
      <c r="L151" s="2231">
        <v>0</v>
      </c>
      <c r="M151" s="2230">
        <v>0</v>
      </c>
      <c r="N151" s="2231">
        <v>0</v>
      </c>
      <c r="O151" s="2424">
        <v>0</v>
      </c>
      <c r="P151" s="2231">
        <v>0</v>
      </c>
      <c r="Q151" s="2424">
        <v>2</v>
      </c>
      <c r="R151" s="2231">
        <v>0</v>
      </c>
      <c r="S151" s="2424">
        <v>0</v>
      </c>
      <c r="T151" s="2231">
        <v>4</v>
      </c>
      <c r="U151" s="2230">
        <v>0</v>
      </c>
      <c r="V151" s="2231">
        <v>0</v>
      </c>
      <c r="W151" s="2230">
        <v>0</v>
      </c>
      <c r="X151" s="2231">
        <v>0</v>
      </c>
      <c r="Y151" s="2230">
        <v>4</v>
      </c>
      <c r="Z151" s="2231">
        <v>4</v>
      </c>
      <c r="AA151" s="2230">
        <v>4</v>
      </c>
      <c r="AB151" s="2231">
        <v>20</v>
      </c>
      <c r="AC151" s="2230">
        <v>1</v>
      </c>
      <c r="AD151" s="2231">
        <v>0</v>
      </c>
      <c r="AE151" s="2230">
        <v>4</v>
      </c>
      <c r="AF151" s="2231">
        <v>1</v>
      </c>
      <c r="AG151" s="2230">
        <v>0</v>
      </c>
      <c r="AH151" s="2231">
        <v>8</v>
      </c>
      <c r="AI151" s="2230">
        <v>6</v>
      </c>
      <c r="AJ151" s="2231">
        <v>8</v>
      </c>
      <c r="AK151" s="2230">
        <v>0</v>
      </c>
      <c r="AL151" s="2231">
        <v>0</v>
      </c>
      <c r="AM151" s="2230">
        <v>0</v>
      </c>
      <c r="AN151" s="2231">
        <v>0</v>
      </c>
      <c r="AO151" s="2230">
        <v>0</v>
      </c>
      <c r="AP151" s="2232">
        <v>4</v>
      </c>
      <c r="AQ151" s="2268">
        <v>0</v>
      </c>
      <c r="AR151" s="24">
        <v>0</v>
      </c>
      <c r="AS151" s="24">
        <v>70</v>
      </c>
      <c r="AT151" s="28">
        <v>0</v>
      </c>
      <c r="AU151" s="28"/>
      <c r="AV151" s="28">
        <v>0</v>
      </c>
      <c r="AW151" s="28">
        <v>0</v>
      </c>
      <c r="AX151" s="28">
        <v>0</v>
      </c>
      <c r="AY151" s="671" t="str">
        <f t="shared" si="94"/>
        <v/>
      </c>
      <c r="BV151" s="3"/>
      <c r="BW151" s="3"/>
      <c r="CA151" s="31" t="str">
        <f t="shared" si="95"/>
        <v/>
      </c>
      <c r="CB151" s="31" t="str">
        <f t="shared" si="96"/>
        <v/>
      </c>
      <c r="CC151" s="31" t="str">
        <f t="shared" si="97"/>
        <v/>
      </c>
      <c r="CD151" s="31" t="str">
        <f t="shared" si="98"/>
        <v/>
      </c>
      <c r="CE151" s="31" t="str">
        <f t="shared" si="99"/>
        <v/>
      </c>
      <c r="CF151" s="31" t="str">
        <f t="shared" si="100"/>
        <v/>
      </c>
      <c r="CG151" s="31" t="str">
        <f t="shared" si="101"/>
        <v/>
      </c>
      <c r="CH151" s="32">
        <f t="shared" si="102"/>
        <v>0</v>
      </c>
      <c r="CI151" s="32">
        <f t="shared" si="103"/>
        <v>0</v>
      </c>
      <c r="CJ151" s="32">
        <f t="shared" si="104"/>
        <v>0</v>
      </c>
      <c r="CK151" s="32">
        <f t="shared" si="105"/>
        <v>0</v>
      </c>
      <c r="CL151" s="32">
        <f t="shared" si="106"/>
        <v>0</v>
      </c>
      <c r="CM151" s="32">
        <f t="shared" si="107"/>
        <v>0</v>
      </c>
      <c r="CN151" s="32">
        <f t="shared" si="108"/>
        <v>0</v>
      </c>
    </row>
    <row r="152" spans="1:92" ht="16.350000000000001" customHeight="1" x14ac:dyDescent="0.2">
      <c r="A152" s="3618" t="s">
        <v>183</v>
      </c>
      <c r="B152" s="3619"/>
      <c r="C152" s="3620"/>
      <c r="D152" s="2425">
        <f>SUM(G152:AP152)</f>
        <v>0</v>
      </c>
      <c r="E152" s="2264">
        <f t="shared" si="110"/>
        <v>0</v>
      </c>
      <c r="F152" s="2266">
        <f t="shared" si="111"/>
        <v>0</v>
      </c>
      <c r="G152" s="2267"/>
      <c r="H152" s="2231"/>
      <c r="I152" s="2230"/>
      <c r="J152" s="2231"/>
      <c r="K152" s="2230"/>
      <c r="L152" s="2231"/>
      <c r="M152" s="2230"/>
      <c r="N152" s="2231"/>
      <c r="O152" s="2424"/>
      <c r="P152" s="2231"/>
      <c r="Q152" s="2424"/>
      <c r="R152" s="2231"/>
      <c r="S152" s="2424"/>
      <c r="T152" s="2231"/>
      <c r="U152" s="2230"/>
      <c r="V152" s="2231"/>
      <c r="W152" s="2230"/>
      <c r="X152" s="2231"/>
      <c r="Y152" s="2230"/>
      <c r="Z152" s="2231"/>
      <c r="AA152" s="2230"/>
      <c r="AB152" s="2231"/>
      <c r="AC152" s="2230"/>
      <c r="AD152" s="2231"/>
      <c r="AE152" s="2230"/>
      <c r="AF152" s="2231"/>
      <c r="AG152" s="2230"/>
      <c r="AH152" s="2231"/>
      <c r="AI152" s="2230"/>
      <c r="AJ152" s="2231"/>
      <c r="AK152" s="2230"/>
      <c r="AL152" s="2231"/>
      <c r="AM152" s="2230"/>
      <c r="AN152" s="2231"/>
      <c r="AO152" s="2230"/>
      <c r="AP152" s="2232"/>
      <c r="AQ152" s="2268"/>
      <c r="AR152" s="24"/>
      <c r="AS152" s="24"/>
      <c r="AT152" s="28"/>
      <c r="AU152" s="28"/>
      <c r="AV152" s="28"/>
      <c r="AW152" s="28"/>
      <c r="AX152" s="28"/>
      <c r="AY152" s="671" t="str">
        <f t="shared" si="94"/>
        <v/>
      </c>
      <c r="BV152" s="3"/>
      <c r="BW152" s="3"/>
      <c r="CA152" s="31" t="str">
        <f t="shared" si="95"/>
        <v/>
      </c>
      <c r="CB152" s="31" t="str">
        <f t="shared" si="96"/>
        <v/>
      </c>
      <c r="CC152" s="31" t="str">
        <f t="shared" si="97"/>
        <v/>
      </c>
      <c r="CD152" s="31" t="str">
        <f t="shared" si="98"/>
        <v/>
      </c>
      <c r="CE152" s="31" t="str">
        <f t="shared" si="99"/>
        <v/>
      </c>
      <c r="CF152" s="31" t="str">
        <f t="shared" si="100"/>
        <v/>
      </c>
      <c r="CG152" s="31" t="str">
        <f t="shared" si="101"/>
        <v/>
      </c>
      <c r="CH152" s="32">
        <f t="shared" si="102"/>
        <v>0</v>
      </c>
      <c r="CI152" s="32">
        <f t="shared" si="103"/>
        <v>0</v>
      </c>
      <c r="CJ152" s="32">
        <f t="shared" si="104"/>
        <v>0</v>
      </c>
      <c r="CK152" s="32">
        <f t="shared" si="105"/>
        <v>0</v>
      </c>
      <c r="CL152" s="32">
        <f t="shared" si="106"/>
        <v>0</v>
      </c>
      <c r="CM152" s="32">
        <f t="shared" si="107"/>
        <v>0</v>
      </c>
      <c r="CN152" s="32">
        <f t="shared" si="108"/>
        <v>0</v>
      </c>
    </row>
    <row r="153" spans="1:92" ht="16.350000000000001" customHeight="1" x14ac:dyDescent="0.2">
      <c r="A153" s="3618" t="s">
        <v>184</v>
      </c>
      <c r="B153" s="3619"/>
      <c r="C153" s="3620"/>
      <c r="D153" s="2213">
        <f t="shared" si="109"/>
        <v>0</v>
      </c>
      <c r="E153" s="2264">
        <f t="shared" si="110"/>
        <v>0</v>
      </c>
      <c r="F153" s="2266">
        <f t="shared" si="111"/>
        <v>0</v>
      </c>
      <c r="G153" s="2267"/>
      <c r="H153" s="2231"/>
      <c r="I153" s="2230"/>
      <c r="J153" s="2231"/>
      <c r="K153" s="2230"/>
      <c r="L153" s="2231"/>
      <c r="M153" s="2230"/>
      <c r="N153" s="2231"/>
      <c r="O153" s="2424"/>
      <c r="P153" s="2231"/>
      <c r="Q153" s="2424"/>
      <c r="R153" s="2231"/>
      <c r="S153" s="2424"/>
      <c r="T153" s="2231"/>
      <c r="U153" s="2230"/>
      <c r="V153" s="2231"/>
      <c r="W153" s="2230"/>
      <c r="X153" s="2231"/>
      <c r="Y153" s="2230"/>
      <c r="Z153" s="2231"/>
      <c r="AA153" s="2230"/>
      <c r="AB153" s="2231"/>
      <c r="AC153" s="2230"/>
      <c r="AD153" s="2231"/>
      <c r="AE153" s="2230"/>
      <c r="AF153" s="2231"/>
      <c r="AG153" s="2230"/>
      <c r="AH153" s="2231"/>
      <c r="AI153" s="2230"/>
      <c r="AJ153" s="2231"/>
      <c r="AK153" s="2230"/>
      <c r="AL153" s="2231"/>
      <c r="AM153" s="2230"/>
      <c r="AN153" s="2231"/>
      <c r="AO153" s="2230"/>
      <c r="AP153" s="2232"/>
      <c r="AQ153" s="2268"/>
      <c r="AR153" s="24"/>
      <c r="AS153" s="24"/>
      <c r="AT153" s="28"/>
      <c r="AU153" s="28"/>
      <c r="AV153" s="28"/>
      <c r="AW153" s="28"/>
      <c r="AX153" s="28"/>
      <c r="AY153" s="671" t="str">
        <f t="shared" si="94"/>
        <v/>
      </c>
      <c r="BV153" s="3"/>
      <c r="BW153" s="3"/>
      <c r="CA153" s="31" t="str">
        <f t="shared" si="95"/>
        <v/>
      </c>
      <c r="CB153" s="31" t="str">
        <f t="shared" si="96"/>
        <v/>
      </c>
      <c r="CC153" s="31" t="str">
        <f t="shared" si="97"/>
        <v/>
      </c>
      <c r="CD153" s="31" t="str">
        <f t="shared" si="98"/>
        <v/>
      </c>
      <c r="CE153" s="31" t="str">
        <f t="shared" si="99"/>
        <v/>
      </c>
      <c r="CF153" s="31" t="str">
        <f t="shared" si="100"/>
        <v/>
      </c>
      <c r="CG153" s="31" t="str">
        <f t="shared" si="101"/>
        <v/>
      </c>
      <c r="CH153" s="32">
        <f t="shared" si="102"/>
        <v>0</v>
      </c>
      <c r="CI153" s="32">
        <f t="shared" si="103"/>
        <v>0</v>
      </c>
      <c r="CJ153" s="32">
        <f t="shared" si="104"/>
        <v>0</v>
      </c>
      <c r="CK153" s="32">
        <f t="shared" si="105"/>
        <v>0</v>
      </c>
      <c r="CL153" s="32">
        <f t="shared" si="106"/>
        <v>0</v>
      </c>
      <c r="CM153" s="32">
        <f t="shared" si="107"/>
        <v>0</v>
      </c>
      <c r="CN153" s="32">
        <f t="shared" si="108"/>
        <v>0</v>
      </c>
    </row>
    <row r="154" spans="1:92" ht="16.350000000000001" customHeight="1" x14ac:dyDescent="0.2">
      <c r="A154" s="3640" t="s">
        <v>185</v>
      </c>
      <c r="B154" s="3727"/>
      <c r="C154" s="3641"/>
      <c r="D154" s="2213">
        <f t="shared" si="109"/>
        <v>0</v>
      </c>
      <c r="E154" s="2264">
        <f t="shared" si="110"/>
        <v>0</v>
      </c>
      <c r="F154" s="2266">
        <f t="shared" si="111"/>
        <v>0</v>
      </c>
      <c r="G154" s="2267"/>
      <c r="H154" s="2231"/>
      <c r="I154" s="2230"/>
      <c r="J154" s="2231"/>
      <c r="K154" s="2230"/>
      <c r="L154" s="2231"/>
      <c r="M154" s="2230"/>
      <c r="N154" s="2231"/>
      <c r="O154" s="2424"/>
      <c r="P154" s="2231"/>
      <c r="Q154" s="2424"/>
      <c r="R154" s="2231"/>
      <c r="S154" s="2424"/>
      <c r="T154" s="2231"/>
      <c r="U154" s="2230"/>
      <c r="V154" s="2231"/>
      <c r="W154" s="2230"/>
      <c r="X154" s="2231"/>
      <c r="Y154" s="2230"/>
      <c r="Z154" s="2231"/>
      <c r="AA154" s="2230"/>
      <c r="AB154" s="2231"/>
      <c r="AC154" s="2230"/>
      <c r="AD154" s="2231"/>
      <c r="AE154" s="2230"/>
      <c r="AF154" s="2231"/>
      <c r="AG154" s="2230"/>
      <c r="AH154" s="2231"/>
      <c r="AI154" s="2230"/>
      <c r="AJ154" s="2231"/>
      <c r="AK154" s="2230"/>
      <c r="AL154" s="2231"/>
      <c r="AM154" s="2230"/>
      <c r="AN154" s="2231"/>
      <c r="AO154" s="2230"/>
      <c r="AP154" s="2232"/>
      <c r="AQ154" s="2268"/>
      <c r="AR154" s="24"/>
      <c r="AS154" s="24"/>
      <c r="AT154" s="28"/>
      <c r="AU154" s="28"/>
      <c r="AV154" s="28"/>
      <c r="AW154" s="28"/>
      <c r="AX154" s="28"/>
      <c r="AY154" s="671" t="str">
        <f t="shared" si="94"/>
        <v/>
      </c>
      <c r="BV154" s="3"/>
      <c r="BW154" s="3"/>
      <c r="CA154" s="31" t="str">
        <f t="shared" si="95"/>
        <v/>
      </c>
      <c r="CB154" s="31" t="str">
        <f t="shared" si="96"/>
        <v/>
      </c>
      <c r="CC154" s="31" t="str">
        <f t="shared" si="97"/>
        <v/>
      </c>
      <c r="CD154" s="31" t="str">
        <f t="shared" si="98"/>
        <v/>
      </c>
      <c r="CE154" s="31" t="str">
        <f t="shared" si="99"/>
        <v/>
      </c>
      <c r="CF154" s="31" t="str">
        <f t="shared" si="100"/>
        <v/>
      </c>
      <c r="CG154" s="31" t="str">
        <f t="shared" si="101"/>
        <v/>
      </c>
      <c r="CH154" s="32">
        <f t="shared" si="102"/>
        <v>0</v>
      </c>
      <c r="CI154" s="32">
        <f t="shared" si="103"/>
        <v>0</v>
      </c>
      <c r="CJ154" s="32">
        <f t="shared" si="104"/>
        <v>0</v>
      </c>
      <c r="CK154" s="32">
        <f t="shared" si="105"/>
        <v>0</v>
      </c>
      <c r="CL154" s="32">
        <f t="shared" si="106"/>
        <v>0</v>
      </c>
      <c r="CM154" s="32">
        <f t="shared" si="107"/>
        <v>0</v>
      </c>
      <c r="CN154" s="32">
        <f t="shared" si="108"/>
        <v>0</v>
      </c>
    </row>
    <row r="155" spans="1:92" ht="16.350000000000001" customHeight="1" x14ac:dyDescent="0.2">
      <c r="A155" s="3640" t="s">
        <v>186</v>
      </c>
      <c r="B155" s="3727"/>
      <c r="C155" s="3641"/>
      <c r="D155" s="2213">
        <f t="shared" si="109"/>
        <v>0</v>
      </c>
      <c r="E155" s="2264">
        <f t="shared" si="110"/>
        <v>0</v>
      </c>
      <c r="F155" s="2266">
        <f t="shared" si="111"/>
        <v>0</v>
      </c>
      <c r="G155" s="2267"/>
      <c r="H155" s="2231"/>
      <c r="I155" s="2230"/>
      <c r="J155" s="2231"/>
      <c r="K155" s="2230"/>
      <c r="L155" s="2231"/>
      <c r="M155" s="2230"/>
      <c r="N155" s="2231"/>
      <c r="O155" s="2424"/>
      <c r="P155" s="2231"/>
      <c r="Q155" s="2424"/>
      <c r="R155" s="2231"/>
      <c r="S155" s="2424"/>
      <c r="T155" s="2231"/>
      <c r="U155" s="2230"/>
      <c r="V155" s="2231"/>
      <c r="W155" s="2230"/>
      <c r="X155" s="2231"/>
      <c r="Y155" s="2230"/>
      <c r="Z155" s="2231"/>
      <c r="AA155" s="2230"/>
      <c r="AB155" s="2231"/>
      <c r="AC155" s="2230"/>
      <c r="AD155" s="2231"/>
      <c r="AE155" s="2230"/>
      <c r="AF155" s="2231"/>
      <c r="AG155" s="2230"/>
      <c r="AH155" s="2231"/>
      <c r="AI155" s="2230"/>
      <c r="AJ155" s="2231"/>
      <c r="AK155" s="2230"/>
      <c r="AL155" s="2231"/>
      <c r="AM155" s="2230"/>
      <c r="AN155" s="2231"/>
      <c r="AO155" s="2230"/>
      <c r="AP155" s="2232"/>
      <c r="AQ155" s="2268"/>
      <c r="AR155" s="24"/>
      <c r="AS155" s="24"/>
      <c r="AT155" s="28"/>
      <c r="AU155" s="28"/>
      <c r="AV155" s="28"/>
      <c r="AW155" s="28"/>
      <c r="AX155" s="28"/>
      <c r="AY155" s="671" t="str">
        <f t="shared" si="94"/>
        <v/>
      </c>
      <c r="BV155" s="3"/>
      <c r="BW155" s="3"/>
      <c r="CA155" s="31" t="str">
        <f t="shared" si="95"/>
        <v/>
      </c>
      <c r="CB155" s="31" t="str">
        <f t="shared" si="96"/>
        <v/>
      </c>
      <c r="CC155" s="31" t="str">
        <f t="shared" si="97"/>
        <v/>
      </c>
      <c r="CD155" s="31" t="str">
        <f t="shared" si="98"/>
        <v/>
      </c>
      <c r="CE155" s="31" t="str">
        <f t="shared" si="99"/>
        <v/>
      </c>
      <c r="CF155" s="31" t="str">
        <f t="shared" si="100"/>
        <v/>
      </c>
      <c r="CG155" s="31" t="str">
        <f t="shared" si="101"/>
        <v/>
      </c>
      <c r="CH155" s="32">
        <f t="shared" si="102"/>
        <v>0</v>
      </c>
      <c r="CI155" s="32">
        <f t="shared" si="103"/>
        <v>0</v>
      </c>
      <c r="CJ155" s="32">
        <f t="shared" si="104"/>
        <v>0</v>
      </c>
      <c r="CK155" s="32">
        <f t="shared" si="105"/>
        <v>0</v>
      </c>
      <c r="CL155" s="32">
        <f t="shared" si="106"/>
        <v>0</v>
      </c>
      <c r="CM155" s="32">
        <f t="shared" si="107"/>
        <v>0</v>
      </c>
      <c r="CN155" s="32">
        <f t="shared" si="108"/>
        <v>0</v>
      </c>
    </row>
    <row r="156" spans="1:92" ht="16.350000000000001" customHeight="1" x14ac:dyDescent="0.2">
      <c r="A156" s="3640" t="s">
        <v>187</v>
      </c>
      <c r="B156" s="3727"/>
      <c r="C156" s="3641"/>
      <c r="D156" s="2213">
        <f t="shared" si="109"/>
        <v>0</v>
      </c>
      <c r="E156" s="2264">
        <f t="shared" si="110"/>
        <v>0</v>
      </c>
      <c r="F156" s="2266">
        <f t="shared" si="111"/>
        <v>0</v>
      </c>
      <c r="G156" s="2267"/>
      <c r="H156" s="2231"/>
      <c r="I156" s="2230"/>
      <c r="J156" s="2231"/>
      <c r="K156" s="2230"/>
      <c r="L156" s="2231"/>
      <c r="M156" s="2230"/>
      <c r="N156" s="2231"/>
      <c r="O156" s="2424"/>
      <c r="P156" s="2231"/>
      <c r="Q156" s="2424"/>
      <c r="R156" s="2231"/>
      <c r="S156" s="2424"/>
      <c r="T156" s="2231"/>
      <c r="U156" s="2230"/>
      <c r="V156" s="2231"/>
      <c r="W156" s="2230"/>
      <c r="X156" s="2231"/>
      <c r="Y156" s="2230"/>
      <c r="Z156" s="2231"/>
      <c r="AA156" s="2230"/>
      <c r="AB156" s="2231"/>
      <c r="AC156" s="2230"/>
      <c r="AD156" s="2231"/>
      <c r="AE156" s="2230"/>
      <c r="AF156" s="2231"/>
      <c r="AG156" s="2230"/>
      <c r="AH156" s="2231"/>
      <c r="AI156" s="2230"/>
      <c r="AJ156" s="2231"/>
      <c r="AK156" s="2230"/>
      <c r="AL156" s="2231"/>
      <c r="AM156" s="2230"/>
      <c r="AN156" s="2231"/>
      <c r="AO156" s="2230"/>
      <c r="AP156" s="2232"/>
      <c r="AQ156" s="2268"/>
      <c r="AR156" s="24"/>
      <c r="AS156" s="24"/>
      <c r="AT156" s="28"/>
      <c r="AU156" s="28"/>
      <c r="AV156" s="28"/>
      <c r="AW156" s="28"/>
      <c r="AX156" s="28"/>
      <c r="AY156" s="671" t="str">
        <f t="shared" si="94"/>
        <v/>
      </c>
      <c r="BV156" s="3"/>
      <c r="BW156" s="3"/>
      <c r="CA156" s="31" t="str">
        <f t="shared" si="95"/>
        <v/>
      </c>
      <c r="CB156" s="31" t="str">
        <f t="shared" si="96"/>
        <v/>
      </c>
      <c r="CC156" s="31" t="str">
        <f t="shared" si="97"/>
        <v/>
      </c>
      <c r="CD156" s="31" t="str">
        <f t="shared" si="98"/>
        <v/>
      </c>
      <c r="CE156" s="31" t="str">
        <f t="shared" si="99"/>
        <v/>
      </c>
      <c r="CF156" s="31" t="str">
        <f t="shared" si="100"/>
        <v/>
      </c>
      <c r="CG156" s="31" t="str">
        <f t="shared" si="101"/>
        <v/>
      </c>
      <c r="CH156" s="32">
        <f t="shared" si="102"/>
        <v>0</v>
      </c>
      <c r="CI156" s="32">
        <f t="shared" si="103"/>
        <v>0</v>
      </c>
      <c r="CJ156" s="32">
        <f t="shared" si="104"/>
        <v>0</v>
      </c>
      <c r="CK156" s="32">
        <f t="shared" si="105"/>
        <v>0</v>
      </c>
      <c r="CL156" s="32">
        <f t="shared" si="106"/>
        <v>0</v>
      </c>
      <c r="CM156" s="32">
        <f t="shared" si="107"/>
        <v>0</v>
      </c>
      <c r="CN156" s="32">
        <f t="shared" si="108"/>
        <v>0</v>
      </c>
    </row>
    <row r="157" spans="1:92" ht="16.350000000000001" customHeight="1" x14ac:dyDescent="0.2">
      <c r="A157" s="3618" t="s">
        <v>188</v>
      </c>
      <c r="B157" s="3619"/>
      <c r="C157" s="3620"/>
      <c r="D157" s="2213">
        <f t="shared" si="109"/>
        <v>0</v>
      </c>
      <c r="E157" s="2264">
        <f t="shared" si="110"/>
        <v>0</v>
      </c>
      <c r="F157" s="2266">
        <f t="shared" si="111"/>
        <v>0</v>
      </c>
      <c r="G157" s="2267"/>
      <c r="H157" s="2231"/>
      <c r="I157" s="2230"/>
      <c r="J157" s="2231"/>
      <c r="K157" s="2230"/>
      <c r="L157" s="2231"/>
      <c r="M157" s="2230"/>
      <c r="N157" s="2231"/>
      <c r="O157" s="2424"/>
      <c r="P157" s="2231"/>
      <c r="Q157" s="2424"/>
      <c r="R157" s="2231"/>
      <c r="S157" s="2424"/>
      <c r="T157" s="2231"/>
      <c r="U157" s="2230"/>
      <c r="V157" s="2231"/>
      <c r="W157" s="2230"/>
      <c r="X157" s="2231"/>
      <c r="Y157" s="2230"/>
      <c r="Z157" s="2231"/>
      <c r="AA157" s="2230"/>
      <c r="AB157" s="2231"/>
      <c r="AC157" s="2230"/>
      <c r="AD157" s="2231"/>
      <c r="AE157" s="2230"/>
      <c r="AF157" s="2231"/>
      <c r="AG157" s="2230"/>
      <c r="AH157" s="2231"/>
      <c r="AI157" s="2230"/>
      <c r="AJ157" s="2231"/>
      <c r="AK157" s="2230"/>
      <c r="AL157" s="2231"/>
      <c r="AM157" s="2230"/>
      <c r="AN157" s="2231"/>
      <c r="AO157" s="2230"/>
      <c r="AP157" s="2232"/>
      <c r="AQ157" s="2268"/>
      <c r="AR157" s="24"/>
      <c r="AS157" s="24"/>
      <c r="AT157" s="28"/>
      <c r="AU157" s="28"/>
      <c r="AV157" s="28"/>
      <c r="AW157" s="28"/>
      <c r="AX157" s="28"/>
      <c r="AY157" s="671" t="str">
        <f t="shared" si="94"/>
        <v/>
      </c>
      <c r="BV157" s="3"/>
      <c r="BW157" s="3"/>
      <c r="CA157" s="31" t="str">
        <f t="shared" si="95"/>
        <v/>
      </c>
      <c r="CB157" s="31" t="str">
        <f t="shared" si="96"/>
        <v/>
      </c>
      <c r="CC157" s="31" t="str">
        <f t="shared" si="97"/>
        <v/>
      </c>
      <c r="CD157" s="31" t="str">
        <f t="shared" si="98"/>
        <v/>
      </c>
      <c r="CE157" s="31" t="str">
        <f t="shared" si="99"/>
        <v/>
      </c>
      <c r="CF157" s="31" t="str">
        <f t="shared" si="100"/>
        <v/>
      </c>
      <c r="CG157" s="31" t="str">
        <f t="shared" si="101"/>
        <v/>
      </c>
      <c r="CH157" s="32">
        <f t="shared" si="102"/>
        <v>0</v>
      </c>
      <c r="CI157" s="32">
        <f t="shared" si="103"/>
        <v>0</v>
      </c>
      <c r="CJ157" s="32">
        <f t="shared" si="104"/>
        <v>0</v>
      </c>
      <c r="CK157" s="32">
        <f t="shared" si="105"/>
        <v>0</v>
      </c>
      <c r="CL157" s="32">
        <f t="shared" si="106"/>
        <v>0</v>
      </c>
      <c r="CM157" s="32">
        <f t="shared" si="107"/>
        <v>0</v>
      </c>
      <c r="CN157" s="32">
        <f t="shared" si="108"/>
        <v>0</v>
      </c>
    </row>
    <row r="158" spans="1:92" ht="16.350000000000001" customHeight="1" x14ac:dyDescent="0.2">
      <c r="A158" s="3734" t="s">
        <v>189</v>
      </c>
      <c r="B158" s="3734"/>
      <c r="C158" s="3735"/>
      <c r="D158" s="2425">
        <f t="shared" si="109"/>
        <v>0</v>
      </c>
      <c r="E158" s="2264">
        <f>SUM(G158+I158+K158+M158+O158+Q158+S158+U158+W158+Y158+AA158+AC158+AE158+AG158+AI158+AK158+AM158+AO158)</f>
        <v>0</v>
      </c>
      <c r="F158" s="2266">
        <f t="shared" si="111"/>
        <v>0</v>
      </c>
      <c r="G158" s="2272"/>
      <c r="H158" s="2240"/>
      <c r="I158" s="2239"/>
      <c r="J158" s="2240"/>
      <c r="K158" s="2239"/>
      <c r="L158" s="2240"/>
      <c r="M158" s="2239"/>
      <c r="N158" s="2240"/>
      <c r="O158" s="2426"/>
      <c r="P158" s="2240"/>
      <c r="Q158" s="2426"/>
      <c r="R158" s="2240"/>
      <c r="S158" s="2426"/>
      <c r="T158" s="2240"/>
      <c r="U158" s="2239"/>
      <c r="V158" s="2240"/>
      <c r="W158" s="2239"/>
      <c r="X158" s="2240"/>
      <c r="Y158" s="2239"/>
      <c r="Z158" s="2240"/>
      <c r="AA158" s="2239"/>
      <c r="AB158" s="2240"/>
      <c r="AC158" s="2239"/>
      <c r="AD158" s="2240"/>
      <c r="AE158" s="2239"/>
      <c r="AF158" s="2240"/>
      <c r="AG158" s="2239"/>
      <c r="AH158" s="2240"/>
      <c r="AI158" s="2239"/>
      <c r="AJ158" s="2240"/>
      <c r="AK158" s="2239"/>
      <c r="AL158" s="2240"/>
      <c r="AM158" s="2239"/>
      <c r="AN158" s="2240"/>
      <c r="AO158" s="2239"/>
      <c r="AP158" s="2241"/>
      <c r="AQ158" s="2414"/>
      <c r="AR158" s="2268"/>
      <c r="AS158" s="2268"/>
      <c r="AT158" s="2234"/>
      <c r="AU158" s="2236"/>
      <c r="AV158" s="2236"/>
      <c r="AW158" s="2236"/>
      <c r="AX158" s="2236"/>
      <c r="AY158" s="671" t="str">
        <f t="shared" si="94"/>
        <v/>
      </c>
      <c r="BV158" s="3"/>
      <c r="BW158" s="3"/>
      <c r="CA158" s="31" t="str">
        <f t="shared" si="95"/>
        <v/>
      </c>
      <c r="CB158" s="31" t="str">
        <f t="shared" si="96"/>
        <v/>
      </c>
      <c r="CC158" s="31" t="str">
        <f t="shared" si="97"/>
        <v/>
      </c>
      <c r="CD158" s="31" t="str">
        <f t="shared" si="98"/>
        <v/>
      </c>
      <c r="CE158" s="31" t="str">
        <f t="shared" si="99"/>
        <v/>
      </c>
      <c r="CF158" s="31" t="str">
        <f t="shared" si="100"/>
        <v/>
      </c>
      <c r="CG158" s="31" t="str">
        <f t="shared" si="101"/>
        <v/>
      </c>
      <c r="CH158" s="32">
        <f t="shared" si="102"/>
        <v>0</v>
      </c>
      <c r="CI158" s="32">
        <f t="shared" si="103"/>
        <v>0</v>
      </c>
      <c r="CJ158" s="32">
        <f t="shared" si="104"/>
        <v>0</v>
      </c>
      <c r="CK158" s="32">
        <f t="shared" si="105"/>
        <v>0</v>
      </c>
      <c r="CL158" s="32">
        <f t="shared" si="106"/>
        <v>0</v>
      </c>
      <c r="CM158" s="32">
        <f t="shared" si="107"/>
        <v>0</v>
      </c>
      <c r="CN158" s="32">
        <f t="shared" si="108"/>
        <v>0</v>
      </c>
    </row>
    <row r="159" spans="1:92" ht="16.350000000000001" customHeight="1" x14ac:dyDescent="0.2">
      <c r="A159" s="3807" t="s">
        <v>4</v>
      </c>
      <c r="B159" s="3805"/>
      <c r="C159" s="3806"/>
      <c r="D159" s="2579">
        <f>SUM(D150:D158)</f>
        <v>498</v>
      </c>
      <c r="E159" s="2578">
        <f>SUM(E150:E158)</f>
        <v>141</v>
      </c>
      <c r="F159" s="2582">
        <f>SUM(F150:F158)</f>
        <v>357</v>
      </c>
      <c r="G159" s="2586">
        <f t="shared" ref="G159:AU159" si="112">SUM(G150:G158)</f>
        <v>0</v>
      </c>
      <c r="H159" s="2582">
        <f t="shared" si="112"/>
        <v>0</v>
      </c>
      <c r="I159" s="2586">
        <f t="shared" si="112"/>
        <v>0</v>
      </c>
      <c r="J159" s="2587">
        <f t="shared" si="112"/>
        <v>0</v>
      </c>
      <c r="K159" s="2586">
        <f t="shared" si="112"/>
        <v>0</v>
      </c>
      <c r="L159" s="2587">
        <f t="shared" si="112"/>
        <v>0</v>
      </c>
      <c r="M159" s="2586">
        <f t="shared" si="112"/>
        <v>0</v>
      </c>
      <c r="N159" s="2582">
        <f t="shared" si="112"/>
        <v>0</v>
      </c>
      <c r="O159" s="2586">
        <f t="shared" si="112"/>
        <v>0</v>
      </c>
      <c r="P159" s="2582">
        <f t="shared" si="112"/>
        <v>5</v>
      </c>
      <c r="Q159" s="2586">
        <f t="shared" si="112"/>
        <v>3</v>
      </c>
      <c r="R159" s="2582">
        <f t="shared" si="112"/>
        <v>0</v>
      </c>
      <c r="S159" s="2586">
        <f t="shared" si="112"/>
        <v>0</v>
      </c>
      <c r="T159" s="2582">
        <f t="shared" si="112"/>
        <v>4</v>
      </c>
      <c r="U159" s="2586">
        <f t="shared" si="112"/>
        <v>4</v>
      </c>
      <c r="V159" s="2582">
        <f t="shared" si="112"/>
        <v>9</v>
      </c>
      <c r="W159" s="2586">
        <f t="shared" si="112"/>
        <v>1</v>
      </c>
      <c r="X159" s="2582">
        <f t="shared" si="112"/>
        <v>0</v>
      </c>
      <c r="Y159" s="2586">
        <f t="shared" si="112"/>
        <v>10</v>
      </c>
      <c r="Z159" s="2582">
        <f t="shared" si="112"/>
        <v>10</v>
      </c>
      <c r="AA159" s="2586">
        <f t="shared" si="112"/>
        <v>16</v>
      </c>
      <c r="AB159" s="2582">
        <f t="shared" si="112"/>
        <v>59</v>
      </c>
      <c r="AC159" s="2586">
        <f t="shared" si="112"/>
        <v>5</v>
      </c>
      <c r="AD159" s="2582">
        <f t="shared" si="112"/>
        <v>33</v>
      </c>
      <c r="AE159" s="2586">
        <f t="shared" si="112"/>
        <v>47</v>
      </c>
      <c r="AF159" s="2582">
        <f t="shared" si="112"/>
        <v>33</v>
      </c>
      <c r="AG159" s="2586">
        <f t="shared" si="112"/>
        <v>10</v>
      </c>
      <c r="AH159" s="2582">
        <f t="shared" si="112"/>
        <v>60</v>
      </c>
      <c r="AI159" s="2586">
        <f t="shared" si="112"/>
        <v>38</v>
      </c>
      <c r="AJ159" s="2582">
        <f t="shared" si="112"/>
        <v>94</v>
      </c>
      <c r="AK159" s="2586">
        <f t="shared" si="112"/>
        <v>0</v>
      </c>
      <c r="AL159" s="2582">
        <f t="shared" si="112"/>
        <v>14</v>
      </c>
      <c r="AM159" s="2586">
        <f t="shared" si="112"/>
        <v>6</v>
      </c>
      <c r="AN159" s="2582">
        <f t="shared" si="112"/>
        <v>25</v>
      </c>
      <c r="AO159" s="2586">
        <f t="shared" si="112"/>
        <v>1</v>
      </c>
      <c r="AP159" s="2584">
        <f t="shared" si="112"/>
        <v>11</v>
      </c>
      <c r="AQ159" s="2582">
        <f t="shared" si="112"/>
        <v>0</v>
      </c>
      <c r="AR159" s="2583">
        <f t="shared" si="112"/>
        <v>0</v>
      </c>
      <c r="AS159" s="2585">
        <f t="shared" si="112"/>
        <v>498</v>
      </c>
      <c r="AT159" s="2582">
        <f t="shared" si="112"/>
        <v>0</v>
      </c>
      <c r="AU159" s="2588">
        <f t="shared" si="112"/>
        <v>0</v>
      </c>
      <c r="AV159" s="2588">
        <f>SUM(AV150:AV158)</f>
        <v>0</v>
      </c>
      <c r="AW159" s="2588">
        <f>SUM(AW150:AW158)</f>
        <v>0</v>
      </c>
      <c r="AX159" s="2588">
        <f t="shared" ref="AX159" si="113">SUM(AX150:AX158)</f>
        <v>0</v>
      </c>
      <c r="BV159" s="3"/>
      <c r="BW159" s="3"/>
      <c r="CA159" s="31"/>
      <c r="CB159" s="31"/>
      <c r="CC159" s="31"/>
      <c r="CD159" s="31"/>
      <c r="CH159" s="32"/>
      <c r="CI159" s="32"/>
      <c r="CJ159" s="32"/>
      <c r="CK159" s="32"/>
      <c r="CL159" s="14"/>
      <c r="CM159" s="14"/>
      <c r="CN159" s="14"/>
    </row>
    <row r="160" spans="1:92" ht="27" customHeight="1" x14ac:dyDescent="0.2">
      <c r="A160" s="85" t="s">
        <v>190</v>
      </c>
      <c r="B160" s="86"/>
      <c r="C160" s="86"/>
      <c r="D160" s="86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30"/>
      <c r="R160" s="52"/>
      <c r="S160" s="9"/>
      <c r="T160" s="9"/>
      <c r="U160" s="9"/>
      <c r="V160" s="9"/>
      <c r="W160" s="9"/>
      <c r="X160" s="232"/>
      <c r="Y160" s="9"/>
      <c r="Z160" s="9"/>
      <c r="AA160" s="9"/>
      <c r="AB160" s="9"/>
      <c r="AC160" s="9"/>
      <c r="AD160" s="9"/>
      <c r="AE160" s="9"/>
      <c r="AF160" s="9"/>
      <c r="BV160" s="3"/>
      <c r="BW160" s="3"/>
      <c r="CA160" s="31"/>
      <c r="CB160" s="31"/>
      <c r="CC160" s="31"/>
      <c r="CD160" s="31"/>
      <c r="CH160" s="32"/>
      <c r="CI160" s="32"/>
      <c r="CJ160" s="32"/>
      <c r="CK160" s="32"/>
      <c r="CL160" s="14"/>
      <c r="CM160" s="14"/>
      <c r="CN160" s="14"/>
    </row>
    <row r="161" spans="1:92" ht="16.350000000000001" customHeight="1" x14ac:dyDescent="0.2">
      <c r="A161" s="3823" t="s">
        <v>191</v>
      </c>
      <c r="B161" s="3258"/>
      <c r="C161" s="3824"/>
      <c r="D161" s="3818" t="s">
        <v>4</v>
      </c>
      <c r="E161" s="3245"/>
      <c r="F161" s="3819"/>
      <c r="G161" s="3807" t="s">
        <v>5</v>
      </c>
      <c r="H161" s="3805"/>
      <c r="I161" s="3805"/>
      <c r="J161" s="3805"/>
      <c r="K161" s="3805"/>
      <c r="L161" s="3805"/>
      <c r="M161" s="3805"/>
      <c r="N161" s="3805"/>
      <c r="O161" s="3805"/>
      <c r="P161" s="3805"/>
      <c r="Q161" s="3805"/>
      <c r="R161" s="3805"/>
      <c r="S161" s="3805"/>
      <c r="T161" s="3805"/>
      <c r="U161" s="3805"/>
      <c r="V161" s="3805"/>
      <c r="W161" s="3805"/>
      <c r="X161" s="3805"/>
      <c r="Y161" s="3805"/>
      <c r="Z161" s="3805"/>
      <c r="AA161" s="3805"/>
      <c r="AB161" s="3805"/>
      <c r="AC161" s="3805"/>
      <c r="AD161" s="3805"/>
      <c r="AE161" s="3805"/>
      <c r="AF161" s="3805"/>
      <c r="AG161" s="3805"/>
      <c r="AH161" s="3805"/>
      <c r="AI161" s="3805"/>
      <c r="AJ161" s="3805"/>
      <c r="AK161" s="3805"/>
      <c r="AL161" s="3805"/>
      <c r="AM161" s="3805"/>
      <c r="AN161" s="3805"/>
      <c r="AO161" s="3805"/>
      <c r="AP161" s="3806"/>
      <c r="AQ161" s="3833" t="s">
        <v>42</v>
      </c>
      <c r="AR161" s="3817" t="s">
        <v>298</v>
      </c>
      <c r="AS161" s="3831" t="s">
        <v>122</v>
      </c>
      <c r="AT161" s="3831" t="s">
        <v>11</v>
      </c>
      <c r="AU161" s="3802" t="s">
        <v>193</v>
      </c>
      <c r="AV161" s="3832" t="s">
        <v>194</v>
      </c>
      <c r="BV161" s="3"/>
      <c r="BW161" s="3"/>
      <c r="CA161" s="31"/>
      <c r="CB161" s="31"/>
      <c r="CC161" s="31"/>
      <c r="CD161" s="31"/>
      <c r="CH161" s="32"/>
      <c r="CI161" s="32"/>
      <c r="CJ161" s="32"/>
      <c r="CK161" s="32"/>
      <c r="CL161" s="14"/>
      <c r="CM161" s="14"/>
      <c r="CN161" s="14"/>
    </row>
    <row r="162" spans="1:92" ht="32.1" customHeight="1" x14ac:dyDescent="0.2">
      <c r="A162" s="2933"/>
      <c r="B162" s="2934"/>
      <c r="C162" s="2935"/>
      <c r="D162" s="3051"/>
      <c r="E162" s="3052"/>
      <c r="F162" s="2961"/>
      <c r="G162" s="3803" t="s">
        <v>13</v>
      </c>
      <c r="H162" s="3804"/>
      <c r="I162" s="3807" t="s">
        <v>14</v>
      </c>
      <c r="J162" s="3806"/>
      <c r="K162" s="3805" t="s">
        <v>15</v>
      </c>
      <c r="L162" s="3806"/>
      <c r="M162" s="3807" t="s">
        <v>16</v>
      </c>
      <c r="N162" s="3806"/>
      <c r="O162" s="3807" t="s">
        <v>17</v>
      </c>
      <c r="P162" s="3806"/>
      <c r="Q162" s="3807" t="s">
        <v>18</v>
      </c>
      <c r="R162" s="3806"/>
      <c r="S162" s="3807" t="s">
        <v>19</v>
      </c>
      <c r="T162" s="3806"/>
      <c r="U162" s="3807" t="s">
        <v>20</v>
      </c>
      <c r="V162" s="3806"/>
      <c r="W162" s="3807" t="s">
        <v>21</v>
      </c>
      <c r="X162" s="3806"/>
      <c r="Y162" s="3807" t="s">
        <v>22</v>
      </c>
      <c r="Z162" s="3812"/>
      <c r="AA162" s="3807" t="s">
        <v>23</v>
      </c>
      <c r="AB162" s="3812"/>
      <c r="AC162" s="3807" t="s">
        <v>24</v>
      </c>
      <c r="AD162" s="3812"/>
      <c r="AE162" s="3807" t="s">
        <v>25</v>
      </c>
      <c r="AF162" s="3812"/>
      <c r="AG162" s="3807" t="s">
        <v>26</v>
      </c>
      <c r="AH162" s="3812"/>
      <c r="AI162" s="3807" t="s">
        <v>27</v>
      </c>
      <c r="AJ162" s="3812"/>
      <c r="AK162" s="3807" t="s">
        <v>28</v>
      </c>
      <c r="AL162" s="3812"/>
      <c r="AM162" s="3807" t="s">
        <v>29</v>
      </c>
      <c r="AN162" s="3812"/>
      <c r="AO162" s="3807" t="s">
        <v>30</v>
      </c>
      <c r="AP162" s="3812"/>
      <c r="AQ162" s="2947"/>
      <c r="AR162" s="3013"/>
      <c r="AS162" s="3831"/>
      <c r="AT162" s="3831"/>
      <c r="AU162" s="2971"/>
      <c r="AV162" s="3064"/>
      <c r="BV162" s="3"/>
      <c r="BW162" s="3"/>
      <c r="CA162" s="31"/>
      <c r="CB162" s="31"/>
      <c r="CC162" s="31"/>
      <c r="CD162" s="31"/>
      <c r="CH162" s="32"/>
      <c r="CI162" s="32"/>
      <c r="CJ162" s="32"/>
      <c r="CK162" s="32"/>
      <c r="CL162" s="14"/>
      <c r="CM162" s="14"/>
      <c r="CN162" s="14"/>
    </row>
    <row r="163" spans="1:92" ht="16.350000000000001" customHeight="1" x14ac:dyDescent="0.2">
      <c r="A163" s="3169"/>
      <c r="B163" s="3170"/>
      <c r="C163" s="3171"/>
      <c r="D163" s="2577" t="s">
        <v>31</v>
      </c>
      <c r="E163" s="2555" t="s">
        <v>32</v>
      </c>
      <c r="F163" s="2560" t="s">
        <v>33</v>
      </c>
      <c r="G163" s="2543" t="s">
        <v>32</v>
      </c>
      <c r="H163" s="2544" t="s">
        <v>33</v>
      </c>
      <c r="I163" s="2543" t="s">
        <v>32</v>
      </c>
      <c r="J163" s="2544" t="s">
        <v>33</v>
      </c>
      <c r="K163" s="2543" t="s">
        <v>32</v>
      </c>
      <c r="L163" s="2544" t="s">
        <v>33</v>
      </c>
      <c r="M163" s="2543" t="s">
        <v>32</v>
      </c>
      <c r="N163" s="2544" t="s">
        <v>33</v>
      </c>
      <c r="O163" s="2543" t="s">
        <v>32</v>
      </c>
      <c r="P163" s="2544" t="s">
        <v>33</v>
      </c>
      <c r="Q163" s="2543" t="s">
        <v>32</v>
      </c>
      <c r="R163" s="2544" t="s">
        <v>33</v>
      </c>
      <c r="S163" s="2543" t="s">
        <v>32</v>
      </c>
      <c r="T163" s="2544" t="s">
        <v>33</v>
      </c>
      <c r="U163" s="2543" t="s">
        <v>32</v>
      </c>
      <c r="V163" s="2544" t="s">
        <v>33</v>
      </c>
      <c r="W163" s="2543" t="s">
        <v>32</v>
      </c>
      <c r="X163" s="2544" t="s">
        <v>33</v>
      </c>
      <c r="Y163" s="2543" t="s">
        <v>32</v>
      </c>
      <c r="Z163" s="2544" t="s">
        <v>33</v>
      </c>
      <c r="AA163" s="2543" t="s">
        <v>32</v>
      </c>
      <c r="AB163" s="2544" t="s">
        <v>33</v>
      </c>
      <c r="AC163" s="2543" t="s">
        <v>32</v>
      </c>
      <c r="AD163" s="2544" t="s">
        <v>33</v>
      </c>
      <c r="AE163" s="2543" t="s">
        <v>32</v>
      </c>
      <c r="AF163" s="2544" t="s">
        <v>33</v>
      </c>
      <c r="AG163" s="2543" t="s">
        <v>32</v>
      </c>
      <c r="AH163" s="2544" t="s">
        <v>33</v>
      </c>
      <c r="AI163" s="2543" t="s">
        <v>32</v>
      </c>
      <c r="AJ163" s="2544" t="s">
        <v>33</v>
      </c>
      <c r="AK163" s="2543" t="s">
        <v>32</v>
      </c>
      <c r="AL163" s="2544" t="s">
        <v>33</v>
      </c>
      <c r="AM163" s="2543" t="s">
        <v>32</v>
      </c>
      <c r="AN163" s="2544" t="s">
        <v>33</v>
      </c>
      <c r="AO163" s="2543" t="s">
        <v>32</v>
      </c>
      <c r="AP163" s="2544" t="s">
        <v>33</v>
      </c>
      <c r="AQ163" s="3550"/>
      <c r="AR163" s="3243"/>
      <c r="AS163" s="3831"/>
      <c r="AT163" s="3831"/>
      <c r="AU163" s="3646"/>
      <c r="AV163" s="3177"/>
      <c r="BV163" s="3"/>
      <c r="BW163" s="3"/>
      <c r="CA163" s="31"/>
      <c r="CB163" s="31"/>
      <c r="CC163" s="31"/>
      <c r="CD163" s="31"/>
      <c r="CH163" s="32"/>
      <c r="CI163" s="32"/>
      <c r="CJ163" s="32"/>
      <c r="CK163" s="32"/>
      <c r="CL163" s="14"/>
      <c r="CM163" s="14"/>
      <c r="CN163" s="14"/>
    </row>
    <row r="164" spans="1:92" ht="16.350000000000001" customHeight="1" x14ac:dyDescent="0.2">
      <c r="A164" s="3775" t="s">
        <v>195</v>
      </c>
      <c r="B164" s="3729" t="s">
        <v>196</v>
      </c>
      <c r="C164" s="3730"/>
      <c r="D164" s="2430">
        <f>SUM(E164+F164)</f>
        <v>0</v>
      </c>
      <c r="E164" s="2431"/>
      <c r="F164" s="2432">
        <f>SUM(AD164+AF164+AH164+AJ164+AL164+AN164+AP164)</f>
        <v>0</v>
      </c>
      <c r="G164" s="1036"/>
      <c r="H164" s="281"/>
      <c r="I164" s="1036"/>
      <c r="J164" s="281"/>
      <c r="K164" s="1036"/>
      <c r="L164" s="281"/>
      <c r="M164" s="1036"/>
      <c r="N164" s="281"/>
      <c r="O164" s="1036"/>
      <c r="P164" s="281"/>
      <c r="Q164" s="1036"/>
      <c r="R164" s="281"/>
      <c r="S164" s="1036"/>
      <c r="T164" s="281"/>
      <c r="U164" s="1036"/>
      <c r="V164" s="281"/>
      <c r="W164" s="1036"/>
      <c r="X164" s="281"/>
      <c r="Y164" s="1036"/>
      <c r="Z164" s="281"/>
      <c r="AA164" s="1036"/>
      <c r="AB164" s="281"/>
      <c r="AC164" s="1037"/>
      <c r="AD164" s="60"/>
      <c r="AE164" s="1037"/>
      <c r="AF164" s="60"/>
      <c r="AG164" s="1037"/>
      <c r="AH164" s="60"/>
      <c r="AI164" s="1037"/>
      <c r="AJ164" s="60"/>
      <c r="AK164" s="1037"/>
      <c r="AL164" s="60"/>
      <c r="AM164" s="1037"/>
      <c r="AN164" s="60"/>
      <c r="AO164" s="1037"/>
      <c r="AP164" s="60"/>
      <c r="AQ164" s="1038"/>
      <c r="AR164" s="60"/>
      <c r="AS164" s="2276"/>
      <c r="AT164" s="60"/>
      <c r="AU164" s="2433"/>
      <c r="AV164" s="2434"/>
      <c r="AW164" s="671" t="str">
        <f t="shared" ref="AW164:AW198" si="114">$CA164&amp;$CB164&amp;$CC164&amp;$CD164&amp;$CE164&amp;$CF164&amp;$CG164</f>
        <v/>
      </c>
      <c r="BV164" s="3"/>
      <c r="BW164" s="3"/>
      <c r="CA164" s="31" t="str">
        <f t="shared" ref="CA164:CA198" si="115">IF(CH164=1,"* El número de actividades en usuarios en situacion de discapacidad NO DEBE ser mayor al total. ","")</f>
        <v/>
      </c>
      <c r="CB164" s="31" t="str">
        <f t="shared" ref="CB164:CB198" si="116">IF(CI164=1," * El número de actividades en Niños, Niñas, Adolescentes y Jóvenes de la red SENAME NO DEBE ser mayor al total. ","")</f>
        <v/>
      </c>
      <c r="CC164" s="31" t="str">
        <f t="shared" ref="CC164:CC198" si="117">IF(CJ164=1," * El número de actividades en Población Migrante NO DEBE ser mayor al total. ","")</f>
        <v/>
      </c>
      <c r="CD164" s="31" t="str">
        <f>IF(CK164=1," * El número de actividades en Pacientes Diabéticos en Control PSCV NO DEBE superar el total. ","")</f>
        <v/>
      </c>
      <c r="CH164" s="32">
        <f>IF($D164&lt;AR164,1,0)</f>
        <v>0</v>
      </c>
      <c r="CI164" s="32">
        <f>IF($D164&lt;AS164,1,0)</f>
        <v>0</v>
      </c>
      <c r="CJ164" s="32">
        <f>IF($D164&lt;AT164,1,0)</f>
        <v>0</v>
      </c>
      <c r="CK164" s="32">
        <f>IF($D164&lt;AV164,1,0)</f>
        <v>0</v>
      </c>
      <c r="CM164" s="14"/>
      <c r="CN164" s="14"/>
    </row>
    <row r="165" spans="1:92" ht="16.350000000000001" customHeight="1" x14ac:dyDescent="0.2">
      <c r="A165" s="2912"/>
      <c r="B165" s="3640" t="s">
        <v>95</v>
      </c>
      <c r="C165" s="3641"/>
      <c r="D165" s="2435">
        <f t="shared" ref="D165:D177" si="118">SUM(E165+F165)</f>
        <v>0</v>
      </c>
      <c r="E165" s="2436"/>
      <c r="F165" s="2437">
        <f t="shared" ref="F165:F173" si="119">SUM(AD165+AF165+AH165+AJ165+AL165+AN165+AP165)</f>
        <v>0</v>
      </c>
      <c r="G165" s="289"/>
      <c r="H165" s="650"/>
      <c r="I165" s="289"/>
      <c r="J165" s="650"/>
      <c r="K165" s="289"/>
      <c r="L165" s="650"/>
      <c r="M165" s="289"/>
      <c r="N165" s="650"/>
      <c r="O165" s="289"/>
      <c r="P165" s="650"/>
      <c r="Q165" s="289"/>
      <c r="R165" s="650"/>
      <c r="S165" s="289"/>
      <c r="T165" s="650"/>
      <c r="U165" s="289"/>
      <c r="V165" s="650"/>
      <c r="W165" s="289"/>
      <c r="X165" s="650"/>
      <c r="Y165" s="289"/>
      <c r="Z165" s="650"/>
      <c r="AA165" s="289"/>
      <c r="AB165" s="650"/>
      <c r="AC165" s="291"/>
      <c r="AD165" s="26"/>
      <c r="AE165" s="291"/>
      <c r="AF165" s="26"/>
      <c r="AG165" s="291"/>
      <c r="AH165" s="26"/>
      <c r="AI165" s="291"/>
      <c r="AJ165" s="26"/>
      <c r="AK165" s="291"/>
      <c r="AL165" s="26"/>
      <c r="AM165" s="291"/>
      <c r="AN165" s="26"/>
      <c r="AO165" s="291"/>
      <c r="AP165" s="26"/>
      <c r="AQ165" s="292"/>
      <c r="AR165" s="26"/>
      <c r="AS165" s="24"/>
      <c r="AT165" s="26"/>
      <c r="AU165" s="293"/>
      <c r="AV165" s="294"/>
      <c r="AW165" s="671" t="str">
        <f t="shared" si="114"/>
        <v/>
      </c>
      <c r="BV165" s="3"/>
      <c r="BW165" s="3"/>
      <c r="CA165" s="31" t="str">
        <f t="shared" si="115"/>
        <v/>
      </c>
      <c r="CB165" s="31" t="str">
        <f t="shared" si="116"/>
        <v/>
      </c>
      <c r="CC165" s="31" t="str">
        <f t="shared" si="117"/>
        <v/>
      </c>
      <c r="CD165" s="31" t="str">
        <f t="shared" ref="CD165:CD197" si="120">IF(CK165=1," * El número de actividades en Pacientes Diabéticos en Control PSCV NO DEBE superar el total. ","")</f>
        <v/>
      </c>
      <c r="CH165" s="32">
        <f t="shared" ref="CH165:CJ197" si="121">IF($D165&lt;AR165,1,0)</f>
        <v>0</v>
      </c>
      <c r="CI165" s="32">
        <f t="shared" si="121"/>
        <v>0</v>
      </c>
      <c r="CJ165" s="32">
        <f t="shared" si="121"/>
        <v>0</v>
      </c>
      <c r="CK165" s="32">
        <f t="shared" ref="CK165:CK197" si="122">IF($D165&lt;AV165,1,0)</f>
        <v>0</v>
      </c>
      <c r="CL165" s="14"/>
      <c r="CM165" s="14"/>
      <c r="CN165" s="14"/>
    </row>
    <row r="166" spans="1:92" ht="16.350000000000001" customHeight="1" x14ac:dyDescent="0.2">
      <c r="A166" s="2912"/>
      <c r="B166" s="3731" t="s">
        <v>161</v>
      </c>
      <c r="C166" s="3732"/>
      <c r="D166" s="2438">
        <f t="shared" si="118"/>
        <v>0</v>
      </c>
      <c r="E166" s="2439"/>
      <c r="F166" s="2440">
        <f t="shared" si="119"/>
        <v>0</v>
      </c>
      <c r="G166" s="2441"/>
      <c r="H166" s="2442"/>
      <c r="I166" s="2441"/>
      <c r="J166" s="2442"/>
      <c r="K166" s="2441"/>
      <c r="L166" s="2442"/>
      <c r="M166" s="2441"/>
      <c r="N166" s="2442"/>
      <c r="O166" s="2441"/>
      <c r="P166" s="2442"/>
      <c r="Q166" s="2441"/>
      <c r="R166" s="2442"/>
      <c r="S166" s="2441"/>
      <c r="T166" s="2442"/>
      <c r="U166" s="2441"/>
      <c r="V166" s="2442"/>
      <c r="W166" s="2441"/>
      <c r="X166" s="2442"/>
      <c r="Y166" s="2441"/>
      <c r="Z166" s="2442"/>
      <c r="AA166" s="2441"/>
      <c r="AB166" s="2442"/>
      <c r="AC166" s="2067"/>
      <c r="AD166" s="2068"/>
      <c r="AE166" s="2067"/>
      <c r="AF166" s="2068"/>
      <c r="AG166" s="2067"/>
      <c r="AH166" s="2068"/>
      <c r="AI166" s="2067"/>
      <c r="AJ166" s="2068"/>
      <c r="AK166" s="2067"/>
      <c r="AL166" s="2068"/>
      <c r="AM166" s="2067"/>
      <c r="AN166" s="2068"/>
      <c r="AO166" s="2067"/>
      <c r="AP166" s="2068"/>
      <c r="AQ166" s="2069"/>
      <c r="AR166" s="2068"/>
      <c r="AS166" s="713"/>
      <c r="AT166" s="2068"/>
      <c r="AU166" s="2070"/>
      <c r="AV166" s="714"/>
      <c r="AW166" s="671" t="str">
        <f t="shared" si="114"/>
        <v/>
      </c>
      <c r="BV166" s="3"/>
      <c r="BW166" s="3"/>
      <c r="CA166" s="31" t="str">
        <f t="shared" si="115"/>
        <v/>
      </c>
      <c r="CB166" s="31" t="str">
        <f t="shared" si="116"/>
        <v/>
      </c>
      <c r="CC166" s="31" t="str">
        <f t="shared" si="117"/>
        <v/>
      </c>
      <c r="CD166" s="31" t="str">
        <f t="shared" si="120"/>
        <v/>
      </c>
      <c r="CH166" s="32">
        <f t="shared" si="121"/>
        <v>0</v>
      </c>
      <c r="CI166" s="32">
        <f t="shared" si="121"/>
        <v>0</v>
      </c>
      <c r="CJ166" s="32">
        <f t="shared" si="121"/>
        <v>0</v>
      </c>
      <c r="CK166" s="32">
        <f t="shared" si="122"/>
        <v>0</v>
      </c>
      <c r="CL166" s="14"/>
      <c r="CM166" s="14"/>
      <c r="CN166" s="14"/>
    </row>
    <row r="167" spans="1:92" ht="16.350000000000001" customHeight="1" x14ac:dyDescent="0.2">
      <c r="A167" s="2912"/>
      <c r="B167" s="3775" t="s">
        <v>197</v>
      </c>
      <c r="C167" s="2589" t="s">
        <v>4</v>
      </c>
      <c r="D167" s="2438">
        <f t="shared" si="118"/>
        <v>0</v>
      </c>
      <c r="E167" s="2439"/>
      <c r="F167" s="2588">
        <f t="shared" si="119"/>
        <v>0</v>
      </c>
      <c r="G167" s="2558"/>
      <c r="H167" s="2444"/>
      <c r="I167" s="2558"/>
      <c r="J167" s="2444"/>
      <c r="K167" s="2558"/>
      <c r="L167" s="2444"/>
      <c r="M167" s="2558"/>
      <c r="N167" s="2444"/>
      <c r="O167" s="2558"/>
      <c r="P167" s="2444"/>
      <c r="Q167" s="2558"/>
      <c r="R167" s="2444"/>
      <c r="S167" s="2558"/>
      <c r="T167" s="2444"/>
      <c r="U167" s="2558"/>
      <c r="V167" s="2444"/>
      <c r="W167" s="2558"/>
      <c r="X167" s="2444"/>
      <c r="Y167" s="2558"/>
      <c r="Z167" s="2444"/>
      <c r="AA167" s="2558"/>
      <c r="AB167" s="2444"/>
      <c r="AC167" s="2590"/>
      <c r="AD167" s="2417">
        <f t="shared" ref="AD167:AV167" si="123">SUM(AD168:AD173)</f>
        <v>0</v>
      </c>
      <c r="AE167" s="2590"/>
      <c r="AF167" s="2417">
        <f t="shared" si="123"/>
        <v>0</v>
      </c>
      <c r="AG167" s="2590"/>
      <c r="AH167" s="2417">
        <f t="shared" si="123"/>
        <v>0</v>
      </c>
      <c r="AI167" s="2590"/>
      <c r="AJ167" s="2417">
        <f t="shared" si="123"/>
        <v>0</v>
      </c>
      <c r="AK167" s="2590"/>
      <c r="AL167" s="2417">
        <f t="shared" si="123"/>
        <v>0</v>
      </c>
      <c r="AM167" s="2590"/>
      <c r="AN167" s="2417">
        <f t="shared" si="123"/>
        <v>0</v>
      </c>
      <c r="AO167" s="2590"/>
      <c r="AP167" s="2417">
        <f t="shared" si="123"/>
        <v>0</v>
      </c>
      <c r="AQ167" s="2446">
        <f>SUM(AQ168:AQ173)</f>
        <v>0</v>
      </c>
      <c r="AR167" s="2417">
        <f t="shared" si="123"/>
        <v>0</v>
      </c>
      <c r="AS167" s="2549">
        <f t="shared" si="123"/>
        <v>0</v>
      </c>
      <c r="AT167" s="2417">
        <f t="shared" si="123"/>
        <v>0</v>
      </c>
      <c r="AU167" s="2553">
        <f t="shared" si="123"/>
        <v>0</v>
      </c>
      <c r="AV167" s="2549">
        <f t="shared" si="123"/>
        <v>0</v>
      </c>
      <c r="AW167" s="671" t="str">
        <f t="shared" si="114"/>
        <v/>
      </c>
      <c r="BV167" s="3"/>
      <c r="BW167" s="3"/>
      <c r="CA167" s="31"/>
      <c r="CB167" s="31"/>
      <c r="CC167" s="31"/>
      <c r="CD167" s="31"/>
      <c r="CH167" s="32"/>
      <c r="CI167" s="32"/>
      <c r="CJ167" s="32"/>
      <c r="CK167" s="32"/>
      <c r="CL167" s="14"/>
      <c r="CM167" s="14"/>
      <c r="CN167" s="14"/>
    </row>
    <row r="168" spans="1:92" ht="16.350000000000001" customHeight="1" x14ac:dyDescent="0.2">
      <c r="A168" s="2912"/>
      <c r="B168" s="2912"/>
      <c r="C168" s="310" t="s">
        <v>198</v>
      </c>
      <c r="D168" s="311">
        <f t="shared" si="118"/>
        <v>0</v>
      </c>
      <c r="E168" s="2431"/>
      <c r="F168" s="312">
        <f>SUM(AD168+AF168+AH168+AJ168+AL168+AN168+AP168)</f>
        <v>0</v>
      </c>
      <c r="G168" s="289"/>
      <c r="H168" s="650"/>
      <c r="I168" s="289"/>
      <c r="J168" s="650"/>
      <c r="K168" s="289"/>
      <c r="L168" s="650"/>
      <c r="M168" s="289"/>
      <c r="N168" s="650"/>
      <c r="O168" s="289"/>
      <c r="P168" s="650"/>
      <c r="Q168" s="289"/>
      <c r="R168" s="650"/>
      <c r="S168" s="289"/>
      <c r="T168" s="650"/>
      <c r="U168" s="289"/>
      <c r="V168" s="650"/>
      <c r="W168" s="289"/>
      <c r="X168" s="650"/>
      <c r="Y168" s="289"/>
      <c r="Z168" s="650"/>
      <c r="AA168" s="289"/>
      <c r="AB168" s="650"/>
      <c r="AC168" s="291"/>
      <c r="AD168" s="26"/>
      <c r="AE168" s="291"/>
      <c r="AF168" s="26"/>
      <c r="AG168" s="291"/>
      <c r="AH168" s="26"/>
      <c r="AI168" s="291"/>
      <c r="AJ168" s="26"/>
      <c r="AK168" s="291"/>
      <c r="AL168" s="26"/>
      <c r="AM168" s="291"/>
      <c r="AN168" s="26"/>
      <c r="AO168" s="291"/>
      <c r="AP168" s="26"/>
      <c r="AQ168" s="292"/>
      <c r="AR168" s="26"/>
      <c r="AS168" s="24"/>
      <c r="AT168" s="26"/>
      <c r="AU168" s="28"/>
      <c r="AV168" s="24"/>
      <c r="AW168" s="671" t="str">
        <f t="shared" si="114"/>
        <v/>
      </c>
      <c r="BV168" s="3"/>
      <c r="BW168" s="3"/>
      <c r="CA168" s="31" t="str">
        <f t="shared" si="115"/>
        <v/>
      </c>
      <c r="CB168" s="31" t="str">
        <f t="shared" si="116"/>
        <v/>
      </c>
      <c r="CC168" s="31" t="str">
        <f t="shared" si="117"/>
        <v/>
      </c>
      <c r="CD168" s="31" t="str">
        <f t="shared" si="120"/>
        <v/>
      </c>
      <c r="CH168" s="32">
        <f t="shared" si="121"/>
        <v>0</v>
      </c>
      <c r="CI168" s="32">
        <f t="shared" si="121"/>
        <v>0</v>
      </c>
      <c r="CJ168" s="32">
        <f t="shared" si="121"/>
        <v>0</v>
      </c>
      <c r="CK168" s="32">
        <f t="shared" si="122"/>
        <v>0</v>
      </c>
      <c r="CL168" s="14"/>
      <c r="CM168" s="14"/>
      <c r="CN168" s="14"/>
    </row>
    <row r="169" spans="1:92" ht="16.350000000000001" customHeight="1" x14ac:dyDescent="0.2">
      <c r="A169" s="2912"/>
      <c r="B169" s="2912"/>
      <c r="C169" s="2447" t="s">
        <v>199</v>
      </c>
      <c r="D169" s="311">
        <f t="shared" si="118"/>
        <v>0</v>
      </c>
      <c r="E169" s="2436"/>
      <c r="F169" s="2437">
        <f t="shared" si="119"/>
        <v>0</v>
      </c>
      <c r="G169" s="2280"/>
      <c r="H169" s="2281"/>
      <c r="I169" s="2280"/>
      <c r="J169" s="2281"/>
      <c r="K169" s="2280"/>
      <c r="L169" s="2281"/>
      <c r="M169" s="2280"/>
      <c r="N169" s="2281"/>
      <c r="O169" s="2280"/>
      <c r="P169" s="2281"/>
      <c r="Q169" s="2280"/>
      <c r="R169" s="2281"/>
      <c r="S169" s="2280"/>
      <c r="T169" s="2281"/>
      <c r="U169" s="2280"/>
      <c r="V169" s="2281"/>
      <c r="W169" s="2280"/>
      <c r="X169" s="2281"/>
      <c r="Y169" s="2280"/>
      <c r="Z169" s="2281"/>
      <c r="AA169" s="2280"/>
      <c r="AB169" s="2281"/>
      <c r="AC169" s="291"/>
      <c r="AD169" s="26"/>
      <c r="AE169" s="291"/>
      <c r="AF169" s="26"/>
      <c r="AG169" s="291"/>
      <c r="AH169" s="26"/>
      <c r="AI169" s="291"/>
      <c r="AJ169" s="26"/>
      <c r="AK169" s="291"/>
      <c r="AL169" s="26"/>
      <c r="AM169" s="291"/>
      <c r="AN169" s="26"/>
      <c r="AO169" s="291"/>
      <c r="AP169" s="26"/>
      <c r="AQ169" s="292"/>
      <c r="AR169" s="26"/>
      <c r="AS169" s="24"/>
      <c r="AT169" s="26"/>
      <c r="AU169" s="28"/>
      <c r="AV169" s="24"/>
      <c r="AW169" s="671" t="str">
        <f t="shared" si="114"/>
        <v/>
      </c>
      <c r="BV169" s="3"/>
      <c r="BW169" s="3"/>
      <c r="CA169" s="31" t="str">
        <f t="shared" si="115"/>
        <v/>
      </c>
      <c r="CB169" s="31" t="str">
        <f t="shared" si="116"/>
        <v/>
      </c>
      <c r="CC169" s="31" t="str">
        <f t="shared" si="117"/>
        <v/>
      </c>
      <c r="CD169" s="31" t="str">
        <f t="shared" si="120"/>
        <v/>
      </c>
      <c r="CH169" s="32">
        <f t="shared" si="121"/>
        <v>0</v>
      </c>
      <c r="CI169" s="32">
        <f t="shared" si="121"/>
        <v>0</v>
      </c>
      <c r="CJ169" s="32">
        <f t="shared" si="121"/>
        <v>0</v>
      </c>
      <c r="CK169" s="32">
        <f t="shared" si="122"/>
        <v>0</v>
      </c>
      <c r="CL169" s="14"/>
      <c r="CM169" s="14"/>
      <c r="CN169" s="14"/>
    </row>
    <row r="170" spans="1:92" ht="16.350000000000001" customHeight="1" x14ac:dyDescent="0.2">
      <c r="A170" s="2912"/>
      <c r="B170" s="2912"/>
      <c r="C170" s="310" t="s">
        <v>200</v>
      </c>
      <c r="D170" s="311">
        <f t="shared" si="118"/>
        <v>0</v>
      </c>
      <c r="E170" s="2436"/>
      <c r="F170" s="2437">
        <f t="shared" si="119"/>
        <v>0</v>
      </c>
      <c r="G170" s="289"/>
      <c r="H170" s="650"/>
      <c r="I170" s="289"/>
      <c r="J170" s="650"/>
      <c r="K170" s="289"/>
      <c r="L170" s="650"/>
      <c r="M170" s="289"/>
      <c r="N170" s="650"/>
      <c r="O170" s="289"/>
      <c r="P170" s="650"/>
      <c r="Q170" s="289"/>
      <c r="R170" s="650"/>
      <c r="S170" s="289"/>
      <c r="T170" s="650"/>
      <c r="U170" s="289"/>
      <c r="V170" s="650"/>
      <c r="W170" s="289"/>
      <c r="X170" s="650"/>
      <c r="Y170" s="289"/>
      <c r="Z170" s="650"/>
      <c r="AA170" s="289"/>
      <c r="AB170" s="650"/>
      <c r="AC170" s="291"/>
      <c r="AD170" s="26"/>
      <c r="AE170" s="291"/>
      <c r="AF170" s="26"/>
      <c r="AG170" s="291"/>
      <c r="AH170" s="26"/>
      <c r="AI170" s="291"/>
      <c r="AJ170" s="26"/>
      <c r="AK170" s="291"/>
      <c r="AL170" s="26"/>
      <c r="AM170" s="291"/>
      <c r="AN170" s="26"/>
      <c r="AO170" s="291"/>
      <c r="AP170" s="26"/>
      <c r="AQ170" s="292"/>
      <c r="AR170" s="26"/>
      <c r="AS170" s="24"/>
      <c r="AT170" s="26"/>
      <c r="AU170" s="28"/>
      <c r="AV170" s="24"/>
      <c r="AW170" s="671" t="str">
        <f t="shared" si="114"/>
        <v/>
      </c>
      <c r="BV170" s="3"/>
      <c r="BW170" s="3"/>
      <c r="CA170" s="31" t="str">
        <f t="shared" si="115"/>
        <v/>
      </c>
      <c r="CB170" s="31" t="str">
        <f t="shared" si="116"/>
        <v/>
      </c>
      <c r="CC170" s="31" t="str">
        <f t="shared" si="117"/>
        <v/>
      </c>
      <c r="CD170" s="31" t="str">
        <f t="shared" si="120"/>
        <v/>
      </c>
      <c r="CH170" s="32">
        <f t="shared" si="121"/>
        <v>0</v>
      </c>
      <c r="CI170" s="32">
        <f t="shared" si="121"/>
        <v>0</v>
      </c>
      <c r="CJ170" s="32">
        <f t="shared" si="121"/>
        <v>0</v>
      </c>
      <c r="CK170" s="32">
        <f t="shared" si="122"/>
        <v>0</v>
      </c>
      <c r="CL170" s="14"/>
      <c r="CM170" s="14"/>
      <c r="CN170" s="14"/>
    </row>
    <row r="171" spans="1:92" ht="16.350000000000001" customHeight="1" x14ac:dyDescent="0.2">
      <c r="A171" s="2912"/>
      <c r="B171" s="2912"/>
      <c r="C171" s="310" t="s">
        <v>201</v>
      </c>
      <c r="D171" s="311">
        <f t="shared" si="118"/>
        <v>0</v>
      </c>
      <c r="E171" s="2436"/>
      <c r="F171" s="2437">
        <f t="shared" si="119"/>
        <v>0</v>
      </c>
      <c r="G171" s="289"/>
      <c r="H171" s="650"/>
      <c r="I171" s="289"/>
      <c r="J171" s="650"/>
      <c r="K171" s="289"/>
      <c r="L171" s="650"/>
      <c r="M171" s="289"/>
      <c r="N171" s="650"/>
      <c r="O171" s="289"/>
      <c r="P171" s="650"/>
      <c r="Q171" s="289"/>
      <c r="R171" s="650"/>
      <c r="S171" s="289"/>
      <c r="T171" s="650"/>
      <c r="U171" s="289"/>
      <c r="V171" s="650"/>
      <c r="W171" s="289"/>
      <c r="X171" s="650"/>
      <c r="Y171" s="289"/>
      <c r="Z171" s="650"/>
      <c r="AA171" s="289"/>
      <c r="AB171" s="650"/>
      <c r="AC171" s="291"/>
      <c r="AD171" s="26"/>
      <c r="AE171" s="291"/>
      <c r="AF171" s="26"/>
      <c r="AG171" s="291"/>
      <c r="AH171" s="26"/>
      <c r="AI171" s="291"/>
      <c r="AJ171" s="26"/>
      <c r="AK171" s="291"/>
      <c r="AL171" s="26"/>
      <c r="AM171" s="291"/>
      <c r="AN171" s="26"/>
      <c r="AO171" s="291"/>
      <c r="AP171" s="26"/>
      <c r="AQ171" s="292"/>
      <c r="AR171" s="2234"/>
      <c r="AS171" s="24"/>
      <c r="AT171" s="26"/>
      <c r="AU171" s="28"/>
      <c r="AV171" s="24"/>
      <c r="AW171" s="671" t="str">
        <f t="shared" si="114"/>
        <v/>
      </c>
      <c r="BV171" s="3"/>
      <c r="BW171" s="3"/>
      <c r="CA171" s="31" t="str">
        <f t="shared" si="115"/>
        <v/>
      </c>
      <c r="CB171" s="31" t="str">
        <f t="shared" si="116"/>
        <v/>
      </c>
      <c r="CC171" s="31" t="str">
        <f t="shared" si="117"/>
        <v/>
      </c>
      <c r="CD171" s="31" t="str">
        <f t="shared" si="120"/>
        <v/>
      </c>
      <c r="CH171" s="32">
        <f t="shared" si="121"/>
        <v>0</v>
      </c>
      <c r="CI171" s="32">
        <f t="shared" si="121"/>
        <v>0</v>
      </c>
      <c r="CJ171" s="32">
        <f t="shared" si="121"/>
        <v>0</v>
      </c>
      <c r="CK171" s="32">
        <f t="shared" si="122"/>
        <v>0</v>
      </c>
      <c r="CL171" s="14"/>
      <c r="CM171" s="14"/>
      <c r="CN171" s="14"/>
    </row>
    <row r="172" spans="1:92" ht="16.350000000000001" customHeight="1" x14ac:dyDescent="0.2">
      <c r="A172" s="2912"/>
      <c r="B172" s="2912"/>
      <c r="C172" s="2447" t="s">
        <v>202</v>
      </c>
      <c r="D172" s="311">
        <f t="shared" si="118"/>
        <v>0</v>
      </c>
      <c r="E172" s="2436"/>
      <c r="F172" s="2437">
        <f t="shared" si="119"/>
        <v>0</v>
      </c>
      <c r="G172" s="2280"/>
      <c r="H172" s="2281"/>
      <c r="I172" s="2280"/>
      <c r="J172" s="2281"/>
      <c r="K172" s="2280"/>
      <c r="L172" s="2281"/>
      <c r="M172" s="2280"/>
      <c r="N172" s="2281"/>
      <c r="O172" s="2280"/>
      <c r="P172" s="2281"/>
      <c r="Q172" s="2280"/>
      <c r="R172" s="2281"/>
      <c r="S172" s="2280"/>
      <c r="T172" s="2281"/>
      <c r="U172" s="2280"/>
      <c r="V172" s="2281"/>
      <c r="W172" s="2280"/>
      <c r="X172" s="2281"/>
      <c r="Y172" s="2280"/>
      <c r="Z172" s="2281"/>
      <c r="AA172" s="2280"/>
      <c r="AB172" s="2281"/>
      <c r="AC172" s="291"/>
      <c r="AD172" s="26"/>
      <c r="AE172" s="291"/>
      <c r="AF172" s="26"/>
      <c r="AG172" s="291"/>
      <c r="AH172" s="26"/>
      <c r="AI172" s="291"/>
      <c r="AJ172" s="26"/>
      <c r="AK172" s="291"/>
      <c r="AL172" s="26"/>
      <c r="AM172" s="291"/>
      <c r="AN172" s="26"/>
      <c r="AO172" s="291"/>
      <c r="AP172" s="26"/>
      <c r="AQ172" s="2233"/>
      <c r="AR172" s="28"/>
      <c r="AS172" s="2268"/>
      <c r="AT172" s="26"/>
      <c r="AU172" s="28"/>
      <c r="AV172" s="24"/>
      <c r="AW172" s="671" t="str">
        <f t="shared" si="114"/>
        <v/>
      </c>
      <c r="BV172" s="3"/>
      <c r="BW172" s="3"/>
      <c r="CA172" s="31" t="str">
        <f t="shared" si="115"/>
        <v/>
      </c>
      <c r="CB172" s="31" t="str">
        <f t="shared" si="116"/>
        <v/>
      </c>
      <c r="CC172" s="31" t="str">
        <f t="shared" si="117"/>
        <v/>
      </c>
      <c r="CD172" s="31" t="str">
        <f t="shared" si="120"/>
        <v/>
      </c>
      <c r="CH172" s="32">
        <f t="shared" si="121"/>
        <v>0</v>
      </c>
      <c r="CI172" s="32">
        <f t="shared" si="121"/>
        <v>0</v>
      </c>
      <c r="CJ172" s="32">
        <f t="shared" si="121"/>
        <v>0</v>
      </c>
      <c r="CK172" s="32">
        <f t="shared" si="122"/>
        <v>0</v>
      </c>
      <c r="CL172" s="14"/>
      <c r="CM172" s="14"/>
      <c r="CN172" s="14"/>
    </row>
    <row r="173" spans="1:92" ht="16.350000000000001" customHeight="1" x14ac:dyDescent="0.2">
      <c r="A173" s="3537"/>
      <c r="B173" s="3537"/>
      <c r="C173" s="310" t="s">
        <v>203</v>
      </c>
      <c r="D173" s="2438">
        <f t="shared" si="118"/>
        <v>0</v>
      </c>
      <c r="E173" s="2448"/>
      <c r="F173" s="2449">
        <f t="shared" si="119"/>
        <v>0</v>
      </c>
      <c r="G173" s="289"/>
      <c r="H173" s="2450"/>
      <c r="I173" s="289"/>
      <c r="J173" s="2450"/>
      <c r="K173" s="289"/>
      <c r="L173" s="2450"/>
      <c r="M173" s="289"/>
      <c r="N173" s="2450"/>
      <c r="O173" s="289"/>
      <c r="P173" s="2450"/>
      <c r="Q173" s="289"/>
      <c r="R173" s="2450"/>
      <c r="S173" s="289"/>
      <c r="T173" s="2450"/>
      <c r="U173" s="289"/>
      <c r="V173" s="2450"/>
      <c r="W173" s="289"/>
      <c r="X173" s="2450"/>
      <c r="Y173" s="289"/>
      <c r="Z173" s="2450"/>
      <c r="AA173" s="289"/>
      <c r="AB173" s="2450"/>
      <c r="AC173" s="2067"/>
      <c r="AD173" s="651"/>
      <c r="AE173" s="2067"/>
      <c r="AF173" s="651"/>
      <c r="AG173" s="2067"/>
      <c r="AH173" s="651"/>
      <c r="AI173" s="2067"/>
      <c r="AJ173" s="651"/>
      <c r="AK173" s="2067"/>
      <c r="AL173" s="651"/>
      <c r="AM173" s="2067"/>
      <c r="AN173" s="651"/>
      <c r="AO173" s="2067"/>
      <c r="AP173" s="651"/>
      <c r="AQ173" s="319"/>
      <c r="AR173" s="651"/>
      <c r="AS173" s="77"/>
      <c r="AT173" s="651"/>
      <c r="AU173" s="320"/>
      <c r="AV173" s="2243"/>
      <c r="AW173" s="671" t="str">
        <f t="shared" si="114"/>
        <v/>
      </c>
      <c r="BV173" s="3"/>
      <c r="BW173" s="3"/>
      <c r="CA173" s="31" t="str">
        <f t="shared" si="115"/>
        <v/>
      </c>
      <c r="CB173" s="31" t="str">
        <f t="shared" si="116"/>
        <v/>
      </c>
      <c r="CC173" s="31" t="str">
        <f t="shared" si="117"/>
        <v/>
      </c>
      <c r="CD173" s="31" t="str">
        <f t="shared" si="120"/>
        <v/>
      </c>
      <c r="CH173" s="32">
        <f t="shared" si="121"/>
        <v>0</v>
      </c>
      <c r="CI173" s="32">
        <f t="shared" si="121"/>
        <v>0</v>
      </c>
      <c r="CJ173" s="32">
        <f t="shared" si="121"/>
        <v>0</v>
      </c>
      <c r="CK173" s="32">
        <f t="shared" si="122"/>
        <v>0</v>
      </c>
      <c r="CL173" s="14"/>
      <c r="CM173" s="14"/>
      <c r="CN173" s="14"/>
    </row>
    <row r="174" spans="1:92" ht="16.350000000000001" customHeight="1" x14ac:dyDescent="0.2">
      <c r="A174" s="3775" t="s">
        <v>204</v>
      </c>
      <c r="B174" s="3775" t="s">
        <v>205</v>
      </c>
      <c r="C174" s="2451" t="s">
        <v>95</v>
      </c>
      <c r="D174" s="311">
        <f>SUM(E174+F174)</f>
        <v>0</v>
      </c>
      <c r="E174" s="2430">
        <f>SUM(AC174+AE174+AG174+AI174+AK174+AM174+AO174)</f>
        <v>0</v>
      </c>
      <c r="F174" s="2431"/>
      <c r="G174" s="1036"/>
      <c r="H174" s="281"/>
      <c r="I174" s="1036"/>
      <c r="J174" s="322"/>
      <c r="K174" s="1036"/>
      <c r="L174" s="281"/>
      <c r="M174" s="1036"/>
      <c r="N174" s="322"/>
      <c r="O174" s="1036"/>
      <c r="P174" s="281"/>
      <c r="Q174" s="1036"/>
      <c r="R174" s="322"/>
      <c r="S174" s="1036"/>
      <c r="T174" s="281"/>
      <c r="U174" s="1036"/>
      <c r="V174" s="322"/>
      <c r="W174" s="1036"/>
      <c r="X174" s="281"/>
      <c r="Y174" s="1036"/>
      <c r="Z174" s="322"/>
      <c r="AA174" s="1036"/>
      <c r="AB174" s="322"/>
      <c r="AC174" s="1014"/>
      <c r="AD174" s="2452"/>
      <c r="AE174" s="1014"/>
      <c r="AF174" s="2452"/>
      <c r="AG174" s="1014"/>
      <c r="AH174" s="2452"/>
      <c r="AI174" s="1014"/>
      <c r="AJ174" s="2452"/>
      <c r="AK174" s="1014"/>
      <c r="AL174" s="2452"/>
      <c r="AM174" s="1014"/>
      <c r="AN174" s="2452"/>
      <c r="AO174" s="1014"/>
      <c r="AP174" s="2452"/>
      <c r="AQ174" s="1038"/>
      <c r="AR174" s="2276"/>
      <c r="AS174" s="2276"/>
      <c r="AT174" s="2276"/>
      <c r="AU174" s="2433"/>
      <c r="AV174" s="24"/>
      <c r="AW174" s="671" t="str">
        <f t="shared" si="114"/>
        <v/>
      </c>
      <c r="BV174" s="3"/>
      <c r="BW174" s="3"/>
      <c r="CA174" s="31" t="str">
        <f t="shared" si="115"/>
        <v/>
      </c>
      <c r="CB174" s="31" t="str">
        <f t="shared" si="116"/>
        <v/>
      </c>
      <c r="CC174" s="31" t="str">
        <f t="shared" si="117"/>
        <v/>
      </c>
      <c r="CD174" s="31" t="str">
        <f t="shared" si="120"/>
        <v/>
      </c>
      <c r="CH174" s="32">
        <f t="shared" si="121"/>
        <v>0</v>
      </c>
      <c r="CI174" s="32">
        <f t="shared" si="121"/>
        <v>0</v>
      </c>
      <c r="CJ174" s="32">
        <f t="shared" si="121"/>
        <v>0</v>
      </c>
      <c r="CK174" s="32">
        <f t="shared" si="122"/>
        <v>0</v>
      </c>
      <c r="CL174" s="14"/>
      <c r="CM174" s="14"/>
      <c r="CN174" s="14"/>
    </row>
    <row r="175" spans="1:92" ht="16.350000000000001" customHeight="1" x14ac:dyDescent="0.2">
      <c r="A175" s="2912"/>
      <c r="B175" s="2912"/>
      <c r="C175" s="2447" t="s">
        <v>206</v>
      </c>
      <c r="D175" s="311">
        <f t="shared" si="118"/>
        <v>0</v>
      </c>
      <c r="E175" s="2435">
        <f t="shared" ref="E175:E177" si="124">SUM(AC175+AE175+AG175+AI175+AK175+AM175+AO175)</f>
        <v>0</v>
      </c>
      <c r="F175" s="2436"/>
      <c r="G175" s="2280"/>
      <c r="H175" s="2281"/>
      <c r="I175" s="2280"/>
      <c r="J175" s="324"/>
      <c r="K175" s="2280"/>
      <c r="L175" s="2281"/>
      <c r="M175" s="2280"/>
      <c r="N175" s="324"/>
      <c r="O175" s="2280"/>
      <c r="P175" s="2281"/>
      <c r="Q175" s="2280"/>
      <c r="R175" s="324"/>
      <c r="S175" s="2280"/>
      <c r="T175" s="2281"/>
      <c r="U175" s="2280"/>
      <c r="V175" s="324"/>
      <c r="W175" s="2280"/>
      <c r="X175" s="2281"/>
      <c r="Y175" s="2280"/>
      <c r="Z175" s="324"/>
      <c r="AA175" s="2280"/>
      <c r="AB175" s="324"/>
      <c r="AC175" s="2267"/>
      <c r="AD175" s="325"/>
      <c r="AE175" s="2267"/>
      <c r="AF175" s="325"/>
      <c r="AG175" s="2267"/>
      <c r="AH175" s="325"/>
      <c r="AI175" s="2267"/>
      <c r="AJ175" s="325"/>
      <c r="AK175" s="2267"/>
      <c r="AL175" s="325"/>
      <c r="AM175" s="2267"/>
      <c r="AN175" s="325"/>
      <c r="AO175" s="2267"/>
      <c r="AP175" s="325"/>
      <c r="AQ175" s="2233"/>
      <c r="AR175" s="24"/>
      <c r="AS175" s="2268"/>
      <c r="AT175" s="24"/>
      <c r="AU175" s="28"/>
      <c r="AV175" s="24"/>
      <c r="AW175" s="671" t="str">
        <f t="shared" si="114"/>
        <v/>
      </c>
      <c r="BV175" s="3"/>
      <c r="BW175" s="3"/>
      <c r="CA175" s="31" t="str">
        <f t="shared" si="115"/>
        <v/>
      </c>
      <c r="CB175" s="31" t="str">
        <f t="shared" si="116"/>
        <v/>
      </c>
      <c r="CC175" s="31" t="str">
        <f t="shared" si="117"/>
        <v/>
      </c>
      <c r="CD175" s="31" t="str">
        <f t="shared" si="120"/>
        <v/>
      </c>
      <c r="CH175" s="32">
        <f t="shared" si="121"/>
        <v>0</v>
      </c>
      <c r="CI175" s="32">
        <f t="shared" si="121"/>
        <v>0</v>
      </c>
      <c r="CJ175" s="32">
        <f t="shared" si="121"/>
        <v>0</v>
      </c>
      <c r="CK175" s="32">
        <f t="shared" si="122"/>
        <v>0</v>
      </c>
      <c r="CL175" s="14"/>
      <c r="CM175" s="14"/>
      <c r="CN175" s="14"/>
    </row>
    <row r="176" spans="1:92" ht="16.350000000000001" customHeight="1" x14ac:dyDescent="0.2">
      <c r="A176" s="2912"/>
      <c r="B176" s="2912"/>
      <c r="C176" s="326" t="s">
        <v>207</v>
      </c>
      <c r="D176" s="311">
        <f t="shared" si="118"/>
        <v>0</v>
      </c>
      <c r="E176" s="2435">
        <f t="shared" si="124"/>
        <v>0</v>
      </c>
      <c r="F176" s="327"/>
      <c r="G176" s="2280"/>
      <c r="H176" s="2281"/>
      <c r="I176" s="2280"/>
      <c r="J176" s="324"/>
      <c r="K176" s="2280"/>
      <c r="L176" s="2281"/>
      <c r="M176" s="2280"/>
      <c r="N176" s="324"/>
      <c r="O176" s="2280"/>
      <c r="P176" s="2281"/>
      <c r="Q176" s="2280"/>
      <c r="R176" s="324"/>
      <c r="S176" s="2280"/>
      <c r="T176" s="2281"/>
      <c r="U176" s="2280"/>
      <c r="V176" s="324"/>
      <c r="W176" s="2280"/>
      <c r="X176" s="2281"/>
      <c r="Y176" s="2280"/>
      <c r="Z176" s="324"/>
      <c r="AA176" s="2280"/>
      <c r="AB176" s="324"/>
      <c r="AC176" s="2267"/>
      <c r="AD176" s="325"/>
      <c r="AE176" s="2267"/>
      <c r="AF176" s="325"/>
      <c r="AG176" s="2267"/>
      <c r="AH176" s="325"/>
      <c r="AI176" s="2267"/>
      <c r="AJ176" s="325"/>
      <c r="AK176" s="2267"/>
      <c r="AL176" s="325"/>
      <c r="AM176" s="2267"/>
      <c r="AN176" s="325"/>
      <c r="AO176" s="2267"/>
      <c r="AP176" s="325"/>
      <c r="AQ176" s="2233"/>
      <c r="AR176" s="24"/>
      <c r="AS176" s="2268"/>
      <c r="AT176" s="24"/>
      <c r="AU176" s="293"/>
      <c r="AV176" s="24"/>
      <c r="AW176" s="671" t="str">
        <f t="shared" si="114"/>
        <v/>
      </c>
      <c r="BV176" s="3"/>
      <c r="BW176" s="3"/>
      <c r="CA176" s="31" t="str">
        <f t="shared" si="115"/>
        <v/>
      </c>
      <c r="CB176" s="31" t="str">
        <f t="shared" si="116"/>
        <v/>
      </c>
      <c r="CC176" s="31" t="str">
        <f t="shared" si="117"/>
        <v/>
      </c>
      <c r="CD176" s="31" t="str">
        <f t="shared" si="120"/>
        <v/>
      </c>
      <c r="CH176" s="32">
        <f t="shared" si="121"/>
        <v>0</v>
      </c>
      <c r="CI176" s="32">
        <f t="shared" si="121"/>
        <v>0</v>
      </c>
      <c r="CJ176" s="32">
        <f t="shared" si="121"/>
        <v>0</v>
      </c>
      <c r="CK176" s="32">
        <f t="shared" si="122"/>
        <v>0</v>
      </c>
      <c r="CL176" s="14"/>
      <c r="CM176" s="14"/>
      <c r="CN176" s="14"/>
    </row>
    <row r="177" spans="1:92" ht="16.350000000000001" customHeight="1" x14ac:dyDescent="0.2">
      <c r="A177" s="3537"/>
      <c r="B177" s="2912"/>
      <c r="C177" s="326" t="s">
        <v>208</v>
      </c>
      <c r="D177" s="2438">
        <f t="shared" si="118"/>
        <v>0</v>
      </c>
      <c r="E177" s="2438">
        <f t="shared" si="124"/>
        <v>0</v>
      </c>
      <c r="F177" s="2453"/>
      <c r="G177" s="2441"/>
      <c r="H177" s="2442"/>
      <c r="I177" s="2441"/>
      <c r="J177" s="2074"/>
      <c r="K177" s="2441"/>
      <c r="L177" s="2442"/>
      <c r="M177" s="2441"/>
      <c r="N177" s="2074"/>
      <c r="O177" s="2441"/>
      <c r="P177" s="2442"/>
      <c r="Q177" s="2441"/>
      <c r="R177" s="2074"/>
      <c r="S177" s="2441"/>
      <c r="T177" s="2442"/>
      <c r="U177" s="2441"/>
      <c r="V177" s="2074"/>
      <c r="W177" s="2441"/>
      <c r="X177" s="2442"/>
      <c r="Y177" s="2441"/>
      <c r="Z177" s="2074"/>
      <c r="AA177" s="2441"/>
      <c r="AB177" s="2074"/>
      <c r="AC177" s="2272"/>
      <c r="AD177" s="715"/>
      <c r="AE177" s="2272"/>
      <c r="AF177" s="715"/>
      <c r="AG177" s="2272"/>
      <c r="AH177" s="715"/>
      <c r="AI177" s="2272"/>
      <c r="AJ177" s="715"/>
      <c r="AK177" s="2272"/>
      <c r="AL177" s="715"/>
      <c r="AM177" s="2272"/>
      <c r="AN177" s="715"/>
      <c r="AO177" s="2272"/>
      <c r="AP177" s="715"/>
      <c r="AQ177" s="2242"/>
      <c r="AR177" s="713"/>
      <c r="AS177" s="2273"/>
      <c r="AT177" s="713"/>
      <c r="AU177" s="2454"/>
      <c r="AV177" s="2273"/>
      <c r="AW177" s="671" t="str">
        <f t="shared" si="114"/>
        <v/>
      </c>
      <c r="BV177" s="3"/>
      <c r="BW177" s="3"/>
      <c r="CA177" s="31" t="str">
        <f t="shared" si="115"/>
        <v/>
      </c>
      <c r="CB177" s="31" t="str">
        <f t="shared" si="116"/>
        <v/>
      </c>
      <c r="CC177" s="31" t="str">
        <f t="shared" si="117"/>
        <v/>
      </c>
      <c r="CD177" s="31" t="str">
        <f t="shared" si="120"/>
        <v/>
      </c>
      <c r="CH177" s="32">
        <f t="shared" si="121"/>
        <v>0</v>
      </c>
      <c r="CI177" s="32">
        <f t="shared" si="121"/>
        <v>0</v>
      </c>
      <c r="CJ177" s="32">
        <f t="shared" si="121"/>
        <v>0</v>
      </c>
      <c r="CK177" s="32">
        <f t="shared" si="122"/>
        <v>0</v>
      </c>
      <c r="CL177" s="14"/>
      <c r="CM177" s="14"/>
      <c r="CN177" s="14"/>
    </row>
    <row r="178" spans="1:92" ht="21.75" customHeight="1" x14ac:dyDescent="0.2">
      <c r="A178" s="3830" t="s">
        <v>209</v>
      </c>
      <c r="B178" s="3802" t="s">
        <v>210</v>
      </c>
      <c r="C178" s="2455" t="s">
        <v>211</v>
      </c>
      <c r="D178" s="2075">
        <f>SUM(E178:F178)</f>
        <v>0</v>
      </c>
      <c r="E178" s="2075">
        <f t="shared" ref="E178:F180" si="125">+G178+I178+K178+M178+O178+Q178+S178+U178+W178+Y178+AA178+AC178+AE178+AG178+AI178+AK178+AM178+AO178</f>
        <v>0</v>
      </c>
      <c r="F178" s="2076">
        <f t="shared" si="125"/>
        <v>0</v>
      </c>
      <c r="G178" s="2077">
        <f>SUM(G179:G180)</f>
        <v>0</v>
      </c>
      <c r="H178" s="716">
        <f t="shared" ref="H178:AT178" si="126">SUM(H179:H180)</f>
        <v>0</v>
      </c>
      <c r="I178" s="2077">
        <f t="shared" si="126"/>
        <v>0</v>
      </c>
      <c r="J178" s="716">
        <f t="shared" si="126"/>
        <v>0</v>
      </c>
      <c r="K178" s="2077">
        <f>SUM(K179:K180)</f>
        <v>0</v>
      </c>
      <c r="L178" s="664">
        <f t="shared" si="126"/>
        <v>0</v>
      </c>
      <c r="M178" s="2077">
        <f t="shared" si="126"/>
        <v>0</v>
      </c>
      <c r="N178" s="2078">
        <f t="shared" si="126"/>
        <v>0</v>
      </c>
      <c r="O178" s="2591">
        <f t="shared" si="126"/>
        <v>0</v>
      </c>
      <c r="P178" s="716">
        <f t="shared" si="126"/>
        <v>0</v>
      </c>
      <c r="Q178" s="2591">
        <f t="shared" si="126"/>
        <v>0</v>
      </c>
      <c r="R178" s="716">
        <f t="shared" si="126"/>
        <v>0</v>
      </c>
      <c r="S178" s="2591">
        <f t="shared" si="126"/>
        <v>0</v>
      </c>
      <c r="T178" s="716">
        <f t="shared" si="126"/>
        <v>0</v>
      </c>
      <c r="U178" s="2591">
        <f t="shared" si="126"/>
        <v>0</v>
      </c>
      <c r="V178" s="716">
        <f t="shared" si="126"/>
        <v>0</v>
      </c>
      <c r="W178" s="2591">
        <f t="shared" si="126"/>
        <v>0</v>
      </c>
      <c r="X178" s="716">
        <f t="shared" si="126"/>
        <v>0</v>
      </c>
      <c r="Y178" s="2591">
        <f t="shared" si="126"/>
        <v>0</v>
      </c>
      <c r="Z178" s="716">
        <f t="shared" si="126"/>
        <v>0</v>
      </c>
      <c r="AA178" s="2591">
        <f t="shared" si="126"/>
        <v>0</v>
      </c>
      <c r="AB178" s="716">
        <f t="shared" si="126"/>
        <v>0</v>
      </c>
      <c r="AC178" s="2077">
        <f t="shared" si="126"/>
        <v>0</v>
      </c>
      <c r="AD178" s="716">
        <f t="shared" si="126"/>
        <v>0</v>
      </c>
      <c r="AE178" s="2077">
        <f t="shared" si="126"/>
        <v>0</v>
      </c>
      <c r="AF178" s="716">
        <f t="shared" si="126"/>
        <v>0</v>
      </c>
      <c r="AG178" s="2077">
        <f t="shared" si="126"/>
        <v>0</v>
      </c>
      <c r="AH178" s="716">
        <f t="shared" si="126"/>
        <v>0</v>
      </c>
      <c r="AI178" s="2077">
        <f t="shared" si="126"/>
        <v>0</v>
      </c>
      <c r="AJ178" s="716">
        <f t="shared" si="126"/>
        <v>0</v>
      </c>
      <c r="AK178" s="2077">
        <f t="shared" si="126"/>
        <v>0</v>
      </c>
      <c r="AL178" s="716">
        <f t="shared" si="126"/>
        <v>0</v>
      </c>
      <c r="AM178" s="2077">
        <f t="shared" si="126"/>
        <v>0</v>
      </c>
      <c r="AN178" s="716">
        <f t="shared" si="126"/>
        <v>0</v>
      </c>
      <c r="AO178" s="2077">
        <f t="shared" si="126"/>
        <v>0</v>
      </c>
      <c r="AP178" s="716">
        <f t="shared" si="126"/>
        <v>0</v>
      </c>
      <c r="AQ178" s="2079">
        <f t="shared" si="126"/>
        <v>0</v>
      </c>
      <c r="AR178" s="716">
        <f t="shared" si="126"/>
        <v>0</v>
      </c>
      <c r="AS178" s="716">
        <f t="shared" si="126"/>
        <v>0</v>
      </c>
      <c r="AT178" s="716">
        <f t="shared" si="126"/>
        <v>0</v>
      </c>
      <c r="AU178" s="2080">
        <f>SUM(AU179:AU180)</f>
        <v>0</v>
      </c>
      <c r="AV178" s="716">
        <f>SUM(AV179:AV180)</f>
        <v>0</v>
      </c>
      <c r="AW178" s="671" t="str">
        <f t="shared" si="114"/>
        <v/>
      </c>
      <c r="BV178" s="3"/>
      <c r="BW178" s="3"/>
      <c r="CA178" s="31"/>
      <c r="CB178" s="31"/>
      <c r="CC178" s="31"/>
      <c r="CD178" s="31"/>
      <c r="CH178" s="32"/>
      <c r="CI178" s="32"/>
      <c r="CJ178" s="32"/>
      <c r="CK178" s="32"/>
      <c r="CL178" s="14"/>
      <c r="CM178" s="14"/>
      <c r="CN178" s="14"/>
    </row>
    <row r="179" spans="1:92" ht="16.5" customHeight="1" x14ac:dyDescent="0.2">
      <c r="A179" s="3049"/>
      <c r="B179" s="2971"/>
      <c r="C179" s="2455" t="s">
        <v>212</v>
      </c>
      <c r="D179" s="311">
        <f>SUM(E179:F179)</f>
        <v>0</v>
      </c>
      <c r="E179" s="311">
        <f t="shared" si="125"/>
        <v>0</v>
      </c>
      <c r="F179" s="2430">
        <f t="shared" si="125"/>
        <v>0</v>
      </c>
      <c r="G179" s="2227"/>
      <c r="H179" s="60"/>
      <c r="I179" s="1014"/>
      <c r="J179" s="2276"/>
      <c r="K179" s="1014"/>
      <c r="L179" s="2251"/>
      <c r="M179" s="1014"/>
      <c r="N179" s="60"/>
      <c r="O179" s="1014"/>
      <c r="P179" s="24"/>
      <c r="Q179" s="1014"/>
      <c r="R179" s="24"/>
      <c r="S179" s="1014"/>
      <c r="T179" s="24"/>
      <c r="U179" s="1014"/>
      <c r="V179" s="24"/>
      <c r="W179" s="1014"/>
      <c r="X179" s="24"/>
      <c r="Y179" s="1014"/>
      <c r="Z179" s="24"/>
      <c r="AA179" s="23"/>
      <c r="AB179" s="24"/>
      <c r="AC179" s="23"/>
      <c r="AD179" s="24"/>
      <c r="AE179" s="23"/>
      <c r="AF179" s="24"/>
      <c r="AG179" s="23"/>
      <c r="AH179" s="24"/>
      <c r="AI179" s="23"/>
      <c r="AJ179" s="24"/>
      <c r="AK179" s="23"/>
      <c r="AL179" s="24"/>
      <c r="AM179" s="23"/>
      <c r="AN179" s="24"/>
      <c r="AO179" s="23"/>
      <c r="AP179" s="24"/>
      <c r="AQ179" s="292"/>
      <c r="AR179" s="24"/>
      <c r="AS179" s="24"/>
      <c r="AT179" s="24"/>
      <c r="AU179" s="28"/>
      <c r="AV179" s="24"/>
      <c r="AW179" s="671" t="str">
        <f t="shared" si="114"/>
        <v/>
      </c>
      <c r="BV179" s="3"/>
      <c r="BW179" s="3"/>
      <c r="CA179" s="31" t="str">
        <f t="shared" si="115"/>
        <v/>
      </c>
      <c r="CB179" s="31" t="str">
        <f t="shared" si="116"/>
        <v/>
      </c>
      <c r="CC179" s="31" t="str">
        <f t="shared" si="117"/>
        <v/>
      </c>
      <c r="CD179" s="31" t="str">
        <f t="shared" si="120"/>
        <v/>
      </c>
      <c r="CH179" s="32">
        <f t="shared" si="121"/>
        <v>0</v>
      </c>
      <c r="CI179" s="32">
        <f t="shared" si="121"/>
        <v>0</v>
      </c>
      <c r="CJ179" s="32">
        <f t="shared" si="121"/>
        <v>0</v>
      </c>
      <c r="CK179" s="32">
        <f t="shared" si="122"/>
        <v>0</v>
      </c>
      <c r="CL179" s="14"/>
      <c r="CM179" s="14"/>
      <c r="CN179" s="14"/>
    </row>
    <row r="180" spans="1:92" ht="27" customHeight="1" x14ac:dyDescent="0.2">
      <c r="A180" s="3679"/>
      <c r="B180" s="3646"/>
      <c r="C180" s="344" t="s">
        <v>213</v>
      </c>
      <c r="D180" s="2438">
        <f>SUM(E180:F180)</f>
        <v>0</v>
      </c>
      <c r="E180" s="2438">
        <f t="shared" si="125"/>
        <v>0</v>
      </c>
      <c r="F180" s="2438">
        <f t="shared" si="125"/>
        <v>0</v>
      </c>
      <c r="G180" s="2239"/>
      <c r="H180" s="2240"/>
      <c r="I180" s="2272"/>
      <c r="J180" s="2273"/>
      <c r="K180" s="2272"/>
      <c r="L180" s="2258"/>
      <c r="M180" s="2272"/>
      <c r="N180" s="2240"/>
      <c r="O180" s="2272"/>
      <c r="P180" s="2273"/>
      <c r="Q180" s="2272"/>
      <c r="R180" s="2273"/>
      <c r="S180" s="2272"/>
      <c r="T180" s="2273"/>
      <c r="U180" s="2272"/>
      <c r="V180" s="2273"/>
      <c r="W180" s="2272"/>
      <c r="X180" s="2273"/>
      <c r="Y180" s="2272"/>
      <c r="Z180" s="2273"/>
      <c r="AA180" s="2272"/>
      <c r="AB180" s="2273"/>
      <c r="AC180" s="2272"/>
      <c r="AD180" s="2273"/>
      <c r="AE180" s="2272"/>
      <c r="AF180" s="2273"/>
      <c r="AG180" s="2272"/>
      <c r="AH180" s="2273"/>
      <c r="AI180" s="2272"/>
      <c r="AJ180" s="2273"/>
      <c r="AK180" s="2272"/>
      <c r="AL180" s="2273"/>
      <c r="AM180" s="2272"/>
      <c r="AN180" s="2273"/>
      <c r="AO180" s="2272"/>
      <c r="AP180" s="2273"/>
      <c r="AQ180" s="2242"/>
      <c r="AR180" s="2273"/>
      <c r="AS180" s="2273"/>
      <c r="AT180" s="2273"/>
      <c r="AU180" s="2243"/>
      <c r="AV180" s="2273"/>
      <c r="AW180" s="671" t="str">
        <f t="shared" si="114"/>
        <v/>
      </c>
      <c r="BV180" s="3"/>
      <c r="BW180" s="3"/>
      <c r="CA180" s="31" t="str">
        <f t="shared" si="115"/>
        <v/>
      </c>
      <c r="CB180" s="31" t="str">
        <f t="shared" si="116"/>
        <v/>
      </c>
      <c r="CC180" s="31" t="str">
        <f t="shared" si="117"/>
        <v/>
      </c>
      <c r="CD180" s="31" t="str">
        <f t="shared" si="120"/>
        <v/>
      </c>
      <c r="CH180" s="32">
        <f t="shared" si="121"/>
        <v>0</v>
      </c>
      <c r="CI180" s="32">
        <f t="shared" si="121"/>
        <v>0</v>
      </c>
      <c r="CJ180" s="32">
        <f t="shared" si="121"/>
        <v>0</v>
      </c>
      <c r="CK180" s="32">
        <f t="shared" si="122"/>
        <v>0</v>
      </c>
      <c r="CL180" s="14"/>
      <c r="CM180" s="14"/>
      <c r="CN180" s="14"/>
    </row>
    <row r="181" spans="1:92" ht="16.350000000000001" customHeight="1" x14ac:dyDescent="0.2">
      <c r="A181" s="3830" t="s">
        <v>214</v>
      </c>
      <c r="B181" s="3775" t="s">
        <v>215</v>
      </c>
      <c r="C181" s="2457" t="s">
        <v>216</v>
      </c>
      <c r="D181" s="311">
        <f>SUM(E181+F181)</f>
        <v>0</v>
      </c>
      <c r="E181" s="311">
        <f>SUM(AA181+AC181+AE181+AG181+AI181+AK181+AM181+AO181)</f>
        <v>0</v>
      </c>
      <c r="F181" s="311">
        <f>SUM(AB181+AD181+AF181+AH181+AJ181+AL181+AN181+AP181)</f>
        <v>0</v>
      </c>
      <c r="G181" s="294"/>
      <c r="H181" s="325"/>
      <c r="I181" s="294"/>
      <c r="J181" s="325"/>
      <c r="K181" s="294"/>
      <c r="L181" s="325"/>
      <c r="M181" s="294"/>
      <c r="N181" s="325"/>
      <c r="O181" s="294"/>
      <c r="P181" s="325"/>
      <c r="Q181" s="294"/>
      <c r="R181" s="325"/>
      <c r="S181" s="294"/>
      <c r="T181" s="325"/>
      <c r="U181" s="294"/>
      <c r="V181" s="325"/>
      <c r="W181" s="294"/>
      <c r="X181" s="325"/>
      <c r="Y181" s="294"/>
      <c r="Z181" s="324"/>
      <c r="AA181" s="23"/>
      <c r="AB181" s="24"/>
      <c r="AC181" s="23"/>
      <c r="AD181" s="24"/>
      <c r="AE181" s="23"/>
      <c r="AF181" s="24"/>
      <c r="AG181" s="23"/>
      <c r="AH181" s="24"/>
      <c r="AI181" s="23"/>
      <c r="AJ181" s="24"/>
      <c r="AK181" s="23"/>
      <c r="AL181" s="24"/>
      <c r="AM181" s="23"/>
      <c r="AN181" s="24"/>
      <c r="AO181" s="23"/>
      <c r="AP181" s="24"/>
      <c r="AQ181" s="292"/>
      <c r="AR181" s="26"/>
      <c r="AS181" s="24"/>
      <c r="AT181" s="26"/>
      <c r="AU181" s="28"/>
      <c r="AV181" s="24"/>
      <c r="AW181" s="671" t="str">
        <f t="shared" si="114"/>
        <v/>
      </c>
      <c r="BV181" s="3"/>
      <c r="BW181" s="3"/>
      <c r="CA181" s="31" t="str">
        <f t="shared" si="115"/>
        <v/>
      </c>
      <c r="CB181" s="31" t="str">
        <f t="shared" si="116"/>
        <v/>
      </c>
      <c r="CC181" s="31" t="str">
        <f t="shared" si="117"/>
        <v/>
      </c>
      <c r="CD181" s="31" t="str">
        <f t="shared" si="120"/>
        <v/>
      </c>
      <c r="CH181" s="32">
        <f t="shared" si="121"/>
        <v>0</v>
      </c>
      <c r="CI181" s="32">
        <f t="shared" si="121"/>
        <v>0</v>
      </c>
      <c r="CJ181" s="32">
        <f t="shared" si="121"/>
        <v>0</v>
      </c>
      <c r="CK181" s="32">
        <f t="shared" si="122"/>
        <v>0</v>
      </c>
      <c r="CL181" s="14"/>
      <c r="CM181" s="14"/>
      <c r="CN181" s="14"/>
    </row>
    <row r="182" spans="1:92" ht="16.350000000000001" customHeight="1" x14ac:dyDescent="0.2">
      <c r="A182" s="3049"/>
      <c r="B182" s="2912"/>
      <c r="C182" s="2447" t="s">
        <v>217</v>
      </c>
      <c r="D182" s="2458">
        <f>SUM(E182+F182)</f>
        <v>0</v>
      </c>
      <c r="E182" s="311">
        <f t="shared" ref="E182:F185" si="127">SUM(AA182+AC182+AE182+AG182+AI182+AK182+AM182+AO182)</f>
        <v>0</v>
      </c>
      <c r="F182" s="311">
        <f t="shared" si="127"/>
        <v>0</v>
      </c>
      <c r="G182" s="2459"/>
      <c r="H182" s="2460"/>
      <c r="I182" s="2459"/>
      <c r="J182" s="2460"/>
      <c r="K182" s="2459"/>
      <c r="L182" s="2460"/>
      <c r="M182" s="2459"/>
      <c r="N182" s="2460"/>
      <c r="O182" s="2459"/>
      <c r="P182" s="2460"/>
      <c r="Q182" s="2459"/>
      <c r="R182" s="2460"/>
      <c r="S182" s="2459"/>
      <c r="T182" s="2460"/>
      <c r="U182" s="2459"/>
      <c r="V182" s="2460"/>
      <c r="W182" s="2459"/>
      <c r="X182" s="2460"/>
      <c r="Y182" s="2459"/>
      <c r="Z182" s="2461"/>
      <c r="AA182" s="256"/>
      <c r="AB182" s="77"/>
      <c r="AC182" s="256"/>
      <c r="AD182" s="77"/>
      <c r="AE182" s="256"/>
      <c r="AF182" s="77"/>
      <c r="AG182" s="256"/>
      <c r="AH182" s="77"/>
      <c r="AI182" s="256"/>
      <c r="AJ182" s="77"/>
      <c r="AK182" s="256"/>
      <c r="AL182" s="77"/>
      <c r="AM182" s="256"/>
      <c r="AN182" s="77"/>
      <c r="AO182" s="256"/>
      <c r="AP182" s="77"/>
      <c r="AQ182" s="319"/>
      <c r="AR182" s="651"/>
      <c r="AS182" s="77"/>
      <c r="AT182" s="651"/>
      <c r="AU182" s="2462"/>
      <c r="AV182" s="77"/>
      <c r="AW182" s="671" t="str">
        <f t="shared" si="114"/>
        <v/>
      </c>
      <c r="BV182" s="3"/>
      <c r="BW182" s="3"/>
      <c r="CA182" s="31" t="str">
        <f t="shared" si="115"/>
        <v/>
      </c>
      <c r="CB182" s="31" t="str">
        <f t="shared" si="116"/>
        <v/>
      </c>
      <c r="CC182" s="31" t="str">
        <f t="shared" si="117"/>
        <v/>
      </c>
      <c r="CD182" s="31" t="str">
        <f t="shared" si="120"/>
        <v/>
      </c>
      <c r="CH182" s="32">
        <f t="shared" si="121"/>
        <v>0</v>
      </c>
      <c r="CI182" s="32">
        <f t="shared" si="121"/>
        <v>0</v>
      </c>
      <c r="CJ182" s="32">
        <f t="shared" si="121"/>
        <v>0</v>
      </c>
      <c r="CK182" s="32">
        <f t="shared" si="122"/>
        <v>0</v>
      </c>
      <c r="CL182" s="14"/>
      <c r="CM182" s="14"/>
      <c r="CN182" s="14"/>
    </row>
    <row r="183" spans="1:92" ht="16.350000000000001" customHeight="1" x14ac:dyDescent="0.2">
      <c r="A183" s="3049"/>
      <c r="B183" s="3537"/>
      <c r="C183" s="352" t="s">
        <v>218</v>
      </c>
      <c r="D183" s="2458">
        <f t="shared" ref="D183:D196" si="128">SUM(E183+F183)</f>
        <v>0</v>
      </c>
      <c r="E183" s="2438">
        <f>SUM(AA183+AC183+AE183+AG183+AI183+AK183+AM183+AO183)</f>
        <v>0</v>
      </c>
      <c r="F183" s="2438">
        <f t="shared" si="127"/>
        <v>0</v>
      </c>
      <c r="G183" s="2463"/>
      <c r="H183" s="2464"/>
      <c r="I183" s="2463"/>
      <c r="J183" s="2464"/>
      <c r="K183" s="2463"/>
      <c r="L183" s="2464"/>
      <c r="M183" s="2463"/>
      <c r="N183" s="2464"/>
      <c r="O183" s="2463"/>
      <c r="P183" s="2464"/>
      <c r="Q183" s="2463"/>
      <c r="R183" s="2464"/>
      <c r="S183" s="2463"/>
      <c r="T183" s="2464"/>
      <c r="U183" s="2463"/>
      <c r="V183" s="2464"/>
      <c r="W183" s="2463"/>
      <c r="X183" s="2464"/>
      <c r="Y183" s="2463"/>
      <c r="Z183" s="2465"/>
      <c r="AA183" s="2272"/>
      <c r="AB183" s="2273"/>
      <c r="AC183" s="2272"/>
      <c r="AD183" s="2273"/>
      <c r="AE183" s="2272"/>
      <c r="AF183" s="2273"/>
      <c r="AG183" s="2272"/>
      <c r="AH183" s="2273"/>
      <c r="AI183" s="2272"/>
      <c r="AJ183" s="2273"/>
      <c r="AK183" s="2272"/>
      <c r="AL183" s="2273"/>
      <c r="AM183" s="2272"/>
      <c r="AN183" s="2273"/>
      <c r="AO183" s="2272"/>
      <c r="AP183" s="2273"/>
      <c r="AQ183" s="2242"/>
      <c r="AR183" s="2240"/>
      <c r="AS183" s="2273"/>
      <c r="AT183" s="2240"/>
      <c r="AU183" s="2454"/>
      <c r="AV183" s="2273"/>
      <c r="AW183" s="671" t="str">
        <f t="shared" si="114"/>
        <v/>
      </c>
      <c r="BV183" s="3"/>
      <c r="BW183" s="3"/>
      <c r="CA183" s="31" t="str">
        <f t="shared" si="115"/>
        <v/>
      </c>
      <c r="CB183" s="31" t="str">
        <f t="shared" si="116"/>
        <v/>
      </c>
      <c r="CC183" s="31" t="str">
        <f t="shared" si="117"/>
        <v/>
      </c>
      <c r="CD183" s="31" t="str">
        <f t="shared" si="120"/>
        <v/>
      </c>
      <c r="CH183" s="32">
        <f t="shared" si="121"/>
        <v>0</v>
      </c>
      <c r="CI183" s="32">
        <f t="shared" si="121"/>
        <v>0</v>
      </c>
      <c r="CJ183" s="32">
        <f t="shared" si="121"/>
        <v>0</v>
      </c>
      <c r="CK183" s="32">
        <f t="shared" si="122"/>
        <v>0</v>
      </c>
      <c r="CL183" s="14"/>
      <c r="CM183" s="14"/>
      <c r="CN183" s="14"/>
    </row>
    <row r="184" spans="1:92" ht="16.350000000000001" customHeight="1" x14ac:dyDescent="0.2">
      <c r="A184" s="3049"/>
      <c r="B184" s="3802" t="s">
        <v>219</v>
      </c>
      <c r="C184" s="2455" t="s">
        <v>216</v>
      </c>
      <c r="D184" s="2430">
        <f t="shared" si="128"/>
        <v>0</v>
      </c>
      <c r="E184" s="311">
        <f>SUM(AA184+AC184+AE184+AG184+AI184+AK184+AM184+AO184)</f>
        <v>0</v>
      </c>
      <c r="F184" s="311">
        <f t="shared" si="127"/>
        <v>0</v>
      </c>
      <c r="G184" s="356"/>
      <c r="H184" s="322"/>
      <c r="I184" s="294"/>
      <c r="J184" s="322"/>
      <c r="K184" s="294"/>
      <c r="L184" s="322"/>
      <c r="M184" s="294"/>
      <c r="N184" s="322"/>
      <c r="O184" s="294"/>
      <c r="P184" s="322"/>
      <c r="Q184" s="294"/>
      <c r="R184" s="322"/>
      <c r="S184" s="294"/>
      <c r="T184" s="322"/>
      <c r="U184" s="294"/>
      <c r="V184" s="322"/>
      <c r="W184" s="294"/>
      <c r="X184" s="322"/>
      <c r="Y184" s="294"/>
      <c r="Z184" s="324"/>
      <c r="AA184" s="256"/>
      <c r="AB184" s="77"/>
      <c r="AC184" s="256"/>
      <c r="AD184" s="77"/>
      <c r="AE184" s="256"/>
      <c r="AF184" s="77"/>
      <c r="AG184" s="256"/>
      <c r="AH184" s="77"/>
      <c r="AI184" s="256"/>
      <c r="AJ184" s="77"/>
      <c r="AK184" s="256"/>
      <c r="AL184" s="77"/>
      <c r="AM184" s="256"/>
      <c r="AN184" s="77"/>
      <c r="AO184" s="256"/>
      <c r="AP184" s="77"/>
      <c r="AQ184" s="319"/>
      <c r="AR184" s="651"/>
      <c r="AS184" s="77"/>
      <c r="AT184" s="651"/>
      <c r="AU184" s="320"/>
      <c r="AV184" s="77"/>
      <c r="AW184" s="671" t="str">
        <f t="shared" si="114"/>
        <v/>
      </c>
      <c r="BV184" s="3"/>
      <c r="BW184" s="3"/>
      <c r="CA184" s="31" t="str">
        <f t="shared" si="115"/>
        <v/>
      </c>
      <c r="CB184" s="31" t="str">
        <f t="shared" si="116"/>
        <v/>
      </c>
      <c r="CC184" s="31" t="str">
        <f t="shared" si="117"/>
        <v/>
      </c>
      <c r="CD184" s="31" t="str">
        <f t="shared" si="120"/>
        <v/>
      </c>
      <c r="CH184" s="32">
        <f t="shared" si="121"/>
        <v>0</v>
      </c>
      <c r="CI184" s="32">
        <f t="shared" si="121"/>
        <v>0</v>
      </c>
      <c r="CJ184" s="32">
        <f t="shared" si="121"/>
        <v>0</v>
      </c>
      <c r="CK184" s="32">
        <f t="shared" si="122"/>
        <v>0</v>
      </c>
      <c r="CL184" s="14"/>
      <c r="CM184" s="14"/>
      <c r="CN184" s="14"/>
    </row>
    <row r="185" spans="1:92" ht="16.350000000000001" customHeight="1" x14ac:dyDescent="0.2">
      <c r="A185" s="3049"/>
      <c r="B185" s="3646"/>
      <c r="C185" s="2466" t="s">
        <v>220</v>
      </c>
      <c r="D185" s="2075">
        <f t="shared" si="128"/>
        <v>0</v>
      </c>
      <c r="E185" s="2438">
        <f>SUM(AA185+AC185+AE185+AG185+AI185+AK185+AM185+AO185)</f>
        <v>0</v>
      </c>
      <c r="F185" s="2438">
        <f t="shared" si="127"/>
        <v>0</v>
      </c>
      <c r="G185" s="2463"/>
      <c r="H185" s="2467"/>
      <c r="I185" s="2463"/>
      <c r="J185" s="2467"/>
      <c r="K185" s="2463"/>
      <c r="L185" s="2467"/>
      <c r="M185" s="2463"/>
      <c r="N185" s="2467"/>
      <c r="O185" s="2463"/>
      <c r="P185" s="2467"/>
      <c r="Q185" s="2463"/>
      <c r="R185" s="2467"/>
      <c r="S185" s="2463"/>
      <c r="T185" s="2467"/>
      <c r="U185" s="2463"/>
      <c r="V185" s="2467"/>
      <c r="W185" s="2463"/>
      <c r="X185" s="2467"/>
      <c r="Y185" s="2463"/>
      <c r="Z185" s="2465"/>
      <c r="AA185" s="256"/>
      <c r="AB185" s="77"/>
      <c r="AC185" s="256"/>
      <c r="AD185" s="77"/>
      <c r="AE185" s="256"/>
      <c r="AF185" s="77"/>
      <c r="AG185" s="256"/>
      <c r="AH185" s="77"/>
      <c r="AI185" s="256"/>
      <c r="AJ185" s="77"/>
      <c r="AK185" s="256"/>
      <c r="AL185" s="77"/>
      <c r="AM185" s="256"/>
      <c r="AN185" s="77"/>
      <c r="AO185" s="256"/>
      <c r="AP185" s="77"/>
      <c r="AQ185" s="319"/>
      <c r="AR185" s="651"/>
      <c r="AS185" s="77"/>
      <c r="AT185" s="651"/>
      <c r="AU185" s="293"/>
      <c r="AV185" s="77"/>
      <c r="AW185" s="671" t="str">
        <f t="shared" si="114"/>
        <v/>
      </c>
      <c r="BV185" s="3"/>
      <c r="BW185" s="3"/>
      <c r="CA185" s="31" t="str">
        <f t="shared" si="115"/>
        <v/>
      </c>
      <c r="CB185" s="31" t="str">
        <f t="shared" si="116"/>
        <v/>
      </c>
      <c r="CC185" s="31" t="str">
        <f t="shared" si="117"/>
        <v/>
      </c>
      <c r="CD185" s="31" t="str">
        <f t="shared" si="120"/>
        <v/>
      </c>
      <c r="CH185" s="32">
        <f t="shared" si="121"/>
        <v>0</v>
      </c>
      <c r="CI185" s="32">
        <f t="shared" si="121"/>
        <v>0</v>
      </c>
      <c r="CJ185" s="32">
        <f t="shared" si="121"/>
        <v>0</v>
      </c>
      <c r="CK185" s="32">
        <f t="shared" si="122"/>
        <v>0</v>
      </c>
      <c r="CL185" s="14"/>
      <c r="CM185" s="14"/>
      <c r="CN185" s="14"/>
    </row>
    <row r="186" spans="1:92" ht="16.350000000000001" customHeight="1" x14ac:dyDescent="0.2">
      <c r="A186" s="3049"/>
      <c r="B186" s="3818" t="s">
        <v>95</v>
      </c>
      <c r="C186" s="2457" t="s">
        <v>216</v>
      </c>
      <c r="D186" s="311">
        <f t="shared" si="128"/>
        <v>0</v>
      </c>
      <c r="E186" s="311">
        <f>SUM(AC186+AE186+AG186+AI186+AK186+AM186+AO186)</f>
        <v>0</v>
      </c>
      <c r="F186" s="311">
        <f>SUM(AD186+AF186+AH186+AJ186+AL186+AN186+AP186)</f>
        <v>0</v>
      </c>
      <c r="G186" s="291"/>
      <c r="H186" s="325"/>
      <c r="I186" s="291"/>
      <c r="J186" s="325"/>
      <c r="K186" s="291"/>
      <c r="L186" s="325"/>
      <c r="M186" s="291"/>
      <c r="N186" s="325"/>
      <c r="O186" s="291"/>
      <c r="P186" s="325"/>
      <c r="Q186" s="291"/>
      <c r="R186" s="325"/>
      <c r="S186" s="291"/>
      <c r="T186" s="325"/>
      <c r="U186" s="291"/>
      <c r="V186" s="325"/>
      <c r="W186" s="291"/>
      <c r="X186" s="325"/>
      <c r="Y186" s="291"/>
      <c r="Z186" s="325"/>
      <c r="AA186" s="1037"/>
      <c r="AB186" s="2452"/>
      <c r="AC186" s="1014"/>
      <c r="AD186" s="2276"/>
      <c r="AE186" s="1014"/>
      <c r="AF186" s="2276"/>
      <c r="AG186" s="1014"/>
      <c r="AH186" s="2276"/>
      <c r="AI186" s="1014"/>
      <c r="AJ186" s="2276"/>
      <c r="AK186" s="1014"/>
      <c r="AL186" s="2276"/>
      <c r="AM186" s="1014"/>
      <c r="AN186" s="2276"/>
      <c r="AO186" s="1014"/>
      <c r="AP186" s="2276"/>
      <c r="AQ186" s="1038"/>
      <c r="AR186" s="60"/>
      <c r="AS186" s="2276"/>
      <c r="AT186" s="60"/>
      <c r="AU186" s="2252"/>
      <c r="AV186" s="2276"/>
      <c r="AW186" s="671" t="str">
        <f t="shared" si="114"/>
        <v/>
      </c>
      <c r="BV186" s="3"/>
      <c r="BW186" s="3"/>
      <c r="CA186" s="31" t="str">
        <f t="shared" si="115"/>
        <v/>
      </c>
      <c r="CB186" s="31" t="str">
        <f t="shared" si="116"/>
        <v/>
      </c>
      <c r="CC186" s="31" t="str">
        <f t="shared" si="117"/>
        <v/>
      </c>
      <c r="CD186" s="31" t="str">
        <f t="shared" si="120"/>
        <v/>
      </c>
      <c r="CH186" s="32">
        <f t="shared" si="121"/>
        <v>0</v>
      </c>
      <c r="CI186" s="32">
        <f t="shared" si="121"/>
        <v>0</v>
      </c>
      <c r="CJ186" s="32">
        <f t="shared" si="121"/>
        <v>0</v>
      </c>
      <c r="CK186" s="32">
        <f t="shared" si="122"/>
        <v>0</v>
      </c>
      <c r="CL186" s="32"/>
      <c r="CM186" s="14"/>
      <c r="CN186" s="14"/>
    </row>
    <row r="187" spans="1:92" ht="16.350000000000001" customHeight="1" x14ac:dyDescent="0.2">
      <c r="A187" s="3049"/>
      <c r="B187" s="3051"/>
      <c r="C187" s="2447" t="s">
        <v>221</v>
      </c>
      <c r="D187" s="2458">
        <f t="shared" si="128"/>
        <v>0</v>
      </c>
      <c r="E187" s="311">
        <f t="shared" ref="E187:F188" si="129">SUM(AC187+AE187+AG187+AI187+AK187+AM187+AO187)</f>
        <v>0</v>
      </c>
      <c r="F187" s="311">
        <f t="shared" si="129"/>
        <v>0</v>
      </c>
      <c r="G187" s="2459"/>
      <c r="H187" s="359"/>
      <c r="I187" s="2459"/>
      <c r="J187" s="359"/>
      <c r="K187" s="2459"/>
      <c r="L187" s="359"/>
      <c r="M187" s="2459"/>
      <c r="N187" s="359"/>
      <c r="O187" s="2459"/>
      <c r="P187" s="359"/>
      <c r="Q187" s="2459"/>
      <c r="R187" s="359"/>
      <c r="S187" s="2459"/>
      <c r="T187" s="359"/>
      <c r="U187" s="2459"/>
      <c r="V187" s="359"/>
      <c r="W187" s="2459"/>
      <c r="X187" s="359"/>
      <c r="Y187" s="2459"/>
      <c r="Z187" s="359"/>
      <c r="AA187" s="2459"/>
      <c r="AB187" s="359"/>
      <c r="AC187" s="256"/>
      <c r="AD187" s="77"/>
      <c r="AE187" s="256"/>
      <c r="AF187" s="77"/>
      <c r="AG187" s="256"/>
      <c r="AH187" s="77"/>
      <c r="AI187" s="256"/>
      <c r="AJ187" s="77"/>
      <c r="AK187" s="256"/>
      <c r="AL187" s="77"/>
      <c r="AM187" s="256"/>
      <c r="AN187" s="77"/>
      <c r="AO187" s="256"/>
      <c r="AP187" s="77"/>
      <c r="AQ187" s="319"/>
      <c r="AR187" s="651"/>
      <c r="AS187" s="77"/>
      <c r="AT187" s="651"/>
      <c r="AU187" s="360"/>
      <c r="AV187" s="77"/>
      <c r="AW187" s="671" t="str">
        <f t="shared" si="114"/>
        <v/>
      </c>
      <c r="BV187" s="3"/>
      <c r="BW187" s="3"/>
      <c r="CA187" s="31" t="str">
        <f t="shared" si="115"/>
        <v/>
      </c>
      <c r="CB187" s="31" t="str">
        <f t="shared" si="116"/>
        <v/>
      </c>
      <c r="CC187" s="31" t="str">
        <f t="shared" si="117"/>
        <v/>
      </c>
      <c r="CD187" s="31" t="str">
        <f t="shared" si="120"/>
        <v/>
      </c>
      <c r="CH187" s="32">
        <f t="shared" si="121"/>
        <v>0</v>
      </c>
      <c r="CI187" s="32">
        <f t="shared" si="121"/>
        <v>0</v>
      </c>
      <c r="CJ187" s="32">
        <f t="shared" si="121"/>
        <v>0</v>
      </c>
      <c r="CK187" s="32">
        <f t="shared" si="122"/>
        <v>0</v>
      </c>
      <c r="CL187" s="32"/>
      <c r="CM187" s="14"/>
      <c r="CN187" s="14"/>
    </row>
    <row r="188" spans="1:92" ht="16.350000000000001" customHeight="1" x14ac:dyDescent="0.2">
      <c r="A188" s="3679"/>
      <c r="B188" s="3394"/>
      <c r="C188" s="2081" t="s">
        <v>222</v>
      </c>
      <c r="D188" s="2458">
        <f t="shared" si="128"/>
        <v>0</v>
      </c>
      <c r="E188" s="2438">
        <f t="shared" si="129"/>
        <v>0</v>
      </c>
      <c r="F188" s="2438">
        <f>SUM(AD188+AF188+AH188+AJ188+AL188+AN188+AP188)</f>
        <v>0</v>
      </c>
      <c r="G188" s="2463"/>
      <c r="H188" s="2468"/>
      <c r="I188" s="2463"/>
      <c r="J188" s="2468"/>
      <c r="K188" s="2463"/>
      <c r="L188" s="2468"/>
      <c r="M188" s="2463"/>
      <c r="N188" s="2468"/>
      <c r="O188" s="2463"/>
      <c r="P188" s="2468"/>
      <c r="Q188" s="2463"/>
      <c r="R188" s="2468"/>
      <c r="S188" s="2463"/>
      <c r="T188" s="2468"/>
      <c r="U188" s="2463"/>
      <c r="V188" s="2468"/>
      <c r="W188" s="2463"/>
      <c r="X188" s="2468"/>
      <c r="Y188" s="2463"/>
      <c r="Z188" s="2468"/>
      <c r="AA188" s="2463"/>
      <c r="AB188" s="2468"/>
      <c r="AC188" s="2272"/>
      <c r="AD188" s="2273"/>
      <c r="AE188" s="2272"/>
      <c r="AF188" s="2273"/>
      <c r="AG188" s="2272"/>
      <c r="AH188" s="2273"/>
      <c r="AI188" s="2272"/>
      <c r="AJ188" s="2273"/>
      <c r="AK188" s="2272"/>
      <c r="AL188" s="2273"/>
      <c r="AM188" s="2272"/>
      <c r="AN188" s="2273"/>
      <c r="AO188" s="2272"/>
      <c r="AP188" s="2273"/>
      <c r="AQ188" s="2242"/>
      <c r="AR188" s="2240"/>
      <c r="AS188" s="2273"/>
      <c r="AT188" s="2240"/>
      <c r="AU188" s="2454"/>
      <c r="AV188" s="2273"/>
      <c r="AW188" s="671" t="str">
        <f t="shared" si="114"/>
        <v/>
      </c>
      <c r="BV188" s="3"/>
      <c r="BW188" s="3"/>
      <c r="CA188" s="31" t="str">
        <f t="shared" si="115"/>
        <v/>
      </c>
      <c r="CB188" s="31" t="str">
        <f t="shared" si="116"/>
        <v/>
      </c>
      <c r="CC188" s="31" t="str">
        <f t="shared" si="117"/>
        <v/>
      </c>
      <c r="CD188" s="31" t="str">
        <f t="shared" si="120"/>
        <v/>
      </c>
      <c r="CH188" s="32">
        <f t="shared" si="121"/>
        <v>0</v>
      </c>
      <c r="CI188" s="32">
        <f t="shared" si="121"/>
        <v>0</v>
      </c>
      <c r="CJ188" s="32">
        <f t="shared" si="121"/>
        <v>0</v>
      </c>
      <c r="CK188" s="32">
        <f t="shared" si="122"/>
        <v>0</v>
      </c>
      <c r="CL188" s="32"/>
      <c r="CM188" s="14"/>
      <c r="CN188" s="14"/>
    </row>
    <row r="189" spans="1:92" ht="16.350000000000001" customHeight="1" x14ac:dyDescent="0.2">
      <c r="A189" s="3775" t="s">
        <v>223</v>
      </c>
      <c r="B189" s="3827" t="s">
        <v>197</v>
      </c>
      <c r="C189" s="3812"/>
      <c r="D189" s="2592">
        <f>SUM(E189+F189)</f>
        <v>0</v>
      </c>
      <c r="E189" s="2592">
        <f>SUM(AC189+AE189+AG189+AI189+AK189)</f>
        <v>0</v>
      </c>
      <c r="F189" s="2592">
        <f>SUM(AD189+AF189+AH189+AJ189+AL189)</f>
        <v>0</v>
      </c>
      <c r="G189" s="2558"/>
      <c r="H189" s="2559"/>
      <c r="I189" s="2558"/>
      <c r="J189" s="2559"/>
      <c r="K189" s="2558"/>
      <c r="L189" s="2559"/>
      <c r="M189" s="2558"/>
      <c r="N189" s="2559"/>
      <c r="O189" s="2558"/>
      <c r="P189" s="2559"/>
      <c r="Q189" s="2558"/>
      <c r="R189" s="2559"/>
      <c r="S189" s="2558"/>
      <c r="T189" s="2559"/>
      <c r="U189" s="2558"/>
      <c r="V189" s="2559"/>
      <c r="W189" s="2558"/>
      <c r="X189" s="2559"/>
      <c r="Y189" s="2558"/>
      <c r="Z189" s="2559"/>
      <c r="AA189" s="2558"/>
      <c r="AB189" s="2559"/>
      <c r="AC189" s="2593"/>
      <c r="AD189" s="2594"/>
      <c r="AE189" s="2593"/>
      <c r="AF189" s="2594"/>
      <c r="AG189" s="2593"/>
      <c r="AH189" s="2594"/>
      <c r="AI189" s="2593"/>
      <c r="AJ189" s="2594"/>
      <c r="AK189" s="2593"/>
      <c r="AL189" s="2594"/>
      <c r="AM189" s="2558"/>
      <c r="AN189" s="2559"/>
      <c r="AO189" s="2558"/>
      <c r="AP189" s="2559"/>
      <c r="AQ189" s="2472"/>
      <c r="AR189" s="2473"/>
      <c r="AS189" s="2594"/>
      <c r="AT189" s="2473"/>
      <c r="AU189" s="2595"/>
      <c r="AV189" s="2595"/>
      <c r="AW189" s="671" t="str">
        <f t="shared" si="114"/>
        <v/>
      </c>
      <c r="BV189" s="3"/>
      <c r="BW189" s="3"/>
      <c r="CA189" s="31" t="str">
        <f t="shared" si="115"/>
        <v/>
      </c>
      <c r="CB189" s="31" t="str">
        <f t="shared" si="116"/>
        <v/>
      </c>
      <c r="CC189" s="31" t="str">
        <f t="shared" si="117"/>
        <v/>
      </c>
      <c r="CD189" s="31" t="str">
        <f t="shared" si="120"/>
        <v/>
      </c>
      <c r="CH189" s="32">
        <f t="shared" si="121"/>
        <v>0</v>
      </c>
      <c r="CI189" s="32">
        <f t="shared" si="121"/>
        <v>0</v>
      </c>
      <c r="CJ189" s="32">
        <f t="shared" si="121"/>
        <v>0</v>
      </c>
      <c r="CK189" s="32">
        <f t="shared" si="122"/>
        <v>0</v>
      </c>
      <c r="CL189" s="32"/>
      <c r="CM189" s="14"/>
      <c r="CN189" s="14"/>
    </row>
    <row r="190" spans="1:92" ht="16.350000000000001" customHeight="1" x14ac:dyDescent="0.2">
      <c r="A190" s="2912"/>
      <c r="B190" s="2912" t="s">
        <v>215</v>
      </c>
      <c r="C190" s="310" t="s">
        <v>216</v>
      </c>
      <c r="D190" s="2430">
        <f t="shared" si="128"/>
        <v>0</v>
      </c>
      <c r="E190" s="2430">
        <f>SUM(AC190+AE190+AG190+AI190+AK190)</f>
        <v>0</v>
      </c>
      <c r="F190" s="369">
        <f t="shared" ref="E190:F193" si="130">SUM(AD190+AF190+AH190+AJ190+AL190)</f>
        <v>0</v>
      </c>
      <c r="G190" s="370"/>
      <c r="H190" s="371"/>
      <c r="I190" s="370"/>
      <c r="J190" s="371"/>
      <c r="K190" s="370"/>
      <c r="L190" s="371"/>
      <c r="M190" s="370"/>
      <c r="N190" s="371"/>
      <c r="O190" s="370"/>
      <c r="P190" s="371"/>
      <c r="Q190" s="370"/>
      <c r="R190" s="371"/>
      <c r="S190" s="370"/>
      <c r="T190" s="371"/>
      <c r="U190" s="370"/>
      <c r="V190" s="371"/>
      <c r="W190" s="370"/>
      <c r="X190" s="371"/>
      <c r="Y190" s="370"/>
      <c r="Z190" s="371"/>
      <c r="AA190" s="370"/>
      <c r="AB190" s="371"/>
      <c r="AC190" s="23"/>
      <c r="AD190" s="24"/>
      <c r="AE190" s="23"/>
      <c r="AF190" s="24"/>
      <c r="AG190" s="23"/>
      <c r="AH190" s="24"/>
      <c r="AI190" s="23"/>
      <c r="AJ190" s="24"/>
      <c r="AK190" s="23"/>
      <c r="AL190" s="24"/>
      <c r="AM190" s="370"/>
      <c r="AN190" s="371"/>
      <c r="AO190" s="370"/>
      <c r="AP190" s="371"/>
      <c r="AQ190" s="292"/>
      <c r="AR190" s="26"/>
      <c r="AS190" s="24"/>
      <c r="AT190" s="26"/>
      <c r="AU190" s="28"/>
      <c r="AV190" s="24"/>
      <c r="AW190" s="671" t="str">
        <f t="shared" si="114"/>
        <v/>
      </c>
      <c r="BV190" s="3"/>
      <c r="BW190" s="3"/>
      <c r="CA190" s="31" t="str">
        <f t="shared" si="115"/>
        <v/>
      </c>
      <c r="CB190" s="31" t="str">
        <f t="shared" si="116"/>
        <v/>
      </c>
      <c r="CC190" s="31" t="str">
        <f t="shared" si="117"/>
        <v/>
      </c>
      <c r="CD190" s="31" t="str">
        <f t="shared" si="120"/>
        <v/>
      </c>
      <c r="CH190" s="32">
        <f t="shared" si="121"/>
        <v>0</v>
      </c>
      <c r="CI190" s="32">
        <f t="shared" si="121"/>
        <v>0</v>
      </c>
      <c r="CJ190" s="32">
        <f t="shared" si="121"/>
        <v>0</v>
      </c>
      <c r="CK190" s="32">
        <f t="shared" si="122"/>
        <v>0</v>
      </c>
      <c r="CL190" s="32"/>
      <c r="CM190" s="14"/>
      <c r="CN190" s="14"/>
    </row>
    <row r="191" spans="1:92" ht="16.350000000000001" customHeight="1" x14ac:dyDescent="0.2">
      <c r="A191" s="2912"/>
      <c r="B191" s="2912"/>
      <c r="C191" s="2475" t="s">
        <v>224</v>
      </c>
      <c r="D191" s="2438">
        <f t="shared" si="128"/>
        <v>0</v>
      </c>
      <c r="E191" s="2438">
        <f t="shared" si="130"/>
        <v>0</v>
      </c>
      <c r="F191" s="2221">
        <f t="shared" si="130"/>
        <v>0</v>
      </c>
      <c r="G191" s="2320"/>
      <c r="H191" s="374"/>
      <c r="I191" s="2320"/>
      <c r="J191" s="374"/>
      <c r="K191" s="2320"/>
      <c r="L191" s="374"/>
      <c r="M191" s="2320"/>
      <c r="N191" s="374"/>
      <c r="O191" s="2320"/>
      <c r="P191" s="374"/>
      <c r="Q191" s="2320"/>
      <c r="R191" s="374"/>
      <c r="S191" s="2320"/>
      <c r="T191" s="374"/>
      <c r="U191" s="2320"/>
      <c r="V191" s="374"/>
      <c r="W191" s="2320"/>
      <c r="X191" s="374"/>
      <c r="Y191" s="2320"/>
      <c r="Z191" s="374"/>
      <c r="AA191" s="2320"/>
      <c r="AB191" s="374"/>
      <c r="AC191" s="256"/>
      <c r="AD191" s="77"/>
      <c r="AE191" s="256"/>
      <c r="AF191" s="77"/>
      <c r="AG191" s="256"/>
      <c r="AH191" s="77"/>
      <c r="AI191" s="256"/>
      <c r="AJ191" s="77"/>
      <c r="AK191" s="256"/>
      <c r="AL191" s="77"/>
      <c r="AM191" s="289"/>
      <c r="AN191" s="374"/>
      <c r="AO191" s="289"/>
      <c r="AP191" s="374"/>
      <c r="AQ191" s="319"/>
      <c r="AR191" s="651"/>
      <c r="AS191" s="77"/>
      <c r="AT191" s="651"/>
      <c r="AU191" s="2454"/>
      <c r="AV191" s="2243"/>
      <c r="AW191" s="671" t="str">
        <f t="shared" si="114"/>
        <v/>
      </c>
      <c r="BV191" s="3"/>
      <c r="BW191" s="3"/>
      <c r="CA191" s="31" t="str">
        <f t="shared" si="115"/>
        <v/>
      </c>
      <c r="CB191" s="31" t="str">
        <f t="shared" si="116"/>
        <v/>
      </c>
      <c r="CC191" s="31" t="str">
        <f t="shared" si="117"/>
        <v/>
      </c>
      <c r="CD191" s="31" t="str">
        <f t="shared" si="120"/>
        <v/>
      </c>
      <c r="CH191" s="32">
        <f t="shared" si="121"/>
        <v>0</v>
      </c>
      <c r="CI191" s="32">
        <f t="shared" si="121"/>
        <v>0</v>
      </c>
      <c r="CJ191" s="32">
        <f t="shared" si="121"/>
        <v>0</v>
      </c>
      <c r="CK191" s="32">
        <f t="shared" si="122"/>
        <v>0</v>
      </c>
      <c r="CL191" s="14"/>
      <c r="CM191" s="14"/>
      <c r="CN191" s="14"/>
    </row>
    <row r="192" spans="1:92" ht="16.350000000000001" customHeight="1" x14ac:dyDescent="0.2">
      <c r="A192" s="2912"/>
      <c r="B192" s="3775" t="s">
        <v>95</v>
      </c>
      <c r="C192" s="2457" t="s">
        <v>216</v>
      </c>
      <c r="D192" s="2430">
        <f t="shared" si="128"/>
        <v>0</v>
      </c>
      <c r="E192" s="311">
        <f t="shared" si="130"/>
        <v>0</v>
      </c>
      <c r="F192" s="369">
        <f t="shared" si="130"/>
        <v>0</v>
      </c>
      <c r="G192" s="1036"/>
      <c r="H192" s="2476"/>
      <c r="I192" s="1036"/>
      <c r="J192" s="2476"/>
      <c r="K192" s="1036"/>
      <c r="L192" s="2476"/>
      <c r="M192" s="1036"/>
      <c r="N192" s="2476"/>
      <c r="O192" s="1036"/>
      <c r="P192" s="2476"/>
      <c r="Q192" s="1036"/>
      <c r="R192" s="2476"/>
      <c r="S192" s="1036"/>
      <c r="T192" s="2476"/>
      <c r="U192" s="1036"/>
      <c r="V192" s="2476"/>
      <c r="W192" s="1036"/>
      <c r="X192" s="2476"/>
      <c r="Y192" s="1036"/>
      <c r="Z192" s="2476"/>
      <c r="AA192" s="1036"/>
      <c r="AB192" s="2476"/>
      <c r="AC192" s="1014"/>
      <c r="AD192" s="2276"/>
      <c r="AE192" s="1014"/>
      <c r="AF192" s="2276"/>
      <c r="AG192" s="1014"/>
      <c r="AH192" s="2276"/>
      <c r="AI192" s="1014"/>
      <c r="AJ192" s="2276"/>
      <c r="AK192" s="1014"/>
      <c r="AL192" s="2276"/>
      <c r="AM192" s="1036"/>
      <c r="AN192" s="2476"/>
      <c r="AO192" s="1036"/>
      <c r="AP192" s="2476"/>
      <c r="AQ192" s="1038"/>
      <c r="AR192" s="60"/>
      <c r="AS192" s="2276"/>
      <c r="AT192" s="60"/>
      <c r="AU192" s="28"/>
      <c r="AV192" s="28"/>
      <c r="AW192" s="671" t="str">
        <f t="shared" si="114"/>
        <v/>
      </c>
      <c r="BV192" s="3"/>
      <c r="BW192" s="3"/>
      <c r="CA192" s="31" t="str">
        <f t="shared" si="115"/>
        <v/>
      </c>
      <c r="CB192" s="31" t="str">
        <f t="shared" si="116"/>
        <v/>
      </c>
      <c r="CC192" s="31" t="str">
        <f t="shared" si="117"/>
        <v/>
      </c>
      <c r="CD192" s="31" t="str">
        <f t="shared" si="120"/>
        <v/>
      </c>
      <c r="CH192" s="32">
        <f t="shared" si="121"/>
        <v>0</v>
      </c>
      <c r="CI192" s="32">
        <f t="shared" si="121"/>
        <v>0</v>
      </c>
      <c r="CJ192" s="32">
        <f t="shared" si="121"/>
        <v>0</v>
      </c>
      <c r="CK192" s="32">
        <f t="shared" si="122"/>
        <v>0</v>
      </c>
      <c r="CL192" s="14"/>
      <c r="CM192" s="14"/>
      <c r="CN192" s="14"/>
    </row>
    <row r="193" spans="1:92" ht="16.350000000000001" customHeight="1" x14ac:dyDescent="0.2">
      <c r="A193" s="3537"/>
      <c r="B193" s="3537"/>
      <c r="C193" s="2477" t="s">
        <v>225</v>
      </c>
      <c r="D193" s="2438">
        <f t="shared" si="128"/>
        <v>0</v>
      </c>
      <c r="E193" s="311">
        <f t="shared" si="130"/>
        <v>0</v>
      </c>
      <c r="F193" s="369">
        <f t="shared" si="130"/>
        <v>0</v>
      </c>
      <c r="G193" s="2441"/>
      <c r="H193" s="717"/>
      <c r="I193" s="2441"/>
      <c r="J193" s="717"/>
      <c r="K193" s="2441"/>
      <c r="L193" s="717"/>
      <c r="M193" s="2441"/>
      <c r="N193" s="717"/>
      <c r="O193" s="2441"/>
      <c r="P193" s="717"/>
      <c r="Q193" s="2441"/>
      <c r="R193" s="717"/>
      <c r="S193" s="2441"/>
      <c r="T193" s="717"/>
      <c r="U193" s="2441"/>
      <c r="V193" s="717"/>
      <c r="W193" s="2441"/>
      <c r="X193" s="717"/>
      <c r="Y193" s="2441"/>
      <c r="Z193" s="717"/>
      <c r="AA193" s="2441"/>
      <c r="AB193" s="717"/>
      <c r="AC193" s="2086"/>
      <c r="AD193" s="713"/>
      <c r="AE193" s="2086"/>
      <c r="AF193" s="713"/>
      <c r="AG193" s="2086"/>
      <c r="AH193" s="713"/>
      <c r="AI193" s="2086"/>
      <c r="AJ193" s="713"/>
      <c r="AK193" s="2086"/>
      <c r="AL193" s="713"/>
      <c r="AM193" s="2087"/>
      <c r="AN193" s="717"/>
      <c r="AO193" s="2087"/>
      <c r="AP193" s="717"/>
      <c r="AQ193" s="2069"/>
      <c r="AR193" s="2068"/>
      <c r="AS193" s="713"/>
      <c r="AT193" s="2068"/>
      <c r="AU193" s="2454"/>
      <c r="AV193" s="2273"/>
      <c r="AW193" s="671" t="str">
        <f t="shared" si="114"/>
        <v/>
      </c>
      <c r="BV193" s="3"/>
      <c r="BW193" s="3"/>
      <c r="CA193" s="31" t="str">
        <f t="shared" si="115"/>
        <v/>
      </c>
      <c r="CB193" s="31" t="str">
        <f t="shared" si="116"/>
        <v/>
      </c>
      <c r="CC193" s="31" t="str">
        <f t="shared" si="117"/>
        <v/>
      </c>
      <c r="CD193" s="31" t="str">
        <f t="shared" si="120"/>
        <v/>
      </c>
      <c r="CH193" s="32">
        <f t="shared" si="121"/>
        <v>0</v>
      </c>
      <c r="CI193" s="32">
        <f t="shared" si="121"/>
        <v>0</v>
      </c>
      <c r="CJ193" s="32">
        <f t="shared" si="121"/>
        <v>0</v>
      </c>
      <c r="CK193" s="32">
        <f t="shared" si="122"/>
        <v>0</v>
      </c>
      <c r="CL193" s="14"/>
      <c r="CM193" s="14"/>
      <c r="CN193" s="14"/>
    </row>
    <row r="194" spans="1:92" ht="19.5" customHeight="1" x14ac:dyDescent="0.2">
      <c r="A194" s="3828" t="s">
        <v>300</v>
      </c>
      <c r="B194" s="3829" t="s">
        <v>301</v>
      </c>
      <c r="C194" s="2478" t="s">
        <v>228</v>
      </c>
      <c r="D194" s="2430">
        <f t="shared" si="128"/>
        <v>0</v>
      </c>
      <c r="E194" s="2430">
        <f>SUM(Y194+AA194+AC194+AE194+AG194+AI194+AK194+AM194+AO194)</f>
        <v>0</v>
      </c>
      <c r="F194" s="2479">
        <f>SUM(Z194+AB194+AD194+AF194+AH194+AJ194+AL194+AN194+AP194)</f>
        <v>0</v>
      </c>
      <c r="G194" s="291"/>
      <c r="H194" s="325"/>
      <c r="I194" s="291"/>
      <c r="J194" s="325"/>
      <c r="K194" s="291"/>
      <c r="L194" s="325"/>
      <c r="M194" s="291"/>
      <c r="N194" s="325"/>
      <c r="O194" s="291"/>
      <c r="P194" s="325"/>
      <c r="Q194" s="291"/>
      <c r="R194" s="325"/>
      <c r="S194" s="291"/>
      <c r="T194" s="325"/>
      <c r="U194" s="291"/>
      <c r="V194" s="325"/>
      <c r="W194" s="291"/>
      <c r="X194" s="325"/>
      <c r="Y194" s="23"/>
      <c r="Z194" s="24"/>
      <c r="AA194" s="23"/>
      <c r="AB194" s="24"/>
      <c r="AC194" s="23"/>
      <c r="AD194" s="24"/>
      <c r="AE194" s="23"/>
      <c r="AF194" s="24"/>
      <c r="AG194" s="23"/>
      <c r="AH194" s="24"/>
      <c r="AI194" s="23"/>
      <c r="AJ194" s="24"/>
      <c r="AK194" s="23"/>
      <c r="AL194" s="24"/>
      <c r="AM194" s="23"/>
      <c r="AN194" s="24"/>
      <c r="AO194" s="23"/>
      <c r="AP194" s="24"/>
      <c r="AQ194" s="292"/>
      <c r="AR194" s="26"/>
      <c r="AS194" s="24"/>
      <c r="AT194" s="26"/>
      <c r="AU194" s="28"/>
      <c r="AV194" s="24"/>
      <c r="AW194" s="671" t="str">
        <f t="shared" si="114"/>
        <v/>
      </c>
      <c r="BV194" s="3"/>
      <c r="BW194" s="3"/>
      <c r="CA194" s="31" t="str">
        <f t="shared" si="115"/>
        <v/>
      </c>
      <c r="CB194" s="31" t="str">
        <f t="shared" si="116"/>
        <v/>
      </c>
      <c r="CC194" s="31" t="str">
        <f t="shared" si="117"/>
        <v/>
      </c>
      <c r="CD194" s="31" t="str">
        <f t="shared" si="120"/>
        <v/>
      </c>
      <c r="CH194" s="32">
        <f t="shared" si="121"/>
        <v>0</v>
      </c>
      <c r="CI194" s="32">
        <f t="shared" si="121"/>
        <v>0</v>
      </c>
      <c r="CJ194" s="32">
        <f t="shared" si="121"/>
        <v>0</v>
      </c>
      <c r="CK194" s="32">
        <f t="shared" si="122"/>
        <v>0</v>
      </c>
      <c r="CL194" s="14"/>
      <c r="CM194" s="14"/>
      <c r="CN194" s="14"/>
    </row>
    <row r="195" spans="1:92" ht="24.75" customHeight="1" x14ac:dyDescent="0.2">
      <c r="A195" s="3497"/>
      <c r="B195" s="3500"/>
      <c r="C195" s="2480" t="s">
        <v>229</v>
      </c>
      <c r="D195" s="2435">
        <f t="shared" si="128"/>
        <v>0</v>
      </c>
      <c r="E195" s="2435">
        <f t="shared" ref="E195:F196" si="131">SUM(Y195+AA195+AC195+AE195+AG195+AI195+AK195+AM195+AO195)</f>
        <v>0</v>
      </c>
      <c r="F195" s="2481">
        <f>SUM(Z195+AB195+AD195+AF195+AH195+AJ195+AL195+AN195+AP195)</f>
        <v>0</v>
      </c>
      <c r="G195" s="384"/>
      <c r="H195" s="359"/>
      <c r="I195" s="384"/>
      <c r="J195" s="359"/>
      <c r="K195" s="384"/>
      <c r="L195" s="359"/>
      <c r="M195" s="384"/>
      <c r="N195" s="359"/>
      <c r="O195" s="384"/>
      <c r="P195" s="359"/>
      <c r="Q195" s="384"/>
      <c r="R195" s="359"/>
      <c r="S195" s="384"/>
      <c r="T195" s="359"/>
      <c r="U195" s="384"/>
      <c r="V195" s="359"/>
      <c r="W195" s="384"/>
      <c r="X195" s="359"/>
      <c r="Y195" s="256"/>
      <c r="Z195" s="77"/>
      <c r="AA195" s="256"/>
      <c r="AB195" s="77"/>
      <c r="AC195" s="256"/>
      <c r="AD195" s="77"/>
      <c r="AE195" s="256"/>
      <c r="AF195" s="77"/>
      <c r="AG195" s="256"/>
      <c r="AH195" s="77"/>
      <c r="AI195" s="256"/>
      <c r="AJ195" s="77"/>
      <c r="AK195" s="256"/>
      <c r="AL195" s="77"/>
      <c r="AM195" s="256"/>
      <c r="AN195" s="77"/>
      <c r="AO195" s="256"/>
      <c r="AP195" s="77"/>
      <c r="AQ195" s="319"/>
      <c r="AR195" s="651"/>
      <c r="AS195" s="77"/>
      <c r="AT195" s="651"/>
      <c r="AU195" s="320"/>
      <c r="AV195" s="77"/>
      <c r="AW195" s="671" t="str">
        <f t="shared" si="114"/>
        <v/>
      </c>
      <c r="BV195" s="3"/>
      <c r="BW195" s="3"/>
      <c r="CA195" s="31" t="str">
        <f t="shared" si="115"/>
        <v/>
      </c>
      <c r="CB195" s="31" t="str">
        <f t="shared" si="116"/>
        <v/>
      </c>
      <c r="CC195" s="31" t="str">
        <f t="shared" si="117"/>
        <v/>
      </c>
      <c r="CD195" s="31" t="str">
        <f t="shared" si="120"/>
        <v/>
      </c>
      <c r="CH195" s="32">
        <f t="shared" si="121"/>
        <v>0</v>
      </c>
      <c r="CI195" s="32">
        <f t="shared" si="121"/>
        <v>0</v>
      </c>
      <c r="CJ195" s="32">
        <f t="shared" si="121"/>
        <v>0</v>
      </c>
      <c r="CK195" s="32">
        <f t="shared" si="122"/>
        <v>0</v>
      </c>
      <c r="CL195" s="14"/>
      <c r="CM195" s="14"/>
      <c r="CN195" s="14"/>
    </row>
    <row r="196" spans="1:92" ht="27" customHeight="1" x14ac:dyDescent="0.2">
      <c r="A196" s="3684"/>
      <c r="B196" s="3686"/>
      <c r="C196" s="2482" t="s">
        <v>230</v>
      </c>
      <c r="D196" s="2438">
        <f t="shared" si="128"/>
        <v>0</v>
      </c>
      <c r="E196" s="2438">
        <f t="shared" si="131"/>
        <v>0</v>
      </c>
      <c r="F196" s="2483">
        <f t="shared" si="131"/>
        <v>0</v>
      </c>
      <c r="G196" s="2463"/>
      <c r="H196" s="2468"/>
      <c r="I196" s="2463"/>
      <c r="J196" s="2468"/>
      <c r="K196" s="2463"/>
      <c r="L196" s="2468"/>
      <c r="M196" s="2463"/>
      <c r="N196" s="2468"/>
      <c r="O196" s="2463"/>
      <c r="P196" s="2468"/>
      <c r="Q196" s="2463"/>
      <c r="R196" s="2468"/>
      <c r="S196" s="2463"/>
      <c r="T196" s="2468"/>
      <c r="U196" s="2463"/>
      <c r="V196" s="2468"/>
      <c r="W196" s="2463"/>
      <c r="X196" s="2468"/>
      <c r="Y196" s="2272"/>
      <c r="Z196" s="2273"/>
      <c r="AA196" s="2272"/>
      <c r="AB196" s="2273"/>
      <c r="AC196" s="2272"/>
      <c r="AD196" s="2273"/>
      <c r="AE196" s="2272"/>
      <c r="AF196" s="2273"/>
      <c r="AG196" s="2272"/>
      <c r="AH196" s="2273"/>
      <c r="AI196" s="2272"/>
      <c r="AJ196" s="2273"/>
      <c r="AK196" s="2272"/>
      <c r="AL196" s="2273"/>
      <c r="AM196" s="2272"/>
      <c r="AN196" s="2273"/>
      <c r="AO196" s="2272"/>
      <c r="AP196" s="2273"/>
      <c r="AQ196" s="2242"/>
      <c r="AR196" s="2273"/>
      <c r="AS196" s="2273"/>
      <c r="AT196" s="2273"/>
      <c r="AU196" s="2243"/>
      <c r="AV196" s="2273"/>
      <c r="AW196" s="671" t="str">
        <f t="shared" si="114"/>
        <v/>
      </c>
      <c r="BV196" s="3"/>
      <c r="BW196" s="3"/>
      <c r="CA196" s="31" t="str">
        <f t="shared" si="115"/>
        <v/>
      </c>
      <c r="CB196" s="31" t="str">
        <f t="shared" si="116"/>
        <v/>
      </c>
      <c r="CC196" s="31" t="str">
        <f t="shared" si="117"/>
        <v/>
      </c>
      <c r="CD196" s="31" t="str">
        <f t="shared" si="120"/>
        <v/>
      </c>
      <c r="CH196" s="32">
        <f t="shared" si="121"/>
        <v>0</v>
      </c>
      <c r="CI196" s="32">
        <f t="shared" si="121"/>
        <v>0</v>
      </c>
      <c r="CJ196" s="32">
        <f t="shared" si="121"/>
        <v>0</v>
      </c>
      <c r="CK196" s="32">
        <f t="shared" si="122"/>
        <v>0</v>
      </c>
      <c r="CL196" s="14"/>
      <c r="CM196" s="14"/>
      <c r="CN196" s="14"/>
    </row>
    <row r="197" spans="1:92" ht="32.25" customHeight="1" x14ac:dyDescent="0.2">
      <c r="A197" s="3049" t="s">
        <v>231</v>
      </c>
      <c r="B197" s="3775" t="s">
        <v>232</v>
      </c>
      <c r="C197" s="2484" t="s">
        <v>233</v>
      </c>
      <c r="D197" s="311">
        <f>SUM(E197+F197)</f>
        <v>0</v>
      </c>
      <c r="E197" s="311">
        <f>SUM(AC197+AE197+AG197+AI197+AK197+AM197+AO197)</f>
        <v>0</v>
      </c>
      <c r="F197" s="388">
        <f>SUM(AD197+AF197+AH197+AJ197+AL197+AN197+AP197)</f>
        <v>0</v>
      </c>
      <c r="G197" s="1036"/>
      <c r="H197" s="2476"/>
      <c r="I197" s="1036"/>
      <c r="J197" s="2476"/>
      <c r="K197" s="1036"/>
      <c r="L197" s="2476"/>
      <c r="M197" s="1036"/>
      <c r="N197" s="2476"/>
      <c r="O197" s="1036"/>
      <c r="P197" s="2476"/>
      <c r="Q197" s="1036"/>
      <c r="R197" s="2476"/>
      <c r="S197" s="1036"/>
      <c r="T197" s="2476"/>
      <c r="U197" s="1036"/>
      <c r="V197" s="2476"/>
      <c r="W197" s="1036"/>
      <c r="X197" s="2476"/>
      <c r="Y197" s="1036"/>
      <c r="Z197" s="2476"/>
      <c r="AA197" s="1036"/>
      <c r="AB197" s="2476"/>
      <c r="AC197" s="1014"/>
      <c r="AD197" s="2276"/>
      <c r="AE197" s="1014"/>
      <c r="AF197" s="2276"/>
      <c r="AG197" s="1014"/>
      <c r="AH197" s="2276"/>
      <c r="AI197" s="1014"/>
      <c r="AJ197" s="2276"/>
      <c r="AK197" s="1014"/>
      <c r="AL197" s="2276"/>
      <c r="AM197" s="1014"/>
      <c r="AN197" s="2276"/>
      <c r="AO197" s="1014"/>
      <c r="AP197" s="2276"/>
      <c r="AQ197" s="1048"/>
      <c r="AR197" s="2276"/>
      <c r="AS197" s="2276"/>
      <c r="AT197" s="2276"/>
      <c r="AU197" s="2250"/>
      <c r="AV197" s="2276"/>
      <c r="AW197" s="671" t="str">
        <f t="shared" si="114"/>
        <v/>
      </c>
      <c r="BV197" s="3"/>
      <c r="BW197" s="3"/>
      <c r="CA197" s="31" t="str">
        <f t="shared" si="115"/>
        <v/>
      </c>
      <c r="CB197" s="31" t="str">
        <f t="shared" si="116"/>
        <v/>
      </c>
      <c r="CC197" s="31" t="str">
        <f t="shared" si="117"/>
        <v/>
      </c>
      <c r="CD197" s="31" t="str">
        <f t="shared" si="120"/>
        <v/>
      </c>
      <c r="CH197" s="32">
        <f t="shared" si="121"/>
        <v>0</v>
      </c>
      <c r="CI197" s="32">
        <f t="shared" si="121"/>
        <v>0</v>
      </c>
      <c r="CJ197" s="32">
        <f t="shared" si="121"/>
        <v>0</v>
      </c>
      <c r="CK197" s="32">
        <f t="shared" si="122"/>
        <v>0</v>
      </c>
      <c r="CL197" s="14"/>
      <c r="CM197" s="14"/>
      <c r="CN197" s="14"/>
    </row>
    <row r="198" spans="1:92" ht="29.25" customHeight="1" x14ac:dyDescent="0.2">
      <c r="A198" s="3679"/>
      <c r="B198" s="3537"/>
      <c r="C198" s="2485" t="s">
        <v>234</v>
      </c>
      <c r="D198" s="2438">
        <f>SUM(E198+F198)</f>
        <v>0</v>
      </c>
      <c r="E198" s="2438">
        <f>SUM(AC198+AE198+AG198+AI198+AK198+AM198+AO198)</f>
        <v>0</v>
      </c>
      <c r="F198" s="2483">
        <f>SUM(AD198+AF198+AH198+AJ198+AL198+AN198+AP198)</f>
        <v>0</v>
      </c>
      <c r="G198" s="2441"/>
      <c r="H198" s="2330"/>
      <c r="I198" s="2441"/>
      <c r="J198" s="2330"/>
      <c r="K198" s="2441"/>
      <c r="L198" s="2330"/>
      <c r="M198" s="2441"/>
      <c r="N198" s="2330"/>
      <c r="O198" s="2441"/>
      <c r="P198" s="2330"/>
      <c r="Q198" s="2441"/>
      <c r="R198" s="2330"/>
      <c r="S198" s="2441"/>
      <c r="T198" s="2330"/>
      <c r="U198" s="2441"/>
      <c r="V198" s="2330"/>
      <c r="W198" s="2441"/>
      <c r="X198" s="2330"/>
      <c r="Y198" s="2441"/>
      <c r="Z198" s="2330"/>
      <c r="AA198" s="2441"/>
      <c r="AB198" s="2330"/>
      <c r="AC198" s="2272"/>
      <c r="AD198" s="2273"/>
      <c r="AE198" s="2272"/>
      <c r="AF198" s="2273"/>
      <c r="AG198" s="2272"/>
      <c r="AH198" s="2273"/>
      <c r="AI198" s="2272"/>
      <c r="AJ198" s="2273"/>
      <c r="AK198" s="2272"/>
      <c r="AL198" s="2273"/>
      <c r="AM198" s="2272"/>
      <c r="AN198" s="2273"/>
      <c r="AO198" s="2272"/>
      <c r="AP198" s="2273"/>
      <c r="AQ198" s="2486"/>
      <c r="AR198" s="2273"/>
      <c r="AS198" s="2273"/>
      <c r="AT198" s="2273"/>
      <c r="AU198" s="2257"/>
      <c r="AV198" s="2273"/>
      <c r="AW198" s="671" t="str">
        <f t="shared" si="114"/>
        <v/>
      </c>
      <c r="BV198" s="3"/>
      <c r="BW198" s="3"/>
      <c r="CA198" s="31" t="str">
        <f t="shared" si="115"/>
        <v/>
      </c>
      <c r="CB198" s="31" t="str">
        <f t="shared" si="116"/>
        <v/>
      </c>
      <c r="CC198" s="31" t="str">
        <f t="shared" si="117"/>
        <v/>
      </c>
      <c r="CD198" s="31" t="str">
        <f>IF(CK198=1," * El número de actividades en Pacientes Diabéticos en Control PSCV NO DEBE superar el total. ","")</f>
        <v/>
      </c>
      <c r="CH198" s="32">
        <f>IF($D198&lt;AR198,1,0)</f>
        <v>0</v>
      </c>
      <c r="CI198" s="32">
        <f>IF($D198&lt;AS198,1,0)</f>
        <v>0</v>
      </c>
      <c r="CJ198" s="32">
        <f>IF($D198&lt;AT198,1,0)</f>
        <v>0</v>
      </c>
      <c r="CK198" s="32">
        <f>IF($D198&lt;AV198,1,0)</f>
        <v>0</v>
      </c>
      <c r="CL198" s="14"/>
      <c r="CM198" s="14"/>
      <c r="CN198" s="14"/>
    </row>
    <row r="199" spans="1:92" ht="37.5" customHeight="1" x14ac:dyDescent="0.2">
      <c r="A199" s="49" t="s">
        <v>235</v>
      </c>
      <c r="B199" s="86"/>
      <c r="C199" s="86"/>
      <c r="D199" s="86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2" ht="30" customHeight="1" x14ac:dyDescent="0.2">
      <c r="A200" s="3823" t="s">
        <v>236</v>
      </c>
      <c r="B200" s="3258"/>
      <c r="C200" s="3824"/>
      <c r="D200" s="3818" t="s">
        <v>4</v>
      </c>
      <c r="E200" s="3245"/>
      <c r="F200" s="3819"/>
      <c r="G200" s="3807" t="s">
        <v>5</v>
      </c>
      <c r="H200" s="3805"/>
      <c r="I200" s="3805"/>
      <c r="J200" s="3805"/>
      <c r="K200" s="3805"/>
      <c r="L200" s="3805"/>
      <c r="M200" s="3805"/>
      <c r="N200" s="3805"/>
      <c r="O200" s="3805"/>
      <c r="P200" s="3805"/>
      <c r="Q200" s="3805"/>
      <c r="R200" s="3805"/>
      <c r="S200" s="3805"/>
      <c r="T200" s="3805"/>
      <c r="U200" s="3805"/>
      <c r="V200" s="3805"/>
      <c r="W200" s="3805"/>
      <c r="X200" s="3805"/>
      <c r="Y200" s="3805"/>
      <c r="Z200" s="3805"/>
      <c r="AA200" s="3805"/>
      <c r="AB200" s="3805"/>
      <c r="AC200" s="3805"/>
      <c r="AD200" s="3805"/>
      <c r="AE200" s="3805"/>
      <c r="AF200" s="3805"/>
      <c r="AG200" s="3805"/>
      <c r="AH200" s="3805"/>
      <c r="AI200" s="3805"/>
      <c r="AJ200" s="3805"/>
      <c r="AK200" s="3805"/>
      <c r="AL200" s="3805"/>
      <c r="AM200" s="3805"/>
      <c r="AN200" s="3805"/>
      <c r="AO200" s="3805"/>
      <c r="AP200" s="3806"/>
      <c r="AQ200" s="3826" t="s">
        <v>298</v>
      </c>
      <c r="AR200" s="3817" t="s">
        <v>237</v>
      </c>
      <c r="AS200" s="3817" t="s">
        <v>238</v>
      </c>
      <c r="AT200" s="3817" t="s">
        <v>239</v>
      </c>
      <c r="AU200" s="3817" t="s">
        <v>240</v>
      </c>
      <c r="BV200" s="3"/>
      <c r="BW200" s="3"/>
      <c r="CH200" s="14"/>
      <c r="CI200" s="14"/>
      <c r="CJ200" s="14"/>
      <c r="CK200" s="14"/>
      <c r="CL200" s="14"/>
      <c r="CM200" s="14"/>
      <c r="CN200" s="14"/>
    </row>
    <row r="201" spans="1:92" ht="32.1" customHeight="1" x14ac:dyDescent="0.2">
      <c r="A201" s="2933"/>
      <c r="B201" s="2934"/>
      <c r="C201" s="2935"/>
      <c r="D201" s="3051"/>
      <c r="E201" s="3052"/>
      <c r="F201" s="2961"/>
      <c r="G201" s="3803" t="s">
        <v>13</v>
      </c>
      <c r="H201" s="3804"/>
      <c r="I201" s="3807" t="s">
        <v>14</v>
      </c>
      <c r="J201" s="3806"/>
      <c r="K201" s="3805" t="s">
        <v>15</v>
      </c>
      <c r="L201" s="3806"/>
      <c r="M201" s="3807" t="s">
        <v>16</v>
      </c>
      <c r="N201" s="3806"/>
      <c r="O201" s="3807" t="s">
        <v>17</v>
      </c>
      <c r="P201" s="3806"/>
      <c r="Q201" s="3807" t="s">
        <v>18</v>
      </c>
      <c r="R201" s="3806"/>
      <c r="S201" s="3807" t="s">
        <v>19</v>
      </c>
      <c r="T201" s="3806"/>
      <c r="U201" s="3807" t="s">
        <v>20</v>
      </c>
      <c r="V201" s="3806"/>
      <c r="W201" s="3807" t="s">
        <v>21</v>
      </c>
      <c r="X201" s="3806"/>
      <c r="Y201" s="3807" t="s">
        <v>22</v>
      </c>
      <c r="Z201" s="3812"/>
      <c r="AA201" s="3807" t="s">
        <v>23</v>
      </c>
      <c r="AB201" s="3812"/>
      <c r="AC201" s="3807" t="s">
        <v>24</v>
      </c>
      <c r="AD201" s="3812"/>
      <c r="AE201" s="3807" t="s">
        <v>25</v>
      </c>
      <c r="AF201" s="3812"/>
      <c r="AG201" s="3807" t="s">
        <v>26</v>
      </c>
      <c r="AH201" s="3812"/>
      <c r="AI201" s="3807" t="s">
        <v>27</v>
      </c>
      <c r="AJ201" s="3812"/>
      <c r="AK201" s="3807" t="s">
        <v>28</v>
      </c>
      <c r="AL201" s="3812"/>
      <c r="AM201" s="3807" t="s">
        <v>29</v>
      </c>
      <c r="AN201" s="3812"/>
      <c r="AO201" s="3807" t="s">
        <v>30</v>
      </c>
      <c r="AP201" s="3812"/>
      <c r="AQ201" s="3054"/>
      <c r="AR201" s="3013"/>
      <c r="AS201" s="3013"/>
      <c r="AT201" s="3013"/>
      <c r="AU201" s="3013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2" ht="16.350000000000001" customHeight="1" x14ac:dyDescent="0.2">
      <c r="A202" s="3169"/>
      <c r="B202" s="3170"/>
      <c r="C202" s="3171"/>
      <c r="D202" s="2554" t="s">
        <v>31</v>
      </c>
      <c r="E202" s="2261" t="s">
        <v>32</v>
      </c>
      <c r="F202" s="2544" t="s">
        <v>33</v>
      </c>
      <c r="G202" s="2557" t="s">
        <v>32</v>
      </c>
      <c r="H202" s="2544" t="s">
        <v>33</v>
      </c>
      <c r="I202" s="2557" t="s">
        <v>32</v>
      </c>
      <c r="J202" s="2544" t="s">
        <v>33</v>
      </c>
      <c r="K202" s="2543" t="s">
        <v>32</v>
      </c>
      <c r="L202" s="2544" t="s">
        <v>33</v>
      </c>
      <c r="M202" s="2543" t="s">
        <v>32</v>
      </c>
      <c r="N202" s="2544" t="s">
        <v>33</v>
      </c>
      <c r="O202" s="2543" t="s">
        <v>32</v>
      </c>
      <c r="P202" s="2544" t="s">
        <v>33</v>
      </c>
      <c r="Q202" s="2543" t="s">
        <v>32</v>
      </c>
      <c r="R202" s="2544" t="s">
        <v>33</v>
      </c>
      <c r="S202" s="2543" t="s">
        <v>32</v>
      </c>
      <c r="T202" s="2544" t="s">
        <v>33</v>
      </c>
      <c r="U202" s="2543" t="s">
        <v>32</v>
      </c>
      <c r="V202" s="2544" t="s">
        <v>33</v>
      </c>
      <c r="W202" s="2543" t="s">
        <v>32</v>
      </c>
      <c r="X202" s="2544" t="s">
        <v>33</v>
      </c>
      <c r="Y202" s="2543" t="s">
        <v>32</v>
      </c>
      <c r="Z202" s="2544" t="s">
        <v>33</v>
      </c>
      <c r="AA202" s="2543" t="s">
        <v>32</v>
      </c>
      <c r="AB202" s="2544" t="s">
        <v>33</v>
      </c>
      <c r="AC202" s="2543" t="s">
        <v>32</v>
      </c>
      <c r="AD202" s="2544" t="s">
        <v>33</v>
      </c>
      <c r="AE202" s="2543" t="s">
        <v>32</v>
      </c>
      <c r="AF202" s="2544" t="s">
        <v>33</v>
      </c>
      <c r="AG202" s="2543" t="s">
        <v>32</v>
      </c>
      <c r="AH202" s="2544" t="s">
        <v>33</v>
      </c>
      <c r="AI202" s="2543" t="s">
        <v>32</v>
      </c>
      <c r="AJ202" s="2544" t="s">
        <v>33</v>
      </c>
      <c r="AK202" s="2543" t="s">
        <v>32</v>
      </c>
      <c r="AL202" s="2544" t="s">
        <v>33</v>
      </c>
      <c r="AM202" s="2543" t="s">
        <v>32</v>
      </c>
      <c r="AN202" s="2544" t="s">
        <v>33</v>
      </c>
      <c r="AO202" s="2543" t="s">
        <v>32</v>
      </c>
      <c r="AP202" s="2544" t="s">
        <v>33</v>
      </c>
      <c r="AQ202" s="3681"/>
      <c r="AR202" s="3243"/>
      <c r="AS202" s="3243"/>
      <c r="AT202" s="3243"/>
      <c r="AU202" s="3243"/>
      <c r="BX202" s="2"/>
      <c r="BY202" s="2"/>
      <c r="CH202" s="14"/>
      <c r="CI202" s="14"/>
      <c r="CJ202" s="14"/>
      <c r="CK202" s="14"/>
      <c r="CL202" s="14"/>
      <c r="CM202" s="14"/>
      <c r="CN202" s="14"/>
    </row>
    <row r="203" spans="1:92" ht="16.350000000000001" customHeight="1" x14ac:dyDescent="0.2">
      <c r="A203" s="3711" t="s">
        <v>241</v>
      </c>
      <c r="B203" s="3726"/>
      <c r="C203" s="3712"/>
      <c r="D203" s="1050">
        <f>SUM(E203+F203)</f>
        <v>0</v>
      </c>
      <c r="E203" s="21">
        <f>+K203+M203+O203+Q203+S203</f>
        <v>0</v>
      </c>
      <c r="F203" s="2487">
        <f>+L203+N203+P203+R203+T203</f>
        <v>0</v>
      </c>
      <c r="G203" s="1036"/>
      <c r="H203" s="2476"/>
      <c r="I203" s="1036"/>
      <c r="J203" s="2476"/>
      <c r="K203" s="1014"/>
      <c r="L203" s="2276"/>
      <c r="M203" s="1014"/>
      <c r="N203" s="2276"/>
      <c r="O203" s="1014"/>
      <c r="P203" s="2276"/>
      <c r="Q203" s="1014"/>
      <c r="R203" s="2276"/>
      <c r="S203" s="1014"/>
      <c r="T203" s="2276"/>
      <c r="U203" s="1052"/>
      <c r="V203" s="2488"/>
      <c r="W203" s="1052"/>
      <c r="X203" s="2488"/>
      <c r="Y203" s="1052"/>
      <c r="Z203" s="2488"/>
      <c r="AA203" s="1052"/>
      <c r="AB203" s="2489"/>
      <c r="AC203" s="1052"/>
      <c r="AD203" s="2489"/>
      <c r="AE203" s="1052"/>
      <c r="AF203" s="2489"/>
      <c r="AG203" s="1052"/>
      <c r="AH203" s="2489"/>
      <c r="AI203" s="1052"/>
      <c r="AJ203" s="2489"/>
      <c r="AK203" s="1052"/>
      <c r="AL203" s="2489"/>
      <c r="AM203" s="1052"/>
      <c r="AN203" s="2489"/>
      <c r="AO203" s="1052"/>
      <c r="AP203" s="2489"/>
      <c r="AQ203" s="1038"/>
      <c r="AR203" s="2226">
        <f>SUM(AS203:AU203)</f>
        <v>0</v>
      </c>
      <c r="AS203" s="2276"/>
      <c r="AT203" s="2276"/>
      <c r="AU203" s="2276"/>
      <c r="AV203" s="671" t="str">
        <f t="shared" ref="AV203:AV206" si="132">$CA203&amp;$CB203&amp;$CC203&amp;$CD203&amp;$CE203&amp;$CF203&amp;$CG203</f>
        <v/>
      </c>
      <c r="BX203" s="2"/>
      <c r="BY203" s="2"/>
      <c r="CA203" s="31" t="str">
        <f t="shared" ref="CA203:CA208" si="133">IF(CH203=1,"* El número de actividades en usuarios en situacion de discapacidad NO DEBE ser mayor al total. ","")</f>
        <v/>
      </c>
      <c r="CB203" s="31" t="str">
        <f>IF(CI203=1,"* El número de actividades en usuarios JUNJI NO DEBE ser mayor al total. ","")</f>
        <v/>
      </c>
      <c r="CC203" s="31" t="str">
        <f>IF(CJ203=1,"* El número de actividades en usuarios INTEGRA NO DEBE ser mayor al total. ","")</f>
        <v/>
      </c>
      <c r="CD203" s="31" t="str">
        <f>IF(CK203=1,"* El número de actividades en usuarios MINEDUC NO DEBE ser mayor al total. ","")</f>
        <v/>
      </c>
      <c r="CE203" s="31" t="str">
        <f>IF(CL203=1,"* El total de actividades de JUNJI, Integra y MINEDUC no puede superar el Total.","")</f>
        <v/>
      </c>
      <c r="CH203" s="32">
        <f>IF(D203&lt;AQ203,1,0)</f>
        <v>0</v>
      </c>
      <c r="CI203" s="32">
        <f>IF(D203&lt;AS203,1,0)</f>
        <v>0</v>
      </c>
      <c r="CJ203" s="32">
        <f>IF(D203&lt;AT203,1,0)</f>
        <v>0</v>
      </c>
      <c r="CK203" s="32">
        <f>IF(D203&lt;AU203,1,0)</f>
        <v>0</v>
      </c>
      <c r="CL203" s="32">
        <f>IF(D203&lt;AR203,1,0)</f>
        <v>0</v>
      </c>
      <c r="CM203" s="14"/>
      <c r="CN203" s="14"/>
    </row>
    <row r="204" spans="1:92" ht="16.350000000000001" customHeight="1" x14ac:dyDescent="0.2">
      <c r="A204" s="3640" t="s">
        <v>242</v>
      </c>
      <c r="B204" s="3727"/>
      <c r="C204" s="3641"/>
      <c r="D204" s="400">
        <f>SUM(E204+F204)</f>
        <v>0</v>
      </c>
      <c r="E204" s="2265">
        <f t="shared" ref="E204:F206" si="134">+K204+M204+O204+Q204+S204</f>
        <v>0</v>
      </c>
      <c r="F204" s="2490">
        <f t="shared" si="134"/>
        <v>0</v>
      </c>
      <c r="G204" s="370"/>
      <c r="H204" s="371"/>
      <c r="I204" s="370"/>
      <c r="J204" s="371"/>
      <c r="K204" s="23"/>
      <c r="L204" s="24"/>
      <c r="M204" s="23"/>
      <c r="N204" s="24"/>
      <c r="O204" s="23"/>
      <c r="P204" s="24"/>
      <c r="Q204" s="23"/>
      <c r="R204" s="24"/>
      <c r="S204" s="23"/>
      <c r="T204" s="24"/>
      <c r="U204" s="402"/>
      <c r="V204" s="403"/>
      <c r="W204" s="402"/>
      <c r="X204" s="403"/>
      <c r="Y204" s="402"/>
      <c r="Z204" s="403"/>
      <c r="AA204" s="402"/>
      <c r="AB204" s="404"/>
      <c r="AC204" s="402"/>
      <c r="AD204" s="404"/>
      <c r="AE204" s="402"/>
      <c r="AF204" s="404"/>
      <c r="AG204" s="402"/>
      <c r="AH204" s="404"/>
      <c r="AI204" s="402"/>
      <c r="AJ204" s="404"/>
      <c r="AK204" s="402"/>
      <c r="AL204" s="404"/>
      <c r="AM204" s="402"/>
      <c r="AN204" s="404"/>
      <c r="AO204" s="402"/>
      <c r="AP204" s="404"/>
      <c r="AQ204" s="292"/>
      <c r="AR204" s="2229">
        <f t="shared" ref="AR204:AR207" si="135">SUM(AS204:AU204)</f>
        <v>0</v>
      </c>
      <c r="AS204" s="24"/>
      <c r="AT204" s="24"/>
      <c r="AU204" s="24"/>
      <c r="AV204" s="671" t="str">
        <f t="shared" si="132"/>
        <v/>
      </c>
      <c r="BX204" s="2"/>
      <c r="BY204" s="2"/>
      <c r="CA204" s="31" t="str">
        <f t="shared" si="133"/>
        <v/>
      </c>
      <c r="CB204" s="31" t="str">
        <f t="shared" ref="CB204:CB208" si="136">IF(CI204=1,"* El número de actividades en usuarios JUNJI NO DEBE ser mayor al total. ","")</f>
        <v/>
      </c>
      <c r="CC204" s="31" t="str">
        <f t="shared" ref="CC204:CC208" si="137">IF(CJ204=1,"* El número de actividades en usuarios INTEGRA NO DEBE ser mayor al total. ","")</f>
        <v/>
      </c>
      <c r="CD204" s="31" t="str">
        <f t="shared" ref="CD204:CD208" si="138">IF(CK204=1,"* El número de actividades en usuarios MINEDUC NO DEBE ser mayor al total. ","")</f>
        <v/>
      </c>
      <c r="CE204" s="31" t="str">
        <f t="shared" ref="CE204:CE208" si="139">IF(CL204=1,"* El total de actividades de JUNJI, Integra y MINEDUC no puede superar el Total.","")</f>
        <v/>
      </c>
      <c r="CH204" s="32">
        <f t="shared" ref="CH204:CH206" si="140">IF(D204&lt;AQ204,1,0)</f>
        <v>0</v>
      </c>
      <c r="CI204" s="32">
        <f t="shared" ref="CI204:CI206" si="141">IF(D204&lt;AS204,1,0)</f>
        <v>0</v>
      </c>
      <c r="CJ204" s="32">
        <f t="shared" ref="CJ204:CJ206" si="142">IF(D204&lt;AT204,1,0)</f>
        <v>0</v>
      </c>
      <c r="CK204" s="32">
        <f t="shared" ref="CK204:CK206" si="143">IF(D204&lt;AU204,1,0)</f>
        <v>0</v>
      </c>
      <c r="CL204" s="32">
        <f t="shared" ref="CL204:CL206" si="144">IF(D204&lt;AR204,1,0)</f>
        <v>0</v>
      </c>
      <c r="CM204" s="14"/>
      <c r="CN204" s="14"/>
    </row>
    <row r="205" spans="1:92" ht="16.350000000000001" customHeight="1" x14ac:dyDescent="0.2">
      <c r="A205" s="3046" t="s">
        <v>243</v>
      </c>
      <c r="B205" s="3047"/>
      <c r="C205" s="3048"/>
      <c r="D205" s="2109">
        <f>SUM(E205+F205)</f>
        <v>0</v>
      </c>
      <c r="E205" s="2491">
        <f t="shared" si="134"/>
        <v>0</v>
      </c>
      <c r="F205" s="408">
        <f t="shared" si="134"/>
        <v>0</v>
      </c>
      <c r="G205" s="370"/>
      <c r="H205" s="371"/>
      <c r="I205" s="370"/>
      <c r="J205" s="371"/>
      <c r="K205" s="23"/>
      <c r="L205" s="24"/>
      <c r="M205" s="23"/>
      <c r="N205" s="24"/>
      <c r="O205" s="23"/>
      <c r="P205" s="24"/>
      <c r="Q205" s="23"/>
      <c r="R205" s="24"/>
      <c r="S205" s="23"/>
      <c r="T205" s="24"/>
      <c r="U205" s="402"/>
      <c r="V205" s="403"/>
      <c r="W205" s="402"/>
      <c r="X205" s="403"/>
      <c r="Y205" s="402"/>
      <c r="Z205" s="403"/>
      <c r="AA205" s="402"/>
      <c r="AB205" s="404"/>
      <c r="AC205" s="402"/>
      <c r="AD205" s="404"/>
      <c r="AE205" s="402"/>
      <c r="AF205" s="404"/>
      <c r="AG205" s="402"/>
      <c r="AH205" s="404"/>
      <c r="AI205" s="402"/>
      <c r="AJ205" s="404"/>
      <c r="AK205" s="402"/>
      <c r="AL205" s="404"/>
      <c r="AM205" s="402"/>
      <c r="AN205" s="404"/>
      <c r="AO205" s="402"/>
      <c r="AP205" s="404"/>
      <c r="AQ205" s="292"/>
      <c r="AR205" s="2229">
        <f t="shared" si="135"/>
        <v>0</v>
      </c>
      <c r="AS205" s="24"/>
      <c r="AT205" s="24"/>
      <c r="AU205" s="24"/>
      <c r="AV205" s="671" t="str">
        <f t="shared" si="132"/>
        <v/>
      </c>
      <c r="BX205" s="2"/>
      <c r="BY205" s="2"/>
      <c r="CA205" s="31" t="str">
        <f t="shared" si="133"/>
        <v/>
      </c>
      <c r="CB205" s="31" t="str">
        <f t="shared" si="136"/>
        <v/>
      </c>
      <c r="CC205" s="31" t="str">
        <f t="shared" si="137"/>
        <v/>
      </c>
      <c r="CD205" s="31" t="str">
        <f t="shared" si="138"/>
        <v/>
      </c>
      <c r="CE205" s="31" t="str">
        <f t="shared" si="139"/>
        <v/>
      </c>
      <c r="CH205" s="32">
        <f t="shared" si="140"/>
        <v>0</v>
      </c>
      <c r="CI205" s="32">
        <f t="shared" si="141"/>
        <v>0</v>
      </c>
      <c r="CJ205" s="32">
        <f t="shared" si="142"/>
        <v>0</v>
      </c>
      <c r="CK205" s="32">
        <f t="shared" si="143"/>
        <v>0</v>
      </c>
      <c r="CL205" s="32">
        <f t="shared" si="144"/>
        <v>0</v>
      </c>
      <c r="CM205" s="14"/>
      <c r="CN205" s="14"/>
    </row>
    <row r="206" spans="1:92" ht="16.350000000000001" customHeight="1" x14ac:dyDescent="0.2">
      <c r="A206" s="3640" t="s">
        <v>244</v>
      </c>
      <c r="B206" s="3727"/>
      <c r="C206" s="3641"/>
      <c r="D206" s="2109">
        <f>SUM(E206+F206)</f>
        <v>0</v>
      </c>
      <c r="E206" s="2491">
        <f t="shared" si="134"/>
        <v>0</v>
      </c>
      <c r="F206" s="2492">
        <f t="shared" si="134"/>
        <v>0</v>
      </c>
      <c r="G206" s="2280"/>
      <c r="H206" s="2282"/>
      <c r="I206" s="2280"/>
      <c r="J206" s="2282"/>
      <c r="K206" s="2267"/>
      <c r="L206" s="2268"/>
      <c r="M206" s="2267"/>
      <c r="N206" s="2268"/>
      <c r="O206" s="2267"/>
      <c r="P206" s="2268"/>
      <c r="Q206" s="2267"/>
      <c r="R206" s="2268"/>
      <c r="S206" s="2267"/>
      <c r="T206" s="2268"/>
      <c r="U206" s="2493"/>
      <c r="V206" s="2494"/>
      <c r="W206" s="2493"/>
      <c r="X206" s="2494"/>
      <c r="Y206" s="2493"/>
      <c r="Z206" s="2494"/>
      <c r="AA206" s="2493"/>
      <c r="AB206" s="2495"/>
      <c r="AC206" s="2493"/>
      <c r="AD206" s="2495"/>
      <c r="AE206" s="2493"/>
      <c r="AF206" s="2495"/>
      <c r="AG206" s="2493"/>
      <c r="AH206" s="2495"/>
      <c r="AI206" s="2493"/>
      <c r="AJ206" s="2495"/>
      <c r="AK206" s="2493"/>
      <c r="AL206" s="2495"/>
      <c r="AM206" s="2493"/>
      <c r="AN206" s="2495"/>
      <c r="AO206" s="2493"/>
      <c r="AP206" s="2495"/>
      <c r="AQ206" s="2233"/>
      <c r="AR206" s="2229">
        <f t="shared" si="135"/>
        <v>0</v>
      </c>
      <c r="AS206" s="2268"/>
      <c r="AT206" s="2268"/>
      <c r="AU206" s="2268"/>
      <c r="AV206" s="671" t="str">
        <f t="shared" si="132"/>
        <v/>
      </c>
      <c r="BX206" s="2"/>
      <c r="BY206" s="2"/>
      <c r="CA206" s="31" t="str">
        <f t="shared" si="133"/>
        <v/>
      </c>
      <c r="CB206" s="31" t="str">
        <f t="shared" si="136"/>
        <v/>
      </c>
      <c r="CC206" s="31" t="str">
        <f t="shared" si="137"/>
        <v/>
      </c>
      <c r="CD206" s="31" t="str">
        <f t="shared" si="138"/>
        <v/>
      </c>
      <c r="CE206" s="31" t="str">
        <f t="shared" si="139"/>
        <v/>
      </c>
      <c r="CH206" s="32">
        <f t="shared" si="140"/>
        <v>0</v>
      </c>
      <c r="CI206" s="32">
        <f t="shared" si="141"/>
        <v>0</v>
      </c>
      <c r="CJ206" s="32">
        <f t="shared" si="142"/>
        <v>0</v>
      </c>
      <c r="CK206" s="32">
        <f t="shared" si="143"/>
        <v>0</v>
      </c>
      <c r="CL206" s="32">
        <f t="shared" si="144"/>
        <v>0</v>
      </c>
      <c r="CM206" s="14"/>
      <c r="CN206" s="14"/>
    </row>
    <row r="207" spans="1:92" ht="16.350000000000001" customHeight="1" x14ac:dyDescent="0.2">
      <c r="A207" s="3724" t="s">
        <v>245</v>
      </c>
      <c r="B207" s="3031"/>
      <c r="C207" s="3031"/>
      <c r="D207" s="2496"/>
      <c r="E207" s="2497"/>
      <c r="F207" s="2498"/>
      <c r="G207" s="2499"/>
      <c r="H207" s="2321"/>
      <c r="I207" s="2320"/>
      <c r="J207" s="2321"/>
      <c r="K207" s="2320"/>
      <c r="L207" s="2321"/>
      <c r="M207" s="2320"/>
      <c r="N207" s="2321"/>
      <c r="O207" s="2320"/>
      <c r="P207" s="2321"/>
      <c r="Q207" s="2320"/>
      <c r="R207" s="2321"/>
      <c r="S207" s="2320"/>
      <c r="T207" s="2321"/>
      <c r="U207" s="2320"/>
      <c r="V207" s="2321"/>
      <c r="W207" s="2320"/>
      <c r="X207" s="2321"/>
      <c r="Y207" s="2320"/>
      <c r="Z207" s="2321"/>
      <c r="AA207" s="2320"/>
      <c r="AB207" s="2500"/>
      <c r="AC207" s="2320"/>
      <c r="AD207" s="2500"/>
      <c r="AE207" s="2320"/>
      <c r="AF207" s="2500"/>
      <c r="AG207" s="2320"/>
      <c r="AH207" s="2500"/>
      <c r="AI207" s="2320"/>
      <c r="AJ207" s="2500"/>
      <c r="AK207" s="2320"/>
      <c r="AL207" s="2500"/>
      <c r="AM207" s="2320"/>
      <c r="AN207" s="2500"/>
      <c r="AO207" s="2320"/>
      <c r="AP207" s="2500"/>
      <c r="AQ207" s="2501"/>
      <c r="AR207" s="2502">
        <f t="shared" si="135"/>
        <v>0</v>
      </c>
      <c r="AS207" s="2414"/>
      <c r="AT207" s="2414"/>
      <c r="AU207" s="2414"/>
      <c r="AV207" s="671"/>
      <c r="BX207" s="2"/>
      <c r="BY207" s="2"/>
      <c r="CA207" s="31" t="str">
        <f t="shared" si="133"/>
        <v/>
      </c>
      <c r="CB207" s="31" t="str">
        <f t="shared" si="136"/>
        <v/>
      </c>
      <c r="CC207" s="31" t="str">
        <f t="shared" si="137"/>
        <v/>
      </c>
      <c r="CD207" s="31" t="str">
        <f t="shared" si="138"/>
        <v/>
      </c>
      <c r="CE207" s="31" t="str">
        <f t="shared" si="139"/>
        <v/>
      </c>
      <c r="CH207" s="32"/>
      <c r="CI207" s="32"/>
      <c r="CJ207" s="32"/>
      <c r="CK207" s="32"/>
      <c r="CL207" s="32"/>
      <c r="CM207" s="14"/>
      <c r="CN207" s="14"/>
    </row>
    <row r="208" spans="1:92" ht="16.350000000000001" customHeight="1" x14ac:dyDescent="0.2">
      <c r="A208" s="3725" t="s">
        <v>246</v>
      </c>
      <c r="B208" s="3725"/>
      <c r="C208" s="3725"/>
      <c r="D208" s="2219"/>
      <c r="E208" s="2503"/>
      <c r="F208" s="2504"/>
      <c r="G208" s="2441"/>
      <c r="H208" s="2330"/>
      <c r="I208" s="2441"/>
      <c r="J208" s="2330"/>
      <c r="K208" s="2441"/>
      <c r="L208" s="2330"/>
      <c r="M208" s="2441"/>
      <c r="N208" s="2330"/>
      <c r="O208" s="2441"/>
      <c r="P208" s="2330"/>
      <c r="Q208" s="2441"/>
      <c r="R208" s="2330"/>
      <c r="S208" s="2441"/>
      <c r="T208" s="2330"/>
      <c r="U208" s="2441"/>
      <c r="V208" s="2330"/>
      <c r="W208" s="2441"/>
      <c r="X208" s="2330"/>
      <c r="Y208" s="2441"/>
      <c r="Z208" s="2330"/>
      <c r="AA208" s="2441"/>
      <c r="AB208" s="2505"/>
      <c r="AC208" s="2441"/>
      <c r="AD208" s="2505"/>
      <c r="AE208" s="2441"/>
      <c r="AF208" s="2505"/>
      <c r="AG208" s="2441"/>
      <c r="AH208" s="2505"/>
      <c r="AI208" s="2441"/>
      <c r="AJ208" s="2505"/>
      <c r="AK208" s="2441"/>
      <c r="AL208" s="2505"/>
      <c r="AM208" s="2441"/>
      <c r="AN208" s="2505"/>
      <c r="AO208" s="2441"/>
      <c r="AP208" s="2505"/>
      <c r="AQ208" s="2506"/>
      <c r="AR208" s="2238">
        <f>SUM(AS208:AU208)</f>
        <v>0</v>
      </c>
      <c r="AS208" s="2273"/>
      <c r="AT208" s="2273"/>
      <c r="AU208" s="2273"/>
      <c r="AV208" s="671"/>
      <c r="BX208" s="2"/>
      <c r="BY208" s="2"/>
      <c r="CA208" s="31" t="str">
        <f t="shared" si="133"/>
        <v/>
      </c>
      <c r="CB208" s="31" t="str">
        <f t="shared" si="136"/>
        <v/>
      </c>
      <c r="CC208" s="31" t="str">
        <f t="shared" si="137"/>
        <v/>
      </c>
      <c r="CD208" s="31" t="str">
        <f t="shared" si="138"/>
        <v/>
      </c>
      <c r="CE208" s="31" t="str">
        <f t="shared" si="139"/>
        <v/>
      </c>
      <c r="CH208" s="32"/>
      <c r="CI208" s="32"/>
      <c r="CJ208" s="32"/>
      <c r="CK208" s="32"/>
      <c r="CL208" s="32"/>
      <c r="CM208" s="14"/>
      <c r="CN208" s="14"/>
    </row>
    <row r="209" spans="1:98" ht="28.5" customHeight="1" x14ac:dyDescent="0.2">
      <c r="A209" s="49" t="s">
        <v>247</v>
      </c>
      <c r="B209" s="665"/>
      <c r="C209" s="86"/>
      <c r="D209" s="87"/>
      <c r="E209" s="87"/>
      <c r="F209" s="426"/>
      <c r="G209" s="426"/>
      <c r="H209" s="426"/>
      <c r="I209" s="52"/>
      <c r="J209" s="2091"/>
      <c r="K209" s="428"/>
      <c r="L209" s="52"/>
      <c r="M209" s="652"/>
      <c r="N209" s="652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30"/>
      <c r="AM209" s="30"/>
      <c r="AN209" s="30"/>
      <c r="AO209" s="30"/>
      <c r="AP209" s="30"/>
      <c r="AQ209" s="30"/>
      <c r="AR209" s="30"/>
      <c r="AS209" s="9"/>
      <c r="AT209" s="9"/>
      <c r="BX209" s="2"/>
      <c r="BY209" s="2"/>
      <c r="CA209" s="31"/>
      <c r="CB209" s="31"/>
      <c r="CC209" s="31"/>
      <c r="CD209" s="31"/>
      <c r="CE209" s="31"/>
      <c r="CF209" s="31"/>
      <c r="CG209" s="31"/>
      <c r="CH209" s="32"/>
      <c r="CI209" s="32"/>
      <c r="CJ209" s="32"/>
      <c r="CK209" s="32"/>
      <c r="CL209" s="32"/>
      <c r="CM209" s="32"/>
      <c r="CN209" s="32"/>
    </row>
    <row r="210" spans="1:98" ht="16.350000000000001" customHeight="1" x14ac:dyDescent="0.2">
      <c r="A210" s="3823" t="s">
        <v>236</v>
      </c>
      <c r="B210" s="3258"/>
      <c r="C210" s="3824"/>
      <c r="D210" s="3818" t="s">
        <v>4</v>
      </c>
      <c r="E210" s="3245"/>
      <c r="F210" s="3825"/>
      <c r="G210" s="3807" t="s">
        <v>5</v>
      </c>
      <c r="H210" s="3805"/>
      <c r="I210" s="3805"/>
      <c r="J210" s="3805"/>
      <c r="K210" s="3805"/>
      <c r="L210" s="3805"/>
      <c r="M210" s="3805"/>
      <c r="N210" s="3805"/>
      <c r="O210" s="3805"/>
      <c r="P210" s="3805"/>
      <c r="Q210" s="3805"/>
      <c r="R210" s="3805"/>
      <c r="S210" s="3805"/>
      <c r="T210" s="3805"/>
      <c r="U210" s="3805"/>
      <c r="V210" s="3805"/>
      <c r="W210" s="3805"/>
      <c r="X210" s="3805"/>
      <c r="Y210" s="3805"/>
      <c r="Z210" s="3805"/>
      <c r="AA210" s="3805"/>
      <c r="AB210" s="3805"/>
      <c r="AC210" s="3805"/>
      <c r="AD210" s="3805"/>
      <c r="AE210" s="3805"/>
      <c r="AF210" s="3805"/>
      <c r="AG210" s="3805"/>
      <c r="AH210" s="3805"/>
      <c r="AI210" s="3805"/>
      <c r="AJ210" s="3805"/>
      <c r="AK210" s="3805"/>
      <c r="AL210" s="3805"/>
      <c r="AM210" s="3805"/>
      <c r="AN210" s="3805"/>
      <c r="AO210" s="3805"/>
      <c r="AP210" s="3806"/>
      <c r="AQ210" s="30"/>
      <c r="AR210" s="30"/>
      <c r="AS210" s="9"/>
      <c r="AT210" s="9"/>
      <c r="BX210" s="2"/>
      <c r="BY210" s="2"/>
      <c r="CA210" s="31"/>
      <c r="CB210" s="31"/>
      <c r="CC210" s="31"/>
      <c r="CD210" s="31"/>
      <c r="CE210" s="31"/>
      <c r="CF210" s="31"/>
      <c r="CG210" s="31"/>
      <c r="CH210" s="32"/>
      <c r="CI210" s="32"/>
      <c r="CJ210" s="32"/>
      <c r="CK210" s="32"/>
      <c r="CL210" s="32"/>
      <c r="CM210" s="32"/>
      <c r="CN210" s="32"/>
    </row>
    <row r="211" spans="1:98" ht="32.1" customHeight="1" x14ac:dyDescent="0.2">
      <c r="A211" s="2933"/>
      <c r="B211" s="2934"/>
      <c r="C211" s="2935"/>
      <c r="D211" s="3394"/>
      <c r="E211" s="3247"/>
      <c r="F211" s="3262"/>
      <c r="G211" s="3803" t="s">
        <v>13</v>
      </c>
      <c r="H211" s="3804"/>
      <c r="I211" s="3807" t="s">
        <v>14</v>
      </c>
      <c r="J211" s="3806"/>
      <c r="K211" s="3805" t="s">
        <v>15</v>
      </c>
      <c r="L211" s="3806"/>
      <c r="M211" s="3807" t="s">
        <v>16</v>
      </c>
      <c r="N211" s="3806"/>
      <c r="O211" s="3807" t="s">
        <v>17</v>
      </c>
      <c r="P211" s="3806"/>
      <c r="Q211" s="3807" t="s">
        <v>18</v>
      </c>
      <c r="R211" s="3806"/>
      <c r="S211" s="3807" t="s">
        <v>19</v>
      </c>
      <c r="T211" s="3806"/>
      <c r="U211" s="3807" t="s">
        <v>20</v>
      </c>
      <c r="V211" s="3806"/>
      <c r="W211" s="3807" t="s">
        <v>21</v>
      </c>
      <c r="X211" s="3806"/>
      <c r="Y211" s="3807" t="s">
        <v>22</v>
      </c>
      <c r="Z211" s="3812"/>
      <c r="AA211" s="3807" t="s">
        <v>23</v>
      </c>
      <c r="AB211" s="3812"/>
      <c r="AC211" s="3807" t="s">
        <v>24</v>
      </c>
      <c r="AD211" s="3812"/>
      <c r="AE211" s="3807" t="s">
        <v>25</v>
      </c>
      <c r="AF211" s="3812"/>
      <c r="AG211" s="3807" t="s">
        <v>26</v>
      </c>
      <c r="AH211" s="3812"/>
      <c r="AI211" s="3807" t="s">
        <v>27</v>
      </c>
      <c r="AJ211" s="3812"/>
      <c r="AK211" s="3807" t="s">
        <v>28</v>
      </c>
      <c r="AL211" s="3812"/>
      <c r="AM211" s="3807" t="s">
        <v>29</v>
      </c>
      <c r="AN211" s="3812"/>
      <c r="AO211" s="3807" t="s">
        <v>30</v>
      </c>
      <c r="AP211" s="3812"/>
      <c r="AQ211" s="30"/>
      <c r="AR211" s="30"/>
      <c r="AS211" s="9"/>
      <c r="AT211" s="9"/>
      <c r="BV211" s="3"/>
      <c r="BW211" s="3"/>
      <c r="CA211" s="31"/>
      <c r="CB211" s="31"/>
      <c r="CC211" s="31"/>
      <c r="CD211" s="31"/>
      <c r="CE211" s="31"/>
      <c r="CF211" s="31"/>
      <c r="CG211" s="31"/>
      <c r="CH211" s="32"/>
      <c r="CI211" s="32"/>
      <c r="CJ211" s="32"/>
      <c r="CK211" s="32"/>
      <c r="CL211" s="32"/>
      <c r="CM211" s="32"/>
      <c r="CN211" s="32"/>
    </row>
    <row r="212" spans="1:98" ht="16.350000000000001" customHeight="1" x14ac:dyDescent="0.2">
      <c r="A212" s="3169"/>
      <c r="B212" s="3170"/>
      <c r="C212" s="3171"/>
      <c r="D212" s="2596" t="s">
        <v>31</v>
      </c>
      <c r="E212" s="2577" t="s">
        <v>32</v>
      </c>
      <c r="F212" s="431" t="s">
        <v>33</v>
      </c>
      <c r="G212" s="2543" t="s">
        <v>32</v>
      </c>
      <c r="H212" s="2544" t="s">
        <v>33</v>
      </c>
      <c r="I212" s="2543" t="s">
        <v>32</v>
      </c>
      <c r="J212" s="2544" t="s">
        <v>33</v>
      </c>
      <c r="K212" s="2543" t="s">
        <v>32</v>
      </c>
      <c r="L212" s="2544" t="s">
        <v>33</v>
      </c>
      <c r="M212" s="2543" t="s">
        <v>32</v>
      </c>
      <c r="N212" s="2544" t="s">
        <v>33</v>
      </c>
      <c r="O212" s="2543" t="s">
        <v>32</v>
      </c>
      <c r="P212" s="2544" t="s">
        <v>33</v>
      </c>
      <c r="Q212" s="2543" t="s">
        <v>32</v>
      </c>
      <c r="R212" s="2544" t="s">
        <v>33</v>
      </c>
      <c r="S212" s="2543" t="s">
        <v>32</v>
      </c>
      <c r="T212" s="2544" t="s">
        <v>33</v>
      </c>
      <c r="U212" s="2543" t="s">
        <v>32</v>
      </c>
      <c r="V212" s="2544" t="s">
        <v>33</v>
      </c>
      <c r="W212" s="2543" t="s">
        <v>32</v>
      </c>
      <c r="X212" s="2544" t="s">
        <v>33</v>
      </c>
      <c r="Y212" s="2543" t="s">
        <v>32</v>
      </c>
      <c r="Z212" s="2544" t="s">
        <v>33</v>
      </c>
      <c r="AA212" s="2543" t="s">
        <v>32</v>
      </c>
      <c r="AB212" s="2544" t="s">
        <v>33</v>
      </c>
      <c r="AC212" s="2543" t="s">
        <v>32</v>
      </c>
      <c r="AD212" s="2544" t="s">
        <v>33</v>
      </c>
      <c r="AE212" s="2543" t="s">
        <v>32</v>
      </c>
      <c r="AF212" s="2544" t="s">
        <v>33</v>
      </c>
      <c r="AG212" s="2543" t="s">
        <v>32</v>
      </c>
      <c r="AH212" s="2544" t="s">
        <v>33</v>
      </c>
      <c r="AI212" s="2543" t="s">
        <v>32</v>
      </c>
      <c r="AJ212" s="2544" t="s">
        <v>33</v>
      </c>
      <c r="AK212" s="2543" t="s">
        <v>32</v>
      </c>
      <c r="AL212" s="2544" t="s">
        <v>33</v>
      </c>
      <c r="AM212" s="2543" t="s">
        <v>32</v>
      </c>
      <c r="AN212" s="2544" t="s">
        <v>33</v>
      </c>
      <c r="AO212" s="2543" t="s">
        <v>32</v>
      </c>
      <c r="AP212" s="2544" t="s">
        <v>33</v>
      </c>
      <c r="BV212" s="3"/>
      <c r="BW212" s="3"/>
      <c r="CA212" s="31"/>
      <c r="CB212" s="31"/>
      <c r="CC212" s="31"/>
      <c r="CD212" s="31"/>
      <c r="CE212" s="31"/>
      <c r="CF212" s="31"/>
      <c r="CG212" s="31"/>
      <c r="CH212" s="32"/>
      <c r="CI212" s="32"/>
      <c r="CJ212" s="32"/>
      <c r="CK212" s="32"/>
      <c r="CL212" s="32"/>
      <c r="CM212" s="32"/>
      <c r="CN212" s="32"/>
    </row>
    <row r="213" spans="1:98" ht="17.25" customHeight="1" x14ac:dyDescent="0.2">
      <c r="A213" s="3232" t="s">
        <v>248</v>
      </c>
      <c r="B213" s="3003"/>
      <c r="C213" s="3004"/>
      <c r="D213" s="2225">
        <f>SUM(E213:F213)</f>
        <v>0</v>
      </c>
      <c r="E213" s="2508">
        <f>SUM(G213+I213+K213+M213+O213+Q213+S213+U213+W213+Y213+AA213+AC213+AE213+AG213+AI213+AK213+AM213+AO213)</f>
        <v>0</v>
      </c>
      <c r="F213" s="2509">
        <f>SUM(H213+J213+L213+N213+P213+R213+T213+V213+X213+Z213+AB213+AD213+AF213+AH213+AJ213+AL213+AN213+AP213)</f>
        <v>0</v>
      </c>
      <c r="G213" s="1057"/>
      <c r="H213" s="60"/>
      <c r="I213" s="2227"/>
      <c r="J213" s="60"/>
      <c r="K213" s="2227"/>
      <c r="L213" s="60"/>
      <c r="M213" s="2227"/>
      <c r="N213" s="60"/>
      <c r="O213" s="2227"/>
      <c r="P213" s="60"/>
      <c r="Q213" s="2227"/>
      <c r="R213" s="60"/>
      <c r="S213" s="2227"/>
      <c r="T213" s="60"/>
      <c r="U213" s="2227"/>
      <c r="V213" s="60"/>
      <c r="W213" s="268"/>
      <c r="X213" s="60"/>
      <c r="Y213" s="2227"/>
      <c r="Z213" s="60"/>
      <c r="AA213" s="2227"/>
      <c r="AB213" s="60"/>
      <c r="AC213" s="2227"/>
      <c r="AD213" s="60"/>
      <c r="AE213" s="2227"/>
      <c r="AF213" s="60"/>
      <c r="AG213" s="2227"/>
      <c r="AH213" s="60"/>
      <c r="AI213" s="2227"/>
      <c r="AJ213" s="60"/>
      <c r="AK213" s="268"/>
      <c r="AL213" s="60"/>
      <c r="AM213" s="2227"/>
      <c r="AN213" s="60"/>
      <c r="AO213" s="2227"/>
      <c r="AP213" s="60"/>
      <c r="BV213" s="3"/>
      <c r="BW213" s="3"/>
      <c r="CA213" s="31"/>
      <c r="CB213" s="31"/>
      <c r="CC213" s="31"/>
      <c r="CD213" s="31"/>
      <c r="CE213" s="31"/>
      <c r="CF213" s="31"/>
      <c r="CG213" s="31"/>
      <c r="CH213" s="32"/>
      <c r="CI213" s="32"/>
      <c r="CJ213" s="32"/>
      <c r="CK213" s="32"/>
      <c r="CL213" s="32"/>
      <c r="CM213" s="32"/>
      <c r="CN213" s="32"/>
    </row>
    <row r="214" spans="1:98" ht="16.350000000000001" customHeight="1" x14ac:dyDescent="0.2">
      <c r="A214" s="3618" t="s">
        <v>249</v>
      </c>
      <c r="B214" s="3619"/>
      <c r="C214" s="3620"/>
      <c r="D214" s="2228">
        <f t="shared" ref="D214:D216" si="145">SUM(E214:F214)</f>
        <v>0</v>
      </c>
      <c r="E214" s="2510">
        <f t="shared" ref="E214:F216" si="146">SUM(G214+I214+K214+M214+O214+Q214+S214+U214+W214+Y214+AA214+AC214+AE214+AG214+AI214+AK214+AM214+AO214)</f>
        <v>0</v>
      </c>
      <c r="F214" s="2511">
        <f t="shared" si="146"/>
        <v>0</v>
      </c>
      <c r="G214" s="2512"/>
      <c r="H214" s="2231"/>
      <c r="I214" s="2230"/>
      <c r="J214" s="2231"/>
      <c r="K214" s="2230"/>
      <c r="L214" s="2231"/>
      <c r="M214" s="2230"/>
      <c r="N214" s="2231"/>
      <c r="O214" s="2230"/>
      <c r="P214" s="2231"/>
      <c r="Q214" s="2230"/>
      <c r="R214" s="2231"/>
      <c r="S214" s="2230"/>
      <c r="T214" s="2231"/>
      <c r="U214" s="2230"/>
      <c r="V214" s="2231"/>
      <c r="W214" s="2424"/>
      <c r="X214" s="2231"/>
      <c r="Y214" s="2230"/>
      <c r="Z214" s="2231"/>
      <c r="AA214" s="2230"/>
      <c r="AB214" s="2231"/>
      <c r="AC214" s="2230"/>
      <c r="AD214" s="2231"/>
      <c r="AE214" s="2230"/>
      <c r="AF214" s="2231"/>
      <c r="AG214" s="2230"/>
      <c r="AH214" s="2231"/>
      <c r="AI214" s="2230"/>
      <c r="AJ214" s="2231"/>
      <c r="AK214" s="2424"/>
      <c r="AL214" s="2231"/>
      <c r="AM214" s="2230"/>
      <c r="AN214" s="2231"/>
      <c r="AO214" s="2230"/>
      <c r="AP214" s="2231"/>
      <c r="BV214" s="3"/>
      <c r="BW214" s="3"/>
      <c r="CA214" s="31"/>
      <c r="CB214" s="31"/>
      <c r="CC214" s="31"/>
      <c r="CD214" s="31"/>
      <c r="CE214" s="31"/>
      <c r="CF214" s="31"/>
      <c r="CG214" s="31"/>
      <c r="CH214" s="32"/>
      <c r="CI214" s="32"/>
      <c r="CJ214" s="32"/>
      <c r="CK214" s="32"/>
      <c r="CL214" s="32"/>
      <c r="CM214" s="32"/>
      <c r="CN214" s="32"/>
    </row>
    <row r="215" spans="1:98" ht="16.350000000000001" customHeight="1" x14ac:dyDescent="0.2">
      <c r="A215" s="3720" t="s">
        <v>250</v>
      </c>
      <c r="B215" s="3721"/>
      <c r="C215" s="3722"/>
      <c r="D215" s="2228">
        <f t="shared" si="145"/>
        <v>0</v>
      </c>
      <c r="E215" s="2510">
        <f t="shared" si="146"/>
        <v>0</v>
      </c>
      <c r="F215" s="2511">
        <f t="shared" si="146"/>
        <v>0</v>
      </c>
      <c r="G215" s="2512"/>
      <c r="H215" s="2231"/>
      <c r="I215" s="2230"/>
      <c r="J215" s="2231"/>
      <c r="K215" s="2230"/>
      <c r="L215" s="2231"/>
      <c r="M215" s="2230"/>
      <c r="N215" s="2231"/>
      <c r="O215" s="2230"/>
      <c r="P215" s="2231"/>
      <c r="Q215" s="2230"/>
      <c r="R215" s="2231"/>
      <c r="S215" s="2230"/>
      <c r="T215" s="2231"/>
      <c r="U215" s="2230"/>
      <c r="V215" s="2231"/>
      <c r="W215" s="2424"/>
      <c r="X215" s="2231"/>
      <c r="Y215" s="2230"/>
      <c r="Z215" s="2231"/>
      <c r="AA215" s="2230"/>
      <c r="AB215" s="2231"/>
      <c r="AC215" s="2230"/>
      <c r="AD215" s="2231"/>
      <c r="AE215" s="2230"/>
      <c r="AF215" s="2231"/>
      <c r="AG215" s="2230"/>
      <c r="AH215" s="2231"/>
      <c r="AI215" s="2230"/>
      <c r="AJ215" s="2231"/>
      <c r="AK215" s="2424"/>
      <c r="AL215" s="2231"/>
      <c r="AM215" s="2230"/>
      <c r="AN215" s="2231"/>
      <c r="AO215" s="2230"/>
      <c r="AP215" s="2231"/>
      <c r="BV215" s="3"/>
      <c r="BW215" s="3"/>
      <c r="CA215" s="31"/>
      <c r="CB215" s="31"/>
      <c r="CC215" s="31"/>
      <c r="CD215" s="31"/>
      <c r="CE215" s="31"/>
      <c r="CF215" s="31"/>
      <c r="CG215" s="31"/>
      <c r="CH215" s="32"/>
      <c r="CI215" s="32"/>
      <c r="CJ215" s="32"/>
      <c r="CK215" s="32"/>
      <c r="CL215" s="32"/>
      <c r="CM215" s="32"/>
      <c r="CN215" s="32"/>
    </row>
    <row r="216" spans="1:98" ht="16.350000000000001" customHeight="1" x14ac:dyDescent="0.2">
      <c r="A216" s="3625" t="s">
        <v>251</v>
      </c>
      <c r="B216" s="3625"/>
      <c r="C216" s="3626"/>
      <c r="D216" s="2237">
        <f t="shared" si="145"/>
        <v>0</v>
      </c>
      <c r="E216" s="2513">
        <f>SUM(G216+I216+K216+M216+O216+Q216+S216+U216+W216+Y216+AA216+AC216+AE216+AG216+AI216+AK216+AM216+AO216)</f>
        <v>0</v>
      </c>
      <c r="F216" s="2514">
        <f t="shared" si="146"/>
        <v>0</v>
      </c>
      <c r="G216" s="2515"/>
      <c r="H216" s="2240"/>
      <c r="I216" s="2239"/>
      <c r="J216" s="2240"/>
      <c r="K216" s="2239"/>
      <c r="L216" s="2240"/>
      <c r="M216" s="2239"/>
      <c r="N216" s="2240"/>
      <c r="O216" s="2239"/>
      <c r="P216" s="2240"/>
      <c r="Q216" s="2239"/>
      <c r="R216" s="2240"/>
      <c r="S216" s="2239"/>
      <c r="T216" s="2240"/>
      <c r="U216" s="2239"/>
      <c r="V216" s="2240"/>
      <c r="W216" s="2426"/>
      <c r="X216" s="2240"/>
      <c r="Y216" s="2239"/>
      <c r="Z216" s="2240"/>
      <c r="AA216" s="2239"/>
      <c r="AB216" s="2240"/>
      <c r="AC216" s="2239"/>
      <c r="AD216" s="2240"/>
      <c r="AE216" s="2239"/>
      <c r="AF216" s="2240"/>
      <c r="AG216" s="2239"/>
      <c r="AH216" s="2240"/>
      <c r="AI216" s="2239"/>
      <c r="AJ216" s="2240"/>
      <c r="AK216" s="2426"/>
      <c r="AL216" s="2240"/>
      <c r="AM216" s="2239"/>
      <c r="AN216" s="2240"/>
      <c r="AO216" s="2239"/>
      <c r="AP216" s="2240"/>
      <c r="BV216" s="3"/>
      <c r="BW216" s="3"/>
      <c r="CA216" s="31"/>
      <c r="CB216" s="31"/>
      <c r="CC216" s="31"/>
      <c r="CD216" s="31"/>
      <c r="CE216" s="31"/>
      <c r="CF216" s="31"/>
      <c r="CG216" s="31"/>
      <c r="CH216" s="32"/>
      <c r="CI216" s="32"/>
      <c r="CJ216" s="32"/>
      <c r="CK216" s="32"/>
      <c r="CL216" s="32"/>
      <c r="CM216" s="32"/>
      <c r="CN216" s="32"/>
    </row>
    <row r="217" spans="1:98" ht="27.75" customHeight="1" x14ac:dyDescent="0.2">
      <c r="A217" s="237" t="s">
        <v>252</v>
      </c>
      <c r="B217" s="443"/>
      <c r="C217" s="443"/>
      <c r="D217" s="444"/>
      <c r="E217" s="444"/>
      <c r="F217" s="444"/>
      <c r="G217" s="666"/>
      <c r="H217" s="666"/>
      <c r="I217" s="666"/>
      <c r="J217" s="667"/>
      <c r="K217" s="2093"/>
      <c r="L217" s="666"/>
      <c r="M217" s="2093"/>
      <c r="N217" s="2094"/>
      <c r="O217" s="9"/>
      <c r="P217" s="9"/>
      <c r="Q217" s="9"/>
      <c r="R217" s="9"/>
      <c r="S217" s="9"/>
      <c r="T217" s="9"/>
      <c r="U217" s="9"/>
      <c r="V217" s="9"/>
      <c r="W217" s="9"/>
      <c r="BV217" s="3"/>
      <c r="BW217" s="3"/>
      <c r="CA217" s="31"/>
      <c r="CB217" s="31"/>
      <c r="CC217" s="31"/>
      <c r="CD217" s="31"/>
      <c r="CE217" s="31"/>
      <c r="CF217" s="31"/>
      <c r="CG217" s="31"/>
      <c r="CH217" s="32"/>
      <c r="CI217" s="32"/>
      <c r="CJ217" s="32"/>
      <c r="CK217" s="32"/>
      <c r="CL217" s="32"/>
      <c r="CM217" s="32"/>
      <c r="CN217" s="32"/>
    </row>
    <row r="218" spans="1:98" s="1005" customFormat="1" ht="16.350000000000001" customHeight="1" x14ac:dyDescent="0.2">
      <c r="A218" s="3816" t="s">
        <v>253</v>
      </c>
      <c r="B218" s="3239"/>
      <c r="C218" s="3817"/>
      <c r="D218" s="3818" t="s">
        <v>254</v>
      </c>
      <c r="E218" s="3245"/>
      <c r="F218" s="3819"/>
      <c r="G218" s="3807" t="s">
        <v>5</v>
      </c>
      <c r="H218" s="3805"/>
      <c r="I218" s="3805"/>
      <c r="J218" s="3805"/>
      <c r="K218" s="3805"/>
      <c r="L218" s="3805"/>
      <c r="M218" s="3805"/>
      <c r="N218" s="3805"/>
      <c r="O218" s="3805"/>
      <c r="P218" s="3805"/>
      <c r="Q218" s="3805"/>
      <c r="R218" s="3805"/>
      <c r="S218" s="3805"/>
      <c r="T218" s="3805"/>
      <c r="U218" s="3805"/>
      <c r="V218" s="3805"/>
      <c r="W218" s="3805"/>
      <c r="X218" s="3805"/>
      <c r="Y218" s="3805"/>
      <c r="Z218" s="3805"/>
      <c r="AA218" s="3805"/>
      <c r="AB218" s="3805"/>
      <c r="AC218" s="3805"/>
      <c r="AD218" s="3805"/>
      <c r="AE218" s="3805"/>
      <c r="AF218" s="3805"/>
      <c r="AG218" s="3805"/>
      <c r="AH218" s="3805"/>
      <c r="AI218" s="3805"/>
      <c r="AJ218" s="3805"/>
      <c r="AK218" s="3805"/>
      <c r="AL218" s="3805"/>
      <c r="AM218" s="3805"/>
      <c r="AN218" s="3820"/>
      <c r="AO218" s="3821" t="s">
        <v>7</v>
      </c>
      <c r="AP218" s="3822" t="s">
        <v>255</v>
      </c>
      <c r="AQ218" s="3808" t="s">
        <v>256</v>
      </c>
      <c r="AR218" s="3809"/>
      <c r="AS218" s="3810" t="s">
        <v>302</v>
      </c>
      <c r="AT218" s="3811" t="s">
        <v>42</v>
      </c>
      <c r="AU218" s="3814" t="s">
        <v>298</v>
      </c>
      <c r="AV218" s="3719" t="s">
        <v>122</v>
      </c>
      <c r="AW218" s="3809" t="s">
        <v>11</v>
      </c>
      <c r="AY218" s="653"/>
      <c r="AZ218" s="653"/>
      <c r="BA218" s="653"/>
      <c r="BB218" s="654"/>
      <c r="BD218" s="654"/>
      <c r="BF218" s="653"/>
      <c r="BG218" s="653"/>
      <c r="BH218" s="653"/>
      <c r="BI218" s="653"/>
      <c r="BJ218" s="653"/>
      <c r="BK218" s="653"/>
      <c r="BL218" s="653"/>
      <c r="BM218" s="654"/>
      <c r="BO218" s="653"/>
      <c r="BP218" s="653"/>
      <c r="BQ218" s="653"/>
      <c r="BR218" s="653"/>
      <c r="BS218" s="654"/>
      <c r="BT218" s="451"/>
      <c r="BU218" s="655"/>
      <c r="BV218" s="4"/>
      <c r="BW218" s="656"/>
      <c r="BX218" s="4"/>
      <c r="CA218" s="31"/>
      <c r="CB218" s="31"/>
      <c r="CC218" s="31"/>
      <c r="CD218" s="31"/>
      <c r="CE218" s="31"/>
      <c r="CF218" s="31"/>
      <c r="CG218" s="31"/>
      <c r="CH218" s="32"/>
      <c r="CI218" s="32"/>
      <c r="CJ218" s="32"/>
      <c r="CK218" s="32"/>
      <c r="CL218" s="32"/>
      <c r="CM218" s="32"/>
      <c r="CN218" s="32"/>
      <c r="CO218" s="5"/>
      <c r="CP218" s="5"/>
      <c r="CQ218" s="5"/>
      <c r="CR218" s="5"/>
      <c r="CS218" s="5"/>
      <c r="CT218" s="5"/>
    </row>
    <row r="219" spans="1:98" ht="32.1" customHeight="1" x14ac:dyDescent="0.2">
      <c r="A219" s="3011"/>
      <c r="B219" s="3012"/>
      <c r="C219" s="3013"/>
      <c r="D219" s="3394"/>
      <c r="E219" s="3247"/>
      <c r="F219" s="3248"/>
      <c r="G219" s="3803" t="s">
        <v>123</v>
      </c>
      <c r="H219" s="3804"/>
      <c r="I219" s="3805" t="s">
        <v>15</v>
      </c>
      <c r="J219" s="3806"/>
      <c r="K219" s="3807" t="s">
        <v>16</v>
      </c>
      <c r="L219" s="3806"/>
      <c r="M219" s="3807" t="s">
        <v>17</v>
      </c>
      <c r="N219" s="3806"/>
      <c r="O219" s="3807" t="s">
        <v>18</v>
      </c>
      <c r="P219" s="3806"/>
      <c r="Q219" s="3807" t="s">
        <v>19</v>
      </c>
      <c r="R219" s="3806"/>
      <c r="S219" s="3807" t="s">
        <v>20</v>
      </c>
      <c r="T219" s="3806"/>
      <c r="U219" s="3807" t="s">
        <v>21</v>
      </c>
      <c r="V219" s="3806"/>
      <c r="W219" s="3807" t="s">
        <v>22</v>
      </c>
      <c r="X219" s="3812"/>
      <c r="Y219" s="3807" t="s">
        <v>23</v>
      </c>
      <c r="Z219" s="3812"/>
      <c r="AA219" s="3807" t="s">
        <v>24</v>
      </c>
      <c r="AB219" s="3812"/>
      <c r="AC219" s="3807" t="s">
        <v>25</v>
      </c>
      <c r="AD219" s="3812"/>
      <c r="AE219" s="3807" t="s">
        <v>26</v>
      </c>
      <c r="AF219" s="3812"/>
      <c r="AG219" s="3807" t="s">
        <v>27</v>
      </c>
      <c r="AH219" s="3812"/>
      <c r="AI219" s="3807" t="s">
        <v>28</v>
      </c>
      <c r="AJ219" s="3812"/>
      <c r="AK219" s="3807" t="s">
        <v>29</v>
      </c>
      <c r="AL219" s="3812"/>
      <c r="AM219" s="3807" t="s">
        <v>30</v>
      </c>
      <c r="AN219" s="3812"/>
      <c r="AO219" s="3025"/>
      <c r="AP219" s="3253"/>
      <c r="AQ219" s="3813" t="s">
        <v>258</v>
      </c>
      <c r="AR219" s="3815" t="s">
        <v>259</v>
      </c>
      <c r="AS219" s="2988"/>
      <c r="AT219" s="3222"/>
      <c r="AU219" s="2997"/>
      <c r="AV219" s="3719"/>
      <c r="AW219" s="3809"/>
      <c r="BT219" s="3"/>
      <c r="BU219" s="3"/>
      <c r="BV219" s="4"/>
      <c r="BW219" s="4"/>
      <c r="CA219" s="31"/>
      <c r="CB219" s="31"/>
      <c r="CC219" s="31"/>
      <c r="CD219" s="31"/>
      <c r="CE219" s="31"/>
      <c r="CF219" s="31"/>
      <c r="CG219" s="31"/>
      <c r="CH219" s="32"/>
      <c r="CI219" s="32"/>
      <c r="CJ219" s="32"/>
      <c r="CK219" s="32"/>
      <c r="CL219" s="32"/>
      <c r="CM219" s="32"/>
      <c r="CN219" s="32"/>
    </row>
    <row r="220" spans="1:98" ht="25.35" customHeight="1" x14ac:dyDescent="0.2">
      <c r="A220" s="3391"/>
      <c r="B220" s="3242"/>
      <c r="C220" s="3243"/>
      <c r="D220" s="2597" t="s">
        <v>31</v>
      </c>
      <c r="E220" s="2598" t="s">
        <v>32</v>
      </c>
      <c r="F220" s="1003" t="s">
        <v>33</v>
      </c>
      <c r="G220" s="2543" t="s">
        <v>32</v>
      </c>
      <c r="H220" s="2544" t="s">
        <v>33</v>
      </c>
      <c r="I220" s="2543" t="s">
        <v>32</v>
      </c>
      <c r="J220" s="2544" t="s">
        <v>33</v>
      </c>
      <c r="K220" s="2543" t="s">
        <v>32</v>
      </c>
      <c r="L220" s="2544" t="s">
        <v>33</v>
      </c>
      <c r="M220" s="2543" t="s">
        <v>32</v>
      </c>
      <c r="N220" s="2544" t="s">
        <v>33</v>
      </c>
      <c r="O220" s="2543" t="s">
        <v>32</v>
      </c>
      <c r="P220" s="2544" t="s">
        <v>33</v>
      </c>
      <c r="Q220" s="2543" t="s">
        <v>32</v>
      </c>
      <c r="R220" s="2544" t="s">
        <v>33</v>
      </c>
      <c r="S220" s="2543" t="s">
        <v>32</v>
      </c>
      <c r="T220" s="2544" t="s">
        <v>33</v>
      </c>
      <c r="U220" s="2543" t="s">
        <v>32</v>
      </c>
      <c r="V220" s="2544" t="s">
        <v>33</v>
      </c>
      <c r="W220" s="2543" t="s">
        <v>32</v>
      </c>
      <c r="X220" s="2544" t="s">
        <v>33</v>
      </c>
      <c r="Y220" s="2543" t="s">
        <v>32</v>
      </c>
      <c r="Z220" s="2544" t="s">
        <v>33</v>
      </c>
      <c r="AA220" s="2543" t="s">
        <v>32</v>
      </c>
      <c r="AB220" s="2544" t="s">
        <v>33</v>
      </c>
      <c r="AC220" s="2543" t="s">
        <v>32</v>
      </c>
      <c r="AD220" s="2544" t="s">
        <v>33</v>
      </c>
      <c r="AE220" s="2543" t="s">
        <v>32</v>
      </c>
      <c r="AF220" s="2544" t="s">
        <v>33</v>
      </c>
      <c r="AG220" s="2543" t="s">
        <v>32</v>
      </c>
      <c r="AH220" s="2544" t="s">
        <v>33</v>
      </c>
      <c r="AI220" s="2543" t="s">
        <v>32</v>
      </c>
      <c r="AJ220" s="2544" t="s">
        <v>33</v>
      </c>
      <c r="AK220" s="2543" t="s">
        <v>32</v>
      </c>
      <c r="AL220" s="2544" t="s">
        <v>33</v>
      </c>
      <c r="AM220" s="2543" t="s">
        <v>32</v>
      </c>
      <c r="AN220" s="2544" t="s">
        <v>33</v>
      </c>
      <c r="AO220" s="3675"/>
      <c r="AP220" s="3677"/>
      <c r="AQ220" s="3226"/>
      <c r="AR220" s="3666"/>
      <c r="AS220" s="3659"/>
      <c r="AT220" s="3223"/>
      <c r="AU220" s="3664"/>
      <c r="AV220" s="3719"/>
      <c r="AW220" s="3809"/>
      <c r="BT220" s="3"/>
      <c r="BU220" s="3"/>
      <c r="BV220" s="4"/>
      <c r="BW220" s="4"/>
      <c r="CA220" s="31"/>
      <c r="CB220" s="31"/>
      <c r="CC220" s="31"/>
      <c r="CD220" s="31"/>
      <c r="CE220" s="31"/>
      <c r="CF220" s="31"/>
      <c r="CG220" s="31"/>
      <c r="CH220" s="32"/>
      <c r="CI220" s="32"/>
      <c r="CJ220" s="32"/>
      <c r="CK220" s="32"/>
      <c r="CL220" s="32"/>
      <c r="CM220" s="32"/>
      <c r="CN220" s="32"/>
    </row>
    <row r="221" spans="1:98" ht="16.350000000000001" customHeight="1" x14ac:dyDescent="0.2">
      <c r="A221" s="3713" t="s">
        <v>260</v>
      </c>
      <c r="B221" s="3714" t="s">
        <v>303</v>
      </c>
      <c r="C221" s="3715"/>
      <c r="D221" s="1058">
        <f t="shared" ref="D221:D271" si="147">SUM(E221+F221)</f>
        <v>9</v>
      </c>
      <c r="E221" s="457">
        <f>SUM(G221+I221+K221+M221+O221+Q221+S221+U221+W221+Y221+AA221+AC221+AE221+AG221+AI221+AK221+AM221)</f>
        <v>2</v>
      </c>
      <c r="F221" s="2516">
        <f>SUM(H221+J221+L221+N221+P221+R221+T221+V221+X221+Z221+AB221+AD221+AF221+AH221+AJ221+AL221+AN221)</f>
        <v>7</v>
      </c>
      <c r="G221" s="1060">
        <v>0</v>
      </c>
      <c r="H221" s="459">
        <v>1</v>
      </c>
      <c r="I221" s="2517">
        <v>1</v>
      </c>
      <c r="J221" s="459">
        <v>0</v>
      </c>
      <c r="K221" s="2517">
        <v>0</v>
      </c>
      <c r="L221" s="459">
        <v>0</v>
      </c>
      <c r="M221" s="2517">
        <v>0</v>
      </c>
      <c r="N221" s="459">
        <v>2</v>
      </c>
      <c r="O221" s="2517">
        <v>0</v>
      </c>
      <c r="P221" s="459">
        <v>0</v>
      </c>
      <c r="Q221" s="2517">
        <v>0</v>
      </c>
      <c r="R221" s="459">
        <v>0</v>
      </c>
      <c r="S221" s="2517">
        <v>0</v>
      </c>
      <c r="T221" s="459">
        <v>0</v>
      </c>
      <c r="U221" s="2517">
        <v>0</v>
      </c>
      <c r="V221" s="2518">
        <v>0</v>
      </c>
      <c r="W221" s="2517">
        <v>0</v>
      </c>
      <c r="X221" s="2518">
        <v>0</v>
      </c>
      <c r="Y221" s="2517">
        <v>0</v>
      </c>
      <c r="Z221" s="2518">
        <v>0</v>
      </c>
      <c r="AA221" s="2517">
        <v>0</v>
      </c>
      <c r="AB221" s="2518">
        <v>0</v>
      </c>
      <c r="AC221" s="2517">
        <v>0</v>
      </c>
      <c r="AD221" s="2518">
        <v>1</v>
      </c>
      <c r="AE221" s="2517">
        <v>1</v>
      </c>
      <c r="AF221" s="2518">
        <v>1</v>
      </c>
      <c r="AG221" s="2517">
        <v>0</v>
      </c>
      <c r="AH221" s="2518">
        <v>1</v>
      </c>
      <c r="AI221" s="2517">
        <v>0</v>
      </c>
      <c r="AJ221" s="2518">
        <v>1</v>
      </c>
      <c r="AK221" s="2517">
        <v>0</v>
      </c>
      <c r="AL221" s="2518">
        <v>0</v>
      </c>
      <c r="AM221" s="2517">
        <v>0</v>
      </c>
      <c r="AN221" s="2518">
        <v>0</v>
      </c>
      <c r="AO221" s="1062">
        <v>0</v>
      </c>
      <c r="AP221" s="460">
        <v>0</v>
      </c>
      <c r="AQ221" s="2097"/>
      <c r="AR221" s="2098"/>
      <c r="AS221" s="2098"/>
      <c r="AT221" s="2517">
        <v>0</v>
      </c>
      <c r="AU221" s="461">
        <v>0</v>
      </c>
      <c r="AV221" s="461">
        <v>0</v>
      </c>
      <c r="AW221" s="2518">
        <v>0</v>
      </c>
      <c r="AX221" s="671" t="str">
        <f t="shared" ref="AX221:AX284" si="148">$CA221&amp;$CB221&amp;$CC221&amp;$CD221&amp;$CE221&amp;$CF221&amp;$CG221</f>
        <v/>
      </c>
      <c r="BT221" s="3"/>
      <c r="BU221" s="3"/>
      <c r="BV221" s="4"/>
      <c r="BW221" s="4"/>
      <c r="CA221" s="31" t="str">
        <f>IF(CH221=1,"* El número de pacientes de 60 años NO DEBE Ser mayor a lo registrado en el grupo Etario 60-64 años. ","")</f>
        <v/>
      </c>
      <c r="CB221" s="31" t="str">
        <f>IF(CI221=1,"* La consulta pertinente según Protocolo de Referencia NO DEBE ser mayor al Total registrado. ","")</f>
        <v/>
      </c>
      <c r="CC221" s="31" t="str">
        <f t="shared" ref="CC221:CC284" si="149">IF(CJ221=1,"* La consulta pertinente según condición clínica NO DEBE ser mayor al Total registrado. ","")</f>
        <v/>
      </c>
      <c r="CD221" s="31" t="str">
        <f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1" t="str">
        <f>IF(AND($D221&lt;&gt;0,AU221=""),"* No olvide digitar la columna Usuarios en Situación de Discapacidad (Digite CEROS si no tiene). ",IF($D221&lt;AU221,"* Los Usuarios en Situación de Discapacidad NO DEBEN ser mayor al total. ",""))</f>
        <v/>
      </c>
      <c r="CF221" s="31" t="str">
        <f>IF(AND($D221&lt;&gt;0,AV221=""),"* No olvide digitar la columna Niños, Niñas, Adolescentes y Jóvenes Población SENAME (Digite CEROS si no tiene). ",IF($D221&lt;AV221,"* Los Niños, Niñas, Adolescentes y Jóvenes Población SENAME NO DEBEN ser mayor al total. ",""))</f>
        <v/>
      </c>
      <c r="CG221" s="31" t="str">
        <f>IF(AND($D221&lt;&gt;0,AW221=""),"* No olvide digitar la columna Migrantes (Digite CEROS si no tiene). ",IF($D221&lt;AW221,"* Los Migrantes NO DEBEN ser mayor al total. ",""))</f>
        <v/>
      </c>
      <c r="CH221" s="32">
        <f>IF((AI221+AJ221)&lt;AP221,1,0)</f>
        <v>0</v>
      </c>
      <c r="CI221" s="32">
        <f>IF(D221&lt;AQ221,1,0)</f>
        <v>0</v>
      </c>
      <c r="CJ221" s="32">
        <f>IF(D221&lt;AR221,1,0)</f>
        <v>0</v>
      </c>
      <c r="CK221" s="32">
        <f>IF(AND(D221&lt;&gt;0,AO221=""),1,IF(F221&lt;AO221,1,0))</f>
        <v>0</v>
      </c>
      <c r="CL221" s="32">
        <f>IF(AND($D221&lt;&gt;0,AU221=""),1,IF($D221&lt;AU221,1,0))</f>
        <v>0</v>
      </c>
      <c r="CM221" s="32">
        <f>IF(AND($D221&lt;&gt;0,AV221=""),1,IF($D221&lt;AV221,1,0))</f>
        <v>0</v>
      </c>
      <c r="CN221" s="32">
        <f>IF(AND($D221&lt;&gt;0,AW221=""),1,IF($D221&lt;AW221,1,0))</f>
        <v>0</v>
      </c>
    </row>
    <row r="222" spans="1:98" ht="16.350000000000001" customHeight="1" x14ac:dyDescent="0.2">
      <c r="A222" s="3648"/>
      <c r="B222" s="3649" t="s">
        <v>262</v>
      </c>
      <c r="C222" s="3650"/>
      <c r="D222" s="2099">
        <f>SUM(E222+F222)</f>
        <v>22</v>
      </c>
      <c r="E222" s="2100">
        <f t="shared" ref="E222:E240" si="150">SUM(G222+I222+K222+M222+O222+Q222+S222+U222+W222+Y222+AA222+AC222+AE222+AG222+AI222+AK222+AM222)</f>
        <v>3</v>
      </c>
      <c r="F222" s="2101">
        <f t="shared" ref="F222:F270" si="151">SUM(H222+J222+L222+N222+P222+R222+T222+V222+X222+Z222+AB222+AD222+AF222+AH222+AJ222+AL222+AN222)</f>
        <v>19</v>
      </c>
      <c r="G222" s="2102">
        <v>0</v>
      </c>
      <c r="H222" s="2103">
        <v>0</v>
      </c>
      <c r="I222" s="2104">
        <v>0</v>
      </c>
      <c r="J222" s="2103">
        <v>0</v>
      </c>
      <c r="K222" s="2104">
        <v>0</v>
      </c>
      <c r="L222" s="2103">
        <v>0</v>
      </c>
      <c r="M222" s="2104">
        <v>0</v>
      </c>
      <c r="N222" s="2103">
        <v>1</v>
      </c>
      <c r="O222" s="2104">
        <v>0</v>
      </c>
      <c r="P222" s="2103">
        <v>0</v>
      </c>
      <c r="Q222" s="2104">
        <v>0</v>
      </c>
      <c r="R222" s="2103">
        <v>0</v>
      </c>
      <c r="S222" s="2104">
        <v>0</v>
      </c>
      <c r="T222" s="2103">
        <v>1</v>
      </c>
      <c r="U222" s="2104">
        <v>0</v>
      </c>
      <c r="V222" s="2105">
        <v>0</v>
      </c>
      <c r="W222" s="2104">
        <v>0</v>
      </c>
      <c r="X222" s="2105">
        <v>0</v>
      </c>
      <c r="Y222" s="2104">
        <v>1</v>
      </c>
      <c r="Z222" s="2105">
        <v>0</v>
      </c>
      <c r="AA222" s="2104">
        <v>0</v>
      </c>
      <c r="AB222" s="2105">
        <v>0</v>
      </c>
      <c r="AC222" s="2104">
        <v>0</v>
      </c>
      <c r="AD222" s="2105">
        <v>4</v>
      </c>
      <c r="AE222" s="2104">
        <v>0</v>
      </c>
      <c r="AF222" s="2105">
        <v>5</v>
      </c>
      <c r="AG222" s="2104">
        <v>1</v>
      </c>
      <c r="AH222" s="2105">
        <v>4</v>
      </c>
      <c r="AI222" s="2104">
        <v>0</v>
      </c>
      <c r="AJ222" s="2105">
        <v>0</v>
      </c>
      <c r="AK222" s="2104">
        <v>0</v>
      </c>
      <c r="AL222" s="2105">
        <v>1</v>
      </c>
      <c r="AM222" s="2104">
        <v>1</v>
      </c>
      <c r="AN222" s="2105">
        <v>3</v>
      </c>
      <c r="AO222" s="2106">
        <v>0</v>
      </c>
      <c r="AP222" s="2107">
        <v>0</v>
      </c>
      <c r="AQ222" s="2097"/>
      <c r="AR222" s="2098"/>
      <c r="AS222" s="2098"/>
      <c r="AT222" s="2104">
        <v>0</v>
      </c>
      <c r="AU222" s="2108">
        <v>1</v>
      </c>
      <c r="AV222" s="2108">
        <v>0</v>
      </c>
      <c r="AW222" s="2105">
        <v>0</v>
      </c>
      <c r="AX222" s="671" t="str">
        <f t="shared" si="148"/>
        <v/>
      </c>
      <c r="BT222" s="3"/>
      <c r="BU222" s="3"/>
      <c r="BV222" s="4"/>
      <c r="BW222" s="4"/>
      <c r="CA222" s="31" t="str">
        <f t="shared" ref="CA222:CA285" si="152">IF(CH222=1,"* El número de pacientes de 60 años NO DEBE Ser mayor a lo registrado en el grupo Etario 60-64 años. ","")</f>
        <v/>
      </c>
      <c r="CB222" s="31" t="str">
        <f t="shared" ref="CB222:CB285" si="153">IF(CI222=1,"* La consulta pertinente según Protocolo de Referencia NO DEBE ser mayor al Total registrado. ","")</f>
        <v/>
      </c>
      <c r="CC222" s="31" t="str">
        <f t="shared" si="149"/>
        <v/>
      </c>
      <c r="CD222" s="31" t="str">
        <f t="shared" ref="CD222:CD285" si="154">IF(AND(D222&lt;&gt;0,AO222=""),"* Recuerde que las Embarazadas deben ser incluídas en el ingreso por rango Etario (Digite CEROS si no tiene). ",IF(F222&lt;AO222,"* Las Embarazadas NO DEBEN ser mayor al total de Mujeres. ",""))</f>
        <v/>
      </c>
      <c r="CE222" s="31" t="str">
        <f t="shared" ref="CE222:CE285" si="155">IF(AND($D222&lt;&gt;0,AU222=""),"* No olvide digitar la columna Usuarios en Situación de Discapacidad (Digite CEROS si no tiene). ",IF($D222&lt;AU222,"* Los Usuarios en Situación de Discapacidad NO DEBEN ser mayor al total. ",""))</f>
        <v/>
      </c>
      <c r="CF222" s="31" t="str">
        <f t="shared" ref="CF222:CF285" si="156">IF(AND($D222&lt;&gt;0,AV222=""),"* No olvide digitar la columna Niños, Niñas, Adolescentes y Jóvenes Población SENAME (Digite CEROS si no tiene). ",IF($D222&lt;AV222,"* Los Niños, Niñas, Adolescentes y Jóvenes Población SENAME NO DEBEN ser mayor al total. ",""))</f>
        <v/>
      </c>
      <c r="CG222" s="31" t="str">
        <f t="shared" ref="CG222:CG285" si="157">IF(AND($D222&lt;&gt;0,AW222=""),"* No olvide digitar la columna Migrantes (Digite CEROS si no tiene). ",IF($D222&lt;AW222,"* Los Migrantes NO DEBEN ser mayor al total. ",""))</f>
        <v/>
      </c>
      <c r="CH222" s="32">
        <f t="shared" ref="CH222:CH285" si="158">IF((AI222+AJ222)&lt;AP222,1,0)</f>
        <v>0</v>
      </c>
      <c r="CI222" s="32">
        <f t="shared" ref="CI222:CI283" si="159">IF(D222&lt;AQ222,1,0)</f>
        <v>0</v>
      </c>
      <c r="CJ222" s="32">
        <f t="shared" ref="CJ222:CJ283" si="160">IF(D222&lt;AR222,1,0)</f>
        <v>0</v>
      </c>
      <c r="CK222" s="32">
        <f t="shared" ref="CK222:CK285" si="161">IF(AND(D222&lt;&gt;0,AO222=""),1,IF(F222&lt;AO222,1,0))</f>
        <v>0</v>
      </c>
      <c r="CL222" s="32">
        <f t="shared" ref="CL222:CN285" si="162">IF(AND($D222&lt;&gt;0,AU222=""),1,IF($D222&lt;AU222,1,0))</f>
        <v>0</v>
      </c>
      <c r="CM222" s="32">
        <f t="shared" si="162"/>
        <v>0</v>
      </c>
      <c r="CN222" s="32">
        <f t="shared" si="162"/>
        <v>0</v>
      </c>
    </row>
    <row r="223" spans="1:98" ht="16.350000000000001" customHeight="1" x14ac:dyDescent="0.2">
      <c r="A223" s="2912" t="s">
        <v>263</v>
      </c>
      <c r="B223" s="3184" t="s">
        <v>264</v>
      </c>
      <c r="C223" s="3184"/>
      <c r="D223" s="400">
        <f t="shared" si="147"/>
        <v>0</v>
      </c>
      <c r="E223" s="465">
        <f t="shared" si="150"/>
        <v>0</v>
      </c>
      <c r="F223" s="466">
        <f t="shared" si="151"/>
        <v>0</v>
      </c>
      <c r="G223" s="467"/>
      <c r="H223" s="468"/>
      <c r="I223" s="469"/>
      <c r="J223" s="468"/>
      <c r="K223" s="469"/>
      <c r="L223" s="468"/>
      <c r="M223" s="469"/>
      <c r="N223" s="468"/>
      <c r="O223" s="469"/>
      <c r="P223" s="468"/>
      <c r="Q223" s="469"/>
      <c r="R223" s="468"/>
      <c r="S223" s="469"/>
      <c r="T223" s="468"/>
      <c r="U223" s="469"/>
      <c r="V223" s="470"/>
      <c r="W223" s="469"/>
      <c r="X223" s="470"/>
      <c r="Y223" s="469"/>
      <c r="Z223" s="470"/>
      <c r="AA223" s="469"/>
      <c r="AB223" s="470"/>
      <c r="AC223" s="469"/>
      <c r="AD223" s="470"/>
      <c r="AE223" s="469"/>
      <c r="AF223" s="470"/>
      <c r="AG223" s="469"/>
      <c r="AH223" s="470"/>
      <c r="AI223" s="469"/>
      <c r="AJ223" s="470"/>
      <c r="AK223" s="469"/>
      <c r="AL223" s="470"/>
      <c r="AM223" s="469"/>
      <c r="AN223" s="470"/>
      <c r="AO223" s="471"/>
      <c r="AP223" s="472"/>
      <c r="AQ223" s="467"/>
      <c r="AR223" s="472"/>
      <c r="AS223" s="1060"/>
      <c r="AT223" s="469"/>
      <c r="AU223" s="473"/>
      <c r="AV223" s="473"/>
      <c r="AW223" s="468"/>
      <c r="AX223" s="671" t="str">
        <f t="shared" si="148"/>
        <v/>
      </c>
      <c r="BT223" s="3"/>
      <c r="BU223" s="3"/>
      <c r="BV223" s="4"/>
      <c r="BW223" s="4"/>
      <c r="CA223" s="31" t="str">
        <f t="shared" si="152"/>
        <v/>
      </c>
      <c r="CB223" s="31" t="str">
        <f t="shared" si="153"/>
        <v/>
      </c>
      <c r="CC223" s="31" t="str">
        <f t="shared" si="149"/>
        <v/>
      </c>
      <c r="CD223" s="31" t="str">
        <f t="shared" si="154"/>
        <v/>
      </c>
      <c r="CE223" s="31" t="str">
        <f t="shared" si="155"/>
        <v/>
      </c>
      <c r="CF223" s="31" t="str">
        <f t="shared" si="156"/>
        <v/>
      </c>
      <c r="CG223" s="31" t="str">
        <f t="shared" si="157"/>
        <v/>
      </c>
      <c r="CH223" s="32">
        <f t="shared" si="158"/>
        <v>0</v>
      </c>
      <c r="CI223" s="32">
        <f t="shared" si="159"/>
        <v>0</v>
      </c>
      <c r="CJ223" s="32">
        <f t="shared" si="160"/>
        <v>0</v>
      </c>
      <c r="CK223" s="32">
        <f t="shared" si="161"/>
        <v>0</v>
      </c>
      <c r="CL223" s="32">
        <f t="shared" si="162"/>
        <v>0</v>
      </c>
      <c r="CM223" s="32">
        <f t="shared" si="162"/>
        <v>0</v>
      </c>
      <c r="CN223" s="32">
        <f t="shared" si="162"/>
        <v>0</v>
      </c>
    </row>
    <row r="224" spans="1:98" ht="16.350000000000001" customHeight="1" x14ac:dyDescent="0.2">
      <c r="A224" s="2912"/>
      <c r="B224" s="3639" t="s">
        <v>265</v>
      </c>
      <c r="C224" s="3639"/>
      <c r="D224" s="2109">
        <f t="shared" si="147"/>
        <v>0</v>
      </c>
      <c r="E224" s="2110">
        <f t="shared" si="150"/>
        <v>0</v>
      </c>
      <c r="F224" s="2111">
        <f t="shared" si="151"/>
        <v>0</v>
      </c>
      <c r="G224" s="2112"/>
      <c r="H224" s="2113"/>
      <c r="I224" s="2114"/>
      <c r="J224" s="2113"/>
      <c r="K224" s="2114"/>
      <c r="L224" s="2113"/>
      <c r="M224" s="2114"/>
      <c r="N224" s="2113"/>
      <c r="O224" s="2114"/>
      <c r="P224" s="2113"/>
      <c r="Q224" s="2114"/>
      <c r="R224" s="2113"/>
      <c r="S224" s="2114"/>
      <c r="T224" s="2113"/>
      <c r="U224" s="2114"/>
      <c r="V224" s="2115"/>
      <c r="W224" s="2114"/>
      <c r="X224" s="2115"/>
      <c r="Y224" s="2114"/>
      <c r="Z224" s="2115"/>
      <c r="AA224" s="2114"/>
      <c r="AB224" s="2115"/>
      <c r="AC224" s="2114"/>
      <c r="AD224" s="2115"/>
      <c r="AE224" s="2114"/>
      <c r="AF224" s="2115"/>
      <c r="AG224" s="2114"/>
      <c r="AH224" s="2115"/>
      <c r="AI224" s="2114"/>
      <c r="AJ224" s="2115"/>
      <c r="AK224" s="2114"/>
      <c r="AL224" s="2115"/>
      <c r="AM224" s="2114"/>
      <c r="AN224" s="2115"/>
      <c r="AO224" s="2116"/>
      <c r="AP224" s="2117"/>
      <c r="AQ224" s="2097"/>
      <c r="AR224" s="2098"/>
      <c r="AS224" s="467"/>
      <c r="AT224" s="2114"/>
      <c r="AU224" s="2118"/>
      <c r="AV224" s="2118"/>
      <c r="AW224" s="2113"/>
      <c r="AX224" s="671" t="str">
        <f t="shared" si="148"/>
        <v/>
      </c>
      <c r="BT224" s="3"/>
      <c r="BU224" s="3"/>
      <c r="BV224" s="4"/>
      <c r="BW224" s="4"/>
      <c r="CA224" s="31" t="str">
        <f t="shared" si="152"/>
        <v/>
      </c>
      <c r="CB224" s="31"/>
      <c r="CC224" s="31" t="str">
        <f t="shared" si="149"/>
        <v/>
      </c>
      <c r="CD224" s="31" t="str">
        <f t="shared" si="154"/>
        <v/>
      </c>
      <c r="CE224" s="31" t="str">
        <f t="shared" si="155"/>
        <v/>
      </c>
      <c r="CF224" s="31" t="str">
        <f t="shared" si="156"/>
        <v/>
      </c>
      <c r="CG224" s="31" t="str">
        <f t="shared" si="157"/>
        <v/>
      </c>
      <c r="CH224" s="32">
        <f t="shared" si="158"/>
        <v>0</v>
      </c>
      <c r="CI224" s="32"/>
      <c r="CJ224" s="32"/>
      <c r="CK224" s="32">
        <f t="shared" si="161"/>
        <v>0</v>
      </c>
      <c r="CL224" s="32">
        <f t="shared" si="162"/>
        <v>0</v>
      </c>
      <c r="CM224" s="32">
        <f t="shared" si="162"/>
        <v>0</v>
      </c>
      <c r="CN224" s="32">
        <f t="shared" si="162"/>
        <v>0</v>
      </c>
    </row>
    <row r="225" spans="1:92" ht="16.350000000000001" customHeight="1" x14ac:dyDescent="0.2">
      <c r="A225" s="2912"/>
      <c r="B225" s="3639" t="s">
        <v>266</v>
      </c>
      <c r="C225" s="3639"/>
      <c r="D225" s="2109">
        <f t="shared" si="147"/>
        <v>0</v>
      </c>
      <c r="E225" s="2110">
        <f t="shared" si="150"/>
        <v>0</v>
      </c>
      <c r="F225" s="2111">
        <f t="shared" si="151"/>
        <v>0</v>
      </c>
      <c r="G225" s="2112"/>
      <c r="H225" s="2113"/>
      <c r="I225" s="2114"/>
      <c r="J225" s="2113"/>
      <c r="K225" s="2114"/>
      <c r="L225" s="2113"/>
      <c r="M225" s="2114"/>
      <c r="N225" s="2113"/>
      <c r="O225" s="2114"/>
      <c r="P225" s="2113"/>
      <c r="Q225" s="2114"/>
      <c r="R225" s="2113"/>
      <c r="S225" s="2114"/>
      <c r="T225" s="2113"/>
      <c r="U225" s="2114"/>
      <c r="V225" s="2115"/>
      <c r="W225" s="2114"/>
      <c r="X225" s="2115"/>
      <c r="Y225" s="2114"/>
      <c r="Z225" s="2115"/>
      <c r="AA225" s="2114"/>
      <c r="AB225" s="2115"/>
      <c r="AC225" s="2114"/>
      <c r="AD225" s="2115"/>
      <c r="AE225" s="2114"/>
      <c r="AF225" s="2115"/>
      <c r="AG225" s="2114"/>
      <c r="AH225" s="2115"/>
      <c r="AI225" s="2114"/>
      <c r="AJ225" s="2115"/>
      <c r="AK225" s="2114"/>
      <c r="AL225" s="2115"/>
      <c r="AM225" s="2114"/>
      <c r="AN225" s="2115"/>
      <c r="AO225" s="2116"/>
      <c r="AP225" s="2117"/>
      <c r="AQ225" s="2097"/>
      <c r="AR225" s="2098"/>
      <c r="AS225" s="2098"/>
      <c r="AT225" s="2114"/>
      <c r="AU225" s="2118"/>
      <c r="AV225" s="2118"/>
      <c r="AW225" s="2113"/>
      <c r="AX225" s="671" t="str">
        <f t="shared" si="148"/>
        <v/>
      </c>
      <c r="BT225" s="3"/>
      <c r="BU225" s="3"/>
      <c r="BV225" s="4"/>
      <c r="BW225" s="4"/>
      <c r="CA225" s="31" t="str">
        <f t="shared" si="152"/>
        <v/>
      </c>
      <c r="CB225" s="31"/>
      <c r="CC225" s="31" t="str">
        <f t="shared" si="149"/>
        <v/>
      </c>
      <c r="CD225" s="31" t="str">
        <f t="shared" si="154"/>
        <v/>
      </c>
      <c r="CE225" s="31" t="str">
        <f t="shared" si="155"/>
        <v/>
      </c>
      <c r="CF225" s="31" t="str">
        <f t="shared" si="156"/>
        <v/>
      </c>
      <c r="CG225" s="31" t="str">
        <f t="shared" si="157"/>
        <v/>
      </c>
      <c r="CH225" s="32">
        <f t="shared" si="158"/>
        <v>0</v>
      </c>
      <c r="CI225" s="32"/>
      <c r="CJ225" s="32"/>
      <c r="CK225" s="32">
        <f t="shared" si="161"/>
        <v>0</v>
      </c>
      <c r="CL225" s="32">
        <f t="shared" si="162"/>
        <v>0</v>
      </c>
      <c r="CM225" s="32">
        <f t="shared" si="162"/>
        <v>0</v>
      </c>
      <c r="CN225" s="32">
        <f t="shared" si="162"/>
        <v>0</v>
      </c>
    </row>
    <row r="226" spans="1:92" ht="16.350000000000001" customHeight="1" x14ac:dyDescent="0.2">
      <c r="A226" s="2912"/>
      <c r="B226" s="3640" t="s">
        <v>267</v>
      </c>
      <c r="C226" s="3641"/>
      <c r="D226" s="2109">
        <f t="shared" si="147"/>
        <v>0</v>
      </c>
      <c r="E226" s="2110">
        <f t="shared" si="150"/>
        <v>0</v>
      </c>
      <c r="F226" s="2111">
        <f t="shared" si="151"/>
        <v>0</v>
      </c>
      <c r="G226" s="2119"/>
      <c r="H226" s="2120"/>
      <c r="I226" s="2121"/>
      <c r="J226" s="2120"/>
      <c r="K226" s="2121"/>
      <c r="L226" s="2120"/>
      <c r="M226" s="2121"/>
      <c r="N226" s="2120"/>
      <c r="O226" s="2121"/>
      <c r="P226" s="2120"/>
      <c r="Q226" s="2121"/>
      <c r="R226" s="2120"/>
      <c r="S226" s="2121"/>
      <c r="T226" s="2120"/>
      <c r="U226" s="2121"/>
      <c r="V226" s="2122"/>
      <c r="W226" s="2121"/>
      <c r="X226" s="2122"/>
      <c r="Y226" s="2121"/>
      <c r="Z226" s="2122"/>
      <c r="AA226" s="2121"/>
      <c r="AB226" s="2122"/>
      <c r="AC226" s="2121"/>
      <c r="AD226" s="2122"/>
      <c r="AE226" s="2121"/>
      <c r="AF226" s="2122"/>
      <c r="AG226" s="2121"/>
      <c r="AH226" s="2122"/>
      <c r="AI226" s="2121"/>
      <c r="AJ226" s="2122"/>
      <c r="AK226" s="2121"/>
      <c r="AL226" s="2122"/>
      <c r="AM226" s="2121"/>
      <c r="AN226" s="2122"/>
      <c r="AO226" s="2123"/>
      <c r="AP226" s="2124"/>
      <c r="AQ226" s="2125"/>
      <c r="AR226" s="2126"/>
      <c r="AS226" s="2126"/>
      <c r="AT226" s="2121"/>
      <c r="AU226" s="2127"/>
      <c r="AV226" s="2127"/>
      <c r="AW226" s="2120"/>
      <c r="AX226" s="671" t="str">
        <f t="shared" si="148"/>
        <v/>
      </c>
      <c r="BT226" s="3"/>
      <c r="BU226" s="3"/>
      <c r="BV226" s="4"/>
      <c r="BW226" s="4"/>
      <c r="CA226" s="31" t="str">
        <f t="shared" si="152"/>
        <v/>
      </c>
      <c r="CB226" s="31"/>
      <c r="CC226" s="31" t="str">
        <f t="shared" si="149"/>
        <v/>
      </c>
      <c r="CD226" s="31" t="str">
        <f t="shared" si="154"/>
        <v/>
      </c>
      <c r="CE226" s="31" t="str">
        <f t="shared" si="155"/>
        <v/>
      </c>
      <c r="CF226" s="31" t="str">
        <f t="shared" si="156"/>
        <v/>
      </c>
      <c r="CG226" s="31" t="str">
        <f t="shared" si="157"/>
        <v/>
      </c>
      <c r="CH226" s="32">
        <f t="shared" si="158"/>
        <v>0</v>
      </c>
      <c r="CI226" s="32"/>
      <c r="CJ226" s="32"/>
      <c r="CK226" s="32">
        <f t="shared" si="161"/>
        <v>0</v>
      </c>
      <c r="CL226" s="32">
        <f t="shared" si="162"/>
        <v>0</v>
      </c>
      <c r="CM226" s="32">
        <f t="shared" si="162"/>
        <v>0</v>
      </c>
      <c r="CN226" s="32">
        <f t="shared" si="162"/>
        <v>0</v>
      </c>
    </row>
    <row r="227" spans="1:92" ht="16.350000000000001" customHeight="1" x14ac:dyDescent="0.2">
      <c r="A227" s="2912"/>
      <c r="B227" s="3640" t="s">
        <v>268</v>
      </c>
      <c r="C227" s="3641"/>
      <c r="D227" s="2109">
        <f t="shared" si="147"/>
        <v>0</v>
      </c>
      <c r="E227" s="2110">
        <f t="shared" si="150"/>
        <v>0</v>
      </c>
      <c r="F227" s="2111">
        <f t="shared" si="151"/>
        <v>0</v>
      </c>
      <c r="G227" s="2119"/>
      <c r="H227" s="2120"/>
      <c r="I227" s="2121"/>
      <c r="J227" s="2120"/>
      <c r="K227" s="2121"/>
      <c r="L227" s="2120"/>
      <c r="M227" s="2121"/>
      <c r="N227" s="2120"/>
      <c r="O227" s="2121"/>
      <c r="P227" s="2120"/>
      <c r="Q227" s="2121"/>
      <c r="R227" s="2120"/>
      <c r="S227" s="2121"/>
      <c r="T227" s="2120"/>
      <c r="U227" s="2121"/>
      <c r="V227" s="2122"/>
      <c r="W227" s="2121"/>
      <c r="X227" s="2122"/>
      <c r="Y227" s="2121"/>
      <c r="Z227" s="2122"/>
      <c r="AA227" s="2121"/>
      <c r="AB227" s="2122"/>
      <c r="AC227" s="2121"/>
      <c r="AD227" s="2122"/>
      <c r="AE227" s="2121"/>
      <c r="AF227" s="2122"/>
      <c r="AG227" s="2121"/>
      <c r="AH227" s="2122"/>
      <c r="AI227" s="2121"/>
      <c r="AJ227" s="2122"/>
      <c r="AK227" s="2121"/>
      <c r="AL227" s="2122"/>
      <c r="AM227" s="2121"/>
      <c r="AN227" s="2122"/>
      <c r="AO227" s="2123"/>
      <c r="AP227" s="2124"/>
      <c r="AQ227" s="2125"/>
      <c r="AR227" s="2126"/>
      <c r="AS227" s="2126"/>
      <c r="AT227" s="2121"/>
      <c r="AU227" s="2127"/>
      <c r="AV227" s="2127"/>
      <c r="AW227" s="2120"/>
      <c r="AX227" s="671" t="str">
        <f t="shared" si="148"/>
        <v/>
      </c>
      <c r="BT227" s="3"/>
      <c r="BU227" s="3"/>
      <c r="BV227" s="4"/>
      <c r="BW227" s="4"/>
      <c r="CA227" s="31" t="str">
        <f t="shared" si="152"/>
        <v/>
      </c>
      <c r="CB227" s="31"/>
      <c r="CC227" s="31" t="str">
        <f t="shared" si="149"/>
        <v/>
      </c>
      <c r="CD227" s="31" t="str">
        <f t="shared" si="154"/>
        <v/>
      </c>
      <c r="CE227" s="31" t="str">
        <f t="shared" si="155"/>
        <v/>
      </c>
      <c r="CF227" s="31" t="str">
        <f t="shared" si="156"/>
        <v/>
      </c>
      <c r="CG227" s="31" t="str">
        <f t="shared" si="157"/>
        <v/>
      </c>
      <c r="CH227" s="32">
        <f t="shared" si="158"/>
        <v>0</v>
      </c>
      <c r="CI227" s="32"/>
      <c r="CJ227" s="32"/>
      <c r="CK227" s="32">
        <f t="shared" si="161"/>
        <v>0</v>
      </c>
      <c r="CL227" s="32">
        <f t="shared" si="162"/>
        <v>0</v>
      </c>
      <c r="CM227" s="32">
        <f t="shared" si="162"/>
        <v>0</v>
      </c>
      <c r="CN227" s="32">
        <f t="shared" si="162"/>
        <v>0</v>
      </c>
    </row>
    <row r="228" spans="1:92" ht="16.350000000000001" customHeight="1" x14ac:dyDescent="0.2">
      <c r="A228" s="3537"/>
      <c r="B228" s="3642" t="s">
        <v>269</v>
      </c>
      <c r="C228" s="3642"/>
      <c r="D228" s="2128">
        <f t="shared" si="147"/>
        <v>0</v>
      </c>
      <c r="E228" s="2129">
        <f t="shared" si="150"/>
        <v>0</v>
      </c>
      <c r="F228" s="2130">
        <f t="shared" si="151"/>
        <v>0</v>
      </c>
      <c r="G228" s="2102"/>
      <c r="H228" s="2103"/>
      <c r="I228" s="2104"/>
      <c r="J228" s="2103"/>
      <c r="K228" s="2104"/>
      <c r="L228" s="2103"/>
      <c r="M228" s="2104"/>
      <c r="N228" s="2103"/>
      <c r="O228" s="2104"/>
      <c r="P228" s="2103"/>
      <c r="Q228" s="2104"/>
      <c r="R228" s="2103"/>
      <c r="S228" s="2104"/>
      <c r="T228" s="2103"/>
      <c r="U228" s="2104"/>
      <c r="V228" s="2105"/>
      <c r="W228" s="2104"/>
      <c r="X228" s="2105"/>
      <c r="Y228" s="2104"/>
      <c r="Z228" s="2105"/>
      <c r="AA228" s="2104"/>
      <c r="AB228" s="2105"/>
      <c r="AC228" s="2104"/>
      <c r="AD228" s="2105"/>
      <c r="AE228" s="2104"/>
      <c r="AF228" s="2105"/>
      <c r="AG228" s="2104"/>
      <c r="AH228" s="2105"/>
      <c r="AI228" s="2104"/>
      <c r="AJ228" s="2105"/>
      <c r="AK228" s="2104"/>
      <c r="AL228" s="2105"/>
      <c r="AM228" s="2104"/>
      <c r="AN228" s="2105"/>
      <c r="AO228" s="2106"/>
      <c r="AP228" s="2107"/>
      <c r="AQ228" s="2131"/>
      <c r="AR228" s="2132"/>
      <c r="AS228" s="2132"/>
      <c r="AT228" s="2104"/>
      <c r="AU228" s="2108"/>
      <c r="AV228" s="2108"/>
      <c r="AW228" s="2103"/>
      <c r="AX228" s="671" t="str">
        <f t="shared" si="148"/>
        <v/>
      </c>
      <c r="BT228" s="3"/>
      <c r="BU228" s="3"/>
      <c r="BV228" s="4"/>
      <c r="BW228" s="4"/>
      <c r="CA228" s="31" t="str">
        <f t="shared" si="152"/>
        <v/>
      </c>
      <c r="CB228" s="31"/>
      <c r="CC228" s="31" t="str">
        <f t="shared" si="149"/>
        <v/>
      </c>
      <c r="CD228" s="31" t="str">
        <f t="shared" si="154"/>
        <v/>
      </c>
      <c r="CE228" s="31" t="str">
        <f t="shared" si="155"/>
        <v/>
      </c>
      <c r="CF228" s="31" t="str">
        <f t="shared" si="156"/>
        <v/>
      </c>
      <c r="CG228" s="31" t="str">
        <f t="shared" si="157"/>
        <v/>
      </c>
      <c r="CH228" s="32">
        <f t="shared" si="158"/>
        <v>0</v>
      </c>
      <c r="CI228" s="32"/>
      <c r="CJ228" s="32"/>
      <c r="CK228" s="32">
        <f t="shared" si="161"/>
        <v>0</v>
      </c>
      <c r="CL228" s="32">
        <f t="shared" si="162"/>
        <v>0</v>
      </c>
      <c r="CM228" s="32">
        <f t="shared" si="162"/>
        <v>0</v>
      </c>
      <c r="CN228" s="32">
        <f t="shared" si="162"/>
        <v>0</v>
      </c>
    </row>
    <row r="229" spans="1:92" ht="16.350000000000001" customHeight="1" x14ac:dyDescent="0.2">
      <c r="A229" s="3775" t="s">
        <v>99</v>
      </c>
      <c r="B229" s="3184" t="s">
        <v>264</v>
      </c>
      <c r="C229" s="3184"/>
      <c r="D229" s="1050">
        <f t="shared" si="147"/>
        <v>32</v>
      </c>
      <c r="E229" s="485">
        <f t="shared" si="150"/>
        <v>11</v>
      </c>
      <c r="F229" s="2519">
        <f t="shared" si="151"/>
        <v>21</v>
      </c>
      <c r="G229" s="1060">
        <v>0</v>
      </c>
      <c r="H229" s="459">
        <v>0</v>
      </c>
      <c r="I229" s="2517">
        <v>0</v>
      </c>
      <c r="J229" s="459">
        <v>0</v>
      </c>
      <c r="K229" s="2517">
        <v>0</v>
      </c>
      <c r="L229" s="459">
        <v>0</v>
      </c>
      <c r="M229" s="2517">
        <v>0</v>
      </c>
      <c r="N229" s="459">
        <v>0</v>
      </c>
      <c r="O229" s="2517">
        <v>0</v>
      </c>
      <c r="P229" s="459">
        <v>0</v>
      </c>
      <c r="Q229" s="2517">
        <v>0</v>
      </c>
      <c r="R229" s="459">
        <v>0</v>
      </c>
      <c r="S229" s="2517">
        <v>1</v>
      </c>
      <c r="T229" s="459">
        <v>1</v>
      </c>
      <c r="U229" s="2517">
        <v>0</v>
      </c>
      <c r="V229" s="2518">
        <v>0</v>
      </c>
      <c r="W229" s="2517">
        <v>1</v>
      </c>
      <c r="X229" s="2518">
        <v>1</v>
      </c>
      <c r="Y229" s="2517">
        <v>2</v>
      </c>
      <c r="Z229" s="2518">
        <v>2</v>
      </c>
      <c r="AA229" s="2517">
        <v>1</v>
      </c>
      <c r="AB229" s="2518">
        <v>3</v>
      </c>
      <c r="AC229" s="2517">
        <v>3</v>
      </c>
      <c r="AD229" s="2518">
        <v>8</v>
      </c>
      <c r="AE229" s="2517">
        <v>0</v>
      </c>
      <c r="AF229" s="2518">
        <v>1</v>
      </c>
      <c r="AG229" s="2517">
        <v>0</v>
      </c>
      <c r="AH229" s="2518">
        <v>5</v>
      </c>
      <c r="AI229" s="2517">
        <v>0</v>
      </c>
      <c r="AJ229" s="2518">
        <v>0</v>
      </c>
      <c r="AK229" s="2517">
        <v>2</v>
      </c>
      <c r="AL229" s="2518">
        <v>0</v>
      </c>
      <c r="AM229" s="2517">
        <v>1</v>
      </c>
      <c r="AN229" s="2518">
        <v>0</v>
      </c>
      <c r="AO229" s="471">
        <v>0</v>
      </c>
      <c r="AP229" s="472">
        <v>0</v>
      </c>
      <c r="AQ229" s="1060"/>
      <c r="AR229" s="473"/>
      <c r="AS229" s="1060">
        <v>4</v>
      </c>
      <c r="AT229" s="469">
        <v>0</v>
      </c>
      <c r="AU229" s="473">
        <v>0</v>
      </c>
      <c r="AV229" s="473">
        <v>0</v>
      </c>
      <c r="AW229" s="468">
        <v>0</v>
      </c>
      <c r="AX229" s="671" t="str">
        <f t="shared" si="148"/>
        <v/>
      </c>
      <c r="BT229" s="3"/>
      <c r="BU229" s="3"/>
      <c r="BV229" s="4"/>
      <c r="BW229" s="4"/>
      <c r="CA229" s="31" t="str">
        <f t="shared" si="152"/>
        <v/>
      </c>
      <c r="CB229" s="31" t="str">
        <f t="shared" si="153"/>
        <v/>
      </c>
      <c r="CC229" s="31" t="str">
        <f t="shared" si="149"/>
        <v/>
      </c>
      <c r="CD229" s="31" t="str">
        <f t="shared" si="154"/>
        <v/>
      </c>
      <c r="CE229" s="31" t="str">
        <f t="shared" si="155"/>
        <v/>
      </c>
      <c r="CF229" s="31" t="str">
        <f t="shared" si="156"/>
        <v/>
      </c>
      <c r="CG229" s="31" t="str">
        <f t="shared" si="157"/>
        <v/>
      </c>
      <c r="CH229" s="32">
        <f t="shared" si="158"/>
        <v>0</v>
      </c>
      <c r="CI229" s="32">
        <f t="shared" si="159"/>
        <v>0</v>
      </c>
      <c r="CJ229" s="32">
        <f t="shared" si="160"/>
        <v>0</v>
      </c>
      <c r="CK229" s="32">
        <f t="shared" si="161"/>
        <v>0</v>
      </c>
      <c r="CL229" s="32">
        <f t="shared" si="162"/>
        <v>0</v>
      </c>
      <c r="CM229" s="32">
        <f t="shared" si="162"/>
        <v>0</v>
      </c>
      <c r="CN229" s="32">
        <f t="shared" si="162"/>
        <v>0</v>
      </c>
    </row>
    <row r="230" spans="1:92" ht="16.350000000000001" customHeight="1" x14ac:dyDescent="0.2">
      <c r="A230" s="2912"/>
      <c r="B230" s="3639" t="s">
        <v>265</v>
      </c>
      <c r="C230" s="3639"/>
      <c r="D230" s="2109">
        <f t="shared" si="147"/>
        <v>92</v>
      </c>
      <c r="E230" s="2110">
        <f t="shared" si="150"/>
        <v>49</v>
      </c>
      <c r="F230" s="2111">
        <f t="shared" si="151"/>
        <v>43</v>
      </c>
      <c r="G230" s="2112">
        <v>0</v>
      </c>
      <c r="H230" s="2113">
        <v>0</v>
      </c>
      <c r="I230" s="2114">
        <v>1</v>
      </c>
      <c r="J230" s="2113">
        <v>0</v>
      </c>
      <c r="K230" s="2114">
        <v>0</v>
      </c>
      <c r="L230" s="2113">
        <v>0</v>
      </c>
      <c r="M230" s="2114">
        <v>0</v>
      </c>
      <c r="N230" s="2113">
        <v>0</v>
      </c>
      <c r="O230" s="2114">
        <v>0</v>
      </c>
      <c r="P230" s="2113">
        <v>0</v>
      </c>
      <c r="Q230" s="2114">
        <v>0</v>
      </c>
      <c r="R230" s="2113">
        <v>0</v>
      </c>
      <c r="S230" s="2114">
        <v>1</v>
      </c>
      <c r="T230" s="2113">
        <v>0</v>
      </c>
      <c r="U230" s="2114">
        <v>2</v>
      </c>
      <c r="V230" s="2115">
        <v>2</v>
      </c>
      <c r="W230" s="2114">
        <v>4</v>
      </c>
      <c r="X230" s="2115">
        <v>6</v>
      </c>
      <c r="Y230" s="2114">
        <v>12</v>
      </c>
      <c r="Z230" s="2115">
        <v>4</v>
      </c>
      <c r="AA230" s="2114">
        <v>6</v>
      </c>
      <c r="AB230" s="2115">
        <v>13</v>
      </c>
      <c r="AC230" s="2114">
        <v>7</v>
      </c>
      <c r="AD230" s="2115">
        <v>7</v>
      </c>
      <c r="AE230" s="2114">
        <v>3</v>
      </c>
      <c r="AF230" s="2115">
        <v>3</v>
      </c>
      <c r="AG230" s="2114">
        <v>9</v>
      </c>
      <c r="AH230" s="2115">
        <v>3</v>
      </c>
      <c r="AI230" s="2114">
        <v>0</v>
      </c>
      <c r="AJ230" s="2115">
        <v>1</v>
      </c>
      <c r="AK230" s="2114">
        <v>0</v>
      </c>
      <c r="AL230" s="2115">
        <v>4</v>
      </c>
      <c r="AM230" s="2114">
        <v>4</v>
      </c>
      <c r="AN230" s="2115">
        <v>0</v>
      </c>
      <c r="AO230" s="2116">
        <v>0</v>
      </c>
      <c r="AP230" s="2117">
        <v>0</v>
      </c>
      <c r="AQ230" s="2097"/>
      <c r="AR230" s="2133"/>
      <c r="AS230" s="467">
        <v>10</v>
      </c>
      <c r="AT230" s="2114">
        <v>0</v>
      </c>
      <c r="AU230" s="2118">
        <v>0</v>
      </c>
      <c r="AV230" s="2118">
        <v>0</v>
      </c>
      <c r="AW230" s="2113">
        <v>0</v>
      </c>
      <c r="AX230" s="671" t="str">
        <f t="shared" si="148"/>
        <v/>
      </c>
      <c r="BT230" s="3"/>
      <c r="BU230" s="3"/>
      <c r="BV230" s="4"/>
      <c r="BW230" s="4"/>
      <c r="CA230" s="31" t="str">
        <f t="shared" si="152"/>
        <v/>
      </c>
      <c r="CB230" s="31"/>
      <c r="CC230" s="31" t="str">
        <f t="shared" si="149"/>
        <v/>
      </c>
      <c r="CD230" s="31" t="str">
        <f t="shared" si="154"/>
        <v/>
      </c>
      <c r="CE230" s="31" t="str">
        <f t="shared" si="155"/>
        <v/>
      </c>
      <c r="CF230" s="31" t="str">
        <f t="shared" si="156"/>
        <v/>
      </c>
      <c r="CG230" s="31" t="str">
        <f t="shared" si="157"/>
        <v/>
      </c>
      <c r="CH230" s="32">
        <f t="shared" si="158"/>
        <v>0</v>
      </c>
      <c r="CI230" s="32"/>
      <c r="CJ230" s="32"/>
      <c r="CK230" s="32">
        <f t="shared" si="161"/>
        <v>0</v>
      </c>
      <c r="CL230" s="32">
        <f t="shared" si="162"/>
        <v>0</v>
      </c>
      <c r="CM230" s="32">
        <f t="shared" si="162"/>
        <v>0</v>
      </c>
      <c r="CN230" s="32">
        <f t="shared" si="162"/>
        <v>0</v>
      </c>
    </row>
    <row r="231" spans="1:92" ht="16.350000000000001" customHeight="1" x14ac:dyDescent="0.2">
      <c r="A231" s="2912"/>
      <c r="B231" s="3639" t="s">
        <v>266</v>
      </c>
      <c r="C231" s="3639"/>
      <c r="D231" s="2109">
        <f t="shared" si="147"/>
        <v>31</v>
      </c>
      <c r="E231" s="2110">
        <f t="shared" si="150"/>
        <v>10</v>
      </c>
      <c r="F231" s="2111">
        <f t="shared" si="151"/>
        <v>21</v>
      </c>
      <c r="G231" s="2112">
        <v>0</v>
      </c>
      <c r="H231" s="2113">
        <v>0</v>
      </c>
      <c r="I231" s="2114">
        <v>0</v>
      </c>
      <c r="J231" s="2113">
        <v>0</v>
      </c>
      <c r="K231" s="2114">
        <v>0</v>
      </c>
      <c r="L231" s="2113">
        <v>0</v>
      </c>
      <c r="M231" s="2114">
        <v>0</v>
      </c>
      <c r="N231" s="2113">
        <v>0</v>
      </c>
      <c r="O231" s="2114">
        <v>0</v>
      </c>
      <c r="P231" s="2113">
        <v>0</v>
      </c>
      <c r="Q231" s="2114">
        <v>0</v>
      </c>
      <c r="R231" s="2113">
        <v>0</v>
      </c>
      <c r="S231" s="2114">
        <v>1</v>
      </c>
      <c r="T231" s="2113">
        <v>1</v>
      </c>
      <c r="U231" s="2114">
        <v>0</v>
      </c>
      <c r="V231" s="2115">
        <v>0</v>
      </c>
      <c r="W231" s="2114">
        <v>1</v>
      </c>
      <c r="X231" s="2115">
        <v>1</v>
      </c>
      <c r="Y231" s="2114">
        <v>2</v>
      </c>
      <c r="Z231" s="2115">
        <v>2</v>
      </c>
      <c r="AA231" s="2114">
        <v>1</v>
      </c>
      <c r="AB231" s="2115">
        <v>3</v>
      </c>
      <c r="AC231" s="2114">
        <v>3</v>
      </c>
      <c r="AD231" s="2115">
        <v>8</v>
      </c>
      <c r="AE231" s="2114">
        <v>0</v>
      </c>
      <c r="AF231" s="2115">
        <v>1</v>
      </c>
      <c r="AG231" s="2114">
        <v>0</v>
      </c>
      <c r="AH231" s="2115">
        <v>5</v>
      </c>
      <c r="AI231" s="2114">
        <v>0</v>
      </c>
      <c r="AJ231" s="2115">
        <v>0</v>
      </c>
      <c r="AK231" s="2114">
        <v>1</v>
      </c>
      <c r="AL231" s="2115">
        <v>0</v>
      </c>
      <c r="AM231" s="2114">
        <v>1</v>
      </c>
      <c r="AN231" s="2115">
        <v>0</v>
      </c>
      <c r="AO231" s="2116">
        <v>0</v>
      </c>
      <c r="AP231" s="2117">
        <v>0</v>
      </c>
      <c r="AQ231" s="2097"/>
      <c r="AR231" s="2133"/>
      <c r="AS231" s="2133"/>
      <c r="AT231" s="2114">
        <v>0</v>
      </c>
      <c r="AU231" s="2118">
        <v>0</v>
      </c>
      <c r="AV231" s="2118">
        <v>0</v>
      </c>
      <c r="AW231" s="2113">
        <v>0</v>
      </c>
      <c r="AX231" s="671" t="str">
        <f t="shared" si="148"/>
        <v/>
      </c>
      <c r="BT231" s="3"/>
      <c r="BU231" s="3"/>
      <c r="BV231" s="4"/>
      <c r="BW231" s="4"/>
      <c r="CA231" s="31" t="str">
        <f t="shared" si="152"/>
        <v/>
      </c>
      <c r="CB231" s="31"/>
      <c r="CC231" s="31" t="str">
        <f t="shared" si="149"/>
        <v/>
      </c>
      <c r="CD231" s="31" t="str">
        <f t="shared" si="154"/>
        <v/>
      </c>
      <c r="CE231" s="31" t="str">
        <f t="shared" si="155"/>
        <v/>
      </c>
      <c r="CF231" s="31" t="str">
        <f t="shared" si="156"/>
        <v/>
      </c>
      <c r="CG231" s="31" t="str">
        <f t="shared" si="157"/>
        <v/>
      </c>
      <c r="CH231" s="32">
        <f t="shared" si="158"/>
        <v>0</v>
      </c>
      <c r="CI231" s="32"/>
      <c r="CJ231" s="32"/>
      <c r="CK231" s="32">
        <f t="shared" si="161"/>
        <v>0</v>
      </c>
      <c r="CL231" s="32">
        <f t="shared" si="162"/>
        <v>0</v>
      </c>
      <c r="CM231" s="32">
        <f t="shared" si="162"/>
        <v>0</v>
      </c>
      <c r="CN231" s="32">
        <f t="shared" si="162"/>
        <v>0</v>
      </c>
    </row>
    <row r="232" spans="1:92" ht="16.350000000000001" customHeight="1" x14ac:dyDescent="0.2">
      <c r="A232" s="2912"/>
      <c r="B232" s="3640" t="s">
        <v>267</v>
      </c>
      <c r="C232" s="3641"/>
      <c r="D232" s="2109">
        <f t="shared" si="147"/>
        <v>31</v>
      </c>
      <c r="E232" s="2110">
        <f t="shared" si="150"/>
        <v>20</v>
      </c>
      <c r="F232" s="2111">
        <f t="shared" si="151"/>
        <v>11</v>
      </c>
      <c r="G232" s="2119">
        <v>0</v>
      </c>
      <c r="H232" s="2120">
        <v>0</v>
      </c>
      <c r="I232" s="2121">
        <v>1</v>
      </c>
      <c r="J232" s="2120">
        <v>0</v>
      </c>
      <c r="K232" s="2121">
        <v>0</v>
      </c>
      <c r="L232" s="2120">
        <v>0</v>
      </c>
      <c r="M232" s="2121">
        <v>0</v>
      </c>
      <c r="N232" s="2120">
        <v>0</v>
      </c>
      <c r="O232" s="2121">
        <v>0</v>
      </c>
      <c r="P232" s="2120">
        <v>0</v>
      </c>
      <c r="Q232" s="2121">
        <v>0</v>
      </c>
      <c r="R232" s="2120">
        <v>0</v>
      </c>
      <c r="S232" s="2121">
        <v>0</v>
      </c>
      <c r="T232" s="2120">
        <v>0</v>
      </c>
      <c r="U232" s="2121">
        <v>2</v>
      </c>
      <c r="V232" s="2122">
        <v>0</v>
      </c>
      <c r="W232" s="2121">
        <v>2</v>
      </c>
      <c r="X232" s="2122">
        <v>3</v>
      </c>
      <c r="Y232" s="2121">
        <v>4</v>
      </c>
      <c r="Z232" s="2122">
        <v>3</v>
      </c>
      <c r="AA232" s="2121">
        <v>4</v>
      </c>
      <c r="AB232" s="2122">
        <v>3</v>
      </c>
      <c r="AC232" s="2121">
        <v>1</v>
      </c>
      <c r="AD232" s="2122">
        <v>2</v>
      </c>
      <c r="AE232" s="2121">
        <v>0</v>
      </c>
      <c r="AF232" s="2122">
        <v>0</v>
      </c>
      <c r="AG232" s="2121">
        <v>5</v>
      </c>
      <c r="AH232" s="2122">
        <v>0</v>
      </c>
      <c r="AI232" s="2121">
        <v>0</v>
      </c>
      <c r="AJ232" s="2122">
        <v>0</v>
      </c>
      <c r="AK232" s="2121">
        <v>0</v>
      </c>
      <c r="AL232" s="2122">
        <v>0</v>
      </c>
      <c r="AM232" s="2121">
        <v>1</v>
      </c>
      <c r="AN232" s="2122">
        <v>0</v>
      </c>
      <c r="AO232" s="2123">
        <v>0</v>
      </c>
      <c r="AP232" s="2124">
        <v>0</v>
      </c>
      <c r="AQ232" s="2097"/>
      <c r="AR232" s="2133"/>
      <c r="AS232" s="2133"/>
      <c r="AT232" s="2121">
        <v>0</v>
      </c>
      <c r="AU232" s="2127">
        <v>0</v>
      </c>
      <c r="AV232" s="2127">
        <v>0</v>
      </c>
      <c r="AW232" s="2120">
        <v>0</v>
      </c>
      <c r="AX232" s="671" t="str">
        <f t="shared" si="148"/>
        <v/>
      </c>
      <c r="BT232" s="3"/>
      <c r="BU232" s="3"/>
      <c r="BV232" s="4"/>
      <c r="BW232" s="4"/>
      <c r="CA232" s="31" t="str">
        <f t="shared" si="152"/>
        <v/>
      </c>
      <c r="CB232" s="31"/>
      <c r="CC232" s="31" t="str">
        <f t="shared" si="149"/>
        <v/>
      </c>
      <c r="CD232" s="31" t="str">
        <f t="shared" si="154"/>
        <v/>
      </c>
      <c r="CE232" s="31" t="str">
        <f t="shared" si="155"/>
        <v/>
      </c>
      <c r="CF232" s="31" t="str">
        <f t="shared" si="156"/>
        <v/>
      </c>
      <c r="CG232" s="31" t="str">
        <f t="shared" si="157"/>
        <v/>
      </c>
      <c r="CH232" s="32">
        <f t="shared" si="158"/>
        <v>0</v>
      </c>
      <c r="CI232" s="32"/>
      <c r="CJ232" s="32"/>
      <c r="CK232" s="32">
        <f t="shared" si="161"/>
        <v>0</v>
      </c>
      <c r="CL232" s="32">
        <f t="shared" si="162"/>
        <v>0</v>
      </c>
      <c r="CM232" s="32">
        <f t="shared" si="162"/>
        <v>0</v>
      </c>
      <c r="CN232" s="32">
        <f t="shared" si="162"/>
        <v>0</v>
      </c>
    </row>
    <row r="233" spans="1:92" ht="16.350000000000001" customHeight="1" x14ac:dyDescent="0.2">
      <c r="A233" s="2912"/>
      <c r="B233" s="3640" t="s">
        <v>268</v>
      </c>
      <c r="C233" s="3641"/>
      <c r="D233" s="2109">
        <f t="shared" si="147"/>
        <v>2</v>
      </c>
      <c r="E233" s="2110">
        <f t="shared" si="150"/>
        <v>2</v>
      </c>
      <c r="F233" s="2111">
        <f t="shared" si="151"/>
        <v>0</v>
      </c>
      <c r="G233" s="2119">
        <v>0</v>
      </c>
      <c r="H233" s="2120">
        <v>0</v>
      </c>
      <c r="I233" s="2121">
        <v>1</v>
      </c>
      <c r="J233" s="2120">
        <v>0</v>
      </c>
      <c r="K233" s="2121">
        <v>0</v>
      </c>
      <c r="L233" s="2120">
        <v>0</v>
      </c>
      <c r="M233" s="2121">
        <v>0</v>
      </c>
      <c r="N233" s="2120">
        <v>0</v>
      </c>
      <c r="O233" s="2121">
        <v>0</v>
      </c>
      <c r="P233" s="2120">
        <v>0</v>
      </c>
      <c r="Q233" s="2121">
        <v>0</v>
      </c>
      <c r="R233" s="2120">
        <v>0</v>
      </c>
      <c r="S233" s="2121">
        <v>0</v>
      </c>
      <c r="T233" s="2120">
        <v>0</v>
      </c>
      <c r="U233" s="2121">
        <v>0</v>
      </c>
      <c r="V233" s="2122">
        <v>0</v>
      </c>
      <c r="W233" s="2121">
        <v>0</v>
      </c>
      <c r="X233" s="2122">
        <v>0</v>
      </c>
      <c r="Y233" s="2121">
        <v>0</v>
      </c>
      <c r="Z233" s="2122">
        <v>0</v>
      </c>
      <c r="AA233" s="2121">
        <v>0</v>
      </c>
      <c r="AB233" s="2122">
        <v>0</v>
      </c>
      <c r="AC233" s="2121">
        <v>0</v>
      </c>
      <c r="AD233" s="2122">
        <v>0</v>
      </c>
      <c r="AE233" s="2121">
        <v>0</v>
      </c>
      <c r="AF233" s="2122">
        <v>0</v>
      </c>
      <c r="AG233" s="2121">
        <v>0</v>
      </c>
      <c r="AH233" s="2122">
        <v>0</v>
      </c>
      <c r="AI233" s="2121">
        <v>0</v>
      </c>
      <c r="AJ233" s="2122">
        <v>0</v>
      </c>
      <c r="AK233" s="2121">
        <v>1</v>
      </c>
      <c r="AL233" s="2122">
        <v>0</v>
      </c>
      <c r="AM233" s="2121">
        <v>0</v>
      </c>
      <c r="AN233" s="2122">
        <v>0</v>
      </c>
      <c r="AO233" s="2123">
        <v>0</v>
      </c>
      <c r="AP233" s="2124">
        <v>0</v>
      </c>
      <c r="AQ233" s="2125"/>
      <c r="AR233" s="2126"/>
      <c r="AS233" s="2126"/>
      <c r="AT233" s="2121">
        <v>0</v>
      </c>
      <c r="AU233" s="2127">
        <v>0</v>
      </c>
      <c r="AV233" s="2127">
        <v>0</v>
      </c>
      <c r="AW233" s="2120">
        <v>0</v>
      </c>
      <c r="AX233" s="671" t="str">
        <f t="shared" si="148"/>
        <v/>
      </c>
      <c r="BT233" s="3"/>
      <c r="BU233" s="3"/>
      <c r="BV233" s="4"/>
      <c r="BW233" s="4"/>
      <c r="CA233" s="31" t="str">
        <f t="shared" si="152"/>
        <v/>
      </c>
      <c r="CB233" s="31"/>
      <c r="CC233" s="31" t="str">
        <f t="shared" si="149"/>
        <v/>
      </c>
      <c r="CD233" s="31" t="str">
        <f t="shared" si="154"/>
        <v/>
      </c>
      <c r="CE233" s="31" t="str">
        <f t="shared" si="155"/>
        <v/>
      </c>
      <c r="CF233" s="31" t="str">
        <f t="shared" si="156"/>
        <v/>
      </c>
      <c r="CG233" s="31" t="str">
        <f t="shared" si="157"/>
        <v/>
      </c>
      <c r="CH233" s="32">
        <f t="shared" si="158"/>
        <v>0</v>
      </c>
      <c r="CI233" s="32"/>
      <c r="CJ233" s="32"/>
      <c r="CK233" s="32">
        <f t="shared" si="161"/>
        <v>0</v>
      </c>
      <c r="CL233" s="32">
        <f t="shared" si="162"/>
        <v>0</v>
      </c>
      <c r="CM233" s="32">
        <f t="shared" si="162"/>
        <v>0</v>
      </c>
      <c r="CN233" s="32">
        <f t="shared" si="162"/>
        <v>0</v>
      </c>
    </row>
    <row r="234" spans="1:92" ht="16.350000000000001" customHeight="1" x14ac:dyDescent="0.2">
      <c r="A234" s="3537"/>
      <c r="B234" s="3642" t="s">
        <v>269</v>
      </c>
      <c r="C234" s="3642"/>
      <c r="D234" s="2128">
        <f t="shared" si="147"/>
        <v>0</v>
      </c>
      <c r="E234" s="2129">
        <f t="shared" si="150"/>
        <v>0</v>
      </c>
      <c r="F234" s="2130">
        <f t="shared" si="151"/>
        <v>0</v>
      </c>
      <c r="G234" s="2102">
        <v>0</v>
      </c>
      <c r="H234" s="2103">
        <v>0</v>
      </c>
      <c r="I234" s="2104">
        <v>0</v>
      </c>
      <c r="J234" s="2103">
        <v>0</v>
      </c>
      <c r="K234" s="2104">
        <v>0</v>
      </c>
      <c r="L234" s="2103">
        <v>0</v>
      </c>
      <c r="M234" s="2104">
        <v>0</v>
      </c>
      <c r="N234" s="2103">
        <v>0</v>
      </c>
      <c r="O234" s="2104">
        <v>0</v>
      </c>
      <c r="P234" s="2103">
        <v>0</v>
      </c>
      <c r="Q234" s="2104">
        <v>0</v>
      </c>
      <c r="R234" s="2103">
        <v>0</v>
      </c>
      <c r="S234" s="2104">
        <v>0</v>
      </c>
      <c r="T234" s="2103">
        <v>0</v>
      </c>
      <c r="U234" s="2104">
        <v>0</v>
      </c>
      <c r="V234" s="2105">
        <v>0</v>
      </c>
      <c r="W234" s="2104">
        <v>0</v>
      </c>
      <c r="X234" s="2105">
        <v>0</v>
      </c>
      <c r="Y234" s="2104">
        <v>0</v>
      </c>
      <c r="Z234" s="2105">
        <v>0</v>
      </c>
      <c r="AA234" s="2104">
        <v>0</v>
      </c>
      <c r="AB234" s="2105">
        <v>0</v>
      </c>
      <c r="AC234" s="2104">
        <v>0</v>
      </c>
      <c r="AD234" s="2105">
        <v>0</v>
      </c>
      <c r="AE234" s="2104">
        <v>0</v>
      </c>
      <c r="AF234" s="2105">
        <v>0</v>
      </c>
      <c r="AG234" s="2104">
        <v>0</v>
      </c>
      <c r="AH234" s="2105">
        <v>0</v>
      </c>
      <c r="AI234" s="2104">
        <v>0</v>
      </c>
      <c r="AJ234" s="2105">
        <v>0</v>
      </c>
      <c r="AK234" s="2104">
        <v>0</v>
      </c>
      <c r="AL234" s="2105">
        <v>0</v>
      </c>
      <c r="AM234" s="2104">
        <v>0</v>
      </c>
      <c r="AN234" s="2105">
        <v>0</v>
      </c>
      <c r="AO234" s="2106">
        <v>0</v>
      </c>
      <c r="AP234" s="2107">
        <v>0</v>
      </c>
      <c r="AQ234" s="2131"/>
      <c r="AR234" s="2132"/>
      <c r="AS234" s="2132"/>
      <c r="AT234" s="2104">
        <v>0</v>
      </c>
      <c r="AU234" s="2108">
        <v>0</v>
      </c>
      <c r="AV234" s="2108">
        <v>0</v>
      </c>
      <c r="AW234" s="2103">
        <v>0</v>
      </c>
      <c r="AX234" s="671" t="str">
        <f t="shared" si="148"/>
        <v/>
      </c>
      <c r="BT234" s="3"/>
      <c r="BU234" s="3"/>
      <c r="BV234" s="4"/>
      <c r="BW234" s="4"/>
      <c r="CA234" s="31" t="str">
        <f t="shared" si="152"/>
        <v/>
      </c>
      <c r="CB234" s="31"/>
      <c r="CC234" s="31" t="str">
        <f t="shared" si="149"/>
        <v/>
      </c>
      <c r="CD234" s="31" t="str">
        <f t="shared" si="154"/>
        <v/>
      </c>
      <c r="CE234" s="31" t="str">
        <f t="shared" si="155"/>
        <v/>
      </c>
      <c r="CF234" s="31" t="str">
        <f t="shared" si="156"/>
        <v/>
      </c>
      <c r="CG234" s="31" t="str">
        <f t="shared" si="157"/>
        <v/>
      </c>
      <c r="CH234" s="32">
        <f t="shared" si="158"/>
        <v>0</v>
      </c>
      <c r="CI234" s="32"/>
      <c r="CJ234" s="32"/>
      <c r="CK234" s="32">
        <f t="shared" si="161"/>
        <v>0</v>
      </c>
      <c r="CL234" s="32">
        <f t="shared" si="162"/>
        <v>0</v>
      </c>
      <c r="CM234" s="32">
        <f t="shared" si="162"/>
        <v>0</v>
      </c>
      <c r="CN234" s="32">
        <f t="shared" si="162"/>
        <v>0</v>
      </c>
    </row>
    <row r="235" spans="1:92" ht="16.350000000000001" customHeight="1" x14ac:dyDescent="0.2">
      <c r="A235" s="3775" t="s">
        <v>93</v>
      </c>
      <c r="B235" s="3184" t="s">
        <v>264</v>
      </c>
      <c r="C235" s="3184"/>
      <c r="D235" s="1050">
        <f t="shared" si="147"/>
        <v>53</v>
      </c>
      <c r="E235" s="485">
        <f t="shared" si="150"/>
        <v>20</v>
      </c>
      <c r="F235" s="2519">
        <f t="shared" si="151"/>
        <v>33</v>
      </c>
      <c r="G235" s="1060">
        <v>0</v>
      </c>
      <c r="H235" s="459">
        <v>0</v>
      </c>
      <c r="I235" s="2517">
        <v>0</v>
      </c>
      <c r="J235" s="459">
        <v>0</v>
      </c>
      <c r="K235" s="2517">
        <v>0</v>
      </c>
      <c r="L235" s="459">
        <v>0</v>
      </c>
      <c r="M235" s="2517">
        <v>0</v>
      </c>
      <c r="N235" s="459">
        <v>0</v>
      </c>
      <c r="O235" s="2517">
        <v>0</v>
      </c>
      <c r="P235" s="459">
        <v>0</v>
      </c>
      <c r="Q235" s="2517">
        <v>0</v>
      </c>
      <c r="R235" s="459">
        <v>0</v>
      </c>
      <c r="S235" s="2517">
        <v>0</v>
      </c>
      <c r="T235" s="459">
        <v>0</v>
      </c>
      <c r="U235" s="2517">
        <v>0</v>
      </c>
      <c r="V235" s="2518">
        <v>0</v>
      </c>
      <c r="W235" s="2517">
        <v>2</v>
      </c>
      <c r="X235" s="2518">
        <v>3</v>
      </c>
      <c r="Y235" s="2517">
        <v>3</v>
      </c>
      <c r="Z235" s="2518">
        <v>3</v>
      </c>
      <c r="AA235" s="2517">
        <v>1</v>
      </c>
      <c r="AB235" s="2518">
        <v>3</v>
      </c>
      <c r="AC235" s="2517">
        <v>3</v>
      </c>
      <c r="AD235" s="2518">
        <v>6</v>
      </c>
      <c r="AE235" s="2517">
        <v>5</v>
      </c>
      <c r="AF235" s="2518">
        <v>11</v>
      </c>
      <c r="AG235" s="2517">
        <v>5</v>
      </c>
      <c r="AH235" s="2518">
        <v>6</v>
      </c>
      <c r="AI235" s="2517">
        <v>0</v>
      </c>
      <c r="AJ235" s="2518">
        <v>1</v>
      </c>
      <c r="AK235" s="2517">
        <v>0</v>
      </c>
      <c r="AL235" s="2518">
        <v>0</v>
      </c>
      <c r="AM235" s="2517">
        <v>1</v>
      </c>
      <c r="AN235" s="2518">
        <v>0</v>
      </c>
      <c r="AO235" s="471">
        <v>0</v>
      </c>
      <c r="AP235" s="472">
        <v>0</v>
      </c>
      <c r="AQ235" s="1060">
        <v>37</v>
      </c>
      <c r="AR235" s="473">
        <v>4</v>
      </c>
      <c r="AS235" s="1060">
        <v>15</v>
      </c>
      <c r="AT235" s="469">
        <v>0</v>
      </c>
      <c r="AU235" s="473">
        <v>0</v>
      </c>
      <c r="AV235" s="473">
        <v>0</v>
      </c>
      <c r="AW235" s="468">
        <v>0</v>
      </c>
      <c r="AX235" s="671" t="str">
        <f t="shared" si="148"/>
        <v/>
      </c>
      <c r="BT235" s="3"/>
      <c r="BU235" s="3"/>
      <c r="BV235" s="4"/>
      <c r="BW235" s="4"/>
      <c r="CA235" s="31" t="str">
        <f t="shared" si="152"/>
        <v/>
      </c>
      <c r="CB235" s="31" t="str">
        <f t="shared" si="153"/>
        <v/>
      </c>
      <c r="CC235" s="31" t="str">
        <f t="shared" si="149"/>
        <v/>
      </c>
      <c r="CD235" s="31" t="str">
        <f t="shared" si="154"/>
        <v/>
      </c>
      <c r="CE235" s="31" t="str">
        <f t="shared" si="155"/>
        <v/>
      </c>
      <c r="CF235" s="31" t="str">
        <f t="shared" si="156"/>
        <v/>
      </c>
      <c r="CG235" s="31" t="str">
        <f t="shared" si="157"/>
        <v/>
      </c>
      <c r="CH235" s="32">
        <f t="shared" si="158"/>
        <v>0</v>
      </c>
      <c r="CI235" s="32">
        <f t="shared" si="159"/>
        <v>0</v>
      </c>
      <c r="CJ235" s="32">
        <f t="shared" si="160"/>
        <v>0</v>
      </c>
      <c r="CK235" s="32">
        <f t="shared" si="161"/>
        <v>0</v>
      </c>
      <c r="CL235" s="32">
        <f t="shared" si="162"/>
        <v>0</v>
      </c>
      <c r="CM235" s="32">
        <f t="shared" si="162"/>
        <v>0</v>
      </c>
      <c r="CN235" s="32">
        <f t="shared" si="162"/>
        <v>0</v>
      </c>
    </row>
    <row r="236" spans="1:92" ht="16.350000000000001" customHeight="1" x14ac:dyDescent="0.2">
      <c r="A236" s="2912"/>
      <c r="B236" s="3639" t="s">
        <v>265</v>
      </c>
      <c r="C236" s="3639"/>
      <c r="D236" s="2109">
        <f t="shared" si="147"/>
        <v>57</v>
      </c>
      <c r="E236" s="2110">
        <f t="shared" si="150"/>
        <v>17</v>
      </c>
      <c r="F236" s="2111">
        <f t="shared" si="151"/>
        <v>40</v>
      </c>
      <c r="G236" s="2112">
        <v>0</v>
      </c>
      <c r="H236" s="2113">
        <v>0</v>
      </c>
      <c r="I236" s="2114">
        <v>0</v>
      </c>
      <c r="J236" s="2113">
        <v>0</v>
      </c>
      <c r="K236" s="2114">
        <v>0</v>
      </c>
      <c r="L236" s="2113">
        <v>0</v>
      </c>
      <c r="M236" s="2114">
        <v>0</v>
      </c>
      <c r="N236" s="2113">
        <v>0</v>
      </c>
      <c r="O236" s="2114">
        <v>0</v>
      </c>
      <c r="P236" s="2113">
        <v>0</v>
      </c>
      <c r="Q236" s="2114">
        <v>0</v>
      </c>
      <c r="R236" s="2113">
        <v>0</v>
      </c>
      <c r="S236" s="2114">
        <v>0</v>
      </c>
      <c r="T236" s="2113">
        <v>0</v>
      </c>
      <c r="U236" s="2114">
        <v>0</v>
      </c>
      <c r="V236" s="2115">
        <v>0</v>
      </c>
      <c r="W236" s="2114">
        <v>4</v>
      </c>
      <c r="X236" s="2115">
        <v>2</v>
      </c>
      <c r="Y236" s="2114">
        <v>0</v>
      </c>
      <c r="Z236" s="2115">
        <v>6</v>
      </c>
      <c r="AA236" s="2114">
        <v>2</v>
      </c>
      <c r="AB236" s="2115">
        <v>4</v>
      </c>
      <c r="AC236" s="2114">
        <v>2</v>
      </c>
      <c r="AD236" s="2115">
        <v>10</v>
      </c>
      <c r="AE236" s="2114">
        <v>2</v>
      </c>
      <c r="AF236" s="2115">
        <v>6</v>
      </c>
      <c r="AG236" s="2114">
        <v>2</v>
      </c>
      <c r="AH236" s="2115">
        <v>11</v>
      </c>
      <c r="AI236" s="2114">
        <v>0</v>
      </c>
      <c r="AJ236" s="2115">
        <v>0</v>
      </c>
      <c r="AK236" s="2114">
        <v>5</v>
      </c>
      <c r="AL236" s="2115">
        <v>1</v>
      </c>
      <c r="AM236" s="2114">
        <v>0</v>
      </c>
      <c r="AN236" s="2115">
        <v>0</v>
      </c>
      <c r="AO236" s="2116">
        <v>0</v>
      </c>
      <c r="AP236" s="2117">
        <v>0</v>
      </c>
      <c r="AQ236" s="2097"/>
      <c r="AR236" s="2133"/>
      <c r="AS236" s="467">
        <v>25</v>
      </c>
      <c r="AT236" s="2114">
        <v>0</v>
      </c>
      <c r="AU236" s="2118">
        <v>0</v>
      </c>
      <c r="AV236" s="2118">
        <v>0</v>
      </c>
      <c r="AW236" s="2113">
        <v>0</v>
      </c>
      <c r="AX236" s="671" t="str">
        <f t="shared" si="148"/>
        <v/>
      </c>
      <c r="BT236" s="3"/>
      <c r="BU236" s="3"/>
      <c r="BV236" s="4"/>
      <c r="BW236" s="4"/>
      <c r="CA236" s="31" t="str">
        <f t="shared" si="152"/>
        <v/>
      </c>
      <c r="CB236" s="31"/>
      <c r="CC236" s="31" t="str">
        <f t="shared" si="149"/>
        <v/>
      </c>
      <c r="CD236" s="31" t="str">
        <f t="shared" si="154"/>
        <v/>
      </c>
      <c r="CE236" s="31" t="str">
        <f t="shared" si="155"/>
        <v/>
      </c>
      <c r="CF236" s="31" t="str">
        <f t="shared" si="156"/>
        <v/>
      </c>
      <c r="CG236" s="31" t="str">
        <f t="shared" si="157"/>
        <v/>
      </c>
      <c r="CH236" s="32">
        <f t="shared" si="158"/>
        <v>0</v>
      </c>
      <c r="CI236" s="32"/>
      <c r="CJ236" s="32"/>
      <c r="CK236" s="32">
        <f t="shared" si="161"/>
        <v>0</v>
      </c>
      <c r="CL236" s="32">
        <f t="shared" si="162"/>
        <v>0</v>
      </c>
      <c r="CM236" s="32">
        <f t="shared" si="162"/>
        <v>0</v>
      </c>
      <c r="CN236" s="32">
        <f t="shared" si="162"/>
        <v>0</v>
      </c>
    </row>
    <row r="237" spans="1:92" ht="16.350000000000001" customHeight="1" x14ac:dyDescent="0.2">
      <c r="A237" s="2912"/>
      <c r="B237" s="3640" t="s">
        <v>266</v>
      </c>
      <c r="C237" s="3641"/>
      <c r="D237" s="2109">
        <f t="shared" si="147"/>
        <v>32</v>
      </c>
      <c r="E237" s="2110">
        <f t="shared" si="150"/>
        <v>6</v>
      </c>
      <c r="F237" s="2111">
        <f t="shared" si="151"/>
        <v>26</v>
      </c>
      <c r="G237" s="2112">
        <v>0</v>
      </c>
      <c r="H237" s="2113">
        <v>0</v>
      </c>
      <c r="I237" s="2114">
        <v>0</v>
      </c>
      <c r="J237" s="2113">
        <v>0</v>
      </c>
      <c r="K237" s="2114">
        <v>0</v>
      </c>
      <c r="L237" s="2113">
        <v>0</v>
      </c>
      <c r="M237" s="2114">
        <v>0</v>
      </c>
      <c r="N237" s="2113">
        <v>0</v>
      </c>
      <c r="O237" s="2114">
        <v>0</v>
      </c>
      <c r="P237" s="2113">
        <v>0</v>
      </c>
      <c r="Q237" s="2114">
        <v>0</v>
      </c>
      <c r="R237" s="2113">
        <v>0</v>
      </c>
      <c r="S237" s="2114">
        <v>0</v>
      </c>
      <c r="T237" s="2113">
        <v>0</v>
      </c>
      <c r="U237" s="2114">
        <v>0</v>
      </c>
      <c r="V237" s="2115">
        <v>0</v>
      </c>
      <c r="W237" s="2114">
        <v>0</v>
      </c>
      <c r="X237" s="2115">
        <v>1</v>
      </c>
      <c r="Y237" s="2114">
        <v>0</v>
      </c>
      <c r="Z237" s="2115">
        <v>4</v>
      </c>
      <c r="AA237" s="2114">
        <v>1</v>
      </c>
      <c r="AB237" s="2115">
        <v>2</v>
      </c>
      <c r="AC237" s="2114">
        <v>3</v>
      </c>
      <c r="AD237" s="2115">
        <v>7</v>
      </c>
      <c r="AE237" s="2114">
        <v>1</v>
      </c>
      <c r="AF237" s="2115">
        <v>6</v>
      </c>
      <c r="AG237" s="2114">
        <v>1</v>
      </c>
      <c r="AH237" s="2115">
        <v>5</v>
      </c>
      <c r="AI237" s="2114">
        <v>0</v>
      </c>
      <c r="AJ237" s="2115">
        <v>1</v>
      </c>
      <c r="AK237" s="2114">
        <v>0</v>
      </c>
      <c r="AL237" s="2115">
        <v>0</v>
      </c>
      <c r="AM237" s="2114">
        <v>0</v>
      </c>
      <c r="AN237" s="2115">
        <v>0</v>
      </c>
      <c r="AO237" s="2116">
        <v>0</v>
      </c>
      <c r="AP237" s="2117">
        <v>0</v>
      </c>
      <c r="AQ237" s="2097"/>
      <c r="AR237" s="2133"/>
      <c r="AS237" s="2133"/>
      <c r="AT237" s="2114">
        <v>0</v>
      </c>
      <c r="AU237" s="2118">
        <v>0</v>
      </c>
      <c r="AV237" s="2118">
        <v>0</v>
      </c>
      <c r="AW237" s="2113">
        <v>0</v>
      </c>
      <c r="AX237" s="671" t="str">
        <f t="shared" si="148"/>
        <v/>
      </c>
      <c r="BT237" s="3"/>
      <c r="BU237" s="3"/>
      <c r="BV237" s="4"/>
      <c r="BW237" s="4"/>
      <c r="CA237" s="31" t="str">
        <f t="shared" si="152"/>
        <v/>
      </c>
      <c r="CB237" s="31"/>
      <c r="CC237" s="31" t="str">
        <f t="shared" si="149"/>
        <v/>
      </c>
      <c r="CD237" s="31" t="str">
        <f t="shared" si="154"/>
        <v/>
      </c>
      <c r="CE237" s="31" t="str">
        <f t="shared" si="155"/>
        <v/>
      </c>
      <c r="CF237" s="31" t="str">
        <f t="shared" si="156"/>
        <v/>
      </c>
      <c r="CG237" s="31" t="str">
        <f t="shared" si="157"/>
        <v/>
      </c>
      <c r="CH237" s="32">
        <f t="shared" si="158"/>
        <v>0</v>
      </c>
      <c r="CI237" s="32"/>
      <c r="CJ237" s="32"/>
      <c r="CK237" s="32">
        <f t="shared" si="161"/>
        <v>0</v>
      </c>
      <c r="CL237" s="32">
        <f t="shared" si="162"/>
        <v>0</v>
      </c>
      <c r="CM237" s="32">
        <f t="shared" si="162"/>
        <v>0</v>
      </c>
      <c r="CN237" s="32">
        <f t="shared" si="162"/>
        <v>0</v>
      </c>
    </row>
    <row r="238" spans="1:92" ht="16.350000000000001" customHeight="1" x14ac:dyDescent="0.2">
      <c r="A238" s="2912"/>
      <c r="B238" s="3639" t="s">
        <v>267</v>
      </c>
      <c r="C238" s="3639"/>
      <c r="D238" s="2109">
        <f t="shared" si="147"/>
        <v>25</v>
      </c>
      <c r="E238" s="2110">
        <f t="shared" si="150"/>
        <v>9</v>
      </c>
      <c r="F238" s="2111">
        <f t="shared" si="151"/>
        <v>16</v>
      </c>
      <c r="G238" s="2119">
        <v>0</v>
      </c>
      <c r="H238" s="2120">
        <v>0</v>
      </c>
      <c r="I238" s="2121">
        <v>0</v>
      </c>
      <c r="J238" s="2120">
        <v>0</v>
      </c>
      <c r="K238" s="2121">
        <v>0</v>
      </c>
      <c r="L238" s="2120">
        <v>0</v>
      </c>
      <c r="M238" s="2121">
        <v>0</v>
      </c>
      <c r="N238" s="2120">
        <v>0</v>
      </c>
      <c r="O238" s="2121">
        <v>0</v>
      </c>
      <c r="P238" s="2120">
        <v>0</v>
      </c>
      <c r="Q238" s="2121">
        <v>0</v>
      </c>
      <c r="R238" s="2120">
        <v>0</v>
      </c>
      <c r="S238" s="2121">
        <v>0</v>
      </c>
      <c r="T238" s="2120">
        <v>0</v>
      </c>
      <c r="U238" s="2121">
        <v>0</v>
      </c>
      <c r="V238" s="2122">
        <v>0</v>
      </c>
      <c r="W238" s="2121">
        <v>3</v>
      </c>
      <c r="X238" s="2122">
        <v>1</v>
      </c>
      <c r="Y238" s="2121">
        <v>0</v>
      </c>
      <c r="Z238" s="2122">
        <v>1</v>
      </c>
      <c r="AA238" s="2121">
        <v>1</v>
      </c>
      <c r="AB238" s="2122">
        <v>2</v>
      </c>
      <c r="AC238" s="2121">
        <v>0</v>
      </c>
      <c r="AD238" s="2122">
        <v>4</v>
      </c>
      <c r="AE238" s="2121">
        <v>0</v>
      </c>
      <c r="AF238" s="2122">
        <v>2</v>
      </c>
      <c r="AG238" s="2121">
        <v>1</v>
      </c>
      <c r="AH238" s="2122">
        <v>5</v>
      </c>
      <c r="AI238" s="2121">
        <v>0</v>
      </c>
      <c r="AJ238" s="2122">
        <v>1</v>
      </c>
      <c r="AK238" s="2121">
        <v>4</v>
      </c>
      <c r="AL238" s="2122">
        <v>0</v>
      </c>
      <c r="AM238" s="2121">
        <v>0</v>
      </c>
      <c r="AN238" s="2122">
        <v>0</v>
      </c>
      <c r="AO238" s="2123">
        <v>0</v>
      </c>
      <c r="AP238" s="2124">
        <v>0</v>
      </c>
      <c r="AQ238" s="2097"/>
      <c r="AR238" s="2133"/>
      <c r="AS238" s="2133"/>
      <c r="AT238" s="2121">
        <v>0</v>
      </c>
      <c r="AU238" s="2127">
        <v>0</v>
      </c>
      <c r="AV238" s="2127">
        <v>0</v>
      </c>
      <c r="AW238" s="2120">
        <v>0</v>
      </c>
      <c r="AX238" s="671" t="str">
        <f t="shared" si="148"/>
        <v/>
      </c>
      <c r="BT238" s="3"/>
      <c r="BU238" s="3"/>
      <c r="BV238" s="4"/>
      <c r="BW238" s="4"/>
      <c r="CA238" s="31" t="str">
        <f t="shared" si="152"/>
        <v/>
      </c>
      <c r="CB238" s="31"/>
      <c r="CC238" s="31" t="str">
        <f t="shared" si="149"/>
        <v/>
      </c>
      <c r="CD238" s="31" t="str">
        <f t="shared" si="154"/>
        <v/>
      </c>
      <c r="CE238" s="31" t="str">
        <f t="shared" si="155"/>
        <v/>
      </c>
      <c r="CF238" s="31" t="str">
        <f t="shared" si="156"/>
        <v/>
      </c>
      <c r="CG238" s="31" t="str">
        <f t="shared" si="157"/>
        <v/>
      </c>
      <c r="CH238" s="32">
        <f t="shared" si="158"/>
        <v>0</v>
      </c>
      <c r="CI238" s="32"/>
      <c r="CJ238" s="32"/>
      <c r="CK238" s="32">
        <f t="shared" si="161"/>
        <v>0</v>
      </c>
      <c r="CL238" s="32">
        <f t="shared" si="162"/>
        <v>0</v>
      </c>
      <c r="CM238" s="32">
        <f t="shared" si="162"/>
        <v>0</v>
      </c>
      <c r="CN238" s="32">
        <f t="shared" si="162"/>
        <v>0</v>
      </c>
    </row>
    <row r="239" spans="1:92" ht="16.350000000000001" customHeight="1" x14ac:dyDescent="0.2">
      <c r="A239" s="2912"/>
      <c r="B239" s="3640" t="s">
        <v>268</v>
      </c>
      <c r="C239" s="3641"/>
      <c r="D239" s="2109">
        <f t="shared" si="147"/>
        <v>0</v>
      </c>
      <c r="E239" s="2110">
        <f t="shared" si="150"/>
        <v>0</v>
      </c>
      <c r="F239" s="2111">
        <f t="shared" si="151"/>
        <v>0</v>
      </c>
      <c r="G239" s="2119">
        <v>0</v>
      </c>
      <c r="H239" s="2120">
        <v>0</v>
      </c>
      <c r="I239" s="2121">
        <v>0</v>
      </c>
      <c r="J239" s="2120">
        <v>0</v>
      </c>
      <c r="K239" s="2121">
        <v>0</v>
      </c>
      <c r="L239" s="2120">
        <v>0</v>
      </c>
      <c r="M239" s="2121">
        <v>0</v>
      </c>
      <c r="N239" s="2120">
        <v>0</v>
      </c>
      <c r="O239" s="2121">
        <v>0</v>
      </c>
      <c r="P239" s="2120">
        <v>0</v>
      </c>
      <c r="Q239" s="2121">
        <v>0</v>
      </c>
      <c r="R239" s="2120">
        <v>0</v>
      </c>
      <c r="S239" s="2121">
        <v>0</v>
      </c>
      <c r="T239" s="2120">
        <v>0</v>
      </c>
      <c r="U239" s="2121">
        <v>0</v>
      </c>
      <c r="V239" s="2122">
        <v>0</v>
      </c>
      <c r="W239" s="2121">
        <v>0</v>
      </c>
      <c r="X239" s="2122">
        <v>0</v>
      </c>
      <c r="Y239" s="2121">
        <v>0</v>
      </c>
      <c r="Z239" s="2122">
        <v>0</v>
      </c>
      <c r="AA239" s="2121">
        <v>0</v>
      </c>
      <c r="AB239" s="2122">
        <v>0</v>
      </c>
      <c r="AC239" s="2121">
        <v>0</v>
      </c>
      <c r="AD239" s="2122">
        <v>0</v>
      </c>
      <c r="AE239" s="2121">
        <v>0</v>
      </c>
      <c r="AF239" s="2122">
        <v>0</v>
      </c>
      <c r="AG239" s="2121">
        <v>0</v>
      </c>
      <c r="AH239" s="2122">
        <v>0</v>
      </c>
      <c r="AI239" s="2121">
        <v>0</v>
      </c>
      <c r="AJ239" s="2122">
        <v>0</v>
      </c>
      <c r="AK239" s="2121">
        <v>0</v>
      </c>
      <c r="AL239" s="2122">
        <v>0</v>
      </c>
      <c r="AM239" s="2121">
        <v>0</v>
      </c>
      <c r="AN239" s="2122">
        <v>0</v>
      </c>
      <c r="AO239" s="2123">
        <v>0</v>
      </c>
      <c r="AP239" s="2124">
        <v>0</v>
      </c>
      <c r="AQ239" s="2125"/>
      <c r="AR239" s="2126"/>
      <c r="AS239" s="2126"/>
      <c r="AT239" s="2121">
        <v>0</v>
      </c>
      <c r="AU239" s="2127">
        <v>0</v>
      </c>
      <c r="AV239" s="2127">
        <v>0</v>
      </c>
      <c r="AW239" s="2120">
        <v>0</v>
      </c>
      <c r="AX239" s="671" t="str">
        <f t="shared" si="148"/>
        <v/>
      </c>
      <c r="BT239" s="3"/>
      <c r="BU239" s="3"/>
      <c r="BV239" s="4"/>
      <c r="BW239" s="4"/>
      <c r="CA239" s="31" t="str">
        <f t="shared" si="152"/>
        <v/>
      </c>
      <c r="CB239" s="31"/>
      <c r="CC239" s="31" t="str">
        <f t="shared" si="149"/>
        <v/>
      </c>
      <c r="CD239" s="31" t="str">
        <f t="shared" si="154"/>
        <v/>
      </c>
      <c r="CE239" s="31" t="str">
        <f t="shared" si="155"/>
        <v/>
      </c>
      <c r="CF239" s="31" t="str">
        <f t="shared" si="156"/>
        <v/>
      </c>
      <c r="CG239" s="31" t="str">
        <f t="shared" si="157"/>
        <v/>
      </c>
      <c r="CH239" s="32">
        <f t="shared" si="158"/>
        <v>0</v>
      </c>
      <c r="CI239" s="32"/>
      <c r="CJ239" s="32"/>
      <c r="CK239" s="32">
        <f t="shared" si="161"/>
        <v>0</v>
      </c>
      <c r="CL239" s="32">
        <f t="shared" si="162"/>
        <v>0</v>
      </c>
      <c r="CM239" s="32">
        <f t="shared" si="162"/>
        <v>0</v>
      </c>
      <c r="CN239" s="32">
        <f t="shared" si="162"/>
        <v>0</v>
      </c>
    </row>
    <row r="240" spans="1:92" ht="16.350000000000001" customHeight="1" x14ac:dyDescent="0.2">
      <c r="A240" s="3537"/>
      <c r="B240" s="3555" t="s">
        <v>269</v>
      </c>
      <c r="C240" s="3555"/>
      <c r="D240" s="2128">
        <f t="shared" si="147"/>
        <v>4</v>
      </c>
      <c r="E240" s="2129">
        <f t="shared" si="150"/>
        <v>0</v>
      </c>
      <c r="F240" s="2130">
        <f t="shared" si="151"/>
        <v>4</v>
      </c>
      <c r="G240" s="2102">
        <v>0</v>
      </c>
      <c r="H240" s="2103">
        <v>0</v>
      </c>
      <c r="I240" s="2104">
        <v>0</v>
      </c>
      <c r="J240" s="2103">
        <v>0</v>
      </c>
      <c r="K240" s="2104">
        <v>0</v>
      </c>
      <c r="L240" s="2103">
        <v>0</v>
      </c>
      <c r="M240" s="2104">
        <v>0</v>
      </c>
      <c r="N240" s="2103">
        <v>0</v>
      </c>
      <c r="O240" s="2104">
        <v>0</v>
      </c>
      <c r="P240" s="2103">
        <v>0</v>
      </c>
      <c r="Q240" s="2104">
        <v>0</v>
      </c>
      <c r="R240" s="2103">
        <v>0</v>
      </c>
      <c r="S240" s="2104">
        <v>0</v>
      </c>
      <c r="T240" s="2103">
        <v>0</v>
      </c>
      <c r="U240" s="2104">
        <v>0</v>
      </c>
      <c r="V240" s="2105">
        <v>0</v>
      </c>
      <c r="W240" s="2104">
        <v>0</v>
      </c>
      <c r="X240" s="2105">
        <v>1</v>
      </c>
      <c r="Y240" s="2104">
        <v>0</v>
      </c>
      <c r="Z240" s="2105">
        <v>1</v>
      </c>
      <c r="AA240" s="2104">
        <v>0</v>
      </c>
      <c r="AB240" s="2105">
        <v>1</v>
      </c>
      <c r="AC240" s="2104">
        <v>0</v>
      </c>
      <c r="AD240" s="2105">
        <v>0</v>
      </c>
      <c r="AE240" s="2104">
        <v>0</v>
      </c>
      <c r="AF240" s="2105">
        <v>0</v>
      </c>
      <c r="AG240" s="2104">
        <v>0</v>
      </c>
      <c r="AH240" s="2105">
        <v>1</v>
      </c>
      <c r="AI240" s="2104">
        <v>0</v>
      </c>
      <c r="AJ240" s="2105">
        <v>0</v>
      </c>
      <c r="AK240" s="2104">
        <v>0</v>
      </c>
      <c r="AL240" s="2105">
        <v>0</v>
      </c>
      <c r="AM240" s="2104">
        <v>0</v>
      </c>
      <c r="AN240" s="2105">
        <v>0</v>
      </c>
      <c r="AO240" s="2106">
        <v>0</v>
      </c>
      <c r="AP240" s="2107">
        <v>0</v>
      </c>
      <c r="AQ240" s="2131"/>
      <c r="AR240" s="2132"/>
      <c r="AS240" s="2132"/>
      <c r="AT240" s="2104">
        <v>0</v>
      </c>
      <c r="AU240" s="2108">
        <v>0</v>
      </c>
      <c r="AV240" s="2108">
        <v>0</v>
      </c>
      <c r="AW240" s="2103">
        <v>0</v>
      </c>
      <c r="AX240" s="671" t="str">
        <f t="shared" si="148"/>
        <v/>
      </c>
      <c r="BT240" s="3"/>
      <c r="BU240" s="3"/>
      <c r="BV240" s="4"/>
      <c r="BW240" s="4"/>
      <c r="CA240" s="31" t="str">
        <f t="shared" si="152"/>
        <v/>
      </c>
      <c r="CB240" s="31"/>
      <c r="CC240" s="31" t="str">
        <f t="shared" si="149"/>
        <v/>
      </c>
      <c r="CD240" s="31" t="str">
        <f t="shared" si="154"/>
        <v/>
      </c>
      <c r="CE240" s="31" t="str">
        <f t="shared" si="155"/>
        <v/>
      </c>
      <c r="CF240" s="31" t="str">
        <f t="shared" si="156"/>
        <v/>
      </c>
      <c r="CG240" s="31" t="str">
        <f t="shared" si="157"/>
        <v/>
      </c>
      <c r="CH240" s="32">
        <f t="shared" si="158"/>
        <v>0</v>
      </c>
      <c r="CI240" s="32"/>
      <c r="CJ240" s="32"/>
      <c r="CK240" s="32">
        <f t="shared" si="161"/>
        <v>0</v>
      </c>
      <c r="CL240" s="32">
        <f t="shared" si="162"/>
        <v>0</v>
      </c>
      <c r="CM240" s="32">
        <f t="shared" si="162"/>
        <v>0</v>
      </c>
      <c r="CN240" s="32">
        <f t="shared" si="162"/>
        <v>0</v>
      </c>
    </row>
    <row r="241" spans="1:92" ht="16.350000000000001" customHeight="1" x14ac:dyDescent="0.2">
      <c r="A241" s="3775" t="s">
        <v>270</v>
      </c>
      <c r="B241" s="3184" t="s">
        <v>264</v>
      </c>
      <c r="C241" s="3184"/>
      <c r="D241" s="1050">
        <f>SUM(E241+F241)</f>
        <v>11</v>
      </c>
      <c r="E241" s="485">
        <f t="shared" ref="E241:E270" si="163">SUM(G241+I241+K241+M241+O241+Q241+S241+U241+W241+Y241+AA241+AC241+AE241+AG241+AI241+AK241+AM241)</f>
        <v>6</v>
      </c>
      <c r="F241" s="2519">
        <f t="shared" si="151"/>
        <v>5</v>
      </c>
      <c r="G241" s="1060">
        <v>0</v>
      </c>
      <c r="H241" s="459">
        <v>0</v>
      </c>
      <c r="I241" s="2517">
        <v>1</v>
      </c>
      <c r="J241" s="459">
        <v>0</v>
      </c>
      <c r="K241" s="2517">
        <v>1</v>
      </c>
      <c r="L241" s="459">
        <v>0</v>
      </c>
      <c r="M241" s="2517">
        <v>0</v>
      </c>
      <c r="N241" s="459">
        <v>1</v>
      </c>
      <c r="O241" s="2517">
        <v>0</v>
      </c>
      <c r="P241" s="459">
        <v>0</v>
      </c>
      <c r="Q241" s="2517">
        <v>0</v>
      </c>
      <c r="R241" s="459">
        <v>0</v>
      </c>
      <c r="S241" s="2517">
        <v>3</v>
      </c>
      <c r="T241" s="459">
        <v>1</v>
      </c>
      <c r="U241" s="2517">
        <v>0</v>
      </c>
      <c r="V241" s="459">
        <v>3</v>
      </c>
      <c r="W241" s="2517">
        <v>0</v>
      </c>
      <c r="X241" s="459">
        <v>0</v>
      </c>
      <c r="Y241" s="2517">
        <v>1</v>
      </c>
      <c r="Z241" s="459">
        <v>0</v>
      </c>
      <c r="AA241" s="2517">
        <v>0</v>
      </c>
      <c r="AB241" s="459">
        <v>0</v>
      </c>
      <c r="AC241" s="2517">
        <v>0</v>
      </c>
      <c r="AD241" s="459">
        <v>0</v>
      </c>
      <c r="AE241" s="2517">
        <v>0</v>
      </c>
      <c r="AF241" s="459">
        <v>0</v>
      </c>
      <c r="AG241" s="2517">
        <v>0</v>
      </c>
      <c r="AH241" s="459">
        <v>0</v>
      </c>
      <c r="AI241" s="2517">
        <v>0</v>
      </c>
      <c r="AJ241" s="459">
        <v>0</v>
      </c>
      <c r="AK241" s="2517">
        <v>0</v>
      </c>
      <c r="AL241" s="459">
        <v>0</v>
      </c>
      <c r="AM241" s="2517">
        <v>0</v>
      </c>
      <c r="AN241" s="459">
        <v>0</v>
      </c>
      <c r="AO241" s="1062">
        <v>0</v>
      </c>
      <c r="AP241" s="488"/>
      <c r="AQ241" s="1060">
        <v>0</v>
      </c>
      <c r="AR241" s="473">
        <v>9</v>
      </c>
      <c r="AS241" s="1060">
        <v>5</v>
      </c>
      <c r="AT241" s="469">
        <v>0</v>
      </c>
      <c r="AU241" s="473">
        <v>1</v>
      </c>
      <c r="AV241" s="473">
        <v>0</v>
      </c>
      <c r="AW241" s="468">
        <v>0</v>
      </c>
      <c r="AX241" s="671" t="str">
        <f t="shared" si="148"/>
        <v/>
      </c>
      <c r="BT241" s="3"/>
      <c r="BU241" s="3"/>
      <c r="BV241" s="4"/>
      <c r="BW241" s="4"/>
      <c r="CA241" s="31" t="str">
        <f t="shared" si="152"/>
        <v/>
      </c>
      <c r="CB241" s="31" t="str">
        <f t="shared" si="153"/>
        <v/>
      </c>
      <c r="CC241" s="31" t="str">
        <f t="shared" si="149"/>
        <v/>
      </c>
      <c r="CD241" s="31" t="str">
        <f t="shared" si="154"/>
        <v/>
      </c>
      <c r="CE241" s="31" t="str">
        <f t="shared" si="155"/>
        <v/>
      </c>
      <c r="CF241" s="31" t="str">
        <f t="shared" si="156"/>
        <v/>
      </c>
      <c r="CG241" s="31" t="str">
        <f t="shared" si="157"/>
        <v/>
      </c>
      <c r="CH241" s="32"/>
      <c r="CI241" s="32">
        <f t="shared" si="159"/>
        <v>0</v>
      </c>
      <c r="CJ241" s="32">
        <f t="shared" si="160"/>
        <v>0</v>
      </c>
      <c r="CK241" s="32">
        <f t="shared" si="161"/>
        <v>0</v>
      </c>
      <c r="CL241" s="32">
        <f t="shared" si="162"/>
        <v>0</v>
      </c>
      <c r="CM241" s="32">
        <f t="shared" si="162"/>
        <v>0</v>
      </c>
      <c r="CN241" s="32">
        <f t="shared" si="162"/>
        <v>0</v>
      </c>
    </row>
    <row r="242" spans="1:92" ht="16.350000000000001" customHeight="1" x14ac:dyDescent="0.2">
      <c r="A242" s="2912"/>
      <c r="B242" s="3639" t="s">
        <v>265</v>
      </c>
      <c r="C242" s="3639"/>
      <c r="D242" s="2109">
        <f t="shared" si="147"/>
        <v>47</v>
      </c>
      <c r="E242" s="2110">
        <f t="shared" si="163"/>
        <v>29</v>
      </c>
      <c r="F242" s="2111">
        <f t="shared" si="151"/>
        <v>18</v>
      </c>
      <c r="G242" s="2112">
        <v>0</v>
      </c>
      <c r="H242" s="2113">
        <v>0</v>
      </c>
      <c r="I242" s="2114">
        <v>0</v>
      </c>
      <c r="J242" s="2113">
        <v>0</v>
      </c>
      <c r="K242" s="2114">
        <v>0</v>
      </c>
      <c r="L242" s="2113">
        <v>0</v>
      </c>
      <c r="M242" s="2114">
        <v>0</v>
      </c>
      <c r="N242" s="2113">
        <v>2</v>
      </c>
      <c r="O242" s="2114">
        <v>4</v>
      </c>
      <c r="P242" s="2113">
        <v>3</v>
      </c>
      <c r="Q242" s="2114">
        <v>3</v>
      </c>
      <c r="R242" s="2113">
        <v>4</v>
      </c>
      <c r="S242" s="2114">
        <v>9</v>
      </c>
      <c r="T242" s="2113">
        <v>2</v>
      </c>
      <c r="U242" s="2114">
        <v>6</v>
      </c>
      <c r="V242" s="2113">
        <v>2</v>
      </c>
      <c r="W242" s="2114">
        <v>5</v>
      </c>
      <c r="X242" s="2113">
        <v>3</v>
      </c>
      <c r="Y242" s="2114">
        <v>1</v>
      </c>
      <c r="Z242" s="2113">
        <v>1</v>
      </c>
      <c r="AA242" s="2114">
        <v>0</v>
      </c>
      <c r="AB242" s="2113">
        <v>0</v>
      </c>
      <c r="AC242" s="2114">
        <v>1</v>
      </c>
      <c r="AD242" s="2113">
        <v>1</v>
      </c>
      <c r="AE242" s="2114">
        <v>0</v>
      </c>
      <c r="AF242" s="2113">
        <v>0</v>
      </c>
      <c r="AG242" s="2114">
        <v>0</v>
      </c>
      <c r="AH242" s="2113">
        <v>0</v>
      </c>
      <c r="AI242" s="2114">
        <v>0</v>
      </c>
      <c r="AJ242" s="2113">
        <v>0</v>
      </c>
      <c r="AK242" s="2114">
        <v>0</v>
      </c>
      <c r="AL242" s="2113">
        <v>0</v>
      </c>
      <c r="AM242" s="2114">
        <v>0</v>
      </c>
      <c r="AN242" s="2113">
        <v>0</v>
      </c>
      <c r="AO242" s="2116">
        <v>0</v>
      </c>
      <c r="AP242" s="2134"/>
      <c r="AQ242" s="2097"/>
      <c r="AR242" s="2133"/>
      <c r="AS242" s="467">
        <v>13</v>
      </c>
      <c r="AT242" s="2114">
        <v>0</v>
      </c>
      <c r="AU242" s="2118">
        <v>3</v>
      </c>
      <c r="AV242" s="2118">
        <v>0</v>
      </c>
      <c r="AW242" s="2113">
        <v>0</v>
      </c>
      <c r="AX242" s="671" t="str">
        <f t="shared" si="148"/>
        <v/>
      </c>
      <c r="BT242" s="3"/>
      <c r="BU242" s="3"/>
      <c r="BV242" s="4"/>
      <c r="BW242" s="4"/>
      <c r="CA242" s="31" t="str">
        <f t="shared" si="152"/>
        <v/>
      </c>
      <c r="CB242" s="31"/>
      <c r="CC242" s="31" t="str">
        <f t="shared" si="149"/>
        <v/>
      </c>
      <c r="CD242" s="31" t="str">
        <f t="shared" si="154"/>
        <v/>
      </c>
      <c r="CE242" s="31" t="str">
        <f t="shared" si="155"/>
        <v/>
      </c>
      <c r="CF242" s="31" t="str">
        <f t="shared" si="156"/>
        <v/>
      </c>
      <c r="CG242" s="31" t="str">
        <f t="shared" si="157"/>
        <v/>
      </c>
      <c r="CH242" s="32"/>
      <c r="CI242" s="32"/>
      <c r="CJ242" s="32"/>
      <c r="CK242" s="32">
        <f t="shared" si="161"/>
        <v>0</v>
      </c>
      <c r="CL242" s="32">
        <f t="shared" si="162"/>
        <v>0</v>
      </c>
      <c r="CM242" s="32">
        <f t="shared" si="162"/>
        <v>0</v>
      </c>
      <c r="CN242" s="32">
        <f t="shared" si="162"/>
        <v>0</v>
      </c>
    </row>
    <row r="243" spans="1:92" ht="16.350000000000001" customHeight="1" x14ac:dyDescent="0.2">
      <c r="A243" s="2912"/>
      <c r="B243" s="3639" t="s">
        <v>266</v>
      </c>
      <c r="C243" s="3639"/>
      <c r="D243" s="2109">
        <f t="shared" si="147"/>
        <v>9</v>
      </c>
      <c r="E243" s="2110">
        <f t="shared" si="163"/>
        <v>6</v>
      </c>
      <c r="F243" s="2111">
        <f t="shared" si="151"/>
        <v>3</v>
      </c>
      <c r="G243" s="2112">
        <v>0</v>
      </c>
      <c r="H243" s="2113">
        <v>0</v>
      </c>
      <c r="I243" s="2114">
        <v>1</v>
      </c>
      <c r="J243" s="2113">
        <v>0</v>
      </c>
      <c r="K243" s="2114">
        <v>1</v>
      </c>
      <c r="L243" s="2113">
        <v>0</v>
      </c>
      <c r="M243" s="2114">
        <v>0</v>
      </c>
      <c r="N243" s="2113">
        <v>1</v>
      </c>
      <c r="O243" s="2114">
        <v>0</v>
      </c>
      <c r="P243" s="2113">
        <v>0</v>
      </c>
      <c r="Q243" s="2114">
        <v>0</v>
      </c>
      <c r="R243" s="2113">
        <v>0</v>
      </c>
      <c r="S243" s="2114">
        <v>3</v>
      </c>
      <c r="T243" s="2113">
        <v>1</v>
      </c>
      <c r="U243" s="2114">
        <v>1</v>
      </c>
      <c r="V243" s="2113">
        <v>1</v>
      </c>
      <c r="W243" s="2114">
        <v>0</v>
      </c>
      <c r="X243" s="2113">
        <v>0</v>
      </c>
      <c r="Y243" s="2114">
        <v>0</v>
      </c>
      <c r="Z243" s="2113">
        <v>0</v>
      </c>
      <c r="AA243" s="2114">
        <v>0</v>
      </c>
      <c r="AB243" s="2113">
        <v>0</v>
      </c>
      <c r="AC243" s="2114">
        <v>0</v>
      </c>
      <c r="AD243" s="2113">
        <v>0</v>
      </c>
      <c r="AE243" s="2114">
        <v>0</v>
      </c>
      <c r="AF243" s="2113">
        <v>0</v>
      </c>
      <c r="AG243" s="2114">
        <v>0</v>
      </c>
      <c r="AH243" s="2113">
        <v>0</v>
      </c>
      <c r="AI243" s="2114">
        <v>0</v>
      </c>
      <c r="AJ243" s="2113">
        <v>0</v>
      </c>
      <c r="AK243" s="2114">
        <v>0</v>
      </c>
      <c r="AL243" s="2113">
        <v>0</v>
      </c>
      <c r="AM243" s="2114">
        <v>0</v>
      </c>
      <c r="AN243" s="2113">
        <v>0</v>
      </c>
      <c r="AO243" s="2116">
        <v>0</v>
      </c>
      <c r="AP243" s="2134"/>
      <c r="AQ243" s="2097"/>
      <c r="AR243" s="2133"/>
      <c r="AS243" s="2133"/>
      <c r="AT243" s="2114">
        <v>0</v>
      </c>
      <c r="AU243" s="2118">
        <v>1</v>
      </c>
      <c r="AV243" s="2118">
        <v>0</v>
      </c>
      <c r="AW243" s="2113">
        <v>0</v>
      </c>
      <c r="AX243" s="671" t="str">
        <f t="shared" si="148"/>
        <v/>
      </c>
      <c r="BT243" s="3"/>
      <c r="BU243" s="3"/>
      <c r="BV243" s="4"/>
      <c r="BW243" s="4"/>
      <c r="CA243" s="31" t="str">
        <f t="shared" si="152"/>
        <v/>
      </c>
      <c r="CB243" s="31"/>
      <c r="CC243" s="31" t="str">
        <f t="shared" si="149"/>
        <v/>
      </c>
      <c r="CD243" s="31" t="str">
        <f t="shared" si="154"/>
        <v/>
      </c>
      <c r="CE243" s="31" t="str">
        <f t="shared" si="155"/>
        <v/>
      </c>
      <c r="CF243" s="31" t="str">
        <f t="shared" si="156"/>
        <v/>
      </c>
      <c r="CG243" s="31" t="str">
        <f t="shared" si="157"/>
        <v/>
      </c>
      <c r="CH243" s="32"/>
      <c r="CI243" s="32"/>
      <c r="CJ243" s="32"/>
      <c r="CK243" s="32">
        <f t="shared" si="161"/>
        <v>0</v>
      </c>
      <c r="CL243" s="32">
        <f t="shared" si="162"/>
        <v>0</v>
      </c>
      <c r="CM243" s="32">
        <f t="shared" si="162"/>
        <v>0</v>
      </c>
      <c r="CN243" s="32">
        <f t="shared" si="162"/>
        <v>0</v>
      </c>
    </row>
    <row r="244" spans="1:92" ht="16.350000000000001" customHeight="1" x14ac:dyDescent="0.2">
      <c r="A244" s="2912"/>
      <c r="B244" s="3639" t="s">
        <v>267</v>
      </c>
      <c r="C244" s="3639"/>
      <c r="D244" s="2109">
        <f t="shared" si="147"/>
        <v>7</v>
      </c>
      <c r="E244" s="2110">
        <f t="shared" si="163"/>
        <v>3</v>
      </c>
      <c r="F244" s="2111">
        <f t="shared" si="151"/>
        <v>4</v>
      </c>
      <c r="G244" s="2119">
        <v>0</v>
      </c>
      <c r="H244" s="2120">
        <v>0</v>
      </c>
      <c r="I244" s="2121">
        <v>0</v>
      </c>
      <c r="J244" s="2120">
        <v>0</v>
      </c>
      <c r="K244" s="2121">
        <v>0</v>
      </c>
      <c r="L244" s="2120">
        <v>0</v>
      </c>
      <c r="M244" s="2121">
        <v>0</v>
      </c>
      <c r="N244" s="2120">
        <v>0</v>
      </c>
      <c r="O244" s="2121">
        <v>0</v>
      </c>
      <c r="P244" s="2120">
        <v>0</v>
      </c>
      <c r="Q244" s="2121">
        <v>0</v>
      </c>
      <c r="R244" s="2120">
        <v>0</v>
      </c>
      <c r="S244" s="2121">
        <v>1</v>
      </c>
      <c r="T244" s="2120">
        <v>2</v>
      </c>
      <c r="U244" s="2121">
        <v>1</v>
      </c>
      <c r="V244" s="2120">
        <v>2</v>
      </c>
      <c r="W244" s="2121">
        <v>1</v>
      </c>
      <c r="X244" s="2120">
        <v>0</v>
      </c>
      <c r="Y244" s="2121">
        <v>0</v>
      </c>
      <c r="Z244" s="2120">
        <v>0</v>
      </c>
      <c r="AA244" s="2121">
        <v>0</v>
      </c>
      <c r="AB244" s="2120">
        <v>0</v>
      </c>
      <c r="AC244" s="2121">
        <v>0</v>
      </c>
      <c r="AD244" s="2120">
        <v>0</v>
      </c>
      <c r="AE244" s="2121">
        <v>0</v>
      </c>
      <c r="AF244" s="2120">
        <v>0</v>
      </c>
      <c r="AG244" s="2121">
        <v>0</v>
      </c>
      <c r="AH244" s="2120">
        <v>0</v>
      </c>
      <c r="AI244" s="2121">
        <v>0</v>
      </c>
      <c r="AJ244" s="2120">
        <v>0</v>
      </c>
      <c r="AK244" s="2121">
        <v>0</v>
      </c>
      <c r="AL244" s="2120">
        <v>0</v>
      </c>
      <c r="AM244" s="2121">
        <v>0</v>
      </c>
      <c r="AN244" s="2120">
        <v>0</v>
      </c>
      <c r="AO244" s="2116">
        <v>0</v>
      </c>
      <c r="AP244" s="2134"/>
      <c r="AQ244" s="2097"/>
      <c r="AR244" s="2133"/>
      <c r="AS244" s="2133"/>
      <c r="AT244" s="2121">
        <v>0</v>
      </c>
      <c r="AU244" s="2127">
        <v>0</v>
      </c>
      <c r="AV244" s="2127">
        <v>0</v>
      </c>
      <c r="AW244" s="2120">
        <v>0</v>
      </c>
      <c r="AX244" s="671" t="str">
        <f t="shared" si="148"/>
        <v/>
      </c>
      <c r="BT244" s="3"/>
      <c r="BU244" s="3"/>
      <c r="BV244" s="4"/>
      <c r="BW244" s="4"/>
      <c r="CA244" s="31" t="str">
        <f t="shared" si="152"/>
        <v/>
      </c>
      <c r="CB244" s="31"/>
      <c r="CC244" s="31" t="str">
        <f t="shared" si="149"/>
        <v/>
      </c>
      <c r="CD244" s="31" t="str">
        <f t="shared" si="154"/>
        <v/>
      </c>
      <c r="CE244" s="31" t="str">
        <f t="shared" si="155"/>
        <v/>
      </c>
      <c r="CF244" s="31" t="str">
        <f t="shared" si="156"/>
        <v/>
      </c>
      <c r="CG244" s="31" t="str">
        <f t="shared" si="157"/>
        <v/>
      </c>
      <c r="CH244" s="32"/>
      <c r="CI244" s="32"/>
      <c r="CJ244" s="32"/>
      <c r="CK244" s="32">
        <f t="shared" si="161"/>
        <v>0</v>
      </c>
      <c r="CL244" s="32">
        <f t="shared" si="162"/>
        <v>0</v>
      </c>
      <c r="CM244" s="32">
        <f t="shared" si="162"/>
        <v>0</v>
      </c>
      <c r="CN244" s="32">
        <f t="shared" si="162"/>
        <v>0</v>
      </c>
    </row>
    <row r="245" spans="1:92" ht="16.350000000000001" customHeight="1" x14ac:dyDescent="0.2">
      <c r="A245" s="2912"/>
      <c r="B245" s="3640" t="s">
        <v>268</v>
      </c>
      <c r="C245" s="3641"/>
      <c r="D245" s="2109">
        <f t="shared" si="147"/>
        <v>0</v>
      </c>
      <c r="E245" s="2110">
        <f t="shared" si="163"/>
        <v>0</v>
      </c>
      <c r="F245" s="2111">
        <f t="shared" si="151"/>
        <v>0</v>
      </c>
      <c r="G245" s="2119">
        <v>0</v>
      </c>
      <c r="H245" s="2120">
        <v>0</v>
      </c>
      <c r="I245" s="2121">
        <v>0</v>
      </c>
      <c r="J245" s="2120">
        <v>0</v>
      </c>
      <c r="K245" s="2121">
        <v>0</v>
      </c>
      <c r="L245" s="2120">
        <v>0</v>
      </c>
      <c r="M245" s="2121">
        <v>0</v>
      </c>
      <c r="N245" s="2120">
        <v>0</v>
      </c>
      <c r="O245" s="2121">
        <v>0</v>
      </c>
      <c r="P245" s="2120">
        <v>0</v>
      </c>
      <c r="Q245" s="2121">
        <v>0</v>
      </c>
      <c r="R245" s="2120">
        <v>0</v>
      </c>
      <c r="S245" s="2121">
        <v>0</v>
      </c>
      <c r="T245" s="2120">
        <v>0</v>
      </c>
      <c r="U245" s="2121">
        <v>0</v>
      </c>
      <c r="V245" s="2120">
        <v>0</v>
      </c>
      <c r="W245" s="2121">
        <v>0</v>
      </c>
      <c r="X245" s="2120">
        <v>0</v>
      </c>
      <c r="Y245" s="2121">
        <v>0</v>
      </c>
      <c r="Z245" s="2120">
        <v>0</v>
      </c>
      <c r="AA245" s="2121">
        <v>0</v>
      </c>
      <c r="AB245" s="2120">
        <v>0</v>
      </c>
      <c r="AC245" s="2121">
        <v>0</v>
      </c>
      <c r="AD245" s="2120">
        <v>0</v>
      </c>
      <c r="AE245" s="2121">
        <v>0</v>
      </c>
      <c r="AF245" s="2120">
        <v>0</v>
      </c>
      <c r="AG245" s="2121">
        <v>0</v>
      </c>
      <c r="AH245" s="2120">
        <v>0</v>
      </c>
      <c r="AI245" s="2121">
        <v>0</v>
      </c>
      <c r="AJ245" s="2120">
        <v>0</v>
      </c>
      <c r="AK245" s="2121">
        <v>0</v>
      </c>
      <c r="AL245" s="2120">
        <v>0</v>
      </c>
      <c r="AM245" s="2121">
        <v>0</v>
      </c>
      <c r="AN245" s="2120">
        <v>0</v>
      </c>
      <c r="AO245" s="2123">
        <v>0</v>
      </c>
      <c r="AP245" s="2134"/>
      <c r="AQ245" s="2097"/>
      <c r="AR245" s="2135"/>
      <c r="AS245" s="2126"/>
      <c r="AT245" s="2121"/>
      <c r="AU245" s="2127"/>
      <c r="AV245" s="2127"/>
      <c r="AW245" s="2120"/>
      <c r="AX245" s="671" t="str">
        <f t="shared" si="148"/>
        <v/>
      </c>
      <c r="BT245" s="3"/>
      <c r="BU245" s="3"/>
      <c r="BV245" s="4"/>
      <c r="BW245" s="4"/>
      <c r="CA245" s="31" t="str">
        <f t="shared" si="152"/>
        <v/>
      </c>
      <c r="CB245" s="31"/>
      <c r="CC245" s="31" t="str">
        <f t="shared" si="149"/>
        <v/>
      </c>
      <c r="CD245" s="31" t="str">
        <f t="shared" si="154"/>
        <v/>
      </c>
      <c r="CE245" s="31" t="str">
        <f t="shared" si="155"/>
        <v/>
      </c>
      <c r="CF245" s="31" t="str">
        <f t="shared" si="156"/>
        <v/>
      </c>
      <c r="CG245" s="31" t="str">
        <f t="shared" si="157"/>
        <v/>
      </c>
      <c r="CH245" s="32"/>
      <c r="CI245" s="32"/>
      <c r="CJ245" s="32"/>
      <c r="CK245" s="32">
        <f t="shared" si="161"/>
        <v>0</v>
      </c>
      <c r="CL245" s="32">
        <f t="shared" si="162"/>
        <v>0</v>
      </c>
      <c r="CM245" s="32">
        <f t="shared" si="162"/>
        <v>0</v>
      </c>
      <c r="CN245" s="32">
        <f t="shared" si="162"/>
        <v>0</v>
      </c>
    </row>
    <row r="246" spans="1:92" ht="16.350000000000001" customHeight="1" x14ac:dyDescent="0.2">
      <c r="A246" s="3537"/>
      <c r="B246" s="3555" t="s">
        <v>269</v>
      </c>
      <c r="C246" s="3555"/>
      <c r="D246" s="2128">
        <f t="shared" si="147"/>
        <v>0</v>
      </c>
      <c r="E246" s="2129">
        <f t="shared" si="163"/>
        <v>0</v>
      </c>
      <c r="F246" s="2130">
        <f t="shared" si="151"/>
        <v>0</v>
      </c>
      <c r="G246" s="2102">
        <v>0</v>
      </c>
      <c r="H246" s="2103">
        <v>0</v>
      </c>
      <c r="I246" s="2104">
        <v>0</v>
      </c>
      <c r="J246" s="2103">
        <v>0</v>
      </c>
      <c r="K246" s="2104">
        <v>0</v>
      </c>
      <c r="L246" s="2103">
        <v>0</v>
      </c>
      <c r="M246" s="2104">
        <v>0</v>
      </c>
      <c r="N246" s="2103">
        <v>0</v>
      </c>
      <c r="O246" s="2104">
        <v>0</v>
      </c>
      <c r="P246" s="2103">
        <v>0</v>
      </c>
      <c r="Q246" s="2104">
        <v>0</v>
      </c>
      <c r="R246" s="2103">
        <v>0</v>
      </c>
      <c r="S246" s="2104">
        <v>0</v>
      </c>
      <c r="T246" s="2103">
        <v>0</v>
      </c>
      <c r="U246" s="2104">
        <v>0</v>
      </c>
      <c r="V246" s="2103">
        <v>0</v>
      </c>
      <c r="W246" s="2104">
        <v>0</v>
      </c>
      <c r="X246" s="2103">
        <v>0</v>
      </c>
      <c r="Y246" s="2104">
        <v>0</v>
      </c>
      <c r="Z246" s="2103">
        <v>0</v>
      </c>
      <c r="AA246" s="2104">
        <v>0</v>
      </c>
      <c r="AB246" s="2103">
        <v>0</v>
      </c>
      <c r="AC246" s="2104">
        <v>0</v>
      </c>
      <c r="AD246" s="2103">
        <v>0</v>
      </c>
      <c r="AE246" s="2104">
        <v>0</v>
      </c>
      <c r="AF246" s="2103">
        <v>0</v>
      </c>
      <c r="AG246" s="2104">
        <v>0</v>
      </c>
      <c r="AH246" s="2103">
        <v>0</v>
      </c>
      <c r="AI246" s="2104">
        <v>0</v>
      </c>
      <c r="AJ246" s="2103">
        <v>0</v>
      </c>
      <c r="AK246" s="2104">
        <v>0</v>
      </c>
      <c r="AL246" s="2103">
        <v>0</v>
      </c>
      <c r="AM246" s="2104">
        <v>0</v>
      </c>
      <c r="AN246" s="2103">
        <v>0</v>
      </c>
      <c r="AO246" s="2106">
        <v>0</v>
      </c>
      <c r="AP246" s="2132"/>
      <c r="AQ246" s="2131"/>
      <c r="AR246" s="2136"/>
      <c r="AS246" s="2132"/>
      <c r="AT246" s="2104"/>
      <c r="AU246" s="2108"/>
      <c r="AV246" s="2108"/>
      <c r="AW246" s="2103"/>
      <c r="AX246" s="671" t="str">
        <f t="shared" si="148"/>
        <v/>
      </c>
      <c r="BT246" s="3"/>
      <c r="BU246" s="3"/>
      <c r="BV246" s="4"/>
      <c r="BW246" s="4"/>
      <c r="CA246" s="31" t="str">
        <f t="shared" si="152"/>
        <v/>
      </c>
      <c r="CB246" s="31"/>
      <c r="CC246" s="31" t="str">
        <f t="shared" si="149"/>
        <v/>
      </c>
      <c r="CD246" s="31" t="str">
        <f t="shared" si="154"/>
        <v/>
      </c>
      <c r="CE246" s="31" t="str">
        <f t="shared" si="155"/>
        <v/>
      </c>
      <c r="CF246" s="31" t="str">
        <f t="shared" si="156"/>
        <v/>
      </c>
      <c r="CG246" s="31" t="str">
        <f t="shared" si="157"/>
        <v/>
      </c>
      <c r="CH246" s="32"/>
      <c r="CI246" s="32"/>
      <c r="CJ246" s="32"/>
      <c r="CK246" s="32">
        <f t="shared" si="161"/>
        <v>0</v>
      </c>
      <c r="CL246" s="32">
        <f t="shared" si="162"/>
        <v>0</v>
      </c>
      <c r="CM246" s="32">
        <f t="shared" si="162"/>
        <v>0</v>
      </c>
      <c r="CN246" s="32">
        <f t="shared" si="162"/>
        <v>0</v>
      </c>
    </row>
    <row r="247" spans="1:92" ht="16.350000000000001" customHeight="1" x14ac:dyDescent="0.2">
      <c r="A247" s="3775" t="s">
        <v>271</v>
      </c>
      <c r="B247" s="3184" t="s">
        <v>264</v>
      </c>
      <c r="C247" s="3184"/>
      <c r="D247" s="400">
        <f t="shared" si="147"/>
        <v>23</v>
      </c>
      <c r="E247" s="465">
        <f t="shared" si="163"/>
        <v>8</v>
      </c>
      <c r="F247" s="466">
        <f t="shared" si="151"/>
        <v>15</v>
      </c>
      <c r="G247" s="467">
        <v>0</v>
      </c>
      <c r="H247" s="468">
        <v>0</v>
      </c>
      <c r="I247" s="469">
        <v>0</v>
      </c>
      <c r="J247" s="468">
        <v>0</v>
      </c>
      <c r="K247" s="469">
        <v>0</v>
      </c>
      <c r="L247" s="468">
        <v>0</v>
      </c>
      <c r="M247" s="469">
        <v>0</v>
      </c>
      <c r="N247" s="468">
        <v>0</v>
      </c>
      <c r="O247" s="469">
        <v>0</v>
      </c>
      <c r="P247" s="468">
        <v>0</v>
      </c>
      <c r="Q247" s="469">
        <v>0</v>
      </c>
      <c r="R247" s="468">
        <v>1</v>
      </c>
      <c r="S247" s="469">
        <v>0</v>
      </c>
      <c r="T247" s="468">
        <v>0</v>
      </c>
      <c r="U247" s="469">
        <v>0</v>
      </c>
      <c r="V247" s="470">
        <v>0</v>
      </c>
      <c r="W247" s="469">
        <v>0</v>
      </c>
      <c r="X247" s="470">
        <v>0</v>
      </c>
      <c r="Y247" s="469">
        <v>1</v>
      </c>
      <c r="Z247" s="470">
        <v>1</v>
      </c>
      <c r="AA247" s="469">
        <v>1</v>
      </c>
      <c r="AB247" s="470">
        <v>0</v>
      </c>
      <c r="AC247" s="469">
        <v>0</v>
      </c>
      <c r="AD247" s="470">
        <v>0</v>
      </c>
      <c r="AE247" s="469">
        <v>1</v>
      </c>
      <c r="AF247" s="470">
        <v>5</v>
      </c>
      <c r="AG247" s="469">
        <v>1</v>
      </c>
      <c r="AH247" s="470">
        <v>5</v>
      </c>
      <c r="AI247" s="469">
        <v>2</v>
      </c>
      <c r="AJ247" s="470">
        <v>2</v>
      </c>
      <c r="AK247" s="469">
        <v>1</v>
      </c>
      <c r="AL247" s="470">
        <v>0</v>
      </c>
      <c r="AM247" s="469">
        <v>1</v>
      </c>
      <c r="AN247" s="470">
        <v>1</v>
      </c>
      <c r="AO247" s="471">
        <v>0</v>
      </c>
      <c r="AP247" s="472">
        <v>0</v>
      </c>
      <c r="AQ247" s="1060">
        <v>2</v>
      </c>
      <c r="AR247" s="473">
        <v>4</v>
      </c>
      <c r="AS247" s="1060">
        <v>15</v>
      </c>
      <c r="AT247" s="469">
        <v>0</v>
      </c>
      <c r="AU247" s="473">
        <v>0</v>
      </c>
      <c r="AV247" s="473">
        <v>0</v>
      </c>
      <c r="AW247" s="468">
        <v>0</v>
      </c>
      <c r="AX247" s="671" t="str">
        <f t="shared" si="148"/>
        <v/>
      </c>
      <c r="BT247" s="3"/>
      <c r="BU247" s="3"/>
      <c r="BV247" s="4"/>
      <c r="BW247" s="4"/>
      <c r="CA247" s="31" t="str">
        <f t="shared" si="152"/>
        <v/>
      </c>
      <c r="CB247" s="31" t="str">
        <f t="shared" si="153"/>
        <v/>
      </c>
      <c r="CC247" s="31" t="str">
        <f t="shared" si="149"/>
        <v/>
      </c>
      <c r="CD247" s="31" t="str">
        <f t="shared" si="154"/>
        <v/>
      </c>
      <c r="CE247" s="31" t="str">
        <f t="shared" si="155"/>
        <v/>
      </c>
      <c r="CF247" s="31" t="str">
        <f t="shared" si="156"/>
        <v/>
      </c>
      <c r="CG247" s="31" t="str">
        <f t="shared" si="157"/>
        <v/>
      </c>
      <c r="CH247" s="32">
        <f t="shared" si="158"/>
        <v>0</v>
      </c>
      <c r="CI247" s="32">
        <f t="shared" si="159"/>
        <v>0</v>
      </c>
      <c r="CJ247" s="32">
        <f t="shared" si="160"/>
        <v>0</v>
      </c>
      <c r="CK247" s="32">
        <f t="shared" si="161"/>
        <v>0</v>
      </c>
      <c r="CL247" s="32">
        <f t="shared" si="162"/>
        <v>0</v>
      </c>
      <c r="CM247" s="32">
        <f t="shared" si="162"/>
        <v>0</v>
      </c>
      <c r="CN247" s="32">
        <f t="shared" si="162"/>
        <v>0</v>
      </c>
    </row>
    <row r="248" spans="1:92" ht="16.350000000000001" customHeight="1" x14ac:dyDescent="0.2">
      <c r="A248" s="2912"/>
      <c r="B248" s="3639" t="s">
        <v>265</v>
      </c>
      <c r="C248" s="3639"/>
      <c r="D248" s="2109">
        <f t="shared" si="147"/>
        <v>27</v>
      </c>
      <c r="E248" s="2110">
        <f t="shared" si="163"/>
        <v>8</v>
      </c>
      <c r="F248" s="2111">
        <f t="shared" si="151"/>
        <v>19</v>
      </c>
      <c r="G248" s="2112">
        <v>0</v>
      </c>
      <c r="H248" s="2113">
        <v>0</v>
      </c>
      <c r="I248" s="2114">
        <v>0</v>
      </c>
      <c r="J248" s="2113">
        <v>0</v>
      </c>
      <c r="K248" s="2114">
        <v>0</v>
      </c>
      <c r="L248" s="2113">
        <v>0</v>
      </c>
      <c r="M248" s="2114">
        <v>0</v>
      </c>
      <c r="N248" s="2113">
        <v>0</v>
      </c>
      <c r="O248" s="2114">
        <v>0</v>
      </c>
      <c r="P248" s="2113">
        <v>0</v>
      </c>
      <c r="Q248" s="2114">
        <v>0</v>
      </c>
      <c r="R248" s="2113">
        <v>0</v>
      </c>
      <c r="S248" s="2114">
        <v>0</v>
      </c>
      <c r="T248" s="2113">
        <v>0</v>
      </c>
      <c r="U248" s="2114">
        <v>0</v>
      </c>
      <c r="V248" s="2115">
        <v>0</v>
      </c>
      <c r="W248" s="2114">
        <v>0</v>
      </c>
      <c r="X248" s="2115">
        <v>0</v>
      </c>
      <c r="Y248" s="2114">
        <v>0</v>
      </c>
      <c r="Z248" s="2115">
        <v>0</v>
      </c>
      <c r="AA248" s="2114">
        <v>0</v>
      </c>
      <c r="AB248" s="2115">
        <v>0</v>
      </c>
      <c r="AC248" s="2114">
        <v>0</v>
      </c>
      <c r="AD248" s="2115">
        <v>5</v>
      </c>
      <c r="AE248" s="2114">
        <v>0</v>
      </c>
      <c r="AF248" s="2115">
        <v>8</v>
      </c>
      <c r="AG248" s="2114">
        <v>8</v>
      </c>
      <c r="AH248" s="2115">
        <v>5</v>
      </c>
      <c r="AI248" s="2114">
        <v>0</v>
      </c>
      <c r="AJ248" s="2115">
        <v>1</v>
      </c>
      <c r="AK248" s="2114">
        <v>0</v>
      </c>
      <c r="AL248" s="2115">
        <v>0</v>
      </c>
      <c r="AM248" s="2114">
        <v>0</v>
      </c>
      <c r="AN248" s="2115">
        <v>0</v>
      </c>
      <c r="AO248" s="2116">
        <v>0</v>
      </c>
      <c r="AP248" s="2117">
        <v>0</v>
      </c>
      <c r="AQ248" s="2097"/>
      <c r="AR248" s="2133"/>
      <c r="AS248" s="467">
        <v>13</v>
      </c>
      <c r="AT248" s="2114">
        <v>0</v>
      </c>
      <c r="AU248" s="2118">
        <v>0</v>
      </c>
      <c r="AV248" s="2118">
        <v>0</v>
      </c>
      <c r="AW248" s="2113">
        <v>0</v>
      </c>
      <c r="AX248" s="671" t="str">
        <f t="shared" si="148"/>
        <v/>
      </c>
      <c r="BT248" s="3"/>
      <c r="BU248" s="3"/>
      <c r="BV248" s="4"/>
      <c r="BW248" s="4"/>
      <c r="CA248" s="31" t="str">
        <f t="shared" si="152"/>
        <v/>
      </c>
      <c r="CB248" s="31"/>
      <c r="CC248" s="31" t="str">
        <f t="shared" si="149"/>
        <v/>
      </c>
      <c r="CD248" s="31" t="str">
        <f t="shared" si="154"/>
        <v/>
      </c>
      <c r="CE248" s="31" t="str">
        <f t="shared" si="155"/>
        <v/>
      </c>
      <c r="CF248" s="31" t="str">
        <f t="shared" si="156"/>
        <v/>
      </c>
      <c r="CG248" s="31" t="str">
        <f t="shared" si="157"/>
        <v/>
      </c>
      <c r="CH248" s="32">
        <f t="shared" si="158"/>
        <v>0</v>
      </c>
      <c r="CI248" s="32"/>
      <c r="CJ248" s="32"/>
      <c r="CK248" s="32">
        <f t="shared" si="161"/>
        <v>0</v>
      </c>
      <c r="CL248" s="32">
        <f t="shared" si="162"/>
        <v>0</v>
      </c>
      <c r="CM248" s="32">
        <f t="shared" si="162"/>
        <v>0</v>
      </c>
      <c r="CN248" s="32">
        <f t="shared" si="162"/>
        <v>0</v>
      </c>
    </row>
    <row r="249" spans="1:92" ht="16.350000000000001" customHeight="1" x14ac:dyDescent="0.2">
      <c r="A249" s="2912"/>
      <c r="B249" s="3639" t="s">
        <v>266</v>
      </c>
      <c r="C249" s="3639"/>
      <c r="D249" s="2109">
        <f t="shared" si="147"/>
        <v>23</v>
      </c>
      <c r="E249" s="2110">
        <f t="shared" si="163"/>
        <v>8</v>
      </c>
      <c r="F249" s="2111">
        <f t="shared" si="151"/>
        <v>15</v>
      </c>
      <c r="G249" s="2112">
        <v>0</v>
      </c>
      <c r="H249" s="2113">
        <v>0</v>
      </c>
      <c r="I249" s="2114">
        <v>0</v>
      </c>
      <c r="J249" s="2113">
        <v>0</v>
      </c>
      <c r="K249" s="2114">
        <v>0</v>
      </c>
      <c r="L249" s="2113">
        <v>0</v>
      </c>
      <c r="M249" s="2114">
        <v>0</v>
      </c>
      <c r="N249" s="2113">
        <v>0</v>
      </c>
      <c r="O249" s="2114">
        <v>0</v>
      </c>
      <c r="P249" s="2113">
        <v>0</v>
      </c>
      <c r="Q249" s="2114">
        <v>0</v>
      </c>
      <c r="R249" s="2113">
        <v>0</v>
      </c>
      <c r="S249" s="2114">
        <v>0</v>
      </c>
      <c r="T249" s="2113">
        <v>0</v>
      </c>
      <c r="U249" s="2114">
        <v>0</v>
      </c>
      <c r="V249" s="2115">
        <v>0</v>
      </c>
      <c r="W249" s="2114">
        <v>0</v>
      </c>
      <c r="X249" s="2115">
        <v>0</v>
      </c>
      <c r="Y249" s="2114">
        <v>3</v>
      </c>
      <c r="Z249" s="2115">
        <v>1</v>
      </c>
      <c r="AA249" s="2114">
        <v>0</v>
      </c>
      <c r="AB249" s="2115">
        <v>0</v>
      </c>
      <c r="AC249" s="2114">
        <v>0</v>
      </c>
      <c r="AD249" s="2115">
        <v>0</v>
      </c>
      <c r="AE249" s="2114">
        <v>1</v>
      </c>
      <c r="AF249" s="2115">
        <v>4</v>
      </c>
      <c r="AG249" s="2114">
        <v>1</v>
      </c>
      <c r="AH249" s="2115">
        <v>6</v>
      </c>
      <c r="AI249" s="2114">
        <v>2</v>
      </c>
      <c r="AJ249" s="2115">
        <v>2</v>
      </c>
      <c r="AK249" s="2114">
        <v>0</v>
      </c>
      <c r="AL249" s="2115">
        <v>1</v>
      </c>
      <c r="AM249" s="2114">
        <v>1</v>
      </c>
      <c r="AN249" s="2115">
        <v>1</v>
      </c>
      <c r="AO249" s="2116">
        <v>0</v>
      </c>
      <c r="AP249" s="2117">
        <v>0</v>
      </c>
      <c r="AQ249" s="2097"/>
      <c r="AR249" s="2133"/>
      <c r="AS249" s="2133"/>
      <c r="AT249" s="2114">
        <v>0</v>
      </c>
      <c r="AU249" s="2118">
        <v>0</v>
      </c>
      <c r="AV249" s="2118">
        <v>0</v>
      </c>
      <c r="AW249" s="2113">
        <v>0</v>
      </c>
      <c r="AX249" s="671" t="str">
        <f t="shared" si="148"/>
        <v/>
      </c>
      <c r="BT249" s="3"/>
      <c r="BU249" s="3"/>
      <c r="BV249" s="4"/>
      <c r="BW249" s="4"/>
      <c r="CA249" s="31" t="str">
        <f t="shared" si="152"/>
        <v/>
      </c>
      <c r="CB249" s="31"/>
      <c r="CC249" s="31" t="str">
        <f t="shared" si="149"/>
        <v/>
      </c>
      <c r="CD249" s="31" t="str">
        <f t="shared" si="154"/>
        <v/>
      </c>
      <c r="CE249" s="31" t="str">
        <f t="shared" si="155"/>
        <v/>
      </c>
      <c r="CF249" s="31" t="str">
        <f t="shared" si="156"/>
        <v/>
      </c>
      <c r="CG249" s="31" t="str">
        <f t="shared" si="157"/>
        <v/>
      </c>
      <c r="CH249" s="32">
        <f t="shared" si="158"/>
        <v>0</v>
      </c>
      <c r="CI249" s="32"/>
      <c r="CJ249" s="32"/>
      <c r="CK249" s="32">
        <f t="shared" si="161"/>
        <v>0</v>
      </c>
      <c r="CL249" s="32">
        <f t="shared" si="162"/>
        <v>0</v>
      </c>
      <c r="CM249" s="32">
        <f t="shared" si="162"/>
        <v>0</v>
      </c>
      <c r="CN249" s="32">
        <f t="shared" si="162"/>
        <v>0</v>
      </c>
    </row>
    <row r="250" spans="1:92" ht="16.350000000000001" customHeight="1" x14ac:dyDescent="0.2">
      <c r="A250" s="2912"/>
      <c r="B250" s="3647" t="s">
        <v>267</v>
      </c>
      <c r="C250" s="3647"/>
      <c r="D250" s="2109">
        <f t="shared" si="147"/>
        <v>23</v>
      </c>
      <c r="E250" s="2110">
        <f>SUM(G250+I250+K250+M250+O250+Q250+S250+U250+W250+Y250+AA250+AC250+AE250+AG250+AI250+AK250+AM250)</f>
        <v>9</v>
      </c>
      <c r="F250" s="2111">
        <f t="shared" si="151"/>
        <v>14</v>
      </c>
      <c r="G250" s="2119">
        <v>0</v>
      </c>
      <c r="H250" s="2120">
        <v>0</v>
      </c>
      <c r="I250" s="2121">
        <v>0</v>
      </c>
      <c r="J250" s="2120">
        <v>0</v>
      </c>
      <c r="K250" s="2121">
        <v>0</v>
      </c>
      <c r="L250" s="2120">
        <v>0</v>
      </c>
      <c r="M250" s="2121">
        <v>0</v>
      </c>
      <c r="N250" s="2120">
        <v>0</v>
      </c>
      <c r="O250" s="2121">
        <v>0</v>
      </c>
      <c r="P250" s="2120">
        <v>0</v>
      </c>
      <c r="Q250" s="2121">
        <v>0</v>
      </c>
      <c r="R250" s="2120">
        <v>0</v>
      </c>
      <c r="S250" s="2121">
        <v>0</v>
      </c>
      <c r="T250" s="2120">
        <v>0</v>
      </c>
      <c r="U250" s="2121">
        <v>0</v>
      </c>
      <c r="V250" s="2122">
        <v>0</v>
      </c>
      <c r="W250" s="2121">
        <v>0</v>
      </c>
      <c r="X250" s="2122">
        <v>0</v>
      </c>
      <c r="Y250" s="2121">
        <v>3</v>
      </c>
      <c r="Z250" s="2122">
        <v>1</v>
      </c>
      <c r="AA250" s="2121">
        <v>1</v>
      </c>
      <c r="AB250" s="2122">
        <v>0</v>
      </c>
      <c r="AC250" s="2121">
        <v>0</v>
      </c>
      <c r="AD250" s="2122">
        <v>0</v>
      </c>
      <c r="AE250" s="2121">
        <v>0</v>
      </c>
      <c r="AF250" s="2122">
        <v>5</v>
      </c>
      <c r="AG250" s="2121">
        <v>3</v>
      </c>
      <c r="AH250" s="2122">
        <v>5</v>
      </c>
      <c r="AI250" s="2121">
        <v>2</v>
      </c>
      <c r="AJ250" s="2122">
        <v>1</v>
      </c>
      <c r="AK250" s="2121">
        <v>0</v>
      </c>
      <c r="AL250" s="2122">
        <v>1</v>
      </c>
      <c r="AM250" s="2121">
        <v>0</v>
      </c>
      <c r="AN250" s="2122">
        <v>1</v>
      </c>
      <c r="AO250" s="2123">
        <v>0</v>
      </c>
      <c r="AP250" s="2124">
        <v>0</v>
      </c>
      <c r="AQ250" s="2097"/>
      <c r="AR250" s="2133"/>
      <c r="AS250" s="2133"/>
      <c r="AT250" s="2121">
        <v>0</v>
      </c>
      <c r="AU250" s="2127">
        <v>0</v>
      </c>
      <c r="AV250" s="2127">
        <v>0</v>
      </c>
      <c r="AW250" s="2120">
        <v>0</v>
      </c>
      <c r="AX250" s="671" t="str">
        <f t="shared" si="148"/>
        <v/>
      </c>
      <c r="BT250" s="3"/>
      <c r="BU250" s="3"/>
      <c r="BV250" s="4"/>
      <c r="BW250" s="4"/>
      <c r="CA250" s="31" t="str">
        <f t="shared" si="152"/>
        <v/>
      </c>
      <c r="CB250" s="31"/>
      <c r="CC250" s="31" t="str">
        <f t="shared" si="149"/>
        <v/>
      </c>
      <c r="CD250" s="31" t="str">
        <f t="shared" si="154"/>
        <v/>
      </c>
      <c r="CE250" s="31" t="str">
        <f t="shared" si="155"/>
        <v/>
      </c>
      <c r="CF250" s="31" t="str">
        <f t="shared" si="156"/>
        <v/>
      </c>
      <c r="CG250" s="31" t="str">
        <f t="shared" si="157"/>
        <v/>
      </c>
      <c r="CH250" s="32">
        <f t="shared" si="158"/>
        <v>0</v>
      </c>
      <c r="CI250" s="32"/>
      <c r="CJ250" s="32"/>
      <c r="CK250" s="32">
        <f t="shared" si="161"/>
        <v>0</v>
      </c>
      <c r="CL250" s="32">
        <f t="shared" si="162"/>
        <v>0</v>
      </c>
      <c r="CM250" s="32">
        <f t="shared" si="162"/>
        <v>0</v>
      </c>
      <c r="CN250" s="32">
        <f t="shared" si="162"/>
        <v>0</v>
      </c>
    </row>
    <row r="251" spans="1:92" ht="16.350000000000001" customHeight="1" x14ac:dyDescent="0.2">
      <c r="A251" s="2912"/>
      <c r="B251" s="3640" t="s">
        <v>268</v>
      </c>
      <c r="C251" s="3641"/>
      <c r="D251" s="2109">
        <f t="shared" si="147"/>
        <v>0</v>
      </c>
      <c r="E251" s="2110">
        <f t="shared" si="163"/>
        <v>0</v>
      </c>
      <c r="F251" s="2111">
        <f t="shared" si="151"/>
        <v>0</v>
      </c>
      <c r="G251" s="2119">
        <v>0</v>
      </c>
      <c r="H251" s="2120">
        <v>0</v>
      </c>
      <c r="I251" s="2121">
        <v>0</v>
      </c>
      <c r="J251" s="2120">
        <v>0</v>
      </c>
      <c r="K251" s="2121">
        <v>0</v>
      </c>
      <c r="L251" s="2120">
        <v>0</v>
      </c>
      <c r="M251" s="2121">
        <v>0</v>
      </c>
      <c r="N251" s="2120">
        <v>0</v>
      </c>
      <c r="O251" s="2121">
        <v>0</v>
      </c>
      <c r="P251" s="2120">
        <v>0</v>
      </c>
      <c r="Q251" s="2121">
        <v>0</v>
      </c>
      <c r="R251" s="2120">
        <v>0</v>
      </c>
      <c r="S251" s="2121">
        <v>0</v>
      </c>
      <c r="T251" s="2120">
        <v>0</v>
      </c>
      <c r="U251" s="2121">
        <v>0</v>
      </c>
      <c r="V251" s="2122">
        <v>0</v>
      </c>
      <c r="W251" s="2121">
        <v>0</v>
      </c>
      <c r="X251" s="2122">
        <v>0</v>
      </c>
      <c r="Y251" s="2121">
        <v>0</v>
      </c>
      <c r="Z251" s="2122">
        <v>0</v>
      </c>
      <c r="AA251" s="2121">
        <v>0</v>
      </c>
      <c r="AB251" s="2122">
        <v>0</v>
      </c>
      <c r="AC251" s="2121">
        <v>0</v>
      </c>
      <c r="AD251" s="2122">
        <v>0</v>
      </c>
      <c r="AE251" s="2121">
        <v>0</v>
      </c>
      <c r="AF251" s="2122">
        <v>0</v>
      </c>
      <c r="AG251" s="2121">
        <v>0</v>
      </c>
      <c r="AH251" s="2122">
        <v>0</v>
      </c>
      <c r="AI251" s="2121">
        <v>0</v>
      </c>
      <c r="AJ251" s="2122">
        <v>0</v>
      </c>
      <c r="AK251" s="2121">
        <v>0</v>
      </c>
      <c r="AL251" s="2122">
        <v>0</v>
      </c>
      <c r="AM251" s="2121">
        <v>0</v>
      </c>
      <c r="AN251" s="2122">
        <v>0</v>
      </c>
      <c r="AO251" s="2123">
        <v>0</v>
      </c>
      <c r="AP251" s="2124">
        <v>0</v>
      </c>
      <c r="AQ251" s="2125"/>
      <c r="AR251" s="2126"/>
      <c r="AS251" s="2126"/>
      <c r="AT251" s="2121">
        <v>0</v>
      </c>
      <c r="AU251" s="2127">
        <v>0</v>
      </c>
      <c r="AV251" s="2127">
        <v>0</v>
      </c>
      <c r="AW251" s="2120">
        <v>0</v>
      </c>
      <c r="AX251" s="671" t="str">
        <f t="shared" si="148"/>
        <v/>
      </c>
      <c r="BT251" s="3"/>
      <c r="BU251" s="3"/>
      <c r="BV251" s="4"/>
      <c r="BW251" s="4"/>
      <c r="CA251" s="31" t="str">
        <f t="shared" si="152"/>
        <v/>
      </c>
      <c r="CB251" s="31"/>
      <c r="CC251" s="31" t="str">
        <f t="shared" si="149"/>
        <v/>
      </c>
      <c r="CD251" s="31" t="str">
        <f t="shared" si="154"/>
        <v/>
      </c>
      <c r="CE251" s="31" t="str">
        <f t="shared" si="155"/>
        <v/>
      </c>
      <c r="CF251" s="31" t="str">
        <f t="shared" si="156"/>
        <v/>
      </c>
      <c r="CG251" s="31" t="str">
        <f t="shared" si="157"/>
        <v/>
      </c>
      <c r="CH251" s="32">
        <f t="shared" si="158"/>
        <v>0</v>
      </c>
      <c r="CI251" s="32"/>
      <c r="CJ251" s="32"/>
      <c r="CK251" s="32">
        <f t="shared" si="161"/>
        <v>0</v>
      </c>
      <c r="CL251" s="32">
        <f t="shared" si="162"/>
        <v>0</v>
      </c>
      <c r="CM251" s="32">
        <f t="shared" si="162"/>
        <v>0</v>
      </c>
      <c r="CN251" s="32">
        <f t="shared" si="162"/>
        <v>0</v>
      </c>
    </row>
    <row r="252" spans="1:92" ht="16.350000000000001" customHeight="1" x14ac:dyDescent="0.2">
      <c r="A252" s="3537"/>
      <c r="B252" s="3642" t="s">
        <v>269</v>
      </c>
      <c r="C252" s="3642"/>
      <c r="D252" s="2137">
        <f t="shared" si="147"/>
        <v>5</v>
      </c>
      <c r="E252" s="2138">
        <f t="shared" si="163"/>
        <v>1</v>
      </c>
      <c r="F252" s="2139">
        <f t="shared" si="151"/>
        <v>4</v>
      </c>
      <c r="G252" s="2102">
        <v>0</v>
      </c>
      <c r="H252" s="2103">
        <v>0</v>
      </c>
      <c r="I252" s="2104">
        <v>0</v>
      </c>
      <c r="J252" s="2103">
        <v>0</v>
      </c>
      <c r="K252" s="2104">
        <v>0</v>
      </c>
      <c r="L252" s="2103">
        <v>0</v>
      </c>
      <c r="M252" s="2104">
        <v>0</v>
      </c>
      <c r="N252" s="2103">
        <v>0</v>
      </c>
      <c r="O252" s="2104">
        <v>0</v>
      </c>
      <c r="P252" s="2103">
        <v>0</v>
      </c>
      <c r="Q252" s="2104">
        <v>0</v>
      </c>
      <c r="R252" s="2103">
        <v>0</v>
      </c>
      <c r="S252" s="2104">
        <v>0</v>
      </c>
      <c r="T252" s="2103">
        <v>0</v>
      </c>
      <c r="U252" s="2104">
        <v>0</v>
      </c>
      <c r="V252" s="2105">
        <v>0</v>
      </c>
      <c r="W252" s="2104">
        <v>0</v>
      </c>
      <c r="X252" s="2105">
        <v>0</v>
      </c>
      <c r="Y252" s="2121">
        <v>0</v>
      </c>
      <c r="Z252" s="2122">
        <v>1</v>
      </c>
      <c r="AA252" s="2121">
        <v>0</v>
      </c>
      <c r="AB252" s="2122">
        <v>0</v>
      </c>
      <c r="AC252" s="2121">
        <v>0</v>
      </c>
      <c r="AD252" s="2122">
        <v>1</v>
      </c>
      <c r="AE252" s="2121">
        <v>0</v>
      </c>
      <c r="AF252" s="2122">
        <v>0</v>
      </c>
      <c r="AG252" s="2121">
        <v>0</v>
      </c>
      <c r="AH252" s="2122">
        <v>1</v>
      </c>
      <c r="AI252" s="2121">
        <v>0</v>
      </c>
      <c r="AJ252" s="2122">
        <v>1</v>
      </c>
      <c r="AK252" s="2121">
        <v>1</v>
      </c>
      <c r="AL252" s="2122">
        <v>0</v>
      </c>
      <c r="AM252" s="2121">
        <v>0</v>
      </c>
      <c r="AN252" s="2122">
        <v>0</v>
      </c>
      <c r="AO252" s="2106">
        <v>0</v>
      </c>
      <c r="AP252" s="2107">
        <v>0</v>
      </c>
      <c r="AQ252" s="2131"/>
      <c r="AR252" s="2132"/>
      <c r="AS252" s="2132"/>
      <c r="AT252" s="2104">
        <v>0</v>
      </c>
      <c r="AU252" s="2108">
        <v>0</v>
      </c>
      <c r="AV252" s="2108">
        <v>0</v>
      </c>
      <c r="AW252" s="2103">
        <v>0</v>
      </c>
      <c r="AX252" s="671" t="str">
        <f t="shared" si="148"/>
        <v/>
      </c>
      <c r="BT252" s="3"/>
      <c r="BU252" s="3"/>
      <c r="BV252" s="4"/>
      <c r="BW252" s="4"/>
      <c r="CA252" s="31" t="str">
        <f t="shared" si="152"/>
        <v/>
      </c>
      <c r="CB252" s="31"/>
      <c r="CC252" s="31" t="str">
        <f t="shared" si="149"/>
        <v/>
      </c>
      <c r="CD252" s="31" t="str">
        <f t="shared" si="154"/>
        <v/>
      </c>
      <c r="CE252" s="31" t="str">
        <f t="shared" si="155"/>
        <v/>
      </c>
      <c r="CF252" s="31" t="str">
        <f t="shared" si="156"/>
        <v/>
      </c>
      <c r="CG252" s="31" t="str">
        <f t="shared" si="157"/>
        <v/>
      </c>
      <c r="CH252" s="32">
        <f t="shared" si="158"/>
        <v>0</v>
      </c>
      <c r="CI252" s="32"/>
      <c r="CJ252" s="32"/>
      <c r="CK252" s="32">
        <f t="shared" si="161"/>
        <v>0</v>
      </c>
      <c r="CL252" s="32">
        <f t="shared" si="162"/>
        <v>0</v>
      </c>
      <c r="CM252" s="32">
        <f t="shared" si="162"/>
        <v>0</v>
      </c>
      <c r="CN252" s="32">
        <f t="shared" si="162"/>
        <v>0</v>
      </c>
    </row>
    <row r="253" spans="1:92" ht="16.350000000000001" customHeight="1" x14ac:dyDescent="0.2">
      <c r="A253" s="3775" t="s">
        <v>272</v>
      </c>
      <c r="B253" s="3184" t="s">
        <v>264</v>
      </c>
      <c r="C253" s="3184"/>
      <c r="D253" s="1050">
        <f t="shared" si="147"/>
        <v>4</v>
      </c>
      <c r="E253" s="485">
        <f t="shared" si="163"/>
        <v>2</v>
      </c>
      <c r="F253" s="2519">
        <f t="shared" si="151"/>
        <v>2</v>
      </c>
      <c r="G253" s="467"/>
      <c r="H253" s="468"/>
      <c r="I253" s="469"/>
      <c r="J253" s="468"/>
      <c r="K253" s="469"/>
      <c r="L253" s="468"/>
      <c r="M253" s="469"/>
      <c r="N253" s="468"/>
      <c r="O253" s="469"/>
      <c r="P253" s="468"/>
      <c r="Q253" s="469"/>
      <c r="R253" s="468"/>
      <c r="S253" s="469">
        <v>0</v>
      </c>
      <c r="T253" s="468">
        <v>0</v>
      </c>
      <c r="U253" s="469">
        <v>1</v>
      </c>
      <c r="V253" s="470">
        <v>0</v>
      </c>
      <c r="W253" s="469">
        <v>1</v>
      </c>
      <c r="X253" s="470">
        <v>1</v>
      </c>
      <c r="Y253" s="2517">
        <v>0</v>
      </c>
      <c r="Z253" s="2518">
        <v>0</v>
      </c>
      <c r="AA253" s="2517">
        <v>0</v>
      </c>
      <c r="AB253" s="2518">
        <v>1</v>
      </c>
      <c r="AC253" s="2517">
        <v>0</v>
      </c>
      <c r="AD253" s="2518">
        <v>0</v>
      </c>
      <c r="AE253" s="2517">
        <v>0</v>
      </c>
      <c r="AF253" s="2518">
        <v>0</v>
      </c>
      <c r="AG253" s="2517">
        <v>0</v>
      </c>
      <c r="AH253" s="2518">
        <v>0</v>
      </c>
      <c r="AI253" s="2517">
        <v>0</v>
      </c>
      <c r="AJ253" s="2518">
        <v>0</v>
      </c>
      <c r="AK253" s="2517">
        <v>0</v>
      </c>
      <c r="AL253" s="2518">
        <v>0</v>
      </c>
      <c r="AM253" s="2517">
        <v>0</v>
      </c>
      <c r="AN253" s="2518">
        <v>0</v>
      </c>
      <c r="AO253" s="1063"/>
      <c r="AP253" s="488"/>
      <c r="AQ253" s="1060"/>
      <c r="AR253" s="473"/>
      <c r="AS253" s="1060">
        <v>2</v>
      </c>
      <c r="AT253" s="469">
        <v>0</v>
      </c>
      <c r="AU253" s="473">
        <v>0</v>
      </c>
      <c r="AV253" s="473">
        <v>1</v>
      </c>
      <c r="AW253" s="468">
        <v>0</v>
      </c>
      <c r="AX253" s="671" t="str">
        <f t="shared" si="148"/>
        <v/>
      </c>
      <c r="BT253" s="3"/>
      <c r="BU253" s="3"/>
      <c r="BV253" s="4"/>
      <c r="BW253" s="4"/>
      <c r="CA253" s="31" t="str">
        <f t="shared" si="152"/>
        <v/>
      </c>
      <c r="CB253" s="31" t="str">
        <f t="shared" si="153"/>
        <v/>
      </c>
      <c r="CC253" s="31" t="str">
        <f t="shared" si="149"/>
        <v/>
      </c>
      <c r="CD253" s="31"/>
      <c r="CE253" s="31" t="str">
        <f t="shared" si="155"/>
        <v/>
      </c>
      <c r="CF253" s="31" t="str">
        <f t="shared" si="156"/>
        <v/>
      </c>
      <c r="CG253" s="31" t="str">
        <f t="shared" si="157"/>
        <v/>
      </c>
      <c r="CH253" s="32"/>
      <c r="CI253" s="32">
        <f t="shared" si="159"/>
        <v>0</v>
      </c>
      <c r="CJ253" s="32">
        <f t="shared" si="160"/>
        <v>0</v>
      </c>
      <c r="CK253" s="32"/>
      <c r="CL253" s="32">
        <f t="shared" si="162"/>
        <v>0</v>
      </c>
      <c r="CM253" s="32">
        <f t="shared" si="162"/>
        <v>0</v>
      </c>
      <c r="CN253" s="32">
        <f t="shared" si="162"/>
        <v>0</v>
      </c>
    </row>
    <row r="254" spans="1:92" ht="16.350000000000001" customHeight="1" x14ac:dyDescent="0.2">
      <c r="A254" s="2912"/>
      <c r="B254" s="3639" t="s">
        <v>265</v>
      </c>
      <c r="C254" s="3639"/>
      <c r="D254" s="2109">
        <f t="shared" si="147"/>
        <v>183</v>
      </c>
      <c r="E254" s="2110">
        <f t="shared" si="163"/>
        <v>77</v>
      </c>
      <c r="F254" s="2111">
        <f t="shared" si="151"/>
        <v>106</v>
      </c>
      <c r="G254" s="2112"/>
      <c r="H254" s="2113"/>
      <c r="I254" s="2114"/>
      <c r="J254" s="2113"/>
      <c r="K254" s="2114"/>
      <c r="L254" s="2113"/>
      <c r="M254" s="2114"/>
      <c r="N254" s="2113"/>
      <c r="O254" s="2114"/>
      <c r="P254" s="2113"/>
      <c r="Q254" s="2114"/>
      <c r="R254" s="2113"/>
      <c r="S254" s="2114">
        <v>0</v>
      </c>
      <c r="T254" s="2113">
        <v>1</v>
      </c>
      <c r="U254" s="2114">
        <v>0</v>
      </c>
      <c r="V254" s="2115">
        <v>2</v>
      </c>
      <c r="W254" s="2114">
        <v>16</v>
      </c>
      <c r="X254" s="2115">
        <v>22</v>
      </c>
      <c r="Y254" s="2114">
        <v>42</v>
      </c>
      <c r="Z254" s="2115">
        <v>57</v>
      </c>
      <c r="AA254" s="2114">
        <v>19</v>
      </c>
      <c r="AB254" s="2115">
        <v>23</v>
      </c>
      <c r="AC254" s="2114">
        <v>0</v>
      </c>
      <c r="AD254" s="2115">
        <v>1</v>
      </c>
      <c r="AE254" s="2114">
        <v>0</v>
      </c>
      <c r="AF254" s="2115">
        <v>0</v>
      </c>
      <c r="AG254" s="2114">
        <v>0</v>
      </c>
      <c r="AH254" s="2115">
        <v>0</v>
      </c>
      <c r="AI254" s="2114">
        <v>0</v>
      </c>
      <c r="AJ254" s="2115">
        <v>0</v>
      </c>
      <c r="AK254" s="2114">
        <v>0</v>
      </c>
      <c r="AL254" s="2115">
        <v>0</v>
      </c>
      <c r="AM254" s="2114">
        <v>0</v>
      </c>
      <c r="AN254" s="2115">
        <v>0</v>
      </c>
      <c r="AO254" s="2140"/>
      <c r="AP254" s="2134"/>
      <c r="AQ254" s="2097"/>
      <c r="AR254" s="2133"/>
      <c r="AS254" s="467">
        <v>21</v>
      </c>
      <c r="AT254" s="2114">
        <v>0</v>
      </c>
      <c r="AU254" s="2118">
        <v>0</v>
      </c>
      <c r="AV254" s="2118">
        <v>0</v>
      </c>
      <c r="AW254" s="2113">
        <v>0</v>
      </c>
      <c r="AX254" s="671" t="str">
        <f t="shared" si="148"/>
        <v/>
      </c>
      <c r="BT254" s="3"/>
      <c r="BU254" s="3"/>
      <c r="BV254" s="4"/>
      <c r="BW254" s="4"/>
      <c r="CA254" s="31" t="str">
        <f t="shared" si="152"/>
        <v/>
      </c>
      <c r="CB254" s="31"/>
      <c r="CC254" s="31" t="str">
        <f t="shared" si="149"/>
        <v/>
      </c>
      <c r="CD254" s="31"/>
      <c r="CE254" s="31" t="str">
        <f t="shared" si="155"/>
        <v/>
      </c>
      <c r="CF254" s="31" t="str">
        <f t="shared" si="156"/>
        <v/>
      </c>
      <c r="CG254" s="31" t="str">
        <f t="shared" si="157"/>
        <v/>
      </c>
      <c r="CH254" s="32"/>
      <c r="CI254" s="32"/>
      <c r="CJ254" s="32"/>
      <c r="CK254" s="32"/>
      <c r="CL254" s="32">
        <f t="shared" si="162"/>
        <v>0</v>
      </c>
      <c r="CM254" s="32">
        <f t="shared" si="162"/>
        <v>0</v>
      </c>
      <c r="CN254" s="32">
        <f t="shared" si="162"/>
        <v>0</v>
      </c>
    </row>
    <row r="255" spans="1:92" ht="16.350000000000001" customHeight="1" x14ac:dyDescent="0.2">
      <c r="A255" s="2912"/>
      <c r="B255" s="3639" t="s">
        <v>266</v>
      </c>
      <c r="C255" s="3639"/>
      <c r="D255" s="2109">
        <f t="shared" si="147"/>
        <v>6</v>
      </c>
      <c r="E255" s="2110">
        <f t="shared" si="163"/>
        <v>2</v>
      </c>
      <c r="F255" s="2111">
        <f t="shared" si="151"/>
        <v>4</v>
      </c>
      <c r="G255" s="2112"/>
      <c r="H255" s="2113"/>
      <c r="I255" s="2114"/>
      <c r="J255" s="2113"/>
      <c r="K255" s="2114"/>
      <c r="L255" s="2113"/>
      <c r="M255" s="2114"/>
      <c r="N255" s="2113"/>
      <c r="O255" s="2114"/>
      <c r="P255" s="2113"/>
      <c r="Q255" s="2114"/>
      <c r="R255" s="2113"/>
      <c r="S255" s="2114">
        <v>0</v>
      </c>
      <c r="T255" s="2113">
        <v>1</v>
      </c>
      <c r="U255" s="2114">
        <v>0</v>
      </c>
      <c r="V255" s="2115">
        <v>1</v>
      </c>
      <c r="W255" s="2114">
        <v>1</v>
      </c>
      <c r="X255" s="2115">
        <v>1</v>
      </c>
      <c r="Y255" s="2114">
        <v>1</v>
      </c>
      <c r="Z255" s="2115">
        <v>1</v>
      </c>
      <c r="AA255" s="2114">
        <v>0</v>
      </c>
      <c r="AB255" s="2115">
        <v>0</v>
      </c>
      <c r="AC255" s="2114">
        <v>0</v>
      </c>
      <c r="AD255" s="2115">
        <v>0</v>
      </c>
      <c r="AE255" s="2114">
        <v>0</v>
      </c>
      <c r="AF255" s="2115">
        <v>0</v>
      </c>
      <c r="AG255" s="2114">
        <v>0</v>
      </c>
      <c r="AH255" s="2115">
        <v>0</v>
      </c>
      <c r="AI255" s="2114">
        <v>0</v>
      </c>
      <c r="AJ255" s="2115">
        <v>0</v>
      </c>
      <c r="AK255" s="2114">
        <v>0</v>
      </c>
      <c r="AL255" s="2115">
        <v>0</v>
      </c>
      <c r="AM255" s="2114">
        <v>0</v>
      </c>
      <c r="AN255" s="2115">
        <v>0</v>
      </c>
      <c r="AO255" s="2140"/>
      <c r="AP255" s="2134"/>
      <c r="AQ255" s="2097"/>
      <c r="AR255" s="2133"/>
      <c r="AS255" s="2133"/>
      <c r="AT255" s="2114">
        <v>0</v>
      </c>
      <c r="AU255" s="2118">
        <v>0</v>
      </c>
      <c r="AV255" s="2118">
        <v>0</v>
      </c>
      <c r="AW255" s="2113">
        <v>0</v>
      </c>
      <c r="AX255" s="671" t="str">
        <f t="shared" si="148"/>
        <v/>
      </c>
      <c r="BT255" s="3"/>
      <c r="BU255" s="3"/>
      <c r="BV255" s="4"/>
      <c r="BW255" s="4"/>
      <c r="CA255" s="31" t="str">
        <f t="shared" si="152"/>
        <v/>
      </c>
      <c r="CB255" s="31"/>
      <c r="CC255" s="31" t="str">
        <f t="shared" si="149"/>
        <v/>
      </c>
      <c r="CD255" s="31"/>
      <c r="CE255" s="31" t="str">
        <f t="shared" si="155"/>
        <v/>
      </c>
      <c r="CF255" s="31" t="str">
        <f t="shared" si="156"/>
        <v/>
      </c>
      <c r="CG255" s="31" t="str">
        <f t="shared" si="157"/>
        <v/>
      </c>
      <c r="CH255" s="32"/>
      <c r="CI255" s="32"/>
      <c r="CJ255" s="32"/>
      <c r="CK255" s="32"/>
      <c r="CL255" s="32">
        <f t="shared" si="162"/>
        <v>0</v>
      </c>
      <c r="CM255" s="32">
        <f t="shared" si="162"/>
        <v>0</v>
      </c>
      <c r="CN255" s="32">
        <f t="shared" si="162"/>
        <v>0</v>
      </c>
    </row>
    <row r="256" spans="1:92" ht="16.350000000000001" customHeight="1" x14ac:dyDescent="0.2">
      <c r="A256" s="2912"/>
      <c r="B256" s="3639" t="s">
        <v>267</v>
      </c>
      <c r="C256" s="3639"/>
      <c r="D256" s="2109">
        <f t="shared" si="147"/>
        <v>1</v>
      </c>
      <c r="E256" s="2110">
        <f t="shared" si="163"/>
        <v>0</v>
      </c>
      <c r="F256" s="2111">
        <f t="shared" si="151"/>
        <v>1</v>
      </c>
      <c r="G256" s="2119"/>
      <c r="H256" s="2120"/>
      <c r="I256" s="2121"/>
      <c r="J256" s="2120"/>
      <c r="K256" s="2121"/>
      <c r="L256" s="2120"/>
      <c r="M256" s="2121"/>
      <c r="N256" s="2120"/>
      <c r="O256" s="2121"/>
      <c r="P256" s="2120"/>
      <c r="Q256" s="2121"/>
      <c r="R256" s="2120"/>
      <c r="S256" s="2121">
        <v>0</v>
      </c>
      <c r="T256" s="2120">
        <v>0</v>
      </c>
      <c r="U256" s="2121">
        <v>0</v>
      </c>
      <c r="V256" s="2122">
        <v>0</v>
      </c>
      <c r="W256" s="2121">
        <v>0</v>
      </c>
      <c r="X256" s="2122">
        <v>0</v>
      </c>
      <c r="Y256" s="2121">
        <v>0</v>
      </c>
      <c r="Z256" s="2122">
        <v>1</v>
      </c>
      <c r="AA256" s="2121">
        <v>0</v>
      </c>
      <c r="AB256" s="2122">
        <v>0</v>
      </c>
      <c r="AC256" s="2121">
        <v>0</v>
      </c>
      <c r="AD256" s="2122">
        <v>0</v>
      </c>
      <c r="AE256" s="2121">
        <v>0</v>
      </c>
      <c r="AF256" s="2122">
        <v>0</v>
      </c>
      <c r="AG256" s="2121">
        <v>0</v>
      </c>
      <c r="AH256" s="2122">
        <v>0</v>
      </c>
      <c r="AI256" s="2121">
        <v>0</v>
      </c>
      <c r="AJ256" s="2122">
        <v>0</v>
      </c>
      <c r="AK256" s="2121">
        <v>0</v>
      </c>
      <c r="AL256" s="2122">
        <v>0</v>
      </c>
      <c r="AM256" s="2121">
        <v>0</v>
      </c>
      <c r="AN256" s="2122">
        <v>0</v>
      </c>
      <c r="AO256" s="2140"/>
      <c r="AP256" s="2134"/>
      <c r="AQ256" s="2097"/>
      <c r="AR256" s="2133"/>
      <c r="AS256" s="2133"/>
      <c r="AT256" s="2121">
        <v>0</v>
      </c>
      <c r="AU256" s="2127">
        <v>0</v>
      </c>
      <c r="AV256" s="2127">
        <v>0</v>
      </c>
      <c r="AW256" s="2120">
        <v>0</v>
      </c>
      <c r="AX256" s="671" t="str">
        <f t="shared" si="148"/>
        <v/>
      </c>
      <c r="BT256" s="3"/>
      <c r="BU256" s="3"/>
      <c r="BV256" s="4"/>
      <c r="BW256" s="4"/>
      <c r="CA256" s="31" t="str">
        <f t="shared" si="152"/>
        <v/>
      </c>
      <c r="CB256" s="31"/>
      <c r="CC256" s="31" t="str">
        <f t="shared" si="149"/>
        <v/>
      </c>
      <c r="CD256" s="31"/>
      <c r="CE256" s="31" t="str">
        <f t="shared" si="155"/>
        <v/>
      </c>
      <c r="CF256" s="31" t="str">
        <f t="shared" si="156"/>
        <v/>
      </c>
      <c r="CG256" s="31" t="str">
        <f t="shared" si="157"/>
        <v/>
      </c>
      <c r="CH256" s="32"/>
      <c r="CI256" s="32"/>
      <c r="CJ256" s="32"/>
      <c r="CK256" s="32"/>
      <c r="CL256" s="32">
        <f t="shared" si="162"/>
        <v>0</v>
      </c>
      <c r="CM256" s="32">
        <f t="shared" si="162"/>
        <v>0</v>
      </c>
      <c r="CN256" s="32">
        <f t="shared" si="162"/>
        <v>0</v>
      </c>
    </row>
    <row r="257" spans="1:92" ht="16.350000000000001" customHeight="1" x14ac:dyDescent="0.2">
      <c r="A257" s="2912"/>
      <c r="B257" s="3640" t="s">
        <v>268</v>
      </c>
      <c r="C257" s="3641"/>
      <c r="D257" s="2109">
        <f t="shared" si="147"/>
        <v>0</v>
      </c>
      <c r="E257" s="2110">
        <f t="shared" si="163"/>
        <v>0</v>
      </c>
      <c r="F257" s="2111">
        <f t="shared" si="151"/>
        <v>0</v>
      </c>
      <c r="G257" s="2119"/>
      <c r="H257" s="2120"/>
      <c r="I257" s="2121"/>
      <c r="J257" s="2120"/>
      <c r="K257" s="2121"/>
      <c r="L257" s="2120"/>
      <c r="M257" s="2121"/>
      <c r="N257" s="2120"/>
      <c r="O257" s="2121"/>
      <c r="P257" s="2120"/>
      <c r="Q257" s="2121"/>
      <c r="R257" s="2120"/>
      <c r="S257" s="2121">
        <v>0</v>
      </c>
      <c r="T257" s="2120">
        <v>0</v>
      </c>
      <c r="U257" s="2121">
        <v>0</v>
      </c>
      <c r="V257" s="2122">
        <v>0</v>
      </c>
      <c r="W257" s="2121">
        <v>0</v>
      </c>
      <c r="X257" s="2122">
        <v>0</v>
      </c>
      <c r="Y257" s="2121">
        <v>0</v>
      </c>
      <c r="Z257" s="2122">
        <v>0</v>
      </c>
      <c r="AA257" s="2121">
        <v>0</v>
      </c>
      <c r="AB257" s="2122">
        <v>0</v>
      </c>
      <c r="AC257" s="2121">
        <v>0</v>
      </c>
      <c r="AD257" s="2122">
        <v>0</v>
      </c>
      <c r="AE257" s="2121">
        <v>0</v>
      </c>
      <c r="AF257" s="2122">
        <v>0</v>
      </c>
      <c r="AG257" s="2121">
        <v>0</v>
      </c>
      <c r="AH257" s="2122">
        <v>0</v>
      </c>
      <c r="AI257" s="2121">
        <v>0</v>
      </c>
      <c r="AJ257" s="2122">
        <v>0</v>
      </c>
      <c r="AK257" s="2121">
        <v>0</v>
      </c>
      <c r="AL257" s="2122">
        <v>0</v>
      </c>
      <c r="AM257" s="2121">
        <v>0</v>
      </c>
      <c r="AN257" s="2122">
        <v>0</v>
      </c>
      <c r="AO257" s="2140"/>
      <c r="AP257" s="2134"/>
      <c r="AQ257" s="2097"/>
      <c r="AR257" s="2135"/>
      <c r="AS257" s="2126"/>
      <c r="AT257" s="2121"/>
      <c r="AU257" s="2127"/>
      <c r="AV257" s="2127"/>
      <c r="AW257" s="2120"/>
      <c r="AX257" s="671" t="str">
        <f t="shared" si="148"/>
        <v/>
      </c>
      <c r="BT257" s="3"/>
      <c r="BU257" s="3"/>
      <c r="BV257" s="4"/>
      <c r="BW257" s="4"/>
      <c r="CA257" s="31" t="str">
        <f t="shared" si="152"/>
        <v/>
      </c>
      <c r="CB257" s="31"/>
      <c r="CC257" s="31" t="str">
        <f t="shared" si="149"/>
        <v/>
      </c>
      <c r="CD257" s="31"/>
      <c r="CE257" s="31" t="str">
        <f t="shared" si="155"/>
        <v/>
      </c>
      <c r="CF257" s="31" t="str">
        <f t="shared" si="156"/>
        <v/>
      </c>
      <c r="CG257" s="31" t="str">
        <f t="shared" si="157"/>
        <v/>
      </c>
      <c r="CH257" s="32"/>
      <c r="CI257" s="32"/>
      <c r="CJ257" s="32"/>
      <c r="CK257" s="32"/>
      <c r="CL257" s="32">
        <f t="shared" si="162"/>
        <v>0</v>
      </c>
      <c r="CM257" s="32">
        <f t="shared" si="162"/>
        <v>0</v>
      </c>
      <c r="CN257" s="32">
        <f t="shared" si="162"/>
        <v>0</v>
      </c>
    </row>
    <row r="258" spans="1:92" ht="16.350000000000001" customHeight="1" x14ac:dyDescent="0.2">
      <c r="A258" s="3537"/>
      <c r="B258" s="3555" t="s">
        <v>269</v>
      </c>
      <c r="C258" s="3555"/>
      <c r="D258" s="2128">
        <f t="shared" si="147"/>
        <v>0</v>
      </c>
      <c r="E258" s="2129">
        <f t="shared" si="163"/>
        <v>0</v>
      </c>
      <c r="F258" s="2129">
        <f t="shared" si="151"/>
        <v>0</v>
      </c>
      <c r="G258" s="2102"/>
      <c r="H258" s="2103"/>
      <c r="I258" s="2104"/>
      <c r="J258" s="2103"/>
      <c r="K258" s="2104"/>
      <c r="L258" s="2103"/>
      <c r="M258" s="2104"/>
      <c r="N258" s="2103"/>
      <c r="O258" s="2104"/>
      <c r="P258" s="2103"/>
      <c r="Q258" s="2104"/>
      <c r="R258" s="2103"/>
      <c r="S258" s="2104">
        <v>0</v>
      </c>
      <c r="T258" s="2103">
        <v>0</v>
      </c>
      <c r="U258" s="2104">
        <v>0</v>
      </c>
      <c r="V258" s="2105">
        <v>0</v>
      </c>
      <c r="W258" s="2104">
        <v>0</v>
      </c>
      <c r="X258" s="2105">
        <v>0</v>
      </c>
      <c r="Y258" s="2104">
        <v>0</v>
      </c>
      <c r="Z258" s="2105">
        <v>0</v>
      </c>
      <c r="AA258" s="2104">
        <v>0</v>
      </c>
      <c r="AB258" s="2105">
        <v>0</v>
      </c>
      <c r="AC258" s="2104">
        <v>0</v>
      </c>
      <c r="AD258" s="2105">
        <v>0</v>
      </c>
      <c r="AE258" s="2104">
        <v>0</v>
      </c>
      <c r="AF258" s="2105">
        <v>0</v>
      </c>
      <c r="AG258" s="2104">
        <v>0</v>
      </c>
      <c r="AH258" s="2105">
        <v>0</v>
      </c>
      <c r="AI258" s="2104">
        <v>0</v>
      </c>
      <c r="AJ258" s="2105">
        <v>0</v>
      </c>
      <c r="AK258" s="2104">
        <v>0</v>
      </c>
      <c r="AL258" s="2105">
        <v>0</v>
      </c>
      <c r="AM258" s="2104">
        <v>0</v>
      </c>
      <c r="AN258" s="2105">
        <v>0</v>
      </c>
      <c r="AO258" s="2141"/>
      <c r="AP258" s="2132"/>
      <c r="AQ258" s="2131"/>
      <c r="AR258" s="2136"/>
      <c r="AS258" s="2132"/>
      <c r="AT258" s="2104"/>
      <c r="AU258" s="2108"/>
      <c r="AV258" s="2108"/>
      <c r="AW258" s="2103"/>
      <c r="AX258" s="671" t="str">
        <f t="shared" si="148"/>
        <v/>
      </c>
      <c r="BT258" s="3"/>
      <c r="BU258" s="3"/>
      <c r="BV258" s="4"/>
      <c r="BW258" s="4"/>
      <c r="CA258" s="31" t="str">
        <f t="shared" si="152"/>
        <v/>
      </c>
      <c r="CB258" s="31"/>
      <c r="CC258" s="31" t="str">
        <f t="shared" si="149"/>
        <v/>
      </c>
      <c r="CD258" s="31"/>
      <c r="CE258" s="31" t="str">
        <f t="shared" si="155"/>
        <v/>
      </c>
      <c r="CF258" s="31" t="str">
        <f t="shared" si="156"/>
        <v/>
      </c>
      <c r="CG258" s="31" t="str">
        <f t="shared" si="157"/>
        <v/>
      </c>
      <c r="CH258" s="32"/>
      <c r="CI258" s="32"/>
      <c r="CJ258" s="32"/>
      <c r="CK258" s="32"/>
      <c r="CL258" s="32">
        <f t="shared" si="162"/>
        <v>0</v>
      </c>
      <c r="CM258" s="32">
        <f t="shared" si="162"/>
        <v>0</v>
      </c>
      <c r="CN258" s="32">
        <f t="shared" si="162"/>
        <v>0</v>
      </c>
    </row>
    <row r="259" spans="1:92" ht="16.350000000000001" customHeight="1" x14ac:dyDescent="0.2">
      <c r="A259" s="3802" t="s">
        <v>273</v>
      </c>
      <c r="B259" s="3184" t="s">
        <v>264</v>
      </c>
      <c r="C259" s="3184"/>
      <c r="D259" s="1050">
        <f t="shared" si="147"/>
        <v>0</v>
      </c>
      <c r="E259" s="485">
        <f t="shared" si="163"/>
        <v>0</v>
      </c>
      <c r="F259" s="466">
        <f t="shared" si="151"/>
        <v>0</v>
      </c>
      <c r="G259" s="467"/>
      <c r="H259" s="468"/>
      <c r="I259" s="469"/>
      <c r="J259" s="468"/>
      <c r="K259" s="469"/>
      <c r="L259" s="468"/>
      <c r="M259" s="469"/>
      <c r="N259" s="468"/>
      <c r="O259" s="469"/>
      <c r="P259" s="468"/>
      <c r="Q259" s="469"/>
      <c r="R259" s="468"/>
      <c r="S259" s="469"/>
      <c r="T259" s="468"/>
      <c r="U259" s="469"/>
      <c r="V259" s="470"/>
      <c r="W259" s="469"/>
      <c r="X259" s="470"/>
      <c r="Y259" s="469"/>
      <c r="Z259" s="470"/>
      <c r="AA259" s="469"/>
      <c r="AB259" s="470"/>
      <c r="AC259" s="469"/>
      <c r="AD259" s="470"/>
      <c r="AE259" s="469"/>
      <c r="AF259" s="470"/>
      <c r="AG259" s="469"/>
      <c r="AH259" s="2518"/>
      <c r="AI259" s="2517"/>
      <c r="AJ259" s="2518"/>
      <c r="AK259" s="2517"/>
      <c r="AL259" s="2518"/>
      <c r="AM259" s="2517"/>
      <c r="AN259" s="2518"/>
      <c r="AO259" s="1064"/>
      <c r="AP259" s="499"/>
      <c r="AQ259" s="1060"/>
      <c r="AR259" s="473"/>
      <c r="AS259" s="1060"/>
      <c r="AT259" s="469"/>
      <c r="AU259" s="473"/>
      <c r="AV259" s="473"/>
      <c r="AW259" s="468"/>
      <c r="AX259" s="671" t="str">
        <f t="shared" si="148"/>
        <v/>
      </c>
      <c r="BT259" s="3"/>
      <c r="BU259" s="3"/>
      <c r="BV259" s="4"/>
      <c r="BW259" s="4"/>
      <c r="CA259" s="31" t="str">
        <f t="shared" si="152"/>
        <v/>
      </c>
      <c r="CB259" s="31" t="str">
        <f t="shared" si="153"/>
        <v/>
      </c>
      <c r="CC259" s="31" t="str">
        <f t="shared" si="149"/>
        <v/>
      </c>
      <c r="CD259" s="31"/>
      <c r="CE259" s="31" t="str">
        <f t="shared" si="155"/>
        <v/>
      </c>
      <c r="CF259" s="31" t="str">
        <f t="shared" si="156"/>
        <v/>
      </c>
      <c r="CG259" s="31" t="str">
        <f t="shared" si="157"/>
        <v/>
      </c>
      <c r="CH259" s="32"/>
      <c r="CI259" s="32">
        <f t="shared" si="159"/>
        <v>0</v>
      </c>
      <c r="CJ259" s="32">
        <f t="shared" si="160"/>
        <v>0</v>
      </c>
      <c r="CK259" s="32"/>
      <c r="CL259" s="32">
        <f t="shared" si="162"/>
        <v>0</v>
      </c>
      <c r="CM259" s="32">
        <f t="shared" si="162"/>
        <v>0</v>
      </c>
      <c r="CN259" s="32">
        <f t="shared" si="162"/>
        <v>0</v>
      </c>
    </row>
    <row r="260" spans="1:92" ht="16.350000000000001" customHeight="1" x14ac:dyDescent="0.2">
      <c r="A260" s="2971"/>
      <c r="B260" s="3639" t="s">
        <v>265</v>
      </c>
      <c r="C260" s="3639"/>
      <c r="D260" s="2109">
        <f t="shared" si="147"/>
        <v>0</v>
      </c>
      <c r="E260" s="2110">
        <f t="shared" si="163"/>
        <v>0</v>
      </c>
      <c r="F260" s="2111">
        <f t="shared" si="151"/>
        <v>0</v>
      </c>
      <c r="G260" s="2112"/>
      <c r="H260" s="2113"/>
      <c r="I260" s="2114"/>
      <c r="J260" s="2113"/>
      <c r="K260" s="2114"/>
      <c r="L260" s="2113"/>
      <c r="M260" s="2114"/>
      <c r="N260" s="2113"/>
      <c r="O260" s="2114"/>
      <c r="P260" s="2113"/>
      <c r="Q260" s="2114"/>
      <c r="R260" s="2113"/>
      <c r="S260" s="2114"/>
      <c r="T260" s="2113"/>
      <c r="U260" s="2114"/>
      <c r="V260" s="2115"/>
      <c r="W260" s="2114"/>
      <c r="X260" s="2115"/>
      <c r="Y260" s="2114"/>
      <c r="Z260" s="2115"/>
      <c r="AA260" s="2114"/>
      <c r="AB260" s="2115"/>
      <c r="AC260" s="2114"/>
      <c r="AD260" s="2115"/>
      <c r="AE260" s="2114"/>
      <c r="AF260" s="2115"/>
      <c r="AG260" s="2114"/>
      <c r="AH260" s="2115"/>
      <c r="AI260" s="2114"/>
      <c r="AJ260" s="2115"/>
      <c r="AK260" s="2114"/>
      <c r="AL260" s="2115"/>
      <c r="AM260" s="2114"/>
      <c r="AN260" s="2115"/>
      <c r="AO260" s="2142"/>
      <c r="AP260" s="2098"/>
      <c r="AQ260" s="2097"/>
      <c r="AR260" s="2133"/>
      <c r="AS260" s="467"/>
      <c r="AT260" s="2114"/>
      <c r="AU260" s="2118"/>
      <c r="AV260" s="2118"/>
      <c r="AW260" s="2113"/>
      <c r="AX260" s="671" t="str">
        <f t="shared" si="148"/>
        <v/>
      </c>
      <c r="BT260" s="3"/>
      <c r="BU260" s="3"/>
      <c r="BV260" s="4"/>
      <c r="BW260" s="4"/>
      <c r="CA260" s="31" t="str">
        <f t="shared" si="152"/>
        <v/>
      </c>
      <c r="CB260" s="31"/>
      <c r="CC260" s="31" t="str">
        <f t="shared" si="149"/>
        <v/>
      </c>
      <c r="CD260" s="31"/>
      <c r="CE260" s="31" t="str">
        <f t="shared" si="155"/>
        <v/>
      </c>
      <c r="CF260" s="31" t="str">
        <f t="shared" si="156"/>
        <v/>
      </c>
      <c r="CG260" s="31" t="str">
        <f t="shared" si="157"/>
        <v/>
      </c>
      <c r="CH260" s="32"/>
      <c r="CI260" s="32"/>
      <c r="CJ260" s="32"/>
      <c r="CK260" s="32"/>
      <c r="CL260" s="32">
        <f t="shared" si="162"/>
        <v>0</v>
      </c>
      <c r="CM260" s="32">
        <f t="shared" si="162"/>
        <v>0</v>
      </c>
      <c r="CN260" s="32">
        <f t="shared" si="162"/>
        <v>0</v>
      </c>
    </row>
    <row r="261" spans="1:92" ht="16.350000000000001" customHeight="1" x14ac:dyDescent="0.2">
      <c r="A261" s="2971"/>
      <c r="B261" s="3639" t="s">
        <v>266</v>
      </c>
      <c r="C261" s="3639"/>
      <c r="D261" s="2109">
        <f t="shared" si="147"/>
        <v>0</v>
      </c>
      <c r="E261" s="2110">
        <f t="shared" si="163"/>
        <v>0</v>
      </c>
      <c r="F261" s="2111">
        <f t="shared" si="151"/>
        <v>0</v>
      </c>
      <c r="G261" s="2112"/>
      <c r="H261" s="2113"/>
      <c r="I261" s="2114"/>
      <c r="J261" s="2113"/>
      <c r="K261" s="2114"/>
      <c r="L261" s="2113"/>
      <c r="M261" s="2114"/>
      <c r="N261" s="2113"/>
      <c r="O261" s="2114"/>
      <c r="P261" s="2113"/>
      <c r="Q261" s="2114"/>
      <c r="R261" s="2113"/>
      <c r="S261" s="2114"/>
      <c r="T261" s="2113"/>
      <c r="U261" s="2114"/>
      <c r="V261" s="2115"/>
      <c r="W261" s="2114"/>
      <c r="X261" s="2115"/>
      <c r="Y261" s="2114"/>
      <c r="Z261" s="2115"/>
      <c r="AA261" s="2114"/>
      <c r="AB261" s="2115"/>
      <c r="AC261" s="2114"/>
      <c r="AD261" s="2115"/>
      <c r="AE261" s="2114"/>
      <c r="AF261" s="2115"/>
      <c r="AG261" s="2114"/>
      <c r="AH261" s="2115"/>
      <c r="AI261" s="2114"/>
      <c r="AJ261" s="2115"/>
      <c r="AK261" s="2114"/>
      <c r="AL261" s="2115"/>
      <c r="AM261" s="2114"/>
      <c r="AN261" s="2115"/>
      <c r="AO261" s="2142"/>
      <c r="AP261" s="2098"/>
      <c r="AQ261" s="2097"/>
      <c r="AR261" s="2133"/>
      <c r="AS261" s="2133"/>
      <c r="AT261" s="2114"/>
      <c r="AU261" s="2118"/>
      <c r="AV261" s="2118"/>
      <c r="AW261" s="2113"/>
      <c r="AX261" s="671" t="str">
        <f t="shared" si="148"/>
        <v/>
      </c>
      <c r="BT261" s="3"/>
      <c r="BU261" s="3"/>
      <c r="BV261" s="4"/>
      <c r="BW261" s="4"/>
      <c r="CA261" s="31" t="str">
        <f t="shared" si="152"/>
        <v/>
      </c>
      <c r="CB261" s="31"/>
      <c r="CC261" s="31" t="str">
        <f t="shared" si="149"/>
        <v/>
      </c>
      <c r="CD261" s="31"/>
      <c r="CE261" s="31" t="str">
        <f t="shared" si="155"/>
        <v/>
      </c>
      <c r="CF261" s="31" t="str">
        <f t="shared" si="156"/>
        <v/>
      </c>
      <c r="CG261" s="31" t="str">
        <f t="shared" si="157"/>
        <v/>
      </c>
      <c r="CH261" s="32"/>
      <c r="CI261" s="32"/>
      <c r="CJ261" s="32"/>
      <c r="CK261" s="32"/>
      <c r="CL261" s="32">
        <f t="shared" si="162"/>
        <v>0</v>
      </c>
      <c r="CM261" s="32">
        <f t="shared" si="162"/>
        <v>0</v>
      </c>
      <c r="CN261" s="32">
        <f t="shared" si="162"/>
        <v>0</v>
      </c>
    </row>
    <row r="262" spans="1:92" ht="16.350000000000001" customHeight="1" x14ac:dyDescent="0.2">
      <c r="A262" s="2971"/>
      <c r="B262" s="3639" t="s">
        <v>267</v>
      </c>
      <c r="C262" s="3639"/>
      <c r="D262" s="2109">
        <f t="shared" si="147"/>
        <v>0</v>
      </c>
      <c r="E262" s="2110">
        <f t="shared" si="163"/>
        <v>0</v>
      </c>
      <c r="F262" s="2111">
        <f t="shared" si="151"/>
        <v>0</v>
      </c>
      <c r="G262" s="2119"/>
      <c r="H262" s="2120"/>
      <c r="I262" s="2121"/>
      <c r="J262" s="2120"/>
      <c r="K262" s="2121"/>
      <c r="L262" s="2120"/>
      <c r="M262" s="2121"/>
      <c r="N262" s="2120"/>
      <c r="O262" s="2121"/>
      <c r="P262" s="2120"/>
      <c r="Q262" s="2121"/>
      <c r="R262" s="2120"/>
      <c r="S262" s="2121"/>
      <c r="T262" s="2120"/>
      <c r="U262" s="2121"/>
      <c r="V262" s="2122"/>
      <c r="W262" s="2121"/>
      <c r="X262" s="2122"/>
      <c r="Y262" s="2114"/>
      <c r="Z262" s="2115"/>
      <c r="AA262" s="2114"/>
      <c r="AB262" s="2115"/>
      <c r="AC262" s="2114"/>
      <c r="AD262" s="2115"/>
      <c r="AE262" s="2114"/>
      <c r="AF262" s="2115"/>
      <c r="AG262" s="2114"/>
      <c r="AH262" s="2115"/>
      <c r="AI262" s="2114"/>
      <c r="AJ262" s="2115"/>
      <c r="AK262" s="2114"/>
      <c r="AL262" s="2115"/>
      <c r="AM262" s="2114"/>
      <c r="AN262" s="2115"/>
      <c r="AO262" s="2142"/>
      <c r="AP262" s="2098"/>
      <c r="AQ262" s="2097"/>
      <c r="AR262" s="2133"/>
      <c r="AS262" s="2133"/>
      <c r="AT262" s="2114"/>
      <c r="AU262" s="2118"/>
      <c r="AV262" s="2118"/>
      <c r="AW262" s="2113"/>
      <c r="AX262" s="671" t="str">
        <f t="shared" si="148"/>
        <v/>
      </c>
      <c r="BT262" s="3"/>
      <c r="BU262" s="3"/>
      <c r="BV262" s="4"/>
      <c r="BW262" s="4"/>
      <c r="CA262" s="31" t="str">
        <f t="shared" si="152"/>
        <v/>
      </c>
      <c r="CB262" s="31"/>
      <c r="CC262" s="31" t="str">
        <f t="shared" si="149"/>
        <v/>
      </c>
      <c r="CD262" s="31"/>
      <c r="CE262" s="31" t="str">
        <f t="shared" si="155"/>
        <v/>
      </c>
      <c r="CF262" s="31" t="str">
        <f t="shared" si="156"/>
        <v/>
      </c>
      <c r="CG262" s="31" t="str">
        <f t="shared" si="157"/>
        <v/>
      </c>
      <c r="CH262" s="32"/>
      <c r="CI262" s="32"/>
      <c r="CJ262" s="32"/>
      <c r="CK262" s="32"/>
      <c r="CL262" s="32">
        <f t="shared" si="162"/>
        <v>0</v>
      </c>
      <c r="CM262" s="32">
        <f t="shared" si="162"/>
        <v>0</v>
      </c>
      <c r="CN262" s="32">
        <f t="shared" si="162"/>
        <v>0</v>
      </c>
    </row>
    <row r="263" spans="1:92" ht="16.350000000000001" customHeight="1" x14ac:dyDescent="0.2">
      <c r="A263" s="2971"/>
      <c r="B263" s="3640" t="s">
        <v>268</v>
      </c>
      <c r="C263" s="3641"/>
      <c r="D263" s="2109">
        <f t="shared" si="147"/>
        <v>0</v>
      </c>
      <c r="E263" s="2110">
        <f t="shared" si="163"/>
        <v>0</v>
      </c>
      <c r="F263" s="2111">
        <f t="shared" si="151"/>
        <v>0</v>
      </c>
      <c r="G263" s="2119"/>
      <c r="H263" s="2120"/>
      <c r="I263" s="2121"/>
      <c r="J263" s="2120"/>
      <c r="K263" s="2121"/>
      <c r="L263" s="2120"/>
      <c r="M263" s="2121"/>
      <c r="N263" s="2120"/>
      <c r="O263" s="2121"/>
      <c r="P263" s="2120"/>
      <c r="Q263" s="2121"/>
      <c r="R263" s="2120"/>
      <c r="S263" s="2121"/>
      <c r="T263" s="2120"/>
      <c r="U263" s="2121"/>
      <c r="V263" s="2122"/>
      <c r="W263" s="2121"/>
      <c r="X263" s="2122"/>
      <c r="Y263" s="2114"/>
      <c r="Z263" s="2115"/>
      <c r="AA263" s="2114"/>
      <c r="AB263" s="2115"/>
      <c r="AC263" s="2114"/>
      <c r="AD263" s="2115"/>
      <c r="AE263" s="2114"/>
      <c r="AF263" s="2115"/>
      <c r="AG263" s="2114"/>
      <c r="AH263" s="2115"/>
      <c r="AI263" s="2114"/>
      <c r="AJ263" s="2115"/>
      <c r="AK263" s="2114"/>
      <c r="AL263" s="2115"/>
      <c r="AM263" s="2114"/>
      <c r="AN263" s="2115"/>
      <c r="AO263" s="2142"/>
      <c r="AP263" s="2098"/>
      <c r="AQ263" s="2097"/>
      <c r="AR263" s="2133"/>
      <c r="AS263" s="2126"/>
      <c r="AT263" s="2114"/>
      <c r="AU263" s="2118"/>
      <c r="AV263" s="2118"/>
      <c r="AW263" s="2113"/>
      <c r="AX263" s="671" t="str">
        <f t="shared" si="148"/>
        <v/>
      </c>
      <c r="BT263" s="3"/>
      <c r="BU263" s="3"/>
      <c r="BV263" s="4"/>
      <c r="BW263" s="4"/>
      <c r="CA263" s="31" t="str">
        <f t="shared" si="152"/>
        <v/>
      </c>
      <c r="CB263" s="31"/>
      <c r="CC263" s="31" t="str">
        <f t="shared" si="149"/>
        <v/>
      </c>
      <c r="CD263" s="31"/>
      <c r="CE263" s="31" t="str">
        <f t="shared" si="155"/>
        <v/>
      </c>
      <c r="CF263" s="31" t="str">
        <f t="shared" si="156"/>
        <v/>
      </c>
      <c r="CG263" s="31" t="str">
        <f t="shared" si="157"/>
        <v/>
      </c>
      <c r="CH263" s="32"/>
      <c r="CI263" s="32"/>
      <c r="CJ263" s="32"/>
      <c r="CK263" s="32"/>
      <c r="CL263" s="32">
        <f t="shared" si="162"/>
        <v>0</v>
      </c>
      <c r="CM263" s="32">
        <f t="shared" si="162"/>
        <v>0</v>
      </c>
      <c r="CN263" s="32">
        <f t="shared" si="162"/>
        <v>0</v>
      </c>
    </row>
    <row r="264" spans="1:92" ht="16.350000000000001" customHeight="1" x14ac:dyDescent="0.2">
      <c r="A264" s="3646"/>
      <c r="B264" s="3555" t="s">
        <v>269</v>
      </c>
      <c r="C264" s="3555"/>
      <c r="D264" s="1978">
        <f t="shared" si="147"/>
        <v>0</v>
      </c>
      <c r="E264" s="1979">
        <f t="shared" si="163"/>
        <v>0</v>
      </c>
      <c r="F264" s="710">
        <f t="shared" si="151"/>
        <v>0</v>
      </c>
      <c r="G264" s="2102"/>
      <c r="H264" s="2103"/>
      <c r="I264" s="2104"/>
      <c r="J264" s="2103"/>
      <c r="K264" s="2104"/>
      <c r="L264" s="2103"/>
      <c r="M264" s="2104"/>
      <c r="N264" s="2103"/>
      <c r="O264" s="2104"/>
      <c r="P264" s="2103"/>
      <c r="Q264" s="2104"/>
      <c r="R264" s="2103"/>
      <c r="S264" s="2104"/>
      <c r="T264" s="2103"/>
      <c r="U264" s="2104"/>
      <c r="V264" s="2105"/>
      <c r="W264" s="2104"/>
      <c r="X264" s="2105"/>
      <c r="Y264" s="2104"/>
      <c r="Z264" s="2105"/>
      <c r="AA264" s="2104"/>
      <c r="AB264" s="2105"/>
      <c r="AC264" s="766"/>
      <c r="AD264" s="767"/>
      <c r="AE264" s="766"/>
      <c r="AF264" s="767"/>
      <c r="AG264" s="766"/>
      <c r="AH264" s="767"/>
      <c r="AI264" s="766"/>
      <c r="AJ264" s="767"/>
      <c r="AK264" s="766"/>
      <c r="AL264" s="767"/>
      <c r="AM264" s="766"/>
      <c r="AN264" s="767"/>
      <c r="AO264" s="2143"/>
      <c r="AP264" s="2144"/>
      <c r="AQ264" s="1980"/>
      <c r="AR264" s="2145"/>
      <c r="AS264" s="2132"/>
      <c r="AT264" s="766"/>
      <c r="AU264" s="2146"/>
      <c r="AV264" s="2146"/>
      <c r="AW264" s="2147"/>
      <c r="AX264" s="671" t="str">
        <f t="shared" si="148"/>
        <v/>
      </c>
      <c r="BT264" s="3"/>
      <c r="BU264" s="3"/>
      <c r="BV264" s="4"/>
      <c r="BW264" s="4"/>
      <c r="CA264" s="31" t="str">
        <f t="shared" si="152"/>
        <v/>
      </c>
      <c r="CB264" s="31"/>
      <c r="CC264" s="31" t="str">
        <f t="shared" si="149"/>
        <v/>
      </c>
      <c r="CD264" s="31"/>
      <c r="CE264" s="31" t="str">
        <f t="shared" si="155"/>
        <v/>
      </c>
      <c r="CF264" s="31" t="str">
        <f t="shared" si="156"/>
        <v/>
      </c>
      <c r="CG264" s="31" t="str">
        <f t="shared" si="157"/>
        <v/>
      </c>
      <c r="CH264" s="32"/>
      <c r="CI264" s="32"/>
      <c r="CJ264" s="32"/>
      <c r="CK264" s="32"/>
      <c r="CL264" s="32">
        <f t="shared" si="162"/>
        <v>0</v>
      </c>
      <c r="CM264" s="32">
        <f t="shared" si="162"/>
        <v>0</v>
      </c>
      <c r="CN264" s="32">
        <f t="shared" si="162"/>
        <v>0</v>
      </c>
    </row>
    <row r="265" spans="1:92" ht="16.350000000000001" customHeight="1" x14ac:dyDescent="0.2">
      <c r="A265" s="3775" t="s">
        <v>104</v>
      </c>
      <c r="B265" s="3184" t="s">
        <v>264</v>
      </c>
      <c r="C265" s="3184"/>
      <c r="D265" s="400">
        <f t="shared" si="147"/>
        <v>36</v>
      </c>
      <c r="E265" s="465">
        <f t="shared" si="163"/>
        <v>10</v>
      </c>
      <c r="F265" s="466">
        <f t="shared" si="151"/>
        <v>26</v>
      </c>
      <c r="G265" s="467">
        <v>0</v>
      </c>
      <c r="H265" s="468">
        <v>0</v>
      </c>
      <c r="I265" s="469">
        <v>0</v>
      </c>
      <c r="J265" s="468">
        <v>0</v>
      </c>
      <c r="K265" s="469">
        <v>0</v>
      </c>
      <c r="L265" s="468">
        <v>0</v>
      </c>
      <c r="M265" s="469">
        <v>0</v>
      </c>
      <c r="N265" s="468">
        <v>0</v>
      </c>
      <c r="O265" s="469">
        <v>0</v>
      </c>
      <c r="P265" s="468">
        <v>0</v>
      </c>
      <c r="Q265" s="469">
        <v>0</v>
      </c>
      <c r="R265" s="468">
        <v>0</v>
      </c>
      <c r="S265" s="469">
        <v>0</v>
      </c>
      <c r="T265" s="468">
        <v>0</v>
      </c>
      <c r="U265" s="469">
        <v>0</v>
      </c>
      <c r="V265" s="470">
        <v>0</v>
      </c>
      <c r="W265" s="469">
        <v>0</v>
      </c>
      <c r="X265" s="470">
        <v>0</v>
      </c>
      <c r="Y265" s="469">
        <v>2</v>
      </c>
      <c r="Z265" s="470">
        <v>3</v>
      </c>
      <c r="AA265" s="469">
        <v>0</v>
      </c>
      <c r="AB265" s="470">
        <v>1</v>
      </c>
      <c r="AC265" s="469">
        <v>0</v>
      </c>
      <c r="AD265" s="470">
        <v>2</v>
      </c>
      <c r="AE265" s="469">
        <v>1</v>
      </c>
      <c r="AF265" s="470">
        <v>6</v>
      </c>
      <c r="AG265" s="469">
        <v>5</v>
      </c>
      <c r="AH265" s="470">
        <v>4</v>
      </c>
      <c r="AI265" s="469">
        <v>1</v>
      </c>
      <c r="AJ265" s="470">
        <v>3</v>
      </c>
      <c r="AK265" s="469">
        <v>1</v>
      </c>
      <c r="AL265" s="470">
        <v>7</v>
      </c>
      <c r="AM265" s="469">
        <v>0</v>
      </c>
      <c r="AN265" s="470">
        <v>0</v>
      </c>
      <c r="AO265" s="471">
        <v>0</v>
      </c>
      <c r="AP265" s="472">
        <v>0</v>
      </c>
      <c r="AQ265" s="467">
        <v>11</v>
      </c>
      <c r="AR265" s="473">
        <v>8</v>
      </c>
      <c r="AS265" s="1060">
        <v>4</v>
      </c>
      <c r="AT265" s="469">
        <v>0</v>
      </c>
      <c r="AU265" s="473">
        <v>0</v>
      </c>
      <c r="AV265" s="473">
        <v>0</v>
      </c>
      <c r="AW265" s="468">
        <v>0</v>
      </c>
      <c r="AX265" s="671" t="str">
        <f t="shared" si="148"/>
        <v/>
      </c>
      <c r="BT265" s="3"/>
      <c r="BU265" s="3"/>
      <c r="BV265" s="4"/>
      <c r="BW265" s="4"/>
      <c r="CA265" s="31" t="str">
        <f t="shared" si="152"/>
        <v/>
      </c>
      <c r="CB265" s="31" t="str">
        <f t="shared" si="153"/>
        <v/>
      </c>
      <c r="CC265" s="31" t="str">
        <f t="shared" si="149"/>
        <v/>
      </c>
      <c r="CD265" s="31" t="str">
        <f t="shared" si="154"/>
        <v/>
      </c>
      <c r="CE265" s="31" t="str">
        <f t="shared" si="155"/>
        <v/>
      </c>
      <c r="CF265" s="31" t="str">
        <f t="shared" si="156"/>
        <v/>
      </c>
      <c r="CG265" s="31" t="str">
        <f t="shared" si="157"/>
        <v/>
      </c>
      <c r="CH265" s="32">
        <f t="shared" si="158"/>
        <v>0</v>
      </c>
      <c r="CI265" s="32">
        <f t="shared" si="159"/>
        <v>0</v>
      </c>
      <c r="CJ265" s="32">
        <f t="shared" si="160"/>
        <v>0</v>
      </c>
      <c r="CK265" s="32">
        <f t="shared" si="161"/>
        <v>0</v>
      </c>
      <c r="CL265" s="32">
        <f t="shared" si="162"/>
        <v>0</v>
      </c>
      <c r="CM265" s="32">
        <f t="shared" si="162"/>
        <v>0</v>
      </c>
      <c r="CN265" s="32">
        <f t="shared" si="162"/>
        <v>0</v>
      </c>
    </row>
    <row r="266" spans="1:92" ht="16.350000000000001" customHeight="1" x14ac:dyDescent="0.2">
      <c r="A266" s="2912"/>
      <c r="B266" s="3639" t="s">
        <v>265</v>
      </c>
      <c r="C266" s="3639"/>
      <c r="D266" s="2109">
        <f t="shared" si="147"/>
        <v>67</v>
      </c>
      <c r="E266" s="2110">
        <f t="shared" si="163"/>
        <v>17</v>
      </c>
      <c r="F266" s="2111">
        <f t="shared" si="151"/>
        <v>50</v>
      </c>
      <c r="G266" s="2112">
        <v>0</v>
      </c>
      <c r="H266" s="2113">
        <v>0</v>
      </c>
      <c r="I266" s="2114">
        <v>0</v>
      </c>
      <c r="J266" s="2113">
        <v>0</v>
      </c>
      <c r="K266" s="2114">
        <v>0</v>
      </c>
      <c r="L266" s="2113">
        <v>0</v>
      </c>
      <c r="M266" s="2114">
        <v>0</v>
      </c>
      <c r="N266" s="2113">
        <v>0</v>
      </c>
      <c r="O266" s="2114">
        <v>0</v>
      </c>
      <c r="P266" s="2113">
        <v>0</v>
      </c>
      <c r="Q266" s="2114">
        <v>0</v>
      </c>
      <c r="R266" s="2113">
        <v>0</v>
      </c>
      <c r="S266" s="2114">
        <v>0</v>
      </c>
      <c r="T266" s="2113">
        <v>0</v>
      </c>
      <c r="U266" s="2114">
        <v>0</v>
      </c>
      <c r="V266" s="2115">
        <v>0</v>
      </c>
      <c r="W266" s="2114">
        <v>3</v>
      </c>
      <c r="X266" s="2115">
        <v>2</v>
      </c>
      <c r="Y266" s="2114">
        <v>2</v>
      </c>
      <c r="Z266" s="2115">
        <v>3</v>
      </c>
      <c r="AA266" s="2114">
        <v>1</v>
      </c>
      <c r="AB266" s="2115">
        <v>1</v>
      </c>
      <c r="AC266" s="2114">
        <v>0</v>
      </c>
      <c r="AD266" s="2115">
        <v>4</v>
      </c>
      <c r="AE266" s="2114">
        <v>0</v>
      </c>
      <c r="AF266" s="2115">
        <v>9</v>
      </c>
      <c r="AG266" s="2114">
        <v>6</v>
      </c>
      <c r="AH266" s="2115">
        <v>18</v>
      </c>
      <c r="AI266" s="2114">
        <v>0</v>
      </c>
      <c r="AJ266" s="2115">
        <v>6</v>
      </c>
      <c r="AK266" s="2114">
        <v>3</v>
      </c>
      <c r="AL266" s="2115">
        <v>5</v>
      </c>
      <c r="AM266" s="2114">
        <v>2</v>
      </c>
      <c r="AN266" s="2115">
        <v>2</v>
      </c>
      <c r="AO266" s="2116">
        <v>0</v>
      </c>
      <c r="AP266" s="2117">
        <v>0</v>
      </c>
      <c r="AQ266" s="2097"/>
      <c r="AR266" s="2133"/>
      <c r="AS266" s="467">
        <v>15</v>
      </c>
      <c r="AT266" s="2114">
        <v>0</v>
      </c>
      <c r="AU266" s="2118">
        <v>0</v>
      </c>
      <c r="AV266" s="2118">
        <v>0</v>
      </c>
      <c r="AW266" s="2113">
        <v>0</v>
      </c>
      <c r="AX266" s="671" t="str">
        <f t="shared" si="148"/>
        <v/>
      </c>
      <c r="BT266" s="3"/>
      <c r="BU266" s="3"/>
      <c r="BV266" s="4"/>
      <c r="BW266" s="4"/>
      <c r="CA266" s="31" t="str">
        <f t="shared" si="152"/>
        <v/>
      </c>
      <c r="CB266" s="31" t="str">
        <f t="shared" si="153"/>
        <v/>
      </c>
      <c r="CC266" s="31" t="str">
        <f t="shared" si="149"/>
        <v/>
      </c>
      <c r="CD266" s="31" t="str">
        <f t="shared" si="154"/>
        <v/>
      </c>
      <c r="CE266" s="31" t="str">
        <f t="shared" si="155"/>
        <v/>
      </c>
      <c r="CF266" s="31" t="str">
        <f t="shared" si="156"/>
        <v/>
      </c>
      <c r="CG266" s="31" t="str">
        <f t="shared" si="157"/>
        <v/>
      </c>
      <c r="CH266" s="32">
        <f t="shared" si="158"/>
        <v>0</v>
      </c>
      <c r="CI266" s="32"/>
      <c r="CJ266" s="32"/>
      <c r="CK266" s="32">
        <f t="shared" si="161"/>
        <v>0</v>
      </c>
      <c r="CL266" s="32">
        <f t="shared" si="162"/>
        <v>0</v>
      </c>
      <c r="CM266" s="32">
        <f t="shared" si="162"/>
        <v>0</v>
      </c>
      <c r="CN266" s="32">
        <f t="shared" si="162"/>
        <v>0</v>
      </c>
    </row>
    <row r="267" spans="1:92" ht="16.350000000000001" customHeight="1" x14ac:dyDescent="0.2">
      <c r="A267" s="2912"/>
      <c r="B267" s="3639" t="s">
        <v>266</v>
      </c>
      <c r="C267" s="3639"/>
      <c r="D267" s="2109">
        <f t="shared" si="147"/>
        <v>37</v>
      </c>
      <c r="E267" s="2110">
        <f t="shared" si="163"/>
        <v>6</v>
      </c>
      <c r="F267" s="2111">
        <f t="shared" si="151"/>
        <v>31</v>
      </c>
      <c r="G267" s="2112">
        <v>0</v>
      </c>
      <c r="H267" s="2113">
        <v>0</v>
      </c>
      <c r="I267" s="2114">
        <v>0</v>
      </c>
      <c r="J267" s="2113">
        <v>0</v>
      </c>
      <c r="K267" s="2114">
        <v>0</v>
      </c>
      <c r="L267" s="2113">
        <v>0</v>
      </c>
      <c r="M267" s="2114">
        <v>0</v>
      </c>
      <c r="N267" s="2113">
        <v>0</v>
      </c>
      <c r="O267" s="2114">
        <v>0</v>
      </c>
      <c r="P267" s="2113">
        <v>0</v>
      </c>
      <c r="Q267" s="2114">
        <v>0</v>
      </c>
      <c r="R267" s="2113">
        <v>0</v>
      </c>
      <c r="S267" s="2114">
        <v>0</v>
      </c>
      <c r="T267" s="2113">
        <v>0</v>
      </c>
      <c r="U267" s="2114">
        <v>0</v>
      </c>
      <c r="V267" s="2115">
        <v>0</v>
      </c>
      <c r="W267" s="2114">
        <v>0</v>
      </c>
      <c r="X267" s="2115">
        <v>0</v>
      </c>
      <c r="Y267" s="2114">
        <v>1</v>
      </c>
      <c r="Z267" s="2115">
        <v>2</v>
      </c>
      <c r="AA267" s="2114">
        <v>0</v>
      </c>
      <c r="AB267" s="2115">
        <v>1</v>
      </c>
      <c r="AC267" s="2114">
        <v>0</v>
      </c>
      <c r="AD267" s="2115">
        <v>2</v>
      </c>
      <c r="AE267" s="2114">
        <v>1</v>
      </c>
      <c r="AF267" s="2115">
        <v>7</v>
      </c>
      <c r="AG267" s="2114">
        <v>4</v>
      </c>
      <c r="AH267" s="2115">
        <v>8</v>
      </c>
      <c r="AI267" s="2114">
        <v>0</v>
      </c>
      <c r="AJ267" s="2115">
        <v>2</v>
      </c>
      <c r="AK267" s="2114">
        <v>0</v>
      </c>
      <c r="AL267" s="2115">
        <v>8</v>
      </c>
      <c r="AM267" s="2114">
        <v>0</v>
      </c>
      <c r="AN267" s="2115">
        <v>1</v>
      </c>
      <c r="AO267" s="2116">
        <v>0</v>
      </c>
      <c r="AP267" s="2117">
        <v>0</v>
      </c>
      <c r="AQ267" s="2097"/>
      <c r="AR267" s="2133"/>
      <c r="AS267" s="2133"/>
      <c r="AT267" s="2114">
        <v>0</v>
      </c>
      <c r="AU267" s="2118">
        <v>0</v>
      </c>
      <c r="AV267" s="2118">
        <v>0</v>
      </c>
      <c r="AW267" s="2113">
        <v>0</v>
      </c>
      <c r="AX267" s="671" t="str">
        <f t="shared" si="148"/>
        <v/>
      </c>
      <c r="BT267" s="3"/>
      <c r="BU267" s="3"/>
      <c r="BV267" s="4"/>
      <c r="BW267" s="4"/>
      <c r="CA267" s="31" t="str">
        <f t="shared" si="152"/>
        <v/>
      </c>
      <c r="CB267" s="31" t="str">
        <f t="shared" si="153"/>
        <v/>
      </c>
      <c r="CC267" s="31" t="str">
        <f t="shared" si="149"/>
        <v/>
      </c>
      <c r="CD267" s="31" t="str">
        <f t="shared" si="154"/>
        <v/>
      </c>
      <c r="CE267" s="31" t="str">
        <f t="shared" si="155"/>
        <v/>
      </c>
      <c r="CF267" s="31" t="str">
        <f t="shared" si="156"/>
        <v/>
      </c>
      <c r="CG267" s="31" t="str">
        <f t="shared" si="157"/>
        <v/>
      </c>
      <c r="CH267" s="32">
        <f t="shared" si="158"/>
        <v>0</v>
      </c>
      <c r="CI267" s="32"/>
      <c r="CJ267" s="32"/>
      <c r="CK267" s="32">
        <f t="shared" si="161"/>
        <v>0</v>
      </c>
      <c r="CL267" s="32">
        <f t="shared" si="162"/>
        <v>0</v>
      </c>
      <c r="CM267" s="32">
        <f t="shared" si="162"/>
        <v>0</v>
      </c>
      <c r="CN267" s="32">
        <f t="shared" si="162"/>
        <v>0</v>
      </c>
    </row>
    <row r="268" spans="1:92" ht="16.350000000000001" customHeight="1" x14ac:dyDescent="0.2">
      <c r="A268" s="2912"/>
      <c r="B268" s="3647" t="s">
        <v>267</v>
      </c>
      <c r="C268" s="3647"/>
      <c r="D268" s="2109">
        <f t="shared" si="147"/>
        <v>30</v>
      </c>
      <c r="E268" s="2110">
        <f t="shared" si="163"/>
        <v>10</v>
      </c>
      <c r="F268" s="2111">
        <f t="shared" si="151"/>
        <v>20</v>
      </c>
      <c r="G268" s="2119">
        <v>0</v>
      </c>
      <c r="H268" s="2120">
        <v>0</v>
      </c>
      <c r="I268" s="2121">
        <v>0</v>
      </c>
      <c r="J268" s="2120">
        <v>0</v>
      </c>
      <c r="K268" s="2121">
        <v>0</v>
      </c>
      <c r="L268" s="2120">
        <v>0</v>
      </c>
      <c r="M268" s="2121">
        <v>0</v>
      </c>
      <c r="N268" s="2120">
        <v>0</v>
      </c>
      <c r="O268" s="2121">
        <v>0</v>
      </c>
      <c r="P268" s="2120">
        <v>0</v>
      </c>
      <c r="Q268" s="2121">
        <v>0</v>
      </c>
      <c r="R268" s="2120">
        <v>0</v>
      </c>
      <c r="S268" s="2121">
        <v>0</v>
      </c>
      <c r="T268" s="2120">
        <v>0</v>
      </c>
      <c r="U268" s="2121">
        <v>0</v>
      </c>
      <c r="V268" s="2122">
        <v>0</v>
      </c>
      <c r="W268" s="2121">
        <v>2</v>
      </c>
      <c r="X268" s="2122">
        <v>1</v>
      </c>
      <c r="Y268" s="2121">
        <v>1</v>
      </c>
      <c r="Z268" s="2122">
        <v>4</v>
      </c>
      <c r="AA268" s="2121">
        <v>1</v>
      </c>
      <c r="AB268" s="2122">
        <v>1</v>
      </c>
      <c r="AC268" s="2121">
        <v>0</v>
      </c>
      <c r="AD268" s="2122">
        <v>0</v>
      </c>
      <c r="AE268" s="2121">
        <v>0</v>
      </c>
      <c r="AF268" s="2122">
        <v>0</v>
      </c>
      <c r="AG268" s="2121">
        <v>2</v>
      </c>
      <c r="AH268" s="2122">
        <v>8</v>
      </c>
      <c r="AI268" s="2121">
        <v>1</v>
      </c>
      <c r="AJ268" s="2122">
        <v>3</v>
      </c>
      <c r="AK268" s="2121">
        <v>2</v>
      </c>
      <c r="AL268" s="2122">
        <v>2</v>
      </c>
      <c r="AM268" s="2121">
        <v>1</v>
      </c>
      <c r="AN268" s="2122">
        <v>1</v>
      </c>
      <c r="AO268" s="2123">
        <v>0</v>
      </c>
      <c r="AP268" s="2124">
        <v>0</v>
      </c>
      <c r="AQ268" s="2125"/>
      <c r="AR268" s="2148"/>
      <c r="AS268" s="2133"/>
      <c r="AT268" s="2121">
        <v>0</v>
      </c>
      <c r="AU268" s="2127">
        <v>0</v>
      </c>
      <c r="AV268" s="2127">
        <v>0</v>
      </c>
      <c r="AW268" s="2120">
        <v>0</v>
      </c>
      <c r="AX268" s="671" t="str">
        <f t="shared" si="148"/>
        <v/>
      </c>
      <c r="BT268" s="3"/>
      <c r="BU268" s="3"/>
      <c r="BV268" s="4"/>
      <c r="BW268" s="4"/>
      <c r="CA268" s="31" t="str">
        <f t="shared" si="152"/>
        <v/>
      </c>
      <c r="CB268" s="31" t="str">
        <f t="shared" si="153"/>
        <v/>
      </c>
      <c r="CC268" s="31" t="str">
        <f t="shared" si="149"/>
        <v/>
      </c>
      <c r="CD268" s="31" t="str">
        <f t="shared" si="154"/>
        <v/>
      </c>
      <c r="CE268" s="31" t="str">
        <f t="shared" si="155"/>
        <v/>
      </c>
      <c r="CF268" s="31" t="str">
        <f t="shared" si="156"/>
        <v/>
      </c>
      <c r="CG268" s="31" t="str">
        <f t="shared" si="157"/>
        <v/>
      </c>
      <c r="CH268" s="32">
        <f t="shared" si="158"/>
        <v>0</v>
      </c>
      <c r="CI268" s="32"/>
      <c r="CJ268" s="32"/>
      <c r="CK268" s="32">
        <f t="shared" si="161"/>
        <v>0</v>
      </c>
      <c r="CL268" s="32">
        <f t="shared" si="162"/>
        <v>0</v>
      </c>
      <c r="CM268" s="32">
        <f t="shared" si="162"/>
        <v>0</v>
      </c>
      <c r="CN268" s="32">
        <f t="shared" si="162"/>
        <v>0</v>
      </c>
    </row>
    <row r="269" spans="1:92" ht="16.350000000000001" customHeight="1" x14ac:dyDescent="0.2">
      <c r="A269" s="2912"/>
      <c r="B269" s="3640" t="s">
        <v>268</v>
      </c>
      <c r="C269" s="3641"/>
      <c r="D269" s="2109">
        <f t="shared" si="147"/>
        <v>15</v>
      </c>
      <c r="E269" s="2110">
        <f t="shared" si="163"/>
        <v>3</v>
      </c>
      <c r="F269" s="2111">
        <f t="shared" si="151"/>
        <v>12</v>
      </c>
      <c r="G269" s="2119">
        <v>0</v>
      </c>
      <c r="H269" s="2120">
        <v>0</v>
      </c>
      <c r="I269" s="2121">
        <v>0</v>
      </c>
      <c r="J269" s="2120">
        <v>0</v>
      </c>
      <c r="K269" s="2121">
        <v>0</v>
      </c>
      <c r="L269" s="2120">
        <v>0</v>
      </c>
      <c r="M269" s="2121">
        <v>0</v>
      </c>
      <c r="N269" s="2120">
        <v>0</v>
      </c>
      <c r="O269" s="2121">
        <v>0</v>
      </c>
      <c r="P269" s="2120">
        <v>0</v>
      </c>
      <c r="Q269" s="2121">
        <v>0</v>
      </c>
      <c r="R269" s="2120">
        <v>0</v>
      </c>
      <c r="S269" s="2121">
        <v>0</v>
      </c>
      <c r="T269" s="2120">
        <v>0</v>
      </c>
      <c r="U269" s="2121">
        <v>0</v>
      </c>
      <c r="V269" s="2122">
        <v>0</v>
      </c>
      <c r="W269" s="2121">
        <v>1</v>
      </c>
      <c r="X269" s="2122">
        <v>0</v>
      </c>
      <c r="Y269" s="2121">
        <v>1</v>
      </c>
      <c r="Z269" s="2122">
        <v>1</v>
      </c>
      <c r="AA269" s="2121">
        <v>0</v>
      </c>
      <c r="AB269" s="2122">
        <v>1</v>
      </c>
      <c r="AC269" s="2121">
        <v>0</v>
      </c>
      <c r="AD269" s="2122">
        <v>1</v>
      </c>
      <c r="AE269" s="2121">
        <v>0</v>
      </c>
      <c r="AF269" s="2122">
        <v>1</v>
      </c>
      <c r="AG269" s="2121">
        <v>1</v>
      </c>
      <c r="AH269" s="2122">
        <v>5</v>
      </c>
      <c r="AI269" s="2121">
        <v>0</v>
      </c>
      <c r="AJ269" s="2122">
        <v>1</v>
      </c>
      <c r="AK269" s="2121">
        <v>0</v>
      </c>
      <c r="AL269" s="2122">
        <v>2</v>
      </c>
      <c r="AM269" s="2121">
        <v>0</v>
      </c>
      <c r="AN269" s="2122">
        <v>0</v>
      </c>
      <c r="AO269" s="2123">
        <v>0</v>
      </c>
      <c r="AP269" s="2124">
        <v>0</v>
      </c>
      <c r="AQ269" s="2125"/>
      <c r="AR269" s="2148"/>
      <c r="AS269" s="2126"/>
      <c r="AT269" s="2121">
        <v>0</v>
      </c>
      <c r="AU269" s="2127">
        <v>0</v>
      </c>
      <c r="AV269" s="2127">
        <v>0</v>
      </c>
      <c r="AW269" s="2120">
        <v>0</v>
      </c>
      <c r="AX269" s="671" t="str">
        <f t="shared" si="148"/>
        <v/>
      </c>
      <c r="BT269" s="3"/>
      <c r="BU269" s="3"/>
      <c r="BV269" s="4"/>
      <c r="BW269" s="4"/>
      <c r="CA269" s="31" t="str">
        <f t="shared" si="152"/>
        <v/>
      </c>
      <c r="CB269" s="31" t="str">
        <f t="shared" si="153"/>
        <v/>
      </c>
      <c r="CC269" s="31" t="str">
        <f t="shared" si="149"/>
        <v/>
      </c>
      <c r="CD269" s="31" t="str">
        <f t="shared" si="154"/>
        <v/>
      </c>
      <c r="CE269" s="31" t="str">
        <f t="shared" si="155"/>
        <v/>
      </c>
      <c r="CF269" s="31" t="str">
        <f t="shared" si="156"/>
        <v/>
      </c>
      <c r="CG269" s="31" t="str">
        <f t="shared" si="157"/>
        <v/>
      </c>
      <c r="CH269" s="32">
        <f t="shared" si="158"/>
        <v>0</v>
      </c>
      <c r="CI269" s="32"/>
      <c r="CJ269" s="32"/>
      <c r="CK269" s="32">
        <f t="shared" si="161"/>
        <v>0</v>
      </c>
      <c r="CL269" s="32">
        <f t="shared" si="162"/>
        <v>0</v>
      </c>
      <c r="CM269" s="32">
        <f t="shared" si="162"/>
        <v>0</v>
      </c>
      <c r="CN269" s="32">
        <f t="shared" si="162"/>
        <v>0</v>
      </c>
    </row>
    <row r="270" spans="1:92" ht="16.350000000000001" customHeight="1" x14ac:dyDescent="0.2">
      <c r="A270" s="3537"/>
      <c r="B270" s="3642" t="s">
        <v>269</v>
      </c>
      <c r="C270" s="3642"/>
      <c r="D270" s="2137">
        <f t="shared" si="147"/>
        <v>0</v>
      </c>
      <c r="E270" s="2138">
        <f t="shared" si="163"/>
        <v>0</v>
      </c>
      <c r="F270" s="2139">
        <f t="shared" si="151"/>
        <v>0</v>
      </c>
      <c r="G270" s="2119">
        <v>0</v>
      </c>
      <c r="H270" s="2120">
        <v>0</v>
      </c>
      <c r="I270" s="2121">
        <v>0</v>
      </c>
      <c r="J270" s="2120">
        <v>0</v>
      </c>
      <c r="K270" s="2121">
        <v>0</v>
      </c>
      <c r="L270" s="2120">
        <v>0</v>
      </c>
      <c r="M270" s="2121">
        <v>0</v>
      </c>
      <c r="N270" s="2120">
        <v>0</v>
      </c>
      <c r="O270" s="2121">
        <v>0</v>
      </c>
      <c r="P270" s="2120">
        <v>0</v>
      </c>
      <c r="Q270" s="2121">
        <v>0</v>
      </c>
      <c r="R270" s="2120">
        <v>0</v>
      </c>
      <c r="S270" s="2121">
        <v>0</v>
      </c>
      <c r="T270" s="2120">
        <v>0</v>
      </c>
      <c r="U270" s="2121">
        <v>0</v>
      </c>
      <c r="V270" s="2122">
        <v>0</v>
      </c>
      <c r="W270" s="2121">
        <v>0</v>
      </c>
      <c r="X270" s="2122">
        <v>0</v>
      </c>
      <c r="Y270" s="2121">
        <v>0</v>
      </c>
      <c r="Z270" s="2122">
        <v>0</v>
      </c>
      <c r="AA270" s="2121">
        <v>0</v>
      </c>
      <c r="AB270" s="2122">
        <v>0</v>
      </c>
      <c r="AC270" s="2121">
        <v>0</v>
      </c>
      <c r="AD270" s="2122">
        <v>0</v>
      </c>
      <c r="AE270" s="2121">
        <v>0</v>
      </c>
      <c r="AF270" s="2122">
        <v>0</v>
      </c>
      <c r="AG270" s="2121">
        <v>0</v>
      </c>
      <c r="AH270" s="2122">
        <v>0</v>
      </c>
      <c r="AI270" s="2121">
        <v>0</v>
      </c>
      <c r="AJ270" s="2122">
        <v>0</v>
      </c>
      <c r="AK270" s="2121">
        <v>0</v>
      </c>
      <c r="AL270" s="2122">
        <v>0</v>
      </c>
      <c r="AM270" s="2121">
        <v>0</v>
      </c>
      <c r="AN270" s="2122">
        <v>0</v>
      </c>
      <c r="AO270" s="2106">
        <v>0</v>
      </c>
      <c r="AP270" s="2107">
        <v>0</v>
      </c>
      <c r="AQ270" s="2131"/>
      <c r="AR270" s="2149"/>
      <c r="AS270" s="2132"/>
      <c r="AT270" s="2104"/>
      <c r="AU270" s="2108"/>
      <c r="AV270" s="2108"/>
      <c r="AW270" s="2103"/>
      <c r="AX270" s="671" t="str">
        <f t="shared" si="148"/>
        <v/>
      </c>
      <c r="BT270" s="3"/>
      <c r="BU270" s="3"/>
      <c r="BV270" s="4"/>
      <c r="BW270" s="4"/>
      <c r="CA270" s="31" t="str">
        <f t="shared" si="152"/>
        <v/>
      </c>
      <c r="CB270" s="31" t="str">
        <f t="shared" si="153"/>
        <v/>
      </c>
      <c r="CC270" s="31" t="str">
        <f t="shared" si="149"/>
        <v/>
      </c>
      <c r="CD270" s="31" t="str">
        <f t="shared" si="154"/>
        <v/>
      </c>
      <c r="CE270" s="31" t="str">
        <f t="shared" si="155"/>
        <v/>
      </c>
      <c r="CF270" s="31" t="str">
        <f t="shared" si="156"/>
        <v/>
      </c>
      <c r="CG270" s="31" t="str">
        <f t="shared" si="157"/>
        <v/>
      </c>
      <c r="CH270" s="32">
        <f t="shared" si="158"/>
        <v>0</v>
      </c>
      <c r="CI270" s="32"/>
      <c r="CJ270" s="32"/>
      <c r="CK270" s="32">
        <f t="shared" si="161"/>
        <v>0</v>
      </c>
      <c r="CL270" s="32">
        <f t="shared" si="162"/>
        <v>0</v>
      </c>
      <c r="CM270" s="32">
        <f t="shared" si="162"/>
        <v>0</v>
      </c>
      <c r="CN270" s="32">
        <f t="shared" si="162"/>
        <v>0</v>
      </c>
    </row>
    <row r="271" spans="1:92" ht="16.350000000000001" customHeight="1" x14ac:dyDescent="0.2">
      <c r="A271" s="3775" t="s">
        <v>274</v>
      </c>
      <c r="B271" s="3184" t="s">
        <v>264</v>
      </c>
      <c r="C271" s="3184"/>
      <c r="D271" s="1050">
        <f t="shared" si="147"/>
        <v>0</v>
      </c>
      <c r="E271" s="485">
        <f>+Y271+AA271+AC271+AE271+AG271+AI271+AK271+AM271</f>
        <v>0</v>
      </c>
      <c r="F271" s="2519">
        <f>+Z271+AB271+AD271+AF271+AH271+AJ271+AL271+AN271</f>
        <v>0</v>
      </c>
      <c r="G271" s="1065"/>
      <c r="H271" s="511"/>
      <c r="I271" s="2520"/>
      <c r="J271" s="511"/>
      <c r="K271" s="2520"/>
      <c r="L271" s="511"/>
      <c r="M271" s="1066"/>
      <c r="N271" s="514"/>
      <c r="O271" s="2521"/>
      <c r="P271" s="514"/>
      <c r="Q271" s="2520"/>
      <c r="R271" s="511"/>
      <c r="S271" s="2520"/>
      <c r="T271" s="511"/>
      <c r="U271" s="1066"/>
      <c r="V271" s="514"/>
      <c r="W271" s="2521"/>
      <c r="X271" s="514"/>
      <c r="Y271" s="2517"/>
      <c r="Z271" s="2518"/>
      <c r="AA271" s="2517"/>
      <c r="AB271" s="2518"/>
      <c r="AC271" s="2517"/>
      <c r="AD271" s="2518"/>
      <c r="AE271" s="2517"/>
      <c r="AF271" s="2518"/>
      <c r="AG271" s="2517"/>
      <c r="AH271" s="2518"/>
      <c r="AI271" s="2517"/>
      <c r="AJ271" s="2518"/>
      <c r="AK271" s="2517"/>
      <c r="AL271" s="2518"/>
      <c r="AM271" s="2517"/>
      <c r="AN271" s="2518"/>
      <c r="AO271" s="471"/>
      <c r="AP271" s="472"/>
      <c r="AQ271" s="1060"/>
      <c r="AR271" s="473"/>
      <c r="AS271" s="1060"/>
      <c r="AT271" s="469"/>
      <c r="AU271" s="473"/>
      <c r="AV271" s="473"/>
      <c r="AW271" s="468"/>
      <c r="AX271" s="671" t="str">
        <f t="shared" si="148"/>
        <v/>
      </c>
      <c r="BT271" s="3"/>
      <c r="BU271" s="3"/>
      <c r="BV271" s="4"/>
      <c r="BW271" s="4"/>
      <c r="CA271" s="31" t="str">
        <f t="shared" si="152"/>
        <v/>
      </c>
      <c r="CB271" s="31" t="str">
        <f t="shared" si="153"/>
        <v/>
      </c>
      <c r="CC271" s="31" t="str">
        <f t="shared" si="149"/>
        <v/>
      </c>
      <c r="CD271" s="31" t="str">
        <f t="shared" si="154"/>
        <v/>
      </c>
      <c r="CE271" s="31" t="str">
        <f t="shared" si="155"/>
        <v/>
      </c>
      <c r="CF271" s="31" t="str">
        <f t="shared" si="156"/>
        <v/>
      </c>
      <c r="CG271" s="31" t="str">
        <f t="shared" si="157"/>
        <v/>
      </c>
      <c r="CH271" s="32">
        <f t="shared" si="158"/>
        <v>0</v>
      </c>
      <c r="CI271" s="32">
        <f t="shared" si="159"/>
        <v>0</v>
      </c>
      <c r="CJ271" s="32">
        <f t="shared" si="160"/>
        <v>0</v>
      </c>
      <c r="CK271" s="32">
        <f t="shared" si="161"/>
        <v>0</v>
      </c>
      <c r="CL271" s="32">
        <f t="shared" si="162"/>
        <v>0</v>
      </c>
      <c r="CM271" s="32">
        <f t="shared" si="162"/>
        <v>0</v>
      </c>
      <c r="CN271" s="32">
        <f t="shared" si="162"/>
        <v>0</v>
      </c>
    </row>
    <row r="272" spans="1:92" ht="16.350000000000001" customHeight="1" x14ac:dyDescent="0.2">
      <c r="A272" s="2912"/>
      <c r="B272" s="3639" t="s">
        <v>265</v>
      </c>
      <c r="C272" s="3639"/>
      <c r="D272" s="2109">
        <f>SUM(E272+F272)</f>
        <v>0</v>
      </c>
      <c r="E272" s="2599">
        <f t="shared" ref="E272:F287" si="164">+Y272+AA272+AC272+AE272+AG272+AI272+AK272+AM272</f>
        <v>0</v>
      </c>
      <c r="F272" s="2600">
        <f t="shared" si="164"/>
        <v>0</v>
      </c>
      <c r="G272" s="2152"/>
      <c r="H272" s="2153"/>
      <c r="I272" s="2154"/>
      <c r="J272" s="2153"/>
      <c r="K272" s="2154"/>
      <c r="L272" s="2153"/>
      <c r="M272" s="2155"/>
      <c r="N272" s="2135"/>
      <c r="O272" s="2155"/>
      <c r="P272" s="2135"/>
      <c r="Q272" s="2154"/>
      <c r="R272" s="2153"/>
      <c r="S272" s="2154"/>
      <c r="T272" s="2153"/>
      <c r="U272" s="2155"/>
      <c r="V272" s="2135"/>
      <c r="W272" s="2155"/>
      <c r="X272" s="2135"/>
      <c r="Y272" s="2114"/>
      <c r="Z272" s="2115"/>
      <c r="AA272" s="2114"/>
      <c r="AB272" s="2115"/>
      <c r="AC272" s="2114"/>
      <c r="AD272" s="2115"/>
      <c r="AE272" s="2114"/>
      <c r="AF272" s="2115"/>
      <c r="AG272" s="2114"/>
      <c r="AH272" s="2115"/>
      <c r="AI272" s="2114"/>
      <c r="AJ272" s="2115"/>
      <c r="AK272" s="2114"/>
      <c r="AL272" s="2115"/>
      <c r="AM272" s="2114"/>
      <c r="AN272" s="2115"/>
      <c r="AO272" s="2116"/>
      <c r="AP272" s="2117"/>
      <c r="AQ272" s="2097"/>
      <c r="AR272" s="2133"/>
      <c r="AS272" s="467"/>
      <c r="AT272" s="2114"/>
      <c r="AU272" s="2118"/>
      <c r="AV272" s="2118"/>
      <c r="AW272" s="2113"/>
      <c r="AX272" s="671" t="str">
        <f t="shared" si="148"/>
        <v/>
      </c>
      <c r="BT272" s="3"/>
      <c r="BU272" s="3"/>
      <c r="BV272" s="4"/>
      <c r="BW272" s="4"/>
      <c r="CA272" s="31" t="str">
        <f t="shared" si="152"/>
        <v/>
      </c>
      <c r="CB272" s="31" t="str">
        <f t="shared" si="153"/>
        <v/>
      </c>
      <c r="CC272" s="31" t="str">
        <f t="shared" si="149"/>
        <v/>
      </c>
      <c r="CD272" s="31" t="str">
        <f t="shared" si="154"/>
        <v/>
      </c>
      <c r="CE272" s="31" t="str">
        <f t="shared" si="155"/>
        <v/>
      </c>
      <c r="CF272" s="31" t="str">
        <f t="shared" si="156"/>
        <v/>
      </c>
      <c r="CG272" s="31" t="str">
        <f t="shared" si="157"/>
        <v/>
      </c>
      <c r="CH272" s="32">
        <f t="shared" si="158"/>
        <v>0</v>
      </c>
      <c r="CI272" s="32"/>
      <c r="CJ272" s="32"/>
      <c r="CK272" s="32">
        <f t="shared" si="161"/>
        <v>0</v>
      </c>
      <c r="CL272" s="32">
        <f t="shared" si="162"/>
        <v>0</v>
      </c>
      <c r="CM272" s="32">
        <f t="shared" si="162"/>
        <v>0</v>
      </c>
      <c r="CN272" s="32">
        <f t="shared" si="162"/>
        <v>0</v>
      </c>
    </row>
    <row r="273" spans="1:92" ht="16.350000000000001" customHeight="1" x14ac:dyDescent="0.2">
      <c r="A273" s="2912"/>
      <c r="B273" s="3639" t="s">
        <v>266</v>
      </c>
      <c r="C273" s="3639"/>
      <c r="D273" s="2109">
        <f t="shared" ref="D273:D311" si="165">SUM(E273+F273)</f>
        <v>0</v>
      </c>
      <c r="E273" s="2599">
        <f t="shared" si="164"/>
        <v>0</v>
      </c>
      <c r="F273" s="2600">
        <f t="shared" si="164"/>
        <v>0</v>
      </c>
      <c r="G273" s="2152"/>
      <c r="H273" s="2153"/>
      <c r="I273" s="2154"/>
      <c r="J273" s="2153"/>
      <c r="K273" s="2154"/>
      <c r="L273" s="2153"/>
      <c r="M273" s="2155"/>
      <c r="N273" s="2135"/>
      <c r="O273" s="2155"/>
      <c r="P273" s="2135"/>
      <c r="Q273" s="2154"/>
      <c r="R273" s="2153"/>
      <c r="S273" s="2154"/>
      <c r="T273" s="2153"/>
      <c r="U273" s="2155"/>
      <c r="V273" s="2135"/>
      <c r="W273" s="2155"/>
      <c r="X273" s="2135"/>
      <c r="Y273" s="2114"/>
      <c r="Z273" s="2115"/>
      <c r="AA273" s="2114"/>
      <c r="AB273" s="2115"/>
      <c r="AC273" s="2114"/>
      <c r="AD273" s="2115"/>
      <c r="AE273" s="2114"/>
      <c r="AF273" s="2115"/>
      <c r="AG273" s="2114"/>
      <c r="AH273" s="2115"/>
      <c r="AI273" s="2114"/>
      <c r="AJ273" s="2115"/>
      <c r="AK273" s="2114"/>
      <c r="AL273" s="2115"/>
      <c r="AM273" s="2114"/>
      <c r="AN273" s="2115"/>
      <c r="AO273" s="2116"/>
      <c r="AP273" s="2117"/>
      <c r="AQ273" s="2097"/>
      <c r="AR273" s="2133"/>
      <c r="AS273" s="2133"/>
      <c r="AT273" s="2114"/>
      <c r="AU273" s="2118"/>
      <c r="AV273" s="2118"/>
      <c r="AW273" s="2113"/>
      <c r="AX273" s="671" t="str">
        <f t="shared" si="148"/>
        <v/>
      </c>
      <c r="BT273" s="3"/>
      <c r="BU273" s="3"/>
      <c r="BV273" s="4"/>
      <c r="BW273" s="4"/>
      <c r="CA273" s="31" t="str">
        <f t="shared" si="152"/>
        <v/>
      </c>
      <c r="CB273" s="31" t="str">
        <f t="shared" si="153"/>
        <v/>
      </c>
      <c r="CC273" s="31" t="str">
        <f t="shared" si="149"/>
        <v/>
      </c>
      <c r="CD273" s="31" t="str">
        <f t="shared" si="154"/>
        <v/>
      </c>
      <c r="CE273" s="31" t="str">
        <f t="shared" si="155"/>
        <v/>
      </c>
      <c r="CF273" s="31" t="str">
        <f t="shared" si="156"/>
        <v/>
      </c>
      <c r="CG273" s="31" t="str">
        <f t="shared" si="157"/>
        <v/>
      </c>
      <c r="CH273" s="32">
        <f t="shared" si="158"/>
        <v>0</v>
      </c>
      <c r="CI273" s="32"/>
      <c r="CJ273" s="32"/>
      <c r="CK273" s="32">
        <f t="shared" si="161"/>
        <v>0</v>
      </c>
      <c r="CL273" s="32">
        <f t="shared" si="162"/>
        <v>0</v>
      </c>
      <c r="CM273" s="32">
        <f t="shared" si="162"/>
        <v>0</v>
      </c>
      <c r="CN273" s="32">
        <f t="shared" si="162"/>
        <v>0</v>
      </c>
    </row>
    <row r="274" spans="1:92" ht="16.350000000000001" customHeight="1" x14ac:dyDescent="0.2">
      <c r="A274" s="2912"/>
      <c r="B274" s="3639" t="s">
        <v>267</v>
      </c>
      <c r="C274" s="3639"/>
      <c r="D274" s="2109">
        <f t="shared" si="165"/>
        <v>0</v>
      </c>
      <c r="E274" s="2599">
        <f t="shared" si="164"/>
        <v>0</v>
      </c>
      <c r="F274" s="2600">
        <f t="shared" si="164"/>
        <v>0</v>
      </c>
      <c r="G274" s="2156"/>
      <c r="H274" s="2157"/>
      <c r="I274" s="2158"/>
      <c r="J274" s="2157"/>
      <c r="K274" s="2158"/>
      <c r="L274" s="2157"/>
      <c r="M274" s="2097"/>
      <c r="N274" s="2135"/>
      <c r="O274" s="2097"/>
      <c r="P274" s="2135"/>
      <c r="Q274" s="2158"/>
      <c r="R274" s="2157"/>
      <c r="S274" s="2158"/>
      <c r="T274" s="2157"/>
      <c r="U274" s="2097"/>
      <c r="V274" s="2135"/>
      <c r="W274" s="2097"/>
      <c r="X274" s="2135"/>
      <c r="Y274" s="2121"/>
      <c r="Z274" s="2122"/>
      <c r="AA274" s="2121"/>
      <c r="AB274" s="2122"/>
      <c r="AC274" s="2121"/>
      <c r="AD274" s="2122"/>
      <c r="AE274" s="2121"/>
      <c r="AF274" s="2122"/>
      <c r="AG274" s="2121"/>
      <c r="AH274" s="2122"/>
      <c r="AI274" s="2121"/>
      <c r="AJ274" s="2122"/>
      <c r="AK274" s="2121"/>
      <c r="AL274" s="2122"/>
      <c r="AM274" s="2121"/>
      <c r="AN274" s="2122"/>
      <c r="AO274" s="2123"/>
      <c r="AP274" s="2124"/>
      <c r="AQ274" s="2097"/>
      <c r="AR274" s="2133"/>
      <c r="AS274" s="2133"/>
      <c r="AT274" s="2121"/>
      <c r="AU274" s="2127"/>
      <c r="AV274" s="2127"/>
      <c r="AW274" s="2120"/>
      <c r="AX274" s="671" t="str">
        <f t="shared" si="148"/>
        <v/>
      </c>
      <c r="BT274" s="3"/>
      <c r="BU274" s="3"/>
      <c r="BV274" s="4"/>
      <c r="BW274" s="4"/>
      <c r="CA274" s="31" t="str">
        <f t="shared" si="152"/>
        <v/>
      </c>
      <c r="CB274" s="31" t="str">
        <f t="shared" si="153"/>
        <v/>
      </c>
      <c r="CC274" s="31" t="str">
        <f t="shared" si="149"/>
        <v/>
      </c>
      <c r="CD274" s="31" t="str">
        <f t="shared" si="154"/>
        <v/>
      </c>
      <c r="CE274" s="31" t="str">
        <f t="shared" si="155"/>
        <v/>
      </c>
      <c r="CF274" s="31" t="str">
        <f t="shared" si="156"/>
        <v/>
      </c>
      <c r="CG274" s="31" t="str">
        <f t="shared" si="157"/>
        <v/>
      </c>
      <c r="CH274" s="32">
        <f t="shared" si="158"/>
        <v>0</v>
      </c>
      <c r="CI274" s="32"/>
      <c r="CJ274" s="32"/>
      <c r="CK274" s="32">
        <f t="shared" si="161"/>
        <v>0</v>
      </c>
      <c r="CL274" s="32">
        <f t="shared" si="162"/>
        <v>0</v>
      </c>
      <c r="CM274" s="32">
        <f t="shared" si="162"/>
        <v>0</v>
      </c>
      <c r="CN274" s="32">
        <f t="shared" si="162"/>
        <v>0</v>
      </c>
    </row>
    <row r="275" spans="1:92" ht="16.350000000000001" customHeight="1" x14ac:dyDescent="0.2">
      <c r="A275" s="2912"/>
      <c r="B275" s="3640" t="s">
        <v>268</v>
      </c>
      <c r="C275" s="3641"/>
      <c r="D275" s="2109">
        <f t="shared" si="165"/>
        <v>0</v>
      </c>
      <c r="E275" s="2599">
        <f t="shared" si="164"/>
        <v>0</v>
      </c>
      <c r="F275" s="2600">
        <f t="shared" si="164"/>
        <v>0</v>
      </c>
      <c r="G275" s="2156"/>
      <c r="H275" s="2157"/>
      <c r="I275" s="2158"/>
      <c r="J275" s="2157"/>
      <c r="K275" s="2158"/>
      <c r="L275" s="2157"/>
      <c r="M275" s="2125"/>
      <c r="N275" s="2159"/>
      <c r="O275" s="2125"/>
      <c r="P275" s="2159"/>
      <c r="Q275" s="2158"/>
      <c r="R275" s="2157"/>
      <c r="S275" s="2158"/>
      <c r="T275" s="2157"/>
      <c r="U275" s="2125"/>
      <c r="V275" s="2159"/>
      <c r="W275" s="2125"/>
      <c r="X275" s="2159"/>
      <c r="Y275" s="2121"/>
      <c r="Z275" s="2122"/>
      <c r="AA275" s="2121"/>
      <c r="AB275" s="2122"/>
      <c r="AC275" s="2121"/>
      <c r="AD275" s="2122"/>
      <c r="AE275" s="2121"/>
      <c r="AF275" s="2122"/>
      <c r="AG275" s="2121"/>
      <c r="AH275" s="2122"/>
      <c r="AI275" s="2121"/>
      <c r="AJ275" s="2122"/>
      <c r="AK275" s="2121"/>
      <c r="AL275" s="2122"/>
      <c r="AM275" s="2121"/>
      <c r="AN275" s="2122"/>
      <c r="AO275" s="2123"/>
      <c r="AP275" s="2124"/>
      <c r="AQ275" s="2125"/>
      <c r="AR275" s="2148"/>
      <c r="AS275" s="2126"/>
      <c r="AT275" s="2121"/>
      <c r="AU275" s="2127"/>
      <c r="AV275" s="2127"/>
      <c r="AW275" s="2120"/>
      <c r="AX275" s="671" t="str">
        <f t="shared" si="148"/>
        <v/>
      </c>
      <c r="BT275" s="3"/>
      <c r="BU275" s="3"/>
      <c r="BV275" s="4"/>
      <c r="BW275" s="4"/>
      <c r="CA275" s="31" t="str">
        <f t="shared" si="152"/>
        <v/>
      </c>
      <c r="CB275" s="31" t="str">
        <f t="shared" si="153"/>
        <v/>
      </c>
      <c r="CC275" s="31" t="str">
        <f t="shared" si="149"/>
        <v/>
      </c>
      <c r="CD275" s="31" t="str">
        <f t="shared" si="154"/>
        <v/>
      </c>
      <c r="CE275" s="31" t="str">
        <f t="shared" si="155"/>
        <v/>
      </c>
      <c r="CF275" s="31" t="str">
        <f t="shared" si="156"/>
        <v/>
      </c>
      <c r="CG275" s="31" t="str">
        <f t="shared" si="157"/>
        <v/>
      </c>
      <c r="CH275" s="32">
        <f t="shared" si="158"/>
        <v>0</v>
      </c>
      <c r="CI275" s="32"/>
      <c r="CJ275" s="32"/>
      <c r="CK275" s="32">
        <f t="shared" si="161"/>
        <v>0</v>
      </c>
      <c r="CL275" s="32">
        <f t="shared" si="162"/>
        <v>0</v>
      </c>
      <c r="CM275" s="32">
        <f t="shared" si="162"/>
        <v>0</v>
      </c>
      <c r="CN275" s="32">
        <f t="shared" si="162"/>
        <v>0</v>
      </c>
    </row>
    <row r="276" spans="1:92" ht="16.350000000000001" customHeight="1" x14ac:dyDescent="0.2">
      <c r="A276" s="3537"/>
      <c r="B276" s="3555" t="s">
        <v>269</v>
      </c>
      <c r="C276" s="3555"/>
      <c r="D276" s="2128">
        <f t="shared" si="165"/>
        <v>0</v>
      </c>
      <c r="E276" s="2601">
        <f t="shared" si="164"/>
        <v>0</v>
      </c>
      <c r="F276" s="2602">
        <f t="shared" si="164"/>
        <v>0</v>
      </c>
      <c r="G276" s="2162"/>
      <c r="H276" s="2163"/>
      <c r="I276" s="2164"/>
      <c r="J276" s="2163"/>
      <c r="K276" s="2164"/>
      <c r="L276" s="2163"/>
      <c r="M276" s="2162"/>
      <c r="N276" s="2163"/>
      <c r="O276" s="2162"/>
      <c r="P276" s="2163"/>
      <c r="Q276" s="2164"/>
      <c r="R276" s="2163"/>
      <c r="S276" s="2164"/>
      <c r="T276" s="2163"/>
      <c r="U276" s="2162"/>
      <c r="V276" s="2163"/>
      <c r="W276" s="2162"/>
      <c r="X276" s="2163"/>
      <c r="Y276" s="2104"/>
      <c r="Z276" s="2105"/>
      <c r="AA276" s="2104"/>
      <c r="AB276" s="2105"/>
      <c r="AC276" s="2104"/>
      <c r="AD276" s="2105"/>
      <c r="AE276" s="2104"/>
      <c r="AF276" s="2105"/>
      <c r="AG276" s="2104"/>
      <c r="AH276" s="2105"/>
      <c r="AI276" s="2104"/>
      <c r="AJ276" s="2105"/>
      <c r="AK276" s="2104"/>
      <c r="AL276" s="2105"/>
      <c r="AM276" s="2104"/>
      <c r="AN276" s="2105"/>
      <c r="AO276" s="2106"/>
      <c r="AP276" s="2107"/>
      <c r="AQ276" s="2131"/>
      <c r="AR276" s="2149"/>
      <c r="AS276" s="2132"/>
      <c r="AT276" s="2104"/>
      <c r="AU276" s="2108"/>
      <c r="AV276" s="2108"/>
      <c r="AW276" s="2103"/>
      <c r="AX276" s="671" t="str">
        <f t="shared" si="148"/>
        <v/>
      </c>
      <c r="BT276" s="3"/>
      <c r="BU276" s="3"/>
      <c r="BV276" s="4"/>
      <c r="BW276" s="4"/>
      <c r="CA276" s="31" t="str">
        <f t="shared" si="152"/>
        <v/>
      </c>
      <c r="CB276" s="31" t="str">
        <f t="shared" si="153"/>
        <v/>
      </c>
      <c r="CC276" s="31" t="str">
        <f t="shared" si="149"/>
        <v/>
      </c>
      <c r="CD276" s="31" t="str">
        <f t="shared" si="154"/>
        <v/>
      </c>
      <c r="CE276" s="31" t="str">
        <f t="shared" si="155"/>
        <v/>
      </c>
      <c r="CF276" s="31" t="str">
        <f t="shared" si="156"/>
        <v/>
      </c>
      <c r="CG276" s="31" t="str">
        <f t="shared" si="157"/>
        <v/>
      </c>
      <c r="CH276" s="32">
        <f t="shared" si="158"/>
        <v>0</v>
      </c>
      <c r="CI276" s="32"/>
      <c r="CJ276" s="32"/>
      <c r="CK276" s="32">
        <f t="shared" si="161"/>
        <v>0</v>
      </c>
      <c r="CL276" s="32">
        <f t="shared" si="162"/>
        <v>0</v>
      </c>
      <c r="CM276" s="32">
        <f t="shared" si="162"/>
        <v>0</v>
      </c>
      <c r="CN276" s="32">
        <f t="shared" si="162"/>
        <v>0</v>
      </c>
    </row>
    <row r="277" spans="1:92" ht="16.350000000000001" customHeight="1" x14ac:dyDescent="0.2">
      <c r="A277" s="3775" t="s">
        <v>275</v>
      </c>
      <c r="B277" s="3184" t="s">
        <v>264</v>
      </c>
      <c r="C277" s="3184"/>
      <c r="D277" s="400">
        <f t="shared" si="165"/>
        <v>16</v>
      </c>
      <c r="E277" s="1973">
        <f t="shared" si="164"/>
        <v>6</v>
      </c>
      <c r="F277" s="1974">
        <f t="shared" si="164"/>
        <v>10</v>
      </c>
      <c r="G277" s="533"/>
      <c r="H277" s="534"/>
      <c r="I277" s="535"/>
      <c r="J277" s="534"/>
      <c r="K277" s="535"/>
      <c r="L277" s="534"/>
      <c r="M277" s="536"/>
      <c r="N277" s="537"/>
      <c r="O277" s="536"/>
      <c r="P277" s="537"/>
      <c r="Q277" s="535"/>
      <c r="R277" s="534"/>
      <c r="S277" s="535"/>
      <c r="T277" s="534"/>
      <c r="U277" s="536"/>
      <c r="V277" s="537"/>
      <c r="W277" s="536"/>
      <c r="X277" s="537"/>
      <c r="Y277" s="469">
        <v>0</v>
      </c>
      <c r="Z277" s="470">
        <v>0</v>
      </c>
      <c r="AA277" s="469">
        <v>0</v>
      </c>
      <c r="AB277" s="470">
        <v>0</v>
      </c>
      <c r="AC277" s="469">
        <v>0</v>
      </c>
      <c r="AD277" s="470">
        <v>0</v>
      </c>
      <c r="AE277" s="469">
        <v>0</v>
      </c>
      <c r="AF277" s="470">
        <v>1</v>
      </c>
      <c r="AG277" s="469">
        <v>1</v>
      </c>
      <c r="AH277" s="470">
        <v>4</v>
      </c>
      <c r="AI277" s="469">
        <v>0</v>
      </c>
      <c r="AJ277" s="470">
        <v>2</v>
      </c>
      <c r="AK277" s="469">
        <v>1</v>
      </c>
      <c r="AL277" s="470">
        <v>2</v>
      </c>
      <c r="AM277" s="469">
        <v>4</v>
      </c>
      <c r="AN277" s="470">
        <v>1</v>
      </c>
      <c r="AO277" s="471">
        <v>0</v>
      </c>
      <c r="AP277" s="472">
        <v>0</v>
      </c>
      <c r="AQ277" s="467"/>
      <c r="AR277" s="473"/>
      <c r="AS277" s="2603">
        <v>2</v>
      </c>
      <c r="AT277" s="469">
        <v>0</v>
      </c>
      <c r="AU277" s="473">
        <v>0</v>
      </c>
      <c r="AV277" s="473">
        <v>0</v>
      </c>
      <c r="AW277" s="468">
        <v>0</v>
      </c>
      <c r="AX277" s="671" t="str">
        <f t="shared" si="148"/>
        <v/>
      </c>
      <c r="BT277" s="3"/>
      <c r="BU277" s="3"/>
      <c r="BV277" s="4"/>
      <c r="BW277" s="4"/>
      <c r="CA277" s="31" t="str">
        <f t="shared" si="152"/>
        <v/>
      </c>
      <c r="CB277" s="31" t="str">
        <f t="shared" si="153"/>
        <v/>
      </c>
      <c r="CC277" s="31" t="str">
        <f t="shared" si="149"/>
        <v/>
      </c>
      <c r="CD277" s="31" t="str">
        <f t="shared" si="154"/>
        <v/>
      </c>
      <c r="CE277" s="31" t="str">
        <f t="shared" si="155"/>
        <v/>
      </c>
      <c r="CF277" s="31" t="str">
        <f t="shared" si="156"/>
        <v/>
      </c>
      <c r="CG277" s="31" t="str">
        <f t="shared" si="157"/>
        <v/>
      </c>
      <c r="CH277" s="32">
        <f t="shared" si="158"/>
        <v>0</v>
      </c>
      <c r="CI277" s="32">
        <f t="shared" si="159"/>
        <v>0</v>
      </c>
      <c r="CJ277" s="32">
        <f t="shared" si="160"/>
        <v>0</v>
      </c>
      <c r="CK277" s="32">
        <f t="shared" si="161"/>
        <v>0</v>
      </c>
      <c r="CL277" s="32">
        <f t="shared" si="162"/>
        <v>0</v>
      </c>
      <c r="CM277" s="32">
        <f t="shared" si="162"/>
        <v>0</v>
      </c>
      <c r="CN277" s="32">
        <f t="shared" si="162"/>
        <v>0</v>
      </c>
    </row>
    <row r="278" spans="1:92" ht="16.350000000000001" customHeight="1" x14ac:dyDescent="0.2">
      <c r="A278" s="2912"/>
      <c r="B278" s="3639" t="s">
        <v>265</v>
      </c>
      <c r="C278" s="3639"/>
      <c r="D278" s="2109">
        <f t="shared" si="165"/>
        <v>57</v>
      </c>
      <c r="E278" s="2599">
        <f t="shared" si="164"/>
        <v>25</v>
      </c>
      <c r="F278" s="2600">
        <f t="shared" si="164"/>
        <v>32</v>
      </c>
      <c r="G278" s="2152"/>
      <c r="H278" s="2153"/>
      <c r="I278" s="2154"/>
      <c r="J278" s="2153"/>
      <c r="K278" s="2154"/>
      <c r="L278" s="2153"/>
      <c r="M278" s="2155"/>
      <c r="N278" s="2135"/>
      <c r="O278" s="2155"/>
      <c r="P278" s="2135"/>
      <c r="Q278" s="2154"/>
      <c r="R278" s="2153"/>
      <c r="S278" s="2154"/>
      <c r="T278" s="2153"/>
      <c r="U278" s="2155"/>
      <c r="V278" s="2135"/>
      <c r="W278" s="2155"/>
      <c r="X278" s="2135"/>
      <c r="Y278" s="2114">
        <v>0</v>
      </c>
      <c r="Z278" s="2115">
        <v>0</v>
      </c>
      <c r="AA278" s="2114">
        <v>0</v>
      </c>
      <c r="AB278" s="2115">
        <v>0</v>
      </c>
      <c r="AC278" s="2114">
        <v>0</v>
      </c>
      <c r="AD278" s="2115">
        <v>0</v>
      </c>
      <c r="AE278" s="2114">
        <v>0</v>
      </c>
      <c r="AF278" s="2115">
        <v>4</v>
      </c>
      <c r="AG278" s="2114">
        <v>4</v>
      </c>
      <c r="AH278" s="2115">
        <v>7</v>
      </c>
      <c r="AI278" s="2114">
        <v>1</v>
      </c>
      <c r="AJ278" s="2115">
        <v>4</v>
      </c>
      <c r="AK278" s="2114">
        <v>10</v>
      </c>
      <c r="AL278" s="2115">
        <v>12</v>
      </c>
      <c r="AM278" s="2114">
        <v>10</v>
      </c>
      <c r="AN278" s="2115">
        <v>5</v>
      </c>
      <c r="AO278" s="2116">
        <v>0</v>
      </c>
      <c r="AP278" s="2117">
        <v>0</v>
      </c>
      <c r="AQ278" s="2097"/>
      <c r="AR278" s="2133"/>
      <c r="AS278" s="467">
        <v>6</v>
      </c>
      <c r="AT278" s="2114">
        <v>0</v>
      </c>
      <c r="AU278" s="2118">
        <v>0</v>
      </c>
      <c r="AV278" s="2118">
        <v>0</v>
      </c>
      <c r="AW278" s="2113">
        <v>0</v>
      </c>
      <c r="AX278" s="671" t="str">
        <f t="shared" si="148"/>
        <v/>
      </c>
      <c r="BT278" s="3"/>
      <c r="BU278" s="3"/>
      <c r="BV278" s="4"/>
      <c r="BW278" s="4"/>
      <c r="CA278" s="31" t="str">
        <f t="shared" si="152"/>
        <v/>
      </c>
      <c r="CB278" s="31" t="str">
        <f t="shared" si="153"/>
        <v/>
      </c>
      <c r="CC278" s="31" t="str">
        <f t="shared" si="149"/>
        <v/>
      </c>
      <c r="CD278" s="31" t="str">
        <f t="shared" si="154"/>
        <v/>
      </c>
      <c r="CE278" s="31" t="str">
        <f t="shared" si="155"/>
        <v/>
      </c>
      <c r="CF278" s="31" t="str">
        <f t="shared" si="156"/>
        <v/>
      </c>
      <c r="CG278" s="31" t="str">
        <f t="shared" si="157"/>
        <v/>
      </c>
      <c r="CH278" s="32">
        <f t="shared" si="158"/>
        <v>0</v>
      </c>
      <c r="CI278" s="32"/>
      <c r="CJ278" s="32"/>
      <c r="CK278" s="32">
        <f t="shared" si="161"/>
        <v>0</v>
      </c>
      <c r="CL278" s="32">
        <f t="shared" si="162"/>
        <v>0</v>
      </c>
      <c r="CM278" s="32">
        <f t="shared" si="162"/>
        <v>0</v>
      </c>
      <c r="CN278" s="32">
        <f t="shared" si="162"/>
        <v>0</v>
      </c>
    </row>
    <row r="279" spans="1:92" ht="16.350000000000001" customHeight="1" x14ac:dyDescent="0.2">
      <c r="A279" s="2912"/>
      <c r="B279" s="3639" t="s">
        <v>266</v>
      </c>
      <c r="C279" s="3639"/>
      <c r="D279" s="2109">
        <f t="shared" si="165"/>
        <v>22</v>
      </c>
      <c r="E279" s="2599">
        <f t="shared" si="164"/>
        <v>8</v>
      </c>
      <c r="F279" s="2600">
        <f t="shared" si="164"/>
        <v>14</v>
      </c>
      <c r="G279" s="2152"/>
      <c r="H279" s="2153"/>
      <c r="I279" s="2154"/>
      <c r="J279" s="2153"/>
      <c r="K279" s="2154"/>
      <c r="L279" s="2153"/>
      <c r="M279" s="2155"/>
      <c r="N279" s="2135"/>
      <c r="O279" s="2155"/>
      <c r="P279" s="2135"/>
      <c r="Q279" s="2154"/>
      <c r="R279" s="2153"/>
      <c r="S279" s="2154"/>
      <c r="T279" s="2153"/>
      <c r="U279" s="2155"/>
      <c r="V279" s="2135"/>
      <c r="W279" s="2155"/>
      <c r="X279" s="2135"/>
      <c r="Y279" s="2114">
        <v>0</v>
      </c>
      <c r="Z279" s="2115">
        <v>0</v>
      </c>
      <c r="AA279" s="2114">
        <v>0</v>
      </c>
      <c r="AB279" s="2115">
        <v>0</v>
      </c>
      <c r="AC279" s="2114">
        <v>0</v>
      </c>
      <c r="AD279" s="2115">
        <v>0</v>
      </c>
      <c r="AE279" s="2114">
        <v>0</v>
      </c>
      <c r="AF279" s="2115">
        <v>1</v>
      </c>
      <c r="AG279" s="2114">
        <v>1</v>
      </c>
      <c r="AH279" s="2115">
        <v>5</v>
      </c>
      <c r="AI279" s="2114">
        <v>0</v>
      </c>
      <c r="AJ279" s="2115">
        <v>3</v>
      </c>
      <c r="AK279" s="2114">
        <v>1</v>
      </c>
      <c r="AL279" s="2115">
        <v>2</v>
      </c>
      <c r="AM279" s="2114">
        <v>6</v>
      </c>
      <c r="AN279" s="2115">
        <v>3</v>
      </c>
      <c r="AO279" s="2116">
        <v>0</v>
      </c>
      <c r="AP279" s="2117">
        <v>0</v>
      </c>
      <c r="AQ279" s="2097"/>
      <c r="AR279" s="2133"/>
      <c r="AS279" s="2133"/>
      <c r="AT279" s="2114">
        <v>0</v>
      </c>
      <c r="AU279" s="2118">
        <v>0</v>
      </c>
      <c r="AV279" s="2118">
        <v>0</v>
      </c>
      <c r="AW279" s="2113">
        <v>0</v>
      </c>
      <c r="AX279" s="671" t="str">
        <f t="shared" si="148"/>
        <v/>
      </c>
      <c r="BT279" s="3"/>
      <c r="BU279" s="3"/>
      <c r="BV279" s="4"/>
      <c r="BW279" s="4"/>
      <c r="CA279" s="31" t="str">
        <f t="shared" si="152"/>
        <v/>
      </c>
      <c r="CB279" s="31" t="str">
        <f t="shared" si="153"/>
        <v/>
      </c>
      <c r="CC279" s="31" t="str">
        <f t="shared" si="149"/>
        <v/>
      </c>
      <c r="CD279" s="31" t="str">
        <f t="shared" si="154"/>
        <v/>
      </c>
      <c r="CE279" s="31" t="str">
        <f t="shared" si="155"/>
        <v/>
      </c>
      <c r="CF279" s="31" t="str">
        <f t="shared" si="156"/>
        <v/>
      </c>
      <c r="CG279" s="31" t="str">
        <f t="shared" si="157"/>
        <v/>
      </c>
      <c r="CH279" s="32">
        <f t="shared" si="158"/>
        <v>0</v>
      </c>
      <c r="CI279" s="32"/>
      <c r="CJ279" s="32"/>
      <c r="CK279" s="32">
        <f t="shared" si="161"/>
        <v>0</v>
      </c>
      <c r="CL279" s="32">
        <f t="shared" si="162"/>
        <v>0</v>
      </c>
      <c r="CM279" s="32">
        <f t="shared" si="162"/>
        <v>0</v>
      </c>
      <c r="CN279" s="32">
        <f t="shared" si="162"/>
        <v>0</v>
      </c>
    </row>
    <row r="280" spans="1:92" ht="16.350000000000001" customHeight="1" x14ac:dyDescent="0.2">
      <c r="A280" s="2912"/>
      <c r="B280" s="3639" t="s">
        <v>267</v>
      </c>
      <c r="C280" s="3639"/>
      <c r="D280" s="2109">
        <f t="shared" si="165"/>
        <v>17</v>
      </c>
      <c r="E280" s="2599">
        <f t="shared" si="164"/>
        <v>8</v>
      </c>
      <c r="F280" s="2600">
        <f t="shared" si="164"/>
        <v>9</v>
      </c>
      <c r="G280" s="2156"/>
      <c r="H280" s="2157"/>
      <c r="I280" s="2158"/>
      <c r="J280" s="2157"/>
      <c r="K280" s="2158"/>
      <c r="L280" s="2157"/>
      <c r="M280" s="2097"/>
      <c r="N280" s="2135"/>
      <c r="O280" s="2097"/>
      <c r="P280" s="2135"/>
      <c r="Q280" s="2158"/>
      <c r="R280" s="2157"/>
      <c r="S280" s="2158"/>
      <c r="T280" s="2157"/>
      <c r="U280" s="2097"/>
      <c r="V280" s="2135"/>
      <c r="W280" s="2097"/>
      <c r="X280" s="2135"/>
      <c r="Y280" s="2121">
        <v>0</v>
      </c>
      <c r="Z280" s="2122">
        <v>0</v>
      </c>
      <c r="AA280" s="2121">
        <v>0</v>
      </c>
      <c r="AB280" s="2122">
        <v>0</v>
      </c>
      <c r="AC280" s="2121">
        <v>0</v>
      </c>
      <c r="AD280" s="2122">
        <v>0</v>
      </c>
      <c r="AE280" s="2121">
        <v>0</v>
      </c>
      <c r="AF280" s="2122">
        <v>2</v>
      </c>
      <c r="AG280" s="2121">
        <v>1</v>
      </c>
      <c r="AH280" s="2122">
        <v>1</v>
      </c>
      <c r="AI280" s="2121">
        <v>0</v>
      </c>
      <c r="AJ280" s="2122">
        <v>0</v>
      </c>
      <c r="AK280" s="2121">
        <v>3</v>
      </c>
      <c r="AL280" s="2122">
        <v>4</v>
      </c>
      <c r="AM280" s="2121">
        <v>4</v>
      </c>
      <c r="AN280" s="2122">
        <v>2</v>
      </c>
      <c r="AO280" s="2123">
        <v>0</v>
      </c>
      <c r="AP280" s="2124">
        <v>0</v>
      </c>
      <c r="AQ280" s="2097"/>
      <c r="AR280" s="2133"/>
      <c r="AS280" s="2133"/>
      <c r="AT280" s="2121">
        <v>0</v>
      </c>
      <c r="AU280" s="2127">
        <v>0</v>
      </c>
      <c r="AV280" s="2127">
        <v>0</v>
      </c>
      <c r="AW280" s="2120">
        <v>0</v>
      </c>
      <c r="AX280" s="671" t="str">
        <f t="shared" si="148"/>
        <v/>
      </c>
      <c r="BT280" s="3"/>
      <c r="BU280" s="3"/>
      <c r="BV280" s="4"/>
      <c r="BW280" s="4"/>
      <c r="CA280" s="31" t="str">
        <f t="shared" si="152"/>
        <v/>
      </c>
      <c r="CB280" s="31" t="str">
        <f t="shared" si="153"/>
        <v/>
      </c>
      <c r="CC280" s="31" t="str">
        <f t="shared" si="149"/>
        <v/>
      </c>
      <c r="CD280" s="31" t="str">
        <f t="shared" si="154"/>
        <v/>
      </c>
      <c r="CE280" s="31" t="str">
        <f t="shared" si="155"/>
        <v/>
      </c>
      <c r="CF280" s="31" t="str">
        <f t="shared" si="156"/>
        <v/>
      </c>
      <c r="CG280" s="31" t="str">
        <f t="shared" si="157"/>
        <v/>
      </c>
      <c r="CH280" s="32">
        <f t="shared" si="158"/>
        <v>0</v>
      </c>
      <c r="CI280" s="32"/>
      <c r="CJ280" s="32"/>
      <c r="CK280" s="32">
        <f t="shared" si="161"/>
        <v>0</v>
      </c>
      <c r="CL280" s="32">
        <f t="shared" si="162"/>
        <v>0</v>
      </c>
      <c r="CM280" s="32">
        <f t="shared" si="162"/>
        <v>0</v>
      </c>
      <c r="CN280" s="32">
        <f t="shared" si="162"/>
        <v>0</v>
      </c>
    </row>
    <row r="281" spans="1:92" ht="16.350000000000001" customHeight="1" x14ac:dyDescent="0.2">
      <c r="A281" s="2912"/>
      <c r="B281" s="3640" t="s">
        <v>268</v>
      </c>
      <c r="C281" s="3641"/>
      <c r="D281" s="2109">
        <f t="shared" si="165"/>
        <v>3</v>
      </c>
      <c r="E281" s="2599">
        <f t="shared" si="164"/>
        <v>1</v>
      </c>
      <c r="F281" s="2600">
        <f t="shared" si="164"/>
        <v>2</v>
      </c>
      <c r="G281" s="2156"/>
      <c r="H281" s="2157"/>
      <c r="I281" s="2158"/>
      <c r="J281" s="2157"/>
      <c r="K281" s="2158"/>
      <c r="L281" s="2157"/>
      <c r="M281" s="2125"/>
      <c r="N281" s="2159"/>
      <c r="O281" s="2125"/>
      <c r="P281" s="2159"/>
      <c r="Q281" s="2158"/>
      <c r="R281" s="2157"/>
      <c r="S281" s="2158"/>
      <c r="T281" s="2157"/>
      <c r="U281" s="2125"/>
      <c r="V281" s="2159"/>
      <c r="W281" s="2125"/>
      <c r="X281" s="2159"/>
      <c r="Y281" s="2121">
        <v>0</v>
      </c>
      <c r="Z281" s="2122">
        <v>0</v>
      </c>
      <c r="AA281" s="2121">
        <v>0</v>
      </c>
      <c r="AB281" s="2122">
        <v>0</v>
      </c>
      <c r="AC281" s="2121">
        <v>0</v>
      </c>
      <c r="AD281" s="2122">
        <v>0</v>
      </c>
      <c r="AE281" s="2121">
        <v>0</v>
      </c>
      <c r="AF281" s="2122">
        <v>0</v>
      </c>
      <c r="AG281" s="2121">
        <v>0</v>
      </c>
      <c r="AH281" s="2122">
        <v>1</v>
      </c>
      <c r="AI281" s="2121">
        <v>0</v>
      </c>
      <c r="AJ281" s="2122">
        <v>0</v>
      </c>
      <c r="AK281" s="2121">
        <v>0</v>
      </c>
      <c r="AL281" s="2122">
        <v>1</v>
      </c>
      <c r="AM281" s="2121">
        <v>1</v>
      </c>
      <c r="AN281" s="2122">
        <v>0</v>
      </c>
      <c r="AO281" s="2123">
        <v>0</v>
      </c>
      <c r="AP281" s="2124">
        <v>0</v>
      </c>
      <c r="AQ281" s="2125"/>
      <c r="AR281" s="2148"/>
      <c r="AS281" s="2126"/>
      <c r="AT281" s="2121">
        <v>0</v>
      </c>
      <c r="AU281" s="2127">
        <v>0</v>
      </c>
      <c r="AV281" s="2127">
        <v>0</v>
      </c>
      <c r="AW281" s="2120">
        <v>0</v>
      </c>
      <c r="AX281" s="671" t="str">
        <f t="shared" si="148"/>
        <v/>
      </c>
      <c r="BT281" s="3"/>
      <c r="BU281" s="3"/>
      <c r="BV281" s="4"/>
      <c r="BW281" s="4"/>
      <c r="CA281" s="31" t="str">
        <f t="shared" si="152"/>
        <v/>
      </c>
      <c r="CB281" s="31" t="str">
        <f t="shared" si="153"/>
        <v/>
      </c>
      <c r="CC281" s="31" t="str">
        <f t="shared" si="149"/>
        <v/>
      </c>
      <c r="CD281" s="31" t="str">
        <f t="shared" si="154"/>
        <v/>
      </c>
      <c r="CE281" s="31" t="str">
        <f t="shared" si="155"/>
        <v/>
      </c>
      <c r="CF281" s="31" t="str">
        <f t="shared" si="156"/>
        <v/>
      </c>
      <c r="CG281" s="31" t="str">
        <f t="shared" si="157"/>
        <v/>
      </c>
      <c r="CH281" s="32">
        <f t="shared" si="158"/>
        <v>0</v>
      </c>
      <c r="CI281" s="32"/>
      <c r="CJ281" s="32"/>
      <c r="CK281" s="32">
        <f t="shared" si="161"/>
        <v>0</v>
      </c>
      <c r="CL281" s="32">
        <f t="shared" si="162"/>
        <v>0</v>
      </c>
      <c r="CM281" s="32">
        <f t="shared" si="162"/>
        <v>0</v>
      </c>
      <c r="CN281" s="32">
        <f t="shared" si="162"/>
        <v>0</v>
      </c>
    </row>
    <row r="282" spans="1:92" ht="16.350000000000001" customHeight="1" x14ac:dyDescent="0.2">
      <c r="A282" s="3537"/>
      <c r="B282" s="3555" t="s">
        <v>269</v>
      </c>
      <c r="C282" s="3555"/>
      <c r="D282" s="2128">
        <f t="shared" si="165"/>
        <v>0</v>
      </c>
      <c r="E282" s="2601">
        <f t="shared" si="164"/>
        <v>0</v>
      </c>
      <c r="F282" s="2602">
        <f t="shared" si="164"/>
        <v>0</v>
      </c>
      <c r="G282" s="2162"/>
      <c r="H282" s="2163"/>
      <c r="I282" s="2164"/>
      <c r="J282" s="2163"/>
      <c r="K282" s="2164"/>
      <c r="L282" s="2163"/>
      <c r="M282" s="2162"/>
      <c r="N282" s="2163"/>
      <c r="O282" s="2162"/>
      <c r="P282" s="2163"/>
      <c r="Q282" s="2164"/>
      <c r="R282" s="2163"/>
      <c r="S282" s="2164"/>
      <c r="T282" s="2163"/>
      <c r="U282" s="2162"/>
      <c r="V282" s="2163"/>
      <c r="W282" s="2162"/>
      <c r="X282" s="2163"/>
      <c r="Y282" s="2104">
        <v>0</v>
      </c>
      <c r="Z282" s="2105">
        <v>0</v>
      </c>
      <c r="AA282" s="2104">
        <v>0</v>
      </c>
      <c r="AB282" s="2105">
        <v>0</v>
      </c>
      <c r="AC282" s="2104">
        <v>0</v>
      </c>
      <c r="AD282" s="2105">
        <v>0</v>
      </c>
      <c r="AE282" s="2104">
        <v>0</v>
      </c>
      <c r="AF282" s="2105">
        <v>0</v>
      </c>
      <c r="AG282" s="2104">
        <v>0</v>
      </c>
      <c r="AH282" s="2105">
        <v>0</v>
      </c>
      <c r="AI282" s="2104">
        <v>0</v>
      </c>
      <c r="AJ282" s="2105">
        <v>0</v>
      </c>
      <c r="AK282" s="2104">
        <v>0</v>
      </c>
      <c r="AL282" s="2105">
        <v>0</v>
      </c>
      <c r="AM282" s="2104">
        <v>0</v>
      </c>
      <c r="AN282" s="2105">
        <v>0</v>
      </c>
      <c r="AO282" s="2106">
        <v>0</v>
      </c>
      <c r="AP282" s="2107">
        <v>0</v>
      </c>
      <c r="AQ282" s="2131"/>
      <c r="AR282" s="2149"/>
      <c r="AS282" s="2132"/>
      <c r="AT282" s="2104"/>
      <c r="AU282" s="2108"/>
      <c r="AV282" s="2108"/>
      <c r="AW282" s="2103"/>
      <c r="AX282" s="671" t="str">
        <f t="shared" si="148"/>
        <v/>
      </c>
      <c r="BT282" s="3"/>
      <c r="BU282" s="3"/>
      <c r="BV282" s="4"/>
      <c r="BW282" s="4"/>
      <c r="CA282" s="31" t="str">
        <f t="shared" si="152"/>
        <v/>
      </c>
      <c r="CB282" s="31" t="str">
        <f t="shared" si="153"/>
        <v/>
      </c>
      <c r="CC282" s="31" t="str">
        <f t="shared" si="149"/>
        <v/>
      </c>
      <c r="CD282" s="31" t="str">
        <f t="shared" si="154"/>
        <v/>
      </c>
      <c r="CE282" s="31" t="str">
        <f t="shared" si="155"/>
        <v/>
      </c>
      <c r="CF282" s="31" t="str">
        <f t="shared" si="156"/>
        <v/>
      </c>
      <c r="CG282" s="31" t="str">
        <f t="shared" si="157"/>
        <v/>
      </c>
      <c r="CH282" s="32">
        <f t="shared" si="158"/>
        <v>0</v>
      </c>
      <c r="CI282" s="32"/>
      <c r="CJ282" s="32"/>
      <c r="CK282" s="32">
        <f t="shared" si="161"/>
        <v>0</v>
      </c>
      <c r="CL282" s="32">
        <f t="shared" si="162"/>
        <v>0</v>
      </c>
      <c r="CM282" s="32">
        <f t="shared" si="162"/>
        <v>0</v>
      </c>
      <c r="CN282" s="32">
        <f t="shared" si="162"/>
        <v>0</v>
      </c>
    </row>
    <row r="283" spans="1:92" ht="16.350000000000001" customHeight="1" x14ac:dyDescent="0.2">
      <c r="A283" s="3801" t="s">
        <v>276</v>
      </c>
      <c r="B283" s="3184" t="s">
        <v>264</v>
      </c>
      <c r="C283" s="3184"/>
      <c r="D283" s="400">
        <f t="shared" si="165"/>
        <v>0</v>
      </c>
      <c r="E283" s="1973">
        <f t="shared" si="164"/>
        <v>0</v>
      </c>
      <c r="F283" s="1974">
        <f t="shared" si="164"/>
        <v>0</v>
      </c>
      <c r="G283" s="538"/>
      <c r="H283" s="537"/>
      <c r="I283" s="536"/>
      <c r="J283" s="537"/>
      <c r="K283" s="536"/>
      <c r="L283" s="537"/>
      <c r="M283" s="536"/>
      <c r="N283" s="537"/>
      <c r="O283" s="536"/>
      <c r="P283" s="537"/>
      <c r="Q283" s="536"/>
      <c r="R283" s="537"/>
      <c r="S283" s="536"/>
      <c r="T283" s="537"/>
      <c r="U283" s="536"/>
      <c r="V283" s="537"/>
      <c r="W283" s="536"/>
      <c r="X283" s="537"/>
      <c r="Y283" s="469"/>
      <c r="Z283" s="470"/>
      <c r="AA283" s="469"/>
      <c r="AB283" s="470"/>
      <c r="AC283" s="469"/>
      <c r="AD283" s="470"/>
      <c r="AE283" s="469"/>
      <c r="AF283" s="470"/>
      <c r="AG283" s="469"/>
      <c r="AH283" s="470"/>
      <c r="AI283" s="469"/>
      <c r="AJ283" s="470"/>
      <c r="AK283" s="469"/>
      <c r="AL283" s="470"/>
      <c r="AM283" s="469"/>
      <c r="AN283" s="470"/>
      <c r="AO283" s="471"/>
      <c r="AP283" s="472"/>
      <c r="AQ283" s="467"/>
      <c r="AR283" s="473"/>
      <c r="AS283" s="2603"/>
      <c r="AT283" s="469"/>
      <c r="AU283" s="473"/>
      <c r="AV283" s="473"/>
      <c r="AW283" s="468"/>
      <c r="AX283" s="671" t="str">
        <f t="shared" si="148"/>
        <v/>
      </c>
      <c r="BT283" s="3"/>
      <c r="BU283" s="3"/>
      <c r="BV283" s="4"/>
      <c r="BW283" s="4"/>
      <c r="CA283" s="31" t="str">
        <f t="shared" si="152"/>
        <v/>
      </c>
      <c r="CB283" s="31" t="str">
        <f t="shared" si="153"/>
        <v/>
      </c>
      <c r="CC283" s="31" t="str">
        <f t="shared" si="149"/>
        <v/>
      </c>
      <c r="CD283" s="31" t="str">
        <f t="shared" si="154"/>
        <v/>
      </c>
      <c r="CE283" s="31" t="str">
        <f t="shared" si="155"/>
        <v/>
      </c>
      <c r="CF283" s="31" t="str">
        <f t="shared" si="156"/>
        <v/>
      </c>
      <c r="CG283" s="31" t="str">
        <f t="shared" si="157"/>
        <v/>
      </c>
      <c r="CH283" s="32">
        <f t="shared" si="158"/>
        <v>0</v>
      </c>
      <c r="CI283" s="32">
        <f t="shared" si="159"/>
        <v>0</v>
      </c>
      <c r="CJ283" s="32">
        <f t="shared" si="160"/>
        <v>0</v>
      </c>
      <c r="CK283" s="32">
        <f t="shared" si="161"/>
        <v>0</v>
      </c>
      <c r="CL283" s="32">
        <f t="shared" si="162"/>
        <v>0</v>
      </c>
      <c r="CM283" s="32">
        <f t="shared" si="162"/>
        <v>0</v>
      </c>
      <c r="CN283" s="32">
        <f t="shared" si="162"/>
        <v>0</v>
      </c>
    </row>
    <row r="284" spans="1:92" ht="16.350000000000001" customHeight="1" x14ac:dyDescent="0.2">
      <c r="A284" s="2971"/>
      <c r="B284" s="3639" t="s">
        <v>265</v>
      </c>
      <c r="C284" s="3639"/>
      <c r="D284" s="2109">
        <f t="shared" si="165"/>
        <v>0</v>
      </c>
      <c r="E284" s="2599">
        <f>+Y284+AA284+AC284+AE284+AG284+AI284+AK284+AM284</f>
        <v>0</v>
      </c>
      <c r="F284" s="2600">
        <f t="shared" si="164"/>
        <v>0</v>
      </c>
      <c r="G284" s="2097"/>
      <c r="H284" s="2135"/>
      <c r="I284" s="2155"/>
      <c r="J284" s="2135"/>
      <c r="K284" s="2155"/>
      <c r="L284" s="2135"/>
      <c r="M284" s="2155"/>
      <c r="N284" s="2135"/>
      <c r="O284" s="2155"/>
      <c r="P284" s="2135"/>
      <c r="Q284" s="2155"/>
      <c r="R284" s="2135"/>
      <c r="S284" s="2155"/>
      <c r="T284" s="2135"/>
      <c r="U284" s="2155"/>
      <c r="V284" s="2135"/>
      <c r="W284" s="2155"/>
      <c r="X284" s="2135"/>
      <c r="Y284" s="2114"/>
      <c r="Z284" s="2115"/>
      <c r="AA284" s="2114"/>
      <c r="AB284" s="2115"/>
      <c r="AC284" s="2114"/>
      <c r="AD284" s="2115"/>
      <c r="AE284" s="2114"/>
      <c r="AF284" s="2115"/>
      <c r="AG284" s="2114"/>
      <c r="AH284" s="2115"/>
      <c r="AI284" s="2114"/>
      <c r="AJ284" s="2115"/>
      <c r="AK284" s="2114"/>
      <c r="AL284" s="2115"/>
      <c r="AM284" s="2114"/>
      <c r="AN284" s="2115"/>
      <c r="AO284" s="2116"/>
      <c r="AP284" s="2117"/>
      <c r="AQ284" s="2097"/>
      <c r="AR284" s="2133"/>
      <c r="AS284" s="467"/>
      <c r="AT284" s="2114"/>
      <c r="AU284" s="2118"/>
      <c r="AV284" s="2118"/>
      <c r="AW284" s="2113"/>
      <c r="AX284" s="671" t="str">
        <f t="shared" si="148"/>
        <v/>
      </c>
      <c r="BT284" s="3"/>
      <c r="BU284" s="3"/>
      <c r="BV284" s="4"/>
      <c r="BW284" s="4"/>
      <c r="CA284" s="31" t="str">
        <f t="shared" si="152"/>
        <v/>
      </c>
      <c r="CB284" s="31" t="str">
        <f t="shared" si="153"/>
        <v/>
      </c>
      <c r="CC284" s="31" t="str">
        <f t="shared" si="149"/>
        <v/>
      </c>
      <c r="CD284" s="31" t="str">
        <f t="shared" si="154"/>
        <v/>
      </c>
      <c r="CE284" s="31" t="str">
        <f t="shared" si="155"/>
        <v/>
      </c>
      <c r="CF284" s="31" t="str">
        <f t="shared" si="156"/>
        <v/>
      </c>
      <c r="CG284" s="31" t="str">
        <f t="shared" si="157"/>
        <v/>
      </c>
      <c r="CH284" s="32">
        <f t="shared" si="158"/>
        <v>0</v>
      </c>
      <c r="CI284" s="32"/>
      <c r="CJ284" s="32"/>
      <c r="CK284" s="32">
        <f t="shared" si="161"/>
        <v>0</v>
      </c>
      <c r="CL284" s="32">
        <f t="shared" si="162"/>
        <v>0</v>
      </c>
      <c r="CM284" s="32">
        <f t="shared" si="162"/>
        <v>0</v>
      </c>
      <c r="CN284" s="32">
        <f t="shared" si="162"/>
        <v>0</v>
      </c>
    </row>
    <row r="285" spans="1:92" ht="16.350000000000001" customHeight="1" x14ac:dyDescent="0.2">
      <c r="A285" s="2971"/>
      <c r="B285" s="3639" t="s">
        <v>266</v>
      </c>
      <c r="C285" s="3639"/>
      <c r="D285" s="2109">
        <f t="shared" si="165"/>
        <v>0</v>
      </c>
      <c r="E285" s="2599">
        <f t="shared" si="164"/>
        <v>0</v>
      </c>
      <c r="F285" s="2600">
        <f t="shared" si="164"/>
        <v>0</v>
      </c>
      <c r="G285" s="2097"/>
      <c r="H285" s="2135"/>
      <c r="I285" s="2155"/>
      <c r="J285" s="2135"/>
      <c r="K285" s="2155"/>
      <c r="L285" s="2135"/>
      <c r="M285" s="2155"/>
      <c r="N285" s="2135"/>
      <c r="O285" s="2155"/>
      <c r="P285" s="2135"/>
      <c r="Q285" s="2155"/>
      <c r="R285" s="2135"/>
      <c r="S285" s="2155"/>
      <c r="T285" s="2135"/>
      <c r="U285" s="2155"/>
      <c r="V285" s="2135"/>
      <c r="W285" s="2155"/>
      <c r="X285" s="2135"/>
      <c r="Y285" s="2114"/>
      <c r="Z285" s="2115"/>
      <c r="AA285" s="2114"/>
      <c r="AB285" s="2115"/>
      <c r="AC285" s="2114"/>
      <c r="AD285" s="2115"/>
      <c r="AE285" s="2114"/>
      <c r="AF285" s="2115"/>
      <c r="AG285" s="2114"/>
      <c r="AH285" s="2115"/>
      <c r="AI285" s="2114"/>
      <c r="AJ285" s="2115"/>
      <c r="AK285" s="2114"/>
      <c r="AL285" s="2115"/>
      <c r="AM285" s="2114"/>
      <c r="AN285" s="2115"/>
      <c r="AO285" s="2116"/>
      <c r="AP285" s="2117"/>
      <c r="AQ285" s="2097"/>
      <c r="AR285" s="2133"/>
      <c r="AS285" s="2133"/>
      <c r="AT285" s="2114"/>
      <c r="AU285" s="2118"/>
      <c r="AV285" s="2118"/>
      <c r="AW285" s="2113"/>
      <c r="AX285" s="671" t="str">
        <f t="shared" ref="AX285:AX306" si="166">$CA285&amp;$CB285&amp;$CC285&amp;$CD285&amp;$CE285&amp;$CF285&amp;$CG285</f>
        <v/>
      </c>
      <c r="BT285" s="3"/>
      <c r="BU285" s="3"/>
      <c r="BV285" s="4"/>
      <c r="BW285" s="4"/>
      <c r="CA285" s="31" t="str">
        <f t="shared" si="152"/>
        <v/>
      </c>
      <c r="CB285" s="31" t="str">
        <f t="shared" si="153"/>
        <v/>
      </c>
      <c r="CC285" s="31" t="str">
        <f t="shared" ref="CC285:CC306" si="167">IF(CJ285=1,"* La consulta pertinente según condición clínica NO DEBE ser mayor al Total registrado. ","")</f>
        <v/>
      </c>
      <c r="CD285" s="31" t="str">
        <f t="shared" si="154"/>
        <v/>
      </c>
      <c r="CE285" s="31" t="str">
        <f t="shared" si="155"/>
        <v/>
      </c>
      <c r="CF285" s="31" t="str">
        <f t="shared" si="156"/>
        <v/>
      </c>
      <c r="CG285" s="31" t="str">
        <f t="shared" si="157"/>
        <v/>
      </c>
      <c r="CH285" s="32">
        <f t="shared" si="158"/>
        <v>0</v>
      </c>
      <c r="CI285" s="32"/>
      <c r="CJ285" s="32"/>
      <c r="CK285" s="32">
        <f t="shared" si="161"/>
        <v>0</v>
      </c>
      <c r="CL285" s="32">
        <f t="shared" si="162"/>
        <v>0</v>
      </c>
      <c r="CM285" s="32">
        <f t="shared" si="162"/>
        <v>0</v>
      </c>
      <c r="CN285" s="32">
        <f t="shared" si="162"/>
        <v>0</v>
      </c>
    </row>
    <row r="286" spans="1:92" ht="16.350000000000001" customHeight="1" x14ac:dyDescent="0.2">
      <c r="A286" s="2971"/>
      <c r="B286" s="3639" t="s">
        <v>267</v>
      </c>
      <c r="C286" s="3639"/>
      <c r="D286" s="2109">
        <f t="shared" si="165"/>
        <v>0</v>
      </c>
      <c r="E286" s="2604">
        <f t="shared" si="164"/>
        <v>0</v>
      </c>
      <c r="F286" s="2605">
        <f t="shared" si="164"/>
        <v>0</v>
      </c>
      <c r="G286" s="2097"/>
      <c r="H286" s="2135"/>
      <c r="I286" s="2155"/>
      <c r="J286" s="2135"/>
      <c r="K286" s="2155"/>
      <c r="L286" s="2135"/>
      <c r="M286" s="2155"/>
      <c r="N286" s="2135"/>
      <c r="O286" s="2155"/>
      <c r="P286" s="2135"/>
      <c r="Q286" s="2155"/>
      <c r="R286" s="2135"/>
      <c r="S286" s="2155"/>
      <c r="T286" s="2135"/>
      <c r="U286" s="2155"/>
      <c r="V286" s="2135"/>
      <c r="W286" s="2155"/>
      <c r="X286" s="2135"/>
      <c r="Y286" s="2114"/>
      <c r="Z286" s="2115"/>
      <c r="AA286" s="2114"/>
      <c r="AB286" s="2115"/>
      <c r="AC286" s="2114"/>
      <c r="AD286" s="2115"/>
      <c r="AE286" s="2114"/>
      <c r="AF286" s="2115"/>
      <c r="AG286" s="2114"/>
      <c r="AH286" s="2115"/>
      <c r="AI286" s="2114"/>
      <c r="AJ286" s="2115"/>
      <c r="AK286" s="2114"/>
      <c r="AL286" s="2115"/>
      <c r="AM286" s="2114"/>
      <c r="AN286" s="2115"/>
      <c r="AO286" s="2123"/>
      <c r="AP286" s="2124"/>
      <c r="AQ286" s="2097"/>
      <c r="AR286" s="2133"/>
      <c r="AS286" s="2133"/>
      <c r="AT286" s="2121"/>
      <c r="AU286" s="2127"/>
      <c r="AV286" s="2127"/>
      <c r="AW286" s="2120"/>
      <c r="AX286" s="671" t="str">
        <f t="shared" si="166"/>
        <v/>
      </c>
      <c r="BT286" s="3"/>
      <c r="BU286" s="3"/>
      <c r="BV286" s="4"/>
      <c r="BW286" s="4"/>
      <c r="CA286" s="31" t="str">
        <f t="shared" ref="CA286:CA306" si="168">IF(CH286=1,"* El número de pacientes de 60 años NO DEBE Ser mayor a lo registrado en el grupo Etario 60-64 años. ","")</f>
        <v/>
      </c>
      <c r="CB286" s="31" t="str">
        <f t="shared" ref="CB286:CB306" si="169">IF(CI286=1,"* La consulta pertinente según Protocolo de Referencia NO DEBE ser mayor al Total registrado. ","")</f>
        <v/>
      </c>
      <c r="CC286" s="31" t="str">
        <f t="shared" si="167"/>
        <v/>
      </c>
      <c r="CD286" s="31" t="str">
        <f t="shared" ref="CD286:CD306" si="170">IF(AND(D286&lt;&gt;0,AO286=""),"* Recuerde que las Embarazadas deben ser incluídas en el ingreso por rango Etario (Digite CEROS si no tiene). ",IF(F286&lt;AO286,"* Las Embarazadas NO DEBEN ser mayor al total de Mujeres. ",""))</f>
        <v/>
      </c>
      <c r="CE286" s="31" t="str">
        <f t="shared" ref="CE286:CE306" si="171">IF(AND($D286&lt;&gt;0,AU286=""),"* No olvide digitar la columna Usuarios en Situación de Discapacidad (Digite CEROS si no tiene). ",IF($D286&lt;AU286,"* Los Usuarios en Situación de Discapacidad NO DEBEN ser mayor al total. ",""))</f>
        <v/>
      </c>
      <c r="CF286" s="31" t="str">
        <f t="shared" ref="CF286:CF306" si="172">IF(AND($D286&lt;&gt;0,AV286=""),"* No olvide digitar la columna Niños, Niñas, Adolescentes y Jóvenes Población SENAME (Digite CEROS si no tiene). ",IF($D286&lt;AV286,"* Los Niños, Niñas, Adolescentes y Jóvenes Población SENAME NO DEBEN ser mayor al total. ",""))</f>
        <v/>
      </c>
      <c r="CG286" s="31" t="str">
        <f t="shared" ref="CG286:CG306" si="173">IF(AND($D286&lt;&gt;0,AW286=""),"* No olvide digitar la columna Migrantes (Digite CEROS si no tiene). ",IF($D286&lt;AW286,"* Los Migrantes NO DEBEN ser mayor al total. ",""))</f>
        <v/>
      </c>
      <c r="CH286" s="32">
        <f t="shared" ref="CH286:CH306" si="174">IF((AI286+AJ286)&lt;AP286,1,0)</f>
        <v>0</v>
      </c>
      <c r="CI286" s="32"/>
      <c r="CJ286" s="32"/>
      <c r="CK286" s="32">
        <f t="shared" ref="CK286:CK306" si="175">IF(AND(D286&lt;&gt;0,AO286=""),1,IF(F286&lt;AO286,1,0))</f>
        <v>0</v>
      </c>
      <c r="CL286" s="32">
        <f t="shared" ref="CL286:CN306" si="176">IF(AND($D286&lt;&gt;0,AU286=""),1,IF($D286&lt;AU286,1,0))</f>
        <v>0</v>
      </c>
      <c r="CM286" s="32">
        <f t="shared" si="176"/>
        <v>0</v>
      </c>
      <c r="CN286" s="32">
        <f t="shared" si="176"/>
        <v>0</v>
      </c>
    </row>
    <row r="287" spans="1:92" ht="16.350000000000001" customHeight="1" x14ac:dyDescent="0.2">
      <c r="A287" s="2971"/>
      <c r="B287" s="3640" t="s">
        <v>268</v>
      </c>
      <c r="C287" s="3641"/>
      <c r="D287" s="2109">
        <f t="shared" si="165"/>
        <v>0</v>
      </c>
      <c r="E287" s="2604">
        <f t="shared" si="164"/>
        <v>0</v>
      </c>
      <c r="F287" s="2605">
        <f t="shared" si="164"/>
        <v>0</v>
      </c>
      <c r="G287" s="541"/>
      <c r="H287" s="657"/>
      <c r="I287" s="620"/>
      <c r="J287" s="657"/>
      <c r="K287" s="620"/>
      <c r="L287" s="657"/>
      <c r="M287" s="620"/>
      <c r="N287" s="657"/>
      <c r="O287" s="620"/>
      <c r="P287" s="657"/>
      <c r="Q287" s="620"/>
      <c r="R287" s="657"/>
      <c r="S287" s="620"/>
      <c r="T287" s="657"/>
      <c r="U287" s="620"/>
      <c r="V287" s="657"/>
      <c r="W287" s="620"/>
      <c r="X287" s="657"/>
      <c r="Y287" s="2121"/>
      <c r="Z287" s="2122"/>
      <c r="AA287" s="2121"/>
      <c r="AB287" s="2122"/>
      <c r="AC287" s="2121"/>
      <c r="AD287" s="2122"/>
      <c r="AE287" s="2121"/>
      <c r="AF287" s="2122"/>
      <c r="AG287" s="2121"/>
      <c r="AH287" s="2122"/>
      <c r="AI287" s="2121"/>
      <c r="AJ287" s="2122"/>
      <c r="AK287" s="2121"/>
      <c r="AL287" s="2122"/>
      <c r="AM287" s="2121"/>
      <c r="AN287" s="2122"/>
      <c r="AO287" s="2123"/>
      <c r="AP287" s="2124"/>
      <c r="AQ287" s="2125"/>
      <c r="AR287" s="2148"/>
      <c r="AS287" s="2126"/>
      <c r="AT287" s="2121"/>
      <c r="AU287" s="2127"/>
      <c r="AV287" s="2127"/>
      <c r="AW287" s="2120"/>
      <c r="AX287" s="671" t="str">
        <f t="shared" si="166"/>
        <v/>
      </c>
      <c r="BT287" s="3"/>
      <c r="BU287" s="3"/>
      <c r="BV287" s="4"/>
      <c r="BW287" s="4"/>
      <c r="CA287" s="31" t="str">
        <f t="shared" si="168"/>
        <v/>
      </c>
      <c r="CB287" s="31" t="str">
        <f t="shared" si="169"/>
        <v/>
      </c>
      <c r="CC287" s="31" t="str">
        <f t="shared" si="167"/>
        <v/>
      </c>
      <c r="CD287" s="31" t="str">
        <f t="shared" si="170"/>
        <v/>
      </c>
      <c r="CE287" s="31" t="str">
        <f t="shared" si="171"/>
        <v/>
      </c>
      <c r="CF287" s="31" t="str">
        <f t="shared" si="172"/>
        <v/>
      </c>
      <c r="CG287" s="31" t="str">
        <f t="shared" si="173"/>
        <v/>
      </c>
      <c r="CH287" s="32">
        <f t="shared" si="174"/>
        <v>0</v>
      </c>
      <c r="CI287" s="32"/>
      <c r="CJ287" s="32"/>
      <c r="CK287" s="32">
        <f t="shared" si="175"/>
        <v>0</v>
      </c>
      <c r="CL287" s="32">
        <f t="shared" si="176"/>
        <v>0</v>
      </c>
      <c r="CM287" s="32">
        <f t="shared" si="176"/>
        <v>0</v>
      </c>
      <c r="CN287" s="32">
        <f t="shared" si="176"/>
        <v>0</v>
      </c>
    </row>
    <row r="288" spans="1:92" ht="16.350000000000001" customHeight="1" x14ac:dyDescent="0.2">
      <c r="A288" s="3646"/>
      <c r="B288" s="3555" t="s">
        <v>269</v>
      </c>
      <c r="C288" s="3555"/>
      <c r="D288" s="1978">
        <f t="shared" si="165"/>
        <v>0</v>
      </c>
      <c r="E288" s="1979">
        <f t="shared" ref="E288:F288" si="177">+Y288+AA288+AC288+AE288+AG288+AI288+AK288+AM288</f>
        <v>0</v>
      </c>
      <c r="F288" s="710">
        <f t="shared" si="177"/>
        <v>0</v>
      </c>
      <c r="G288" s="1980"/>
      <c r="H288" s="1981"/>
      <c r="I288" s="711"/>
      <c r="J288" s="1981"/>
      <c r="K288" s="711"/>
      <c r="L288" s="1981"/>
      <c r="M288" s="711"/>
      <c r="N288" s="1981"/>
      <c r="O288" s="711"/>
      <c r="P288" s="1981"/>
      <c r="Q288" s="711"/>
      <c r="R288" s="1981"/>
      <c r="S288" s="711"/>
      <c r="T288" s="1981"/>
      <c r="U288" s="711"/>
      <c r="V288" s="1981"/>
      <c r="W288" s="711"/>
      <c r="X288" s="1981"/>
      <c r="Y288" s="2104"/>
      <c r="Z288" s="2105"/>
      <c r="AA288" s="2104"/>
      <c r="AB288" s="2105"/>
      <c r="AC288" s="2104"/>
      <c r="AD288" s="2105"/>
      <c r="AE288" s="2104"/>
      <c r="AF288" s="2105"/>
      <c r="AG288" s="2104"/>
      <c r="AH288" s="2105"/>
      <c r="AI288" s="2104"/>
      <c r="AJ288" s="2105"/>
      <c r="AK288" s="2104"/>
      <c r="AL288" s="2105"/>
      <c r="AM288" s="2104"/>
      <c r="AN288" s="2105"/>
      <c r="AO288" s="2106"/>
      <c r="AP288" s="2107"/>
      <c r="AQ288" s="2131"/>
      <c r="AR288" s="2149"/>
      <c r="AS288" s="2132"/>
      <c r="AT288" s="2104"/>
      <c r="AU288" s="2108"/>
      <c r="AV288" s="2108"/>
      <c r="AW288" s="2103"/>
      <c r="AX288" s="671" t="str">
        <f t="shared" si="166"/>
        <v/>
      </c>
      <c r="BT288" s="3"/>
      <c r="BU288" s="3"/>
      <c r="BV288" s="4"/>
      <c r="BW288" s="4"/>
      <c r="CA288" s="31" t="str">
        <f t="shared" si="168"/>
        <v/>
      </c>
      <c r="CB288" s="31" t="str">
        <f t="shared" si="169"/>
        <v/>
      </c>
      <c r="CC288" s="31" t="str">
        <f t="shared" si="167"/>
        <v/>
      </c>
      <c r="CD288" s="31" t="str">
        <f t="shared" si="170"/>
        <v/>
      </c>
      <c r="CE288" s="31" t="str">
        <f t="shared" si="171"/>
        <v/>
      </c>
      <c r="CF288" s="31" t="str">
        <f t="shared" si="172"/>
        <v/>
      </c>
      <c r="CG288" s="31" t="str">
        <f t="shared" si="173"/>
        <v/>
      </c>
      <c r="CH288" s="32">
        <f t="shared" si="174"/>
        <v>0</v>
      </c>
      <c r="CI288" s="32"/>
      <c r="CJ288" s="32"/>
      <c r="CK288" s="32">
        <f t="shared" si="175"/>
        <v>0</v>
      </c>
      <c r="CL288" s="32">
        <f t="shared" si="176"/>
        <v>0</v>
      </c>
      <c r="CM288" s="32">
        <f t="shared" si="176"/>
        <v>0</v>
      </c>
      <c r="CN288" s="32">
        <f t="shared" si="176"/>
        <v>0</v>
      </c>
    </row>
    <row r="289" spans="1:92" ht="16.350000000000001" customHeight="1" x14ac:dyDescent="0.2">
      <c r="A289" s="3797" t="s">
        <v>107</v>
      </c>
      <c r="B289" s="3184" t="s">
        <v>264</v>
      </c>
      <c r="C289" s="3184"/>
      <c r="D289" s="400">
        <f t="shared" si="165"/>
        <v>0</v>
      </c>
      <c r="E289" s="465">
        <f t="shared" ref="E289:E306" si="178">SUM(G289+I289+K289+M289+O289+Q289+S289+U289+W289+Y289+AA289+AC289+AE289+AG289+AI289+AK289+AM289)</f>
        <v>0</v>
      </c>
      <c r="F289" s="466">
        <f t="shared" ref="F289:F312" si="179">SUM(H289+J289+L289+N289+P289+R289+T289+V289+X289+Z289+AB289+AD289+AF289+AH289+AJ289+AL289+AN289)</f>
        <v>0</v>
      </c>
      <c r="G289" s="467"/>
      <c r="H289" s="468"/>
      <c r="I289" s="469"/>
      <c r="J289" s="468"/>
      <c r="K289" s="469"/>
      <c r="L289" s="468"/>
      <c r="M289" s="469"/>
      <c r="N289" s="468"/>
      <c r="O289" s="469"/>
      <c r="P289" s="468"/>
      <c r="Q289" s="469"/>
      <c r="R289" s="468"/>
      <c r="S289" s="469"/>
      <c r="T289" s="468"/>
      <c r="U289" s="469"/>
      <c r="V289" s="470"/>
      <c r="W289" s="469"/>
      <c r="X289" s="470"/>
      <c r="Y289" s="469"/>
      <c r="Z289" s="470"/>
      <c r="AA289" s="469"/>
      <c r="AB289" s="470"/>
      <c r="AC289" s="469"/>
      <c r="AD289" s="470"/>
      <c r="AE289" s="469"/>
      <c r="AF289" s="470"/>
      <c r="AG289" s="469"/>
      <c r="AH289" s="470"/>
      <c r="AI289" s="469"/>
      <c r="AJ289" s="470"/>
      <c r="AK289" s="469"/>
      <c r="AL289" s="470"/>
      <c r="AM289" s="469"/>
      <c r="AN289" s="470"/>
      <c r="AO289" s="471"/>
      <c r="AP289" s="472"/>
      <c r="AQ289" s="467"/>
      <c r="AR289" s="473"/>
      <c r="AS289" s="1060"/>
      <c r="AT289" s="469"/>
      <c r="AU289" s="473"/>
      <c r="AV289" s="473"/>
      <c r="AW289" s="468"/>
      <c r="AX289" s="671" t="str">
        <f t="shared" si="166"/>
        <v/>
      </c>
      <c r="BT289" s="3"/>
      <c r="BU289" s="3"/>
      <c r="BV289" s="4"/>
      <c r="BW289" s="4"/>
      <c r="CA289" s="31" t="str">
        <f t="shared" si="168"/>
        <v/>
      </c>
      <c r="CB289" s="31" t="str">
        <f t="shared" si="169"/>
        <v/>
      </c>
      <c r="CC289" s="31" t="str">
        <f t="shared" si="167"/>
        <v/>
      </c>
      <c r="CD289" s="31" t="str">
        <f t="shared" si="170"/>
        <v/>
      </c>
      <c r="CE289" s="31" t="str">
        <f t="shared" si="171"/>
        <v/>
      </c>
      <c r="CF289" s="31" t="str">
        <f t="shared" si="172"/>
        <v/>
      </c>
      <c r="CG289" s="31" t="str">
        <f t="shared" si="173"/>
        <v/>
      </c>
      <c r="CH289" s="32">
        <f t="shared" si="174"/>
        <v>0</v>
      </c>
      <c r="CI289" s="32">
        <f t="shared" ref="CI289:CI301" si="180">IF(D289&lt;AQ289,1,0)</f>
        <v>0</v>
      </c>
      <c r="CJ289" s="32">
        <f t="shared" ref="CJ289:CJ301" si="181">IF(D289&lt;AR289,1,0)</f>
        <v>0</v>
      </c>
      <c r="CK289" s="32">
        <f t="shared" si="175"/>
        <v>0</v>
      </c>
      <c r="CL289" s="32">
        <f t="shared" si="176"/>
        <v>0</v>
      </c>
      <c r="CM289" s="32">
        <f t="shared" si="176"/>
        <v>0</v>
      </c>
      <c r="CN289" s="32">
        <f t="shared" si="176"/>
        <v>0</v>
      </c>
    </row>
    <row r="290" spans="1:92" ht="16.350000000000001" customHeight="1" x14ac:dyDescent="0.2">
      <c r="A290" s="2912"/>
      <c r="B290" s="3639" t="s">
        <v>265</v>
      </c>
      <c r="C290" s="3639"/>
      <c r="D290" s="2109">
        <f t="shared" si="165"/>
        <v>0</v>
      </c>
      <c r="E290" s="2110">
        <f t="shared" si="178"/>
        <v>0</v>
      </c>
      <c r="F290" s="2111">
        <f t="shared" si="179"/>
        <v>0</v>
      </c>
      <c r="G290" s="2112"/>
      <c r="H290" s="2113"/>
      <c r="I290" s="2114"/>
      <c r="J290" s="2113"/>
      <c r="K290" s="2114"/>
      <c r="L290" s="2113"/>
      <c r="M290" s="2114"/>
      <c r="N290" s="2113"/>
      <c r="O290" s="2114"/>
      <c r="P290" s="2113"/>
      <c r="Q290" s="2114"/>
      <c r="R290" s="2113"/>
      <c r="S290" s="2114"/>
      <c r="T290" s="2113"/>
      <c r="U290" s="2114"/>
      <c r="V290" s="2115"/>
      <c r="W290" s="2114"/>
      <c r="X290" s="2115"/>
      <c r="Y290" s="2114"/>
      <c r="Z290" s="2115"/>
      <c r="AA290" s="2114"/>
      <c r="AB290" s="2115"/>
      <c r="AC290" s="2114"/>
      <c r="AD290" s="2115"/>
      <c r="AE290" s="2114"/>
      <c r="AF290" s="2115"/>
      <c r="AG290" s="2114"/>
      <c r="AH290" s="2115"/>
      <c r="AI290" s="2114"/>
      <c r="AJ290" s="2115"/>
      <c r="AK290" s="2114"/>
      <c r="AL290" s="2115"/>
      <c r="AM290" s="2114"/>
      <c r="AN290" s="2115"/>
      <c r="AO290" s="2116"/>
      <c r="AP290" s="2117"/>
      <c r="AQ290" s="2097"/>
      <c r="AR290" s="2133"/>
      <c r="AS290" s="467"/>
      <c r="AT290" s="2114"/>
      <c r="AU290" s="2118"/>
      <c r="AV290" s="2118"/>
      <c r="AW290" s="2113"/>
      <c r="AX290" s="671" t="str">
        <f t="shared" si="166"/>
        <v/>
      </c>
      <c r="BT290" s="3"/>
      <c r="BU290" s="3"/>
      <c r="BV290" s="4"/>
      <c r="BW290" s="4"/>
      <c r="CA290" s="31" t="str">
        <f t="shared" si="168"/>
        <v/>
      </c>
      <c r="CB290" s="31" t="str">
        <f t="shared" si="169"/>
        <v/>
      </c>
      <c r="CC290" s="31" t="str">
        <f t="shared" si="167"/>
        <v/>
      </c>
      <c r="CD290" s="31" t="str">
        <f t="shared" si="170"/>
        <v/>
      </c>
      <c r="CE290" s="31" t="str">
        <f t="shared" si="171"/>
        <v/>
      </c>
      <c r="CF290" s="31" t="str">
        <f t="shared" si="172"/>
        <v/>
      </c>
      <c r="CG290" s="31" t="str">
        <f t="shared" si="173"/>
        <v/>
      </c>
      <c r="CH290" s="32">
        <f t="shared" si="174"/>
        <v>0</v>
      </c>
      <c r="CI290" s="32"/>
      <c r="CJ290" s="32"/>
      <c r="CK290" s="32">
        <f t="shared" si="175"/>
        <v>0</v>
      </c>
      <c r="CL290" s="32">
        <f t="shared" si="176"/>
        <v>0</v>
      </c>
      <c r="CM290" s="32">
        <f t="shared" si="176"/>
        <v>0</v>
      </c>
      <c r="CN290" s="32">
        <f t="shared" si="176"/>
        <v>0</v>
      </c>
    </row>
    <row r="291" spans="1:92" ht="16.350000000000001" customHeight="1" x14ac:dyDescent="0.2">
      <c r="A291" s="2912"/>
      <c r="B291" s="3639" t="s">
        <v>266</v>
      </c>
      <c r="C291" s="3639"/>
      <c r="D291" s="2109">
        <f t="shared" si="165"/>
        <v>0</v>
      </c>
      <c r="E291" s="2110">
        <f t="shared" si="178"/>
        <v>0</v>
      </c>
      <c r="F291" s="2111">
        <f t="shared" si="179"/>
        <v>0</v>
      </c>
      <c r="G291" s="2112"/>
      <c r="H291" s="2113"/>
      <c r="I291" s="2114"/>
      <c r="J291" s="2113"/>
      <c r="K291" s="2114"/>
      <c r="L291" s="2113"/>
      <c r="M291" s="2114"/>
      <c r="N291" s="2113"/>
      <c r="O291" s="2114"/>
      <c r="P291" s="2113"/>
      <c r="Q291" s="2114"/>
      <c r="R291" s="2113"/>
      <c r="S291" s="2114"/>
      <c r="T291" s="2113"/>
      <c r="U291" s="2114"/>
      <c r="V291" s="2115"/>
      <c r="W291" s="2114"/>
      <c r="X291" s="2115"/>
      <c r="Y291" s="2114"/>
      <c r="Z291" s="2115"/>
      <c r="AA291" s="2114"/>
      <c r="AB291" s="2115"/>
      <c r="AC291" s="2114"/>
      <c r="AD291" s="2115"/>
      <c r="AE291" s="2114"/>
      <c r="AF291" s="2115"/>
      <c r="AG291" s="2114"/>
      <c r="AH291" s="2115"/>
      <c r="AI291" s="2114"/>
      <c r="AJ291" s="2115"/>
      <c r="AK291" s="2114"/>
      <c r="AL291" s="2115"/>
      <c r="AM291" s="2114"/>
      <c r="AN291" s="2115"/>
      <c r="AO291" s="2116"/>
      <c r="AP291" s="2117"/>
      <c r="AQ291" s="2097"/>
      <c r="AR291" s="2133"/>
      <c r="AS291" s="2133"/>
      <c r="AT291" s="2114"/>
      <c r="AU291" s="2118"/>
      <c r="AV291" s="2118"/>
      <c r="AW291" s="2113"/>
      <c r="AX291" s="671" t="str">
        <f t="shared" si="166"/>
        <v/>
      </c>
      <c r="BT291" s="3"/>
      <c r="BU291" s="3"/>
      <c r="BV291" s="4"/>
      <c r="BW291" s="4"/>
      <c r="CA291" s="31" t="str">
        <f t="shared" si="168"/>
        <v/>
      </c>
      <c r="CB291" s="31" t="str">
        <f t="shared" si="169"/>
        <v/>
      </c>
      <c r="CC291" s="31" t="str">
        <f t="shared" si="167"/>
        <v/>
      </c>
      <c r="CD291" s="31" t="str">
        <f t="shared" si="170"/>
        <v/>
      </c>
      <c r="CE291" s="31" t="str">
        <f t="shared" si="171"/>
        <v/>
      </c>
      <c r="CF291" s="31" t="str">
        <f t="shared" si="172"/>
        <v/>
      </c>
      <c r="CG291" s="31" t="str">
        <f t="shared" si="173"/>
        <v/>
      </c>
      <c r="CH291" s="32">
        <f t="shared" si="174"/>
        <v>0</v>
      </c>
      <c r="CI291" s="32"/>
      <c r="CJ291" s="32"/>
      <c r="CK291" s="32">
        <f t="shared" si="175"/>
        <v>0</v>
      </c>
      <c r="CL291" s="32">
        <f t="shared" si="176"/>
        <v>0</v>
      </c>
      <c r="CM291" s="32">
        <f t="shared" si="176"/>
        <v>0</v>
      </c>
      <c r="CN291" s="32">
        <f t="shared" si="176"/>
        <v>0</v>
      </c>
    </row>
    <row r="292" spans="1:92" ht="16.350000000000001" customHeight="1" x14ac:dyDescent="0.2">
      <c r="A292" s="2912"/>
      <c r="B292" s="3639" t="s">
        <v>267</v>
      </c>
      <c r="C292" s="3639"/>
      <c r="D292" s="2109">
        <f t="shared" si="165"/>
        <v>0</v>
      </c>
      <c r="E292" s="2110">
        <f t="shared" si="178"/>
        <v>0</v>
      </c>
      <c r="F292" s="2111">
        <f t="shared" si="179"/>
        <v>0</v>
      </c>
      <c r="G292" s="2119"/>
      <c r="H292" s="2120"/>
      <c r="I292" s="2121"/>
      <c r="J292" s="2120"/>
      <c r="K292" s="2121"/>
      <c r="L292" s="2120"/>
      <c r="M292" s="2121"/>
      <c r="N292" s="2120"/>
      <c r="O292" s="2121"/>
      <c r="P292" s="2120"/>
      <c r="Q292" s="2121"/>
      <c r="R292" s="2120"/>
      <c r="S292" s="2121"/>
      <c r="T292" s="2120"/>
      <c r="U292" s="2121"/>
      <c r="V292" s="2122"/>
      <c r="W292" s="2121"/>
      <c r="X292" s="2122"/>
      <c r="Y292" s="2121"/>
      <c r="Z292" s="2122"/>
      <c r="AA292" s="2121"/>
      <c r="AB292" s="2122"/>
      <c r="AC292" s="2121"/>
      <c r="AD292" s="2122"/>
      <c r="AE292" s="2121"/>
      <c r="AF292" s="2122"/>
      <c r="AG292" s="2121"/>
      <c r="AH292" s="2122"/>
      <c r="AI292" s="2121"/>
      <c r="AJ292" s="2122"/>
      <c r="AK292" s="2121"/>
      <c r="AL292" s="2122"/>
      <c r="AM292" s="2121"/>
      <c r="AN292" s="2122"/>
      <c r="AO292" s="2123"/>
      <c r="AP292" s="2124"/>
      <c r="AQ292" s="2097"/>
      <c r="AR292" s="2133"/>
      <c r="AS292" s="2133"/>
      <c r="AT292" s="2121"/>
      <c r="AU292" s="2127"/>
      <c r="AV292" s="2127"/>
      <c r="AW292" s="2120"/>
      <c r="AX292" s="671" t="str">
        <f t="shared" si="166"/>
        <v/>
      </c>
      <c r="BT292" s="3"/>
      <c r="BU292" s="3"/>
      <c r="BV292" s="4"/>
      <c r="BW292" s="4"/>
      <c r="CA292" s="31" t="str">
        <f t="shared" si="168"/>
        <v/>
      </c>
      <c r="CB292" s="31" t="str">
        <f t="shared" si="169"/>
        <v/>
      </c>
      <c r="CC292" s="31" t="str">
        <f t="shared" si="167"/>
        <v/>
      </c>
      <c r="CD292" s="31" t="str">
        <f t="shared" si="170"/>
        <v/>
      </c>
      <c r="CE292" s="31" t="str">
        <f t="shared" si="171"/>
        <v/>
      </c>
      <c r="CF292" s="31" t="str">
        <f t="shared" si="172"/>
        <v/>
      </c>
      <c r="CG292" s="31" t="str">
        <f t="shared" si="173"/>
        <v/>
      </c>
      <c r="CH292" s="32">
        <f t="shared" si="174"/>
        <v>0</v>
      </c>
      <c r="CI292" s="32"/>
      <c r="CJ292" s="32"/>
      <c r="CK292" s="32">
        <f t="shared" si="175"/>
        <v>0</v>
      </c>
      <c r="CL292" s="32">
        <f t="shared" si="176"/>
        <v>0</v>
      </c>
      <c r="CM292" s="32">
        <f t="shared" si="176"/>
        <v>0</v>
      </c>
      <c r="CN292" s="32">
        <f t="shared" si="176"/>
        <v>0</v>
      </c>
    </row>
    <row r="293" spans="1:92" ht="16.350000000000001" customHeight="1" x14ac:dyDescent="0.2">
      <c r="A293" s="2912"/>
      <c r="B293" s="3640" t="s">
        <v>268</v>
      </c>
      <c r="C293" s="3641"/>
      <c r="D293" s="2109">
        <f t="shared" si="165"/>
        <v>0</v>
      </c>
      <c r="E293" s="2110">
        <f t="shared" si="178"/>
        <v>0</v>
      </c>
      <c r="F293" s="2111">
        <f t="shared" si="179"/>
        <v>0</v>
      </c>
      <c r="G293" s="2119"/>
      <c r="H293" s="2120"/>
      <c r="I293" s="2121"/>
      <c r="J293" s="2120"/>
      <c r="K293" s="2121"/>
      <c r="L293" s="2120"/>
      <c r="M293" s="2121"/>
      <c r="N293" s="2120"/>
      <c r="O293" s="2121"/>
      <c r="P293" s="2120"/>
      <c r="Q293" s="2121"/>
      <c r="R293" s="2120"/>
      <c r="S293" s="2121"/>
      <c r="T293" s="2120"/>
      <c r="U293" s="2121"/>
      <c r="V293" s="2122"/>
      <c r="W293" s="2121"/>
      <c r="X293" s="2122"/>
      <c r="Y293" s="2121"/>
      <c r="Z293" s="2122"/>
      <c r="AA293" s="2121"/>
      <c r="AB293" s="2122"/>
      <c r="AC293" s="2121"/>
      <c r="AD293" s="2122"/>
      <c r="AE293" s="2121"/>
      <c r="AF293" s="2122"/>
      <c r="AG293" s="2121"/>
      <c r="AH293" s="2122"/>
      <c r="AI293" s="2121"/>
      <c r="AJ293" s="2122"/>
      <c r="AK293" s="2121"/>
      <c r="AL293" s="2122"/>
      <c r="AM293" s="2121"/>
      <c r="AN293" s="2122"/>
      <c r="AO293" s="2123"/>
      <c r="AP293" s="2124"/>
      <c r="AQ293" s="2125"/>
      <c r="AR293" s="2148"/>
      <c r="AS293" s="2126"/>
      <c r="AT293" s="2121"/>
      <c r="AU293" s="2127"/>
      <c r="AV293" s="2127"/>
      <c r="AW293" s="2120"/>
      <c r="AX293" s="671" t="str">
        <f t="shared" si="166"/>
        <v/>
      </c>
      <c r="BT293" s="3"/>
      <c r="BU293" s="3"/>
      <c r="BV293" s="4"/>
      <c r="BW293" s="4"/>
      <c r="CA293" s="31" t="str">
        <f t="shared" si="168"/>
        <v/>
      </c>
      <c r="CB293" s="31" t="str">
        <f t="shared" si="169"/>
        <v/>
      </c>
      <c r="CC293" s="31" t="str">
        <f t="shared" si="167"/>
        <v/>
      </c>
      <c r="CD293" s="31" t="str">
        <f t="shared" si="170"/>
        <v/>
      </c>
      <c r="CE293" s="31" t="str">
        <f t="shared" si="171"/>
        <v/>
      </c>
      <c r="CF293" s="31" t="str">
        <f t="shared" si="172"/>
        <v/>
      </c>
      <c r="CG293" s="31" t="str">
        <f t="shared" si="173"/>
        <v/>
      </c>
      <c r="CH293" s="32">
        <f t="shared" si="174"/>
        <v>0</v>
      </c>
      <c r="CI293" s="32"/>
      <c r="CJ293" s="32"/>
      <c r="CK293" s="32">
        <f t="shared" si="175"/>
        <v>0</v>
      </c>
      <c r="CL293" s="32">
        <f t="shared" si="176"/>
        <v>0</v>
      </c>
      <c r="CM293" s="32">
        <f t="shared" si="176"/>
        <v>0</v>
      </c>
      <c r="CN293" s="32">
        <f t="shared" si="176"/>
        <v>0</v>
      </c>
    </row>
    <row r="294" spans="1:92" ht="16.350000000000001" customHeight="1" x14ac:dyDescent="0.2">
      <c r="A294" s="3537"/>
      <c r="B294" s="3555" t="s">
        <v>269</v>
      </c>
      <c r="C294" s="3555"/>
      <c r="D294" s="2128">
        <f t="shared" si="165"/>
        <v>0</v>
      </c>
      <c r="E294" s="2129">
        <f t="shared" si="178"/>
        <v>0</v>
      </c>
      <c r="F294" s="2130">
        <f t="shared" si="179"/>
        <v>0</v>
      </c>
      <c r="G294" s="2102"/>
      <c r="H294" s="2103"/>
      <c r="I294" s="2104"/>
      <c r="J294" s="2103"/>
      <c r="K294" s="2104"/>
      <c r="L294" s="2103"/>
      <c r="M294" s="2104"/>
      <c r="N294" s="2103"/>
      <c r="O294" s="2104"/>
      <c r="P294" s="2103"/>
      <c r="Q294" s="2104"/>
      <c r="R294" s="2103"/>
      <c r="S294" s="2104"/>
      <c r="T294" s="2103"/>
      <c r="U294" s="2104"/>
      <c r="V294" s="2105"/>
      <c r="W294" s="2104"/>
      <c r="X294" s="2105"/>
      <c r="Y294" s="2104"/>
      <c r="Z294" s="2105"/>
      <c r="AA294" s="2104"/>
      <c r="AB294" s="2105"/>
      <c r="AC294" s="2104"/>
      <c r="AD294" s="2105"/>
      <c r="AE294" s="2104"/>
      <c r="AF294" s="2105"/>
      <c r="AG294" s="2104"/>
      <c r="AH294" s="2105"/>
      <c r="AI294" s="2104"/>
      <c r="AJ294" s="2105"/>
      <c r="AK294" s="2104"/>
      <c r="AL294" s="2105"/>
      <c r="AM294" s="2104"/>
      <c r="AN294" s="2105"/>
      <c r="AO294" s="2106"/>
      <c r="AP294" s="2107"/>
      <c r="AQ294" s="2131"/>
      <c r="AR294" s="2149"/>
      <c r="AS294" s="2132"/>
      <c r="AT294" s="2104"/>
      <c r="AU294" s="2108"/>
      <c r="AV294" s="2108"/>
      <c r="AW294" s="2103"/>
      <c r="AX294" s="671" t="str">
        <f t="shared" si="166"/>
        <v/>
      </c>
      <c r="BT294" s="3"/>
      <c r="BU294" s="3"/>
      <c r="BV294" s="4"/>
      <c r="BW294" s="4"/>
      <c r="CA294" s="31" t="str">
        <f t="shared" si="168"/>
        <v/>
      </c>
      <c r="CB294" s="31" t="str">
        <f t="shared" si="169"/>
        <v/>
      </c>
      <c r="CC294" s="31" t="str">
        <f t="shared" si="167"/>
        <v/>
      </c>
      <c r="CD294" s="31" t="str">
        <f t="shared" si="170"/>
        <v/>
      </c>
      <c r="CE294" s="31" t="str">
        <f t="shared" si="171"/>
        <v/>
      </c>
      <c r="CF294" s="31" t="str">
        <f t="shared" si="172"/>
        <v/>
      </c>
      <c r="CG294" s="31" t="str">
        <f t="shared" si="173"/>
        <v/>
      </c>
      <c r="CH294" s="32">
        <f t="shared" si="174"/>
        <v>0</v>
      </c>
      <c r="CI294" s="32"/>
      <c r="CJ294" s="32"/>
      <c r="CK294" s="32">
        <f t="shared" si="175"/>
        <v>0</v>
      </c>
      <c r="CL294" s="32">
        <f t="shared" si="176"/>
        <v>0</v>
      </c>
      <c r="CM294" s="32">
        <f t="shared" si="176"/>
        <v>0</v>
      </c>
      <c r="CN294" s="32">
        <f t="shared" si="176"/>
        <v>0</v>
      </c>
    </row>
    <row r="295" spans="1:92" ht="16.350000000000001" customHeight="1" x14ac:dyDescent="0.2">
      <c r="A295" s="3797" t="s">
        <v>106</v>
      </c>
      <c r="B295" s="3711" t="s">
        <v>264</v>
      </c>
      <c r="C295" s="3712"/>
      <c r="D295" s="400">
        <f t="shared" si="165"/>
        <v>0</v>
      </c>
      <c r="E295" s="465">
        <f t="shared" si="178"/>
        <v>0</v>
      </c>
      <c r="F295" s="466">
        <f t="shared" si="179"/>
        <v>0</v>
      </c>
      <c r="G295" s="467"/>
      <c r="H295" s="468"/>
      <c r="I295" s="469"/>
      <c r="J295" s="468"/>
      <c r="K295" s="469"/>
      <c r="L295" s="468"/>
      <c r="M295" s="469"/>
      <c r="N295" s="468"/>
      <c r="O295" s="469"/>
      <c r="P295" s="468"/>
      <c r="Q295" s="469"/>
      <c r="R295" s="468"/>
      <c r="S295" s="469"/>
      <c r="T295" s="468"/>
      <c r="U295" s="469"/>
      <c r="V295" s="470"/>
      <c r="W295" s="469"/>
      <c r="X295" s="470"/>
      <c r="Y295" s="469"/>
      <c r="Z295" s="470"/>
      <c r="AA295" s="469"/>
      <c r="AB295" s="470"/>
      <c r="AC295" s="469"/>
      <c r="AD295" s="470"/>
      <c r="AE295" s="469"/>
      <c r="AF295" s="470"/>
      <c r="AG295" s="469"/>
      <c r="AH295" s="470"/>
      <c r="AI295" s="469"/>
      <c r="AJ295" s="470"/>
      <c r="AK295" s="469"/>
      <c r="AL295" s="470"/>
      <c r="AM295" s="469"/>
      <c r="AN295" s="470"/>
      <c r="AO295" s="471"/>
      <c r="AP295" s="472"/>
      <c r="AQ295" s="467"/>
      <c r="AR295" s="473"/>
      <c r="AS295" s="1060"/>
      <c r="AT295" s="469"/>
      <c r="AU295" s="473"/>
      <c r="AV295" s="473"/>
      <c r="AW295" s="468"/>
      <c r="AX295" s="671" t="str">
        <f t="shared" si="166"/>
        <v/>
      </c>
      <c r="BT295" s="3"/>
      <c r="BU295" s="3"/>
      <c r="BV295" s="4"/>
      <c r="BW295" s="4"/>
      <c r="CA295" s="31" t="str">
        <f t="shared" si="168"/>
        <v/>
      </c>
      <c r="CB295" s="31" t="str">
        <f t="shared" si="169"/>
        <v/>
      </c>
      <c r="CC295" s="31" t="str">
        <f t="shared" si="167"/>
        <v/>
      </c>
      <c r="CD295" s="31" t="str">
        <f t="shared" si="170"/>
        <v/>
      </c>
      <c r="CE295" s="31" t="str">
        <f t="shared" si="171"/>
        <v/>
      </c>
      <c r="CF295" s="31" t="str">
        <f t="shared" si="172"/>
        <v/>
      </c>
      <c r="CG295" s="31" t="str">
        <f t="shared" si="173"/>
        <v/>
      </c>
      <c r="CH295" s="32">
        <f t="shared" si="174"/>
        <v>0</v>
      </c>
      <c r="CI295" s="32">
        <f t="shared" si="180"/>
        <v>0</v>
      </c>
      <c r="CJ295" s="32">
        <f t="shared" si="181"/>
        <v>0</v>
      </c>
      <c r="CK295" s="32">
        <f t="shared" si="175"/>
        <v>0</v>
      </c>
      <c r="CL295" s="32">
        <f t="shared" si="176"/>
        <v>0</v>
      </c>
      <c r="CM295" s="32">
        <f t="shared" si="176"/>
        <v>0</v>
      </c>
      <c r="CN295" s="32">
        <f t="shared" si="176"/>
        <v>0</v>
      </c>
    </row>
    <row r="296" spans="1:92" ht="16.350000000000001" customHeight="1" x14ac:dyDescent="0.2">
      <c r="A296" s="2912"/>
      <c r="B296" s="3639" t="s">
        <v>265</v>
      </c>
      <c r="C296" s="3639"/>
      <c r="D296" s="2109">
        <f t="shared" si="165"/>
        <v>0</v>
      </c>
      <c r="E296" s="2110">
        <f t="shared" si="178"/>
        <v>0</v>
      </c>
      <c r="F296" s="2111">
        <f t="shared" si="179"/>
        <v>0</v>
      </c>
      <c r="G296" s="2112"/>
      <c r="H296" s="2113"/>
      <c r="I296" s="2114"/>
      <c r="J296" s="2113"/>
      <c r="K296" s="2114"/>
      <c r="L296" s="2113"/>
      <c r="M296" s="2114"/>
      <c r="N296" s="2113"/>
      <c r="O296" s="2114"/>
      <c r="P296" s="2113"/>
      <c r="Q296" s="2114"/>
      <c r="R296" s="2113"/>
      <c r="S296" s="2114"/>
      <c r="T296" s="2113"/>
      <c r="U296" s="2114"/>
      <c r="V296" s="2115"/>
      <c r="W296" s="2114"/>
      <c r="X296" s="2115"/>
      <c r="Y296" s="2114"/>
      <c r="Z296" s="2115"/>
      <c r="AA296" s="2114"/>
      <c r="AB296" s="2115"/>
      <c r="AC296" s="2114"/>
      <c r="AD296" s="2115"/>
      <c r="AE296" s="2114"/>
      <c r="AF296" s="2115"/>
      <c r="AG296" s="2114"/>
      <c r="AH296" s="2115"/>
      <c r="AI296" s="2114"/>
      <c r="AJ296" s="2115"/>
      <c r="AK296" s="2114"/>
      <c r="AL296" s="2115"/>
      <c r="AM296" s="2114"/>
      <c r="AN296" s="2115"/>
      <c r="AO296" s="2116"/>
      <c r="AP296" s="2117"/>
      <c r="AQ296" s="2097"/>
      <c r="AR296" s="2133"/>
      <c r="AS296" s="467"/>
      <c r="AT296" s="2114"/>
      <c r="AU296" s="2118"/>
      <c r="AV296" s="2118"/>
      <c r="AW296" s="2113"/>
      <c r="AX296" s="671" t="str">
        <f t="shared" si="166"/>
        <v/>
      </c>
      <c r="BT296" s="3"/>
      <c r="BU296" s="3"/>
      <c r="BV296" s="4"/>
      <c r="BW296" s="4"/>
      <c r="CA296" s="31" t="str">
        <f t="shared" si="168"/>
        <v/>
      </c>
      <c r="CB296" s="31" t="str">
        <f t="shared" si="169"/>
        <v/>
      </c>
      <c r="CC296" s="31" t="str">
        <f t="shared" si="167"/>
        <v/>
      </c>
      <c r="CD296" s="31" t="str">
        <f t="shared" si="170"/>
        <v/>
      </c>
      <c r="CE296" s="31" t="str">
        <f t="shared" si="171"/>
        <v/>
      </c>
      <c r="CF296" s="31" t="str">
        <f t="shared" si="172"/>
        <v/>
      </c>
      <c r="CG296" s="31" t="str">
        <f t="shared" si="173"/>
        <v/>
      </c>
      <c r="CH296" s="32">
        <f t="shared" si="174"/>
        <v>0</v>
      </c>
      <c r="CI296" s="32"/>
      <c r="CJ296" s="32"/>
      <c r="CK296" s="32">
        <f t="shared" si="175"/>
        <v>0</v>
      </c>
      <c r="CL296" s="32">
        <f t="shared" si="176"/>
        <v>0</v>
      </c>
      <c r="CM296" s="32">
        <f t="shared" si="176"/>
        <v>0</v>
      </c>
      <c r="CN296" s="32">
        <f t="shared" si="176"/>
        <v>0</v>
      </c>
    </row>
    <row r="297" spans="1:92" ht="16.350000000000001" customHeight="1" x14ac:dyDescent="0.2">
      <c r="A297" s="2912"/>
      <c r="B297" s="3639" t="s">
        <v>266</v>
      </c>
      <c r="C297" s="3639"/>
      <c r="D297" s="2109">
        <f t="shared" si="165"/>
        <v>0</v>
      </c>
      <c r="E297" s="2110">
        <f t="shared" si="178"/>
        <v>0</v>
      </c>
      <c r="F297" s="2111">
        <f t="shared" si="179"/>
        <v>0</v>
      </c>
      <c r="G297" s="2112"/>
      <c r="H297" s="2113"/>
      <c r="I297" s="2114"/>
      <c r="J297" s="2113"/>
      <c r="K297" s="2114"/>
      <c r="L297" s="2113"/>
      <c r="M297" s="2114"/>
      <c r="N297" s="2113"/>
      <c r="O297" s="2114"/>
      <c r="P297" s="2113"/>
      <c r="Q297" s="2114"/>
      <c r="R297" s="2113"/>
      <c r="S297" s="2114"/>
      <c r="T297" s="2113"/>
      <c r="U297" s="2114"/>
      <c r="V297" s="2115"/>
      <c r="W297" s="2114"/>
      <c r="X297" s="2115"/>
      <c r="Y297" s="2114"/>
      <c r="Z297" s="2115"/>
      <c r="AA297" s="2114"/>
      <c r="AB297" s="2115"/>
      <c r="AC297" s="2114"/>
      <c r="AD297" s="2115"/>
      <c r="AE297" s="2114"/>
      <c r="AF297" s="2115"/>
      <c r="AG297" s="2114"/>
      <c r="AH297" s="2115"/>
      <c r="AI297" s="2114"/>
      <c r="AJ297" s="2115"/>
      <c r="AK297" s="2114"/>
      <c r="AL297" s="2115"/>
      <c r="AM297" s="2114"/>
      <c r="AN297" s="2115"/>
      <c r="AO297" s="2116"/>
      <c r="AP297" s="2117"/>
      <c r="AQ297" s="2097"/>
      <c r="AR297" s="2133"/>
      <c r="AS297" s="2133"/>
      <c r="AT297" s="2114"/>
      <c r="AU297" s="2118"/>
      <c r="AV297" s="2118"/>
      <c r="AW297" s="2113"/>
      <c r="AX297" s="671" t="str">
        <f t="shared" si="166"/>
        <v/>
      </c>
      <c r="BT297" s="3"/>
      <c r="BU297" s="3"/>
      <c r="BV297" s="4"/>
      <c r="BW297" s="4"/>
      <c r="CA297" s="31" t="str">
        <f t="shared" si="168"/>
        <v/>
      </c>
      <c r="CB297" s="31" t="str">
        <f t="shared" si="169"/>
        <v/>
      </c>
      <c r="CC297" s="31" t="str">
        <f t="shared" si="167"/>
        <v/>
      </c>
      <c r="CD297" s="31" t="str">
        <f t="shared" si="170"/>
        <v/>
      </c>
      <c r="CE297" s="31" t="str">
        <f t="shared" si="171"/>
        <v/>
      </c>
      <c r="CF297" s="31" t="str">
        <f t="shared" si="172"/>
        <v/>
      </c>
      <c r="CG297" s="31" t="str">
        <f t="shared" si="173"/>
        <v/>
      </c>
      <c r="CH297" s="32">
        <f t="shared" si="174"/>
        <v>0</v>
      </c>
      <c r="CI297" s="32"/>
      <c r="CJ297" s="32"/>
      <c r="CK297" s="32">
        <f t="shared" si="175"/>
        <v>0</v>
      </c>
      <c r="CL297" s="32">
        <f t="shared" si="176"/>
        <v>0</v>
      </c>
      <c r="CM297" s="32">
        <f t="shared" si="176"/>
        <v>0</v>
      </c>
      <c r="CN297" s="32">
        <f t="shared" si="176"/>
        <v>0</v>
      </c>
    </row>
    <row r="298" spans="1:92" ht="16.350000000000001" customHeight="1" x14ac:dyDescent="0.2">
      <c r="A298" s="2912"/>
      <c r="B298" s="3639" t="s">
        <v>267</v>
      </c>
      <c r="C298" s="3639"/>
      <c r="D298" s="2109">
        <f t="shared" si="165"/>
        <v>0</v>
      </c>
      <c r="E298" s="2110">
        <f t="shared" si="178"/>
        <v>0</v>
      </c>
      <c r="F298" s="2111">
        <f t="shared" si="179"/>
        <v>0</v>
      </c>
      <c r="G298" s="2119"/>
      <c r="H298" s="2120"/>
      <c r="I298" s="2121"/>
      <c r="J298" s="2120"/>
      <c r="K298" s="2121"/>
      <c r="L298" s="2120"/>
      <c r="M298" s="2121"/>
      <c r="N298" s="2120"/>
      <c r="O298" s="2121"/>
      <c r="P298" s="2120"/>
      <c r="Q298" s="2121"/>
      <c r="R298" s="2120"/>
      <c r="S298" s="2121"/>
      <c r="T298" s="2120"/>
      <c r="U298" s="2121"/>
      <c r="V298" s="2122"/>
      <c r="W298" s="2121"/>
      <c r="X298" s="2122"/>
      <c r="Y298" s="2121"/>
      <c r="Z298" s="2122"/>
      <c r="AA298" s="2121"/>
      <c r="AB298" s="2122"/>
      <c r="AC298" s="2121"/>
      <c r="AD298" s="2122"/>
      <c r="AE298" s="2121"/>
      <c r="AF298" s="2122"/>
      <c r="AG298" s="2121"/>
      <c r="AH298" s="2122"/>
      <c r="AI298" s="2121"/>
      <c r="AJ298" s="2122"/>
      <c r="AK298" s="2121"/>
      <c r="AL298" s="2122"/>
      <c r="AM298" s="2121"/>
      <c r="AN298" s="2122"/>
      <c r="AO298" s="2123"/>
      <c r="AP298" s="2124"/>
      <c r="AQ298" s="2097"/>
      <c r="AR298" s="2133"/>
      <c r="AS298" s="2133"/>
      <c r="AT298" s="2121"/>
      <c r="AU298" s="2127"/>
      <c r="AV298" s="2127"/>
      <c r="AW298" s="2120"/>
      <c r="AX298" s="671" t="str">
        <f t="shared" si="166"/>
        <v/>
      </c>
      <c r="BT298" s="3"/>
      <c r="BU298" s="3"/>
      <c r="BV298" s="4"/>
      <c r="BW298" s="4"/>
      <c r="CA298" s="31" t="str">
        <f t="shared" si="168"/>
        <v/>
      </c>
      <c r="CB298" s="31" t="str">
        <f t="shared" si="169"/>
        <v/>
      </c>
      <c r="CC298" s="31" t="str">
        <f t="shared" si="167"/>
        <v/>
      </c>
      <c r="CD298" s="31" t="str">
        <f t="shared" si="170"/>
        <v/>
      </c>
      <c r="CE298" s="31" t="str">
        <f t="shared" si="171"/>
        <v/>
      </c>
      <c r="CF298" s="31" t="str">
        <f t="shared" si="172"/>
        <v/>
      </c>
      <c r="CG298" s="31" t="str">
        <f t="shared" si="173"/>
        <v/>
      </c>
      <c r="CH298" s="32">
        <f t="shared" si="174"/>
        <v>0</v>
      </c>
      <c r="CI298" s="32"/>
      <c r="CJ298" s="32"/>
      <c r="CK298" s="32">
        <f t="shared" si="175"/>
        <v>0</v>
      </c>
      <c r="CL298" s="32">
        <f t="shared" si="176"/>
        <v>0</v>
      </c>
      <c r="CM298" s="32">
        <f t="shared" si="176"/>
        <v>0</v>
      </c>
      <c r="CN298" s="32">
        <f t="shared" si="176"/>
        <v>0</v>
      </c>
    </row>
    <row r="299" spans="1:92" ht="16.350000000000001" customHeight="1" x14ac:dyDescent="0.2">
      <c r="A299" s="2912"/>
      <c r="B299" s="3640" t="s">
        <v>268</v>
      </c>
      <c r="C299" s="3641"/>
      <c r="D299" s="2109">
        <f t="shared" si="165"/>
        <v>0</v>
      </c>
      <c r="E299" s="2110">
        <f t="shared" si="178"/>
        <v>0</v>
      </c>
      <c r="F299" s="2111">
        <f t="shared" si="179"/>
        <v>0</v>
      </c>
      <c r="G299" s="2119"/>
      <c r="H299" s="2120"/>
      <c r="I299" s="2121"/>
      <c r="J299" s="2120"/>
      <c r="K299" s="2121"/>
      <c r="L299" s="2120"/>
      <c r="M299" s="2121"/>
      <c r="N299" s="2120"/>
      <c r="O299" s="2121"/>
      <c r="P299" s="2120"/>
      <c r="Q299" s="2121"/>
      <c r="R299" s="2120"/>
      <c r="S299" s="2121"/>
      <c r="T299" s="2120"/>
      <c r="U299" s="2121"/>
      <c r="V299" s="2122"/>
      <c r="W299" s="2121"/>
      <c r="X299" s="2122"/>
      <c r="Y299" s="2121"/>
      <c r="Z299" s="2122"/>
      <c r="AA299" s="2121"/>
      <c r="AB299" s="2122"/>
      <c r="AC299" s="2121"/>
      <c r="AD299" s="2122"/>
      <c r="AE299" s="2121"/>
      <c r="AF299" s="2122"/>
      <c r="AG299" s="2121"/>
      <c r="AH299" s="2122"/>
      <c r="AI299" s="2121"/>
      <c r="AJ299" s="2122"/>
      <c r="AK299" s="2121"/>
      <c r="AL299" s="2122"/>
      <c r="AM299" s="2121"/>
      <c r="AN299" s="2122"/>
      <c r="AO299" s="2123"/>
      <c r="AP299" s="2124"/>
      <c r="AQ299" s="2125"/>
      <c r="AR299" s="2148"/>
      <c r="AS299" s="2126"/>
      <c r="AT299" s="2121"/>
      <c r="AU299" s="2127"/>
      <c r="AV299" s="2127"/>
      <c r="AW299" s="2120"/>
      <c r="AX299" s="671" t="str">
        <f t="shared" si="166"/>
        <v/>
      </c>
      <c r="BT299" s="3"/>
      <c r="BU299" s="3"/>
      <c r="BV299" s="4"/>
      <c r="BW299" s="4"/>
      <c r="CA299" s="31" t="str">
        <f t="shared" si="168"/>
        <v/>
      </c>
      <c r="CB299" s="31" t="str">
        <f t="shared" si="169"/>
        <v/>
      </c>
      <c r="CC299" s="31" t="str">
        <f t="shared" si="167"/>
        <v/>
      </c>
      <c r="CD299" s="31" t="str">
        <f t="shared" si="170"/>
        <v/>
      </c>
      <c r="CE299" s="31" t="str">
        <f t="shared" si="171"/>
        <v/>
      </c>
      <c r="CF299" s="31" t="str">
        <f t="shared" si="172"/>
        <v/>
      </c>
      <c r="CG299" s="31" t="str">
        <f t="shared" si="173"/>
        <v/>
      </c>
      <c r="CH299" s="32">
        <f t="shared" si="174"/>
        <v>0</v>
      </c>
      <c r="CI299" s="32"/>
      <c r="CJ299" s="32"/>
      <c r="CK299" s="32">
        <f t="shared" si="175"/>
        <v>0</v>
      </c>
      <c r="CL299" s="32">
        <f t="shared" si="176"/>
        <v>0</v>
      </c>
      <c r="CM299" s="32">
        <f t="shared" si="176"/>
        <v>0</v>
      </c>
      <c r="CN299" s="32">
        <f t="shared" si="176"/>
        <v>0</v>
      </c>
    </row>
    <row r="300" spans="1:92" ht="16.350000000000001" customHeight="1" x14ac:dyDescent="0.2">
      <c r="A300" s="3537"/>
      <c r="B300" s="3555" t="s">
        <v>269</v>
      </c>
      <c r="C300" s="3555"/>
      <c r="D300" s="2128">
        <f t="shared" si="165"/>
        <v>0</v>
      </c>
      <c r="E300" s="2129">
        <f t="shared" si="178"/>
        <v>0</v>
      </c>
      <c r="F300" s="2130">
        <f t="shared" si="179"/>
        <v>0</v>
      </c>
      <c r="G300" s="2102"/>
      <c r="H300" s="2103"/>
      <c r="I300" s="2104"/>
      <c r="J300" s="2103"/>
      <c r="K300" s="2104"/>
      <c r="L300" s="2103"/>
      <c r="M300" s="2104"/>
      <c r="N300" s="2103"/>
      <c r="O300" s="2104"/>
      <c r="P300" s="2103"/>
      <c r="Q300" s="2104"/>
      <c r="R300" s="2103"/>
      <c r="S300" s="2104"/>
      <c r="T300" s="2103"/>
      <c r="U300" s="2104"/>
      <c r="V300" s="2105"/>
      <c r="W300" s="2104"/>
      <c r="X300" s="2105"/>
      <c r="Y300" s="2104"/>
      <c r="Z300" s="2105"/>
      <c r="AA300" s="2104"/>
      <c r="AB300" s="2105"/>
      <c r="AC300" s="2104"/>
      <c r="AD300" s="2105"/>
      <c r="AE300" s="2104"/>
      <c r="AF300" s="2105"/>
      <c r="AG300" s="2104"/>
      <c r="AH300" s="2105"/>
      <c r="AI300" s="2104"/>
      <c r="AJ300" s="2105"/>
      <c r="AK300" s="2104"/>
      <c r="AL300" s="2105"/>
      <c r="AM300" s="2104"/>
      <c r="AN300" s="2105"/>
      <c r="AO300" s="2106"/>
      <c r="AP300" s="2107"/>
      <c r="AQ300" s="2131"/>
      <c r="AR300" s="2149"/>
      <c r="AS300" s="2132"/>
      <c r="AT300" s="2104"/>
      <c r="AU300" s="2108"/>
      <c r="AV300" s="2108"/>
      <c r="AW300" s="2103"/>
      <c r="AX300" s="671" t="str">
        <f t="shared" si="166"/>
        <v/>
      </c>
      <c r="BT300" s="3"/>
      <c r="BU300" s="3"/>
      <c r="BV300" s="4"/>
      <c r="BW300" s="4"/>
      <c r="CA300" s="31" t="str">
        <f t="shared" si="168"/>
        <v/>
      </c>
      <c r="CB300" s="31" t="str">
        <f t="shared" si="169"/>
        <v/>
      </c>
      <c r="CC300" s="31" t="str">
        <f t="shared" si="167"/>
        <v/>
      </c>
      <c r="CD300" s="31" t="str">
        <f t="shared" si="170"/>
        <v/>
      </c>
      <c r="CE300" s="31" t="str">
        <f t="shared" si="171"/>
        <v/>
      </c>
      <c r="CF300" s="31" t="str">
        <f t="shared" si="172"/>
        <v/>
      </c>
      <c r="CG300" s="31" t="str">
        <f t="shared" si="173"/>
        <v/>
      </c>
      <c r="CH300" s="32">
        <f t="shared" si="174"/>
        <v>0</v>
      </c>
      <c r="CI300" s="32"/>
      <c r="CJ300" s="32"/>
      <c r="CK300" s="32">
        <f t="shared" si="175"/>
        <v>0</v>
      </c>
      <c r="CL300" s="32">
        <f t="shared" si="176"/>
        <v>0</v>
      </c>
      <c r="CM300" s="32">
        <f t="shared" si="176"/>
        <v>0</v>
      </c>
      <c r="CN300" s="32">
        <f t="shared" si="176"/>
        <v>0</v>
      </c>
    </row>
    <row r="301" spans="1:92" ht="16.350000000000001" customHeight="1" x14ac:dyDescent="0.2">
      <c r="A301" s="3800" t="s">
        <v>108</v>
      </c>
      <c r="B301" s="3643" t="s">
        <v>264</v>
      </c>
      <c r="C301" s="3643"/>
      <c r="D301" s="2606">
        <f t="shared" si="165"/>
        <v>0</v>
      </c>
      <c r="E301" s="2607">
        <f t="shared" si="178"/>
        <v>0</v>
      </c>
      <c r="F301" s="2608">
        <f t="shared" si="179"/>
        <v>0</v>
      </c>
      <c r="G301" s="2609"/>
      <c r="H301" s="2610"/>
      <c r="I301" s="2611"/>
      <c r="J301" s="2610"/>
      <c r="K301" s="2611"/>
      <c r="L301" s="2610"/>
      <c r="M301" s="2611"/>
      <c r="N301" s="2610"/>
      <c r="O301" s="2611"/>
      <c r="P301" s="2610"/>
      <c r="Q301" s="2611"/>
      <c r="R301" s="2610"/>
      <c r="S301" s="2611"/>
      <c r="T301" s="2610"/>
      <c r="U301" s="2611"/>
      <c r="V301" s="2612"/>
      <c r="W301" s="2611"/>
      <c r="X301" s="2612"/>
      <c r="Y301" s="2611"/>
      <c r="Z301" s="2612"/>
      <c r="AA301" s="2611"/>
      <c r="AB301" s="2612"/>
      <c r="AC301" s="2611"/>
      <c r="AD301" s="2612"/>
      <c r="AE301" s="2611"/>
      <c r="AF301" s="2612"/>
      <c r="AG301" s="2611"/>
      <c r="AH301" s="2612"/>
      <c r="AI301" s="2611"/>
      <c r="AJ301" s="2612"/>
      <c r="AK301" s="2611"/>
      <c r="AL301" s="2612"/>
      <c r="AM301" s="2609"/>
      <c r="AN301" s="2613"/>
      <c r="AO301" s="2611"/>
      <c r="AP301" s="2614"/>
      <c r="AQ301" s="2609"/>
      <c r="AR301" s="2615"/>
      <c r="AS301" s="1060"/>
      <c r="AT301" s="2517"/>
      <c r="AU301" s="461"/>
      <c r="AV301" s="461"/>
      <c r="AW301" s="459"/>
      <c r="AX301" s="671" t="str">
        <f t="shared" si="166"/>
        <v/>
      </c>
      <c r="BT301" s="3"/>
      <c r="BU301" s="3"/>
      <c r="BV301" s="4"/>
      <c r="BW301" s="4"/>
      <c r="CA301" s="31" t="str">
        <f t="shared" si="168"/>
        <v/>
      </c>
      <c r="CB301" s="31" t="str">
        <f t="shared" si="169"/>
        <v/>
      </c>
      <c r="CC301" s="31" t="str">
        <f t="shared" si="167"/>
        <v/>
      </c>
      <c r="CD301" s="31" t="str">
        <f t="shared" si="170"/>
        <v/>
      </c>
      <c r="CE301" s="31" t="str">
        <f t="shared" si="171"/>
        <v/>
      </c>
      <c r="CF301" s="31" t="str">
        <f t="shared" si="172"/>
        <v/>
      </c>
      <c r="CG301" s="31" t="str">
        <f t="shared" si="173"/>
        <v/>
      </c>
      <c r="CH301" s="32">
        <f t="shared" si="174"/>
        <v>0</v>
      </c>
      <c r="CI301" s="32">
        <f t="shared" si="180"/>
        <v>0</v>
      </c>
      <c r="CJ301" s="32">
        <f t="shared" si="181"/>
        <v>0</v>
      </c>
      <c r="CK301" s="32">
        <f t="shared" si="175"/>
        <v>0</v>
      </c>
      <c r="CL301" s="32">
        <f t="shared" si="176"/>
        <v>0</v>
      </c>
      <c r="CM301" s="32">
        <f t="shared" si="176"/>
        <v>0</v>
      </c>
      <c r="CN301" s="32">
        <f t="shared" si="176"/>
        <v>0</v>
      </c>
    </row>
    <row r="302" spans="1:92" ht="16.350000000000001" customHeight="1" x14ac:dyDescent="0.2">
      <c r="A302" s="2961"/>
      <c r="B302" s="3639" t="s">
        <v>265</v>
      </c>
      <c r="C302" s="3639"/>
      <c r="D302" s="550">
        <f t="shared" si="165"/>
        <v>0</v>
      </c>
      <c r="E302" s="2616">
        <f t="shared" si="178"/>
        <v>0</v>
      </c>
      <c r="F302" s="2617">
        <f t="shared" si="179"/>
        <v>0</v>
      </c>
      <c r="G302" s="2618"/>
      <c r="H302" s="2619"/>
      <c r="I302" s="2620"/>
      <c r="J302" s="2619"/>
      <c r="K302" s="2620"/>
      <c r="L302" s="2619"/>
      <c r="M302" s="2620"/>
      <c r="N302" s="2619"/>
      <c r="O302" s="2620"/>
      <c r="P302" s="2619"/>
      <c r="Q302" s="2620"/>
      <c r="R302" s="2619"/>
      <c r="S302" s="2620"/>
      <c r="T302" s="2619"/>
      <c r="U302" s="2620"/>
      <c r="V302" s="2621"/>
      <c r="W302" s="2620"/>
      <c r="X302" s="2621"/>
      <c r="Y302" s="2620"/>
      <c r="Z302" s="2621"/>
      <c r="AA302" s="2620"/>
      <c r="AB302" s="2621"/>
      <c r="AC302" s="2620"/>
      <c r="AD302" s="2621"/>
      <c r="AE302" s="2620"/>
      <c r="AF302" s="2621"/>
      <c r="AG302" s="2620"/>
      <c r="AH302" s="2621"/>
      <c r="AI302" s="2620"/>
      <c r="AJ302" s="2621"/>
      <c r="AK302" s="2620"/>
      <c r="AL302" s="2621"/>
      <c r="AM302" s="2618"/>
      <c r="AN302" s="2622"/>
      <c r="AO302" s="2620"/>
      <c r="AP302" s="2623"/>
      <c r="AQ302" s="2097"/>
      <c r="AR302" s="2133"/>
      <c r="AS302" s="467"/>
      <c r="AT302" s="2114"/>
      <c r="AU302" s="2118"/>
      <c r="AV302" s="2118"/>
      <c r="AW302" s="2113"/>
      <c r="AX302" s="671" t="str">
        <f t="shared" si="166"/>
        <v/>
      </c>
      <c r="BT302" s="3"/>
      <c r="BU302" s="3"/>
      <c r="BV302" s="4"/>
      <c r="BW302" s="4"/>
      <c r="CA302" s="31" t="str">
        <f t="shared" si="168"/>
        <v/>
      </c>
      <c r="CB302" s="31" t="str">
        <f t="shared" si="169"/>
        <v/>
      </c>
      <c r="CC302" s="31" t="str">
        <f t="shared" si="167"/>
        <v/>
      </c>
      <c r="CD302" s="31" t="str">
        <f t="shared" si="170"/>
        <v/>
      </c>
      <c r="CE302" s="31" t="str">
        <f t="shared" si="171"/>
        <v/>
      </c>
      <c r="CF302" s="31" t="str">
        <f t="shared" si="172"/>
        <v/>
      </c>
      <c r="CG302" s="31" t="str">
        <f t="shared" si="173"/>
        <v/>
      </c>
      <c r="CH302" s="32">
        <f t="shared" si="174"/>
        <v>0</v>
      </c>
      <c r="CI302" s="32"/>
      <c r="CJ302" s="32"/>
      <c r="CK302" s="32">
        <f t="shared" si="175"/>
        <v>0</v>
      </c>
      <c r="CL302" s="32">
        <f t="shared" si="176"/>
        <v>0</v>
      </c>
      <c r="CM302" s="32">
        <f t="shared" si="176"/>
        <v>0</v>
      </c>
      <c r="CN302" s="32">
        <f t="shared" si="176"/>
        <v>0</v>
      </c>
    </row>
    <row r="303" spans="1:92" ht="16.350000000000001" customHeight="1" x14ac:dyDescent="0.2">
      <c r="A303" s="2961"/>
      <c r="B303" s="3186" t="s">
        <v>266</v>
      </c>
      <c r="C303" s="3187"/>
      <c r="D303" s="550">
        <f t="shared" si="165"/>
        <v>0</v>
      </c>
      <c r="E303" s="2616">
        <f t="shared" si="178"/>
        <v>0</v>
      </c>
      <c r="F303" s="2617">
        <f t="shared" si="179"/>
        <v>0</v>
      </c>
      <c r="G303" s="2618"/>
      <c r="H303" s="2619"/>
      <c r="I303" s="2620"/>
      <c r="J303" s="2619"/>
      <c r="K303" s="2620"/>
      <c r="L303" s="2619"/>
      <c r="M303" s="2620"/>
      <c r="N303" s="2619"/>
      <c r="O303" s="2620"/>
      <c r="P303" s="2619"/>
      <c r="Q303" s="2620"/>
      <c r="R303" s="2619"/>
      <c r="S303" s="2620"/>
      <c r="T303" s="2619"/>
      <c r="U303" s="2620"/>
      <c r="V303" s="2624"/>
      <c r="W303" s="2620"/>
      <c r="X303" s="2624"/>
      <c r="Y303" s="2620"/>
      <c r="Z303" s="2624"/>
      <c r="AA303" s="2620"/>
      <c r="AB303" s="2624"/>
      <c r="AC303" s="2620"/>
      <c r="AD303" s="2624"/>
      <c r="AE303" s="2620"/>
      <c r="AF303" s="2624"/>
      <c r="AG303" s="2620"/>
      <c r="AH303" s="2624"/>
      <c r="AI303" s="2620"/>
      <c r="AJ303" s="2624"/>
      <c r="AK303" s="2620"/>
      <c r="AL303" s="2624"/>
      <c r="AM303" s="2618"/>
      <c r="AN303" s="2622"/>
      <c r="AO303" s="2620"/>
      <c r="AP303" s="2623"/>
      <c r="AQ303" s="2097"/>
      <c r="AR303" s="2133"/>
      <c r="AS303" s="2133"/>
      <c r="AT303" s="2114"/>
      <c r="AU303" s="2118"/>
      <c r="AV303" s="2118"/>
      <c r="AW303" s="2113"/>
      <c r="AX303" s="671" t="str">
        <f t="shared" si="166"/>
        <v/>
      </c>
      <c r="BT303" s="3"/>
      <c r="BU303" s="3"/>
      <c r="BV303" s="4"/>
      <c r="BW303" s="4"/>
      <c r="CA303" s="31" t="str">
        <f t="shared" si="168"/>
        <v/>
      </c>
      <c r="CB303" s="31" t="str">
        <f t="shared" si="169"/>
        <v/>
      </c>
      <c r="CC303" s="31" t="str">
        <f t="shared" si="167"/>
        <v/>
      </c>
      <c r="CD303" s="31" t="str">
        <f t="shared" si="170"/>
        <v/>
      </c>
      <c r="CE303" s="31" t="str">
        <f t="shared" si="171"/>
        <v/>
      </c>
      <c r="CF303" s="31" t="str">
        <f t="shared" si="172"/>
        <v/>
      </c>
      <c r="CG303" s="31" t="str">
        <f t="shared" si="173"/>
        <v/>
      </c>
      <c r="CH303" s="32">
        <f t="shared" si="174"/>
        <v>0</v>
      </c>
      <c r="CI303" s="32"/>
      <c r="CJ303" s="32"/>
      <c r="CK303" s="32">
        <f t="shared" si="175"/>
        <v>0</v>
      </c>
      <c r="CL303" s="32">
        <f t="shared" si="176"/>
        <v>0</v>
      </c>
      <c r="CM303" s="32">
        <f t="shared" si="176"/>
        <v>0</v>
      </c>
      <c r="CN303" s="32">
        <f t="shared" si="176"/>
        <v>0</v>
      </c>
    </row>
    <row r="304" spans="1:92" ht="16.350000000000001" customHeight="1" x14ac:dyDescent="0.2">
      <c r="A304" s="2961"/>
      <c r="B304" s="3186" t="s">
        <v>267</v>
      </c>
      <c r="C304" s="3187"/>
      <c r="D304" s="550">
        <f t="shared" si="165"/>
        <v>0</v>
      </c>
      <c r="E304" s="2616">
        <f t="shared" si="178"/>
        <v>0</v>
      </c>
      <c r="F304" s="2617">
        <f t="shared" si="179"/>
        <v>0</v>
      </c>
      <c r="G304" s="2625"/>
      <c r="H304" s="2626"/>
      <c r="I304" s="2627"/>
      <c r="J304" s="2626"/>
      <c r="K304" s="2627"/>
      <c r="L304" s="2626"/>
      <c r="M304" s="2627"/>
      <c r="N304" s="2626"/>
      <c r="O304" s="2627"/>
      <c r="P304" s="2626"/>
      <c r="Q304" s="2627"/>
      <c r="R304" s="2626"/>
      <c r="S304" s="2627"/>
      <c r="T304" s="2626"/>
      <c r="U304" s="2627"/>
      <c r="V304" s="2626"/>
      <c r="W304" s="2627"/>
      <c r="X304" s="2626"/>
      <c r="Y304" s="2627"/>
      <c r="Z304" s="2626"/>
      <c r="AA304" s="2627"/>
      <c r="AB304" s="2626"/>
      <c r="AC304" s="2627"/>
      <c r="AD304" s="2626"/>
      <c r="AE304" s="2627"/>
      <c r="AF304" s="2626"/>
      <c r="AG304" s="2627"/>
      <c r="AH304" s="2626"/>
      <c r="AI304" s="2627"/>
      <c r="AJ304" s="2626"/>
      <c r="AK304" s="2627"/>
      <c r="AL304" s="2626"/>
      <c r="AM304" s="2625"/>
      <c r="AN304" s="2628"/>
      <c r="AO304" s="2629"/>
      <c r="AP304" s="2630"/>
      <c r="AQ304" s="2097"/>
      <c r="AR304" s="2133"/>
      <c r="AS304" s="2133"/>
      <c r="AT304" s="2629"/>
      <c r="AU304" s="2631"/>
      <c r="AV304" s="2631"/>
      <c r="AW304" s="2632"/>
      <c r="AX304" s="671" t="str">
        <f t="shared" si="166"/>
        <v/>
      </c>
      <c r="BT304" s="3"/>
      <c r="BU304" s="3"/>
      <c r="BV304" s="4"/>
      <c r="BW304" s="4"/>
      <c r="CA304" s="31" t="str">
        <f t="shared" si="168"/>
        <v/>
      </c>
      <c r="CB304" s="31" t="str">
        <f t="shared" si="169"/>
        <v/>
      </c>
      <c r="CC304" s="31" t="str">
        <f t="shared" si="167"/>
        <v/>
      </c>
      <c r="CD304" s="31" t="str">
        <f t="shared" si="170"/>
        <v/>
      </c>
      <c r="CE304" s="31" t="str">
        <f t="shared" si="171"/>
        <v/>
      </c>
      <c r="CF304" s="31" t="str">
        <f t="shared" si="172"/>
        <v/>
      </c>
      <c r="CG304" s="31" t="str">
        <f t="shared" si="173"/>
        <v/>
      </c>
      <c r="CH304" s="32">
        <f t="shared" si="174"/>
        <v>0</v>
      </c>
      <c r="CI304" s="32"/>
      <c r="CJ304" s="32"/>
      <c r="CK304" s="32">
        <f t="shared" si="175"/>
        <v>0</v>
      </c>
      <c r="CL304" s="32">
        <f t="shared" si="176"/>
        <v>0</v>
      </c>
      <c r="CM304" s="32">
        <f t="shared" si="176"/>
        <v>0</v>
      </c>
      <c r="CN304" s="32">
        <f t="shared" si="176"/>
        <v>0</v>
      </c>
    </row>
    <row r="305" spans="1:92" ht="16.350000000000001" customHeight="1" x14ac:dyDescent="0.2">
      <c r="A305" s="2961"/>
      <c r="B305" s="3640" t="s">
        <v>268</v>
      </c>
      <c r="C305" s="3641"/>
      <c r="D305" s="550">
        <f t="shared" si="165"/>
        <v>0</v>
      </c>
      <c r="E305" s="2616">
        <f t="shared" si="178"/>
        <v>0</v>
      </c>
      <c r="F305" s="2617">
        <f t="shared" si="179"/>
        <v>0</v>
      </c>
      <c r="G305" s="2625"/>
      <c r="H305" s="2626"/>
      <c r="I305" s="2627"/>
      <c r="J305" s="2626"/>
      <c r="K305" s="2627"/>
      <c r="L305" s="2626"/>
      <c r="M305" s="2627"/>
      <c r="N305" s="2626"/>
      <c r="O305" s="2627"/>
      <c r="P305" s="2626"/>
      <c r="Q305" s="2627"/>
      <c r="R305" s="2626"/>
      <c r="S305" s="2627"/>
      <c r="T305" s="2626"/>
      <c r="U305" s="2627"/>
      <c r="V305" s="2626"/>
      <c r="W305" s="2627"/>
      <c r="X305" s="2626"/>
      <c r="Y305" s="2627"/>
      <c r="Z305" s="2626"/>
      <c r="AA305" s="2627"/>
      <c r="AB305" s="2626"/>
      <c r="AC305" s="2627"/>
      <c r="AD305" s="2626"/>
      <c r="AE305" s="2627"/>
      <c r="AF305" s="2626"/>
      <c r="AG305" s="2627"/>
      <c r="AH305" s="2626"/>
      <c r="AI305" s="2627"/>
      <c r="AJ305" s="2626"/>
      <c r="AK305" s="2627"/>
      <c r="AL305" s="2626"/>
      <c r="AM305" s="2625"/>
      <c r="AN305" s="2628"/>
      <c r="AO305" s="637"/>
      <c r="AP305" s="553"/>
      <c r="AQ305" s="2125"/>
      <c r="AR305" s="2148"/>
      <c r="AS305" s="2126"/>
      <c r="AT305" s="637"/>
      <c r="AU305" s="612"/>
      <c r="AV305" s="612"/>
      <c r="AW305" s="660"/>
      <c r="AX305" s="671" t="str">
        <f t="shared" si="166"/>
        <v/>
      </c>
      <c r="BT305" s="3"/>
      <c r="BU305" s="3"/>
      <c r="BV305" s="4"/>
      <c r="BW305" s="4"/>
      <c r="CA305" s="31" t="str">
        <f t="shared" si="168"/>
        <v/>
      </c>
      <c r="CB305" s="31" t="str">
        <f t="shared" si="169"/>
        <v/>
      </c>
      <c r="CC305" s="31" t="str">
        <f t="shared" si="167"/>
        <v/>
      </c>
      <c r="CD305" s="31" t="str">
        <f t="shared" si="170"/>
        <v/>
      </c>
      <c r="CE305" s="31" t="str">
        <f t="shared" si="171"/>
        <v/>
      </c>
      <c r="CF305" s="31" t="str">
        <f t="shared" si="172"/>
        <v/>
      </c>
      <c r="CG305" s="31" t="str">
        <f t="shared" si="173"/>
        <v/>
      </c>
      <c r="CH305" s="32">
        <f t="shared" si="174"/>
        <v>0</v>
      </c>
      <c r="CI305" s="32"/>
      <c r="CJ305" s="32"/>
      <c r="CK305" s="32">
        <f t="shared" si="175"/>
        <v>0</v>
      </c>
      <c r="CL305" s="32">
        <f t="shared" si="176"/>
        <v>0</v>
      </c>
      <c r="CM305" s="32">
        <f t="shared" si="176"/>
        <v>0</v>
      </c>
      <c r="CN305" s="32">
        <f t="shared" si="176"/>
        <v>0</v>
      </c>
    </row>
    <row r="306" spans="1:92" ht="16.350000000000001" customHeight="1" thickBot="1" x14ac:dyDescent="0.25">
      <c r="A306" s="2962"/>
      <c r="B306" s="3644" t="s">
        <v>269</v>
      </c>
      <c r="C306" s="3644"/>
      <c r="D306" s="2193">
        <f t="shared" si="165"/>
        <v>0</v>
      </c>
      <c r="E306" s="2633">
        <f t="shared" si="178"/>
        <v>0</v>
      </c>
      <c r="F306" s="2634">
        <f t="shared" si="179"/>
        <v>0</v>
      </c>
      <c r="G306" s="2635"/>
      <c r="H306" s="2636"/>
      <c r="I306" s="2637"/>
      <c r="J306" s="2636"/>
      <c r="K306" s="2637"/>
      <c r="L306" s="2636"/>
      <c r="M306" s="2637"/>
      <c r="N306" s="2636"/>
      <c r="O306" s="2637"/>
      <c r="P306" s="2636"/>
      <c r="Q306" s="2637"/>
      <c r="R306" s="2636"/>
      <c r="S306" s="2637"/>
      <c r="T306" s="2636"/>
      <c r="U306" s="2635"/>
      <c r="V306" s="2636"/>
      <c r="W306" s="2635"/>
      <c r="X306" s="2636"/>
      <c r="Y306" s="2635"/>
      <c r="Z306" s="2636"/>
      <c r="AA306" s="2635"/>
      <c r="AB306" s="2636"/>
      <c r="AC306" s="2635"/>
      <c r="AD306" s="2636"/>
      <c r="AE306" s="2635"/>
      <c r="AF306" s="2636"/>
      <c r="AG306" s="2635"/>
      <c r="AH306" s="2636"/>
      <c r="AI306" s="2635"/>
      <c r="AJ306" s="2636"/>
      <c r="AK306" s="2635"/>
      <c r="AL306" s="2636"/>
      <c r="AM306" s="2635"/>
      <c r="AN306" s="2638"/>
      <c r="AO306" s="2200"/>
      <c r="AP306" s="2201"/>
      <c r="AQ306" s="2202"/>
      <c r="AR306" s="2203"/>
      <c r="AS306" s="2132"/>
      <c r="AT306" s="2200"/>
      <c r="AU306" s="2204"/>
      <c r="AV306" s="2204"/>
      <c r="AW306" s="2205"/>
      <c r="AX306" s="671" t="str">
        <f t="shared" si="166"/>
        <v/>
      </c>
      <c r="BT306" s="3"/>
      <c r="BU306" s="3"/>
      <c r="BV306" s="4"/>
      <c r="BW306" s="4"/>
      <c r="CA306" s="31" t="str">
        <f t="shared" si="168"/>
        <v/>
      </c>
      <c r="CB306" s="31" t="str">
        <f t="shared" si="169"/>
        <v/>
      </c>
      <c r="CC306" s="31" t="str">
        <f t="shared" si="167"/>
        <v/>
      </c>
      <c r="CD306" s="31" t="str">
        <f t="shared" si="170"/>
        <v/>
      </c>
      <c r="CE306" s="31" t="str">
        <f t="shared" si="171"/>
        <v/>
      </c>
      <c r="CF306" s="31" t="str">
        <f t="shared" si="172"/>
        <v/>
      </c>
      <c r="CG306" s="31" t="str">
        <f t="shared" si="173"/>
        <v/>
      </c>
      <c r="CH306" s="32">
        <f t="shared" si="174"/>
        <v>0</v>
      </c>
      <c r="CI306" s="32"/>
      <c r="CJ306" s="32"/>
      <c r="CK306" s="32">
        <f t="shared" si="175"/>
        <v>0</v>
      </c>
      <c r="CL306" s="32">
        <f t="shared" si="176"/>
        <v>0</v>
      </c>
      <c r="CM306" s="32">
        <f t="shared" si="176"/>
        <v>0</v>
      </c>
      <c r="CN306" s="32">
        <f t="shared" si="176"/>
        <v>0</v>
      </c>
    </row>
    <row r="307" spans="1:92" ht="16.350000000000001" customHeight="1" thickTop="1" x14ac:dyDescent="0.2">
      <c r="A307" s="2951" t="s">
        <v>4</v>
      </c>
      <c r="B307" s="3184" t="s">
        <v>264</v>
      </c>
      <c r="C307" s="3184"/>
      <c r="D307" s="400">
        <f t="shared" si="165"/>
        <v>175</v>
      </c>
      <c r="E307" s="559">
        <f t="shared" ref="E307:E312" si="182">SUM(G307+I307+K307+M307+O307+Q307+S307+U307+W307+Y307+AA307+AC307+AE307+AG307+AI307+AK307+AM307)</f>
        <v>63</v>
      </c>
      <c r="F307" s="560">
        <f t="shared" si="179"/>
        <v>112</v>
      </c>
      <c r="G307" s="561">
        <f>+G223+G229+G235+G241+G247+G253+G259+G265+G289+G295+G301</f>
        <v>0</v>
      </c>
      <c r="H307" s="562">
        <f t="shared" ref="H307:X312" si="183">+H223+H229+H235+H241+H247+H253+H259+H265+H289+H295+H301</f>
        <v>0</v>
      </c>
      <c r="I307" s="561">
        <f t="shared" si="183"/>
        <v>1</v>
      </c>
      <c r="J307" s="562">
        <f t="shared" si="183"/>
        <v>0</v>
      </c>
      <c r="K307" s="561">
        <f t="shared" si="183"/>
        <v>1</v>
      </c>
      <c r="L307" s="562">
        <f t="shared" si="183"/>
        <v>0</v>
      </c>
      <c r="M307" s="561">
        <f t="shared" si="183"/>
        <v>0</v>
      </c>
      <c r="N307" s="562">
        <f t="shared" si="183"/>
        <v>1</v>
      </c>
      <c r="O307" s="561">
        <f t="shared" si="183"/>
        <v>0</v>
      </c>
      <c r="P307" s="562">
        <f t="shared" si="183"/>
        <v>0</v>
      </c>
      <c r="Q307" s="561">
        <f t="shared" si="183"/>
        <v>0</v>
      </c>
      <c r="R307" s="562">
        <f t="shared" si="183"/>
        <v>1</v>
      </c>
      <c r="S307" s="561">
        <f t="shared" si="183"/>
        <v>4</v>
      </c>
      <c r="T307" s="562">
        <f t="shared" si="183"/>
        <v>2</v>
      </c>
      <c r="U307" s="561">
        <f t="shared" si="183"/>
        <v>1</v>
      </c>
      <c r="V307" s="562">
        <f t="shared" si="183"/>
        <v>3</v>
      </c>
      <c r="W307" s="561">
        <f t="shared" si="183"/>
        <v>4</v>
      </c>
      <c r="X307" s="562">
        <f t="shared" si="183"/>
        <v>5</v>
      </c>
      <c r="Y307" s="561">
        <f t="shared" ref="Y307:AN310" si="184">+Y223+Y229+Y235+Y241+Y247+Y253+Y259+Y265+Y271+Y277+Y283+Y289+Y295+Y301</f>
        <v>9</v>
      </c>
      <c r="Z307" s="562">
        <f t="shared" si="184"/>
        <v>9</v>
      </c>
      <c r="AA307" s="561">
        <f t="shared" si="184"/>
        <v>3</v>
      </c>
      <c r="AB307" s="562">
        <f t="shared" si="184"/>
        <v>8</v>
      </c>
      <c r="AC307" s="561">
        <f t="shared" si="184"/>
        <v>6</v>
      </c>
      <c r="AD307" s="562">
        <f t="shared" si="184"/>
        <v>16</v>
      </c>
      <c r="AE307" s="561">
        <f t="shared" si="184"/>
        <v>7</v>
      </c>
      <c r="AF307" s="562">
        <f t="shared" si="184"/>
        <v>24</v>
      </c>
      <c r="AG307" s="561">
        <f t="shared" si="184"/>
        <v>12</v>
      </c>
      <c r="AH307" s="562">
        <f t="shared" si="184"/>
        <v>24</v>
      </c>
      <c r="AI307" s="561">
        <f t="shared" si="184"/>
        <v>3</v>
      </c>
      <c r="AJ307" s="562">
        <f t="shared" si="184"/>
        <v>8</v>
      </c>
      <c r="AK307" s="561">
        <f t="shared" si="184"/>
        <v>5</v>
      </c>
      <c r="AL307" s="562">
        <f t="shared" si="184"/>
        <v>9</v>
      </c>
      <c r="AM307" s="561">
        <f t="shared" si="184"/>
        <v>7</v>
      </c>
      <c r="AN307" s="563">
        <f t="shared" si="184"/>
        <v>2</v>
      </c>
      <c r="AO307" s="564">
        <f>+AO223+AO229+AO235+AO241+AO247+AO265+AO271+AO277+AO283+AO289+AO295+AO301</f>
        <v>0</v>
      </c>
      <c r="AP307" s="565">
        <f>+AP223+AP229+AP235+AP247+AP265+AP271+AP277+AP283+AP289+AP295+AP301</f>
        <v>0</v>
      </c>
      <c r="AQ307" s="400">
        <f>SUM(AQ223+AQ229+AQ235+AQ241+AQ247+AQ253+AQ259+AQ265+AQ271+AQ277+AQ283+AQ289+AQ295+AQ301)</f>
        <v>50</v>
      </c>
      <c r="AR307" s="566">
        <f>SUM(AR223+AR229+AR235+AR241+AR247+AR253+AR259+AR265+AR271+AR277+AR283+AR289+AR295+AR301)</f>
        <v>25</v>
      </c>
      <c r="AS307" s="561">
        <f t="shared" ref="AS307:AW310" si="185">+AS223+AS229+AS235+AS241+AS247+AS253+AS259+AS265+AS271+AS277+AS283+AS289+AS295+AS301</f>
        <v>47</v>
      </c>
      <c r="AT307" s="564">
        <f t="shared" si="185"/>
        <v>0</v>
      </c>
      <c r="AU307" s="567">
        <f t="shared" si="185"/>
        <v>1</v>
      </c>
      <c r="AV307" s="567">
        <f t="shared" si="185"/>
        <v>1</v>
      </c>
      <c r="AW307" s="568">
        <f>+AW223+AW229+AW235+AW241+AW247+AW253+AW259+AW265+AW271+AW277+AW283+AW289+AW295+AW301</f>
        <v>0</v>
      </c>
      <c r="BT307" s="3"/>
      <c r="BU307" s="3"/>
      <c r="BV307" s="4"/>
      <c r="BW307" s="4"/>
      <c r="CA307" s="31"/>
      <c r="CB307" s="31"/>
      <c r="CC307" s="31"/>
      <c r="CD307" s="31"/>
      <c r="CE307" s="31"/>
      <c r="CF307" s="31"/>
      <c r="CG307" s="31"/>
      <c r="CH307" s="32"/>
      <c r="CI307" s="32"/>
      <c r="CJ307" s="32"/>
      <c r="CK307" s="32"/>
      <c r="CL307" s="32"/>
      <c r="CM307" s="32"/>
      <c r="CN307" s="32"/>
    </row>
    <row r="308" spans="1:92" ht="16.350000000000001" customHeight="1" x14ac:dyDescent="0.2">
      <c r="A308" s="2951"/>
      <c r="B308" s="3639" t="s">
        <v>265</v>
      </c>
      <c r="C308" s="3639"/>
      <c r="D308" s="2109">
        <f t="shared" si="165"/>
        <v>530</v>
      </c>
      <c r="E308" s="2206">
        <f t="shared" si="182"/>
        <v>222</v>
      </c>
      <c r="F308" s="2207">
        <f t="shared" si="179"/>
        <v>308</v>
      </c>
      <c r="G308" s="2109">
        <f t="shared" ref="G308:V312" si="186">+G224+G230+G236+G242+G248+G254+G260+G266+G290+G296+G302</f>
        <v>0</v>
      </c>
      <c r="H308" s="2207">
        <f t="shared" si="186"/>
        <v>0</v>
      </c>
      <c r="I308" s="2109">
        <f t="shared" si="186"/>
        <v>1</v>
      </c>
      <c r="J308" s="2207">
        <f t="shared" si="186"/>
        <v>0</v>
      </c>
      <c r="K308" s="2109">
        <f t="shared" si="186"/>
        <v>0</v>
      </c>
      <c r="L308" s="2207">
        <f t="shared" si="186"/>
        <v>0</v>
      </c>
      <c r="M308" s="2109">
        <f t="shared" si="186"/>
        <v>0</v>
      </c>
      <c r="N308" s="2207">
        <f t="shared" si="186"/>
        <v>2</v>
      </c>
      <c r="O308" s="2109">
        <f t="shared" si="186"/>
        <v>4</v>
      </c>
      <c r="P308" s="2207">
        <f t="shared" si="186"/>
        <v>3</v>
      </c>
      <c r="Q308" s="2109">
        <f t="shared" si="186"/>
        <v>3</v>
      </c>
      <c r="R308" s="2207">
        <f t="shared" si="186"/>
        <v>4</v>
      </c>
      <c r="S308" s="2109">
        <f t="shared" si="186"/>
        <v>10</v>
      </c>
      <c r="T308" s="2207">
        <f t="shared" si="186"/>
        <v>3</v>
      </c>
      <c r="U308" s="2109">
        <f t="shared" si="186"/>
        <v>8</v>
      </c>
      <c r="V308" s="2207">
        <f t="shared" si="186"/>
        <v>6</v>
      </c>
      <c r="W308" s="2109">
        <f t="shared" si="183"/>
        <v>32</v>
      </c>
      <c r="X308" s="2207">
        <f t="shared" si="183"/>
        <v>35</v>
      </c>
      <c r="Y308" s="2109">
        <f t="shared" si="184"/>
        <v>57</v>
      </c>
      <c r="Z308" s="2207">
        <f t="shared" si="184"/>
        <v>71</v>
      </c>
      <c r="AA308" s="2109">
        <f t="shared" si="184"/>
        <v>28</v>
      </c>
      <c r="AB308" s="2207">
        <f t="shared" si="184"/>
        <v>41</v>
      </c>
      <c r="AC308" s="2109">
        <f t="shared" si="184"/>
        <v>10</v>
      </c>
      <c r="AD308" s="2207">
        <f t="shared" si="184"/>
        <v>28</v>
      </c>
      <c r="AE308" s="2109">
        <f t="shared" si="184"/>
        <v>5</v>
      </c>
      <c r="AF308" s="2207">
        <f t="shared" si="184"/>
        <v>30</v>
      </c>
      <c r="AG308" s="2109">
        <f t="shared" si="184"/>
        <v>29</v>
      </c>
      <c r="AH308" s="2207">
        <f t="shared" si="184"/>
        <v>44</v>
      </c>
      <c r="AI308" s="2109">
        <f t="shared" si="184"/>
        <v>1</v>
      </c>
      <c r="AJ308" s="2207">
        <f t="shared" si="184"/>
        <v>12</v>
      </c>
      <c r="AK308" s="2109">
        <f t="shared" si="184"/>
        <v>18</v>
      </c>
      <c r="AL308" s="2207">
        <f t="shared" si="184"/>
        <v>22</v>
      </c>
      <c r="AM308" s="2109">
        <f t="shared" si="184"/>
        <v>16</v>
      </c>
      <c r="AN308" s="2208">
        <f t="shared" si="184"/>
        <v>7</v>
      </c>
      <c r="AO308" s="2209">
        <f t="shared" ref="AO308:AO312" si="187">+AO224+AO230+AO236+AO242+AO248+AO266+AO272+AO278+AO284+AO290+AO296+AO302</f>
        <v>0</v>
      </c>
      <c r="AP308" s="2210">
        <f>+AP224+AP230+AP236+AP248+AP266+AP272+AP278+AP284+AP290+AP296+AP302</f>
        <v>0</v>
      </c>
      <c r="AQ308" s="2211"/>
      <c r="AR308" s="2212"/>
      <c r="AS308" s="2109">
        <f t="shared" si="185"/>
        <v>103</v>
      </c>
      <c r="AT308" s="2209">
        <f t="shared" si="185"/>
        <v>0</v>
      </c>
      <c r="AU308" s="2206">
        <f t="shared" si="185"/>
        <v>3</v>
      </c>
      <c r="AV308" s="2206">
        <f t="shared" si="185"/>
        <v>0</v>
      </c>
      <c r="AW308" s="2213">
        <f>+AW224+AW230+AW236+AW242+AW248+AW254+AW260+AW266+AW272+AW278+AW284+AW290+AW296+AW302</f>
        <v>0</v>
      </c>
      <c r="BT308" s="3"/>
      <c r="BU308" s="3"/>
      <c r="BV308" s="4"/>
      <c r="BW308" s="4"/>
      <c r="CA308" s="31"/>
      <c r="CB308" s="31"/>
      <c r="CC308" s="31"/>
      <c r="CD308" s="31"/>
      <c r="CE308" s="31"/>
      <c r="CF308" s="31"/>
      <c r="CG308" s="31"/>
      <c r="CH308" s="32"/>
      <c r="CI308" s="32"/>
      <c r="CJ308" s="32"/>
      <c r="CK308" s="32"/>
      <c r="CL308" s="32"/>
      <c r="CM308" s="32"/>
      <c r="CN308" s="32"/>
    </row>
    <row r="309" spans="1:92" ht="16.350000000000001" customHeight="1" x14ac:dyDescent="0.2">
      <c r="A309" s="2951"/>
      <c r="B309" s="3639" t="s">
        <v>266</v>
      </c>
      <c r="C309" s="3639"/>
      <c r="D309" s="2109">
        <f t="shared" si="165"/>
        <v>160</v>
      </c>
      <c r="E309" s="2206">
        <f>SUM(G309+I309+K309+M309+O309+Q309+S309+U309+W309+Y309+AA309+AC309+AE309+AG309+AI309+AK309+AM309)</f>
        <v>46</v>
      </c>
      <c r="F309" s="2207">
        <f t="shared" si="179"/>
        <v>114</v>
      </c>
      <c r="G309" s="2109">
        <f t="shared" si="186"/>
        <v>0</v>
      </c>
      <c r="H309" s="2207">
        <f t="shared" si="183"/>
        <v>0</v>
      </c>
      <c r="I309" s="2109">
        <f t="shared" si="183"/>
        <v>1</v>
      </c>
      <c r="J309" s="2207">
        <f t="shared" si="183"/>
        <v>0</v>
      </c>
      <c r="K309" s="2109">
        <f t="shared" si="183"/>
        <v>1</v>
      </c>
      <c r="L309" s="2207">
        <f t="shared" si="183"/>
        <v>0</v>
      </c>
      <c r="M309" s="2109">
        <f t="shared" si="183"/>
        <v>0</v>
      </c>
      <c r="N309" s="2207">
        <f t="shared" si="183"/>
        <v>1</v>
      </c>
      <c r="O309" s="2109">
        <f t="shared" si="183"/>
        <v>0</v>
      </c>
      <c r="P309" s="2207">
        <f t="shared" si="183"/>
        <v>0</v>
      </c>
      <c r="Q309" s="2109">
        <f t="shared" si="183"/>
        <v>0</v>
      </c>
      <c r="R309" s="2207">
        <f t="shared" si="183"/>
        <v>0</v>
      </c>
      <c r="S309" s="2109">
        <f t="shared" si="183"/>
        <v>4</v>
      </c>
      <c r="T309" s="2207">
        <f t="shared" si="183"/>
        <v>3</v>
      </c>
      <c r="U309" s="2109">
        <f t="shared" si="183"/>
        <v>1</v>
      </c>
      <c r="V309" s="2207">
        <f t="shared" si="183"/>
        <v>2</v>
      </c>
      <c r="W309" s="2109">
        <f t="shared" si="183"/>
        <v>2</v>
      </c>
      <c r="X309" s="2207">
        <f t="shared" si="183"/>
        <v>3</v>
      </c>
      <c r="Y309" s="2109">
        <f t="shared" si="184"/>
        <v>7</v>
      </c>
      <c r="Z309" s="2207">
        <f t="shared" si="184"/>
        <v>10</v>
      </c>
      <c r="AA309" s="2109">
        <f t="shared" si="184"/>
        <v>2</v>
      </c>
      <c r="AB309" s="2207">
        <f t="shared" si="184"/>
        <v>6</v>
      </c>
      <c r="AC309" s="2109">
        <f t="shared" si="184"/>
        <v>6</v>
      </c>
      <c r="AD309" s="2207">
        <f t="shared" si="184"/>
        <v>17</v>
      </c>
      <c r="AE309" s="2109">
        <f t="shared" si="184"/>
        <v>3</v>
      </c>
      <c r="AF309" s="2207">
        <f t="shared" si="184"/>
        <v>19</v>
      </c>
      <c r="AG309" s="2109">
        <f t="shared" si="184"/>
        <v>7</v>
      </c>
      <c r="AH309" s="2207">
        <f t="shared" si="184"/>
        <v>29</v>
      </c>
      <c r="AI309" s="2109">
        <f t="shared" si="184"/>
        <v>2</v>
      </c>
      <c r="AJ309" s="2207">
        <f t="shared" si="184"/>
        <v>8</v>
      </c>
      <c r="AK309" s="2109">
        <f t="shared" si="184"/>
        <v>2</v>
      </c>
      <c r="AL309" s="2207">
        <f t="shared" si="184"/>
        <v>11</v>
      </c>
      <c r="AM309" s="2109">
        <f t="shared" si="184"/>
        <v>8</v>
      </c>
      <c r="AN309" s="2208">
        <f t="shared" si="184"/>
        <v>5</v>
      </c>
      <c r="AO309" s="2209">
        <f t="shared" si="187"/>
        <v>0</v>
      </c>
      <c r="AP309" s="2210">
        <f>+AP225+AP231+AP237+AP249+AP267+AP273+AP279+AP285+AP291+AP297+AP303</f>
        <v>0</v>
      </c>
      <c r="AQ309" s="2211"/>
      <c r="AR309" s="2212"/>
      <c r="AS309" s="2133"/>
      <c r="AT309" s="2209">
        <f t="shared" si="185"/>
        <v>0</v>
      </c>
      <c r="AU309" s="2206">
        <f t="shared" si="185"/>
        <v>1</v>
      </c>
      <c r="AV309" s="2206">
        <f t="shared" si="185"/>
        <v>0</v>
      </c>
      <c r="AW309" s="2213">
        <f t="shared" si="185"/>
        <v>0</v>
      </c>
      <c r="BT309" s="3"/>
      <c r="BU309" s="3"/>
      <c r="BV309" s="4"/>
      <c r="BW309" s="4"/>
      <c r="CA309" s="31"/>
      <c r="CB309" s="31"/>
      <c r="CC309" s="31"/>
      <c r="CD309" s="31"/>
      <c r="CE309" s="31"/>
      <c r="CF309" s="31"/>
      <c r="CG309" s="31"/>
      <c r="CH309" s="32"/>
      <c r="CI309" s="32"/>
      <c r="CJ309" s="32"/>
      <c r="CK309" s="32"/>
      <c r="CL309" s="32"/>
      <c r="CM309" s="32"/>
      <c r="CN309" s="32"/>
    </row>
    <row r="310" spans="1:92" ht="16.350000000000001" customHeight="1" x14ac:dyDescent="0.2">
      <c r="A310" s="2951"/>
      <c r="B310" s="3186" t="s">
        <v>267</v>
      </c>
      <c r="C310" s="3187"/>
      <c r="D310" s="2109">
        <f>SUM(E310+F310)</f>
        <v>134</v>
      </c>
      <c r="E310" s="2206">
        <f t="shared" si="182"/>
        <v>59</v>
      </c>
      <c r="F310" s="2207">
        <f t="shared" si="179"/>
        <v>75</v>
      </c>
      <c r="G310" s="2109">
        <f t="shared" si="186"/>
        <v>0</v>
      </c>
      <c r="H310" s="2207">
        <f t="shared" si="183"/>
        <v>0</v>
      </c>
      <c r="I310" s="2109">
        <f t="shared" si="183"/>
        <v>1</v>
      </c>
      <c r="J310" s="2207">
        <f t="shared" si="183"/>
        <v>0</v>
      </c>
      <c r="K310" s="2109">
        <f t="shared" si="183"/>
        <v>0</v>
      </c>
      <c r="L310" s="2207">
        <f t="shared" si="183"/>
        <v>0</v>
      </c>
      <c r="M310" s="2109">
        <f t="shared" si="183"/>
        <v>0</v>
      </c>
      <c r="N310" s="2207">
        <f t="shared" si="183"/>
        <v>0</v>
      </c>
      <c r="O310" s="2109">
        <f t="shared" si="183"/>
        <v>0</v>
      </c>
      <c r="P310" s="2207">
        <f t="shared" si="183"/>
        <v>0</v>
      </c>
      <c r="Q310" s="2109">
        <f t="shared" si="183"/>
        <v>0</v>
      </c>
      <c r="R310" s="2207">
        <f t="shared" si="183"/>
        <v>0</v>
      </c>
      <c r="S310" s="2109">
        <f t="shared" si="183"/>
        <v>1</v>
      </c>
      <c r="T310" s="2207">
        <f t="shared" si="183"/>
        <v>2</v>
      </c>
      <c r="U310" s="2109">
        <f t="shared" si="183"/>
        <v>3</v>
      </c>
      <c r="V310" s="2207">
        <f t="shared" si="183"/>
        <v>2</v>
      </c>
      <c r="W310" s="2109">
        <f t="shared" si="183"/>
        <v>8</v>
      </c>
      <c r="X310" s="2207">
        <f t="shared" si="183"/>
        <v>5</v>
      </c>
      <c r="Y310" s="2109">
        <f t="shared" si="184"/>
        <v>8</v>
      </c>
      <c r="Z310" s="2207">
        <f t="shared" si="184"/>
        <v>10</v>
      </c>
      <c r="AA310" s="2109">
        <f t="shared" si="184"/>
        <v>7</v>
      </c>
      <c r="AB310" s="2207">
        <f t="shared" si="184"/>
        <v>6</v>
      </c>
      <c r="AC310" s="2109">
        <f t="shared" si="184"/>
        <v>1</v>
      </c>
      <c r="AD310" s="2207">
        <f t="shared" si="184"/>
        <v>6</v>
      </c>
      <c r="AE310" s="2109">
        <f t="shared" si="184"/>
        <v>0</v>
      </c>
      <c r="AF310" s="2207">
        <f t="shared" si="184"/>
        <v>9</v>
      </c>
      <c r="AG310" s="2109">
        <f t="shared" si="184"/>
        <v>12</v>
      </c>
      <c r="AH310" s="2207">
        <f t="shared" si="184"/>
        <v>19</v>
      </c>
      <c r="AI310" s="2109">
        <f t="shared" si="184"/>
        <v>3</v>
      </c>
      <c r="AJ310" s="2207">
        <f t="shared" si="184"/>
        <v>5</v>
      </c>
      <c r="AK310" s="2109">
        <f t="shared" si="184"/>
        <v>9</v>
      </c>
      <c r="AL310" s="2207">
        <f t="shared" si="184"/>
        <v>7</v>
      </c>
      <c r="AM310" s="2109">
        <f t="shared" si="184"/>
        <v>6</v>
      </c>
      <c r="AN310" s="2208">
        <f t="shared" si="184"/>
        <v>4</v>
      </c>
      <c r="AO310" s="2209">
        <f t="shared" si="187"/>
        <v>0</v>
      </c>
      <c r="AP310" s="2210">
        <f>+AP226+AP232+AP238+AP250+AP268+AP274+AP280+AP286+AP292+AP298+AP304</f>
        <v>0</v>
      </c>
      <c r="AQ310" s="2211"/>
      <c r="AR310" s="2212"/>
      <c r="AS310" s="2133"/>
      <c r="AT310" s="2209">
        <f t="shared" si="185"/>
        <v>0</v>
      </c>
      <c r="AU310" s="2206">
        <f t="shared" si="185"/>
        <v>0</v>
      </c>
      <c r="AV310" s="2206">
        <f t="shared" si="185"/>
        <v>0</v>
      </c>
      <c r="AW310" s="2213">
        <f>+AW226+AW232+AW238+AW244+AW250+AW256+AW262+AW268+AW274+AW280+AW286+AW292+AW298+AW304</f>
        <v>0</v>
      </c>
      <c r="BT310" s="3"/>
      <c r="BU310" s="3"/>
      <c r="BV310" s="4"/>
      <c r="BW310" s="4"/>
      <c r="CA310" s="31"/>
      <c r="CB310" s="31"/>
      <c r="CC310" s="31"/>
      <c r="CD310" s="31"/>
      <c r="CE310" s="31"/>
      <c r="CF310" s="31"/>
      <c r="CG310" s="31"/>
      <c r="CH310" s="32"/>
      <c r="CI310" s="32"/>
      <c r="CJ310" s="32"/>
      <c r="CK310" s="32"/>
      <c r="CL310" s="32"/>
      <c r="CM310" s="32"/>
      <c r="CN310" s="32"/>
    </row>
    <row r="311" spans="1:92" ht="16.350000000000001" customHeight="1" x14ac:dyDescent="0.2">
      <c r="A311" s="2951"/>
      <c r="B311" s="3640" t="s">
        <v>268</v>
      </c>
      <c r="C311" s="3641"/>
      <c r="D311" s="2109">
        <f t="shared" si="165"/>
        <v>20</v>
      </c>
      <c r="E311" s="2206">
        <f t="shared" si="182"/>
        <v>6</v>
      </c>
      <c r="F311" s="2207">
        <f t="shared" si="179"/>
        <v>14</v>
      </c>
      <c r="G311" s="2109">
        <f t="shared" si="186"/>
        <v>0</v>
      </c>
      <c r="H311" s="2207">
        <f t="shared" si="183"/>
        <v>0</v>
      </c>
      <c r="I311" s="2109">
        <f t="shared" si="183"/>
        <v>1</v>
      </c>
      <c r="J311" s="2207">
        <f t="shared" si="183"/>
        <v>0</v>
      </c>
      <c r="K311" s="2109">
        <f t="shared" si="183"/>
        <v>0</v>
      </c>
      <c r="L311" s="2207">
        <f t="shared" si="183"/>
        <v>0</v>
      </c>
      <c r="M311" s="2109">
        <f t="shared" si="183"/>
        <v>0</v>
      </c>
      <c r="N311" s="2207">
        <f t="shared" si="183"/>
        <v>0</v>
      </c>
      <c r="O311" s="2109">
        <f t="shared" si="183"/>
        <v>0</v>
      </c>
      <c r="P311" s="2207">
        <f t="shared" si="183"/>
        <v>0</v>
      </c>
      <c r="Q311" s="2109">
        <f t="shared" si="183"/>
        <v>0</v>
      </c>
      <c r="R311" s="2207">
        <f t="shared" si="183"/>
        <v>0</v>
      </c>
      <c r="S311" s="2109">
        <f t="shared" si="183"/>
        <v>0</v>
      </c>
      <c r="T311" s="2207">
        <f t="shared" si="183"/>
        <v>0</v>
      </c>
      <c r="U311" s="2109">
        <f t="shared" si="183"/>
        <v>0</v>
      </c>
      <c r="V311" s="2207">
        <f t="shared" si="183"/>
        <v>0</v>
      </c>
      <c r="W311" s="2109">
        <f t="shared" si="183"/>
        <v>1</v>
      </c>
      <c r="X311" s="2207">
        <f t="shared" si="183"/>
        <v>0</v>
      </c>
      <c r="Y311" s="2109">
        <f t="shared" ref="Y311:AM311" si="188">+Y227+Y233+Y239+Y245+Y251+Y257+Y263+Y269+Y287+Y281+Y275+Y293+Y299+Y305</f>
        <v>1</v>
      </c>
      <c r="Z311" s="2207">
        <f t="shared" si="188"/>
        <v>1</v>
      </c>
      <c r="AA311" s="2109">
        <f t="shared" si="188"/>
        <v>0</v>
      </c>
      <c r="AB311" s="2207">
        <f t="shared" si="188"/>
        <v>1</v>
      </c>
      <c r="AC311" s="2109">
        <f t="shared" si="188"/>
        <v>0</v>
      </c>
      <c r="AD311" s="2207">
        <f t="shared" si="188"/>
        <v>1</v>
      </c>
      <c r="AE311" s="2109">
        <f t="shared" si="188"/>
        <v>0</v>
      </c>
      <c r="AF311" s="2207">
        <f t="shared" si="188"/>
        <v>1</v>
      </c>
      <c r="AG311" s="2109">
        <f t="shared" si="188"/>
        <v>1</v>
      </c>
      <c r="AH311" s="2207">
        <f t="shared" si="188"/>
        <v>6</v>
      </c>
      <c r="AI311" s="2109">
        <f t="shared" si="188"/>
        <v>0</v>
      </c>
      <c r="AJ311" s="2207">
        <f t="shared" si="188"/>
        <v>1</v>
      </c>
      <c r="AK311" s="2109">
        <f t="shared" si="188"/>
        <v>1</v>
      </c>
      <c r="AL311" s="2207">
        <f t="shared" si="188"/>
        <v>3</v>
      </c>
      <c r="AM311" s="2109">
        <f t="shared" si="188"/>
        <v>1</v>
      </c>
      <c r="AN311" s="2208">
        <f>+AN227+AN233+AN239+AN245+AN251+AN257+AN263+AN269+AN287+AN281+AN275+AN293+AN299+AN305</f>
        <v>0</v>
      </c>
      <c r="AO311" s="2209">
        <f t="shared" si="187"/>
        <v>0</v>
      </c>
      <c r="AP311" s="2210">
        <f>+AP227+AP233+AP239+AP251+AP269+AP287+AP281+AP275+AP293+AP299+AP305</f>
        <v>0</v>
      </c>
      <c r="AQ311" s="2211"/>
      <c r="AR311" s="2212"/>
      <c r="AS311" s="2126"/>
      <c r="AT311" s="2209">
        <f t="shared" ref="AT311:AV311" si="189">+AT227+AT233+AT239+AT245+AT251+AT257+AT263+AT269+AT287+AT281+AT275+AT293+AT299+AT305</f>
        <v>0</v>
      </c>
      <c r="AU311" s="2206">
        <f t="shared" si="189"/>
        <v>0</v>
      </c>
      <c r="AV311" s="2206">
        <f t="shared" si="189"/>
        <v>0</v>
      </c>
      <c r="AW311" s="2213">
        <f>+AW227+AW233+AW239+AW245+AW251+AW257+AW263+AW269+AW287+AW281+AW275+AW293+AW299+AW305</f>
        <v>0</v>
      </c>
      <c r="BT311" s="3"/>
      <c r="BU311" s="3"/>
      <c r="BV311" s="4"/>
      <c r="BW311" s="4"/>
      <c r="CA311" s="31"/>
      <c r="CB311" s="31"/>
      <c r="CC311" s="31"/>
      <c r="CD311" s="31"/>
      <c r="CE311" s="31"/>
      <c r="CF311" s="31"/>
      <c r="CG311" s="31"/>
      <c r="CH311" s="32"/>
      <c r="CI311" s="32"/>
      <c r="CJ311" s="32"/>
      <c r="CK311" s="32"/>
      <c r="CL311" s="32"/>
      <c r="CM311" s="32"/>
      <c r="CN311" s="32"/>
    </row>
    <row r="312" spans="1:92" ht="16.350000000000001" customHeight="1" x14ac:dyDescent="0.2">
      <c r="A312" s="3553"/>
      <c r="B312" s="3642" t="s">
        <v>269</v>
      </c>
      <c r="C312" s="3642"/>
      <c r="D312" s="2128">
        <f>SUM(E312+F312)</f>
        <v>9</v>
      </c>
      <c r="E312" s="2214">
        <f t="shared" si="182"/>
        <v>1</v>
      </c>
      <c r="F312" s="2215">
        <f t="shared" si="179"/>
        <v>8</v>
      </c>
      <c r="G312" s="2128">
        <f t="shared" si="186"/>
        <v>0</v>
      </c>
      <c r="H312" s="2215">
        <f t="shared" si="183"/>
        <v>0</v>
      </c>
      <c r="I312" s="2128">
        <f t="shared" si="183"/>
        <v>0</v>
      </c>
      <c r="J312" s="2215">
        <f t="shared" si="183"/>
        <v>0</v>
      </c>
      <c r="K312" s="2128">
        <f t="shared" si="183"/>
        <v>0</v>
      </c>
      <c r="L312" s="2215">
        <f t="shared" si="183"/>
        <v>0</v>
      </c>
      <c r="M312" s="2128">
        <f t="shared" si="183"/>
        <v>0</v>
      </c>
      <c r="N312" s="2215">
        <f t="shared" si="183"/>
        <v>0</v>
      </c>
      <c r="O312" s="2128">
        <f t="shared" si="183"/>
        <v>0</v>
      </c>
      <c r="P312" s="2215">
        <f t="shared" si="183"/>
        <v>0</v>
      </c>
      <c r="Q312" s="2128">
        <f t="shared" si="183"/>
        <v>0</v>
      </c>
      <c r="R312" s="2215">
        <f t="shared" si="183"/>
        <v>0</v>
      </c>
      <c r="S312" s="2128">
        <f t="shared" si="183"/>
        <v>0</v>
      </c>
      <c r="T312" s="2215">
        <f t="shared" si="183"/>
        <v>0</v>
      </c>
      <c r="U312" s="2128">
        <f t="shared" si="183"/>
        <v>0</v>
      </c>
      <c r="V312" s="2215">
        <f t="shared" si="183"/>
        <v>0</v>
      </c>
      <c r="W312" s="2128">
        <f t="shared" si="183"/>
        <v>0</v>
      </c>
      <c r="X312" s="2215">
        <f t="shared" si="183"/>
        <v>1</v>
      </c>
      <c r="Y312" s="2128">
        <f t="shared" ref="Y312:AN312" si="190">SUM(Y228+Y234+Y240+Y246+Y252+Y258+Y264+Y270+Y276+Y282+Y288+Y294+Y300+Y306)</f>
        <v>0</v>
      </c>
      <c r="Z312" s="2215">
        <f t="shared" si="190"/>
        <v>2</v>
      </c>
      <c r="AA312" s="2128">
        <f t="shared" si="190"/>
        <v>0</v>
      </c>
      <c r="AB312" s="2215">
        <f t="shared" si="190"/>
        <v>1</v>
      </c>
      <c r="AC312" s="2128">
        <f t="shared" si="190"/>
        <v>0</v>
      </c>
      <c r="AD312" s="2215">
        <f t="shared" si="190"/>
        <v>1</v>
      </c>
      <c r="AE312" s="2128">
        <f t="shared" si="190"/>
        <v>0</v>
      </c>
      <c r="AF312" s="2215">
        <f t="shared" si="190"/>
        <v>0</v>
      </c>
      <c r="AG312" s="2128">
        <f t="shared" si="190"/>
        <v>0</v>
      </c>
      <c r="AH312" s="2215">
        <f t="shared" si="190"/>
        <v>2</v>
      </c>
      <c r="AI312" s="2128">
        <f t="shared" si="190"/>
        <v>0</v>
      </c>
      <c r="AJ312" s="2215">
        <f t="shared" si="190"/>
        <v>1</v>
      </c>
      <c r="AK312" s="2128">
        <f t="shared" si="190"/>
        <v>1</v>
      </c>
      <c r="AL312" s="2215">
        <f t="shared" si="190"/>
        <v>0</v>
      </c>
      <c r="AM312" s="2128">
        <f t="shared" si="190"/>
        <v>0</v>
      </c>
      <c r="AN312" s="2216">
        <f t="shared" si="190"/>
        <v>0</v>
      </c>
      <c r="AO312" s="2217">
        <f t="shared" si="187"/>
        <v>0</v>
      </c>
      <c r="AP312" s="2218">
        <f>SUM(AP228+AP234+AP240+AP252+AP270+AP276+AP282+AP288+AP294+AP300+AP306)</f>
        <v>0</v>
      </c>
      <c r="AQ312" s="2219"/>
      <c r="AR312" s="2220"/>
      <c r="AS312" s="2132"/>
      <c r="AT312" s="2217">
        <f t="shared" ref="AT312:AV312" si="191">SUM(AT228+AT234+AT240+AT246+AT252+AT258+AT264+AT270+AT276+AT282+AT288+AT294+AT300+AT306)</f>
        <v>0</v>
      </c>
      <c r="AU312" s="2214">
        <f t="shared" si="191"/>
        <v>0</v>
      </c>
      <c r="AV312" s="2214">
        <f t="shared" si="191"/>
        <v>0</v>
      </c>
      <c r="AW312" s="2221">
        <f>SUM(AW228+AW234+AW240+AW246+AW252+AW258+AW264+AW270+AW276+AW282+AW288+AW294+AW300+AW306)</f>
        <v>0</v>
      </c>
      <c r="BT312" s="3"/>
      <c r="BU312" s="3"/>
      <c r="BV312" s="4"/>
      <c r="BW312" s="4"/>
      <c r="CA312" s="31"/>
      <c r="CB312" s="31"/>
      <c r="CC312" s="31"/>
      <c r="CH312" s="32"/>
      <c r="CI312" s="32"/>
      <c r="CJ312" s="32"/>
      <c r="CK312" s="14"/>
      <c r="CL312" s="14"/>
      <c r="CM312" s="14"/>
      <c r="CN312" s="14"/>
    </row>
    <row r="313" spans="1:92" ht="24" customHeight="1" x14ac:dyDescent="0.2">
      <c r="A313" s="49" t="s">
        <v>277</v>
      </c>
      <c r="B313" s="86"/>
      <c r="C313" s="86"/>
      <c r="D313" s="87"/>
      <c r="E313" s="87"/>
      <c r="F313" s="87"/>
      <c r="G313" s="87"/>
      <c r="H313" s="87"/>
      <c r="I313" s="87"/>
      <c r="AL313" s="9"/>
      <c r="AM313" s="9"/>
      <c r="BV313" s="3"/>
      <c r="BW313" s="3"/>
      <c r="CH313" s="14"/>
      <c r="CI313" s="14"/>
      <c r="CJ313" s="14"/>
      <c r="CK313" s="14"/>
      <c r="CL313" s="14"/>
      <c r="CM313" s="14"/>
      <c r="CN313" s="14"/>
    </row>
    <row r="314" spans="1:92" ht="16.350000000000001" customHeight="1" x14ac:dyDescent="0.2">
      <c r="A314" s="3789" t="s">
        <v>39</v>
      </c>
      <c r="B314" s="3790"/>
      <c r="C314" s="3791"/>
      <c r="D314" s="3792" t="s">
        <v>4</v>
      </c>
      <c r="E314" s="3793"/>
      <c r="F314" s="3794"/>
      <c r="G314" s="3795" t="s">
        <v>5</v>
      </c>
      <c r="H314" s="3795"/>
      <c r="I314" s="3795"/>
      <c r="J314" s="3795"/>
      <c r="K314" s="3795"/>
      <c r="L314" s="3795"/>
      <c r="M314" s="3795"/>
      <c r="N314" s="3795"/>
      <c r="O314" s="3795"/>
      <c r="P314" s="3795"/>
      <c r="Q314" s="3795"/>
      <c r="R314" s="3795"/>
      <c r="S314" s="3795"/>
      <c r="T314" s="3795"/>
      <c r="U314" s="3795"/>
      <c r="V314" s="3795"/>
      <c r="W314" s="3795"/>
      <c r="X314" s="3795"/>
      <c r="Y314" s="3795"/>
      <c r="Z314" s="3795"/>
      <c r="AA314" s="3795"/>
      <c r="AB314" s="3795"/>
      <c r="AC314" s="3795"/>
      <c r="AD314" s="3795"/>
      <c r="AE314" s="3795"/>
      <c r="AF314" s="3795"/>
      <c r="AG314" s="3795"/>
      <c r="AH314" s="3795"/>
      <c r="AI314" s="3795"/>
      <c r="AJ314" s="3795"/>
      <c r="AK314" s="3795"/>
      <c r="AL314" s="3795"/>
      <c r="AM314" s="3795"/>
      <c r="AN314" s="3795"/>
      <c r="AO314" s="3795"/>
      <c r="AP314" s="3788"/>
      <c r="AQ314" s="3796" t="s">
        <v>7</v>
      </c>
      <c r="AR314" s="3797" t="s">
        <v>278</v>
      </c>
      <c r="BV314" s="3"/>
      <c r="BW314" s="3"/>
      <c r="CH314" s="14"/>
      <c r="CI314" s="14"/>
      <c r="CJ314" s="14"/>
      <c r="CK314" s="14"/>
      <c r="CL314" s="14"/>
      <c r="CM314" s="14"/>
      <c r="CN314" s="14"/>
    </row>
    <row r="315" spans="1:92" ht="32.1" customHeight="1" x14ac:dyDescent="0.2">
      <c r="A315" s="2933"/>
      <c r="B315" s="2934"/>
      <c r="C315" s="2935"/>
      <c r="D315" s="3175"/>
      <c r="E315" s="3176"/>
      <c r="F315" s="3177"/>
      <c r="G315" s="3798" t="s">
        <v>13</v>
      </c>
      <c r="H315" s="3799"/>
      <c r="I315" s="3784" t="s">
        <v>14</v>
      </c>
      <c r="J315" s="3788"/>
      <c r="K315" s="3795" t="s">
        <v>15</v>
      </c>
      <c r="L315" s="3788"/>
      <c r="M315" s="3784" t="s">
        <v>16</v>
      </c>
      <c r="N315" s="3788"/>
      <c r="O315" s="3784" t="s">
        <v>17</v>
      </c>
      <c r="P315" s="3788"/>
      <c r="Q315" s="3784" t="s">
        <v>18</v>
      </c>
      <c r="R315" s="3788"/>
      <c r="S315" s="3784" t="s">
        <v>19</v>
      </c>
      <c r="T315" s="3788"/>
      <c r="U315" s="3784" t="s">
        <v>20</v>
      </c>
      <c r="V315" s="3788"/>
      <c r="W315" s="3784" t="s">
        <v>21</v>
      </c>
      <c r="X315" s="3788"/>
      <c r="Y315" s="3784" t="s">
        <v>22</v>
      </c>
      <c r="Z315" s="3786"/>
      <c r="AA315" s="3784" t="s">
        <v>23</v>
      </c>
      <c r="AB315" s="3786"/>
      <c r="AC315" s="3784" t="s">
        <v>24</v>
      </c>
      <c r="AD315" s="3786"/>
      <c r="AE315" s="3784" t="s">
        <v>25</v>
      </c>
      <c r="AF315" s="3786"/>
      <c r="AG315" s="3784" t="s">
        <v>26</v>
      </c>
      <c r="AH315" s="3786"/>
      <c r="AI315" s="3784" t="s">
        <v>27</v>
      </c>
      <c r="AJ315" s="3786"/>
      <c r="AK315" s="3784" t="s">
        <v>28</v>
      </c>
      <c r="AL315" s="3786"/>
      <c r="AM315" s="3784" t="s">
        <v>29</v>
      </c>
      <c r="AN315" s="3786"/>
      <c r="AO315" s="3784" t="s">
        <v>30</v>
      </c>
      <c r="AP315" s="3786"/>
      <c r="AQ315" s="2947"/>
      <c r="AR315" s="2912"/>
      <c r="BV315" s="3"/>
      <c r="BW315" s="3"/>
      <c r="CH315" s="14"/>
      <c r="CI315" s="14"/>
      <c r="CJ315" s="14"/>
      <c r="CK315" s="14"/>
      <c r="CL315" s="14"/>
      <c r="CM315" s="14"/>
      <c r="CN315" s="14"/>
    </row>
    <row r="316" spans="1:92" ht="16.350000000000001" customHeight="1" x14ac:dyDescent="0.2">
      <c r="A316" s="3169"/>
      <c r="B316" s="3170"/>
      <c r="C316" s="3171"/>
      <c r="D316" s="2014" t="s">
        <v>31</v>
      </c>
      <c r="E316" s="1008" t="s">
        <v>32</v>
      </c>
      <c r="F316" s="2015" t="s">
        <v>33</v>
      </c>
      <c r="G316" s="2639" t="s">
        <v>32</v>
      </c>
      <c r="H316" s="2640" t="s">
        <v>33</v>
      </c>
      <c r="I316" s="2641" t="s">
        <v>32</v>
      </c>
      <c r="J316" s="2640" t="s">
        <v>33</v>
      </c>
      <c r="K316" s="2641" t="s">
        <v>32</v>
      </c>
      <c r="L316" s="2640" t="s">
        <v>33</v>
      </c>
      <c r="M316" s="2641" t="s">
        <v>32</v>
      </c>
      <c r="N316" s="2640" t="s">
        <v>33</v>
      </c>
      <c r="O316" s="2641" t="s">
        <v>32</v>
      </c>
      <c r="P316" s="2640" t="s">
        <v>33</v>
      </c>
      <c r="Q316" s="2641" t="s">
        <v>32</v>
      </c>
      <c r="R316" s="2640" t="s">
        <v>33</v>
      </c>
      <c r="S316" s="2641" t="s">
        <v>32</v>
      </c>
      <c r="T316" s="2640" t="s">
        <v>33</v>
      </c>
      <c r="U316" s="2641" t="s">
        <v>32</v>
      </c>
      <c r="V316" s="2640" t="s">
        <v>33</v>
      </c>
      <c r="W316" s="2641" t="s">
        <v>32</v>
      </c>
      <c r="X316" s="2640" t="s">
        <v>33</v>
      </c>
      <c r="Y316" s="2641" t="s">
        <v>32</v>
      </c>
      <c r="Z316" s="2640" t="s">
        <v>33</v>
      </c>
      <c r="AA316" s="2641" t="s">
        <v>32</v>
      </c>
      <c r="AB316" s="2640" t="s">
        <v>33</v>
      </c>
      <c r="AC316" s="2641" t="s">
        <v>32</v>
      </c>
      <c r="AD316" s="2640" t="s">
        <v>33</v>
      </c>
      <c r="AE316" s="2641" t="s">
        <v>32</v>
      </c>
      <c r="AF316" s="2640" t="s">
        <v>33</v>
      </c>
      <c r="AG316" s="2641" t="s">
        <v>32</v>
      </c>
      <c r="AH316" s="2640" t="s">
        <v>33</v>
      </c>
      <c r="AI316" s="2641" t="s">
        <v>32</v>
      </c>
      <c r="AJ316" s="2640" t="s">
        <v>33</v>
      </c>
      <c r="AK316" s="2641" t="s">
        <v>32</v>
      </c>
      <c r="AL316" s="2640" t="s">
        <v>33</v>
      </c>
      <c r="AM316" s="2641" t="s">
        <v>32</v>
      </c>
      <c r="AN316" s="2640" t="s">
        <v>33</v>
      </c>
      <c r="AO316" s="2641" t="s">
        <v>32</v>
      </c>
      <c r="AP316" s="2640" t="s">
        <v>33</v>
      </c>
      <c r="AQ316" s="3550"/>
      <c r="AR316" s="3537"/>
      <c r="BV316" s="3"/>
      <c r="BW316" s="3"/>
      <c r="CH316" s="14"/>
      <c r="CI316" s="14"/>
      <c r="CJ316" s="14"/>
      <c r="CK316" s="14"/>
      <c r="CL316" s="14"/>
      <c r="CM316" s="14"/>
      <c r="CN316" s="14"/>
    </row>
    <row r="317" spans="1:92" ht="16.350000000000001" customHeight="1" x14ac:dyDescent="0.2">
      <c r="A317" s="3615" t="s">
        <v>46</v>
      </c>
      <c r="B317" s="3787"/>
      <c r="C317" s="3617"/>
      <c r="D317" s="2225">
        <f>SUM(E317:F317)</f>
        <v>0</v>
      </c>
      <c r="E317" s="2226">
        <f>SUM(G317+I317+K317+M317+O317+Q317+S317+U317+W317+Y317+AA317+AC317+AE317+AG317+AI317+AK317+AM317+AO317)</f>
        <v>0</v>
      </c>
      <c r="F317" s="2226">
        <f>SUM(H317+J317+L317+N317+P317+R317+T317+V317+X317+Z317+AB317+AD317+AF317+AH317+AJ317+AL317+AN317+AP317)</f>
        <v>0</v>
      </c>
      <c r="G317" s="2227"/>
      <c r="H317" s="60"/>
      <c r="I317" s="2227"/>
      <c r="J317" s="60"/>
      <c r="K317" s="2227"/>
      <c r="L317" s="60"/>
      <c r="M317" s="2227"/>
      <c r="N317" s="60"/>
      <c r="O317" s="2227"/>
      <c r="P317" s="60"/>
      <c r="Q317" s="2227"/>
      <c r="R317" s="60"/>
      <c r="S317" s="2227"/>
      <c r="T317" s="60"/>
      <c r="U317" s="2227"/>
      <c r="V317" s="60"/>
      <c r="W317" s="2227"/>
      <c r="X317" s="60"/>
      <c r="Y317" s="2227"/>
      <c r="Z317" s="60"/>
      <c r="AA317" s="2227"/>
      <c r="AB317" s="60"/>
      <c r="AC317" s="2227"/>
      <c r="AD317" s="60"/>
      <c r="AE317" s="2227"/>
      <c r="AF317" s="60"/>
      <c r="AG317" s="2227"/>
      <c r="AH317" s="60"/>
      <c r="AI317" s="2227"/>
      <c r="AJ317" s="60"/>
      <c r="AK317" s="2227"/>
      <c r="AL317" s="60"/>
      <c r="AM317" s="2227"/>
      <c r="AN317" s="60"/>
      <c r="AO317" s="2227"/>
      <c r="AP317" s="64"/>
      <c r="AQ317" s="319"/>
      <c r="AR317" s="651"/>
      <c r="AS317" s="671" t="str">
        <f t="shared" ref="AS317:AS321" si="192">$CA317&amp;$CB317&amp;$CC317&amp;$CD317&amp;$CE317&amp;$CF317&amp;$CG317</f>
        <v/>
      </c>
      <c r="BV317" s="3"/>
      <c r="BW317" s="3"/>
      <c r="CA317" s="31" t="str">
        <f>IF(CH317=1,"* Las actividades de 60 años NO DEBE ser mayor que el de 60-64 Años. ","")</f>
        <v/>
      </c>
      <c r="CB317" s="31" t="str">
        <f>IF(AND(D317&lt;&gt;0,AQ317=""),"* Recuerde que las Embarazadas deben ser incluídas en el ingreso por rango Etario (Digite CEROS si no tiene). ",IF(F317&lt;AQ317,"* Las Embarazadas NO DEBEN ser mayor al total de Mujeres. ",""))</f>
        <v/>
      </c>
      <c r="CH317" s="32">
        <f>IF((AK317+AL317)&lt;AR317,1,0)</f>
        <v>0</v>
      </c>
      <c r="CI317" s="32">
        <f>IF(AND(D317&lt;&gt;0,AQ317=""),1,IF(F317&lt;AQ317,1,0))</f>
        <v>0</v>
      </c>
      <c r="CK317" s="14"/>
      <c r="CL317" s="14"/>
      <c r="CM317" s="14"/>
      <c r="CN317" s="14"/>
    </row>
    <row r="318" spans="1:92" ht="16.350000000000001" customHeight="1" x14ac:dyDescent="0.2">
      <c r="A318" s="3618" t="s">
        <v>279</v>
      </c>
      <c r="B318" s="3619"/>
      <c r="C318" s="3620"/>
      <c r="D318" s="2228">
        <f t="shared" ref="D318:D320" si="193">SUM(E318:F318)</f>
        <v>0</v>
      </c>
      <c r="E318" s="2229">
        <f t="shared" ref="E318:F320" si="194">SUM(G318+I318+K318+M318+O318+Q318+S318+U318+W318+Y318+AA318+AC318+AE318+AG318+AI318+AK318+AM318+AO318)</f>
        <v>0</v>
      </c>
      <c r="F318" s="2229">
        <f t="shared" si="194"/>
        <v>0</v>
      </c>
      <c r="G318" s="2230"/>
      <c r="H318" s="2231"/>
      <c r="I318" s="2230"/>
      <c r="J318" s="2231"/>
      <c r="K318" s="2230"/>
      <c r="L318" s="2231"/>
      <c r="M318" s="2230"/>
      <c r="N318" s="2231"/>
      <c r="O318" s="2230"/>
      <c r="P318" s="2231"/>
      <c r="Q318" s="2230"/>
      <c r="R318" s="2231"/>
      <c r="S318" s="2230"/>
      <c r="T318" s="2231"/>
      <c r="U318" s="2230"/>
      <c r="V318" s="2231"/>
      <c r="W318" s="2230"/>
      <c r="X318" s="2231"/>
      <c r="Y318" s="2230"/>
      <c r="Z318" s="2231"/>
      <c r="AA318" s="2230"/>
      <c r="AB318" s="2231"/>
      <c r="AC318" s="2230"/>
      <c r="AD318" s="2231"/>
      <c r="AE318" s="2230"/>
      <c r="AF318" s="2231"/>
      <c r="AG318" s="2230"/>
      <c r="AH318" s="2231"/>
      <c r="AI318" s="2230"/>
      <c r="AJ318" s="2231"/>
      <c r="AK318" s="2230"/>
      <c r="AL318" s="2231"/>
      <c r="AM318" s="2230"/>
      <c r="AN318" s="2231"/>
      <c r="AO318" s="2230"/>
      <c r="AP318" s="2232"/>
      <c r="AQ318" s="2233"/>
      <c r="AR318" s="2234"/>
      <c r="AS318" s="671" t="str">
        <f t="shared" si="192"/>
        <v/>
      </c>
      <c r="BV318" s="3"/>
      <c r="BW318" s="3"/>
      <c r="CA318" s="31" t="str">
        <f t="shared" ref="CA318:CA321" si="195">IF(CH318=1,"* Las actividades de 60 años NO DEBE ser mayor que el de 60-64 Años. ","")</f>
        <v/>
      </c>
      <c r="CB318" s="31" t="str">
        <f t="shared" ref="CB318:CB321" si="196">IF(AND(D318&lt;&gt;0,AQ318=""),"* Recuerde que las Embarazadas deben ser incluídas en el ingreso por rango Etario (Digite CEROS si no tiene). ",IF(F318&lt;AQ318,"* Las Embarazadas NO DEBEN ser mayor al total de Mujeres. ",""))</f>
        <v/>
      </c>
      <c r="CH318" s="32">
        <f t="shared" ref="CH318:CH321" si="197">IF((AK318+AL318)&lt;AR318,1,0)</f>
        <v>0</v>
      </c>
      <c r="CI318" s="32">
        <f t="shared" ref="CI318:CI321" si="198">IF(AND(D318&lt;&gt;0,AQ318=""),1,IF(F318&lt;AQ318,1,0))</f>
        <v>0</v>
      </c>
      <c r="CK318" s="14"/>
      <c r="CL318" s="14"/>
      <c r="CM318" s="14"/>
      <c r="CN318" s="14"/>
    </row>
    <row r="319" spans="1:92" ht="16.350000000000001" customHeight="1" x14ac:dyDescent="0.2">
      <c r="A319" s="3618" t="s">
        <v>280</v>
      </c>
      <c r="B319" s="3619"/>
      <c r="C319" s="3620"/>
      <c r="D319" s="2228">
        <f t="shared" si="193"/>
        <v>0</v>
      </c>
      <c r="E319" s="2229">
        <f t="shared" si="194"/>
        <v>0</v>
      </c>
      <c r="F319" s="2229">
        <f t="shared" si="194"/>
        <v>0</v>
      </c>
      <c r="G319" s="2230"/>
      <c r="H319" s="2231"/>
      <c r="I319" s="2230"/>
      <c r="J319" s="2231"/>
      <c r="K319" s="2230"/>
      <c r="L319" s="2231"/>
      <c r="M319" s="2230"/>
      <c r="N319" s="2231"/>
      <c r="O319" s="2230"/>
      <c r="P319" s="2231"/>
      <c r="Q319" s="2230"/>
      <c r="R319" s="2231"/>
      <c r="S319" s="2230"/>
      <c r="T319" s="2231"/>
      <c r="U319" s="2230"/>
      <c r="V319" s="2231"/>
      <c r="W319" s="2230"/>
      <c r="X319" s="2231"/>
      <c r="Y319" s="2230"/>
      <c r="Z319" s="2231"/>
      <c r="AA319" s="2230"/>
      <c r="AB319" s="2231"/>
      <c r="AC319" s="2230"/>
      <c r="AD319" s="2231"/>
      <c r="AE319" s="2230"/>
      <c r="AF319" s="2231"/>
      <c r="AG319" s="2230"/>
      <c r="AH319" s="2231"/>
      <c r="AI319" s="2230"/>
      <c r="AJ319" s="2231"/>
      <c r="AK319" s="2230"/>
      <c r="AL319" s="2231"/>
      <c r="AM319" s="2230"/>
      <c r="AN319" s="2231"/>
      <c r="AO319" s="2230"/>
      <c r="AP319" s="2232"/>
      <c r="AQ319" s="2233"/>
      <c r="AR319" s="2234"/>
      <c r="AS319" s="671" t="str">
        <f t="shared" si="192"/>
        <v/>
      </c>
      <c r="BV319" s="3"/>
      <c r="BW319" s="3"/>
      <c r="CA319" s="31" t="str">
        <f t="shared" si="195"/>
        <v/>
      </c>
      <c r="CB319" s="31" t="str">
        <f t="shared" si="196"/>
        <v/>
      </c>
      <c r="CH319" s="32">
        <f t="shared" si="197"/>
        <v>0</v>
      </c>
      <c r="CI319" s="32">
        <f t="shared" si="198"/>
        <v>0</v>
      </c>
      <c r="CK319" s="14"/>
      <c r="CL319" s="14"/>
      <c r="CM319" s="14"/>
      <c r="CN319" s="14"/>
    </row>
    <row r="320" spans="1:92" ht="16.350000000000001" customHeight="1" x14ac:dyDescent="0.2">
      <c r="A320" s="3621" t="s">
        <v>43</v>
      </c>
      <c r="B320" s="3622"/>
      <c r="C320" s="3623"/>
      <c r="D320" s="2228">
        <f t="shared" si="193"/>
        <v>0</v>
      </c>
      <c r="E320" s="2229">
        <f t="shared" si="194"/>
        <v>0</v>
      </c>
      <c r="F320" s="2229">
        <f t="shared" si="194"/>
        <v>0</v>
      </c>
      <c r="G320" s="2230"/>
      <c r="H320" s="2231"/>
      <c r="I320" s="2230"/>
      <c r="J320" s="2231"/>
      <c r="K320" s="2230"/>
      <c r="L320" s="2231"/>
      <c r="M320" s="2230"/>
      <c r="N320" s="2231"/>
      <c r="O320" s="2230"/>
      <c r="P320" s="2231"/>
      <c r="Q320" s="2230"/>
      <c r="R320" s="2231"/>
      <c r="S320" s="2230"/>
      <c r="T320" s="2231"/>
      <c r="U320" s="2230"/>
      <c r="V320" s="2231"/>
      <c r="W320" s="2230"/>
      <c r="X320" s="2231"/>
      <c r="Y320" s="2230"/>
      <c r="Z320" s="2231"/>
      <c r="AA320" s="2230"/>
      <c r="AB320" s="2231"/>
      <c r="AC320" s="2230"/>
      <c r="AD320" s="2231"/>
      <c r="AE320" s="2230"/>
      <c r="AF320" s="2231"/>
      <c r="AG320" s="2230"/>
      <c r="AH320" s="2231"/>
      <c r="AI320" s="2230"/>
      <c r="AJ320" s="2231"/>
      <c r="AK320" s="2230"/>
      <c r="AL320" s="2231"/>
      <c r="AM320" s="2230"/>
      <c r="AN320" s="2231"/>
      <c r="AO320" s="2230"/>
      <c r="AP320" s="2232"/>
      <c r="AQ320" s="2235"/>
      <c r="AR320" s="2236"/>
      <c r="AS320" s="671" t="str">
        <f t="shared" si="192"/>
        <v/>
      </c>
      <c r="BV320" s="3"/>
      <c r="BW320" s="3"/>
      <c r="CA320" s="31" t="str">
        <f t="shared" si="195"/>
        <v/>
      </c>
      <c r="CB320" s="31" t="str">
        <f t="shared" si="196"/>
        <v/>
      </c>
      <c r="CH320" s="32">
        <f t="shared" si="197"/>
        <v>0</v>
      </c>
      <c r="CI320" s="32">
        <f t="shared" si="198"/>
        <v>0</v>
      </c>
      <c r="CK320" s="14"/>
      <c r="CL320" s="14"/>
      <c r="CM320" s="14"/>
      <c r="CN320" s="14"/>
    </row>
    <row r="321" spans="1:92" ht="16.350000000000001" customHeight="1" x14ac:dyDescent="0.2">
      <c r="A321" s="3624" t="s">
        <v>281</v>
      </c>
      <c r="B321" s="3625"/>
      <c r="C321" s="3626"/>
      <c r="D321" s="2237">
        <f>SUM(E321:F321)</f>
        <v>0</v>
      </c>
      <c r="E321" s="2238">
        <f>SUM(G321+I321+K321+M321+O321+Q321+S321+U321+W321+Y321+AA321+AC321+AE321+AG321+AI321+AK321+AM321+AO321)</f>
        <v>0</v>
      </c>
      <c r="F321" s="2238">
        <f>SUM(H321+J321+L321+N321+P321+R321+T321+V321+X321+Z321+AB321+AD321+AF321+AH321+AJ321+AL321+AN321+AP321)</f>
        <v>0</v>
      </c>
      <c r="G321" s="2239"/>
      <c r="H321" s="2240"/>
      <c r="I321" s="2239"/>
      <c r="J321" s="2240"/>
      <c r="K321" s="2239"/>
      <c r="L321" s="2240"/>
      <c r="M321" s="2239"/>
      <c r="N321" s="2240"/>
      <c r="O321" s="2239"/>
      <c r="P321" s="2240"/>
      <c r="Q321" s="2239"/>
      <c r="R321" s="2240"/>
      <c r="S321" s="2239"/>
      <c r="T321" s="2240"/>
      <c r="U321" s="2239"/>
      <c r="V321" s="2240"/>
      <c r="W321" s="2239"/>
      <c r="X321" s="2240"/>
      <c r="Y321" s="2239"/>
      <c r="Z321" s="2240"/>
      <c r="AA321" s="2239"/>
      <c r="AB321" s="2240"/>
      <c r="AC321" s="2239"/>
      <c r="AD321" s="2240"/>
      <c r="AE321" s="2239"/>
      <c r="AF321" s="2240"/>
      <c r="AG321" s="2239"/>
      <c r="AH321" s="2240"/>
      <c r="AI321" s="2239"/>
      <c r="AJ321" s="2240"/>
      <c r="AK321" s="2239"/>
      <c r="AL321" s="2240"/>
      <c r="AM321" s="2239"/>
      <c r="AN321" s="2240"/>
      <c r="AO321" s="2239"/>
      <c r="AP321" s="2241"/>
      <c r="AQ321" s="2242"/>
      <c r="AR321" s="2243"/>
      <c r="AS321" s="671" t="str">
        <f t="shared" si="192"/>
        <v/>
      </c>
      <c r="BV321" s="3"/>
      <c r="BW321" s="3"/>
      <c r="CA321" s="31" t="str">
        <f t="shared" si="195"/>
        <v/>
      </c>
      <c r="CB321" s="31" t="str">
        <f t="shared" si="196"/>
        <v/>
      </c>
      <c r="CH321" s="32">
        <f t="shared" si="197"/>
        <v>0</v>
      </c>
      <c r="CI321" s="32">
        <f t="shared" si="198"/>
        <v>0</v>
      </c>
      <c r="CK321" s="14"/>
      <c r="CL321" s="14"/>
      <c r="CM321" s="14"/>
      <c r="CN321" s="14"/>
    </row>
    <row r="322" spans="1:92" ht="30.75" customHeight="1" x14ac:dyDescent="0.2">
      <c r="A322" s="237" t="s">
        <v>282</v>
      </c>
      <c r="B322" s="593"/>
      <c r="C322" s="593"/>
      <c r="D322" s="594"/>
      <c r="E322" s="2642"/>
      <c r="F322" s="685"/>
      <c r="G322" s="9"/>
      <c r="H322" s="9"/>
      <c r="I322" s="9"/>
      <c r="J322" s="9"/>
      <c r="Q322" s="9" t="s">
        <v>283</v>
      </c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BV322" s="3"/>
      <c r="BW322" s="3"/>
      <c r="CH322" s="14"/>
      <c r="CI322" s="14"/>
      <c r="CJ322" s="14"/>
      <c r="CK322" s="14"/>
      <c r="CL322" s="14"/>
      <c r="CM322" s="14"/>
      <c r="CN322" s="14"/>
    </row>
    <row r="323" spans="1:92" ht="16.350000000000001" customHeight="1" x14ac:dyDescent="0.2">
      <c r="A323" s="3775" t="s">
        <v>260</v>
      </c>
      <c r="B323" s="3775" t="s">
        <v>284</v>
      </c>
      <c r="C323" s="3775" t="s">
        <v>285</v>
      </c>
      <c r="D323" s="3775" t="s">
        <v>286</v>
      </c>
      <c r="E323" s="3775" t="s">
        <v>287</v>
      </c>
      <c r="F323" s="9"/>
      <c r="G323" s="9"/>
      <c r="H323" s="9"/>
      <c r="I323" s="9"/>
      <c r="J323" s="9"/>
      <c r="BV323" s="3"/>
      <c r="BW323" s="3"/>
      <c r="CH323" s="14"/>
      <c r="CI323" s="14"/>
      <c r="CJ323" s="14"/>
      <c r="CK323" s="14"/>
      <c r="CL323" s="14"/>
      <c r="CM323" s="14"/>
      <c r="CN323" s="14"/>
    </row>
    <row r="324" spans="1:92" ht="32.1" customHeight="1" x14ac:dyDescent="0.2">
      <c r="A324" s="2912"/>
      <c r="B324" s="2912"/>
      <c r="C324" s="2912"/>
      <c r="D324" s="2912"/>
      <c r="E324" s="2912"/>
      <c r="F324" s="9"/>
      <c r="G324" s="9"/>
      <c r="H324" s="9"/>
      <c r="I324" s="9"/>
      <c r="J324" s="9"/>
      <c r="BV324" s="3"/>
      <c r="BW324" s="3"/>
      <c r="CH324" s="14"/>
      <c r="CI324" s="14"/>
      <c r="CJ324" s="14"/>
      <c r="CK324" s="14"/>
      <c r="CL324" s="14"/>
      <c r="CM324" s="14"/>
      <c r="CN324" s="14"/>
    </row>
    <row r="325" spans="1:92" ht="16.350000000000001" customHeight="1" x14ac:dyDescent="0.2">
      <c r="A325" s="2912"/>
      <c r="B325" s="2912"/>
      <c r="C325" s="2912"/>
      <c r="D325" s="2912"/>
      <c r="E325" s="2912"/>
      <c r="F325" s="9"/>
      <c r="G325" s="9"/>
      <c r="H325" s="9"/>
      <c r="I325" s="9"/>
      <c r="J325" s="9"/>
      <c r="BV325" s="3"/>
      <c r="BW325" s="3"/>
      <c r="CH325" s="14"/>
      <c r="CI325" s="14"/>
      <c r="CJ325" s="14"/>
      <c r="CK325" s="14"/>
      <c r="CL325" s="14"/>
      <c r="CM325" s="14"/>
      <c r="CN325" s="14"/>
    </row>
    <row r="326" spans="1:92" ht="16.350000000000001" customHeight="1" x14ac:dyDescent="0.2">
      <c r="A326" s="3537"/>
      <c r="B326" s="3537"/>
      <c r="C326" s="3537"/>
      <c r="D326" s="3537"/>
      <c r="E326" s="3537"/>
      <c r="F326" s="9"/>
      <c r="G326" s="9"/>
      <c r="H326" s="9"/>
      <c r="I326" s="9"/>
      <c r="J326" s="9"/>
      <c r="BV326" s="3"/>
      <c r="BW326" s="3"/>
      <c r="CH326" s="14"/>
      <c r="CI326" s="14"/>
      <c r="CJ326" s="14"/>
      <c r="CK326" s="14"/>
      <c r="CL326" s="14"/>
      <c r="CM326" s="14"/>
      <c r="CN326" s="14"/>
    </row>
    <row r="327" spans="1:92" ht="16.350000000000001" customHeight="1" x14ac:dyDescent="0.2">
      <c r="A327" s="2643" t="s">
        <v>288</v>
      </c>
      <c r="B327" s="2644"/>
      <c r="C327" s="2247"/>
      <c r="D327" s="2645">
        <f>SUM(D328:D330)</f>
        <v>0</v>
      </c>
      <c r="E327" s="2645">
        <f>SUM(E328:E330)</f>
        <v>0</v>
      </c>
      <c r="F327" s="9"/>
      <c r="G327" s="9"/>
      <c r="H327" s="9"/>
      <c r="I327" s="9"/>
      <c r="J327" s="9"/>
      <c r="BV327" s="3"/>
      <c r="BW327" s="3"/>
      <c r="CH327" s="14"/>
      <c r="CI327" s="14"/>
      <c r="CJ327" s="14"/>
      <c r="CK327" s="14"/>
      <c r="CL327" s="14"/>
      <c r="CM327" s="14"/>
      <c r="CN327" s="14"/>
    </row>
    <row r="328" spans="1:92" ht="16.350000000000001" customHeight="1" x14ac:dyDescent="0.2">
      <c r="A328" s="2226" t="s">
        <v>289</v>
      </c>
      <c r="B328" s="2646"/>
      <c r="C328" s="2250"/>
      <c r="D328" s="2647"/>
      <c r="E328" s="2252"/>
      <c r="F328" s="9"/>
      <c r="G328" s="9"/>
      <c r="H328" s="9"/>
      <c r="I328" s="9"/>
      <c r="J328" s="9"/>
      <c r="BV328" s="3"/>
      <c r="BW328" s="3"/>
      <c r="CH328" s="14"/>
      <c r="CI328" s="14"/>
      <c r="CJ328" s="14"/>
      <c r="CK328" s="14"/>
      <c r="CL328" s="14"/>
      <c r="CM328" s="14"/>
      <c r="CN328" s="14"/>
    </row>
    <row r="329" spans="1:92" ht="16.350000000000001" customHeight="1" x14ac:dyDescent="0.2">
      <c r="A329" s="2229" t="s">
        <v>290</v>
      </c>
      <c r="B329" s="2253"/>
      <c r="C329" s="2254"/>
      <c r="D329" s="2255"/>
      <c r="E329" s="2234"/>
      <c r="F329" s="9"/>
      <c r="G329" s="9"/>
      <c r="H329" s="9"/>
      <c r="I329" s="9"/>
      <c r="J329" s="9"/>
      <c r="BV329" s="3"/>
      <c r="BW329" s="3"/>
      <c r="CH329" s="14"/>
      <c r="CI329" s="14"/>
      <c r="CJ329" s="14"/>
      <c r="CK329" s="14"/>
      <c r="CL329" s="14"/>
      <c r="CM329" s="14"/>
      <c r="CN329" s="14"/>
    </row>
    <row r="330" spans="1:92" ht="16.350000000000001" customHeight="1" x14ac:dyDescent="0.2">
      <c r="A330" s="2238" t="s">
        <v>291</v>
      </c>
      <c r="B330" s="2256"/>
      <c r="C330" s="2257"/>
      <c r="D330" s="2258"/>
      <c r="E330" s="2243"/>
      <c r="F330" s="9"/>
      <c r="G330" s="9"/>
      <c r="H330" s="9"/>
      <c r="I330" s="9"/>
      <c r="J330" s="9"/>
      <c r="BV330" s="3"/>
      <c r="BW330" s="3"/>
      <c r="CH330" s="14"/>
      <c r="CI330" s="14"/>
      <c r="CJ330" s="14"/>
      <c r="CK330" s="14"/>
      <c r="CL330" s="14"/>
      <c r="CM330" s="14"/>
      <c r="CN330" s="14"/>
    </row>
    <row r="331" spans="1:92" ht="33.75" customHeight="1" x14ac:dyDescent="0.2">
      <c r="A331" s="237" t="s">
        <v>292</v>
      </c>
      <c r="B331" s="661"/>
      <c r="C331" s="661"/>
      <c r="D331" s="662"/>
      <c r="E331" s="608"/>
      <c r="F331" s="9"/>
      <c r="G331" s="9"/>
      <c r="H331" s="9"/>
      <c r="I331" s="9"/>
      <c r="J331" s="9"/>
      <c r="BV331" s="3"/>
      <c r="BW331" s="3"/>
      <c r="CH331" s="14"/>
      <c r="CI331" s="14"/>
      <c r="CJ331" s="14"/>
      <c r="CK331" s="14"/>
      <c r="CL331" s="14"/>
      <c r="CM331" s="14"/>
      <c r="CN331" s="14"/>
    </row>
    <row r="332" spans="1:92" ht="38.25" customHeight="1" x14ac:dyDescent="0.2">
      <c r="A332" s="3784" t="s">
        <v>293</v>
      </c>
      <c r="B332" s="3785"/>
      <c r="C332" s="2648" t="s">
        <v>294</v>
      </c>
      <c r="D332" s="2648" t="s">
        <v>295</v>
      </c>
      <c r="E332" s="2648" t="s">
        <v>296</v>
      </c>
      <c r="F332" s="9"/>
      <c r="G332" s="9"/>
      <c r="H332" s="9"/>
      <c r="I332" s="9"/>
      <c r="J332" s="9"/>
      <c r="BV332" s="3"/>
      <c r="BW332" s="3"/>
    </row>
    <row r="333" spans="1:92" x14ac:dyDescent="0.2">
      <c r="A333" s="3606" t="s">
        <v>93</v>
      </c>
      <c r="B333" s="3607"/>
      <c r="C333" s="2252"/>
      <c r="D333" s="2252"/>
      <c r="E333" s="2252"/>
      <c r="F333" s="9"/>
      <c r="G333" s="9"/>
      <c r="H333" s="9"/>
      <c r="I333" s="9"/>
      <c r="J333" s="9"/>
      <c r="BV333" s="3"/>
      <c r="BW333" s="3"/>
    </row>
    <row r="334" spans="1:92" ht="14.25" customHeight="1" x14ac:dyDescent="0.2">
      <c r="A334" s="3608" t="s">
        <v>105</v>
      </c>
      <c r="B334" s="3609"/>
      <c r="C334" s="2234"/>
      <c r="D334" s="2234"/>
      <c r="E334" s="2234"/>
      <c r="F334" s="9"/>
      <c r="G334" s="9"/>
      <c r="H334" s="9"/>
      <c r="I334" s="9"/>
      <c r="J334" s="9"/>
      <c r="BV334" s="3"/>
      <c r="BW334" s="3"/>
    </row>
    <row r="335" spans="1:92" ht="16.350000000000001" customHeight="1" x14ac:dyDescent="0.2">
      <c r="A335" s="3610" t="s">
        <v>297</v>
      </c>
      <c r="B335" s="3611"/>
      <c r="C335" s="2234"/>
      <c r="D335" s="2234"/>
      <c r="E335" s="2234"/>
      <c r="F335" s="9"/>
      <c r="G335" s="9"/>
      <c r="H335" s="9"/>
      <c r="I335" s="9"/>
      <c r="J335" s="9"/>
      <c r="BV335" s="3"/>
      <c r="BW335" s="3"/>
    </row>
    <row r="336" spans="1:92" ht="16.350000000000001" customHeight="1" x14ac:dyDescent="0.2">
      <c r="A336" s="3608" t="s">
        <v>270</v>
      </c>
      <c r="B336" s="3609"/>
      <c r="C336" s="2234"/>
      <c r="D336" s="2234"/>
      <c r="E336" s="2234"/>
      <c r="F336" s="9"/>
      <c r="G336" s="9"/>
      <c r="H336" s="9"/>
      <c r="I336" s="9"/>
      <c r="J336" s="9"/>
      <c r="BV336" s="3"/>
      <c r="BW336" s="3"/>
    </row>
    <row r="337" spans="1:75" ht="16.350000000000001" customHeight="1" x14ac:dyDescent="0.2">
      <c r="A337" s="3608" t="s">
        <v>104</v>
      </c>
      <c r="B337" s="3609"/>
      <c r="C337" s="2234"/>
      <c r="D337" s="2234"/>
      <c r="E337" s="2234"/>
      <c r="F337" s="9"/>
      <c r="G337" s="9"/>
      <c r="H337" s="9"/>
      <c r="I337" s="9"/>
      <c r="J337" s="9"/>
      <c r="BV337" s="3"/>
      <c r="BW337" s="3"/>
    </row>
    <row r="338" spans="1:75" ht="16.350000000000001" customHeight="1" x14ac:dyDescent="0.2">
      <c r="A338" s="3608" t="s">
        <v>94</v>
      </c>
      <c r="B338" s="3609"/>
      <c r="C338" s="2234"/>
      <c r="D338" s="2234"/>
      <c r="E338" s="2234"/>
      <c r="F338" s="9"/>
      <c r="G338" s="9"/>
      <c r="H338" s="9"/>
      <c r="I338" s="9"/>
      <c r="J338" s="9"/>
      <c r="BV338" s="3"/>
      <c r="BW338" s="3"/>
    </row>
    <row r="339" spans="1:75" ht="16.350000000000001" customHeight="1" x14ac:dyDescent="0.2">
      <c r="A339" s="2899" t="s">
        <v>99</v>
      </c>
      <c r="B339" s="2900"/>
      <c r="C339" s="2234"/>
      <c r="D339" s="2234"/>
      <c r="E339" s="2234"/>
      <c r="F339" s="9"/>
      <c r="G339" s="9"/>
      <c r="H339" s="9"/>
      <c r="I339" s="9"/>
      <c r="J339" s="9"/>
      <c r="BV339" s="3"/>
      <c r="BW339" s="3"/>
    </row>
    <row r="340" spans="1:75" ht="16.350000000000001" customHeight="1" x14ac:dyDescent="0.2">
      <c r="A340" s="3602" t="s">
        <v>108</v>
      </c>
      <c r="B340" s="3603"/>
      <c r="C340" s="2234"/>
      <c r="D340" s="2234"/>
      <c r="E340" s="2234"/>
      <c r="F340" s="9"/>
      <c r="G340" s="9"/>
      <c r="H340" s="9"/>
      <c r="I340" s="9"/>
      <c r="J340" s="9"/>
      <c r="BV340" s="3"/>
      <c r="BW340" s="3"/>
    </row>
    <row r="341" spans="1:75" ht="16.350000000000001" customHeight="1" x14ac:dyDescent="0.2">
      <c r="A341" s="3602" t="s">
        <v>106</v>
      </c>
      <c r="B341" s="3603"/>
      <c r="C341" s="2234"/>
      <c r="D341" s="2234"/>
      <c r="E341" s="2234"/>
      <c r="F341" s="9"/>
      <c r="G341" s="9"/>
      <c r="H341" s="9"/>
      <c r="I341" s="9"/>
      <c r="J341" s="9"/>
      <c r="BV341" s="3"/>
      <c r="BW341" s="3"/>
    </row>
    <row r="342" spans="1:75" ht="14.25" customHeight="1" x14ac:dyDescent="0.2">
      <c r="A342" s="3604" t="s">
        <v>107</v>
      </c>
      <c r="B342" s="3605"/>
      <c r="C342" s="2243"/>
      <c r="D342" s="2243"/>
      <c r="E342" s="2243"/>
      <c r="F342" s="9"/>
      <c r="G342" s="9"/>
      <c r="H342" s="9"/>
      <c r="I342" s="9"/>
      <c r="J342" s="9"/>
      <c r="BV342" s="3"/>
      <c r="BW342" s="3"/>
    </row>
    <row r="343" spans="1:75" x14ac:dyDescent="0.2">
      <c r="BV343" s="3"/>
      <c r="BW343" s="3"/>
    </row>
    <row r="344" spans="1:75" x14ac:dyDescent="0.2">
      <c r="BV344" s="3"/>
      <c r="BW344" s="3"/>
    </row>
    <row r="345" spans="1:75" x14ac:dyDescent="0.2">
      <c r="BV345" s="3"/>
      <c r="BW345" s="3"/>
    </row>
    <row r="346" spans="1:75" x14ac:dyDescent="0.2">
      <c r="BV346" s="3"/>
      <c r="BW346" s="3"/>
    </row>
    <row r="347" spans="1:75" x14ac:dyDescent="0.2">
      <c r="BV347" s="3"/>
      <c r="BW347" s="3"/>
    </row>
    <row r="348" spans="1:75" x14ac:dyDescent="0.2">
      <c r="BV348" s="3"/>
      <c r="BW348" s="3"/>
    </row>
    <row r="349" spans="1:75" x14ac:dyDescent="0.2">
      <c r="BV349" s="3"/>
      <c r="BW349" s="3"/>
    </row>
    <row r="350" spans="1:75" x14ac:dyDescent="0.2">
      <c r="BV350" s="3"/>
      <c r="BW350" s="3"/>
    </row>
    <row r="351" spans="1:75" x14ac:dyDescent="0.2">
      <c r="BV351" s="3"/>
      <c r="BW351" s="3"/>
    </row>
    <row r="352" spans="1:75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1:98" x14ac:dyDescent="0.2">
      <c r="BV369" s="3"/>
      <c r="BW369" s="3"/>
    </row>
    <row r="370" spans="1:98" x14ac:dyDescent="0.2">
      <c r="BV370" s="3"/>
      <c r="BW370" s="3"/>
    </row>
    <row r="371" spans="1:98" x14ac:dyDescent="0.2">
      <c r="BV371" s="3"/>
      <c r="BW371" s="3"/>
    </row>
    <row r="372" spans="1:98" x14ac:dyDescent="0.2">
      <c r="BV372" s="3"/>
      <c r="BW372" s="3"/>
    </row>
    <row r="373" spans="1:98" x14ac:dyDescent="0.2">
      <c r="BV373" s="3"/>
      <c r="BW373" s="3"/>
    </row>
    <row r="374" spans="1:98" x14ac:dyDescent="0.2">
      <c r="BV374" s="3"/>
      <c r="BW374" s="3"/>
    </row>
    <row r="375" spans="1:98" x14ac:dyDescent="0.2">
      <c r="BV375" s="3"/>
      <c r="BW375" s="3"/>
    </row>
    <row r="376" spans="1:98" x14ac:dyDescent="0.2">
      <c r="BV376" s="3"/>
      <c r="BW376" s="3"/>
    </row>
    <row r="377" spans="1:98" x14ac:dyDescent="0.2">
      <c r="BV377" s="3"/>
      <c r="BW377" s="3"/>
    </row>
    <row r="378" spans="1:98" s="610" customFormat="1" hidden="1" x14ac:dyDescent="0.2">
      <c r="A378" s="610">
        <f>SUM(D12:D15,D36,D64,D67:I77,D85:D86,D145,D159,D164:D198,D203:D206,D213:D216,D307:D312,D317:D321,B327:C327,D328:E330,C333:C342)</f>
        <v>1940</v>
      </c>
      <c r="B378" s="610">
        <f>SUM(CH9:CN342)</f>
        <v>0</v>
      </c>
      <c r="AQ378" s="2"/>
      <c r="AR378" s="2"/>
      <c r="AS378" s="2"/>
      <c r="AT378" s="2"/>
      <c r="AU378" s="2"/>
      <c r="AV378" s="2"/>
      <c r="AW378" s="2"/>
      <c r="BV378" s="611"/>
      <c r="BW378" s="611"/>
      <c r="BX378" s="611"/>
      <c r="BY378" s="611"/>
      <c r="BZ378" s="611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</row>
    <row r="379" spans="1:98" ht="12" customHeight="1" x14ac:dyDescent="0.2">
      <c r="AQ379" s="610"/>
      <c r="AR379" s="610"/>
      <c r="AS379" s="610"/>
      <c r="AT379" s="610"/>
      <c r="AU379" s="610"/>
      <c r="AV379" s="610"/>
      <c r="AW379" s="610"/>
      <c r="BV379" s="3"/>
      <c r="BW379" s="3"/>
    </row>
    <row r="381" spans="1:98" x14ac:dyDescent="0.2">
      <c r="BV381" s="3"/>
      <c r="BW381" s="3"/>
    </row>
    <row r="382" spans="1:98" x14ac:dyDescent="0.2">
      <c r="BV382" s="3"/>
      <c r="BW382" s="3"/>
    </row>
    <row r="383" spans="1:98" x14ac:dyDescent="0.2">
      <c r="BV383" s="3"/>
      <c r="BW383" s="3"/>
    </row>
    <row r="384" spans="1:98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  <row r="395" spans="74:75" x14ac:dyDescent="0.2">
      <c r="BV395" s="3"/>
      <c r="BW395" s="3"/>
    </row>
    <row r="396" spans="74:75" x14ac:dyDescent="0.2">
      <c r="BV396" s="3"/>
      <c r="BW396" s="3"/>
    </row>
    <row r="397" spans="74:75" x14ac:dyDescent="0.2">
      <c r="BV397" s="3"/>
      <c r="BW397" s="3"/>
    </row>
    <row r="398" spans="74:75" x14ac:dyDescent="0.2">
      <c r="BV398" s="3"/>
      <c r="BW398" s="3"/>
    </row>
    <row r="399" spans="74:75" x14ac:dyDescent="0.2">
      <c r="BV399" s="3"/>
      <c r="BW399" s="3"/>
    </row>
    <row r="400" spans="74:75" x14ac:dyDescent="0.2">
      <c r="BV400" s="3"/>
      <c r="BW400" s="3"/>
    </row>
    <row r="401" spans="74:75" x14ac:dyDescent="0.2">
      <c r="BV401" s="3"/>
      <c r="BW401" s="3"/>
    </row>
    <row r="402" spans="74:75" x14ac:dyDescent="0.2">
      <c r="BV402" s="3"/>
      <c r="BW402" s="3"/>
    </row>
    <row r="403" spans="74:75" x14ac:dyDescent="0.2">
      <c r="BV403" s="3"/>
      <c r="BW403" s="3"/>
    </row>
    <row r="404" spans="74:75" x14ac:dyDescent="0.2">
      <c r="BV404" s="3"/>
      <c r="BW404" s="3"/>
    </row>
    <row r="405" spans="74:75" x14ac:dyDescent="0.2">
      <c r="BV405" s="3"/>
      <c r="BW405" s="3"/>
    </row>
    <row r="406" spans="74:75" x14ac:dyDescent="0.2">
      <c r="BV406" s="3"/>
      <c r="BW406" s="3"/>
    </row>
    <row r="407" spans="74:75" x14ac:dyDescent="0.2">
      <c r="BV407" s="3"/>
      <c r="BW407" s="3"/>
    </row>
    <row r="408" spans="74:75" x14ac:dyDescent="0.2">
      <c r="BV408" s="3"/>
      <c r="BW408" s="3"/>
    </row>
    <row r="409" spans="74:75" x14ac:dyDescent="0.2">
      <c r="BV409" s="3"/>
      <c r="BW409" s="3"/>
    </row>
    <row r="410" spans="74:75" x14ac:dyDescent="0.2">
      <c r="BV410" s="3"/>
      <c r="BW410" s="3"/>
    </row>
    <row r="411" spans="74:75" x14ac:dyDescent="0.2">
      <c r="BV411" s="3"/>
      <c r="BW411" s="3"/>
    </row>
    <row r="412" spans="74:75" x14ac:dyDescent="0.2">
      <c r="BV412" s="3"/>
      <c r="BW412" s="3"/>
    </row>
    <row r="413" spans="74:75" x14ac:dyDescent="0.2">
      <c r="BV413" s="3"/>
      <c r="BW413" s="3"/>
    </row>
    <row r="414" spans="74:75" x14ac:dyDescent="0.2">
      <c r="BV414" s="3"/>
      <c r="BW414" s="3"/>
    </row>
    <row r="415" spans="74:75" x14ac:dyDescent="0.2">
      <c r="BV415" s="3"/>
      <c r="BW415" s="3"/>
    </row>
    <row r="416" spans="74:75" x14ac:dyDescent="0.2">
      <c r="BV416" s="3"/>
      <c r="BW416" s="3"/>
    </row>
    <row r="417" spans="74:75" x14ac:dyDescent="0.2">
      <c r="BV417" s="3"/>
      <c r="BW417" s="3"/>
    </row>
    <row r="418" spans="74:75" x14ac:dyDescent="0.2">
      <c r="BV418" s="3"/>
      <c r="BW418" s="3"/>
    </row>
    <row r="419" spans="74:75" x14ac:dyDescent="0.2">
      <c r="BV419" s="3"/>
      <c r="BW419" s="3"/>
    </row>
    <row r="420" spans="74:75" x14ac:dyDescent="0.2">
      <c r="BV420" s="3"/>
      <c r="BW420" s="3"/>
    </row>
    <row r="421" spans="74:75" x14ac:dyDescent="0.2">
      <c r="BV421" s="3"/>
      <c r="BW421" s="3"/>
    </row>
    <row r="422" spans="74:75" x14ac:dyDescent="0.2">
      <c r="BV422" s="3"/>
      <c r="BW422" s="3"/>
    </row>
    <row r="423" spans="74:75" x14ac:dyDescent="0.2">
      <c r="BV423" s="3"/>
      <c r="BW423" s="3"/>
    </row>
    <row r="424" spans="74:75" x14ac:dyDescent="0.2">
      <c r="BV424" s="3"/>
      <c r="BW424" s="3"/>
    </row>
    <row r="425" spans="74:75" x14ac:dyDescent="0.2">
      <c r="BV425" s="3"/>
      <c r="BW425" s="3"/>
    </row>
    <row r="426" spans="74:75" x14ac:dyDescent="0.2">
      <c r="BV426" s="3"/>
      <c r="BW426" s="3"/>
    </row>
    <row r="427" spans="74:75" x14ac:dyDescent="0.2">
      <c r="BV427" s="3"/>
      <c r="BW427" s="3"/>
    </row>
  </sheetData>
  <mergeCells count="554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G10:H10"/>
    <mergeCell ref="I10:J10"/>
    <mergeCell ref="K10:L10"/>
    <mergeCell ref="M10:N10"/>
    <mergeCell ref="O10:P10"/>
    <mergeCell ref="Q10:R10"/>
    <mergeCell ref="AE10:AF10"/>
    <mergeCell ref="AG10:AH10"/>
    <mergeCell ref="AI10:AJ10"/>
    <mergeCell ref="AK10:AL10"/>
    <mergeCell ref="AM10:AN10"/>
    <mergeCell ref="AO10:AP10"/>
    <mergeCell ref="S10:T10"/>
    <mergeCell ref="U10:V10"/>
    <mergeCell ref="W10:X10"/>
    <mergeCell ref="Y10:Z10"/>
    <mergeCell ref="AA10:AB10"/>
    <mergeCell ref="AC10:AD10"/>
    <mergeCell ref="G17:H17"/>
    <mergeCell ref="I17:J17"/>
    <mergeCell ref="K17:L17"/>
    <mergeCell ref="M17:N17"/>
    <mergeCell ref="O17:P17"/>
    <mergeCell ref="Q17:R17"/>
    <mergeCell ref="A12:C12"/>
    <mergeCell ref="A13:C13"/>
    <mergeCell ref="A14:C14"/>
    <mergeCell ref="A15:C15"/>
    <mergeCell ref="A17:C18"/>
    <mergeCell ref="D17:F17"/>
    <mergeCell ref="AW17:AW18"/>
    <mergeCell ref="AX17:AX18"/>
    <mergeCell ref="A19:C19"/>
    <mergeCell ref="A20:C20"/>
    <mergeCell ref="A21:C21"/>
    <mergeCell ref="A22:C22"/>
    <mergeCell ref="AQ17:AQ18"/>
    <mergeCell ref="AR17:AR18"/>
    <mergeCell ref="AS17:AS18"/>
    <mergeCell ref="AT17:AT18"/>
    <mergeCell ref="AU17:AU18"/>
    <mergeCell ref="AV17:AV18"/>
    <mergeCell ref="AE17:AF17"/>
    <mergeCell ref="AG17:AH17"/>
    <mergeCell ref="AI17:AJ17"/>
    <mergeCell ref="AK17:AL17"/>
    <mergeCell ref="AM17:AN17"/>
    <mergeCell ref="AO17:AP17"/>
    <mergeCell ref="S17:T17"/>
    <mergeCell ref="U17:V17"/>
    <mergeCell ref="W17:X17"/>
    <mergeCell ref="Y17:Z17"/>
    <mergeCell ref="AA17:AB17"/>
    <mergeCell ref="AC17:AD17"/>
    <mergeCell ref="A29:C29"/>
    <mergeCell ref="A30:C30"/>
    <mergeCell ref="A31:C31"/>
    <mergeCell ref="A32:C32"/>
    <mergeCell ref="A33:C33"/>
    <mergeCell ref="A34:C34"/>
    <mergeCell ref="A23:C23"/>
    <mergeCell ref="A24:C24"/>
    <mergeCell ref="A25:C25"/>
    <mergeCell ref="A26:C26"/>
    <mergeCell ref="A27:C27"/>
    <mergeCell ref="A28:C28"/>
    <mergeCell ref="AR38:AR40"/>
    <mergeCell ref="AS38:AS40"/>
    <mergeCell ref="AT38:AT40"/>
    <mergeCell ref="AU38:AU40"/>
    <mergeCell ref="AV38:AV40"/>
    <mergeCell ref="AW38:AW40"/>
    <mergeCell ref="A35:C35"/>
    <mergeCell ref="A36:C36"/>
    <mergeCell ref="A38:C40"/>
    <mergeCell ref="D38:F39"/>
    <mergeCell ref="G38:AP38"/>
    <mergeCell ref="AQ38:AQ40"/>
    <mergeCell ref="G39:H39"/>
    <mergeCell ref="I39:J39"/>
    <mergeCell ref="K39:L39"/>
    <mergeCell ref="M39:N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O39:P39"/>
    <mergeCell ref="Q39:R39"/>
    <mergeCell ref="S39:T39"/>
    <mergeCell ref="U39:V39"/>
    <mergeCell ref="W39:X39"/>
    <mergeCell ref="Y39:Z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A83:C84"/>
    <mergeCell ref="D83:F83"/>
    <mergeCell ref="A85:A86"/>
    <mergeCell ref="B85:C85"/>
    <mergeCell ref="B86:C86"/>
    <mergeCell ref="A88:C90"/>
    <mergeCell ref="D88:F89"/>
    <mergeCell ref="A76:C76"/>
    <mergeCell ref="A77:C77"/>
    <mergeCell ref="A78:C78"/>
    <mergeCell ref="A79:C79"/>
    <mergeCell ref="A80:C80"/>
    <mergeCell ref="A81:C81"/>
    <mergeCell ref="AI89:AJ89"/>
    <mergeCell ref="AK89:AL89"/>
    <mergeCell ref="AM89:AN89"/>
    <mergeCell ref="AT88:AT90"/>
    <mergeCell ref="AU88:AU90"/>
    <mergeCell ref="AV88:AV90"/>
    <mergeCell ref="G89:H89"/>
    <mergeCell ref="I89:J89"/>
    <mergeCell ref="K89:L89"/>
    <mergeCell ref="M89:N89"/>
    <mergeCell ref="O89:P89"/>
    <mergeCell ref="Q89:R89"/>
    <mergeCell ref="S89:T89"/>
    <mergeCell ref="G88:AN88"/>
    <mergeCell ref="AO88:AO90"/>
    <mergeCell ref="AP88:AP90"/>
    <mergeCell ref="AQ88:AQ90"/>
    <mergeCell ref="AR88:AR90"/>
    <mergeCell ref="AS88:AS90"/>
    <mergeCell ref="U89:V89"/>
    <mergeCell ref="W89:X89"/>
    <mergeCell ref="Y89:Z89"/>
    <mergeCell ref="AA89:AB89"/>
    <mergeCell ref="A91:C91"/>
    <mergeCell ref="A92:C92"/>
    <mergeCell ref="A93:C93"/>
    <mergeCell ref="A94:C94"/>
    <mergeCell ref="A95:C95"/>
    <mergeCell ref="A96:C96"/>
    <mergeCell ref="AC89:AD89"/>
    <mergeCell ref="AE89:AF89"/>
    <mergeCell ref="AG89:AH89"/>
    <mergeCell ref="A103:C103"/>
    <mergeCell ref="A104:C104"/>
    <mergeCell ref="A105:C105"/>
    <mergeCell ref="A106:C106"/>
    <mergeCell ref="A107:C107"/>
    <mergeCell ref="A108:C108"/>
    <mergeCell ref="A97:C97"/>
    <mergeCell ref="A98:C98"/>
    <mergeCell ref="A99:C99"/>
    <mergeCell ref="A100:C100"/>
    <mergeCell ref="A101:C101"/>
    <mergeCell ref="A102:C102"/>
    <mergeCell ref="A115:C115"/>
    <mergeCell ref="A116:C116"/>
    <mergeCell ref="A117:C117"/>
    <mergeCell ref="A118:C118"/>
    <mergeCell ref="A119:C119"/>
    <mergeCell ref="A120:C120"/>
    <mergeCell ref="A109:C109"/>
    <mergeCell ref="A110:C110"/>
    <mergeCell ref="A111:C111"/>
    <mergeCell ref="A112:C112"/>
    <mergeCell ref="A113:C113"/>
    <mergeCell ref="A114:C114"/>
    <mergeCell ref="A127:C127"/>
    <mergeCell ref="A128:C128"/>
    <mergeCell ref="A129:C129"/>
    <mergeCell ref="A130:C130"/>
    <mergeCell ref="A131:C131"/>
    <mergeCell ref="A132:C132"/>
    <mergeCell ref="A121:C121"/>
    <mergeCell ref="A122:C122"/>
    <mergeCell ref="A123:C123"/>
    <mergeCell ref="A124:C124"/>
    <mergeCell ref="A125:C125"/>
    <mergeCell ref="A126:C126"/>
    <mergeCell ref="A139:C139"/>
    <mergeCell ref="A140:C140"/>
    <mergeCell ref="A141:C141"/>
    <mergeCell ref="A142:C142"/>
    <mergeCell ref="A143:C143"/>
    <mergeCell ref="A144:C144"/>
    <mergeCell ref="A133:C133"/>
    <mergeCell ref="A134:C134"/>
    <mergeCell ref="A135:C135"/>
    <mergeCell ref="A136:C136"/>
    <mergeCell ref="A137:C137"/>
    <mergeCell ref="A138:C138"/>
    <mergeCell ref="AS147:AS149"/>
    <mergeCell ref="AT147:AT149"/>
    <mergeCell ref="AU147:AU149"/>
    <mergeCell ref="AV147:AV149"/>
    <mergeCell ref="AW147:AW149"/>
    <mergeCell ref="AX147:AX149"/>
    <mergeCell ref="A145:C145"/>
    <mergeCell ref="A147:C149"/>
    <mergeCell ref="D147:F148"/>
    <mergeCell ref="G147:AP147"/>
    <mergeCell ref="AQ147:AQ149"/>
    <mergeCell ref="AR147:AR149"/>
    <mergeCell ref="G148:H148"/>
    <mergeCell ref="I148:J148"/>
    <mergeCell ref="K148:L148"/>
    <mergeCell ref="M148:N148"/>
    <mergeCell ref="A154:C154"/>
    <mergeCell ref="A155:C155"/>
    <mergeCell ref="A156:C156"/>
    <mergeCell ref="A157:C157"/>
    <mergeCell ref="A158:C158"/>
    <mergeCell ref="A159:C159"/>
    <mergeCell ref="AM148:AN148"/>
    <mergeCell ref="AO148:AP148"/>
    <mergeCell ref="A150:C150"/>
    <mergeCell ref="A151:C151"/>
    <mergeCell ref="A152:C152"/>
    <mergeCell ref="A153:C153"/>
    <mergeCell ref="AA148:AB148"/>
    <mergeCell ref="AC148:AD148"/>
    <mergeCell ref="AE148:AF148"/>
    <mergeCell ref="AG148:AH148"/>
    <mergeCell ref="AI148:AJ148"/>
    <mergeCell ref="AK148:AL148"/>
    <mergeCell ref="O148:P148"/>
    <mergeCell ref="Q148:R148"/>
    <mergeCell ref="S148:T148"/>
    <mergeCell ref="U148:V148"/>
    <mergeCell ref="W148:X148"/>
    <mergeCell ref="Y148:Z148"/>
    <mergeCell ref="AT161:AT163"/>
    <mergeCell ref="AU161:AU163"/>
    <mergeCell ref="AV161:AV163"/>
    <mergeCell ref="G162:H162"/>
    <mergeCell ref="I162:J162"/>
    <mergeCell ref="K162:L162"/>
    <mergeCell ref="M162:N162"/>
    <mergeCell ref="O162:P162"/>
    <mergeCell ref="Q162:R162"/>
    <mergeCell ref="S162:T162"/>
    <mergeCell ref="G161:AP161"/>
    <mergeCell ref="AQ161:AQ163"/>
    <mergeCell ref="AR161:AR163"/>
    <mergeCell ref="AS161:AS163"/>
    <mergeCell ref="U162:V162"/>
    <mergeCell ref="W162:X162"/>
    <mergeCell ref="Y162:Z162"/>
    <mergeCell ref="AA162:AB162"/>
    <mergeCell ref="AO162:AP162"/>
    <mergeCell ref="AK162:AL162"/>
    <mergeCell ref="AM162:AN162"/>
    <mergeCell ref="A164:A173"/>
    <mergeCell ref="B164:C164"/>
    <mergeCell ref="B165:C165"/>
    <mergeCell ref="B166:C166"/>
    <mergeCell ref="B167:B173"/>
    <mergeCell ref="AC162:AD162"/>
    <mergeCell ref="AE162:AF162"/>
    <mergeCell ref="AG162:AH162"/>
    <mergeCell ref="AI162:AJ162"/>
    <mergeCell ref="A161:C163"/>
    <mergeCell ref="D161:F162"/>
    <mergeCell ref="A189:A193"/>
    <mergeCell ref="B189:C189"/>
    <mergeCell ref="B190:B191"/>
    <mergeCell ref="B192:B193"/>
    <mergeCell ref="A194:A196"/>
    <mergeCell ref="B194:B196"/>
    <mergeCell ref="A174:A177"/>
    <mergeCell ref="B174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P200"/>
    <mergeCell ref="AQ200:AQ202"/>
    <mergeCell ref="S201:T201"/>
    <mergeCell ref="U201:V201"/>
    <mergeCell ref="W201:X201"/>
    <mergeCell ref="Y201:Z201"/>
    <mergeCell ref="AR200:AR202"/>
    <mergeCell ref="AS200:AS202"/>
    <mergeCell ref="AT200:AT202"/>
    <mergeCell ref="AU200:AU202"/>
    <mergeCell ref="G201:H201"/>
    <mergeCell ref="I201:J201"/>
    <mergeCell ref="K201:L201"/>
    <mergeCell ref="M201:N201"/>
    <mergeCell ref="O201:P201"/>
    <mergeCell ref="Q201:R201"/>
    <mergeCell ref="AM201:AN201"/>
    <mergeCell ref="AO201:AP201"/>
    <mergeCell ref="AK201:AL201"/>
    <mergeCell ref="A203:C203"/>
    <mergeCell ref="A204:C204"/>
    <mergeCell ref="A205:C205"/>
    <mergeCell ref="A206:C206"/>
    <mergeCell ref="AA201:AB201"/>
    <mergeCell ref="AC201:AD201"/>
    <mergeCell ref="AE201:AF201"/>
    <mergeCell ref="AG201:AH201"/>
    <mergeCell ref="AI201:AJ201"/>
    <mergeCell ref="Y211:Z211"/>
    <mergeCell ref="AA211:AB211"/>
    <mergeCell ref="A207:C207"/>
    <mergeCell ref="A208:C208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AU218:AU220"/>
    <mergeCell ref="AV218:AV220"/>
    <mergeCell ref="AW218:AW220"/>
    <mergeCell ref="AR219:AR220"/>
    <mergeCell ref="AO211:AP211"/>
    <mergeCell ref="A213:C213"/>
    <mergeCell ref="A214:C214"/>
    <mergeCell ref="A215:C215"/>
    <mergeCell ref="A216:C216"/>
    <mergeCell ref="A218:C220"/>
    <mergeCell ref="D218:F219"/>
    <mergeCell ref="G218:AN218"/>
    <mergeCell ref="AO218:AO220"/>
    <mergeCell ref="AP218:AP220"/>
    <mergeCell ref="AC211:AD211"/>
    <mergeCell ref="AE211:AF211"/>
    <mergeCell ref="AG211:AH211"/>
    <mergeCell ref="AI211:AJ211"/>
    <mergeCell ref="AK211:AL211"/>
    <mergeCell ref="AM211:AN211"/>
    <mergeCell ref="Q211:R211"/>
    <mergeCell ref="S211:T211"/>
    <mergeCell ref="U211:V211"/>
    <mergeCell ref="W211:X211"/>
    <mergeCell ref="G219:H219"/>
    <mergeCell ref="I219:J219"/>
    <mergeCell ref="K219:L219"/>
    <mergeCell ref="M219:N219"/>
    <mergeCell ref="O219:P219"/>
    <mergeCell ref="Q219:R219"/>
    <mergeCell ref="AQ218:AR218"/>
    <mergeCell ref="AS218:AS220"/>
    <mergeCell ref="AT218:AT220"/>
    <mergeCell ref="AE219:AF219"/>
    <mergeCell ref="AG219:AH219"/>
    <mergeCell ref="AI219:AJ219"/>
    <mergeCell ref="AK219:AL219"/>
    <mergeCell ref="AM219:AN219"/>
    <mergeCell ref="AQ219:AQ220"/>
    <mergeCell ref="S219:T219"/>
    <mergeCell ref="U219:V219"/>
    <mergeCell ref="W219:X219"/>
    <mergeCell ref="Y219:Z219"/>
    <mergeCell ref="AA219:AB219"/>
    <mergeCell ref="AC219:AD219"/>
    <mergeCell ref="A221:A222"/>
    <mergeCell ref="B221:C221"/>
    <mergeCell ref="B222:C222"/>
    <mergeCell ref="A223:A228"/>
    <mergeCell ref="B223:C223"/>
    <mergeCell ref="B224:C224"/>
    <mergeCell ref="B225:C225"/>
    <mergeCell ref="B226:C226"/>
    <mergeCell ref="B227:C227"/>
    <mergeCell ref="B228:C228"/>
    <mergeCell ref="A235:A240"/>
    <mergeCell ref="B235:C235"/>
    <mergeCell ref="B236:C236"/>
    <mergeCell ref="B237:C237"/>
    <mergeCell ref="B238:C238"/>
    <mergeCell ref="B239:C239"/>
    <mergeCell ref="B240:C240"/>
    <mergeCell ref="A229:A234"/>
    <mergeCell ref="B229:C229"/>
    <mergeCell ref="B230:C230"/>
    <mergeCell ref="B231:C231"/>
    <mergeCell ref="B232:C232"/>
    <mergeCell ref="B233:C233"/>
    <mergeCell ref="B234:C234"/>
    <mergeCell ref="A247:A252"/>
    <mergeCell ref="B247:C247"/>
    <mergeCell ref="B248:C248"/>
    <mergeCell ref="B249:C249"/>
    <mergeCell ref="B250:C250"/>
    <mergeCell ref="B251:C251"/>
    <mergeCell ref="B252:C252"/>
    <mergeCell ref="A241:A246"/>
    <mergeCell ref="B241:C241"/>
    <mergeCell ref="B242:C242"/>
    <mergeCell ref="B243:C243"/>
    <mergeCell ref="B244:C244"/>
    <mergeCell ref="B245:C245"/>
    <mergeCell ref="B246:C246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307:A312"/>
    <mergeCell ref="B307:C307"/>
    <mergeCell ref="B308:C308"/>
    <mergeCell ref="B309:C309"/>
    <mergeCell ref="B310:C310"/>
    <mergeCell ref="B311:C311"/>
    <mergeCell ref="B312:C312"/>
    <mergeCell ref="A301:A306"/>
    <mergeCell ref="B301:C301"/>
    <mergeCell ref="B302:C302"/>
    <mergeCell ref="B303:C303"/>
    <mergeCell ref="B304:C304"/>
    <mergeCell ref="B305:C305"/>
    <mergeCell ref="B306:C306"/>
    <mergeCell ref="A314:C316"/>
    <mergeCell ref="D314:F315"/>
    <mergeCell ref="G314:AP314"/>
    <mergeCell ref="AQ314:AQ316"/>
    <mergeCell ref="AR314:AR316"/>
    <mergeCell ref="G315:H315"/>
    <mergeCell ref="I315:J315"/>
    <mergeCell ref="K315:L315"/>
    <mergeCell ref="M315:N315"/>
    <mergeCell ref="O315:P315"/>
    <mergeCell ref="A323:A326"/>
    <mergeCell ref="B323:B326"/>
    <mergeCell ref="C323:C326"/>
    <mergeCell ref="D323:D326"/>
    <mergeCell ref="E323:E326"/>
    <mergeCell ref="A332:B332"/>
    <mergeCell ref="AO315:AP315"/>
    <mergeCell ref="A317:C317"/>
    <mergeCell ref="A318:C318"/>
    <mergeCell ref="A319:C319"/>
    <mergeCell ref="A320:C320"/>
    <mergeCell ref="A321:C321"/>
    <mergeCell ref="AC315:AD315"/>
    <mergeCell ref="AE315:AF315"/>
    <mergeCell ref="AG315:AH315"/>
    <mergeCell ref="AI315:AJ315"/>
    <mergeCell ref="AK315:AL315"/>
    <mergeCell ref="AM315:AN315"/>
    <mergeCell ref="Q315:R315"/>
    <mergeCell ref="S315:T315"/>
    <mergeCell ref="U315:V315"/>
    <mergeCell ref="W315:X315"/>
    <mergeCell ref="Y315:Z315"/>
    <mergeCell ref="AA315:AB315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38:B338"/>
  </mergeCells>
  <dataValidations count="2">
    <dataValidation type="whole" operator="greaterThanOrEqual" allowBlank="1" showInputMessage="1" showErrorMessage="1" errorTitle="Error" error="Favor Ingrese sólo Números." sqref="G12:AW15 G19:AX35 C333:E342 G317:AR321 E85:F86 G91:AV144 G150:AX158 G164:AV177 G179:AV198 G203:AU208 G213:AP216 G221:AW306 D67:I81 B327:C327 D328:E330 G41:AW64" xr:uid="{8B9EAEDE-207D-48C4-8255-48A3C172EAE6}">
      <formula1>0</formula1>
    </dataValidation>
    <dataValidation operator="greaterThanOrEqual" allowBlank="1" showInputMessage="1" showErrorMessage="1" error="Valor no Permitido" sqref="CA7:CE59" xr:uid="{65E15BF2-1D32-47AC-92BA-CFA82FF3FF37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RESUMEN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Depto. Bioestadistica</dc:creator>
  <cp:lastModifiedBy>Depto. Bioestadistica</cp:lastModifiedBy>
  <dcterms:created xsi:type="dcterms:W3CDTF">2021-03-18T18:51:31Z</dcterms:created>
  <dcterms:modified xsi:type="dcterms:W3CDTF">2022-01-20T12:37:46Z</dcterms:modified>
</cp:coreProperties>
</file>